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kedurell/Box Sync/education/summer program/data cleaning/boulder/boulder_raw/"/>
    </mc:Choice>
  </mc:AlternateContent>
  <xr:revisionPtr revIDLastSave="0" documentId="13_ncr:1_{3EEA5592-778C-F74E-8E7F-0EF5B26E89EA}" xr6:coauthVersionLast="45" xr6:coauthVersionMax="45" xr10:uidLastSave="{00000000-0000-0000-0000-000000000000}"/>
  <bookViews>
    <workbookView xWindow="13480" yWindow="3960" windowWidth="28480" windowHeight="16000" tabRatio="637" xr2:uid="{FA53C9C4-E951-457A-B2AD-784253C9E3F2}"/>
  </bookViews>
  <sheets>
    <sheet name="Flow Data from SCADA" sheetId="5" r:id="rId1"/>
    <sheet name="Aqueous Lab Data" sheetId="2" r:id="rId2"/>
    <sheet name="Mixed-Liquor Channel Profile" sheetId="6" r:id="rId3"/>
    <sheet name="PhosFax OP in EFF" sheetId="4" r:id="rId4"/>
    <sheet name="Solids Lab Data" sheetId="3" r:id="rId5"/>
    <sheet name="Chemical Constants" sheetId="7" r:id="rId6"/>
    <sheet name="Chemical Dosing" sheetId="1" r:id="rId7"/>
  </sheets>
  <externalReferences>
    <externalReference r:id="rId8"/>
    <externalReference r:id="rId9"/>
  </externalReferences>
  <definedNames>
    <definedName name="BOMCM02Office">'[1]OM Building Office'!$O$6</definedName>
    <definedName name="BOMCM03Office">'[1]OM Building Office'!$P$6</definedName>
    <definedName name="BOMCM04Office">'[1]OM Building Office'!$Q$6</definedName>
    <definedName name="BOMCM05Office">'[1]OM Building Office'!$R$6</definedName>
    <definedName name="BOMCM06Office">'[1]OM Building Office'!$S$6</definedName>
    <definedName name="BOMCM07Office">'[1]OM Building Office'!$T$6</definedName>
    <definedName name="BOMCM08Office">'[1]OM Building Office'!$U$6</definedName>
    <definedName name="BOMCM09Office">'[1]OM Building Office'!$V$6</definedName>
    <definedName name="BOMCM10Office">'[1]OM Building Office'!$W$6</definedName>
    <definedName name="BOMCM11Office">'[1]OM Building Office'!$X$6</definedName>
    <definedName name="BOMCM12Office">'[1]OM Building Office'!$Y$6</definedName>
    <definedName name="BOMCM13Office">'[1]OM Building Office'!$Z$6</definedName>
    <definedName name="BOMCM14Office">'[1]OM Building Office'!$AA$6</definedName>
    <definedName name="BOMCM15Office">'[1]OM Building Office'!$AB$6</definedName>
    <definedName name="BOMCM16Office">'[1]OM Building Office'!$AC$6</definedName>
    <definedName name="BOMCM17Office">'[1]OM Building Office'!$AD$6</definedName>
    <definedName name="BOMCM18Office">'[1]OM Building Office'!$AE$6</definedName>
    <definedName name="BOMLC02Office">'[1]OM Building Office'!$O$4</definedName>
    <definedName name="BOMLC03Office">'[1]OM Building Office'!$P$4</definedName>
    <definedName name="BOMLC04Office">'[1]OM Building Office'!$Q$4</definedName>
    <definedName name="BOMLC05Office">'[1]OM Building Office'!$R$4</definedName>
    <definedName name="BOMLC06Office">'[1]OM Building Office'!$S$4</definedName>
    <definedName name="BOMLC07Office">'[1]OM Building Office'!$T$4</definedName>
    <definedName name="BOMLC08Office">'[1]OM Building Office'!$U$4</definedName>
    <definedName name="BOMLC09Office">'[1]OM Building Office'!$V$4</definedName>
    <definedName name="BOMLC10Office">'[1]OM Building Office'!$W$4</definedName>
    <definedName name="BOMLC11Office">'[1]OM Building Office'!$X$4</definedName>
    <definedName name="BOMLC12Office">'[1]OM Building Office'!$Y$4</definedName>
    <definedName name="BOMLC13Office">'[1]OM Building Office'!$Z$4</definedName>
    <definedName name="BOMLC14Office">'[1]OM Building Office'!$AA$4</definedName>
    <definedName name="BOMLC15Office">'[1]OM Building Office'!$AB$4</definedName>
    <definedName name="BOMLC16Office">'[1]OM Building Office'!$AC$4</definedName>
    <definedName name="BOMLC17Office">'[1]OM Building Office'!$AD$4</definedName>
    <definedName name="BOMLC18Office">'[1]OM Building Office'!$AE$4</definedName>
    <definedName name="BOMLC19Office">'[1]OM Building Office'!$AF$4</definedName>
    <definedName name="BOMLC20Office">'[1]OM Building Office'!$AG$4</definedName>
    <definedName name="BOMLC21Office">'[1]OM Building Office'!$AH$4</definedName>
    <definedName name="BOMLC22Office">'[1]OM Building Office'!$AI$4</definedName>
    <definedName name="BOMLC23Office">'[1]OM Building Office'!$AJ$4</definedName>
    <definedName name="BOMLC24Office">'[1]OM Building Office'!$AK$4</definedName>
    <definedName name="CAFCM02HRT_AF">'[2]Actiflo HRT_AF'!$O$6</definedName>
    <definedName name="CAFCM03HRT_AF">'[2]Actiflo HRT_AF'!$P$6</definedName>
    <definedName name="CAFCM04HRT_AF">'[2]Actiflo HRT_AF'!$Q$6</definedName>
    <definedName name="CAFCM05HRT_AF">'[2]Actiflo HRT_AF'!$R$6</definedName>
    <definedName name="CAFCM06HRT_AF">'[2]Actiflo HRT_AF'!$S$6</definedName>
    <definedName name="CAFCM07HRT_AF">'[2]Actiflo HRT_AF'!$T$6</definedName>
    <definedName name="CAFCM08HRT_AF">'[2]Actiflo HRT_AF'!$U$6</definedName>
    <definedName name="CAFCM09HRT_AF">'[2]Actiflo HRT_AF'!$V$6</definedName>
    <definedName name="CAFCM10HRT_AF">'[2]Actiflo HRT_AF'!$W$6</definedName>
    <definedName name="CAFCM11HRT_AF">'[2]Actiflo HRT_AF'!$X$6</definedName>
    <definedName name="CAFCM12HRT_AF">'[2]Actiflo HRT_AF'!$Y$6</definedName>
    <definedName name="CAFCM13HRT_AF">'[2]Actiflo HRT_AF'!$Z$6</definedName>
    <definedName name="CAFCM14HRT_AF">'[2]Actiflo HRT_AF'!$AA$6</definedName>
    <definedName name="CAFCM15HRT_AF">'[2]Actiflo HRT_AF'!$AB$6</definedName>
    <definedName name="CAFCM16HRT_AF">'[2]Actiflo HRT_AF'!$AC$6</definedName>
    <definedName name="CAFCM17HRT_AF">'[2]Actiflo HRT_AF'!$AD$6</definedName>
    <definedName name="CAFCM18HRT_AF">'[2]Actiflo HRT_AF'!$AE$6</definedName>
    <definedName name="CAFLC02HRT_AF">'[2]Actiflo HRT_AF'!$O$4</definedName>
    <definedName name="CAFLC03HRT_AF">'[2]Actiflo HRT_AF'!$P$4</definedName>
    <definedName name="CAFLC04HRT_AF">'[2]Actiflo HRT_AF'!$Q$4</definedName>
    <definedName name="CAFLC05HRT_AF">'[2]Actiflo HRT_AF'!$R$4</definedName>
    <definedName name="CAFLC06HRT_AF">'[2]Actiflo HRT_AF'!$S$4</definedName>
    <definedName name="CAFLC07HRT_AF">'[2]Actiflo HRT_AF'!$T$4</definedName>
    <definedName name="CAFLC08HRT_AF">'[2]Actiflo HRT_AF'!$U$4</definedName>
    <definedName name="CAFLC09HRT_AF">'[2]Actiflo HRT_AF'!$V$4</definedName>
    <definedName name="CAFLC10HRT_AF">'[2]Actiflo HRT_AF'!$W$4</definedName>
    <definedName name="CAFLC11HRT_AF">'[2]Actiflo HRT_AF'!$X$4</definedName>
    <definedName name="CAFLC12HRT_AF">'[2]Actiflo HRT_AF'!$Y$4</definedName>
    <definedName name="CAFLC13HRT_AF">'[2]Actiflo HRT_AF'!$Z$4</definedName>
    <definedName name="CAFLC14HRT_AF">'[2]Actiflo HRT_AF'!$AA$4</definedName>
    <definedName name="CAFLC15HRT_AF">'[2]Actiflo HRT_AF'!$AB$4</definedName>
    <definedName name="CAFLC16HRT_AF">'[2]Actiflo HRT_AF'!$AC$4</definedName>
    <definedName name="CAFLC17HRT_AF">'[2]Actiflo HRT_AF'!$AD$4</definedName>
    <definedName name="CAFLC18HRT_AF">'[2]Actiflo HRT_AF'!$AE$4</definedName>
    <definedName name="CAFLC19HRT_AF">'[2]Actiflo HRT_AF'!$AF$4</definedName>
    <definedName name="CAFLC20HRT_AF">'[2]Actiflo HRT_AF'!$AG$4</definedName>
    <definedName name="CAFLC21HRT_AF">'[2]Actiflo HRT_AF'!$AH$4</definedName>
    <definedName name="CAFLC22HRT_AF">'[2]Actiflo HRT_AF'!$AI$4</definedName>
    <definedName name="CAFLC23HRT_AF">'[2]Actiflo HRT_AF'!$AJ$4</definedName>
    <definedName name="CAFLC24HRT_AF">'[2]Actiflo HRT_AF'!$AK$4</definedName>
    <definedName name="CDDCM02HRT_DD">'[2]DensaDeg HRT_DD'!$O$6</definedName>
    <definedName name="CDDCM03HRT_DD">'[2]DensaDeg HRT_DD'!$P$6</definedName>
    <definedName name="CDDCM04HRT_DD">'[2]DensaDeg HRT_DD'!$Q$6</definedName>
    <definedName name="CDDCM05HRT_DD">'[2]DensaDeg HRT_DD'!$R$6</definedName>
    <definedName name="CDDCM06HRT_DD">'[2]DensaDeg HRT_DD'!$S$6</definedName>
    <definedName name="CDDCM07HRT_DD">'[2]DensaDeg HRT_DD'!$T$6</definedName>
    <definedName name="CDDCM08HRT_DD">'[2]DensaDeg HRT_DD'!$U$6</definedName>
    <definedName name="CDDCM09HRT_DD">'[2]DensaDeg HRT_DD'!$V$6</definedName>
    <definedName name="CDDCM10HRT_DD">'[2]DensaDeg HRT_DD'!$W$6</definedName>
    <definedName name="CDDCM11HRT_DD">'[2]DensaDeg HRT_DD'!$X$6</definedName>
    <definedName name="CDDCM12HRT_DD">'[2]DensaDeg HRT_DD'!$Y$6</definedName>
    <definedName name="CDDCM13HRT_DD">'[2]DensaDeg HRT_DD'!$Z$6</definedName>
    <definedName name="CDDCM14HRT_DD">'[2]DensaDeg HRT_DD'!$AA$6</definedName>
    <definedName name="CDDCM15HRT_DD">'[2]DensaDeg HRT_DD'!$AB$6</definedName>
    <definedName name="CDDCM16HRT_DD">'[2]DensaDeg HRT_DD'!$AC$6</definedName>
    <definedName name="CDDCM17HRT_DD">'[2]DensaDeg HRT_DD'!$AD$6</definedName>
    <definedName name="CDDCM18HRT_DD">'[2]DensaDeg HRT_DD'!$AE$6</definedName>
    <definedName name="CDDLC02HRT_DD">'[2]DensaDeg HRT_DD'!$O$4</definedName>
    <definedName name="CDDLC03HRT_DD">'[2]DensaDeg HRT_DD'!$P$4</definedName>
    <definedName name="CDDLC04HRT_DD">'[2]DensaDeg HRT_DD'!$Q$4</definedName>
    <definedName name="CDDLC05HRT_DD">'[2]DensaDeg HRT_DD'!$R$4</definedName>
    <definedName name="CDDLC06HRT_DD">'[2]DensaDeg HRT_DD'!$S$4</definedName>
    <definedName name="CDDLC07HRT_DD">'[2]DensaDeg HRT_DD'!$T$4</definedName>
    <definedName name="CDDLC08HRT_DD">'[2]DensaDeg HRT_DD'!$U$4</definedName>
    <definedName name="CDDLC09HRT_DD">'[2]DensaDeg HRT_DD'!$V$4</definedName>
    <definedName name="CDDLC10HRT_DD">'[2]DensaDeg HRT_DD'!$W$4</definedName>
    <definedName name="CDDLC11HRT_DD">'[2]DensaDeg HRT_DD'!$X$4</definedName>
    <definedName name="CDDLC12HRT_DD">'[2]DensaDeg HRT_DD'!$Y$4</definedName>
    <definedName name="CDDLC13HRT_DD">'[2]DensaDeg HRT_DD'!$Z$4</definedName>
    <definedName name="CDDLC14HRT_DD">'[2]DensaDeg HRT_DD'!$AA$4</definedName>
    <definedName name="CDDLC15HRT_DD">'[2]DensaDeg HRT_DD'!$AB$4</definedName>
    <definedName name="CDDLC16HRT_DD">'[2]DensaDeg HRT_DD'!$AC$4</definedName>
    <definedName name="CDDLC17HRT_DD">'[2]DensaDeg HRT_DD'!$AD$4</definedName>
    <definedName name="CDDLC18HRT_DD">'[2]DensaDeg HRT_DD'!$AE$4</definedName>
    <definedName name="CDDLC19HRT_DD">'[2]DensaDeg HRT_DD'!$AF$4</definedName>
    <definedName name="CDDLC20HRT_DD">'[2]DensaDeg HRT_DD'!$AG$4</definedName>
    <definedName name="CDDLC21HRT_DD">'[2]DensaDeg HRT_DD'!$AH$4</definedName>
    <definedName name="CDDLC22HRT_DD">'[2]DensaDeg HRT_DD'!$AI$4</definedName>
    <definedName name="CDDLC23HRT_DD">'[2]DensaDeg HRT_DD'!$AJ$4</definedName>
    <definedName name="CDDLC24HRT_DD">'[2]DensaDeg HRT_DD'!$AK$4</definedName>
    <definedName name="CFLCM02Na2SO4">'[1]Liquid Chemical Na2SO4'!$O$6</definedName>
    <definedName name="CFLCM02NaOCl">'[1]Liquid Chemical NaOCl'!$O$6</definedName>
    <definedName name="CFLCM03Na2SO4">'[1]Liquid Chemical Na2SO4'!$P$6</definedName>
    <definedName name="CFLCM03NaOCl">'[1]Liquid Chemical NaOCl'!$P$6</definedName>
    <definedName name="CFLCM04Na2SO4">'[1]Liquid Chemical Na2SO4'!$Q$6</definedName>
    <definedName name="CFLCM04NaOCl">'[1]Liquid Chemical NaOCl'!$Q$6</definedName>
    <definedName name="CFLCM05Na2SO4">'[1]Liquid Chemical Na2SO4'!$R$6</definedName>
    <definedName name="CFLCM05NaOCl">'[1]Liquid Chemical NaOCl'!$R$6</definedName>
    <definedName name="CFLCM06Na2SO4">'[1]Liquid Chemical Na2SO4'!$S$6</definedName>
    <definedName name="CFLCM06NaOCl">'[1]Liquid Chemical NaOCl'!$S$6</definedName>
    <definedName name="CFLCM07Na2SO4">'[1]Liquid Chemical Na2SO4'!$T$6</definedName>
    <definedName name="CFLCM07NaOCl">'[1]Liquid Chemical NaOCl'!$T$6</definedName>
    <definedName name="CFLCM08Na2SO4">'[1]Liquid Chemical Na2SO4'!$U$6</definedName>
    <definedName name="CFLCM08NaOCl">'[1]Liquid Chemical NaOCl'!$U$6</definedName>
    <definedName name="CFLCM09Na2SO4">'[1]Liquid Chemical Na2SO4'!$V$6</definedName>
    <definedName name="CFLCM09NaOCl">'[1]Liquid Chemical NaOCl'!$V$6</definedName>
    <definedName name="CFLCM10Na2SO4">'[1]Liquid Chemical Na2SO4'!$W$6</definedName>
    <definedName name="CFLCM10NaOCl">'[1]Liquid Chemical NaOCl'!$W$6</definedName>
    <definedName name="CFLCM11Na2SO4">'[1]Liquid Chemical Na2SO4'!$X$6</definedName>
    <definedName name="CFLCM11NaOCl">'[1]Liquid Chemical NaOCl'!$X$6</definedName>
    <definedName name="CFLCM12Na2SO4">'[1]Liquid Chemical Na2SO4'!$Y$6</definedName>
    <definedName name="CFLCM12NaOCl">'[1]Liquid Chemical NaOCl'!$Y$6</definedName>
    <definedName name="CFLCM13Na2SO4">'[1]Liquid Chemical Na2SO4'!$Z$6</definedName>
    <definedName name="CFLCM13NaOCl">'[1]Liquid Chemical NaOCl'!$Z$6</definedName>
    <definedName name="CFLCM14Na2SO4">'[1]Liquid Chemical Na2SO4'!$AA$6</definedName>
    <definedName name="CFLCM14NaOCl">'[1]Liquid Chemical NaOCl'!$AA$6</definedName>
    <definedName name="CFLCM15Na2SO4">'[1]Liquid Chemical Na2SO4'!$AB$6</definedName>
    <definedName name="CFLCM15NaOCl">'[1]Liquid Chemical NaOCl'!$AB$6</definedName>
    <definedName name="CFLCM16Na2SO4">'[1]Liquid Chemical Na2SO4'!$AC$6</definedName>
    <definedName name="CFLCM16NaOCl">'[1]Liquid Chemical NaOCl'!$AC$6</definedName>
    <definedName name="CFLCM17Na2SO4">'[1]Liquid Chemical Na2SO4'!$AD$6</definedName>
    <definedName name="CFLCM17NaOCl">'[1]Liquid Chemical NaOCl'!$AD$6</definedName>
    <definedName name="CFLCM18Na2SO4">'[1]Liquid Chemical Na2SO4'!$AE$6</definedName>
    <definedName name="CFLCM18NaOCl">'[1]Liquid Chemical NaOCl'!$AE$6</definedName>
    <definedName name="CFLDCR017NaOCl">'[1]Liquid Chemical NaOCl'!$C$16</definedName>
    <definedName name="CFLDCR020NaOCl">'[1]Liquid Chemical NaOCl'!$C$19</definedName>
    <definedName name="CFLDCR023NaOCl">'[1]Liquid Chemical NaOCl'!$C$48</definedName>
    <definedName name="CFLLC02Na2SO4">'[1]Liquid Chemical Na2SO4'!$O$4</definedName>
    <definedName name="CFLLC02NaOCl">'[1]Liquid Chemical NaOCl'!$O$4</definedName>
    <definedName name="CFLLC03Na2SO4">'[1]Liquid Chemical Na2SO4'!$P$4</definedName>
    <definedName name="CFLLC03NaOCl">'[1]Liquid Chemical NaOCl'!$P$4</definedName>
    <definedName name="CFLLC04Na2SO4">'[1]Liquid Chemical Na2SO4'!$Q$4</definedName>
    <definedName name="CFLLC04NaOCl">'[1]Liquid Chemical NaOCl'!$Q$4</definedName>
    <definedName name="CFLLC05Na2SO4">'[1]Liquid Chemical Na2SO4'!$R$4</definedName>
    <definedName name="CFLLC05NaOCl">'[1]Liquid Chemical NaOCl'!$R$4</definedName>
    <definedName name="CFLLC06Na2SO4">'[1]Liquid Chemical Na2SO4'!$S$4</definedName>
    <definedName name="CFLLC06NaOCl">'[1]Liquid Chemical NaOCl'!$S$4</definedName>
    <definedName name="CFLLC07Na2SO4">'[1]Liquid Chemical Na2SO4'!$T$4</definedName>
    <definedName name="CFLLC07NaOCl">'[1]Liquid Chemical NaOCl'!$T$4</definedName>
    <definedName name="CFLLC08Na2SO4">'[1]Liquid Chemical Na2SO4'!$U$4</definedName>
    <definedName name="CFLLC08NaOCl">'[1]Liquid Chemical NaOCl'!$U$4</definedName>
    <definedName name="CFLLC09Na2SO4">'[1]Liquid Chemical Na2SO4'!$V$4</definedName>
    <definedName name="CFLLC09NaOCl">'[1]Liquid Chemical NaOCl'!$V$4</definedName>
    <definedName name="CFLLC10Na2SO4">'[1]Liquid Chemical Na2SO4'!$W$4</definedName>
    <definedName name="CFLLC10NaOCl">'[1]Liquid Chemical NaOCl'!$W$4</definedName>
    <definedName name="CFLLC11Na2SO4">'[1]Liquid Chemical Na2SO4'!$X$4</definedName>
    <definedName name="CFLLC11NaOCl">'[1]Liquid Chemical NaOCl'!$X$4</definedName>
    <definedName name="CFLLC12Na2SO4">'[1]Liquid Chemical Na2SO4'!$Y$4</definedName>
    <definedName name="CFLLC12NaOCl">'[1]Liquid Chemical NaOCl'!$Y$4</definedName>
    <definedName name="CFLLC13Na2SO4">'[1]Liquid Chemical Na2SO4'!$Z$4</definedName>
    <definedName name="CFLLC13NaOCl">'[1]Liquid Chemical NaOCl'!$Z$4</definedName>
    <definedName name="CFLLC14Na2SO4">'[1]Liquid Chemical Na2SO4'!$AA$4</definedName>
    <definedName name="CFLLC14NaOCl">'[1]Liquid Chemical NaOCl'!$AA$4</definedName>
    <definedName name="CFLLC15Na2SO4">'[1]Liquid Chemical Na2SO4'!$AB$4</definedName>
    <definedName name="CFLLC15NaOCl">'[1]Liquid Chemical NaOCl'!$AB$4</definedName>
    <definedName name="CFLLC16Na2SO4">'[1]Liquid Chemical Na2SO4'!$AC$4</definedName>
    <definedName name="CFLLC16NaOCl">'[1]Liquid Chemical NaOCl'!$AC$4</definedName>
    <definedName name="CFLLC17Na2SO4">'[1]Liquid Chemical Na2SO4'!$AD$4</definedName>
    <definedName name="CFLLC17NaOCl">'[1]Liquid Chemical NaOCl'!$AD$4</definedName>
    <definedName name="CFLLC18Na2SO4">'[1]Liquid Chemical Na2SO4'!$AE$4</definedName>
    <definedName name="CFLLC18NaOCl">'[1]Liquid Chemical NaOCl'!$AE$4</definedName>
    <definedName name="CFLLC19Na2SO4">'[1]Liquid Chemical Na2SO4'!$AF$4</definedName>
    <definedName name="CFLLC19NaOCl">'[1]Liquid Chemical NaOCl'!$AF$4</definedName>
    <definedName name="CFLLC20Na2SO4">'[1]Liquid Chemical Na2SO4'!$AG$4</definedName>
    <definedName name="CFLLC20NaOCl">'[1]Liquid Chemical NaOCl'!$AG$4</definedName>
    <definedName name="CFLLC21Na2SO4">'[1]Liquid Chemical Na2SO4'!$AH$4</definedName>
    <definedName name="CFLLC21NaOCl">'[1]Liquid Chemical NaOCl'!$AH$4</definedName>
    <definedName name="CFLLC22Na2SO4">'[1]Liquid Chemical Na2SO4'!$AI$4</definedName>
    <definedName name="CFLLC22NaOCl">'[1]Liquid Chemical NaOCl'!$AI$4</definedName>
    <definedName name="CFLLC23Na2SO4">'[1]Liquid Chemical Na2SO4'!$AJ$4</definedName>
    <definedName name="CFLLC23NaOCl">'[1]Liquid Chemical NaOCl'!$AJ$4</definedName>
    <definedName name="CFLLC24Na2SO4">'[1]Liquid Chemical Na2SO4'!$AK$4</definedName>
    <definedName name="CFLLC24NaOCl">'[1]Liquid Chemical NaOCl'!$AK$4</definedName>
    <definedName name="DistinctMonths">'[2]Escalation Factors'!$G$3:$G$14</definedName>
    <definedName name="DistinctYears">'[2]Escalation Factors'!$F$31:$F$50</definedName>
    <definedName name="DOOCM02Ozone">'[2]Ozone O-U Ozone'!$O$6</definedName>
    <definedName name="DOOCM03Ozone">'[2]Ozone O-U Ozone'!$P$6</definedName>
    <definedName name="DOOCM04Ozone">'[2]Ozone O-U Ozone'!$Q$6</definedName>
    <definedName name="DOOCM05Ozone">'[2]Ozone O-U Ozone'!$R$6</definedName>
    <definedName name="DOOCM06Ozone">'[2]Ozone O-U Ozone'!$S$6</definedName>
    <definedName name="DOOCM07Ozone">'[2]Ozone O-U Ozone'!$T$6</definedName>
    <definedName name="DOOCM08Ozone">'[2]Ozone O-U Ozone'!$U$6</definedName>
    <definedName name="DOOCM09Ozone">'[2]Ozone O-U Ozone'!$V$6</definedName>
    <definedName name="DOOCM10Ozone">'[2]Ozone O-U Ozone'!$W$6</definedName>
    <definedName name="DOOCM11Ozone">'[2]Ozone O-U Ozone'!$X$6</definedName>
    <definedName name="DOOCM12Ozone">'[2]Ozone O-U Ozone'!$Y$6</definedName>
    <definedName name="DOOCM13Ozone">'[2]Ozone O-U Ozone'!$Z$6</definedName>
    <definedName name="DOOCM14Ozone">'[2]Ozone O-U Ozone'!$AA$6</definedName>
    <definedName name="DOOCM15Ozone">'[2]Ozone O-U Ozone'!$AB$6</definedName>
    <definedName name="DOOCM16Ozone">'[2]Ozone O-U Ozone'!$AC$6</definedName>
    <definedName name="DOOCM17Ozone">'[2]Ozone O-U Ozone'!$AD$6</definedName>
    <definedName name="DOOCM18Ozone">'[2]Ozone O-U Ozone'!$AE$6</definedName>
    <definedName name="DOOLC02Ozone">'[2]Ozone O-U Ozone'!$O$4</definedName>
    <definedName name="DOOLC03Ozone">'[2]Ozone O-U Ozone'!$P$4</definedName>
    <definedName name="DOOLC04Ozone">'[2]Ozone O-U Ozone'!$Q$4</definedName>
    <definedName name="DOOLC05Ozone">'[2]Ozone O-U Ozone'!$R$4</definedName>
    <definedName name="DOOLC06Ozone">'[2]Ozone O-U Ozone'!$S$4</definedName>
    <definedName name="DOOLC07Ozone">'[2]Ozone O-U Ozone'!$T$4</definedName>
    <definedName name="DOOLC08Ozone">'[2]Ozone O-U Ozone'!$U$4</definedName>
    <definedName name="DOOLC09Ozone">'[2]Ozone O-U Ozone'!$V$4</definedName>
    <definedName name="DOOLC10Ozone">'[2]Ozone O-U Ozone'!$W$4</definedName>
    <definedName name="DOOLC11Ozone">'[2]Ozone O-U Ozone'!$X$4</definedName>
    <definedName name="DOOLC12Ozone">'[2]Ozone O-U Ozone'!$Y$4</definedName>
    <definedName name="DOOLC13Ozone">'[2]Ozone O-U Ozone'!$Z$4</definedName>
    <definedName name="DOOLC14Ozone">'[2]Ozone O-U Ozone'!$AA$4</definedName>
    <definedName name="DOOLC15Ozone">'[2]Ozone O-U Ozone'!$AB$4</definedName>
    <definedName name="DOOLC16Ozone">'[2]Ozone O-U Ozone'!$AC$4</definedName>
    <definedName name="DOOLC17Ozone">'[2]Ozone O-U Ozone'!$AD$4</definedName>
    <definedName name="DOOLC18Ozone">'[2]Ozone O-U Ozone'!$AE$4</definedName>
    <definedName name="DOOLC19Ozone">'[2]Ozone O-U Ozone'!$AF$4</definedName>
    <definedName name="DOOLC20Ozone">'[2]Ozone O-U Ozone'!$AG$4</definedName>
    <definedName name="DOOLC21Ozone">'[2]Ozone O-U Ozone'!$AH$4</definedName>
    <definedName name="DOOLC22Ozone">'[2]Ozone O-U Ozone'!$AI$4</definedName>
    <definedName name="DOOLC23Ozone">'[2]Ozone O-U Ozone'!$AJ$4</definedName>
    <definedName name="DOOLC24Ozone">'[2]Ozone O-U Ozone'!$AK$4</definedName>
    <definedName name="DurationMonths">'[2]Escalation Factors'!$H$3:$H$77</definedName>
    <definedName name="DUVCM02UV_LPHO">'[2]UV Disinfection UV_LPHO'!$Q$6</definedName>
    <definedName name="DUVCM03UV_LPHO">'[2]UV Disinfection UV_LPHO'!$R$6</definedName>
    <definedName name="DUVCM04UV_LPHO">'[2]UV Disinfection UV_LPHO'!$S$6</definedName>
    <definedName name="DUVCM05UV_LPHO">'[2]UV Disinfection UV_LPHO'!$T$6</definedName>
    <definedName name="DUVCM06UV_LPHO">'[2]UV Disinfection UV_LPHO'!$U$6</definedName>
    <definedName name="DUVCM07UV_LPHO">'[2]UV Disinfection UV_LPHO'!$V$6</definedName>
    <definedName name="DUVCM08UV_LPHO">'[2]UV Disinfection UV_LPHO'!$W$6</definedName>
    <definedName name="DUVCM09UV_LPHO">'[2]UV Disinfection UV_LPHO'!$X$6</definedName>
    <definedName name="DUVCM10UV_LPHO">'[2]UV Disinfection UV_LPHO'!$Y$6</definedName>
    <definedName name="DUVCM11UV_LPHO">'[2]UV Disinfection UV_LPHO'!$Z$6</definedName>
    <definedName name="DUVCM12UV_LPHO">'[2]UV Disinfection UV_LPHO'!$AA$6</definedName>
    <definedName name="DUVCM13UV_LPHO">'[2]UV Disinfection UV_LPHO'!$AB$6</definedName>
    <definedName name="DUVCM14UV_LPHO">'[2]UV Disinfection UV_LPHO'!$AC$6</definedName>
    <definedName name="DUVCM15UV_LPHO">'[2]UV Disinfection UV_LPHO'!$AD$6</definedName>
    <definedName name="DUVCM16UV_LPHO">'[2]UV Disinfection UV_LPHO'!$AE$6</definedName>
    <definedName name="DUVCM17UV_LPHO">'[2]UV Disinfection UV_LPHO'!$AF$6</definedName>
    <definedName name="DUVCM18UV_LPHO">'[2]UV Disinfection UV_LPHO'!$AG$6</definedName>
    <definedName name="DUVLC02UV_LPHO">'[2]UV Disinfection UV_LPHO'!$Q$4</definedName>
    <definedName name="DUVLC03UV_LPHO">'[2]UV Disinfection UV_LPHO'!$R$4</definedName>
    <definedName name="DUVLC04UV_LPHO">'[2]UV Disinfection UV_LPHO'!$S$4</definedName>
    <definedName name="DUVLC05UV_LPHO">'[2]UV Disinfection UV_LPHO'!$T$4</definedName>
    <definedName name="DUVLC06UV_LPHO">'[2]UV Disinfection UV_LPHO'!$U$4</definedName>
    <definedName name="DUVLC07UV_LPHO">'[2]UV Disinfection UV_LPHO'!$V$4</definedName>
    <definedName name="DUVLC08UV_LPHO">'[2]UV Disinfection UV_LPHO'!$W$4</definedName>
    <definedName name="DUVLC09UV_LPHO">'[2]UV Disinfection UV_LPHO'!$X$4</definedName>
    <definedName name="DUVLC10UV_LPHO">'[2]UV Disinfection UV_LPHO'!$Y$4</definedName>
    <definedName name="DUVLC11UV_LPHO">'[2]UV Disinfection UV_LPHO'!$Z$4</definedName>
    <definedName name="DUVLC12UV_LPHO">'[2]UV Disinfection UV_LPHO'!$AA$4</definedName>
    <definedName name="DUVLC13UV_LPHO">'[2]UV Disinfection UV_LPHO'!$AB$4</definedName>
    <definedName name="DUVLC14UV_LPHO">'[2]UV Disinfection UV_LPHO'!$AC$4</definedName>
    <definedName name="DUVLC15UV_LPHO">'[2]UV Disinfection UV_LPHO'!$AD$4</definedName>
    <definedName name="DUVLC16UV_LPHO">'[2]UV Disinfection UV_LPHO'!$AE$4</definedName>
    <definedName name="DUVLC17UV_LPHO">'[2]UV Disinfection UV_LPHO'!$AF$4</definedName>
    <definedName name="DUVLC18UV_LPHO">'[2]UV Disinfection UV_LPHO'!$AG$4</definedName>
    <definedName name="DUVLC19UV_LPHO">'[2]UV Disinfection UV_LPHO'!$AH$4</definedName>
    <definedName name="DUVLC20UV_LPHO">'[2]UV Disinfection UV_LPHO'!$AI$4</definedName>
    <definedName name="DUVLC21UV_LPHO">'[2]UV Disinfection UV_LPHO'!$AJ$4</definedName>
    <definedName name="DUVLC22UV_LPHO">'[2]UV Disinfection UV_LPHO'!$AK$4</definedName>
    <definedName name="DUVLC23UV_LPHO">'[2]UV Disinfection UV_LPHO'!$AL$4</definedName>
    <definedName name="DUVLC24UV_LPHO">'[2]UV Disinfection UV_LPHO'!$AM$4</definedName>
    <definedName name="EGNCM02Egen">'[1]Emergency Generator Egen'!$O$6</definedName>
    <definedName name="EGNCM03Egen">'[1]Emergency Generator Egen'!$P$6</definedName>
    <definedName name="EGNCM04Egen">'[1]Emergency Generator Egen'!$Q$6</definedName>
    <definedName name="EGNCM05Egen">'[1]Emergency Generator Egen'!$R$6</definedName>
    <definedName name="EGNCM06Egen">'[1]Emergency Generator Egen'!$S$6</definedName>
    <definedName name="EGNCM07Egen">'[1]Emergency Generator Egen'!$T$6</definedName>
    <definedName name="EGNCM08Egen">'[1]Emergency Generator Egen'!$U$6</definedName>
    <definedName name="EGNCM09Egen">'[1]Emergency Generator Egen'!$V$6</definedName>
    <definedName name="EGNCM10Egen">'[1]Emergency Generator Egen'!$W$6</definedName>
    <definedName name="EGNCM11Egen">'[1]Emergency Generator Egen'!$X$6</definedName>
    <definedName name="EGNCM12Egen">'[1]Emergency Generator Egen'!$Y$6</definedName>
    <definedName name="EGNCM13Egen">'[1]Emergency Generator Egen'!$Z$6</definedName>
    <definedName name="EGNCM14Egen">'[1]Emergency Generator Egen'!$AA$6</definedName>
    <definedName name="EGNCM15Egen">'[1]Emergency Generator Egen'!$AB$6</definedName>
    <definedName name="EGNCM16Egen">'[1]Emergency Generator Egen'!$AC$6</definedName>
    <definedName name="EGNCM17Egen">'[1]Emergency Generator Egen'!$AD$6</definedName>
    <definedName name="EGNCM18Egen">'[1]Emergency Generator Egen'!$AE$6</definedName>
    <definedName name="EGNLC02Egen">'[1]Emergency Generator Egen'!$O$4</definedName>
    <definedName name="EGNLC03Egen">'[1]Emergency Generator Egen'!$P$4</definedName>
    <definedName name="EGNLC04Egen">'[1]Emergency Generator Egen'!$Q$4</definedName>
    <definedName name="EGNLC05Egen">'[1]Emergency Generator Egen'!$R$4</definedName>
    <definedName name="EGNLC06Egen">'[1]Emergency Generator Egen'!$S$4</definedName>
    <definedName name="EGNLC07Egen">'[1]Emergency Generator Egen'!$T$4</definedName>
    <definedName name="EGNLC08Egen">'[1]Emergency Generator Egen'!$U$4</definedName>
    <definedName name="EGNLC09Egen">'[1]Emergency Generator Egen'!$V$4</definedName>
    <definedName name="EGNLC10Egen">'[1]Emergency Generator Egen'!$W$4</definedName>
    <definedName name="EGNLC11Egen">'[1]Emergency Generator Egen'!$X$4</definedName>
    <definedName name="EGNLC12Egen">'[1]Emergency Generator Egen'!$Y$4</definedName>
    <definedName name="EGNLC13Egen">'[1]Emergency Generator Egen'!$Z$4</definedName>
    <definedName name="EGNLC14Egen">'[1]Emergency Generator Egen'!$AA$4</definedName>
    <definedName name="EGNLC15Egen">'[1]Emergency Generator Egen'!$AB$4</definedName>
    <definedName name="EGNLC16Egen">'[1]Emergency Generator Egen'!$AC$4</definedName>
    <definedName name="EGNLC17Egen">'[1]Emergency Generator Egen'!$AD$4</definedName>
    <definedName name="EGNLC18Egen">'[1]Emergency Generator Egen'!$AE$4</definedName>
    <definedName name="EGNLC19Egen">'[1]Emergency Generator Egen'!$AF$4</definedName>
    <definedName name="EGNLC20Egen">'[1]Emergency Generator Egen'!$AG$4</definedName>
    <definedName name="EGNLC21Egen">'[1]Emergency Generator Egen'!$AH$4</definedName>
    <definedName name="EGNLC22Egen">'[1]Emergency Generator Egen'!$AI$4</definedName>
    <definedName name="EGNLC23Egen">'[1]Emergency Generator Egen'!$AJ$4</definedName>
    <definedName name="EGNLC24Egen">'[1]Emergency Generator Egen'!$AK$4</definedName>
    <definedName name="EISF01">'[1]Estimate Input &amp; Summary Form'!$J$37</definedName>
    <definedName name="EISF02">'[1]Estimate Input &amp; Summary Form'!$J$82</definedName>
    <definedName name="EISF03">'[2]Estimate Input &amp; Summary Form'!$J$91</definedName>
    <definedName name="EISF04">'[1]Estimate Input &amp; Summary Form'!$J$85</definedName>
    <definedName name="ESCLTN03">'[1]CPES Unit Cost Database'!$L$3</definedName>
    <definedName name="ESCLTN05">'[1]CPES Unit Cost Database'!$L$5</definedName>
    <definedName name="ESCLTN06">'[1]CPES Unit Cost Database'!$L$6</definedName>
    <definedName name="ESCLTN07">'[1]CPES Unit Cost Database'!$L$7</definedName>
    <definedName name="ESCLTN08">'[1]CPES Unit Cost Database'!$L$8</definedName>
    <definedName name="ESCLTN09">'[1]CPES Unit Cost Database'!$L$9</definedName>
    <definedName name="ESCLTN10">'[1]CPES Unit Cost Database'!$L$10</definedName>
    <definedName name="ESCLTN12">'[1]CPES Unit Cost Database'!$L$12</definedName>
    <definedName name="Pal_Workbook_GUID" hidden="1">"5HDT5B2MRXS76EQAY33AVJ85"</definedName>
    <definedName name="RIBCM02Intake">'[1]RW Screening PS Intake'!$O$6</definedName>
    <definedName name="RIBCM03Intake">'[1]RW Screening PS Intake'!$P$6</definedName>
    <definedName name="RIBCM04Intake">'[1]RW Screening PS Intake'!$Q$6</definedName>
    <definedName name="RIBCM05Intake">'[1]RW Screening PS Intake'!$R$6</definedName>
    <definedName name="RIBCM06Intake">'[1]RW Screening PS Intake'!$S$6</definedName>
    <definedName name="RIBCM07Intake">'[1]RW Screening PS Intake'!$T$6</definedName>
    <definedName name="RIBCM08Intake">'[1]RW Screening PS Intake'!$U$6</definedName>
    <definedName name="RIBCM09Intake">'[1]RW Screening PS Intake'!$V$6</definedName>
    <definedName name="RIBCM10Intake">'[1]RW Screening PS Intake'!$W$6</definedName>
    <definedName name="RIBCM11Intake">'[1]RW Screening PS Intake'!$X$6</definedName>
    <definedName name="RIBCM12Intake">'[1]RW Screening PS Intake'!$Y$6</definedName>
    <definedName name="RIBCM13Intake">'[1]RW Screening PS Intake'!$Z$6</definedName>
    <definedName name="RIBCM14Intake">'[1]RW Screening PS Intake'!$AA$6</definedName>
    <definedName name="RIBCM15Intake">'[1]RW Screening PS Intake'!$AB$6</definedName>
    <definedName name="RIBCM16Intake">'[1]RW Screening PS Intake'!$AC$6</definedName>
    <definedName name="RIBCM17Intake">'[1]RW Screening PS Intake'!$AD$6</definedName>
    <definedName name="RIBCM18Intake">'[1]RW Screening PS Intake'!$AE$6</definedName>
    <definedName name="RIBLC02Intake">'[1]RW Screening PS Intake'!$O$4</definedName>
    <definedName name="RIBLC03Intake">'[1]RW Screening PS Intake'!$P$4</definedName>
    <definedName name="RIBLC04Intake">'[1]RW Screening PS Intake'!$Q$4</definedName>
    <definedName name="RIBLC05Intake">'[1]RW Screening PS Intake'!$R$4</definedName>
    <definedName name="RIBLC06Intake">'[1]RW Screening PS Intake'!$S$4</definedName>
    <definedName name="RIBLC07Intake">'[1]RW Screening PS Intake'!$T$4</definedName>
    <definedName name="RIBLC08Intake">'[1]RW Screening PS Intake'!$U$4</definedName>
    <definedName name="RIBLC09Intake">'[1]RW Screening PS Intake'!$V$4</definedName>
    <definedName name="RIBLC10Intake">'[1]RW Screening PS Intake'!$W$4</definedName>
    <definedName name="RIBLC11Intake">'[1]RW Screening PS Intake'!$X$4</definedName>
    <definedName name="RIBLC12Intake">'[1]RW Screening PS Intake'!$Y$4</definedName>
    <definedName name="RIBLC13Intake">'[1]RW Screening PS Intake'!$Z$4</definedName>
    <definedName name="RIBLC14Intake">'[1]RW Screening PS Intake'!$AA$4</definedName>
    <definedName name="RIBLC15Intake">'[1]RW Screening PS Intake'!$AB$4</definedName>
    <definedName name="RIBLC16Intake">'[1]RW Screening PS Intake'!$AC$4</definedName>
    <definedName name="RIBLC17Intake">'[1]RW Screening PS Intake'!$AD$4</definedName>
    <definedName name="RIBLC18Intake">'[1]RW Screening PS Intake'!$AE$4</definedName>
    <definedName name="RIBLC19Intake">'[1]RW Screening PS Intake'!$AF$4</definedName>
    <definedName name="RIBLC20Intake">'[1]RW Screening PS Intake'!$AG$4</definedName>
    <definedName name="RIBLC21Intake">'[1]RW Screening PS Intake'!$AH$4</definedName>
    <definedName name="RIBLC22Intake">'[1]RW Screening PS Intake'!$AI$4</definedName>
    <definedName name="RIBLC23Intake">'[1]RW Screening PS Intake'!$AJ$4</definedName>
    <definedName name="RIBLC24Intake">'[1]RW Screening PS Intake'!$AK$4</definedName>
    <definedName name="rngCountries">'[1]Location Adjustment Factors (2)'!$A$2:$A$34</definedName>
    <definedName name="rngIllinoisCities">'[1]Location Adjustment Factors (2)'!$Q$2:$Q$20</definedName>
    <definedName name="rngUSAStates">'[1]Location Adjustment Factors (2)'!$B$2:$B$54</definedName>
    <definedName name="SCMTotal">'[1]Summary Cost Matrix'!$U$30</definedName>
    <definedName name="SGTCM02GT_Lime">'[2]Gravity Thickener GT_Lime'!$O$6</definedName>
    <definedName name="SGTCM03GT_Lime">'[2]Gravity Thickener GT_Lime'!$P$6</definedName>
    <definedName name="SGTCM04GT_Lime">'[2]Gravity Thickener GT_Lime'!$Q$6</definedName>
    <definedName name="SGTCM05GT_Lime">'[2]Gravity Thickener GT_Lime'!$R$6</definedName>
    <definedName name="SGTCM06GT_Lime">'[2]Gravity Thickener GT_Lime'!$S$6</definedName>
    <definedName name="SGTCM07GT_Lime">'[2]Gravity Thickener GT_Lime'!$T$6</definedName>
    <definedName name="SGTCM08GT_Lime">'[2]Gravity Thickener GT_Lime'!$U$6</definedName>
    <definedName name="SGTCM09GT_Lime">'[2]Gravity Thickener GT_Lime'!$V$6</definedName>
    <definedName name="SGTCM10GT_Lime">'[2]Gravity Thickener GT_Lime'!$W$6</definedName>
    <definedName name="SGTCM11GT_Lime">'[2]Gravity Thickener GT_Lime'!$X$6</definedName>
    <definedName name="SGTCM12GT_Lime">'[2]Gravity Thickener GT_Lime'!$Y$6</definedName>
    <definedName name="SGTCM13GT_Lime">'[2]Gravity Thickener GT_Lime'!$Z$6</definedName>
    <definedName name="SGTCM14GT_Lime">'[2]Gravity Thickener GT_Lime'!$AA$6</definedName>
    <definedName name="SGTCM15GT_Lime">'[2]Gravity Thickener GT_Lime'!$AB$6</definedName>
    <definedName name="SGTCM16GT_Lime">'[2]Gravity Thickener GT_Lime'!$AC$6</definedName>
    <definedName name="SGTCM17GT_Lime">'[2]Gravity Thickener GT_Lime'!$AD$6</definedName>
    <definedName name="SGTCM18GT_Lime">'[2]Gravity Thickener GT_Lime'!$AE$6</definedName>
    <definedName name="SGTLC02GT_Lime">'[2]Gravity Thickener GT_Lime'!$O$4</definedName>
    <definedName name="SGTLC03GT_Lime">'[2]Gravity Thickener GT_Lime'!$P$4</definedName>
    <definedName name="SGTLC04GT_Lime">'[2]Gravity Thickener GT_Lime'!$Q$4</definedName>
    <definedName name="SGTLC05GT_Lime">'[2]Gravity Thickener GT_Lime'!$R$4</definedName>
    <definedName name="SGTLC06GT_Lime">'[2]Gravity Thickener GT_Lime'!$S$4</definedName>
    <definedName name="SGTLC07GT_Lime">'[2]Gravity Thickener GT_Lime'!$T$4</definedName>
    <definedName name="SGTLC08GT_Lime">'[2]Gravity Thickener GT_Lime'!$U$4</definedName>
    <definedName name="SGTLC09GT_Lime">'[2]Gravity Thickener GT_Lime'!$V$4</definedName>
    <definedName name="SGTLC10GT_Lime">'[2]Gravity Thickener GT_Lime'!$W$4</definedName>
    <definedName name="SGTLC11GT_Lime">'[2]Gravity Thickener GT_Lime'!$X$4</definedName>
    <definedName name="SGTLC12GT_Lime">'[2]Gravity Thickener GT_Lime'!$Y$4</definedName>
    <definedName name="SGTLC13GT_Lime">'[2]Gravity Thickener GT_Lime'!$Z$4</definedName>
    <definedName name="SGTLC14GT_Lime">'[2]Gravity Thickener GT_Lime'!$AA$4</definedName>
    <definedName name="SGTLC15GT_Lime">'[2]Gravity Thickener GT_Lime'!$AB$4</definedName>
    <definedName name="SGTLC16GT_Lime">'[2]Gravity Thickener GT_Lime'!$AC$4</definedName>
    <definedName name="SGTLC17GT_Lime">'[2]Gravity Thickener GT_Lime'!$AD$4</definedName>
    <definedName name="SGTLC18GT_Lime">'[2]Gravity Thickener GT_Lime'!$AE$4</definedName>
    <definedName name="SGTLC19GT_Lime">'[2]Gravity Thickener GT_Lime'!$AF$4</definedName>
    <definedName name="SGTLC20GT_Lime">'[2]Gravity Thickener GT_Lime'!$AG$4</definedName>
    <definedName name="SGTLC21GT_Lime">'[2]Gravity Thickener GT_Lime'!$AH$4</definedName>
    <definedName name="SGTLC22GT_Lime">'[2]Gravity Thickener GT_Lime'!$AI$4</definedName>
    <definedName name="SGTLC23GT_Lime">'[2]Gravity Thickener GT_Lime'!$AJ$4</definedName>
    <definedName name="SGTLC24GT_Lime">'[2]Gravity Thickener GT_Lime'!$AK$4</definedName>
    <definedName name="UC14MH">'[1]CPES Unit Cost Database'!$D$26</definedName>
    <definedName name="UC14MR">'[1]CPES Unit Cost Database'!$D$27</definedName>
    <definedName name="UD1CM02Mixing">'[1]U.D. Facility Mixing'!$O$6</definedName>
    <definedName name="UD1CM03Mixing">'[1]U.D. Facility Mixing'!$P$6</definedName>
    <definedName name="UD1CM04Mixing">'[1]U.D. Facility Mixing'!$Q$6</definedName>
    <definedName name="UD1CM05Mixing">'[1]U.D. Facility Mixing'!$R$6</definedName>
    <definedName name="UD1CM06Mixing">'[1]U.D. Facility Mixing'!$S$6</definedName>
    <definedName name="UD1CM07Mixing">'[1]U.D. Facility Mixing'!$T$6</definedName>
    <definedName name="UD1CM08Mixing">'[1]U.D. Facility Mixing'!$U$6</definedName>
    <definedName name="UD1CM09Mixing">'[1]U.D. Facility Mixing'!$V$6</definedName>
    <definedName name="UD1CM10Mixing">'[1]U.D. Facility Mixing'!$W$6</definedName>
    <definedName name="UD1CM11Mixing">'[1]U.D. Facility Mixing'!$X$6</definedName>
    <definedName name="UD1CM12Mixing">'[1]U.D. Facility Mixing'!$Y$6</definedName>
    <definedName name="UD1CM13Mixing">'[1]U.D. Facility Mixing'!$Z$6</definedName>
    <definedName name="UD1CM14Mixing">'[1]U.D. Facility Mixing'!$AA$6</definedName>
    <definedName name="UD1CM15Mixing">'[1]U.D. Facility Mixing'!$AB$6</definedName>
    <definedName name="UD1CM16Mixing">'[1]U.D. Facility Mixing'!$AC$6</definedName>
    <definedName name="UD1CM17Mixing">'[1]U.D. Facility Mixing'!$AD$6</definedName>
    <definedName name="UD1CM18Mixing">'[1]U.D. Facility Mixing'!$AE$6</definedName>
    <definedName name="UD1LC02Mixing">'[1]U.D. Facility Mixing'!$O$4</definedName>
    <definedName name="UD1LC03Mixing">'[1]U.D. Facility Mixing'!$P$4</definedName>
    <definedName name="UD1LC04Mixing">'[1]U.D. Facility Mixing'!$Q$4</definedName>
    <definedName name="UD1LC05Mixing">'[1]U.D. Facility Mixing'!$R$4</definedName>
    <definedName name="UD1LC06Mixing">'[1]U.D. Facility Mixing'!$S$4</definedName>
    <definedName name="UD1LC07Mixing">'[1]U.D. Facility Mixing'!$T$4</definedName>
    <definedName name="UD1LC08Mixing">'[1]U.D. Facility Mixing'!$U$4</definedName>
    <definedName name="UD1LC09Mixing">'[1]U.D. Facility Mixing'!$V$4</definedName>
    <definedName name="UD1LC10Mixing">'[1]U.D. Facility Mixing'!$W$4</definedName>
    <definedName name="UD1LC11Mixing">'[1]U.D. Facility Mixing'!$X$4</definedName>
    <definedName name="UD1LC12Mixing">'[1]U.D. Facility Mixing'!$Y$4</definedName>
    <definedName name="UD1LC13Mixing">'[1]U.D. Facility Mixing'!$Z$4</definedName>
    <definedName name="UD1LC14Mixing">'[1]U.D. Facility Mixing'!$AA$4</definedName>
    <definedName name="UD1LC15Mixing">'[1]U.D. Facility Mixing'!$AB$4</definedName>
    <definedName name="UD1LC16Mixing">'[1]U.D. Facility Mixing'!$AC$4</definedName>
    <definedName name="UD1LC17Mixing">'[1]U.D. Facility Mixing'!$AD$4</definedName>
    <definedName name="UD1LC18Mixing">'[1]U.D. Facility Mixing'!$AE$4</definedName>
    <definedName name="UD1LC19Mixing">'[1]U.D. Facility Mixing'!$AF$4</definedName>
    <definedName name="UD1LC20Mixing">'[1]U.D. Facility Mixing'!$AG$4</definedName>
    <definedName name="UD1LC21Mixing">'[1]U.D. Facility Mixing'!$AH$4</definedName>
    <definedName name="UD1LC22Mixing">'[1]U.D. Facility Mixing'!$AI$4</definedName>
    <definedName name="UD1LC23Mixing">'[1]U.D. Facility Mixing'!$AJ$4</definedName>
    <definedName name="UD1LC24Mixing">'[1]U.D. Facility Mixing'!$AK$4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8" i="7" l="1"/>
  <c r="B39" i="7" s="1"/>
  <c r="B35" i="7"/>
  <c r="B24" i="7"/>
  <c r="B25" i="7" s="1"/>
  <c r="B26" i="7" s="1"/>
  <c r="B27" i="7" s="1"/>
  <c r="B22" i="7"/>
  <c r="C22" i="7" s="1"/>
  <c r="B15" i="7"/>
  <c r="B13" i="7"/>
  <c r="B11" i="7"/>
  <c r="G125" i="6"/>
  <c r="D125" i="6"/>
  <c r="G124" i="6"/>
  <c r="D124" i="6"/>
  <c r="G123" i="6"/>
  <c r="D123" i="6"/>
  <c r="L122" i="6"/>
  <c r="L123" i="6" s="1"/>
  <c r="G122" i="6"/>
  <c r="D122" i="6"/>
  <c r="I121" i="6"/>
  <c r="G121" i="6"/>
  <c r="D121" i="6"/>
  <c r="G120" i="6"/>
  <c r="D120" i="6"/>
  <c r="G119" i="6"/>
  <c r="D119" i="6"/>
  <c r="G118" i="6"/>
  <c r="D118" i="6"/>
  <c r="H117" i="6"/>
  <c r="I118" i="6" s="1"/>
  <c r="G117" i="6"/>
  <c r="D117" i="6"/>
  <c r="H108" i="6"/>
  <c r="G107" i="6"/>
  <c r="D107" i="6"/>
  <c r="G106" i="6"/>
  <c r="D106" i="6"/>
  <c r="G105" i="6"/>
  <c r="D105" i="6"/>
  <c r="G104" i="6"/>
  <c r="D104" i="6"/>
  <c r="G103" i="6"/>
  <c r="D103" i="6"/>
  <c r="G102" i="6"/>
  <c r="D102" i="6"/>
  <c r="G101" i="6"/>
  <c r="D101" i="6"/>
  <c r="G100" i="6"/>
  <c r="D100" i="6"/>
  <c r="H99" i="6"/>
  <c r="I104" i="6" s="1"/>
  <c r="G99" i="6"/>
  <c r="D99" i="6"/>
  <c r="G98" i="6"/>
  <c r="D98" i="6"/>
  <c r="G97" i="6"/>
  <c r="D97" i="6"/>
  <c r="G96" i="6"/>
  <c r="D96" i="6"/>
  <c r="G95" i="6"/>
  <c r="D95" i="6"/>
  <c r="I94" i="6"/>
  <c r="G94" i="6"/>
  <c r="D94" i="6"/>
  <c r="G93" i="6"/>
  <c r="D93" i="6"/>
  <c r="G92" i="6"/>
  <c r="D92" i="6"/>
  <c r="G91" i="6"/>
  <c r="D91" i="6"/>
  <c r="H90" i="6"/>
  <c r="I97" i="6" s="1"/>
  <c r="G90" i="6"/>
  <c r="D90" i="6"/>
  <c r="G89" i="6"/>
  <c r="D89" i="6"/>
  <c r="G88" i="6"/>
  <c r="D88" i="6"/>
  <c r="G87" i="6"/>
  <c r="D87" i="6"/>
  <c r="G86" i="6"/>
  <c r="D86" i="6"/>
  <c r="G85" i="6"/>
  <c r="D85" i="6"/>
  <c r="I84" i="6"/>
  <c r="G84" i="6"/>
  <c r="D84" i="6"/>
  <c r="G83" i="6"/>
  <c r="D83" i="6"/>
  <c r="G82" i="6"/>
  <c r="D82" i="6"/>
  <c r="G81" i="6"/>
  <c r="D81" i="6"/>
  <c r="H80" i="6"/>
  <c r="G80" i="6"/>
  <c r="D80" i="6"/>
  <c r="G79" i="6"/>
  <c r="D79" i="6"/>
  <c r="G78" i="6"/>
  <c r="D78" i="6"/>
  <c r="G77" i="6"/>
  <c r="D77" i="6"/>
  <c r="G76" i="6"/>
  <c r="D76" i="6"/>
  <c r="G75" i="6"/>
  <c r="D75" i="6"/>
  <c r="G74" i="6"/>
  <c r="D74" i="6"/>
  <c r="H73" i="6"/>
  <c r="I79" i="6" s="1"/>
  <c r="G73" i="6"/>
  <c r="D73" i="6"/>
  <c r="I72" i="6"/>
  <c r="G72" i="6"/>
  <c r="D72" i="6"/>
  <c r="G71" i="6"/>
  <c r="D71" i="6"/>
  <c r="I70" i="6"/>
  <c r="G70" i="6"/>
  <c r="D70" i="6"/>
  <c r="G69" i="6"/>
  <c r="D69" i="6"/>
  <c r="G68" i="6"/>
  <c r="D68" i="6"/>
  <c r="G67" i="6"/>
  <c r="D67" i="6"/>
  <c r="H66" i="6"/>
  <c r="I66" i="6" s="1"/>
  <c r="G66" i="6"/>
  <c r="D66" i="6"/>
  <c r="G65" i="6"/>
  <c r="D65" i="6"/>
  <c r="G64" i="6"/>
  <c r="D64" i="6"/>
  <c r="K63" i="6"/>
  <c r="K64" i="6" s="1"/>
  <c r="G63" i="6"/>
  <c r="D63" i="6"/>
  <c r="G62" i="6"/>
  <c r="D62" i="6"/>
  <c r="G61" i="6"/>
  <c r="D61" i="6"/>
  <c r="G60" i="6"/>
  <c r="D60" i="6"/>
  <c r="G59" i="6"/>
  <c r="D59" i="6"/>
  <c r="H58" i="6"/>
  <c r="I65" i="6" s="1"/>
  <c r="G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G50" i="6"/>
  <c r="E50" i="6"/>
  <c r="G57" i="6" s="1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G42" i="6"/>
  <c r="E42" i="6"/>
  <c r="D42" i="6"/>
  <c r="E41" i="6"/>
  <c r="D41" i="6"/>
  <c r="E40" i="6"/>
  <c r="G40" i="6" s="1"/>
  <c r="D40" i="6"/>
  <c r="E39" i="6"/>
  <c r="G39" i="6" s="1"/>
  <c r="D39" i="6"/>
  <c r="G38" i="6"/>
  <c r="D38" i="6"/>
  <c r="G37" i="6"/>
  <c r="E37" i="6"/>
  <c r="D37" i="6"/>
  <c r="E36" i="6"/>
  <c r="G36" i="6" s="1"/>
  <c r="D36" i="6"/>
  <c r="E35" i="6"/>
  <c r="G35" i="6" s="1"/>
  <c r="D35" i="6"/>
  <c r="E34" i="6"/>
  <c r="D34" i="6"/>
  <c r="E33" i="6"/>
  <c r="D33" i="6"/>
  <c r="E32" i="6"/>
  <c r="D32" i="6"/>
  <c r="E31" i="6"/>
  <c r="D31" i="6"/>
  <c r="D30" i="6"/>
  <c r="E29" i="6"/>
  <c r="D29" i="6"/>
  <c r="E28" i="6"/>
  <c r="D28" i="6"/>
  <c r="E27" i="6"/>
  <c r="D27" i="6"/>
  <c r="K26" i="6"/>
  <c r="E26" i="6"/>
  <c r="D26" i="6"/>
  <c r="E25" i="6"/>
  <c r="D25" i="6"/>
  <c r="G24" i="6"/>
  <c r="D24" i="6"/>
  <c r="E23" i="6"/>
  <c r="G23" i="6" s="1"/>
  <c r="D23" i="6"/>
  <c r="G22" i="6"/>
  <c r="F22" i="6" s="1"/>
  <c r="D22" i="6"/>
  <c r="E21" i="6"/>
  <c r="D21" i="6"/>
  <c r="E20" i="6"/>
  <c r="D20" i="6"/>
  <c r="E19" i="6"/>
  <c r="D19" i="6"/>
  <c r="E18" i="6"/>
  <c r="D18" i="6"/>
  <c r="G17" i="6"/>
  <c r="F17" i="6" s="1"/>
  <c r="E17" i="6"/>
  <c r="D17" i="6"/>
  <c r="E16" i="6"/>
  <c r="D16" i="6"/>
  <c r="G15" i="6"/>
  <c r="F15" i="6" s="1"/>
  <c r="E15" i="6"/>
  <c r="D15" i="6"/>
  <c r="E14" i="6"/>
  <c r="D14" i="6"/>
  <c r="E13" i="6"/>
  <c r="G20" i="6" s="1"/>
  <c r="F20" i="6" s="1"/>
  <c r="D13" i="6"/>
  <c r="E12" i="6"/>
  <c r="D12" i="6"/>
  <c r="D11" i="6"/>
  <c r="E10" i="6"/>
  <c r="H5" i="6" s="1"/>
  <c r="D10" i="6"/>
  <c r="G9" i="6"/>
  <c r="F9" i="6" s="1"/>
  <c r="E9" i="6"/>
  <c r="D9" i="6"/>
  <c r="G8" i="6"/>
  <c r="F8" i="6"/>
  <c r="D8" i="6"/>
  <c r="G7" i="6"/>
  <c r="F7" i="6" s="1"/>
  <c r="D7" i="6"/>
  <c r="G6" i="6"/>
  <c r="F6" i="6"/>
  <c r="D6" i="6"/>
  <c r="G5" i="6"/>
  <c r="F5" i="6" s="1"/>
  <c r="D5" i="6"/>
  <c r="S4420" i="5"/>
  <c r="R4420" i="5"/>
  <c r="L4420" i="5"/>
  <c r="J4420" i="5"/>
  <c r="F4420" i="5"/>
  <c r="D4420" i="5"/>
  <c r="S4419" i="5"/>
  <c r="R4419" i="5"/>
  <c r="L4419" i="5"/>
  <c r="J4419" i="5"/>
  <c r="F4419" i="5"/>
  <c r="D4419" i="5"/>
  <c r="S4418" i="5"/>
  <c r="R4418" i="5"/>
  <c r="L4418" i="5"/>
  <c r="J4418" i="5"/>
  <c r="F4418" i="5"/>
  <c r="D4418" i="5"/>
  <c r="S4417" i="5"/>
  <c r="R4417" i="5"/>
  <c r="L4417" i="5"/>
  <c r="J4417" i="5"/>
  <c r="F4417" i="5"/>
  <c r="D4417" i="5"/>
  <c r="S4416" i="5"/>
  <c r="R4416" i="5"/>
  <c r="L4416" i="5"/>
  <c r="J4416" i="5"/>
  <c r="F4416" i="5"/>
  <c r="D4416" i="5"/>
  <c r="S4415" i="5"/>
  <c r="R4415" i="5"/>
  <c r="L4415" i="5"/>
  <c r="J4415" i="5"/>
  <c r="F4415" i="5"/>
  <c r="D4415" i="5"/>
  <c r="S4414" i="5"/>
  <c r="R4414" i="5"/>
  <c r="L4414" i="5"/>
  <c r="J4414" i="5"/>
  <c r="F4414" i="5"/>
  <c r="D4414" i="5"/>
  <c r="S4413" i="5"/>
  <c r="R4413" i="5"/>
  <c r="L4413" i="5"/>
  <c r="J4413" i="5"/>
  <c r="F4413" i="5"/>
  <c r="D4413" i="5"/>
  <c r="S4412" i="5"/>
  <c r="R4412" i="5"/>
  <c r="L4412" i="5"/>
  <c r="J4412" i="5"/>
  <c r="F4412" i="5"/>
  <c r="D4412" i="5"/>
  <c r="S4411" i="5"/>
  <c r="R4411" i="5"/>
  <c r="L4411" i="5"/>
  <c r="J4411" i="5"/>
  <c r="F4411" i="5"/>
  <c r="D4411" i="5"/>
  <c r="S4410" i="5"/>
  <c r="R4410" i="5"/>
  <c r="L4410" i="5"/>
  <c r="J4410" i="5"/>
  <c r="F4410" i="5"/>
  <c r="D4410" i="5"/>
  <c r="S4409" i="5"/>
  <c r="R4409" i="5"/>
  <c r="L4409" i="5"/>
  <c r="J4409" i="5"/>
  <c r="F4409" i="5"/>
  <c r="D4409" i="5"/>
  <c r="S4408" i="5"/>
  <c r="R4408" i="5"/>
  <c r="L4408" i="5"/>
  <c r="J4408" i="5"/>
  <c r="F4408" i="5"/>
  <c r="D4408" i="5"/>
  <c r="S4407" i="5"/>
  <c r="R4407" i="5"/>
  <c r="L4407" i="5"/>
  <c r="J4407" i="5"/>
  <c r="F4407" i="5"/>
  <c r="D4407" i="5"/>
  <c r="S4406" i="5"/>
  <c r="R4406" i="5"/>
  <c r="L4406" i="5"/>
  <c r="J4406" i="5"/>
  <c r="F4406" i="5"/>
  <c r="D4406" i="5"/>
  <c r="S4405" i="5"/>
  <c r="R4405" i="5"/>
  <c r="L4405" i="5"/>
  <c r="J4405" i="5"/>
  <c r="F4405" i="5"/>
  <c r="D4405" i="5"/>
  <c r="S4404" i="5"/>
  <c r="R4404" i="5"/>
  <c r="L4404" i="5"/>
  <c r="J4404" i="5"/>
  <c r="F4404" i="5"/>
  <c r="D4404" i="5"/>
  <c r="S4403" i="5"/>
  <c r="R4403" i="5"/>
  <c r="L4403" i="5"/>
  <c r="J4403" i="5"/>
  <c r="F4403" i="5"/>
  <c r="D4403" i="5"/>
  <c r="S4402" i="5"/>
  <c r="R4402" i="5"/>
  <c r="L4402" i="5"/>
  <c r="J4402" i="5"/>
  <c r="F4402" i="5"/>
  <c r="D4402" i="5"/>
  <c r="S4401" i="5"/>
  <c r="R4401" i="5"/>
  <c r="L4401" i="5"/>
  <c r="J4401" i="5"/>
  <c r="F4401" i="5"/>
  <c r="D4401" i="5"/>
  <c r="S4400" i="5"/>
  <c r="R4400" i="5"/>
  <c r="L4400" i="5"/>
  <c r="J4400" i="5"/>
  <c r="F4400" i="5"/>
  <c r="D4400" i="5"/>
  <c r="S4399" i="5"/>
  <c r="R4399" i="5"/>
  <c r="L4399" i="5"/>
  <c r="J4399" i="5"/>
  <c r="F4399" i="5"/>
  <c r="D4399" i="5"/>
  <c r="S4398" i="5"/>
  <c r="R4398" i="5"/>
  <c r="L4398" i="5"/>
  <c r="J4398" i="5"/>
  <c r="F4398" i="5"/>
  <c r="D4398" i="5"/>
  <c r="S4397" i="5"/>
  <c r="R4397" i="5"/>
  <c r="L4397" i="5"/>
  <c r="J4397" i="5"/>
  <c r="F4397" i="5"/>
  <c r="D4397" i="5"/>
  <c r="S4396" i="5"/>
  <c r="R4396" i="5"/>
  <c r="L4396" i="5"/>
  <c r="J4396" i="5"/>
  <c r="F4396" i="5"/>
  <c r="D4396" i="5"/>
  <c r="S4395" i="5"/>
  <c r="R4395" i="5"/>
  <c r="L4395" i="5"/>
  <c r="J4395" i="5"/>
  <c r="F4395" i="5"/>
  <c r="D4395" i="5"/>
  <c r="S4394" i="5"/>
  <c r="R4394" i="5"/>
  <c r="L4394" i="5"/>
  <c r="J4394" i="5"/>
  <c r="F4394" i="5"/>
  <c r="D4394" i="5"/>
  <c r="S4393" i="5"/>
  <c r="R4393" i="5"/>
  <c r="L4393" i="5"/>
  <c r="J4393" i="5"/>
  <c r="F4393" i="5"/>
  <c r="D4393" i="5"/>
  <c r="S4392" i="5"/>
  <c r="R4392" i="5"/>
  <c r="L4392" i="5"/>
  <c r="J4392" i="5"/>
  <c r="F4392" i="5"/>
  <c r="D4392" i="5"/>
  <c r="S4391" i="5"/>
  <c r="R4391" i="5"/>
  <c r="L4391" i="5"/>
  <c r="M4414" i="5" s="1"/>
  <c r="J4391" i="5"/>
  <c r="F4391" i="5"/>
  <c r="D4391" i="5"/>
  <c r="S4390" i="5"/>
  <c r="R4390" i="5"/>
  <c r="L4390" i="5"/>
  <c r="J4390" i="5"/>
  <c r="F4390" i="5"/>
  <c r="D4390" i="5"/>
  <c r="S4389" i="5"/>
  <c r="R4389" i="5"/>
  <c r="L4389" i="5"/>
  <c r="J4389" i="5"/>
  <c r="F4389" i="5"/>
  <c r="D4389" i="5"/>
  <c r="S4388" i="5"/>
  <c r="R4388" i="5"/>
  <c r="L4388" i="5"/>
  <c r="J4388" i="5"/>
  <c r="F4388" i="5"/>
  <c r="D4388" i="5"/>
  <c r="S4387" i="5"/>
  <c r="R4387" i="5"/>
  <c r="L4387" i="5"/>
  <c r="J4387" i="5"/>
  <c r="F4387" i="5"/>
  <c r="D4387" i="5"/>
  <c r="S4386" i="5"/>
  <c r="R4386" i="5"/>
  <c r="L4386" i="5"/>
  <c r="J4386" i="5"/>
  <c r="F4386" i="5"/>
  <c r="D4386" i="5"/>
  <c r="S4385" i="5"/>
  <c r="R4385" i="5"/>
  <c r="L4385" i="5"/>
  <c r="J4385" i="5"/>
  <c r="F4385" i="5"/>
  <c r="D4385" i="5"/>
  <c r="S4384" i="5"/>
  <c r="R4384" i="5"/>
  <c r="L4384" i="5"/>
  <c r="J4384" i="5"/>
  <c r="F4384" i="5"/>
  <c r="D4384" i="5"/>
  <c r="S4383" i="5"/>
  <c r="R4383" i="5"/>
  <c r="L4383" i="5"/>
  <c r="J4383" i="5"/>
  <c r="F4383" i="5"/>
  <c r="D4383" i="5"/>
  <c r="S4382" i="5"/>
  <c r="R4382" i="5"/>
  <c r="L4382" i="5"/>
  <c r="J4382" i="5"/>
  <c r="F4382" i="5"/>
  <c r="D4382" i="5"/>
  <c r="S4381" i="5"/>
  <c r="R4381" i="5"/>
  <c r="L4381" i="5"/>
  <c r="J4381" i="5"/>
  <c r="F4381" i="5"/>
  <c r="D4381" i="5"/>
  <c r="S4380" i="5"/>
  <c r="R4380" i="5"/>
  <c r="L4380" i="5"/>
  <c r="J4380" i="5"/>
  <c r="F4380" i="5"/>
  <c r="D4380" i="5"/>
  <c r="S4379" i="5"/>
  <c r="R4379" i="5"/>
  <c r="L4379" i="5"/>
  <c r="J4379" i="5"/>
  <c r="F4379" i="5"/>
  <c r="D4379" i="5"/>
  <c r="S4378" i="5"/>
  <c r="R4378" i="5"/>
  <c r="L4378" i="5"/>
  <c r="J4378" i="5"/>
  <c r="F4378" i="5"/>
  <c r="D4378" i="5"/>
  <c r="S4377" i="5"/>
  <c r="R4377" i="5"/>
  <c r="L4377" i="5"/>
  <c r="J4377" i="5"/>
  <c r="F4377" i="5"/>
  <c r="D4377" i="5"/>
  <c r="S4376" i="5"/>
  <c r="R4376" i="5"/>
  <c r="L4376" i="5"/>
  <c r="J4376" i="5"/>
  <c r="F4376" i="5"/>
  <c r="D4376" i="5"/>
  <c r="S4375" i="5"/>
  <c r="R4375" i="5"/>
  <c r="L4375" i="5"/>
  <c r="J4375" i="5"/>
  <c r="F4375" i="5"/>
  <c r="D4375" i="5"/>
  <c r="S4374" i="5"/>
  <c r="R4374" i="5"/>
  <c r="L4374" i="5"/>
  <c r="J4374" i="5"/>
  <c r="F4374" i="5"/>
  <c r="D4374" i="5"/>
  <c r="S4373" i="5"/>
  <c r="R4373" i="5"/>
  <c r="L4373" i="5"/>
  <c r="J4373" i="5"/>
  <c r="F4373" i="5"/>
  <c r="D4373" i="5"/>
  <c r="S4372" i="5"/>
  <c r="R4372" i="5"/>
  <c r="L4372" i="5"/>
  <c r="J4372" i="5"/>
  <c r="F4372" i="5"/>
  <c r="D4372" i="5"/>
  <c r="S4371" i="5"/>
  <c r="R4371" i="5"/>
  <c r="L4371" i="5"/>
  <c r="J4371" i="5"/>
  <c r="F4371" i="5"/>
  <c r="D4371" i="5"/>
  <c r="S4370" i="5"/>
  <c r="R4370" i="5"/>
  <c r="L4370" i="5"/>
  <c r="J4370" i="5"/>
  <c r="F4370" i="5"/>
  <c r="D4370" i="5"/>
  <c r="S4369" i="5"/>
  <c r="R4369" i="5"/>
  <c r="L4369" i="5"/>
  <c r="J4369" i="5"/>
  <c r="F4369" i="5"/>
  <c r="D4369" i="5"/>
  <c r="S4368" i="5"/>
  <c r="R4368" i="5"/>
  <c r="L4368" i="5"/>
  <c r="J4368" i="5"/>
  <c r="F4368" i="5"/>
  <c r="D4368" i="5"/>
  <c r="S4367" i="5"/>
  <c r="R4367" i="5"/>
  <c r="L4367" i="5"/>
  <c r="J4367" i="5"/>
  <c r="F4367" i="5"/>
  <c r="D4367" i="5"/>
  <c r="S4366" i="5"/>
  <c r="R4366" i="5"/>
  <c r="L4366" i="5"/>
  <c r="J4366" i="5"/>
  <c r="F4366" i="5"/>
  <c r="D4366" i="5"/>
  <c r="S4365" i="5"/>
  <c r="R4365" i="5"/>
  <c r="L4365" i="5"/>
  <c r="J4365" i="5"/>
  <c r="F4365" i="5"/>
  <c r="D4365" i="5"/>
  <c r="S4364" i="5"/>
  <c r="R4364" i="5"/>
  <c r="L4364" i="5"/>
  <c r="J4364" i="5"/>
  <c r="F4364" i="5"/>
  <c r="D4364" i="5"/>
  <c r="S4363" i="5"/>
  <c r="R4363" i="5"/>
  <c r="L4363" i="5"/>
  <c r="J4363" i="5"/>
  <c r="F4363" i="5"/>
  <c r="D4363" i="5"/>
  <c r="S4362" i="5"/>
  <c r="R4362" i="5"/>
  <c r="L4362" i="5"/>
  <c r="J4362" i="5"/>
  <c r="F4362" i="5"/>
  <c r="D4362" i="5"/>
  <c r="S4361" i="5"/>
  <c r="R4361" i="5"/>
  <c r="L4361" i="5"/>
  <c r="J4361" i="5"/>
  <c r="F4361" i="5"/>
  <c r="D4361" i="5"/>
  <c r="S4360" i="5"/>
  <c r="R4360" i="5"/>
  <c r="L4360" i="5"/>
  <c r="J4360" i="5"/>
  <c r="F4360" i="5"/>
  <c r="D4360" i="5"/>
  <c r="S4359" i="5"/>
  <c r="R4359" i="5"/>
  <c r="L4359" i="5"/>
  <c r="M4382" i="5" s="1"/>
  <c r="J4359" i="5"/>
  <c r="F4359" i="5"/>
  <c r="D4359" i="5"/>
  <c r="S4358" i="5"/>
  <c r="R4358" i="5"/>
  <c r="L4358" i="5"/>
  <c r="J4358" i="5"/>
  <c r="F4358" i="5"/>
  <c r="D4358" i="5"/>
  <c r="S4357" i="5"/>
  <c r="R4357" i="5"/>
  <c r="L4357" i="5"/>
  <c r="J4357" i="5"/>
  <c r="F4357" i="5"/>
  <c r="D4357" i="5"/>
  <c r="S4356" i="5"/>
  <c r="R4356" i="5"/>
  <c r="L4356" i="5"/>
  <c r="J4356" i="5"/>
  <c r="F4356" i="5"/>
  <c r="D4356" i="5"/>
  <c r="S4355" i="5"/>
  <c r="R4355" i="5"/>
  <c r="L4355" i="5"/>
  <c r="J4355" i="5"/>
  <c r="F4355" i="5"/>
  <c r="D4355" i="5"/>
  <c r="S4354" i="5"/>
  <c r="R4354" i="5"/>
  <c r="L4354" i="5"/>
  <c r="J4354" i="5"/>
  <c r="F4354" i="5"/>
  <c r="D4354" i="5"/>
  <c r="S4353" i="5"/>
  <c r="R4353" i="5"/>
  <c r="L4353" i="5"/>
  <c r="J4353" i="5"/>
  <c r="F4353" i="5"/>
  <c r="D4353" i="5"/>
  <c r="S4352" i="5"/>
  <c r="R4352" i="5"/>
  <c r="L4352" i="5"/>
  <c r="J4352" i="5"/>
  <c r="F4352" i="5"/>
  <c r="D4352" i="5"/>
  <c r="S4351" i="5"/>
  <c r="R4351" i="5"/>
  <c r="L4351" i="5"/>
  <c r="J4351" i="5"/>
  <c r="F4351" i="5"/>
  <c r="D4351" i="5"/>
  <c r="S4350" i="5"/>
  <c r="R4350" i="5"/>
  <c r="L4350" i="5"/>
  <c r="J4350" i="5"/>
  <c r="F4350" i="5"/>
  <c r="D4350" i="5"/>
  <c r="S4349" i="5"/>
  <c r="R4349" i="5"/>
  <c r="L4349" i="5"/>
  <c r="J4349" i="5"/>
  <c r="F4349" i="5"/>
  <c r="D4349" i="5"/>
  <c r="S4348" i="5"/>
  <c r="R4348" i="5"/>
  <c r="L4348" i="5"/>
  <c r="J4348" i="5"/>
  <c r="F4348" i="5"/>
  <c r="D4348" i="5"/>
  <c r="S4347" i="5"/>
  <c r="R4347" i="5"/>
  <c r="L4347" i="5"/>
  <c r="J4347" i="5"/>
  <c r="F4347" i="5"/>
  <c r="D4347" i="5"/>
  <c r="S4346" i="5"/>
  <c r="R4346" i="5"/>
  <c r="L4346" i="5"/>
  <c r="J4346" i="5"/>
  <c r="F4346" i="5"/>
  <c r="D4346" i="5"/>
  <c r="S4345" i="5"/>
  <c r="R4345" i="5"/>
  <c r="L4345" i="5"/>
  <c r="J4345" i="5"/>
  <c r="F4345" i="5"/>
  <c r="D4345" i="5"/>
  <c r="S4344" i="5"/>
  <c r="R4344" i="5"/>
  <c r="L4344" i="5"/>
  <c r="J4344" i="5"/>
  <c r="F4344" i="5"/>
  <c r="D4344" i="5"/>
  <c r="S4343" i="5"/>
  <c r="R4343" i="5"/>
  <c r="L4343" i="5"/>
  <c r="J4343" i="5"/>
  <c r="F4343" i="5"/>
  <c r="D4343" i="5"/>
  <c r="S4342" i="5"/>
  <c r="R4342" i="5"/>
  <c r="L4342" i="5"/>
  <c r="J4342" i="5"/>
  <c r="F4342" i="5"/>
  <c r="D4342" i="5"/>
  <c r="S4341" i="5"/>
  <c r="R4341" i="5"/>
  <c r="L4341" i="5"/>
  <c r="J4341" i="5"/>
  <c r="F4341" i="5"/>
  <c r="D4341" i="5"/>
  <c r="S4340" i="5"/>
  <c r="R4340" i="5"/>
  <c r="L4340" i="5"/>
  <c r="J4340" i="5"/>
  <c r="F4340" i="5"/>
  <c r="D4340" i="5"/>
  <c r="S4339" i="5"/>
  <c r="R4339" i="5"/>
  <c r="L4339" i="5"/>
  <c r="J4339" i="5"/>
  <c r="F4339" i="5"/>
  <c r="D4339" i="5"/>
  <c r="S4338" i="5"/>
  <c r="R4338" i="5"/>
  <c r="L4338" i="5"/>
  <c r="J4338" i="5"/>
  <c r="F4338" i="5"/>
  <c r="D4338" i="5"/>
  <c r="S4337" i="5"/>
  <c r="R4337" i="5"/>
  <c r="L4337" i="5"/>
  <c r="J4337" i="5"/>
  <c r="F4337" i="5"/>
  <c r="D4337" i="5"/>
  <c r="S4336" i="5"/>
  <c r="R4336" i="5"/>
  <c r="L4336" i="5"/>
  <c r="J4336" i="5"/>
  <c r="F4336" i="5"/>
  <c r="D4336" i="5"/>
  <c r="S4335" i="5"/>
  <c r="R4335" i="5"/>
  <c r="L4335" i="5"/>
  <c r="J4335" i="5"/>
  <c r="F4335" i="5"/>
  <c r="D4335" i="5"/>
  <c r="S4334" i="5"/>
  <c r="R4334" i="5"/>
  <c r="L4334" i="5"/>
  <c r="J4334" i="5"/>
  <c r="F4334" i="5"/>
  <c r="D4334" i="5"/>
  <c r="S4333" i="5"/>
  <c r="R4333" i="5"/>
  <c r="L4333" i="5"/>
  <c r="J4333" i="5"/>
  <c r="F4333" i="5"/>
  <c r="D4333" i="5"/>
  <c r="S4332" i="5"/>
  <c r="R4332" i="5"/>
  <c r="L4332" i="5"/>
  <c r="J4332" i="5"/>
  <c r="F4332" i="5"/>
  <c r="D4332" i="5"/>
  <c r="S4331" i="5"/>
  <c r="R4331" i="5"/>
  <c r="L4331" i="5"/>
  <c r="J4331" i="5"/>
  <c r="F4331" i="5"/>
  <c r="D4331" i="5"/>
  <c r="S4330" i="5"/>
  <c r="R4330" i="5"/>
  <c r="L4330" i="5"/>
  <c r="J4330" i="5"/>
  <c r="F4330" i="5"/>
  <c r="D4330" i="5"/>
  <c r="S4329" i="5"/>
  <c r="R4329" i="5"/>
  <c r="L4329" i="5"/>
  <c r="J4329" i="5"/>
  <c r="F4329" i="5"/>
  <c r="D4329" i="5"/>
  <c r="S4328" i="5"/>
  <c r="R4328" i="5"/>
  <c r="L4328" i="5"/>
  <c r="J4328" i="5"/>
  <c r="F4328" i="5"/>
  <c r="D4328" i="5"/>
  <c r="S4327" i="5"/>
  <c r="R4327" i="5"/>
  <c r="L4327" i="5"/>
  <c r="J4327" i="5"/>
  <c r="F4327" i="5"/>
  <c r="D4327" i="5"/>
  <c r="S4326" i="5"/>
  <c r="R4326" i="5"/>
  <c r="L4326" i="5"/>
  <c r="J4326" i="5"/>
  <c r="F4326" i="5"/>
  <c r="D4326" i="5"/>
  <c r="S4325" i="5"/>
  <c r="R4325" i="5"/>
  <c r="L4325" i="5"/>
  <c r="J4325" i="5"/>
  <c r="F4325" i="5"/>
  <c r="D4325" i="5"/>
  <c r="S4324" i="5"/>
  <c r="R4324" i="5"/>
  <c r="L4324" i="5"/>
  <c r="J4324" i="5"/>
  <c r="F4324" i="5"/>
  <c r="D4324" i="5"/>
  <c r="S4323" i="5"/>
  <c r="R4323" i="5"/>
  <c r="L4323" i="5"/>
  <c r="J4323" i="5"/>
  <c r="F4323" i="5"/>
  <c r="D4323" i="5"/>
  <c r="S4322" i="5"/>
  <c r="R4322" i="5"/>
  <c r="L4322" i="5"/>
  <c r="J4322" i="5"/>
  <c r="F4322" i="5"/>
  <c r="D4322" i="5"/>
  <c r="S4321" i="5"/>
  <c r="R4321" i="5"/>
  <c r="L4321" i="5"/>
  <c r="J4321" i="5"/>
  <c r="F4321" i="5"/>
  <c r="D4321" i="5"/>
  <c r="S4320" i="5"/>
  <c r="R4320" i="5"/>
  <c r="L4320" i="5"/>
  <c r="J4320" i="5"/>
  <c r="F4320" i="5"/>
  <c r="D4320" i="5"/>
  <c r="S4319" i="5"/>
  <c r="R4319" i="5"/>
  <c r="L4319" i="5"/>
  <c r="J4319" i="5"/>
  <c r="F4319" i="5"/>
  <c r="D4319" i="5"/>
  <c r="S4318" i="5"/>
  <c r="R4318" i="5"/>
  <c r="L4318" i="5"/>
  <c r="J4318" i="5"/>
  <c r="F4318" i="5"/>
  <c r="D4318" i="5"/>
  <c r="S4317" i="5"/>
  <c r="R4317" i="5"/>
  <c r="L4317" i="5"/>
  <c r="J4317" i="5"/>
  <c r="F4317" i="5"/>
  <c r="D4317" i="5"/>
  <c r="S4316" i="5"/>
  <c r="R4316" i="5"/>
  <c r="L4316" i="5"/>
  <c r="J4316" i="5"/>
  <c r="F4316" i="5"/>
  <c r="D4316" i="5"/>
  <c r="S4315" i="5"/>
  <c r="R4315" i="5"/>
  <c r="L4315" i="5"/>
  <c r="J4315" i="5"/>
  <c r="F4315" i="5"/>
  <c r="D4315" i="5"/>
  <c r="S4314" i="5"/>
  <c r="R4314" i="5"/>
  <c r="L4314" i="5"/>
  <c r="J4314" i="5"/>
  <c r="F4314" i="5"/>
  <c r="D4314" i="5"/>
  <c r="S4313" i="5"/>
  <c r="R4313" i="5"/>
  <c r="L4313" i="5"/>
  <c r="J4313" i="5"/>
  <c r="F4313" i="5"/>
  <c r="D4313" i="5"/>
  <c r="S4312" i="5"/>
  <c r="R4312" i="5"/>
  <c r="L4312" i="5"/>
  <c r="J4312" i="5"/>
  <c r="F4312" i="5"/>
  <c r="D4312" i="5"/>
  <c r="S4311" i="5"/>
  <c r="R4311" i="5"/>
  <c r="L4311" i="5"/>
  <c r="J4311" i="5"/>
  <c r="F4311" i="5"/>
  <c r="D4311" i="5"/>
  <c r="S4310" i="5"/>
  <c r="R4310" i="5"/>
  <c r="L4310" i="5"/>
  <c r="J4310" i="5"/>
  <c r="F4310" i="5"/>
  <c r="D4310" i="5"/>
  <c r="S4309" i="5"/>
  <c r="R4309" i="5"/>
  <c r="L4309" i="5"/>
  <c r="J4309" i="5"/>
  <c r="F4309" i="5"/>
  <c r="D4309" i="5"/>
  <c r="S4308" i="5"/>
  <c r="R4308" i="5"/>
  <c r="L4308" i="5"/>
  <c r="J4308" i="5"/>
  <c r="F4308" i="5"/>
  <c r="D4308" i="5"/>
  <c r="S4307" i="5"/>
  <c r="R4307" i="5"/>
  <c r="L4307" i="5"/>
  <c r="J4307" i="5"/>
  <c r="F4307" i="5"/>
  <c r="D4307" i="5"/>
  <c r="S4306" i="5"/>
  <c r="R4306" i="5"/>
  <c r="L4306" i="5"/>
  <c r="J4306" i="5"/>
  <c r="F4306" i="5"/>
  <c r="D4306" i="5"/>
  <c r="S4305" i="5"/>
  <c r="R4305" i="5"/>
  <c r="L4305" i="5"/>
  <c r="J4305" i="5"/>
  <c r="F4305" i="5"/>
  <c r="D4305" i="5"/>
  <c r="S4304" i="5"/>
  <c r="R4304" i="5"/>
  <c r="L4304" i="5"/>
  <c r="J4304" i="5"/>
  <c r="F4304" i="5"/>
  <c r="D4304" i="5"/>
  <c r="S4303" i="5"/>
  <c r="R4303" i="5"/>
  <c r="L4303" i="5"/>
  <c r="J4303" i="5"/>
  <c r="F4303" i="5"/>
  <c r="D4303" i="5"/>
  <c r="S4302" i="5"/>
  <c r="R4302" i="5"/>
  <c r="L4302" i="5"/>
  <c r="J4302" i="5"/>
  <c r="F4302" i="5"/>
  <c r="D4302" i="5"/>
  <c r="S4301" i="5"/>
  <c r="R4301" i="5"/>
  <c r="L4301" i="5"/>
  <c r="J4301" i="5"/>
  <c r="F4301" i="5"/>
  <c r="D4301" i="5"/>
  <c r="S4300" i="5"/>
  <c r="R4300" i="5"/>
  <c r="L4300" i="5"/>
  <c r="J4300" i="5"/>
  <c r="F4300" i="5"/>
  <c r="D4300" i="5"/>
  <c r="S4299" i="5"/>
  <c r="R4299" i="5"/>
  <c r="L4299" i="5"/>
  <c r="J4299" i="5"/>
  <c r="F4299" i="5"/>
  <c r="D4299" i="5"/>
  <c r="S4298" i="5"/>
  <c r="R4298" i="5"/>
  <c r="L4298" i="5"/>
  <c r="J4298" i="5"/>
  <c r="F4298" i="5"/>
  <c r="D4298" i="5"/>
  <c r="S4297" i="5"/>
  <c r="R4297" i="5"/>
  <c r="L4297" i="5"/>
  <c r="J4297" i="5"/>
  <c r="F4297" i="5"/>
  <c r="D4297" i="5"/>
  <c r="S4296" i="5"/>
  <c r="R4296" i="5"/>
  <c r="L4296" i="5"/>
  <c r="J4296" i="5"/>
  <c r="F4296" i="5"/>
  <c r="D4296" i="5"/>
  <c r="S4295" i="5"/>
  <c r="R4295" i="5"/>
  <c r="L4295" i="5"/>
  <c r="J4295" i="5"/>
  <c r="F4295" i="5"/>
  <c r="D4295" i="5"/>
  <c r="S4294" i="5"/>
  <c r="R4294" i="5"/>
  <c r="L4294" i="5"/>
  <c r="J4294" i="5"/>
  <c r="F4294" i="5"/>
  <c r="D4294" i="5"/>
  <c r="S4293" i="5"/>
  <c r="R4293" i="5"/>
  <c r="L4293" i="5"/>
  <c r="J4293" i="5"/>
  <c r="F4293" i="5"/>
  <c r="D4293" i="5"/>
  <c r="S4292" i="5"/>
  <c r="R4292" i="5"/>
  <c r="L4292" i="5"/>
  <c r="J4292" i="5"/>
  <c r="F4292" i="5"/>
  <c r="D4292" i="5"/>
  <c r="S4291" i="5"/>
  <c r="R4291" i="5"/>
  <c r="L4291" i="5"/>
  <c r="J4291" i="5"/>
  <c r="F4291" i="5"/>
  <c r="D4291" i="5"/>
  <c r="S4290" i="5"/>
  <c r="R4290" i="5"/>
  <c r="L4290" i="5"/>
  <c r="J4290" i="5"/>
  <c r="F4290" i="5"/>
  <c r="D4290" i="5"/>
  <c r="S4289" i="5"/>
  <c r="R4289" i="5"/>
  <c r="L4289" i="5"/>
  <c r="J4289" i="5"/>
  <c r="F4289" i="5"/>
  <c r="D4289" i="5"/>
  <c r="S4288" i="5"/>
  <c r="R4288" i="5"/>
  <c r="L4288" i="5"/>
  <c r="J4288" i="5"/>
  <c r="F4288" i="5"/>
  <c r="D4288" i="5"/>
  <c r="S4287" i="5"/>
  <c r="R4287" i="5"/>
  <c r="L4287" i="5"/>
  <c r="J4287" i="5"/>
  <c r="F4287" i="5"/>
  <c r="D4287" i="5"/>
  <c r="S4286" i="5"/>
  <c r="R4286" i="5"/>
  <c r="L4286" i="5"/>
  <c r="J4286" i="5"/>
  <c r="F4286" i="5"/>
  <c r="D4286" i="5"/>
  <c r="S4285" i="5"/>
  <c r="R4285" i="5"/>
  <c r="L4285" i="5"/>
  <c r="J4285" i="5"/>
  <c r="F4285" i="5"/>
  <c r="D4285" i="5"/>
  <c r="S4284" i="5"/>
  <c r="R4284" i="5"/>
  <c r="L4284" i="5"/>
  <c r="J4284" i="5"/>
  <c r="F4284" i="5"/>
  <c r="D4284" i="5"/>
  <c r="S4283" i="5"/>
  <c r="R4283" i="5"/>
  <c r="L4283" i="5"/>
  <c r="J4283" i="5"/>
  <c r="F4283" i="5"/>
  <c r="D4283" i="5"/>
  <c r="S4282" i="5"/>
  <c r="R4282" i="5"/>
  <c r="L4282" i="5"/>
  <c r="J4282" i="5"/>
  <c r="F4282" i="5"/>
  <c r="D4282" i="5"/>
  <c r="S4281" i="5"/>
  <c r="R4281" i="5"/>
  <c r="L4281" i="5"/>
  <c r="J4281" i="5"/>
  <c r="F4281" i="5"/>
  <c r="D4281" i="5"/>
  <c r="S4280" i="5"/>
  <c r="R4280" i="5"/>
  <c r="L4280" i="5"/>
  <c r="J4280" i="5"/>
  <c r="F4280" i="5"/>
  <c r="D4280" i="5"/>
  <c r="S4279" i="5"/>
  <c r="R4279" i="5"/>
  <c r="L4279" i="5"/>
  <c r="J4279" i="5"/>
  <c r="F4279" i="5"/>
  <c r="D4279" i="5"/>
  <c r="S4278" i="5"/>
  <c r="R4278" i="5"/>
  <c r="L4278" i="5"/>
  <c r="J4278" i="5"/>
  <c r="F4278" i="5"/>
  <c r="D4278" i="5"/>
  <c r="S4277" i="5"/>
  <c r="R4277" i="5"/>
  <c r="L4277" i="5"/>
  <c r="J4277" i="5"/>
  <c r="F4277" i="5"/>
  <c r="D4277" i="5"/>
  <c r="S4276" i="5"/>
  <c r="R4276" i="5"/>
  <c r="L4276" i="5"/>
  <c r="J4276" i="5"/>
  <c r="F4276" i="5"/>
  <c r="D4276" i="5"/>
  <c r="S4275" i="5"/>
  <c r="R4275" i="5"/>
  <c r="L4275" i="5"/>
  <c r="J4275" i="5"/>
  <c r="F4275" i="5"/>
  <c r="D4275" i="5"/>
  <c r="S4274" i="5"/>
  <c r="R4274" i="5"/>
  <c r="L4274" i="5"/>
  <c r="J4274" i="5"/>
  <c r="F4274" i="5"/>
  <c r="D4274" i="5"/>
  <c r="S4273" i="5"/>
  <c r="R4273" i="5"/>
  <c r="L4273" i="5"/>
  <c r="J4273" i="5"/>
  <c r="F4273" i="5"/>
  <c r="D4273" i="5"/>
  <c r="S4272" i="5"/>
  <c r="R4272" i="5"/>
  <c r="L4272" i="5"/>
  <c r="J4272" i="5"/>
  <c r="F4272" i="5"/>
  <c r="D4272" i="5"/>
  <c r="S4271" i="5"/>
  <c r="R4271" i="5"/>
  <c r="L4271" i="5"/>
  <c r="J4271" i="5"/>
  <c r="F4271" i="5"/>
  <c r="D4271" i="5"/>
  <c r="S4270" i="5"/>
  <c r="R4270" i="5"/>
  <c r="L4270" i="5"/>
  <c r="J4270" i="5"/>
  <c r="F4270" i="5"/>
  <c r="D4270" i="5"/>
  <c r="S4269" i="5"/>
  <c r="R4269" i="5"/>
  <c r="L4269" i="5"/>
  <c r="J4269" i="5"/>
  <c r="F4269" i="5"/>
  <c r="D4269" i="5"/>
  <c r="S4268" i="5"/>
  <c r="R4268" i="5"/>
  <c r="L4268" i="5"/>
  <c r="J4268" i="5"/>
  <c r="F4268" i="5"/>
  <c r="D4268" i="5"/>
  <c r="S4267" i="5"/>
  <c r="R4267" i="5"/>
  <c r="L4267" i="5"/>
  <c r="J4267" i="5"/>
  <c r="F4267" i="5"/>
  <c r="D4267" i="5"/>
  <c r="S4266" i="5"/>
  <c r="R4266" i="5"/>
  <c r="L4266" i="5"/>
  <c r="J4266" i="5"/>
  <c r="F4266" i="5"/>
  <c r="D4266" i="5"/>
  <c r="S4265" i="5"/>
  <c r="R4265" i="5"/>
  <c r="L4265" i="5"/>
  <c r="J4265" i="5"/>
  <c r="F4265" i="5"/>
  <c r="D4265" i="5"/>
  <c r="S4264" i="5"/>
  <c r="R4264" i="5"/>
  <c r="L4264" i="5"/>
  <c r="J4264" i="5"/>
  <c r="F4264" i="5"/>
  <c r="D4264" i="5"/>
  <c r="S4263" i="5"/>
  <c r="R4263" i="5"/>
  <c r="L4263" i="5"/>
  <c r="J4263" i="5"/>
  <c r="F4263" i="5"/>
  <c r="D4263" i="5"/>
  <c r="S4262" i="5"/>
  <c r="R4262" i="5"/>
  <c r="L4262" i="5"/>
  <c r="J4262" i="5"/>
  <c r="F4262" i="5"/>
  <c r="D4262" i="5"/>
  <c r="S4261" i="5"/>
  <c r="R4261" i="5"/>
  <c r="L4261" i="5"/>
  <c r="J4261" i="5"/>
  <c r="F4261" i="5"/>
  <c r="D4261" i="5"/>
  <c r="S4260" i="5"/>
  <c r="R4260" i="5"/>
  <c r="L4260" i="5"/>
  <c r="J4260" i="5"/>
  <c r="F4260" i="5"/>
  <c r="D4260" i="5"/>
  <c r="S4259" i="5"/>
  <c r="R4259" i="5"/>
  <c r="L4259" i="5"/>
  <c r="J4259" i="5"/>
  <c r="F4259" i="5"/>
  <c r="D4259" i="5"/>
  <c r="S4258" i="5"/>
  <c r="R4258" i="5"/>
  <c r="L4258" i="5"/>
  <c r="J4258" i="5"/>
  <c r="F4258" i="5"/>
  <c r="D4258" i="5"/>
  <c r="S4257" i="5"/>
  <c r="R4257" i="5"/>
  <c r="L4257" i="5"/>
  <c r="J4257" i="5"/>
  <c r="F4257" i="5"/>
  <c r="D4257" i="5"/>
  <c r="S4256" i="5"/>
  <c r="R4256" i="5"/>
  <c r="L4256" i="5"/>
  <c r="J4256" i="5"/>
  <c r="F4256" i="5"/>
  <c r="D4256" i="5"/>
  <c r="S4255" i="5"/>
  <c r="R4255" i="5"/>
  <c r="L4255" i="5"/>
  <c r="J4255" i="5"/>
  <c r="F4255" i="5"/>
  <c r="D4255" i="5"/>
  <c r="S4254" i="5"/>
  <c r="R4254" i="5"/>
  <c r="L4254" i="5"/>
  <c r="J4254" i="5"/>
  <c r="F4254" i="5"/>
  <c r="D4254" i="5"/>
  <c r="S4253" i="5"/>
  <c r="R4253" i="5"/>
  <c r="L4253" i="5"/>
  <c r="J4253" i="5"/>
  <c r="F4253" i="5"/>
  <c r="D4253" i="5"/>
  <c r="S4252" i="5"/>
  <c r="R4252" i="5"/>
  <c r="L4252" i="5"/>
  <c r="J4252" i="5"/>
  <c r="F4252" i="5"/>
  <c r="D4252" i="5"/>
  <c r="S4251" i="5"/>
  <c r="R4251" i="5"/>
  <c r="L4251" i="5"/>
  <c r="J4251" i="5"/>
  <c r="F4251" i="5"/>
  <c r="D4251" i="5"/>
  <c r="S4250" i="5"/>
  <c r="R4250" i="5"/>
  <c r="L4250" i="5"/>
  <c r="J4250" i="5"/>
  <c r="F4250" i="5"/>
  <c r="D4250" i="5"/>
  <c r="S4249" i="5"/>
  <c r="R4249" i="5"/>
  <c r="L4249" i="5"/>
  <c r="J4249" i="5"/>
  <c r="F4249" i="5"/>
  <c r="D4249" i="5"/>
  <c r="S4248" i="5"/>
  <c r="R4248" i="5"/>
  <c r="L4248" i="5"/>
  <c r="J4248" i="5"/>
  <c r="F4248" i="5"/>
  <c r="D4248" i="5"/>
  <c r="S4247" i="5"/>
  <c r="R4247" i="5"/>
  <c r="L4247" i="5"/>
  <c r="J4247" i="5"/>
  <c r="F4247" i="5"/>
  <c r="D4247" i="5"/>
  <c r="S4246" i="5"/>
  <c r="R4246" i="5"/>
  <c r="L4246" i="5"/>
  <c r="J4246" i="5"/>
  <c r="F4246" i="5"/>
  <c r="D4246" i="5"/>
  <c r="S4245" i="5"/>
  <c r="R4245" i="5"/>
  <c r="L4245" i="5"/>
  <c r="J4245" i="5"/>
  <c r="F4245" i="5"/>
  <c r="D4245" i="5"/>
  <c r="S4244" i="5"/>
  <c r="R4244" i="5"/>
  <c r="L4244" i="5"/>
  <c r="J4244" i="5"/>
  <c r="F4244" i="5"/>
  <c r="D4244" i="5"/>
  <c r="S4243" i="5"/>
  <c r="R4243" i="5"/>
  <c r="L4243" i="5"/>
  <c r="J4243" i="5"/>
  <c r="F4243" i="5"/>
  <c r="D4243" i="5"/>
  <c r="S4242" i="5"/>
  <c r="R4242" i="5"/>
  <c r="L4242" i="5"/>
  <c r="J4242" i="5"/>
  <c r="F4242" i="5"/>
  <c r="D4242" i="5"/>
  <c r="S4241" i="5"/>
  <c r="R4241" i="5"/>
  <c r="L4241" i="5"/>
  <c r="J4241" i="5"/>
  <c r="F4241" i="5"/>
  <c r="D4241" i="5"/>
  <c r="S4240" i="5"/>
  <c r="R4240" i="5"/>
  <c r="L4240" i="5"/>
  <c r="J4240" i="5"/>
  <c r="F4240" i="5"/>
  <c r="D4240" i="5"/>
  <c r="S4239" i="5"/>
  <c r="R4239" i="5"/>
  <c r="L4239" i="5"/>
  <c r="J4239" i="5"/>
  <c r="F4239" i="5"/>
  <c r="D4239" i="5"/>
  <c r="S4238" i="5"/>
  <c r="R4238" i="5"/>
  <c r="L4238" i="5"/>
  <c r="J4238" i="5"/>
  <c r="F4238" i="5"/>
  <c r="D4238" i="5"/>
  <c r="S4237" i="5"/>
  <c r="R4237" i="5"/>
  <c r="L4237" i="5"/>
  <c r="J4237" i="5"/>
  <c r="F4237" i="5"/>
  <c r="D4237" i="5"/>
  <c r="S4236" i="5"/>
  <c r="R4236" i="5"/>
  <c r="L4236" i="5"/>
  <c r="J4236" i="5"/>
  <c r="F4236" i="5"/>
  <c r="D4236" i="5"/>
  <c r="S4235" i="5"/>
  <c r="R4235" i="5"/>
  <c r="L4235" i="5"/>
  <c r="J4235" i="5"/>
  <c r="F4235" i="5"/>
  <c r="D4235" i="5"/>
  <c r="S4234" i="5"/>
  <c r="R4234" i="5"/>
  <c r="L4234" i="5"/>
  <c r="J4234" i="5"/>
  <c r="F4234" i="5"/>
  <c r="D4234" i="5"/>
  <c r="S4233" i="5"/>
  <c r="R4233" i="5"/>
  <c r="L4233" i="5"/>
  <c r="J4233" i="5"/>
  <c r="F4233" i="5"/>
  <c r="D4233" i="5"/>
  <c r="S4232" i="5"/>
  <c r="R4232" i="5"/>
  <c r="L4232" i="5"/>
  <c r="J4232" i="5"/>
  <c r="F4232" i="5"/>
  <c r="D4232" i="5"/>
  <c r="S4231" i="5"/>
  <c r="R4231" i="5"/>
  <c r="L4231" i="5"/>
  <c r="J4231" i="5"/>
  <c r="F4231" i="5"/>
  <c r="D4231" i="5"/>
  <c r="S4230" i="5"/>
  <c r="R4230" i="5"/>
  <c r="L4230" i="5"/>
  <c r="J4230" i="5"/>
  <c r="F4230" i="5"/>
  <c r="D4230" i="5"/>
  <c r="S4229" i="5"/>
  <c r="R4229" i="5"/>
  <c r="L4229" i="5"/>
  <c r="J4229" i="5"/>
  <c r="F4229" i="5"/>
  <c r="D4229" i="5"/>
  <c r="S4228" i="5"/>
  <c r="R4228" i="5"/>
  <c r="L4228" i="5"/>
  <c r="J4228" i="5"/>
  <c r="F4228" i="5"/>
  <c r="D4228" i="5"/>
  <c r="S4227" i="5"/>
  <c r="R4227" i="5"/>
  <c r="L4227" i="5"/>
  <c r="J4227" i="5"/>
  <c r="F4227" i="5"/>
  <c r="D4227" i="5"/>
  <c r="S4226" i="5"/>
  <c r="R4226" i="5"/>
  <c r="L4226" i="5"/>
  <c r="J4226" i="5"/>
  <c r="F4226" i="5"/>
  <c r="D4226" i="5"/>
  <c r="S4225" i="5"/>
  <c r="R4225" i="5"/>
  <c r="L4225" i="5"/>
  <c r="J4225" i="5"/>
  <c r="F4225" i="5"/>
  <c r="D4225" i="5"/>
  <c r="S4224" i="5"/>
  <c r="R4224" i="5"/>
  <c r="L4224" i="5"/>
  <c r="J4224" i="5"/>
  <c r="F4224" i="5"/>
  <c r="D4224" i="5"/>
  <c r="S4223" i="5"/>
  <c r="R4223" i="5"/>
  <c r="L4223" i="5"/>
  <c r="J4223" i="5"/>
  <c r="F4223" i="5"/>
  <c r="D4223" i="5"/>
  <c r="S4222" i="5"/>
  <c r="R4222" i="5"/>
  <c r="L4222" i="5"/>
  <c r="J4222" i="5"/>
  <c r="F4222" i="5"/>
  <c r="D4222" i="5"/>
  <c r="S4221" i="5"/>
  <c r="R4221" i="5"/>
  <c r="L4221" i="5"/>
  <c r="J4221" i="5"/>
  <c r="F4221" i="5"/>
  <c r="D4221" i="5"/>
  <c r="S4220" i="5"/>
  <c r="R4220" i="5"/>
  <c r="L4220" i="5"/>
  <c r="J4220" i="5"/>
  <c r="F4220" i="5"/>
  <c r="D4220" i="5"/>
  <c r="S4219" i="5"/>
  <c r="R4219" i="5"/>
  <c r="L4219" i="5"/>
  <c r="J4219" i="5"/>
  <c r="F4219" i="5"/>
  <c r="D4219" i="5"/>
  <c r="S4218" i="5"/>
  <c r="R4218" i="5"/>
  <c r="L4218" i="5"/>
  <c r="J4218" i="5"/>
  <c r="F4218" i="5"/>
  <c r="D4218" i="5"/>
  <c r="S4217" i="5"/>
  <c r="R4217" i="5"/>
  <c r="L4217" i="5"/>
  <c r="J4217" i="5"/>
  <c r="F4217" i="5"/>
  <c r="D4217" i="5"/>
  <c r="S4216" i="5"/>
  <c r="R4216" i="5"/>
  <c r="L4216" i="5"/>
  <c r="J4216" i="5"/>
  <c r="F4216" i="5"/>
  <c r="D4216" i="5"/>
  <c r="S4215" i="5"/>
  <c r="R4215" i="5"/>
  <c r="L4215" i="5"/>
  <c r="J4215" i="5"/>
  <c r="F4215" i="5"/>
  <c r="D4215" i="5"/>
  <c r="S4214" i="5"/>
  <c r="R4214" i="5"/>
  <c r="L4214" i="5"/>
  <c r="J4214" i="5"/>
  <c r="F4214" i="5"/>
  <c r="D4214" i="5"/>
  <c r="S4213" i="5"/>
  <c r="R4213" i="5"/>
  <c r="L4213" i="5"/>
  <c r="J4213" i="5"/>
  <c r="F4213" i="5"/>
  <c r="D4213" i="5"/>
  <c r="S4212" i="5"/>
  <c r="R4212" i="5"/>
  <c r="L4212" i="5"/>
  <c r="J4212" i="5"/>
  <c r="F4212" i="5"/>
  <c r="D4212" i="5"/>
  <c r="S4211" i="5"/>
  <c r="R4211" i="5"/>
  <c r="L4211" i="5"/>
  <c r="J4211" i="5"/>
  <c r="F4211" i="5"/>
  <c r="D4211" i="5"/>
  <c r="S4210" i="5"/>
  <c r="R4210" i="5"/>
  <c r="L4210" i="5"/>
  <c r="J4210" i="5"/>
  <c r="F4210" i="5"/>
  <c r="D4210" i="5"/>
  <c r="S4209" i="5"/>
  <c r="R4209" i="5"/>
  <c r="L4209" i="5"/>
  <c r="J4209" i="5"/>
  <c r="F4209" i="5"/>
  <c r="D4209" i="5"/>
  <c r="S4208" i="5"/>
  <c r="R4208" i="5"/>
  <c r="L4208" i="5"/>
  <c r="J4208" i="5"/>
  <c r="F4208" i="5"/>
  <c r="D4208" i="5"/>
  <c r="S4207" i="5"/>
  <c r="R4207" i="5"/>
  <c r="L4207" i="5"/>
  <c r="J4207" i="5"/>
  <c r="F4207" i="5"/>
  <c r="D4207" i="5"/>
  <c r="S4206" i="5"/>
  <c r="R4206" i="5"/>
  <c r="L4206" i="5"/>
  <c r="J4206" i="5"/>
  <c r="F4206" i="5"/>
  <c r="D4206" i="5"/>
  <c r="S4205" i="5"/>
  <c r="R4205" i="5"/>
  <c r="L4205" i="5"/>
  <c r="J4205" i="5"/>
  <c r="F4205" i="5"/>
  <c r="D4205" i="5"/>
  <c r="S4204" i="5"/>
  <c r="R4204" i="5"/>
  <c r="L4204" i="5"/>
  <c r="J4204" i="5"/>
  <c r="F4204" i="5"/>
  <c r="D4204" i="5"/>
  <c r="S4203" i="5"/>
  <c r="R4203" i="5"/>
  <c r="L4203" i="5"/>
  <c r="J4203" i="5"/>
  <c r="F4203" i="5"/>
  <c r="D4203" i="5"/>
  <c r="S4202" i="5"/>
  <c r="R4202" i="5"/>
  <c r="L4202" i="5"/>
  <c r="J4202" i="5"/>
  <c r="F4202" i="5"/>
  <c r="D4202" i="5"/>
  <c r="S4201" i="5"/>
  <c r="R4201" i="5"/>
  <c r="L4201" i="5"/>
  <c r="J4201" i="5"/>
  <c r="F4201" i="5"/>
  <c r="D4201" i="5"/>
  <c r="S4200" i="5"/>
  <c r="R4200" i="5"/>
  <c r="L4200" i="5"/>
  <c r="J4200" i="5"/>
  <c r="F4200" i="5"/>
  <c r="D4200" i="5"/>
  <c r="S4199" i="5"/>
  <c r="R4199" i="5"/>
  <c r="L4199" i="5"/>
  <c r="J4199" i="5"/>
  <c r="F4199" i="5"/>
  <c r="D4199" i="5"/>
  <c r="S4198" i="5"/>
  <c r="R4198" i="5"/>
  <c r="L4198" i="5"/>
  <c r="J4198" i="5"/>
  <c r="F4198" i="5"/>
  <c r="D4198" i="5"/>
  <c r="S4197" i="5"/>
  <c r="R4197" i="5"/>
  <c r="L4197" i="5"/>
  <c r="J4197" i="5"/>
  <c r="F4197" i="5"/>
  <c r="D4197" i="5"/>
  <c r="S4196" i="5"/>
  <c r="R4196" i="5"/>
  <c r="L4196" i="5"/>
  <c r="J4196" i="5"/>
  <c r="F4196" i="5"/>
  <c r="D4196" i="5"/>
  <c r="S4195" i="5"/>
  <c r="R4195" i="5"/>
  <c r="L4195" i="5"/>
  <c r="J4195" i="5"/>
  <c r="F4195" i="5"/>
  <c r="D4195" i="5"/>
  <c r="S4194" i="5"/>
  <c r="R4194" i="5"/>
  <c r="L4194" i="5"/>
  <c r="J4194" i="5"/>
  <c r="F4194" i="5"/>
  <c r="D4194" i="5"/>
  <c r="S4193" i="5"/>
  <c r="R4193" i="5"/>
  <c r="L4193" i="5"/>
  <c r="J4193" i="5"/>
  <c r="F4193" i="5"/>
  <c r="D4193" i="5"/>
  <c r="S4192" i="5"/>
  <c r="R4192" i="5"/>
  <c r="L4192" i="5"/>
  <c r="J4192" i="5"/>
  <c r="F4192" i="5"/>
  <c r="D4192" i="5"/>
  <c r="S4191" i="5"/>
  <c r="R4191" i="5"/>
  <c r="L4191" i="5"/>
  <c r="J4191" i="5"/>
  <c r="F4191" i="5"/>
  <c r="D4191" i="5"/>
  <c r="S4190" i="5"/>
  <c r="R4190" i="5"/>
  <c r="L4190" i="5"/>
  <c r="J4190" i="5"/>
  <c r="F4190" i="5"/>
  <c r="D4190" i="5"/>
  <c r="S4189" i="5"/>
  <c r="R4189" i="5"/>
  <c r="L4189" i="5"/>
  <c r="J4189" i="5"/>
  <c r="F4189" i="5"/>
  <c r="D4189" i="5"/>
  <c r="S4188" i="5"/>
  <c r="R4188" i="5"/>
  <c r="L4188" i="5"/>
  <c r="J4188" i="5"/>
  <c r="F4188" i="5"/>
  <c r="D4188" i="5"/>
  <c r="S4187" i="5"/>
  <c r="R4187" i="5"/>
  <c r="L4187" i="5"/>
  <c r="J4187" i="5"/>
  <c r="F4187" i="5"/>
  <c r="D4187" i="5"/>
  <c r="S4186" i="5"/>
  <c r="R4186" i="5"/>
  <c r="L4186" i="5"/>
  <c r="J4186" i="5"/>
  <c r="F4186" i="5"/>
  <c r="D4186" i="5"/>
  <c r="S4185" i="5"/>
  <c r="R4185" i="5"/>
  <c r="L4185" i="5"/>
  <c r="J4185" i="5"/>
  <c r="F4185" i="5"/>
  <c r="D4185" i="5"/>
  <c r="S4184" i="5"/>
  <c r="R4184" i="5"/>
  <c r="L4184" i="5"/>
  <c r="J4184" i="5"/>
  <c r="F4184" i="5"/>
  <c r="D4184" i="5"/>
  <c r="S4183" i="5"/>
  <c r="R4183" i="5"/>
  <c r="L4183" i="5"/>
  <c r="J4183" i="5"/>
  <c r="F4183" i="5"/>
  <c r="D4183" i="5"/>
  <c r="S4182" i="5"/>
  <c r="R4182" i="5"/>
  <c r="L4182" i="5"/>
  <c r="J4182" i="5"/>
  <c r="F4182" i="5"/>
  <c r="D4182" i="5"/>
  <c r="S4181" i="5"/>
  <c r="R4181" i="5"/>
  <c r="L4181" i="5"/>
  <c r="J4181" i="5"/>
  <c r="F4181" i="5"/>
  <c r="D4181" i="5"/>
  <c r="S4180" i="5"/>
  <c r="R4180" i="5"/>
  <c r="L4180" i="5"/>
  <c r="J4180" i="5"/>
  <c r="F4180" i="5"/>
  <c r="D4180" i="5"/>
  <c r="S4179" i="5"/>
  <c r="R4179" i="5"/>
  <c r="L4179" i="5"/>
  <c r="J4179" i="5"/>
  <c r="F4179" i="5"/>
  <c r="D4179" i="5"/>
  <c r="S4178" i="5"/>
  <c r="R4178" i="5"/>
  <c r="L4178" i="5"/>
  <c r="J4178" i="5"/>
  <c r="F4178" i="5"/>
  <c r="D4178" i="5"/>
  <c r="S4177" i="5"/>
  <c r="R4177" i="5"/>
  <c r="L4177" i="5"/>
  <c r="J4177" i="5"/>
  <c r="F4177" i="5"/>
  <c r="D4177" i="5"/>
  <c r="S4176" i="5"/>
  <c r="R4176" i="5"/>
  <c r="L4176" i="5"/>
  <c r="J4176" i="5"/>
  <c r="F4176" i="5"/>
  <c r="D4176" i="5"/>
  <c r="S4175" i="5"/>
  <c r="R4175" i="5"/>
  <c r="L4175" i="5"/>
  <c r="J4175" i="5"/>
  <c r="F4175" i="5"/>
  <c r="D4175" i="5"/>
  <c r="S4174" i="5"/>
  <c r="R4174" i="5"/>
  <c r="L4174" i="5"/>
  <c r="J4174" i="5"/>
  <c r="F4174" i="5"/>
  <c r="D4174" i="5"/>
  <c r="S4173" i="5"/>
  <c r="R4173" i="5"/>
  <c r="L4173" i="5"/>
  <c r="J4173" i="5"/>
  <c r="F4173" i="5"/>
  <c r="D4173" i="5"/>
  <c r="S4172" i="5"/>
  <c r="R4172" i="5"/>
  <c r="L4172" i="5"/>
  <c r="J4172" i="5"/>
  <c r="F4172" i="5"/>
  <c r="D4172" i="5"/>
  <c r="S4171" i="5"/>
  <c r="R4171" i="5"/>
  <c r="L4171" i="5"/>
  <c r="J4171" i="5"/>
  <c r="F4171" i="5"/>
  <c r="D4171" i="5"/>
  <c r="S4170" i="5"/>
  <c r="R4170" i="5"/>
  <c r="L4170" i="5"/>
  <c r="J4170" i="5"/>
  <c r="F4170" i="5"/>
  <c r="D4170" i="5"/>
  <c r="S4169" i="5"/>
  <c r="R4169" i="5"/>
  <c r="L4169" i="5"/>
  <c r="J4169" i="5"/>
  <c r="F4169" i="5"/>
  <c r="D4169" i="5"/>
  <c r="S4168" i="5"/>
  <c r="R4168" i="5"/>
  <c r="L4168" i="5"/>
  <c r="J4168" i="5"/>
  <c r="F4168" i="5"/>
  <c r="D4168" i="5"/>
  <c r="S4167" i="5"/>
  <c r="R4167" i="5"/>
  <c r="L4167" i="5"/>
  <c r="J4167" i="5"/>
  <c r="F4167" i="5"/>
  <c r="D4167" i="5"/>
  <c r="S4166" i="5"/>
  <c r="R4166" i="5"/>
  <c r="L4166" i="5"/>
  <c r="J4166" i="5"/>
  <c r="F4166" i="5"/>
  <c r="D4166" i="5"/>
  <c r="S4165" i="5"/>
  <c r="R4165" i="5"/>
  <c r="L4165" i="5"/>
  <c r="J4165" i="5"/>
  <c r="F4165" i="5"/>
  <c r="D4165" i="5"/>
  <c r="S4164" i="5"/>
  <c r="R4164" i="5"/>
  <c r="L4164" i="5"/>
  <c r="J4164" i="5"/>
  <c r="F4164" i="5"/>
  <c r="D4164" i="5"/>
  <c r="S4163" i="5"/>
  <c r="R4163" i="5"/>
  <c r="L4163" i="5"/>
  <c r="J4163" i="5"/>
  <c r="F4163" i="5"/>
  <c r="D4163" i="5"/>
  <c r="S4162" i="5"/>
  <c r="R4162" i="5"/>
  <c r="L4162" i="5"/>
  <c r="J4162" i="5"/>
  <c r="F4162" i="5"/>
  <c r="D4162" i="5"/>
  <c r="S4161" i="5"/>
  <c r="R4161" i="5"/>
  <c r="L4161" i="5"/>
  <c r="J4161" i="5"/>
  <c r="F4161" i="5"/>
  <c r="D4161" i="5"/>
  <c r="S4160" i="5"/>
  <c r="R4160" i="5"/>
  <c r="L4160" i="5"/>
  <c r="J4160" i="5"/>
  <c r="F4160" i="5"/>
  <c r="D4160" i="5"/>
  <c r="S4159" i="5"/>
  <c r="R4159" i="5"/>
  <c r="L4159" i="5"/>
  <c r="M4182" i="5" s="1"/>
  <c r="J4159" i="5"/>
  <c r="F4159" i="5"/>
  <c r="D4159" i="5"/>
  <c r="S4158" i="5"/>
  <c r="R4158" i="5"/>
  <c r="L4158" i="5"/>
  <c r="J4158" i="5"/>
  <c r="F4158" i="5"/>
  <c r="D4158" i="5"/>
  <c r="S4157" i="5"/>
  <c r="R4157" i="5"/>
  <c r="L4157" i="5"/>
  <c r="J4157" i="5"/>
  <c r="F4157" i="5"/>
  <c r="D4157" i="5"/>
  <c r="S4156" i="5"/>
  <c r="R4156" i="5"/>
  <c r="L4156" i="5"/>
  <c r="J4156" i="5"/>
  <c r="F4156" i="5"/>
  <c r="D4156" i="5"/>
  <c r="S4155" i="5"/>
  <c r="R4155" i="5"/>
  <c r="L4155" i="5"/>
  <c r="M4177" i="5" s="1"/>
  <c r="J4155" i="5"/>
  <c r="F4155" i="5"/>
  <c r="D4155" i="5"/>
  <c r="S4154" i="5"/>
  <c r="R4154" i="5"/>
  <c r="L4154" i="5"/>
  <c r="J4154" i="5"/>
  <c r="F4154" i="5"/>
  <c r="D4154" i="5"/>
  <c r="S4153" i="5"/>
  <c r="R4153" i="5"/>
  <c r="L4153" i="5"/>
  <c r="J4153" i="5"/>
  <c r="F4153" i="5"/>
  <c r="D4153" i="5"/>
  <c r="S4152" i="5"/>
  <c r="R4152" i="5"/>
  <c r="L4152" i="5"/>
  <c r="J4152" i="5"/>
  <c r="F4152" i="5"/>
  <c r="D4152" i="5"/>
  <c r="S4151" i="5"/>
  <c r="R4151" i="5"/>
  <c r="L4151" i="5"/>
  <c r="J4151" i="5"/>
  <c r="F4151" i="5"/>
  <c r="D4151" i="5"/>
  <c r="S4150" i="5"/>
  <c r="R4150" i="5"/>
  <c r="L4150" i="5"/>
  <c r="J4150" i="5"/>
  <c r="F4150" i="5"/>
  <c r="D4150" i="5"/>
  <c r="S4149" i="5"/>
  <c r="R4149" i="5"/>
  <c r="L4149" i="5"/>
  <c r="J4149" i="5"/>
  <c r="F4149" i="5"/>
  <c r="D4149" i="5"/>
  <c r="S4148" i="5"/>
  <c r="R4148" i="5"/>
  <c r="L4148" i="5"/>
  <c r="J4148" i="5"/>
  <c r="F4148" i="5"/>
  <c r="D4148" i="5"/>
  <c r="S4147" i="5"/>
  <c r="R4147" i="5"/>
  <c r="L4147" i="5"/>
  <c r="J4147" i="5"/>
  <c r="F4147" i="5"/>
  <c r="D4147" i="5"/>
  <c r="S4146" i="5"/>
  <c r="R4146" i="5"/>
  <c r="L4146" i="5"/>
  <c r="J4146" i="5"/>
  <c r="F4146" i="5"/>
  <c r="D4146" i="5"/>
  <c r="S4145" i="5"/>
  <c r="R4145" i="5"/>
  <c r="L4145" i="5"/>
  <c r="J4145" i="5"/>
  <c r="F4145" i="5"/>
  <c r="D4145" i="5"/>
  <c r="S4144" i="5"/>
  <c r="R4144" i="5"/>
  <c r="L4144" i="5"/>
  <c r="J4144" i="5"/>
  <c r="F4144" i="5"/>
  <c r="D4144" i="5"/>
  <c r="S4143" i="5"/>
  <c r="R4143" i="5"/>
  <c r="L4143" i="5"/>
  <c r="J4143" i="5"/>
  <c r="F4143" i="5"/>
  <c r="D4143" i="5"/>
  <c r="S4142" i="5"/>
  <c r="R4142" i="5"/>
  <c r="L4142" i="5"/>
  <c r="J4142" i="5"/>
  <c r="F4142" i="5"/>
  <c r="D4142" i="5"/>
  <c r="S4141" i="5"/>
  <c r="R4141" i="5"/>
  <c r="L4141" i="5"/>
  <c r="J4141" i="5"/>
  <c r="F4141" i="5"/>
  <c r="D4141" i="5"/>
  <c r="S4140" i="5"/>
  <c r="R4140" i="5"/>
  <c r="L4140" i="5"/>
  <c r="J4140" i="5"/>
  <c r="F4140" i="5"/>
  <c r="D4140" i="5"/>
  <c r="S4139" i="5"/>
  <c r="R4139" i="5"/>
  <c r="L4139" i="5"/>
  <c r="J4139" i="5"/>
  <c r="F4139" i="5"/>
  <c r="D4139" i="5"/>
  <c r="S4138" i="5"/>
  <c r="R4138" i="5"/>
  <c r="L4138" i="5"/>
  <c r="J4138" i="5"/>
  <c r="F4138" i="5"/>
  <c r="D4138" i="5"/>
  <c r="S4137" i="5"/>
  <c r="R4137" i="5"/>
  <c r="L4137" i="5"/>
  <c r="J4137" i="5"/>
  <c r="F4137" i="5"/>
  <c r="D4137" i="5"/>
  <c r="S4136" i="5"/>
  <c r="R4136" i="5"/>
  <c r="L4136" i="5"/>
  <c r="J4136" i="5"/>
  <c r="F4136" i="5"/>
  <c r="D4136" i="5"/>
  <c r="S4135" i="5"/>
  <c r="R4135" i="5"/>
  <c r="L4135" i="5"/>
  <c r="M4157" i="5" s="1"/>
  <c r="J4135" i="5"/>
  <c r="F4135" i="5"/>
  <c r="D4135" i="5"/>
  <c r="S4134" i="5"/>
  <c r="R4134" i="5"/>
  <c r="L4134" i="5"/>
  <c r="J4134" i="5"/>
  <c r="F4134" i="5"/>
  <c r="D4134" i="5"/>
  <c r="S4133" i="5"/>
  <c r="R4133" i="5"/>
  <c r="L4133" i="5"/>
  <c r="J4133" i="5"/>
  <c r="F4133" i="5"/>
  <c r="D4133" i="5"/>
  <c r="S4132" i="5"/>
  <c r="R4132" i="5"/>
  <c r="L4132" i="5"/>
  <c r="J4132" i="5"/>
  <c r="F4132" i="5"/>
  <c r="D4132" i="5"/>
  <c r="S4131" i="5"/>
  <c r="R4131" i="5"/>
  <c r="L4131" i="5"/>
  <c r="J4131" i="5"/>
  <c r="F4131" i="5"/>
  <c r="D4131" i="5"/>
  <c r="S4130" i="5"/>
  <c r="R4130" i="5"/>
  <c r="L4130" i="5"/>
  <c r="J4130" i="5"/>
  <c r="F4130" i="5"/>
  <c r="D4130" i="5"/>
  <c r="S4129" i="5"/>
  <c r="R4129" i="5"/>
  <c r="L4129" i="5"/>
  <c r="J4129" i="5"/>
  <c r="F4129" i="5"/>
  <c r="D4129" i="5"/>
  <c r="S4128" i="5"/>
  <c r="R4128" i="5"/>
  <c r="L4128" i="5"/>
  <c r="J4128" i="5"/>
  <c r="F4128" i="5"/>
  <c r="D4128" i="5"/>
  <c r="S4127" i="5"/>
  <c r="R4127" i="5"/>
  <c r="L4127" i="5"/>
  <c r="J4127" i="5"/>
  <c r="F4127" i="5"/>
  <c r="D4127" i="5"/>
  <c r="S4126" i="5"/>
  <c r="R4126" i="5"/>
  <c r="L4126" i="5"/>
  <c r="J4126" i="5"/>
  <c r="F4126" i="5"/>
  <c r="D4126" i="5"/>
  <c r="S4125" i="5"/>
  <c r="R4125" i="5"/>
  <c r="L4125" i="5"/>
  <c r="J4125" i="5"/>
  <c r="F4125" i="5"/>
  <c r="D4125" i="5"/>
  <c r="S4124" i="5"/>
  <c r="R4124" i="5"/>
  <c r="L4124" i="5"/>
  <c r="J4124" i="5"/>
  <c r="F4124" i="5"/>
  <c r="D4124" i="5"/>
  <c r="S4123" i="5"/>
  <c r="R4123" i="5"/>
  <c r="L4123" i="5"/>
  <c r="J4123" i="5"/>
  <c r="F4123" i="5"/>
  <c r="D4123" i="5"/>
  <c r="S4122" i="5"/>
  <c r="R4122" i="5"/>
  <c r="L4122" i="5"/>
  <c r="J4122" i="5"/>
  <c r="F4122" i="5"/>
  <c r="D4122" i="5"/>
  <c r="S4121" i="5"/>
  <c r="R4121" i="5"/>
  <c r="L4121" i="5"/>
  <c r="J4121" i="5"/>
  <c r="F4121" i="5"/>
  <c r="D4121" i="5"/>
  <c r="S4120" i="5"/>
  <c r="R4120" i="5"/>
  <c r="L4120" i="5"/>
  <c r="J4120" i="5"/>
  <c r="F4120" i="5"/>
  <c r="D4120" i="5"/>
  <c r="S4119" i="5"/>
  <c r="R4119" i="5"/>
  <c r="L4119" i="5"/>
  <c r="J4119" i="5"/>
  <c r="F4119" i="5"/>
  <c r="D4119" i="5"/>
  <c r="S4118" i="5"/>
  <c r="R4118" i="5"/>
  <c r="L4118" i="5"/>
  <c r="J4118" i="5"/>
  <c r="F4118" i="5"/>
  <c r="D4118" i="5"/>
  <c r="S4117" i="5"/>
  <c r="R4117" i="5"/>
  <c r="L4117" i="5"/>
  <c r="J4117" i="5"/>
  <c r="F4117" i="5"/>
  <c r="D4117" i="5"/>
  <c r="S4116" i="5"/>
  <c r="R4116" i="5"/>
  <c r="L4116" i="5"/>
  <c r="J4116" i="5"/>
  <c r="F4116" i="5"/>
  <c r="D4116" i="5"/>
  <c r="S4115" i="5"/>
  <c r="R4115" i="5"/>
  <c r="L4115" i="5"/>
  <c r="J4115" i="5"/>
  <c r="F4115" i="5"/>
  <c r="D4115" i="5"/>
  <c r="S4114" i="5"/>
  <c r="R4114" i="5"/>
  <c r="L4114" i="5"/>
  <c r="J4114" i="5"/>
  <c r="F4114" i="5"/>
  <c r="D4114" i="5"/>
  <c r="S4113" i="5"/>
  <c r="R4113" i="5"/>
  <c r="L4113" i="5"/>
  <c r="J4113" i="5"/>
  <c r="F4113" i="5"/>
  <c r="D4113" i="5"/>
  <c r="S4112" i="5"/>
  <c r="R4112" i="5"/>
  <c r="L4112" i="5"/>
  <c r="J4112" i="5"/>
  <c r="F4112" i="5"/>
  <c r="D4112" i="5"/>
  <c r="S4111" i="5"/>
  <c r="R4111" i="5"/>
  <c r="L4111" i="5"/>
  <c r="J4111" i="5"/>
  <c r="F4111" i="5"/>
  <c r="D4111" i="5"/>
  <c r="S4110" i="5"/>
  <c r="R4110" i="5"/>
  <c r="L4110" i="5"/>
  <c r="J4110" i="5"/>
  <c r="F4110" i="5"/>
  <c r="D4110" i="5"/>
  <c r="S4109" i="5"/>
  <c r="R4109" i="5"/>
  <c r="L4109" i="5"/>
  <c r="J4109" i="5"/>
  <c r="F4109" i="5"/>
  <c r="D4109" i="5"/>
  <c r="S4108" i="5"/>
  <c r="R4108" i="5"/>
  <c r="L4108" i="5"/>
  <c r="J4108" i="5"/>
  <c r="F4108" i="5"/>
  <c r="D4108" i="5"/>
  <c r="S4107" i="5"/>
  <c r="R4107" i="5"/>
  <c r="L4107" i="5"/>
  <c r="J4107" i="5"/>
  <c r="F4107" i="5"/>
  <c r="D4107" i="5"/>
  <c r="S4106" i="5"/>
  <c r="R4106" i="5"/>
  <c r="L4106" i="5"/>
  <c r="J4106" i="5"/>
  <c r="F4106" i="5"/>
  <c r="D4106" i="5"/>
  <c r="S4105" i="5"/>
  <c r="R4105" i="5"/>
  <c r="L4105" i="5"/>
  <c r="J4105" i="5"/>
  <c r="F4105" i="5"/>
  <c r="D4105" i="5"/>
  <c r="S4104" i="5"/>
  <c r="R4104" i="5"/>
  <c r="L4104" i="5"/>
  <c r="J4104" i="5"/>
  <c r="F4104" i="5"/>
  <c r="D4104" i="5"/>
  <c r="S4103" i="5"/>
  <c r="R4103" i="5"/>
  <c r="L4103" i="5"/>
  <c r="J4103" i="5"/>
  <c r="F4103" i="5"/>
  <c r="D4103" i="5"/>
  <c r="S4102" i="5"/>
  <c r="R4102" i="5"/>
  <c r="L4102" i="5"/>
  <c r="J4102" i="5"/>
  <c r="F4102" i="5"/>
  <c r="D4102" i="5"/>
  <c r="S4101" i="5"/>
  <c r="R4101" i="5"/>
  <c r="L4101" i="5"/>
  <c r="J4101" i="5"/>
  <c r="F4101" i="5"/>
  <c r="D4101" i="5"/>
  <c r="S4100" i="5"/>
  <c r="R4100" i="5"/>
  <c r="L4100" i="5"/>
  <c r="J4100" i="5"/>
  <c r="F4100" i="5"/>
  <c r="D4100" i="5"/>
  <c r="S4099" i="5"/>
  <c r="R4099" i="5"/>
  <c r="L4099" i="5"/>
  <c r="J4099" i="5"/>
  <c r="F4099" i="5"/>
  <c r="D4099" i="5"/>
  <c r="S4098" i="5"/>
  <c r="R4098" i="5"/>
  <c r="L4098" i="5"/>
  <c r="J4098" i="5"/>
  <c r="F4098" i="5"/>
  <c r="D4098" i="5"/>
  <c r="S4097" i="5"/>
  <c r="R4097" i="5"/>
  <c r="L4097" i="5"/>
  <c r="J4097" i="5"/>
  <c r="F4097" i="5"/>
  <c r="D4097" i="5"/>
  <c r="S4096" i="5"/>
  <c r="R4096" i="5"/>
  <c r="L4096" i="5"/>
  <c r="J4096" i="5"/>
  <c r="F4096" i="5"/>
  <c r="D4096" i="5"/>
  <c r="S4095" i="5"/>
  <c r="R4095" i="5"/>
  <c r="L4095" i="5"/>
  <c r="M4118" i="5" s="1"/>
  <c r="BD175" i="5" s="1"/>
  <c r="J4095" i="5"/>
  <c r="F4095" i="5"/>
  <c r="D4095" i="5"/>
  <c r="S4094" i="5"/>
  <c r="R4094" i="5"/>
  <c r="L4094" i="5"/>
  <c r="J4094" i="5"/>
  <c r="F4094" i="5"/>
  <c r="D4094" i="5"/>
  <c r="S4093" i="5"/>
  <c r="R4093" i="5"/>
  <c r="L4093" i="5"/>
  <c r="J4093" i="5"/>
  <c r="F4093" i="5"/>
  <c r="D4093" i="5"/>
  <c r="S4092" i="5"/>
  <c r="R4092" i="5"/>
  <c r="L4092" i="5"/>
  <c r="J4092" i="5"/>
  <c r="F4092" i="5"/>
  <c r="D4092" i="5"/>
  <c r="S4091" i="5"/>
  <c r="R4091" i="5"/>
  <c r="L4091" i="5"/>
  <c r="M4113" i="5" s="1"/>
  <c r="J4091" i="5"/>
  <c r="F4091" i="5"/>
  <c r="D4091" i="5"/>
  <c r="S4090" i="5"/>
  <c r="R4090" i="5"/>
  <c r="L4090" i="5"/>
  <c r="J4090" i="5"/>
  <c r="F4090" i="5"/>
  <c r="D4090" i="5"/>
  <c r="S4089" i="5"/>
  <c r="R4089" i="5"/>
  <c r="L4089" i="5"/>
  <c r="J4089" i="5"/>
  <c r="F4089" i="5"/>
  <c r="D4089" i="5"/>
  <c r="S4088" i="5"/>
  <c r="R4088" i="5"/>
  <c r="L4088" i="5"/>
  <c r="J4088" i="5"/>
  <c r="F4088" i="5"/>
  <c r="D4088" i="5"/>
  <c r="S4087" i="5"/>
  <c r="R4087" i="5"/>
  <c r="L4087" i="5"/>
  <c r="J4087" i="5"/>
  <c r="F4087" i="5"/>
  <c r="D4087" i="5"/>
  <c r="S4086" i="5"/>
  <c r="R4086" i="5"/>
  <c r="L4086" i="5"/>
  <c r="J4086" i="5"/>
  <c r="F4086" i="5"/>
  <c r="D4086" i="5"/>
  <c r="S4085" i="5"/>
  <c r="R4085" i="5"/>
  <c r="L4085" i="5"/>
  <c r="J4085" i="5"/>
  <c r="F4085" i="5"/>
  <c r="D4085" i="5"/>
  <c r="S4084" i="5"/>
  <c r="R4084" i="5"/>
  <c r="L4084" i="5"/>
  <c r="J4084" i="5"/>
  <c r="F4084" i="5"/>
  <c r="D4084" i="5"/>
  <c r="S4083" i="5"/>
  <c r="R4083" i="5"/>
  <c r="L4083" i="5"/>
  <c r="J4083" i="5"/>
  <c r="F4083" i="5"/>
  <c r="D4083" i="5"/>
  <c r="S4082" i="5"/>
  <c r="R4082" i="5"/>
  <c r="L4082" i="5"/>
  <c r="J4082" i="5"/>
  <c r="F4082" i="5"/>
  <c r="D4082" i="5"/>
  <c r="S4081" i="5"/>
  <c r="R4081" i="5"/>
  <c r="L4081" i="5"/>
  <c r="J4081" i="5"/>
  <c r="F4081" i="5"/>
  <c r="D4081" i="5"/>
  <c r="S4080" i="5"/>
  <c r="R4080" i="5"/>
  <c r="L4080" i="5"/>
  <c r="J4080" i="5"/>
  <c r="F4080" i="5"/>
  <c r="D4080" i="5"/>
  <c r="S4079" i="5"/>
  <c r="R4079" i="5"/>
  <c r="L4079" i="5"/>
  <c r="J4079" i="5"/>
  <c r="F4079" i="5"/>
  <c r="D4079" i="5"/>
  <c r="S4078" i="5"/>
  <c r="R4078" i="5"/>
  <c r="L4078" i="5"/>
  <c r="J4078" i="5"/>
  <c r="F4078" i="5"/>
  <c r="D4078" i="5"/>
  <c r="S4077" i="5"/>
  <c r="R4077" i="5"/>
  <c r="L4077" i="5"/>
  <c r="J4077" i="5"/>
  <c r="F4077" i="5"/>
  <c r="D4077" i="5"/>
  <c r="S4076" i="5"/>
  <c r="R4076" i="5"/>
  <c r="L4076" i="5"/>
  <c r="J4076" i="5"/>
  <c r="F4076" i="5"/>
  <c r="D4076" i="5"/>
  <c r="S4075" i="5"/>
  <c r="R4075" i="5"/>
  <c r="L4075" i="5"/>
  <c r="J4075" i="5"/>
  <c r="F4075" i="5"/>
  <c r="D4075" i="5"/>
  <c r="S4074" i="5"/>
  <c r="R4074" i="5"/>
  <c r="L4074" i="5"/>
  <c r="J4074" i="5"/>
  <c r="F4074" i="5"/>
  <c r="D4074" i="5"/>
  <c r="S4073" i="5"/>
  <c r="R4073" i="5"/>
  <c r="L4073" i="5"/>
  <c r="J4073" i="5"/>
  <c r="F4073" i="5"/>
  <c r="D4073" i="5"/>
  <c r="S4072" i="5"/>
  <c r="R4072" i="5"/>
  <c r="L4072" i="5"/>
  <c r="J4072" i="5"/>
  <c r="F4072" i="5"/>
  <c r="D4072" i="5"/>
  <c r="S4071" i="5"/>
  <c r="R4071" i="5"/>
  <c r="L4071" i="5"/>
  <c r="M4093" i="5" s="1"/>
  <c r="J4071" i="5"/>
  <c r="F4071" i="5"/>
  <c r="D4071" i="5"/>
  <c r="S4070" i="5"/>
  <c r="R4070" i="5"/>
  <c r="L4070" i="5"/>
  <c r="J4070" i="5"/>
  <c r="F4070" i="5"/>
  <c r="D4070" i="5"/>
  <c r="S4069" i="5"/>
  <c r="R4069" i="5"/>
  <c r="L4069" i="5"/>
  <c r="M4092" i="5" s="1"/>
  <c r="J4069" i="5"/>
  <c r="F4069" i="5"/>
  <c r="D4069" i="5"/>
  <c r="S4068" i="5"/>
  <c r="R4068" i="5"/>
  <c r="L4068" i="5"/>
  <c r="J4068" i="5"/>
  <c r="F4068" i="5"/>
  <c r="D4068" i="5"/>
  <c r="S4067" i="5"/>
  <c r="R4067" i="5"/>
  <c r="L4067" i="5"/>
  <c r="J4067" i="5"/>
  <c r="F4067" i="5"/>
  <c r="D4067" i="5"/>
  <c r="S4066" i="5"/>
  <c r="R4066" i="5"/>
  <c r="L4066" i="5"/>
  <c r="J4066" i="5"/>
  <c r="F4066" i="5"/>
  <c r="D4066" i="5"/>
  <c r="S4065" i="5"/>
  <c r="R4065" i="5"/>
  <c r="L4065" i="5"/>
  <c r="J4065" i="5"/>
  <c r="F4065" i="5"/>
  <c r="D4065" i="5"/>
  <c r="S4064" i="5"/>
  <c r="R4064" i="5"/>
  <c r="L4064" i="5"/>
  <c r="J4064" i="5"/>
  <c r="F4064" i="5"/>
  <c r="D4064" i="5"/>
  <c r="S4063" i="5"/>
  <c r="R4063" i="5"/>
  <c r="L4063" i="5"/>
  <c r="J4063" i="5"/>
  <c r="F4063" i="5"/>
  <c r="D4063" i="5"/>
  <c r="S4062" i="5"/>
  <c r="R4062" i="5"/>
  <c r="L4062" i="5"/>
  <c r="J4062" i="5"/>
  <c r="F4062" i="5"/>
  <c r="D4062" i="5"/>
  <c r="S4061" i="5"/>
  <c r="R4061" i="5"/>
  <c r="L4061" i="5"/>
  <c r="J4061" i="5"/>
  <c r="F4061" i="5"/>
  <c r="D4061" i="5"/>
  <c r="S4060" i="5"/>
  <c r="R4060" i="5"/>
  <c r="L4060" i="5"/>
  <c r="J4060" i="5"/>
  <c r="F4060" i="5"/>
  <c r="D4060" i="5"/>
  <c r="S4059" i="5"/>
  <c r="R4059" i="5"/>
  <c r="L4059" i="5"/>
  <c r="J4059" i="5"/>
  <c r="F4059" i="5"/>
  <c r="D4059" i="5"/>
  <c r="S4058" i="5"/>
  <c r="R4058" i="5"/>
  <c r="L4058" i="5"/>
  <c r="J4058" i="5"/>
  <c r="F4058" i="5"/>
  <c r="D4058" i="5"/>
  <c r="S4057" i="5"/>
  <c r="R4057" i="5"/>
  <c r="L4057" i="5"/>
  <c r="J4057" i="5"/>
  <c r="F4057" i="5"/>
  <c r="D4057" i="5"/>
  <c r="S4056" i="5"/>
  <c r="R4056" i="5"/>
  <c r="L4056" i="5"/>
  <c r="J4056" i="5"/>
  <c r="F4056" i="5"/>
  <c r="D4056" i="5"/>
  <c r="S4055" i="5"/>
  <c r="R4055" i="5"/>
  <c r="L4055" i="5"/>
  <c r="J4055" i="5"/>
  <c r="F4055" i="5"/>
  <c r="D4055" i="5"/>
  <c r="S4054" i="5"/>
  <c r="R4054" i="5"/>
  <c r="L4054" i="5"/>
  <c r="J4054" i="5"/>
  <c r="F4054" i="5"/>
  <c r="D4054" i="5"/>
  <c r="S4053" i="5"/>
  <c r="R4053" i="5"/>
  <c r="L4053" i="5"/>
  <c r="J4053" i="5"/>
  <c r="F4053" i="5"/>
  <c r="D4053" i="5"/>
  <c r="S4052" i="5"/>
  <c r="R4052" i="5"/>
  <c r="L4052" i="5"/>
  <c r="J4052" i="5"/>
  <c r="F4052" i="5"/>
  <c r="D4052" i="5"/>
  <c r="S4051" i="5"/>
  <c r="R4051" i="5"/>
  <c r="L4051" i="5"/>
  <c r="J4051" i="5"/>
  <c r="F4051" i="5"/>
  <c r="D4051" i="5"/>
  <c r="S4050" i="5"/>
  <c r="R4050" i="5"/>
  <c r="L4050" i="5"/>
  <c r="J4050" i="5"/>
  <c r="F4050" i="5"/>
  <c r="D4050" i="5"/>
  <c r="S4049" i="5"/>
  <c r="R4049" i="5"/>
  <c r="L4049" i="5"/>
  <c r="J4049" i="5"/>
  <c r="F4049" i="5"/>
  <c r="D4049" i="5"/>
  <c r="S4048" i="5"/>
  <c r="R4048" i="5"/>
  <c r="L4048" i="5"/>
  <c r="J4048" i="5"/>
  <c r="F4048" i="5"/>
  <c r="D4048" i="5"/>
  <c r="S4047" i="5"/>
  <c r="R4047" i="5"/>
  <c r="L4047" i="5"/>
  <c r="J4047" i="5"/>
  <c r="F4047" i="5"/>
  <c r="D4047" i="5"/>
  <c r="S4046" i="5"/>
  <c r="R4046" i="5"/>
  <c r="L4046" i="5"/>
  <c r="J4046" i="5"/>
  <c r="F4046" i="5"/>
  <c r="D4046" i="5"/>
  <c r="S4045" i="5"/>
  <c r="R4045" i="5"/>
  <c r="L4045" i="5"/>
  <c r="J4045" i="5"/>
  <c r="F4045" i="5"/>
  <c r="D4045" i="5"/>
  <c r="S4044" i="5"/>
  <c r="R4044" i="5"/>
  <c r="L4044" i="5"/>
  <c r="J4044" i="5"/>
  <c r="F4044" i="5"/>
  <c r="D4044" i="5"/>
  <c r="S4043" i="5"/>
  <c r="R4043" i="5"/>
  <c r="L4043" i="5"/>
  <c r="J4043" i="5"/>
  <c r="F4043" i="5"/>
  <c r="D4043" i="5"/>
  <c r="S4042" i="5"/>
  <c r="R4042" i="5"/>
  <c r="L4042" i="5"/>
  <c r="J4042" i="5"/>
  <c r="F4042" i="5"/>
  <c r="D4042" i="5"/>
  <c r="S4041" i="5"/>
  <c r="R4041" i="5"/>
  <c r="L4041" i="5"/>
  <c r="J4041" i="5"/>
  <c r="F4041" i="5"/>
  <c r="D4041" i="5"/>
  <c r="S4040" i="5"/>
  <c r="R4040" i="5"/>
  <c r="L4040" i="5"/>
  <c r="J4040" i="5"/>
  <c r="F4040" i="5"/>
  <c r="D4040" i="5"/>
  <c r="S4039" i="5"/>
  <c r="R4039" i="5"/>
  <c r="L4039" i="5"/>
  <c r="J4039" i="5"/>
  <c r="F4039" i="5"/>
  <c r="D4039" i="5"/>
  <c r="S4038" i="5"/>
  <c r="R4038" i="5"/>
  <c r="L4038" i="5"/>
  <c r="J4038" i="5"/>
  <c r="F4038" i="5"/>
  <c r="D4038" i="5"/>
  <c r="S4037" i="5"/>
  <c r="R4037" i="5"/>
  <c r="L4037" i="5"/>
  <c r="J4037" i="5"/>
  <c r="F4037" i="5"/>
  <c r="D4037" i="5"/>
  <c r="S4036" i="5"/>
  <c r="R4036" i="5"/>
  <c r="L4036" i="5"/>
  <c r="J4036" i="5"/>
  <c r="F4036" i="5"/>
  <c r="D4036" i="5"/>
  <c r="S4035" i="5"/>
  <c r="R4035" i="5"/>
  <c r="L4035" i="5"/>
  <c r="J4035" i="5"/>
  <c r="F4035" i="5"/>
  <c r="D4035" i="5"/>
  <c r="S4034" i="5"/>
  <c r="R4034" i="5"/>
  <c r="L4034" i="5"/>
  <c r="J4034" i="5"/>
  <c r="F4034" i="5"/>
  <c r="D4034" i="5"/>
  <c r="S4033" i="5"/>
  <c r="R4033" i="5"/>
  <c r="L4033" i="5"/>
  <c r="J4033" i="5"/>
  <c r="F4033" i="5"/>
  <c r="D4033" i="5"/>
  <c r="S4032" i="5"/>
  <c r="R4032" i="5"/>
  <c r="L4032" i="5"/>
  <c r="J4032" i="5"/>
  <c r="F4032" i="5"/>
  <c r="D4032" i="5"/>
  <c r="S4031" i="5"/>
  <c r="R4031" i="5"/>
  <c r="L4031" i="5"/>
  <c r="M4054" i="5" s="1"/>
  <c r="J4031" i="5"/>
  <c r="F4031" i="5"/>
  <c r="D4031" i="5"/>
  <c r="S4030" i="5"/>
  <c r="R4030" i="5"/>
  <c r="L4030" i="5"/>
  <c r="J4030" i="5"/>
  <c r="F4030" i="5"/>
  <c r="D4030" i="5"/>
  <c r="S4029" i="5"/>
  <c r="R4029" i="5"/>
  <c r="L4029" i="5"/>
  <c r="J4029" i="5"/>
  <c r="F4029" i="5"/>
  <c r="D4029" i="5"/>
  <c r="S4028" i="5"/>
  <c r="R4028" i="5"/>
  <c r="L4028" i="5"/>
  <c r="J4028" i="5"/>
  <c r="F4028" i="5"/>
  <c r="D4028" i="5"/>
  <c r="S4027" i="5"/>
  <c r="R4027" i="5"/>
  <c r="L4027" i="5"/>
  <c r="J4027" i="5"/>
  <c r="F4027" i="5"/>
  <c r="D4027" i="5"/>
  <c r="S4026" i="5"/>
  <c r="R4026" i="5"/>
  <c r="L4026" i="5"/>
  <c r="J4026" i="5"/>
  <c r="F4026" i="5"/>
  <c r="D4026" i="5"/>
  <c r="S4025" i="5"/>
  <c r="R4025" i="5"/>
  <c r="L4025" i="5"/>
  <c r="J4025" i="5"/>
  <c r="F4025" i="5"/>
  <c r="D4025" i="5"/>
  <c r="S4024" i="5"/>
  <c r="R4024" i="5"/>
  <c r="L4024" i="5"/>
  <c r="J4024" i="5"/>
  <c r="F4024" i="5"/>
  <c r="D4024" i="5"/>
  <c r="S4023" i="5"/>
  <c r="R4023" i="5"/>
  <c r="L4023" i="5"/>
  <c r="J4023" i="5"/>
  <c r="F4023" i="5"/>
  <c r="D4023" i="5"/>
  <c r="S4022" i="5"/>
  <c r="R4022" i="5"/>
  <c r="L4022" i="5"/>
  <c r="J4022" i="5"/>
  <c r="F4022" i="5"/>
  <c r="D4022" i="5"/>
  <c r="S4021" i="5"/>
  <c r="R4021" i="5"/>
  <c r="L4021" i="5"/>
  <c r="J4021" i="5"/>
  <c r="F4021" i="5"/>
  <c r="D4021" i="5"/>
  <c r="S4020" i="5"/>
  <c r="R4020" i="5"/>
  <c r="L4020" i="5"/>
  <c r="J4020" i="5"/>
  <c r="F4020" i="5"/>
  <c r="D4020" i="5"/>
  <c r="S4019" i="5"/>
  <c r="R4019" i="5"/>
  <c r="L4019" i="5"/>
  <c r="J4019" i="5"/>
  <c r="F4019" i="5"/>
  <c r="D4019" i="5"/>
  <c r="S4018" i="5"/>
  <c r="R4018" i="5"/>
  <c r="L4018" i="5"/>
  <c r="J4018" i="5"/>
  <c r="F4018" i="5"/>
  <c r="D4018" i="5"/>
  <c r="S4017" i="5"/>
  <c r="R4017" i="5"/>
  <c r="L4017" i="5"/>
  <c r="J4017" i="5"/>
  <c r="F4017" i="5"/>
  <c r="D4017" i="5"/>
  <c r="S4016" i="5"/>
  <c r="R4016" i="5"/>
  <c r="L4016" i="5"/>
  <c r="J4016" i="5"/>
  <c r="F4016" i="5"/>
  <c r="D4016" i="5"/>
  <c r="S4015" i="5"/>
  <c r="R4015" i="5"/>
  <c r="L4015" i="5"/>
  <c r="J4015" i="5"/>
  <c r="F4015" i="5"/>
  <c r="D4015" i="5"/>
  <c r="S4014" i="5"/>
  <c r="R4014" i="5"/>
  <c r="L4014" i="5"/>
  <c r="J4014" i="5"/>
  <c r="F4014" i="5"/>
  <c r="D4014" i="5"/>
  <c r="S4013" i="5"/>
  <c r="R4013" i="5"/>
  <c r="L4013" i="5"/>
  <c r="J4013" i="5"/>
  <c r="F4013" i="5"/>
  <c r="D4013" i="5"/>
  <c r="S4012" i="5"/>
  <c r="R4012" i="5"/>
  <c r="L4012" i="5"/>
  <c r="J4012" i="5"/>
  <c r="F4012" i="5"/>
  <c r="D4012" i="5"/>
  <c r="S4011" i="5"/>
  <c r="R4011" i="5"/>
  <c r="L4011" i="5"/>
  <c r="J4011" i="5"/>
  <c r="F4011" i="5"/>
  <c r="D4011" i="5"/>
  <c r="S4010" i="5"/>
  <c r="R4010" i="5"/>
  <c r="L4010" i="5"/>
  <c r="J4010" i="5"/>
  <c r="F4010" i="5"/>
  <c r="D4010" i="5"/>
  <c r="S4009" i="5"/>
  <c r="R4009" i="5"/>
  <c r="L4009" i="5"/>
  <c r="J4009" i="5"/>
  <c r="F4009" i="5"/>
  <c r="D4009" i="5"/>
  <c r="S4008" i="5"/>
  <c r="R4008" i="5"/>
  <c r="L4008" i="5"/>
  <c r="J4008" i="5"/>
  <c r="F4008" i="5"/>
  <c r="D4008" i="5"/>
  <c r="S4007" i="5"/>
  <c r="R4007" i="5"/>
  <c r="L4007" i="5"/>
  <c r="J4007" i="5"/>
  <c r="F4007" i="5"/>
  <c r="D4007" i="5"/>
  <c r="S4006" i="5"/>
  <c r="R4006" i="5"/>
  <c r="L4006" i="5"/>
  <c r="J4006" i="5"/>
  <c r="F4006" i="5"/>
  <c r="D4006" i="5"/>
  <c r="S4005" i="5"/>
  <c r="R4005" i="5"/>
  <c r="L4005" i="5"/>
  <c r="J4005" i="5"/>
  <c r="F4005" i="5"/>
  <c r="D4005" i="5"/>
  <c r="S4004" i="5"/>
  <c r="R4004" i="5"/>
  <c r="L4004" i="5"/>
  <c r="J4004" i="5"/>
  <c r="F4004" i="5"/>
  <c r="D4004" i="5"/>
  <c r="S4003" i="5"/>
  <c r="R4003" i="5"/>
  <c r="L4003" i="5"/>
  <c r="J4003" i="5"/>
  <c r="F4003" i="5"/>
  <c r="D4003" i="5"/>
  <c r="S4002" i="5"/>
  <c r="R4002" i="5"/>
  <c r="L4002" i="5"/>
  <c r="J4002" i="5"/>
  <c r="F4002" i="5"/>
  <c r="D4002" i="5"/>
  <c r="S4001" i="5"/>
  <c r="R4001" i="5"/>
  <c r="M4001" i="5"/>
  <c r="L4001" i="5"/>
  <c r="J4001" i="5"/>
  <c r="F4001" i="5"/>
  <c r="D4001" i="5"/>
  <c r="S4000" i="5"/>
  <c r="R4000" i="5"/>
  <c r="L4000" i="5"/>
  <c r="J4000" i="5"/>
  <c r="F4000" i="5"/>
  <c r="D4000" i="5"/>
  <c r="S3999" i="5"/>
  <c r="R3999" i="5"/>
  <c r="L3999" i="5"/>
  <c r="J3999" i="5"/>
  <c r="F3999" i="5"/>
  <c r="D3999" i="5"/>
  <c r="S3998" i="5"/>
  <c r="R3998" i="5"/>
  <c r="L3998" i="5"/>
  <c r="J3998" i="5"/>
  <c r="F3998" i="5"/>
  <c r="D3998" i="5"/>
  <c r="S3997" i="5"/>
  <c r="R3997" i="5"/>
  <c r="L3997" i="5"/>
  <c r="J3997" i="5"/>
  <c r="F3997" i="5"/>
  <c r="D3997" i="5"/>
  <c r="S3996" i="5"/>
  <c r="R3996" i="5"/>
  <c r="L3996" i="5"/>
  <c r="J3996" i="5"/>
  <c r="F3996" i="5"/>
  <c r="D3996" i="5"/>
  <c r="S3995" i="5"/>
  <c r="R3995" i="5"/>
  <c r="L3995" i="5"/>
  <c r="J3995" i="5"/>
  <c r="F3995" i="5"/>
  <c r="D3995" i="5"/>
  <c r="S3994" i="5"/>
  <c r="R3994" i="5"/>
  <c r="L3994" i="5"/>
  <c r="J3994" i="5"/>
  <c r="F3994" i="5"/>
  <c r="D3994" i="5"/>
  <c r="S3993" i="5"/>
  <c r="R3993" i="5"/>
  <c r="L3993" i="5"/>
  <c r="J3993" i="5"/>
  <c r="F3993" i="5"/>
  <c r="D3993" i="5"/>
  <c r="S3992" i="5"/>
  <c r="R3992" i="5"/>
  <c r="L3992" i="5"/>
  <c r="J3992" i="5"/>
  <c r="F3992" i="5"/>
  <c r="D3992" i="5"/>
  <c r="S3991" i="5"/>
  <c r="R3991" i="5"/>
  <c r="L3991" i="5"/>
  <c r="J3991" i="5"/>
  <c r="F3991" i="5"/>
  <c r="D3991" i="5"/>
  <c r="S3990" i="5"/>
  <c r="R3990" i="5"/>
  <c r="L3990" i="5"/>
  <c r="J3990" i="5"/>
  <c r="F3990" i="5"/>
  <c r="D3990" i="5"/>
  <c r="S3989" i="5"/>
  <c r="R3989" i="5"/>
  <c r="L3989" i="5"/>
  <c r="J3989" i="5"/>
  <c r="F3989" i="5"/>
  <c r="D3989" i="5"/>
  <c r="S3988" i="5"/>
  <c r="R3988" i="5"/>
  <c r="L3988" i="5"/>
  <c r="J3988" i="5"/>
  <c r="F3988" i="5"/>
  <c r="D3988" i="5"/>
  <c r="S3987" i="5"/>
  <c r="R3987" i="5"/>
  <c r="L3987" i="5"/>
  <c r="J3987" i="5"/>
  <c r="F3987" i="5"/>
  <c r="D3987" i="5"/>
  <c r="S3986" i="5"/>
  <c r="R3986" i="5"/>
  <c r="L3986" i="5"/>
  <c r="J3986" i="5"/>
  <c r="F3986" i="5"/>
  <c r="D3986" i="5"/>
  <c r="S3985" i="5"/>
  <c r="R3985" i="5"/>
  <c r="L3985" i="5"/>
  <c r="J3985" i="5"/>
  <c r="F3985" i="5"/>
  <c r="D3985" i="5"/>
  <c r="S3984" i="5"/>
  <c r="R3984" i="5"/>
  <c r="L3984" i="5"/>
  <c r="J3984" i="5"/>
  <c r="F3984" i="5"/>
  <c r="D3984" i="5"/>
  <c r="S3983" i="5"/>
  <c r="R3983" i="5"/>
  <c r="L3983" i="5"/>
  <c r="J3983" i="5"/>
  <c r="F3983" i="5"/>
  <c r="D3983" i="5"/>
  <c r="S3982" i="5"/>
  <c r="R3982" i="5"/>
  <c r="L3982" i="5"/>
  <c r="J3982" i="5"/>
  <c r="F3982" i="5"/>
  <c r="D3982" i="5"/>
  <c r="S3981" i="5"/>
  <c r="R3981" i="5"/>
  <c r="L3981" i="5"/>
  <c r="J3981" i="5"/>
  <c r="F3981" i="5"/>
  <c r="D3981" i="5"/>
  <c r="S3980" i="5"/>
  <c r="R3980" i="5"/>
  <c r="L3980" i="5"/>
  <c r="J3980" i="5"/>
  <c r="F3980" i="5"/>
  <c r="D3980" i="5"/>
  <c r="S3979" i="5"/>
  <c r="R3979" i="5"/>
  <c r="L3979" i="5"/>
  <c r="J3979" i="5"/>
  <c r="F3979" i="5"/>
  <c r="D3979" i="5"/>
  <c r="S3978" i="5"/>
  <c r="R3978" i="5"/>
  <c r="L3978" i="5"/>
  <c r="J3978" i="5"/>
  <c r="F3978" i="5"/>
  <c r="D3978" i="5"/>
  <c r="S3977" i="5"/>
  <c r="R3977" i="5"/>
  <c r="L3977" i="5"/>
  <c r="J3977" i="5"/>
  <c r="F3977" i="5"/>
  <c r="D3977" i="5"/>
  <c r="S3976" i="5"/>
  <c r="R3976" i="5"/>
  <c r="L3976" i="5"/>
  <c r="J3976" i="5"/>
  <c r="F3976" i="5"/>
  <c r="D3976" i="5"/>
  <c r="S3975" i="5"/>
  <c r="R3975" i="5"/>
  <c r="L3975" i="5"/>
  <c r="J3975" i="5"/>
  <c r="F3975" i="5"/>
  <c r="D3975" i="5"/>
  <c r="S3974" i="5"/>
  <c r="R3974" i="5"/>
  <c r="L3974" i="5"/>
  <c r="J3974" i="5"/>
  <c r="F3974" i="5"/>
  <c r="D3974" i="5"/>
  <c r="S3973" i="5"/>
  <c r="R3973" i="5"/>
  <c r="L3973" i="5"/>
  <c r="J3973" i="5"/>
  <c r="F3973" i="5"/>
  <c r="D3973" i="5"/>
  <c r="S3972" i="5"/>
  <c r="R3972" i="5"/>
  <c r="L3972" i="5"/>
  <c r="J3972" i="5"/>
  <c r="F3972" i="5"/>
  <c r="D3972" i="5"/>
  <c r="S3971" i="5"/>
  <c r="R3971" i="5"/>
  <c r="L3971" i="5"/>
  <c r="J3971" i="5"/>
  <c r="F3971" i="5"/>
  <c r="D3971" i="5"/>
  <c r="S3970" i="5"/>
  <c r="R3970" i="5"/>
  <c r="L3970" i="5"/>
  <c r="J3970" i="5"/>
  <c r="F3970" i="5"/>
  <c r="D3970" i="5"/>
  <c r="S3969" i="5"/>
  <c r="R3969" i="5"/>
  <c r="L3969" i="5"/>
  <c r="J3969" i="5"/>
  <c r="F3969" i="5"/>
  <c r="D3969" i="5"/>
  <c r="S3968" i="5"/>
  <c r="R3968" i="5"/>
  <c r="L3968" i="5"/>
  <c r="J3968" i="5"/>
  <c r="F3968" i="5"/>
  <c r="D3968" i="5"/>
  <c r="S3967" i="5"/>
  <c r="R3967" i="5"/>
  <c r="L3967" i="5"/>
  <c r="J3967" i="5"/>
  <c r="F3967" i="5"/>
  <c r="D3967" i="5"/>
  <c r="S3966" i="5"/>
  <c r="R3966" i="5"/>
  <c r="L3966" i="5"/>
  <c r="J3966" i="5"/>
  <c r="F3966" i="5"/>
  <c r="D3966" i="5"/>
  <c r="S3965" i="5"/>
  <c r="R3965" i="5"/>
  <c r="L3965" i="5"/>
  <c r="J3965" i="5"/>
  <c r="F3965" i="5"/>
  <c r="D3965" i="5"/>
  <c r="S3964" i="5"/>
  <c r="R3964" i="5"/>
  <c r="L3964" i="5"/>
  <c r="J3964" i="5"/>
  <c r="F3964" i="5"/>
  <c r="D3964" i="5"/>
  <c r="S3963" i="5"/>
  <c r="R3963" i="5"/>
  <c r="L3963" i="5"/>
  <c r="J3963" i="5"/>
  <c r="F3963" i="5"/>
  <c r="D3963" i="5"/>
  <c r="S3962" i="5"/>
  <c r="R3962" i="5"/>
  <c r="L3962" i="5"/>
  <c r="J3962" i="5"/>
  <c r="F3962" i="5"/>
  <c r="D3962" i="5"/>
  <c r="S3961" i="5"/>
  <c r="R3961" i="5"/>
  <c r="L3961" i="5"/>
  <c r="J3961" i="5"/>
  <c r="F3961" i="5"/>
  <c r="D3961" i="5"/>
  <c r="S3960" i="5"/>
  <c r="R3960" i="5"/>
  <c r="L3960" i="5"/>
  <c r="J3960" i="5"/>
  <c r="F3960" i="5"/>
  <c r="D3960" i="5"/>
  <c r="S3959" i="5"/>
  <c r="R3959" i="5"/>
  <c r="L3959" i="5"/>
  <c r="J3959" i="5"/>
  <c r="F3959" i="5"/>
  <c r="D3959" i="5"/>
  <c r="S3958" i="5"/>
  <c r="R3958" i="5"/>
  <c r="L3958" i="5"/>
  <c r="J3958" i="5"/>
  <c r="F3958" i="5"/>
  <c r="D3958" i="5"/>
  <c r="S3957" i="5"/>
  <c r="R3957" i="5"/>
  <c r="L3957" i="5"/>
  <c r="J3957" i="5"/>
  <c r="F3957" i="5"/>
  <c r="D3957" i="5"/>
  <c r="S3956" i="5"/>
  <c r="R3956" i="5"/>
  <c r="L3956" i="5"/>
  <c r="J3956" i="5"/>
  <c r="F3956" i="5"/>
  <c r="D3956" i="5"/>
  <c r="S3955" i="5"/>
  <c r="R3955" i="5"/>
  <c r="L3955" i="5"/>
  <c r="J3955" i="5"/>
  <c r="F3955" i="5"/>
  <c r="D3955" i="5"/>
  <c r="S3954" i="5"/>
  <c r="R3954" i="5"/>
  <c r="L3954" i="5"/>
  <c r="J3954" i="5"/>
  <c r="F3954" i="5"/>
  <c r="D3954" i="5"/>
  <c r="S3953" i="5"/>
  <c r="R3953" i="5"/>
  <c r="L3953" i="5"/>
  <c r="J3953" i="5"/>
  <c r="F3953" i="5"/>
  <c r="D3953" i="5"/>
  <c r="S3952" i="5"/>
  <c r="R3952" i="5"/>
  <c r="L3952" i="5"/>
  <c r="J3952" i="5"/>
  <c r="F3952" i="5"/>
  <c r="D3952" i="5"/>
  <c r="S3951" i="5"/>
  <c r="R3951" i="5"/>
  <c r="L3951" i="5"/>
  <c r="J3951" i="5"/>
  <c r="F3951" i="5"/>
  <c r="D3951" i="5"/>
  <c r="S3950" i="5"/>
  <c r="R3950" i="5"/>
  <c r="L3950" i="5"/>
  <c r="J3950" i="5"/>
  <c r="F3950" i="5"/>
  <c r="D3950" i="5"/>
  <c r="S3949" i="5"/>
  <c r="R3949" i="5"/>
  <c r="L3949" i="5"/>
  <c r="J3949" i="5"/>
  <c r="F3949" i="5"/>
  <c r="D3949" i="5"/>
  <c r="S3948" i="5"/>
  <c r="R3948" i="5"/>
  <c r="L3948" i="5"/>
  <c r="J3948" i="5"/>
  <c r="F3948" i="5"/>
  <c r="D3948" i="5"/>
  <c r="S3947" i="5"/>
  <c r="R3947" i="5"/>
  <c r="L3947" i="5"/>
  <c r="J3947" i="5"/>
  <c r="F3947" i="5"/>
  <c r="D3947" i="5"/>
  <c r="S3946" i="5"/>
  <c r="R3946" i="5"/>
  <c r="L3946" i="5"/>
  <c r="J3946" i="5"/>
  <c r="F3946" i="5"/>
  <c r="D3946" i="5"/>
  <c r="S3945" i="5"/>
  <c r="R3945" i="5"/>
  <c r="L3945" i="5"/>
  <c r="J3945" i="5"/>
  <c r="F3945" i="5"/>
  <c r="D3945" i="5"/>
  <c r="S3944" i="5"/>
  <c r="R3944" i="5"/>
  <c r="L3944" i="5"/>
  <c r="J3944" i="5"/>
  <c r="F3944" i="5"/>
  <c r="D3944" i="5"/>
  <c r="S3943" i="5"/>
  <c r="R3943" i="5"/>
  <c r="L3943" i="5"/>
  <c r="J3943" i="5"/>
  <c r="F3943" i="5"/>
  <c r="D3943" i="5"/>
  <c r="S3942" i="5"/>
  <c r="R3942" i="5"/>
  <c r="L3942" i="5"/>
  <c r="J3942" i="5"/>
  <c r="F3942" i="5"/>
  <c r="D3942" i="5"/>
  <c r="S3941" i="5"/>
  <c r="R3941" i="5"/>
  <c r="L3941" i="5"/>
  <c r="J3941" i="5"/>
  <c r="F3941" i="5"/>
  <c r="D3941" i="5"/>
  <c r="S3940" i="5"/>
  <c r="R3940" i="5"/>
  <c r="L3940" i="5"/>
  <c r="J3940" i="5"/>
  <c r="F3940" i="5"/>
  <c r="D3940" i="5"/>
  <c r="S3939" i="5"/>
  <c r="R3939" i="5"/>
  <c r="L3939" i="5"/>
  <c r="J3939" i="5"/>
  <c r="F3939" i="5"/>
  <c r="D3939" i="5"/>
  <c r="S3938" i="5"/>
  <c r="R3938" i="5"/>
  <c r="L3938" i="5"/>
  <c r="J3938" i="5"/>
  <c r="F3938" i="5"/>
  <c r="D3938" i="5"/>
  <c r="S3937" i="5"/>
  <c r="R3937" i="5"/>
  <c r="L3937" i="5"/>
  <c r="J3937" i="5"/>
  <c r="F3937" i="5"/>
  <c r="D3937" i="5"/>
  <c r="S3936" i="5"/>
  <c r="R3936" i="5"/>
  <c r="L3936" i="5"/>
  <c r="J3936" i="5"/>
  <c r="F3936" i="5"/>
  <c r="D3936" i="5"/>
  <c r="S3935" i="5"/>
  <c r="R3935" i="5"/>
  <c r="L3935" i="5"/>
  <c r="J3935" i="5"/>
  <c r="F3935" i="5"/>
  <c r="D3935" i="5"/>
  <c r="S3934" i="5"/>
  <c r="R3934" i="5"/>
  <c r="L3934" i="5"/>
  <c r="J3934" i="5"/>
  <c r="F3934" i="5"/>
  <c r="D3934" i="5"/>
  <c r="S3933" i="5"/>
  <c r="R3933" i="5"/>
  <c r="L3933" i="5"/>
  <c r="J3933" i="5"/>
  <c r="F3933" i="5"/>
  <c r="D3933" i="5"/>
  <c r="S3932" i="5"/>
  <c r="R3932" i="5"/>
  <c r="L3932" i="5"/>
  <c r="J3932" i="5"/>
  <c r="F3932" i="5"/>
  <c r="D3932" i="5"/>
  <c r="S3931" i="5"/>
  <c r="R3931" i="5"/>
  <c r="L3931" i="5"/>
  <c r="J3931" i="5"/>
  <c r="F3931" i="5"/>
  <c r="D3931" i="5"/>
  <c r="S3930" i="5"/>
  <c r="R3930" i="5"/>
  <c r="L3930" i="5"/>
  <c r="J3930" i="5"/>
  <c r="F3930" i="5"/>
  <c r="D3930" i="5"/>
  <c r="S3929" i="5"/>
  <c r="R3929" i="5"/>
  <c r="L3929" i="5"/>
  <c r="J3929" i="5"/>
  <c r="F3929" i="5"/>
  <c r="D3929" i="5"/>
  <c r="S3928" i="5"/>
  <c r="R3928" i="5"/>
  <c r="L3928" i="5"/>
  <c r="J3928" i="5"/>
  <c r="F3928" i="5"/>
  <c r="D3928" i="5"/>
  <c r="S3927" i="5"/>
  <c r="R3927" i="5"/>
  <c r="L3927" i="5"/>
  <c r="J3927" i="5"/>
  <c r="F3927" i="5"/>
  <c r="D3927" i="5"/>
  <c r="S3926" i="5"/>
  <c r="R3926" i="5"/>
  <c r="L3926" i="5"/>
  <c r="J3926" i="5"/>
  <c r="F3926" i="5"/>
  <c r="D3926" i="5"/>
  <c r="S3925" i="5"/>
  <c r="R3925" i="5"/>
  <c r="L3925" i="5"/>
  <c r="J3925" i="5"/>
  <c r="F3925" i="5"/>
  <c r="D3925" i="5"/>
  <c r="S3924" i="5"/>
  <c r="R3924" i="5"/>
  <c r="L3924" i="5"/>
  <c r="J3924" i="5"/>
  <c r="F3924" i="5"/>
  <c r="D3924" i="5"/>
  <c r="S3923" i="5"/>
  <c r="R3923" i="5"/>
  <c r="L3923" i="5"/>
  <c r="J3923" i="5"/>
  <c r="F3923" i="5"/>
  <c r="D3923" i="5"/>
  <c r="S3922" i="5"/>
  <c r="R3922" i="5"/>
  <c r="L3922" i="5"/>
  <c r="J3922" i="5"/>
  <c r="F3922" i="5"/>
  <c r="D3922" i="5"/>
  <c r="S3921" i="5"/>
  <c r="R3921" i="5"/>
  <c r="L3921" i="5"/>
  <c r="J3921" i="5"/>
  <c r="F3921" i="5"/>
  <c r="D3921" i="5"/>
  <c r="S3920" i="5"/>
  <c r="R3920" i="5"/>
  <c r="L3920" i="5"/>
  <c r="J3920" i="5"/>
  <c r="F3920" i="5"/>
  <c r="D3920" i="5"/>
  <c r="S3919" i="5"/>
  <c r="R3919" i="5"/>
  <c r="L3919" i="5"/>
  <c r="J3919" i="5"/>
  <c r="F3919" i="5"/>
  <c r="D3919" i="5"/>
  <c r="S3918" i="5"/>
  <c r="R3918" i="5"/>
  <c r="L3918" i="5"/>
  <c r="J3918" i="5"/>
  <c r="F3918" i="5"/>
  <c r="D3918" i="5"/>
  <c r="S3917" i="5"/>
  <c r="R3917" i="5"/>
  <c r="L3917" i="5"/>
  <c r="J3917" i="5"/>
  <c r="F3917" i="5"/>
  <c r="D3917" i="5"/>
  <c r="S3916" i="5"/>
  <c r="R3916" i="5"/>
  <c r="L3916" i="5"/>
  <c r="J3916" i="5"/>
  <c r="F3916" i="5"/>
  <c r="D3916" i="5"/>
  <c r="S3915" i="5"/>
  <c r="R3915" i="5"/>
  <c r="L3915" i="5"/>
  <c r="J3915" i="5"/>
  <c r="F3915" i="5"/>
  <c r="D3915" i="5"/>
  <c r="S3914" i="5"/>
  <c r="R3914" i="5"/>
  <c r="L3914" i="5"/>
  <c r="J3914" i="5"/>
  <c r="F3914" i="5"/>
  <c r="D3914" i="5"/>
  <c r="S3913" i="5"/>
  <c r="R3913" i="5"/>
  <c r="L3913" i="5"/>
  <c r="J3913" i="5"/>
  <c r="F3913" i="5"/>
  <c r="D3913" i="5"/>
  <c r="S3912" i="5"/>
  <c r="R3912" i="5"/>
  <c r="L3912" i="5"/>
  <c r="J3912" i="5"/>
  <c r="F3912" i="5"/>
  <c r="D3912" i="5"/>
  <c r="S3911" i="5"/>
  <c r="R3911" i="5"/>
  <c r="L3911" i="5"/>
  <c r="J3911" i="5"/>
  <c r="F3911" i="5"/>
  <c r="D3911" i="5"/>
  <c r="S3910" i="5"/>
  <c r="R3910" i="5"/>
  <c r="L3910" i="5"/>
  <c r="J3910" i="5"/>
  <c r="F3910" i="5"/>
  <c r="D3910" i="5"/>
  <c r="S3909" i="5"/>
  <c r="R3909" i="5"/>
  <c r="L3909" i="5"/>
  <c r="J3909" i="5"/>
  <c r="F3909" i="5"/>
  <c r="D3909" i="5"/>
  <c r="S3908" i="5"/>
  <c r="R3908" i="5"/>
  <c r="L3908" i="5"/>
  <c r="J3908" i="5"/>
  <c r="F3908" i="5"/>
  <c r="D3908" i="5"/>
  <c r="S3907" i="5"/>
  <c r="R3907" i="5"/>
  <c r="L3907" i="5"/>
  <c r="J3907" i="5"/>
  <c r="F3907" i="5"/>
  <c r="D3907" i="5"/>
  <c r="S3906" i="5"/>
  <c r="R3906" i="5"/>
  <c r="L3906" i="5"/>
  <c r="J3906" i="5"/>
  <c r="F3906" i="5"/>
  <c r="D3906" i="5"/>
  <c r="S3905" i="5"/>
  <c r="R3905" i="5"/>
  <c r="L3905" i="5"/>
  <c r="J3905" i="5"/>
  <c r="F3905" i="5"/>
  <c r="D3905" i="5"/>
  <c r="S3904" i="5"/>
  <c r="R3904" i="5"/>
  <c r="L3904" i="5"/>
  <c r="J3904" i="5"/>
  <c r="F3904" i="5"/>
  <c r="D3904" i="5"/>
  <c r="S3903" i="5"/>
  <c r="R3903" i="5"/>
  <c r="L3903" i="5"/>
  <c r="J3903" i="5"/>
  <c r="F3903" i="5"/>
  <c r="D3903" i="5"/>
  <c r="S3902" i="5"/>
  <c r="R3902" i="5"/>
  <c r="L3902" i="5"/>
  <c r="J3902" i="5"/>
  <c r="F3902" i="5"/>
  <c r="D3902" i="5"/>
  <c r="S3901" i="5"/>
  <c r="R3901" i="5"/>
  <c r="L3901" i="5"/>
  <c r="J3901" i="5"/>
  <c r="F3901" i="5"/>
  <c r="D3901" i="5"/>
  <c r="S3900" i="5"/>
  <c r="R3900" i="5"/>
  <c r="L3900" i="5"/>
  <c r="J3900" i="5"/>
  <c r="F3900" i="5"/>
  <c r="D3900" i="5"/>
  <c r="S3899" i="5"/>
  <c r="R3899" i="5"/>
  <c r="L3899" i="5"/>
  <c r="J3899" i="5"/>
  <c r="F3899" i="5"/>
  <c r="D3899" i="5"/>
  <c r="S3898" i="5"/>
  <c r="R3898" i="5"/>
  <c r="L3898" i="5"/>
  <c r="J3898" i="5"/>
  <c r="F3898" i="5"/>
  <c r="D3898" i="5"/>
  <c r="S3897" i="5"/>
  <c r="R3897" i="5"/>
  <c r="L3897" i="5"/>
  <c r="J3897" i="5"/>
  <c r="F3897" i="5"/>
  <c r="D3897" i="5"/>
  <c r="S3896" i="5"/>
  <c r="R3896" i="5"/>
  <c r="L3896" i="5"/>
  <c r="J3896" i="5"/>
  <c r="F3896" i="5"/>
  <c r="D3896" i="5"/>
  <c r="S3895" i="5"/>
  <c r="R3895" i="5"/>
  <c r="L3895" i="5"/>
  <c r="J3895" i="5"/>
  <c r="F3895" i="5"/>
  <c r="D3895" i="5"/>
  <c r="S3894" i="5"/>
  <c r="R3894" i="5"/>
  <c r="L3894" i="5"/>
  <c r="J3894" i="5"/>
  <c r="F3894" i="5"/>
  <c r="D3894" i="5"/>
  <c r="S3893" i="5"/>
  <c r="R3893" i="5"/>
  <c r="L3893" i="5"/>
  <c r="J3893" i="5"/>
  <c r="F3893" i="5"/>
  <c r="D3893" i="5"/>
  <c r="S3892" i="5"/>
  <c r="R3892" i="5"/>
  <c r="L3892" i="5"/>
  <c r="J3892" i="5"/>
  <c r="F3892" i="5"/>
  <c r="D3892" i="5"/>
  <c r="S3891" i="5"/>
  <c r="R3891" i="5"/>
  <c r="L3891" i="5"/>
  <c r="J3891" i="5"/>
  <c r="F3891" i="5"/>
  <c r="D3891" i="5"/>
  <c r="S3890" i="5"/>
  <c r="R3890" i="5"/>
  <c r="L3890" i="5"/>
  <c r="J3890" i="5"/>
  <c r="F3890" i="5"/>
  <c r="D3890" i="5"/>
  <c r="S3889" i="5"/>
  <c r="R3889" i="5"/>
  <c r="L3889" i="5"/>
  <c r="J3889" i="5"/>
  <c r="F3889" i="5"/>
  <c r="D3889" i="5"/>
  <c r="S3888" i="5"/>
  <c r="R3888" i="5"/>
  <c r="L3888" i="5"/>
  <c r="J3888" i="5"/>
  <c r="F3888" i="5"/>
  <c r="D3888" i="5"/>
  <c r="S3887" i="5"/>
  <c r="R3887" i="5"/>
  <c r="L3887" i="5"/>
  <c r="J3887" i="5"/>
  <c r="F3887" i="5"/>
  <c r="D3887" i="5"/>
  <c r="S3886" i="5"/>
  <c r="R3886" i="5"/>
  <c r="L3886" i="5"/>
  <c r="J3886" i="5"/>
  <c r="F3886" i="5"/>
  <c r="D3886" i="5"/>
  <c r="S3885" i="5"/>
  <c r="R3885" i="5"/>
  <c r="L3885" i="5"/>
  <c r="J3885" i="5"/>
  <c r="F3885" i="5"/>
  <c r="D3885" i="5"/>
  <c r="S3884" i="5"/>
  <c r="R3884" i="5"/>
  <c r="L3884" i="5"/>
  <c r="J3884" i="5"/>
  <c r="F3884" i="5"/>
  <c r="D3884" i="5"/>
  <c r="S3883" i="5"/>
  <c r="R3883" i="5"/>
  <c r="L3883" i="5"/>
  <c r="J3883" i="5"/>
  <c r="F3883" i="5"/>
  <c r="D3883" i="5"/>
  <c r="S3882" i="5"/>
  <c r="R3882" i="5"/>
  <c r="L3882" i="5"/>
  <c r="J3882" i="5"/>
  <c r="F3882" i="5"/>
  <c r="D3882" i="5"/>
  <c r="S3881" i="5"/>
  <c r="R3881" i="5"/>
  <c r="L3881" i="5"/>
  <c r="J3881" i="5"/>
  <c r="F3881" i="5"/>
  <c r="D3881" i="5"/>
  <c r="S3880" i="5"/>
  <c r="R3880" i="5"/>
  <c r="L3880" i="5"/>
  <c r="J3880" i="5"/>
  <c r="F3880" i="5"/>
  <c r="D3880" i="5"/>
  <c r="S3879" i="5"/>
  <c r="R3879" i="5"/>
  <c r="L3879" i="5"/>
  <c r="J3879" i="5"/>
  <c r="F3879" i="5"/>
  <c r="D3879" i="5"/>
  <c r="S3878" i="5"/>
  <c r="R3878" i="5"/>
  <c r="L3878" i="5"/>
  <c r="J3878" i="5"/>
  <c r="F3878" i="5"/>
  <c r="D3878" i="5"/>
  <c r="S3877" i="5"/>
  <c r="R3877" i="5"/>
  <c r="L3877" i="5"/>
  <c r="J3877" i="5"/>
  <c r="F3877" i="5"/>
  <c r="D3877" i="5"/>
  <c r="S3876" i="5"/>
  <c r="R3876" i="5"/>
  <c r="L3876" i="5"/>
  <c r="J3876" i="5"/>
  <c r="F3876" i="5"/>
  <c r="D3876" i="5"/>
  <c r="S3875" i="5"/>
  <c r="R3875" i="5"/>
  <c r="L3875" i="5"/>
  <c r="J3875" i="5"/>
  <c r="F3875" i="5"/>
  <c r="D3875" i="5"/>
  <c r="S3874" i="5"/>
  <c r="R3874" i="5"/>
  <c r="L3874" i="5"/>
  <c r="J3874" i="5"/>
  <c r="F3874" i="5"/>
  <c r="D3874" i="5"/>
  <c r="S3873" i="5"/>
  <c r="R3873" i="5"/>
  <c r="L3873" i="5"/>
  <c r="J3873" i="5"/>
  <c r="F3873" i="5"/>
  <c r="D3873" i="5"/>
  <c r="S3872" i="5"/>
  <c r="R3872" i="5"/>
  <c r="L3872" i="5"/>
  <c r="J3872" i="5"/>
  <c r="F3872" i="5"/>
  <c r="D3872" i="5"/>
  <c r="S3871" i="5"/>
  <c r="R3871" i="5"/>
  <c r="L3871" i="5"/>
  <c r="J3871" i="5"/>
  <c r="F3871" i="5"/>
  <c r="D3871" i="5"/>
  <c r="S3870" i="5"/>
  <c r="R3870" i="5"/>
  <c r="L3870" i="5"/>
  <c r="J3870" i="5"/>
  <c r="F3870" i="5"/>
  <c r="D3870" i="5"/>
  <c r="S3869" i="5"/>
  <c r="R3869" i="5"/>
  <c r="L3869" i="5"/>
  <c r="J3869" i="5"/>
  <c r="F3869" i="5"/>
  <c r="D3869" i="5"/>
  <c r="S3868" i="5"/>
  <c r="R3868" i="5"/>
  <c r="L3868" i="5"/>
  <c r="J3868" i="5"/>
  <c r="F3868" i="5"/>
  <c r="D3868" i="5"/>
  <c r="S3867" i="5"/>
  <c r="R3867" i="5"/>
  <c r="L3867" i="5"/>
  <c r="J3867" i="5"/>
  <c r="F3867" i="5"/>
  <c r="D3867" i="5"/>
  <c r="S3866" i="5"/>
  <c r="R3866" i="5"/>
  <c r="L3866" i="5"/>
  <c r="J3866" i="5"/>
  <c r="F3866" i="5"/>
  <c r="D3866" i="5"/>
  <c r="S3865" i="5"/>
  <c r="R3865" i="5"/>
  <c r="L3865" i="5"/>
  <c r="J3865" i="5"/>
  <c r="F3865" i="5"/>
  <c r="D3865" i="5"/>
  <c r="S3864" i="5"/>
  <c r="R3864" i="5"/>
  <c r="L3864" i="5"/>
  <c r="J3864" i="5"/>
  <c r="F3864" i="5"/>
  <c r="D3864" i="5"/>
  <c r="S3863" i="5"/>
  <c r="R3863" i="5"/>
  <c r="L3863" i="5"/>
  <c r="J3863" i="5"/>
  <c r="F3863" i="5"/>
  <c r="D3863" i="5"/>
  <c r="S3862" i="5"/>
  <c r="R3862" i="5"/>
  <c r="L3862" i="5"/>
  <c r="J3862" i="5"/>
  <c r="F3862" i="5"/>
  <c r="D3862" i="5"/>
  <c r="S3861" i="5"/>
  <c r="R3861" i="5"/>
  <c r="L3861" i="5"/>
  <c r="J3861" i="5"/>
  <c r="F3861" i="5"/>
  <c r="D3861" i="5"/>
  <c r="S3860" i="5"/>
  <c r="R3860" i="5"/>
  <c r="L3860" i="5"/>
  <c r="J3860" i="5"/>
  <c r="F3860" i="5"/>
  <c r="D3860" i="5"/>
  <c r="S3859" i="5"/>
  <c r="R3859" i="5"/>
  <c r="L3859" i="5"/>
  <c r="J3859" i="5"/>
  <c r="F3859" i="5"/>
  <c r="D3859" i="5"/>
  <c r="S3858" i="5"/>
  <c r="R3858" i="5"/>
  <c r="L3858" i="5"/>
  <c r="J3858" i="5"/>
  <c r="F3858" i="5"/>
  <c r="D3858" i="5"/>
  <c r="S3857" i="5"/>
  <c r="R3857" i="5"/>
  <c r="L3857" i="5"/>
  <c r="J3857" i="5"/>
  <c r="F3857" i="5"/>
  <c r="D3857" i="5"/>
  <c r="S3856" i="5"/>
  <c r="R3856" i="5"/>
  <c r="L3856" i="5"/>
  <c r="J3856" i="5"/>
  <c r="F3856" i="5"/>
  <c r="D3856" i="5"/>
  <c r="S3855" i="5"/>
  <c r="R3855" i="5"/>
  <c r="L3855" i="5"/>
  <c r="J3855" i="5"/>
  <c r="F3855" i="5"/>
  <c r="D3855" i="5"/>
  <c r="S3854" i="5"/>
  <c r="R3854" i="5"/>
  <c r="L3854" i="5"/>
  <c r="J3854" i="5"/>
  <c r="F3854" i="5"/>
  <c r="D3854" i="5"/>
  <c r="S3853" i="5"/>
  <c r="R3853" i="5"/>
  <c r="L3853" i="5"/>
  <c r="J3853" i="5"/>
  <c r="F3853" i="5"/>
  <c r="D3853" i="5"/>
  <c r="S3852" i="5"/>
  <c r="R3852" i="5"/>
  <c r="L3852" i="5"/>
  <c r="J3852" i="5"/>
  <c r="F3852" i="5"/>
  <c r="D3852" i="5"/>
  <c r="S3851" i="5"/>
  <c r="R3851" i="5"/>
  <c r="L3851" i="5"/>
  <c r="J3851" i="5"/>
  <c r="F3851" i="5"/>
  <c r="D3851" i="5"/>
  <c r="S3850" i="5"/>
  <c r="R3850" i="5"/>
  <c r="L3850" i="5"/>
  <c r="J3850" i="5"/>
  <c r="F3850" i="5"/>
  <c r="D3850" i="5"/>
  <c r="S3849" i="5"/>
  <c r="R3849" i="5"/>
  <c r="L3849" i="5"/>
  <c r="J3849" i="5"/>
  <c r="F3849" i="5"/>
  <c r="D3849" i="5"/>
  <c r="S3848" i="5"/>
  <c r="R3848" i="5"/>
  <c r="L3848" i="5"/>
  <c r="J3848" i="5"/>
  <c r="F3848" i="5"/>
  <c r="D3848" i="5"/>
  <c r="S3847" i="5"/>
  <c r="R3847" i="5"/>
  <c r="L3847" i="5"/>
  <c r="J3847" i="5"/>
  <c r="F3847" i="5"/>
  <c r="D3847" i="5"/>
  <c r="S3846" i="5"/>
  <c r="R3846" i="5"/>
  <c r="L3846" i="5"/>
  <c r="J3846" i="5"/>
  <c r="F3846" i="5"/>
  <c r="D3846" i="5"/>
  <c r="S3845" i="5"/>
  <c r="R3845" i="5"/>
  <c r="L3845" i="5"/>
  <c r="J3845" i="5"/>
  <c r="F3845" i="5"/>
  <c r="D3845" i="5"/>
  <c r="S3844" i="5"/>
  <c r="R3844" i="5"/>
  <c r="L3844" i="5"/>
  <c r="J3844" i="5"/>
  <c r="F3844" i="5"/>
  <c r="D3844" i="5"/>
  <c r="S3843" i="5"/>
  <c r="R3843" i="5"/>
  <c r="L3843" i="5"/>
  <c r="J3843" i="5"/>
  <c r="F3843" i="5"/>
  <c r="D3843" i="5"/>
  <c r="S3842" i="5"/>
  <c r="R3842" i="5"/>
  <c r="L3842" i="5"/>
  <c r="J3842" i="5"/>
  <c r="F3842" i="5"/>
  <c r="D3842" i="5"/>
  <c r="S3841" i="5"/>
  <c r="R3841" i="5"/>
  <c r="L3841" i="5"/>
  <c r="J3841" i="5"/>
  <c r="F3841" i="5"/>
  <c r="D3841" i="5"/>
  <c r="S3840" i="5"/>
  <c r="R3840" i="5"/>
  <c r="L3840" i="5"/>
  <c r="J3840" i="5"/>
  <c r="F3840" i="5"/>
  <c r="D3840" i="5"/>
  <c r="S3839" i="5"/>
  <c r="R3839" i="5"/>
  <c r="L3839" i="5"/>
  <c r="J3839" i="5"/>
  <c r="F3839" i="5"/>
  <c r="D3839" i="5"/>
  <c r="S3838" i="5"/>
  <c r="R3838" i="5"/>
  <c r="L3838" i="5"/>
  <c r="J3838" i="5"/>
  <c r="F3838" i="5"/>
  <c r="D3838" i="5"/>
  <c r="S3837" i="5"/>
  <c r="R3837" i="5"/>
  <c r="L3837" i="5"/>
  <c r="J3837" i="5"/>
  <c r="F3837" i="5"/>
  <c r="D3837" i="5"/>
  <c r="S3836" i="5"/>
  <c r="R3836" i="5"/>
  <c r="L3836" i="5"/>
  <c r="J3836" i="5"/>
  <c r="F3836" i="5"/>
  <c r="D3836" i="5"/>
  <c r="S3835" i="5"/>
  <c r="R3835" i="5"/>
  <c r="L3835" i="5"/>
  <c r="J3835" i="5"/>
  <c r="F3835" i="5"/>
  <c r="D3835" i="5"/>
  <c r="S3834" i="5"/>
  <c r="R3834" i="5"/>
  <c r="L3834" i="5"/>
  <c r="J3834" i="5"/>
  <c r="F3834" i="5"/>
  <c r="D3834" i="5"/>
  <c r="S3833" i="5"/>
  <c r="R3833" i="5"/>
  <c r="L3833" i="5"/>
  <c r="J3833" i="5"/>
  <c r="F3833" i="5"/>
  <c r="D3833" i="5"/>
  <c r="S3832" i="5"/>
  <c r="R3832" i="5"/>
  <c r="L3832" i="5"/>
  <c r="J3832" i="5"/>
  <c r="F3832" i="5"/>
  <c r="D3832" i="5"/>
  <c r="S3831" i="5"/>
  <c r="R3831" i="5"/>
  <c r="L3831" i="5"/>
  <c r="J3831" i="5"/>
  <c r="F3831" i="5"/>
  <c r="D3831" i="5"/>
  <c r="S3830" i="5"/>
  <c r="R3830" i="5"/>
  <c r="L3830" i="5"/>
  <c r="J3830" i="5"/>
  <c r="F3830" i="5"/>
  <c r="D3830" i="5"/>
  <c r="S3829" i="5"/>
  <c r="R3829" i="5"/>
  <c r="L3829" i="5"/>
  <c r="J3829" i="5"/>
  <c r="F3829" i="5"/>
  <c r="D3829" i="5"/>
  <c r="S3828" i="5"/>
  <c r="R3828" i="5"/>
  <c r="L3828" i="5"/>
  <c r="J3828" i="5"/>
  <c r="F3828" i="5"/>
  <c r="D3828" i="5"/>
  <c r="S3827" i="5"/>
  <c r="R3827" i="5"/>
  <c r="L3827" i="5"/>
  <c r="J3827" i="5"/>
  <c r="F3827" i="5"/>
  <c r="D3827" i="5"/>
  <c r="S3826" i="5"/>
  <c r="R3826" i="5"/>
  <c r="L3826" i="5"/>
  <c r="J3826" i="5"/>
  <c r="F3826" i="5"/>
  <c r="D3826" i="5"/>
  <c r="S3825" i="5"/>
  <c r="R3825" i="5"/>
  <c r="L3825" i="5"/>
  <c r="J3825" i="5"/>
  <c r="F3825" i="5"/>
  <c r="D3825" i="5"/>
  <c r="S3824" i="5"/>
  <c r="R3824" i="5"/>
  <c r="L3824" i="5"/>
  <c r="J3824" i="5"/>
  <c r="F3824" i="5"/>
  <c r="D3824" i="5"/>
  <c r="S3823" i="5"/>
  <c r="R3823" i="5"/>
  <c r="L3823" i="5"/>
  <c r="J3823" i="5"/>
  <c r="F3823" i="5"/>
  <c r="D3823" i="5"/>
  <c r="S3822" i="5"/>
  <c r="R3822" i="5"/>
  <c r="L3822" i="5"/>
  <c r="J3822" i="5"/>
  <c r="F3822" i="5"/>
  <c r="D3822" i="5"/>
  <c r="S3821" i="5"/>
  <c r="R3821" i="5"/>
  <c r="L3821" i="5"/>
  <c r="J3821" i="5"/>
  <c r="F3821" i="5"/>
  <c r="D3821" i="5"/>
  <c r="S3820" i="5"/>
  <c r="R3820" i="5"/>
  <c r="L3820" i="5"/>
  <c r="J3820" i="5"/>
  <c r="F3820" i="5"/>
  <c r="D3820" i="5"/>
  <c r="S3819" i="5"/>
  <c r="R3819" i="5"/>
  <c r="L3819" i="5"/>
  <c r="J3819" i="5"/>
  <c r="F3819" i="5"/>
  <c r="D3819" i="5"/>
  <c r="S3818" i="5"/>
  <c r="R3818" i="5"/>
  <c r="L3818" i="5"/>
  <c r="J3818" i="5"/>
  <c r="F3818" i="5"/>
  <c r="D3818" i="5"/>
  <c r="S3817" i="5"/>
  <c r="R3817" i="5"/>
  <c r="L3817" i="5"/>
  <c r="J3817" i="5"/>
  <c r="F3817" i="5"/>
  <c r="D3817" i="5"/>
  <c r="S3816" i="5"/>
  <c r="R3816" i="5"/>
  <c r="L3816" i="5"/>
  <c r="J3816" i="5"/>
  <c r="F3816" i="5"/>
  <c r="D3816" i="5"/>
  <c r="S3815" i="5"/>
  <c r="R3815" i="5"/>
  <c r="L3815" i="5"/>
  <c r="J3815" i="5"/>
  <c r="F3815" i="5"/>
  <c r="D3815" i="5"/>
  <c r="S3814" i="5"/>
  <c r="R3814" i="5"/>
  <c r="L3814" i="5"/>
  <c r="J3814" i="5"/>
  <c r="F3814" i="5"/>
  <c r="D3814" i="5"/>
  <c r="S3813" i="5"/>
  <c r="R3813" i="5"/>
  <c r="L3813" i="5"/>
  <c r="J3813" i="5"/>
  <c r="F3813" i="5"/>
  <c r="D3813" i="5"/>
  <c r="S3812" i="5"/>
  <c r="R3812" i="5"/>
  <c r="L3812" i="5"/>
  <c r="J3812" i="5"/>
  <c r="F3812" i="5"/>
  <c r="D3812" i="5"/>
  <c r="S3811" i="5"/>
  <c r="R3811" i="5"/>
  <c r="L3811" i="5"/>
  <c r="J3811" i="5"/>
  <c r="F3811" i="5"/>
  <c r="D3811" i="5"/>
  <c r="S3810" i="5"/>
  <c r="R3810" i="5"/>
  <c r="L3810" i="5"/>
  <c r="J3810" i="5"/>
  <c r="F3810" i="5"/>
  <c r="D3810" i="5"/>
  <c r="S3809" i="5"/>
  <c r="R3809" i="5"/>
  <c r="L3809" i="5"/>
  <c r="J3809" i="5"/>
  <c r="F3809" i="5"/>
  <c r="D3809" i="5"/>
  <c r="S3808" i="5"/>
  <c r="R3808" i="5"/>
  <c r="L3808" i="5"/>
  <c r="J3808" i="5"/>
  <c r="F3808" i="5"/>
  <c r="D3808" i="5"/>
  <c r="S3807" i="5"/>
  <c r="R3807" i="5"/>
  <c r="L3807" i="5"/>
  <c r="J3807" i="5"/>
  <c r="F3807" i="5"/>
  <c r="D3807" i="5"/>
  <c r="S3806" i="5"/>
  <c r="R3806" i="5"/>
  <c r="L3806" i="5"/>
  <c r="J3806" i="5"/>
  <c r="F3806" i="5"/>
  <c r="D3806" i="5"/>
  <c r="S3805" i="5"/>
  <c r="R3805" i="5"/>
  <c r="L3805" i="5"/>
  <c r="J3805" i="5"/>
  <c r="F3805" i="5"/>
  <c r="D3805" i="5"/>
  <c r="S3804" i="5"/>
  <c r="R3804" i="5"/>
  <c r="L3804" i="5"/>
  <c r="J3804" i="5"/>
  <c r="F3804" i="5"/>
  <c r="D3804" i="5"/>
  <c r="S3803" i="5"/>
  <c r="R3803" i="5"/>
  <c r="L3803" i="5"/>
  <c r="J3803" i="5"/>
  <c r="F3803" i="5"/>
  <c r="D3803" i="5"/>
  <c r="S3802" i="5"/>
  <c r="R3802" i="5"/>
  <c r="L3802" i="5"/>
  <c r="J3802" i="5"/>
  <c r="F3802" i="5"/>
  <c r="D3802" i="5"/>
  <c r="S3801" i="5"/>
  <c r="R3801" i="5"/>
  <c r="L3801" i="5"/>
  <c r="J3801" i="5"/>
  <c r="F3801" i="5"/>
  <c r="D3801" i="5"/>
  <c r="S3800" i="5"/>
  <c r="R3800" i="5"/>
  <c r="L3800" i="5"/>
  <c r="J3800" i="5"/>
  <c r="F3800" i="5"/>
  <c r="D3800" i="5"/>
  <c r="S3799" i="5"/>
  <c r="R3799" i="5"/>
  <c r="L3799" i="5"/>
  <c r="J3799" i="5"/>
  <c r="F3799" i="5"/>
  <c r="D3799" i="5"/>
  <c r="S3798" i="5"/>
  <c r="R3798" i="5"/>
  <c r="L3798" i="5"/>
  <c r="J3798" i="5"/>
  <c r="F3798" i="5"/>
  <c r="D3798" i="5"/>
  <c r="S3797" i="5"/>
  <c r="R3797" i="5"/>
  <c r="L3797" i="5"/>
  <c r="J3797" i="5"/>
  <c r="F3797" i="5"/>
  <c r="D3797" i="5"/>
  <c r="S3796" i="5"/>
  <c r="R3796" i="5"/>
  <c r="L3796" i="5"/>
  <c r="J3796" i="5"/>
  <c r="F3796" i="5"/>
  <c r="D3796" i="5"/>
  <c r="S3795" i="5"/>
  <c r="R3795" i="5"/>
  <c r="L3795" i="5"/>
  <c r="J3795" i="5"/>
  <c r="F3795" i="5"/>
  <c r="D3795" i="5"/>
  <c r="S3794" i="5"/>
  <c r="R3794" i="5"/>
  <c r="L3794" i="5"/>
  <c r="J3794" i="5"/>
  <c r="F3794" i="5"/>
  <c r="D3794" i="5"/>
  <c r="S3793" i="5"/>
  <c r="R3793" i="5"/>
  <c r="L3793" i="5"/>
  <c r="J3793" i="5"/>
  <c r="F3793" i="5"/>
  <c r="D3793" i="5"/>
  <c r="S3792" i="5"/>
  <c r="R3792" i="5"/>
  <c r="L3792" i="5"/>
  <c r="J3792" i="5"/>
  <c r="F3792" i="5"/>
  <c r="D3792" i="5"/>
  <c r="S3791" i="5"/>
  <c r="R3791" i="5"/>
  <c r="L3791" i="5"/>
  <c r="J3791" i="5"/>
  <c r="F3791" i="5"/>
  <c r="D3791" i="5"/>
  <c r="S3790" i="5"/>
  <c r="R3790" i="5"/>
  <c r="L3790" i="5"/>
  <c r="J3790" i="5"/>
  <c r="F3790" i="5"/>
  <c r="D3790" i="5"/>
  <c r="S3789" i="5"/>
  <c r="R3789" i="5"/>
  <c r="L3789" i="5"/>
  <c r="J3789" i="5"/>
  <c r="F3789" i="5"/>
  <c r="D3789" i="5"/>
  <c r="S3788" i="5"/>
  <c r="R3788" i="5"/>
  <c r="L3788" i="5"/>
  <c r="J3788" i="5"/>
  <c r="F3788" i="5"/>
  <c r="D3788" i="5"/>
  <c r="S3787" i="5"/>
  <c r="R3787" i="5"/>
  <c r="L3787" i="5"/>
  <c r="J3787" i="5"/>
  <c r="F3787" i="5"/>
  <c r="D3787" i="5"/>
  <c r="S3786" i="5"/>
  <c r="R3786" i="5"/>
  <c r="L3786" i="5"/>
  <c r="J3786" i="5"/>
  <c r="F3786" i="5"/>
  <c r="D3786" i="5"/>
  <c r="S3785" i="5"/>
  <c r="R3785" i="5"/>
  <c r="L3785" i="5"/>
  <c r="J3785" i="5"/>
  <c r="F3785" i="5"/>
  <c r="D3785" i="5"/>
  <c r="S3784" i="5"/>
  <c r="R3784" i="5"/>
  <c r="L3784" i="5"/>
  <c r="J3784" i="5"/>
  <c r="F3784" i="5"/>
  <c r="D3784" i="5"/>
  <c r="S3783" i="5"/>
  <c r="R3783" i="5"/>
  <c r="L3783" i="5"/>
  <c r="J3783" i="5"/>
  <c r="F3783" i="5"/>
  <c r="D3783" i="5"/>
  <c r="S3782" i="5"/>
  <c r="R3782" i="5"/>
  <c r="L3782" i="5"/>
  <c r="J3782" i="5"/>
  <c r="F3782" i="5"/>
  <c r="D3782" i="5"/>
  <c r="S3781" i="5"/>
  <c r="R3781" i="5"/>
  <c r="L3781" i="5"/>
  <c r="J3781" i="5"/>
  <c r="F3781" i="5"/>
  <c r="D3781" i="5"/>
  <c r="S3780" i="5"/>
  <c r="R3780" i="5"/>
  <c r="L3780" i="5"/>
  <c r="J3780" i="5"/>
  <c r="F3780" i="5"/>
  <c r="D3780" i="5"/>
  <c r="S3779" i="5"/>
  <c r="R3779" i="5"/>
  <c r="L3779" i="5"/>
  <c r="J3779" i="5"/>
  <c r="F3779" i="5"/>
  <c r="D3779" i="5"/>
  <c r="S3778" i="5"/>
  <c r="R3778" i="5"/>
  <c r="L3778" i="5"/>
  <c r="J3778" i="5"/>
  <c r="F3778" i="5"/>
  <c r="D3778" i="5"/>
  <c r="S3777" i="5"/>
  <c r="R3777" i="5"/>
  <c r="L3777" i="5"/>
  <c r="J3777" i="5"/>
  <c r="F3777" i="5"/>
  <c r="D3777" i="5"/>
  <c r="S3776" i="5"/>
  <c r="R3776" i="5"/>
  <c r="L3776" i="5"/>
  <c r="J3776" i="5"/>
  <c r="F3776" i="5"/>
  <c r="D3776" i="5"/>
  <c r="S3775" i="5"/>
  <c r="R3775" i="5"/>
  <c r="L3775" i="5"/>
  <c r="M3797" i="5" s="1"/>
  <c r="J3775" i="5"/>
  <c r="F3775" i="5"/>
  <c r="D3775" i="5"/>
  <c r="S3774" i="5"/>
  <c r="R3774" i="5"/>
  <c r="L3774" i="5"/>
  <c r="J3774" i="5"/>
  <c r="F3774" i="5"/>
  <c r="D3774" i="5"/>
  <c r="S3773" i="5"/>
  <c r="R3773" i="5"/>
  <c r="L3773" i="5"/>
  <c r="J3773" i="5"/>
  <c r="F3773" i="5"/>
  <c r="D3773" i="5"/>
  <c r="S3772" i="5"/>
  <c r="R3772" i="5"/>
  <c r="L3772" i="5"/>
  <c r="J3772" i="5"/>
  <c r="F3772" i="5"/>
  <c r="D3772" i="5"/>
  <c r="S3771" i="5"/>
  <c r="R3771" i="5"/>
  <c r="L3771" i="5"/>
  <c r="J3771" i="5"/>
  <c r="F3771" i="5"/>
  <c r="D3771" i="5"/>
  <c r="S3770" i="5"/>
  <c r="R3770" i="5"/>
  <c r="L3770" i="5"/>
  <c r="J3770" i="5"/>
  <c r="F3770" i="5"/>
  <c r="D3770" i="5"/>
  <c r="S3769" i="5"/>
  <c r="R3769" i="5"/>
  <c r="L3769" i="5"/>
  <c r="J3769" i="5"/>
  <c r="F3769" i="5"/>
  <c r="D3769" i="5"/>
  <c r="S3768" i="5"/>
  <c r="R3768" i="5"/>
  <c r="L3768" i="5"/>
  <c r="J3768" i="5"/>
  <c r="F3768" i="5"/>
  <c r="D3768" i="5"/>
  <c r="S3767" i="5"/>
  <c r="R3767" i="5"/>
  <c r="L3767" i="5"/>
  <c r="J3767" i="5"/>
  <c r="F3767" i="5"/>
  <c r="D3767" i="5"/>
  <c r="S3766" i="5"/>
  <c r="R3766" i="5"/>
  <c r="L3766" i="5"/>
  <c r="J3766" i="5"/>
  <c r="F3766" i="5"/>
  <c r="D3766" i="5"/>
  <c r="S3765" i="5"/>
  <c r="R3765" i="5"/>
  <c r="L3765" i="5"/>
  <c r="J3765" i="5"/>
  <c r="F3765" i="5"/>
  <c r="D3765" i="5"/>
  <c r="S3764" i="5"/>
  <c r="R3764" i="5"/>
  <c r="L3764" i="5"/>
  <c r="J3764" i="5"/>
  <c r="F3764" i="5"/>
  <c r="D3764" i="5"/>
  <c r="S3763" i="5"/>
  <c r="R3763" i="5"/>
  <c r="L3763" i="5"/>
  <c r="J3763" i="5"/>
  <c r="F3763" i="5"/>
  <c r="D3763" i="5"/>
  <c r="S3762" i="5"/>
  <c r="R3762" i="5"/>
  <c r="L3762" i="5"/>
  <c r="J3762" i="5"/>
  <c r="F3762" i="5"/>
  <c r="D3762" i="5"/>
  <c r="S3761" i="5"/>
  <c r="R3761" i="5"/>
  <c r="L3761" i="5"/>
  <c r="J3761" i="5"/>
  <c r="F3761" i="5"/>
  <c r="D3761" i="5"/>
  <c r="S3760" i="5"/>
  <c r="R3760" i="5"/>
  <c r="L3760" i="5"/>
  <c r="J3760" i="5"/>
  <c r="F3760" i="5"/>
  <c r="D3760" i="5"/>
  <c r="S3759" i="5"/>
  <c r="R3759" i="5"/>
  <c r="L3759" i="5"/>
  <c r="J3759" i="5"/>
  <c r="F3759" i="5"/>
  <c r="D3759" i="5"/>
  <c r="S3758" i="5"/>
  <c r="R3758" i="5"/>
  <c r="L3758" i="5"/>
  <c r="J3758" i="5"/>
  <c r="F3758" i="5"/>
  <c r="D3758" i="5"/>
  <c r="S3757" i="5"/>
  <c r="R3757" i="5"/>
  <c r="L3757" i="5"/>
  <c r="J3757" i="5"/>
  <c r="F3757" i="5"/>
  <c r="D3757" i="5"/>
  <c r="S3756" i="5"/>
  <c r="R3756" i="5"/>
  <c r="L3756" i="5"/>
  <c r="J3756" i="5"/>
  <c r="F3756" i="5"/>
  <c r="D3756" i="5"/>
  <c r="S3755" i="5"/>
  <c r="R3755" i="5"/>
  <c r="L3755" i="5"/>
  <c r="J3755" i="5"/>
  <c r="F3755" i="5"/>
  <c r="D3755" i="5"/>
  <c r="S3754" i="5"/>
  <c r="R3754" i="5"/>
  <c r="L3754" i="5"/>
  <c r="J3754" i="5"/>
  <c r="F3754" i="5"/>
  <c r="D3754" i="5"/>
  <c r="S3753" i="5"/>
  <c r="R3753" i="5"/>
  <c r="L3753" i="5"/>
  <c r="J3753" i="5"/>
  <c r="F3753" i="5"/>
  <c r="D3753" i="5"/>
  <c r="S3752" i="5"/>
  <c r="R3752" i="5"/>
  <c r="L3752" i="5"/>
  <c r="J3752" i="5"/>
  <c r="F3752" i="5"/>
  <c r="D3752" i="5"/>
  <c r="S3751" i="5"/>
  <c r="R3751" i="5"/>
  <c r="L3751" i="5"/>
  <c r="J3751" i="5"/>
  <c r="F3751" i="5"/>
  <c r="D3751" i="5"/>
  <c r="S3750" i="5"/>
  <c r="R3750" i="5"/>
  <c r="L3750" i="5"/>
  <c r="J3750" i="5"/>
  <c r="F3750" i="5"/>
  <c r="D3750" i="5"/>
  <c r="S3749" i="5"/>
  <c r="R3749" i="5"/>
  <c r="L3749" i="5"/>
  <c r="J3749" i="5"/>
  <c r="F3749" i="5"/>
  <c r="D3749" i="5"/>
  <c r="S3748" i="5"/>
  <c r="R3748" i="5"/>
  <c r="L3748" i="5"/>
  <c r="J3748" i="5"/>
  <c r="F3748" i="5"/>
  <c r="D3748" i="5"/>
  <c r="S3747" i="5"/>
  <c r="R3747" i="5"/>
  <c r="L3747" i="5"/>
  <c r="J3747" i="5"/>
  <c r="F3747" i="5"/>
  <c r="D3747" i="5"/>
  <c r="S3746" i="5"/>
  <c r="R3746" i="5"/>
  <c r="L3746" i="5"/>
  <c r="J3746" i="5"/>
  <c r="F3746" i="5"/>
  <c r="D3746" i="5"/>
  <c r="S3745" i="5"/>
  <c r="R3745" i="5"/>
  <c r="L3745" i="5"/>
  <c r="J3745" i="5"/>
  <c r="F3745" i="5"/>
  <c r="D3745" i="5"/>
  <c r="S3744" i="5"/>
  <c r="R3744" i="5"/>
  <c r="L3744" i="5"/>
  <c r="J3744" i="5"/>
  <c r="F3744" i="5"/>
  <c r="D3744" i="5"/>
  <c r="S3743" i="5"/>
  <c r="R3743" i="5"/>
  <c r="L3743" i="5"/>
  <c r="J3743" i="5"/>
  <c r="F3743" i="5"/>
  <c r="D3743" i="5"/>
  <c r="S3742" i="5"/>
  <c r="R3742" i="5"/>
  <c r="L3742" i="5"/>
  <c r="J3742" i="5"/>
  <c r="F3742" i="5"/>
  <c r="D3742" i="5"/>
  <c r="S3741" i="5"/>
  <c r="R3741" i="5"/>
  <c r="L3741" i="5"/>
  <c r="J3741" i="5"/>
  <c r="F3741" i="5"/>
  <c r="D3741" i="5"/>
  <c r="S3740" i="5"/>
  <c r="R3740" i="5"/>
  <c r="L3740" i="5"/>
  <c r="J3740" i="5"/>
  <c r="F3740" i="5"/>
  <c r="D3740" i="5"/>
  <c r="S3739" i="5"/>
  <c r="R3739" i="5"/>
  <c r="L3739" i="5"/>
  <c r="J3739" i="5"/>
  <c r="F3739" i="5"/>
  <c r="D3739" i="5"/>
  <c r="S3738" i="5"/>
  <c r="R3738" i="5"/>
  <c r="L3738" i="5"/>
  <c r="J3738" i="5"/>
  <c r="F3738" i="5"/>
  <c r="D3738" i="5"/>
  <c r="S3737" i="5"/>
  <c r="R3737" i="5"/>
  <c r="L3737" i="5"/>
  <c r="J3737" i="5"/>
  <c r="F3737" i="5"/>
  <c r="D3737" i="5"/>
  <c r="S3736" i="5"/>
  <c r="R3736" i="5"/>
  <c r="L3736" i="5"/>
  <c r="J3736" i="5"/>
  <c r="F3736" i="5"/>
  <c r="D3736" i="5"/>
  <c r="S3735" i="5"/>
  <c r="R3735" i="5"/>
  <c r="L3735" i="5"/>
  <c r="J3735" i="5"/>
  <c r="F3735" i="5"/>
  <c r="D3735" i="5"/>
  <c r="S3734" i="5"/>
  <c r="R3734" i="5"/>
  <c r="L3734" i="5"/>
  <c r="J3734" i="5"/>
  <c r="F3734" i="5"/>
  <c r="D3734" i="5"/>
  <c r="S3733" i="5"/>
  <c r="R3733" i="5"/>
  <c r="L3733" i="5"/>
  <c r="J3733" i="5"/>
  <c r="F3733" i="5"/>
  <c r="D3733" i="5"/>
  <c r="S3732" i="5"/>
  <c r="R3732" i="5"/>
  <c r="L3732" i="5"/>
  <c r="J3732" i="5"/>
  <c r="F3732" i="5"/>
  <c r="D3732" i="5"/>
  <c r="S3731" i="5"/>
  <c r="R3731" i="5"/>
  <c r="L3731" i="5"/>
  <c r="J3731" i="5"/>
  <c r="F3731" i="5"/>
  <c r="D3731" i="5"/>
  <c r="S3730" i="5"/>
  <c r="R3730" i="5"/>
  <c r="L3730" i="5"/>
  <c r="J3730" i="5"/>
  <c r="F3730" i="5"/>
  <c r="D3730" i="5"/>
  <c r="S3729" i="5"/>
  <c r="R3729" i="5"/>
  <c r="L3729" i="5"/>
  <c r="J3729" i="5"/>
  <c r="F3729" i="5"/>
  <c r="D3729" i="5"/>
  <c r="S3728" i="5"/>
  <c r="R3728" i="5"/>
  <c r="L3728" i="5"/>
  <c r="J3728" i="5"/>
  <c r="F3728" i="5"/>
  <c r="D3728" i="5"/>
  <c r="S3727" i="5"/>
  <c r="R3727" i="5"/>
  <c r="L3727" i="5"/>
  <c r="J3727" i="5"/>
  <c r="F3727" i="5"/>
  <c r="D3727" i="5"/>
  <c r="S3726" i="5"/>
  <c r="R3726" i="5"/>
  <c r="L3726" i="5"/>
  <c r="J3726" i="5"/>
  <c r="F3726" i="5"/>
  <c r="D3726" i="5"/>
  <c r="S3725" i="5"/>
  <c r="R3725" i="5"/>
  <c r="L3725" i="5"/>
  <c r="J3725" i="5"/>
  <c r="F3725" i="5"/>
  <c r="D3725" i="5"/>
  <c r="S3724" i="5"/>
  <c r="R3724" i="5"/>
  <c r="L3724" i="5"/>
  <c r="J3724" i="5"/>
  <c r="F3724" i="5"/>
  <c r="D3724" i="5"/>
  <c r="S3723" i="5"/>
  <c r="R3723" i="5"/>
  <c r="L3723" i="5"/>
  <c r="J3723" i="5"/>
  <c r="F3723" i="5"/>
  <c r="D3723" i="5"/>
  <c r="S3722" i="5"/>
  <c r="R3722" i="5"/>
  <c r="L3722" i="5"/>
  <c r="J3722" i="5"/>
  <c r="F3722" i="5"/>
  <c r="D3722" i="5"/>
  <c r="S3721" i="5"/>
  <c r="R3721" i="5"/>
  <c r="L3721" i="5"/>
  <c r="J3721" i="5"/>
  <c r="F3721" i="5"/>
  <c r="D3721" i="5"/>
  <c r="S3720" i="5"/>
  <c r="R3720" i="5"/>
  <c r="L3720" i="5"/>
  <c r="J3720" i="5"/>
  <c r="F3720" i="5"/>
  <c r="D3720" i="5"/>
  <c r="S3719" i="5"/>
  <c r="R3719" i="5"/>
  <c r="L3719" i="5"/>
  <c r="J3719" i="5"/>
  <c r="F3719" i="5"/>
  <c r="D3719" i="5"/>
  <c r="S3718" i="5"/>
  <c r="R3718" i="5"/>
  <c r="L3718" i="5"/>
  <c r="J3718" i="5"/>
  <c r="F3718" i="5"/>
  <c r="D3718" i="5"/>
  <c r="S3717" i="5"/>
  <c r="R3717" i="5"/>
  <c r="L3717" i="5"/>
  <c r="M3740" i="5" s="1"/>
  <c r="J3717" i="5"/>
  <c r="F3717" i="5"/>
  <c r="D3717" i="5"/>
  <c r="S3716" i="5"/>
  <c r="R3716" i="5"/>
  <c r="L3716" i="5"/>
  <c r="J3716" i="5"/>
  <c r="F3716" i="5"/>
  <c r="D3716" i="5"/>
  <c r="S3715" i="5"/>
  <c r="R3715" i="5"/>
  <c r="L3715" i="5"/>
  <c r="J3715" i="5"/>
  <c r="F3715" i="5"/>
  <c r="D3715" i="5"/>
  <c r="S3714" i="5"/>
  <c r="R3714" i="5"/>
  <c r="L3714" i="5"/>
  <c r="J3714" i="5"/>
  <c r="F3714" i="5"/>
  <c r="D3714" i="5"/>
  <c r="S3713" i="5"/>
  <c r="R3713" i="5"/>
  <c r="L3713" i="5"/>
  <c r="J3713" i="5"/>
  <c r="F3713" i="5"/>
  <c r="D3713" i="5"/>
  <c r="S3712" i="5"/>
  <c r="R3712" i="5"/>
  <c r="L3712" i="5"/>
  <c r="J3712" i="5"/>
  <c r="F3712" i="5"/>
  <c r="D3712" i="5"/>
  <c r="S3711" i="5"/>
  <c r="R3711" i="5"/>
  <c r="L3711" i="5"/>
  <c r="M3734" i="5" s="1"/>
  <c r="J3711" i="5"/>
  <c r="F3711" i="5"/>
  <c r="D3711" i="5"/>
  <c r="S3710" i="5"/>
  <c r="R3710" i="5"/>
  <c r="L3710" i="5"/>
  <c r="J3710" i="5"/>
  <c r="F3710" i="5"/>
  <c r="D3710" i="5"/>
  <c r="S3709" i="5"/>
  <c r="R3709" i="5"/>
  <c r="L3709" i="5"/>
  <c r="J3709" i="5"/>
  <c r="F3709" i="5"/>
  <c r="D3709" i="5"/>
  <c r="S3708" i="5"/>
  <c r="R3708" i="5"/>
  <c r="L3708" i="5"/>
  <c r="J3708" i="5"/>
  <c r="F3708" i="5"/>
  <c r="D3708" i="5"/>
  <c r="S3707" i="5"/>
  <c r="R3707" i="5"/>
  <c r="L3707" i="5"/>
  <c r="J3707" i="5"/>
  <c r="F3707" i="5"/>
  <c r="D3707" i="5"/>
  <c r="S3706" i="5"/>
  <c r="R3706" i="5"/>
  <c r="L3706" i="5"/>
  <c r="J3706" i="5"/>
  <c r="F3706" i="5"/>
  <c r="D3706" i="5"/>
  <c r="S3705" i="5"/>
  <c r="R3705" i="5"/>
  <c r="L3705" i="5"/>
  <c r="J3705" i="5"/>
  <c r="F3705" i="5"/>
  <c r="D3705" i="5"/>
  <c r="S3704" i="5"/>
  <c r="R3704" i="5"/>
  <c r="L3704" i="5"/>
  <c r="J3704" i="5"/>
  <c r="F3704" i="5"/>
  <c r="D3704" i="5"/>
  <c r="S3703" i="5"/>
  <c r="R3703" i="5"/>
  <c r="L3703" i="5"/>
  <c r="J3703" i="5"/>
  <c r="F3703" i="5"/>
  <c r="D3703" i="5"/>
  <c r="S3702" i="5"/>
  <c r="R3702" i="5"/>
  <c r="L3702" i="5"/>
  <c r="J3702" i="5"/>
  <c r="F3702" i="5"/>
  <c r="D3702" i="5"/>
  <c r="S3701" i="5"/>
  <c r="R3701" i="5"/>
  <c r="L3701" i="5"/>
  <c r="J3701" i="5"/>
  <c r="F3701" i="5"/>
  <c r="D3701" i="5"/>
  <c r="S3700" i="5"/>
  <c r="R3700" i="5"/>
  <c r="L3700" i="5"/>
  <c r="J3700" i="5"/>
  <c r="F3700" i="5"/>
  <c r="D3700" i="5"/>
  <c r="S3699" i="5"/>
  <c r="R3699" i="5"/>
  <c r="L3699" i="5"/>
  <c r="J3699" i="5"/>
  <c r="F3699" i="5"/>
  <c r="D3699" i="5"/>
  <c r="S3698" i="5"/>
  <c r="R3698" i="5"/>
  <c r="L3698" i="5"/>
  <c r="J3698" i="5"/>
  <c r="F3698" i="5"/>
  <c r="D3698" i="5"/>
  <c r="S3697" i="5"/>
  <c r="R3697" i="5"/>
  <c r="L3697" i="5"/>
  <c r="J3697" i="5"/>
  <c r="F3697" i="5"/>
  <c r="D3697" i="5"/>
  <c r="S3696" i="5"/>
  <c r="R3696" i="5"/>
  <c r="L3696" i="5"/>
  <c r="J3696" i="5"/>
  <c r="F3696" i="5"/>
  <c r="D3696" i="5"/>
  <c r="S3695" i="5"/>
  <c r="R3695" i="5"/>
  <c r="L3695" i="5"/>
  <c r="J3695" i="5"/>
  <c r="F3695" i="5"/>
  <c r="D3695" i="5"/>
  <c r="S3694" i="5"/>
  <c r="R3694" i="5"/>
  <c r="L3694" i="5"/>
  <c r="J3694" i="5"/>
  <c r="F3694" i="5"/>
  <c r="D3694" i="5"/>
  <c r="S3693" i="5"/>
  <c r="R3693" i="5"/>
  <c r="L3693" i="5"/>
  <c r="J3693" i="5"/>
  <c r="F3693" i="5"/>
  <c r="D3693" i="5"/>
  <c r="S3692" i="5"/>
  <c r="R3692" i="5"/>
  <c r="L3692" i="5"/>
  <c r="J3692" i="5"/>
  <c r="F3692" i="5"/>
  <c r="D3692" i="5"/>
  <c r="S3691" i="5"/>
  <c r="R3691" i="5"/>
  <c r="L3691" i="5"/>
  <c r="J3691" i="5"/>
  <c r="F3691" i="5"/>
  <c r="D3691" i="5"/>
  <c r="S3690" i="5"/>
  <c r="R3690" i="5"/>
  <c r="L3690" i="5"/>
  <c r="J3690" i="5"/>
  <c r="F3690" i="5"/>
  <c r="D3690" i="5"/>
  <c r="S3689" i="5"/>
  <c r="R3689" i="5"/>
  <c r="L3689" i="5"/>
  <c r="J3689" i="5"/>
  <c r="F3689" i="5"/>
  <c r="D3689" i="5"/>
  <c r="S3688" i="5"/>
  <c r="R3688" i="5"/>
  <c r="L3688" i="5"/>
  <c r="J3688" i="5"/>
  <c r="F3688" i="5"/>
  <c r="D3688" i="5"/>
  <c r="S3687" i="5"/>
  <c r="R3687" i="5"/>
  <c r="L3687" i="5"/>
  <c r="J3687" i="5"/>
  <c r="F3687" i="5"/>
  <c r="D3687" i="5"/>
  <c r="S3686" i="5"/>
  <c r="R3686" i="5"/>
  <c r="L3686" i="5"/>
  <c r="J3686" i="5"/>
  <c r="F3686" i="5"/>
  <c r="D3686" i="5"/>
  <c r="S3685" i="5"/>
  <c r="R3685" i="5"/>
  <c r="L3685" i="5"/>
  <c r="J3685" i="5"/>
  <c r="F3685" i="5"/>
  <c r="D3685" i="5"/>
  <c r="S3684" i="5"/>
  <c r="R3684" i="5"/>
  <c r="L3684" i="5"/>
  <c r="J3684" i="5"/>
  <c r="F3684" i="5"/>
  <c r="D3684" i="5"/>
  <c r="S3683" i="5"/>
  <c r="R3683" i="5"/>
  <c r="L3683" i="5"/>
  <c r="J3683" i="5"/>
  <c r="F3683" i="5"/>
  <c r="D3683" i="5"/>
  <c r="S3682" i="5"/>
  <c r="R3682" i="5"/>
  <c r="L3682" i="5"/>
  <c r="J3682" i="5"/>
  <c r="F3682" i="5"/>
  <c r="D3682" i="5"/>
  <c r="S3681" i="5"/>
  <c r="R3681" i="5"/>
  <c r="L3681" i="5"/>
  <c r="J3681" i="5"/>
  <c r="F3681" i="5"/>
  <c r="D3681" i="5"/>
  <c r="S3680" i="5"/>
  <c r="R3680" i="5"/>
  <c r="L3680" i="5"/>
  <c r="J3680" i="5"/>
  <c r="F3680" i="5"/>
  <c r="D3680" i="5"/>
  <c r="S3679" i="5"/>
  <c r="R3679" i="5"/>
  <c r="L3679" i="5"/>
  <c r="J3679" i="5"/>
  <c r="F3679" i="5"/>
  <c r="D3679" i="5"/>
  <c r="S3678" i="5"/>
  <c r="R3678" i="5"/>
  <c r="L3678" i="5"/>
  <c r="J3678" i="5"/>
  <c r="F3678" i="5"/>
  <c r="D3678" i="5"/>
  <c r="S3677" i="5"/>
  <c r="R3677" i="5"/>
  <c r="L3677" i="5"/>
  <c r="J3677" i="5"/>
  <c r="F3677" i="5"/>
  <c r="D3677" i="5"/>
  <c r="S3676" i="5"/>
  <c r="R3676" i="5"/>
  <c r="L3676" i="5"/>
  <c r="J3676" i="5"/>
  <c r="F3676" i="5"/>
  <c r="D3676" i="5"/>
  <c r="S3675" i="5"/>
  <c r="R3675" i="5"/>
  <c r="L3675" i="5"/>
  <c r="J3675" i="5"/>
  <c r="F3675" i="5"/>
  <c r="D3675" i="5"/>
  <c r="S3674" i="5"/>
  <c r="R3674" i="5"/>
  <c r="L3674" i="5"/>
  <c r="J3674" i="5"/>
  <c r="F3674" i="5"/>
  <c r="D3674" i="5"/>
  <c r="S3673" i="5"/>
  <c r="R3673" i="5"/>
  <c r="L3673" i="5"/>
  <c r="M3696" i="5" s="1"/>
  <c r="J3673" i="5"/>
  <c r="F3673" i="5"/>
  <c r="D3673" i="5"/>
  <c r="S3672" i="5"/>
  <c r="R3672" i="5"/>
  <c r="L3672" i="5"/>
  <c r="J3672" i="5"/>
  <c r="F3672" i="5"/>
  <c r="D3672" i="5"/>
  <c r="S3671" i="5"/>
  <c r="R3671" i="5"/>
  <c r="L3671" i="5"/>
  <c r="J3671" i="5"/>
  <c r="F3671" i="5"/>
  <c r="D3671" i="5"/>
  <c r="S3670" i="5"/>
  <c r="R3670" i="5"/>
  <c r="L3670" i="5"/>
  <c r="J3670" i="5"/>
  <c r="F3670" i="5"/>
  <c r="D3670" i="5"/>
  <c r="S3669" i="5"/>
  <c r="R3669" i="5"/>
  <c r="L3669" i="5"/>
  <c r="J3669" i="5"/>
  <c r="F3669" i="5"/>
  <c r="D3669" i="5"/>
  <c r="S3668" i="5"/>
  <c r="R3668" i="5"/>
  <c r="L3668" i="5"/>
  <c r="J3668" i="5"/>
  <c r="F3668" i="5"/>
  <c r="D3668" i="5"/>
  <c r="S3667" i="5"/>
  <c r="R3667" i="5"/>
  <c r="L3667" i="5"/>
  <c r="J3667" i="5"/>
  <c r="F3667" i="5"/>
  <c r="D3667" i="5"/>
  <c r="S3666" i="5"/>
  <c r="R3666" i="5"/>
  <c r="L3666" i="5"/>
  <c r="J3666" i="5"/>
  <c r="F3666" i="5"/>
  <c r="D3666" i="5"/>
  <c r="S3665" i="5"/>
  <c r="R3665" i="5"/>
  <c r="L3665" i="5"/>
  <c r="J3665" i="5"/>
  <c r="F3665" i="5"/>
  <c r="D3665" i="5"/>
  <c r="S3664" i="5"/>
  <c r="R3664" i="5"/>
  <c r="L3664" i="5"/>
  <c r="J3664" i="5"/>
  <c r="F3664" i="5"/>
  <c r="D3664" i="5"/>
  <c r="S3663" i="5"/>
  <c r="R3663" i="5"/>
  <c r="L3663" i="5"/>
  <c r="M3686" i="5" s="1"/>
  <c r="J3663" i="5"/>
  <c r="F3663" i="5"/>
  <c r="D3663" i="5"/>
  <c r="S3662" i="5"/>
  <c r="R3662" i="5"/>
  <c r="L3662" i="5"/>
  <c r="J3662" i="5"/>
  <c r="F3662" i="5"/>
  <c r="D3662" i="5"/>
  <c r="S3661" i="5"/>
  <c r="R3661" i="5"/>
  <c r="L3661" i="5"/>
  <c r="J3661" i="5"/>
  <c r="F3661" i="5"/>
  <c r="D3661" i="5"/>
  <c r="S3660" i="5"/>
  <c r="R3660" i="5"/>
  <c r="L3660" i="5"/>
  <c r="J3660" i="5"/>
  <c r="F3660" i="5"/>
  <c r="D3660" i="5"/>
  <c r="S3659" i="5"/>
  <c r="R3659" i="5"/>
  <c r="L3659" i="5"/>
  <c r="M3682" i="5" s="1"/>
  <c r="J3659" i="5"/>
  <c r="F3659" i="5"/>
  <c r="D3659" i="5"/>
  <c r="S3658" i="5"/>
  <c r="R3658" i="5"/>
  <c r="L3658" i="5"/>
  <c r="J3658" i="5"/>
  <c r="F3658" i="5"/>
  <c r="D3658" i="5"/>
  <c r="S3657" i="5"/>
  <c r="R3657" i="5"/>
  <c r="L3657" i="5"/>
  <c r="J3657" i="5"/>
  <c r="F3657" i="5"/>
  <c r="D3657" i="5"/>
  <c r="S3656" i="5"/>
  <c r="R3656" i="5"/>
  <c r="L3656" i="5"/>
  <c r="J3656" i="5"/>
  <c r="F3656" i="5"/>
  <c r="D3656" i="5"/>
  <c r="S3655" i="5"/>
  <c r="R3655" i="5"/>
  <c r="L3655" i="5"/>
  <c r="J3655" i="5"/>
  <c r="F3655" i="5"/>
  <c r="D3655" i="5"/>
  <c r="S3654" i="5"/>
  <c r="R3654" i="5"/>
  <c r="L3654" i="5"/>
  <c r="J3654" i="5"/>
  <c r="F3654" i="5"/>
  <c r="D3654" i="5"/>
  <c r="S3653" i="5"/>
  <c r="R3653" i="5"/>
  <c r="L3653" i="5"/>
  <c r="J3653" i="5"/>
  <c r="F3653" i="5"/>
  <c r="D3653" i="5"/>
  <c r="S3652" i="5"/>
  <c r="R3652" i="5"/>
  <c r="L3652" i="5"/>
  <c r="J3652" i="5"/>
  <c r="F3652" i="5"/>
  <c r="D3652" i="5"/>
  <c r="S3651" i="5"/>
  <c r="R3651" i="5"/>
  <c r="L3651" i="5"/>
  <c r="J3651" i="5"/>
  <c r="F3651" i="5"/>
  <c r="D3651" i="5"/>
  <c r="S3650" i="5"/>
  <c r="R3650" i="5"/>
  <c r="L3650" i="5"/>
  <c r="J3650" i="5"/>
  <c r="F3650" i="5"/>
  <c r="D3650" i="5"/>
  <c r="S3649" i="5"/>
  <c r="R3649" i="5"/>
  <c r="L3649" i="5"/>
  <c r="J3649" i="5"/>
  <c r="F3649" i="5"/>
  <c r="D3649" i="5"/>
  <c r="S3648" i="5"/>
  <c r="R3648" i="5"/>
  <c r="L3648" i="5"/>
  <c r="J3648" i="5"/>
  <c r="F3648" i="5"/>
  <c r="D3648" i="5"/>
  <c r="S3647" i="5"/>
  <c r="R3647" i="5"/>
  <c r="L3647" i="5"/>
  <c r="J3647" i="5"/>
  <c r="F3647" i="5"/>
  <c r="D3647" i="5"/>
  <c r="S3646" i="5"/>
  <c r="R3646" i="5"/>
  <c r="L3646" i="5"/>
  <c r="J3646" i="5"/>
  <c r="F3646" i="5"/>
  <c r="D3646" i="5"/>
  <c r="S3645" i="5"/>
  <c r="R3645" i="5"/>
  <c r="L3645" i="5"/>
  <c r="M3668" i="5" s="1"/>
  <c r="J3645" i="5"/>
  <c r="F3645" i="5"/>
  <c r="D3645" i="5"/>
  <c r="S3644" i="5"/>
  <c r="R3644" i="5"/>
  <c r="L3644" i="5"/>
  <c r="J3644" i="5"/>
  <c r="F3644" i="5"/>
  <c r="D3644" i="5"/>
  <c r="S3643" i="5"/>
  <c r="R3643" i="5"/>
  <c r="L3643" i="5"/>
  <c r="J3643" i="5"/>
  <c r="F3643" i="5"/>
  <c r="D3643" i="5"/>
  <c r="S3642" i="5"/>
  <c r="R3642" i="5"/>
  <c r="L3642" i="5"/>
  <c r="J3642" i="5"/>
  <c r="F3642" i="5"/>
  <c r="D3642" i="5"/>
  <c r="S3641" i="5"/>
  <c r="R3641" i="5"/>
  <c r="L3641" i="5"/>
  <c r="M3664" i="5" s="1"/>
  <c r="J3641" i="5"/>
  <c r="F3641" i="5"/>
  <c r="D3641" i="5"/>
  <c r="S3640" i="5"/>
  <c r="R3640" i="5"/>
  <c r="L3640" i="5"/>
  <c r="J3640" i="5"/>
  <c r="F3640" i="5"/>
  <c r="D3640" i="5"/>
  <c r="S3639" i="5"/>
  <c r="R3639" i="5"/>
  <c r="L3639" i="5"/>
  <c r="J3639" i="5"/>
  <c r="F3639" i="5"/>
  <c r="D3639" i="5"/>
  <c r="S3638" i="5"/>
  <c r="R3638" i="5"/>
  <c r="L3638" i="5"/>
  <c r="J3638" i="5"/>
  <c r="F3638" i="5"/>
  <c r="D3638" i="5"/>
  <c r="S3637" i="5"/>
  <c r="R3637" i="5"/>
  <c r="L3637" i="5"/>
  <c r="J3637" i="5"/>
  <c r="F3637" i="5"/>
  <c r="D3637" i="5"/>
  <c r="S3636" i="5"/>
  <c r="R3636" i="5"/>
  <c r="L3636" i="5"/>
  <c r="J3636" i="5"/>
  <c r="F3636" i="5"/>
  <c r="D3636" i="5"/>
  <c r="S3635" i="5"/>
  <c r="R3635" i="5"/>
  <c r="L3635" i="5"/>
  <c r="J3635" i="5"/>
  <c r="F3635" i="5"/>
  <c r="D3635" i="5"/>
  <c r="S3634" i="5"/>
  <c r="R3634" i="5"/>
  <c r="L3634" i="5"/>
  <c r="J3634" i="5"/>
  <c r="F3634" i="5"/>
  <c r="D3634" i="5"/>
  <c r="S3633" i="5"/>
  <c r="R3633" i="5"/>
  <c r="L3633" i="5"/>
  <c r="J3633" i="5"/>
  <c r="F3633" i="5"/>
  <c r="D3633" i="5"/>
  <c r="S3632" i="5"/>
  <c r="R3632" i="5"/>
  <c r="L3632" i="5"/>
  <c r="J3632" i="5"/>
  <c r="F3632" i="5"/>
  <c r="D3632" i="5"/>
  <c r="S3631" i="5"/>
  <c r="R3631" i="5"/>
  <c r="L3631" i="5"/>
  <c r="M3654" i="5" s="1"/>
  <c r="J3631" i="5"/>
  <c r="F3631" i="5"/>
  <c r="D3631" i="5"/>
  <c r="S3630" i="5"/>
  <c r="R3630" i="5"/>
  <c r="L3630" i="5"/>
  <c r="J3630" i="5"/>
  <c r="F3630" i="5"/>
  <c r="D3630" i="5"/>
  <c r="S3629" i="5"/>
  <c r="R3629" i="5"/>
  <c r="L3629" i="5"/>
  <c r="J3629" i="5"/>
  <c r="F3629" i="5"/>
  <c r="D3629" i="5"/>
  <c r="S3628" i="5"/>
  <c r="R3628" i="5"/>
  <c r="L3628" i="5"/>
  <c r="J3628" i="5"/>
  <c r="F3628" i="5"/>
  <c r="D3628" i="5"/>
  <c r="S3627" i="5"/>
  <c r="R3627" i="5"/>
  <c r="L3627" i="5"/>
  <c r="M3650" i="5" s="1"/>
  <c r="J3627" i="5"/>
  <c r="F3627" i="5"/>
  <c r="D3627" i="5"/>
  <c r="S3626" i="5"/>
  <c r="R3626" i="5"/>
  <c r="L3626" i="5"/>
  <c r="J3626" i="5"/>
  <c r="F3626" i="5"/>
  <c r="D3626" i="5"/>
  <c r="S3625" i="5"/>
  <c r="R3625" i="5"/>
  <c r="L3625" i="5"/>
  <c r="J3625" i="5"/>
  <c r="F3625" i="5"/>
  <c r="D3625" i="5"/>
  <c r="S3624" i="5"/>
  <c r="R3624" i="5"/>
  <c r="L3624" i="5"/>
  <c r="J3624" i="5"/>
  <c r="F3624" i="5"/>
  <c r="D3624" i="5"/>
  <c r="S3623" i="5"/>
  <c r="R3623" i="5"/>
  <c r="L3623" i="5"/>
  <c r="J3623" i="5"/>
  <c r="F3623" i="5"/>
  <c r="D3623" i="5"/>
  <c r="S3622" i="5"/>
  <c r="R3622" i="5"/>
  <c r="L3622" i="5"/>
  <c r="J3622" i="5"/>
  <c r="F3622" i="5"/>
  <c r="D3622" i="5"/>
  <c r="S3621" i="5"/>
  <c r="R3621" i="5"/>
  <c r="L3621" i="5"/>
  <c r="J3621" i="5"/>
  <c r="F3621" i="5"/>
  <c r="D3621" i="5"/>
  <c r="S3620" i="5"/>
  <c r="R3620" i="5"/>
  <c r="L3620" i="5"/>
  <c r="J3620" i="5"/>
  <c r="F3620" i="5"/>
  <c r="D3620" i="5"/>
  <c r="S3619" i="5"/>
  <c r="R3619" i="5"/>
  <c r="L3619" i="5"/>
  <c r="J3619" i="5"/>
  <c r="F3619" i="5"/>
  <c r="D3619" i="5"/>
  <c r="S3618" i="5"/>
  <c r="R3618" i="5"/>
  <c r="L3618" i="5"/>
  <c r="J3618" i="5"/>
  <c r="F3618" i="5"/>
  <c r="D3618" i="5"/>
  <c r="S3617" i="5"/>
  <c r="R3617" i="5"/>
  <c r="L3617" i="5"/>
  <c r="J3617" i="5"/>
  <c r="F3617" i="5"/>
  <c r="D3617" i="5"/>
  <c r="S3616" i="5"/>
  <c r="R3616" i="5"/>
  <c r="L3616" i="5"/>
  <c r="J3616" i="5"/>
  <c r="F3616" i="5"/>
  <c r="D3616" i="5"/>
  <c r="S3615" i="5"/>
  <c r="R3615" i="5"/>
  <c r="L3615" i="5"/>
  <c r="J3615" i="5"/>
  <c r="F3615" i="5"/>
  <c r="D3615" i="5"/>
  <c r="S3614" i="5"/>
  <c r="R3614" i="5"/>
  <c r="L3614" i="5"/>
  <c r="J3614" i="5"/>
  <c r="F3614" i="5"/>
  <c r="D3614" i="5"/>
  <c r="S3613" i="5"/>
  <c r="R3613" i="5"/>
  <c r="L3613" i="5"/>
  <c r="J3613" i="5"/>
  <c r="F3613" i="5"/>
  <c r="D3613" i="5"/>
  <c r="S3612" i="5"/>
  <c r="R3612" i="5"/>
  <c r="L3612" i="5"/>
  <c r="J3612" i="5"/>
  <c r="F3612" i="5"/>
  <c r="D3612" i="5"/>
  <c r="S3611" i="5"/>
  <c r="R3611" i="5"/>
  <c r="L3611" i="5"/>
  <c r="J3611" i="5"/>
  <c r="F3611" i="5"/>
  <c r="D3611" i="5"/>
  <c r="S3610" i="5"/>
  <c r="R3610" i="5"/>
  <c r="L3610" i="5"/>
  <c r="J3610" i="5"/>
  <c r="F3610" i="5"/>
  <c r="D3610" i="5"/>
  <c r="S3609" i="5"/>
  <c r="R3609" i="5"/>
  <c r="L3609" i="5"/>
  <c r="J3609" i="5"/>
  <c r="F3609" i="5"/>
  <c r="D3609" i="5"/>
  <c r="S3608" i="5"/>
  <c r="R3608" i="5"/>
  <c r="L3608" i="5"/>
  <c r="J3608" i="5"/>
  <c r="F3608" i="5"/>
  <c r="D3608" i="5"/>
  <c r="S3607" i="5"/>
  <c r="R3607" i="5"/>
  <c r="L3607" i="5"/>
  <c r="J3607" i="5"/>
  <c r="F3607" i="5"/>
  <c r="D3607" i="5"/>
  <c r="S3606" i="5"/>
  <c r="R3606" i="5"/>
  <c r="L3606" i="5"/>
  <c r="J3606" i="5"/>
  <c r="F3606" i="5"/>
  <c r="D3606" i="5"/>
  <c r="S3605" i="5"/>
  <c r="R3605" i="5"/>
  <c r="L3605" i="5"/>
  <c r="J3605" i="5"/>
  <c r="F3605" i="5"/>
  <c r="D3605" i="5"/>
  <c r="S3604" i="5"/>
  <c r="R3604" i="5"/>
  <c r="L3604" i="5"/>
  <c r="J3604" i="5"/>
  <c r="F3604" i="5"/>
  <c r="D3604" i="5"/>
  <c r="S3603" i="5"/>
  <c r="R3603" i="5"/>
  <c r="L3603" i="5"/>
  <c r="J3603" i="5"/>
  <c r="F3603" i="5"/>
  <c r="D3603" i="5"/>
  <c r="S3602" i="5"/>
  <c r="R3602" i="5"/>
  <c r="L3602" i="5"/>
  <c r="J3602" i="5"/>
  <c r="F3602" i="5"/>
  <c r="D3602" i="5"/>
  <c r="S3601" i="5"/>
  <c r="R3601" i="5"/>
  <c r="L3601" i="5"/>
  <c r="J3601" i="5"/>
  <c r="F3601" i="5"/>
  <c r="D3601" i="5"/>
  <c r="S3600" i="5"/>
  <c r="R3600" i="5"/>
  <c r="L3600" i="5"/>
  <c r="J3600" i="5"/>
  <c r="F3600" i="5"/>
  <c r="D3600" i="5"/>
  <c r="S3599" i="5"/>
  <c r="R3599" i="5"/>
  <c r="L3599" i="5"/>
  <c r="J3599" i="5"/>
  <c r="F3599" i="5"/>
  <c r="D3599" i="5"/>
  <c r="S3598" i="5"/>
  <c r="R3598" i="5"/>
  <c r="L3598" i="5"/>
  <c r="J3598" i="5"/>
  <c r="F3598" i="5"/>
  <c r="D3598" i="5"/>
  <c r="S3597" i="5"/>
  <c r="R3597" i="5"/>
  <c r="L3597" i="5"/>
  <c r="J3597" i="5"/>
  <c r="F3597" i="5"/>
  <c r="D3597" i="5"/>
  <c r="S3596" i="5"/>
  <c r="R3596" i="5"/>
  <c r="L3596" i="5"/>
  <c r="J3596" i="5"/>
  <c r="F3596" i="5"/>
  <c r="D3596" i="5"/>
  <c r="S3595" i="5"/>
  <c r="R3595" i="5"/>
  <c r="L3595" i="5"/>
  <c r="J3595" i="5"/>
  <c r="F3595" i="5"/>
  <c r="D3595" i="5"/>
  <c r="S3594" i="5"/>
  <c r="R3594" i="5"/>
  <c r="L3594" i="5"/>
  <c r="J3594" i="5"/>
  <c r="F3594" i="5"/>
  <c r="D3594" i="5"/>
  <c r="S3593" i="5"/>
  <c r="R3593" i="5"/>
  <c r="L3593" i="5"/>
  <c r="J3593" i="5"/>
  <c r="F3593" i="5"/>
  <c r="D3593" i="5"/>
  <c r="S3592" i="5"/>
  <c r="R3592" i="5"/>
  <c r="L3592" i="5"/>
  <c r="J3592" i="5"/>
  <c r="F3592" i="5"/>
  <c r="D3592" i="5"/>
  <c r="S3591" i="5"/>
  <c r="R3591" i="5"/>
  <c r="L3591" i="5"/>
  <c r="J3591" i="5"/>
  <c r="F3591" i="5"/>
  <c r="D3591" i="5"/>
  <c r="S3590" i="5"/>
  <c r="R3590" i="5"/>
  <c r="L3590" i="5"/>
  <c r="J3590" i="5"/>
  <c r="F3590" i="5"/>
  <c r="D3590" i="5"/>
  <c r="S3589" i="5"/>
  <c r="R3589" i="5"/>
  <c r="L3589" i="5"/>
  <c r="M3612" i="5" s="1"/>
  <c r="J3589" i="5"/>
  <c r="F3589" i="5"/>
  <c r="D3589" i="5"/>
  <c r="S3588" i="5"/>
  <c r="R3588" i="5"/>
  <c r="L3588" i="5"/>
  <c r="J3588" i="5"/>
  <c r="F3588" i="5"/>
  <c r="D3588" i="5"/>
  <c r="S3587" i="5"/>
  <c r="R3587" i="5"/>
  <c r="L3587" i="5"/>
  <c r="J3587" i="5"/>
  <c r="F3587" i="5"/>
  <c r="D3587" i="5"/>
  <c r="S3586" i="5"/>
  <c r="R3586" i="5"/>
  <c r="L3586" i="5"/>
  <c r="J3586" i="5"/>
  <c r="F3586" i="5"/>
  <c r="D3586" i="5"/>
  <c r="S3585" i="5"/>
  <c r="R3585" i="5"/>
  <c r="L3585" i="5"/>
  <c r="M3608" i="5" s="1"/>
  <c r="J3585" i="5"/>
  <c r="F3585" i="5"/>
  <c r="D3585" i="5"/>
  <c r="S3584" i="5"/>
  <c r="R3584" i="5"/>
  <c r="L3584" i="5"/>
  <c r="J3584" i="5"/>
  <c r="F3584" i="5"/>
  <c r="D3584" i="5"/>
  <c r="S3583" i="5"/>
  <c r="R3583" i="5"/>
  <c r="L3583" i="5"/>
  <c r="J3583" i="5"/>
  <c r="F3583" i="5"/>
  <c r="D3583" i="5"/>
  <c r="S3582" i="5"/>
  <c r="R3582" i="5"/>
  <c r="L3582" i="5"/>
  <c r="J3582" i="5"/>
  <c r="F3582" i="5"/>
  <c r="D3582" i="5"/>
  <c r="S3581" i="5"/>
  <c r="R3581" i="5"/>
  <c r="L3581" i="5"/>
  <c r="J3581" i="5"/>
  <c r="F3581" i="5"/>
  <c r="D3581" i="5"/>
  <c r="S3580" i="5"/>
  <c r="R3580" i="5"/>
  <c r="L3580" i="5"/>
  <c r="J3580" i="5"/>
  <c r="F3580" i="5"/>
  <c r="D3580" i="5"/>
  <c r="S3579" i="5"/>
  <c r="R3579" i="5"/>
  <c r="L3579" i="5"/>
  <c r="J3579" i="5"/>
  <c r="F3579" i="5"/>
  <c r="D3579" i="5"/>
  <c r="S3578" i="5"/>
  <c r="R3578" i="5"/>
  <c r="L3578" i="5"/>
  <c r="J3578" i="5"/>
  <c r="F3578" i="5"/>
  <c r="D3578" i="5"/>
  <c r="S3577" i="5"/>
  <c r="R3577" i="5"/>
  <c r="L3577" i="5"/>
  <c r="J3577" i="5"/>
  <c r="F3577" i="5"/>
  <c r="D3577" i="5"/>
  <c r="S3576" i="5"/>
  <c r="R3576" i="5"/>
  <c r="L3576" i="5"/>
  <c r="J3576" i="5"/>
  <c r="F3576" i="5"/>
  <c r="D3576" i="5"/>
  <c r="S3575" i="5"/>
  <c r="R3575" i="5"/>
  <c r="L3575" i="5"/>
  <c r="J3575" i="5"/>
  <c r="F3575" i="5"/>
  <c r="D3575" i="5"/>
  <c r="S3574" i="5"/>
  <c r="R3574" i="5"/>
  <c r="L3574" i="5"/>
  <c r="J3574" i="5"/>
  <c r="F3574" i="5"/>
  <c r="D3574" i="5"/>
  <c r="S3573" i="5"/>
  <c r="R3573" i="5"/>
  <c r="L3573" i="5"/>
  <c r="J3573" i="5"/>
  <c r="F3573" i="5"/>
  <c r="D3573" i="5"/>
  <c r="S3572" i="5"/>
  <c r="R3572" i="5"/>
  <c r="L3572" i="5"/>
  <c r="J3572" i="5"/>
  <c r="F3572" i="5"/>
  <c r="D3572" i="5"/>
  <c r="S3571" i="5"/>
  <c r="R3571" i="5"/>
  <c r="L3571" i="5"/>
  <c r="J3571" i="5"/>
  <c r="F3571" i="5"/>
  <c r="D3571" i="5"/>
  <c r="S3570" i="5"/>
  <c r="R3570" i="5"/>
  <c r="L3570" i="5"/>
  <c r="J3570" i="5"/>
  <c r="F3570" i="5"/>
  <c r="D3570" i="5"/>
  <c r="S3569" i="5"/>
  <c r="R3569" i="5"/>
  <c r="L3569" i="5"/>
  <c r="J3569" i="5"/>
  <c r="F3569" i="5"/>
  <c r="D3569" i="5"/>
  <c r="S3568" i="5"/>
  <c r="R3568" i="5"/>
  <c r="L3568" i="5"/>
  <c r="J3568" i="5"/>
  <c r="F3568" i="5"/>
  <c r="D3568" i="5"/>
  <c r="S3567" i="5"/>
  <c r="R3567" i="5"/>
  <c r="L3567" i="5"/>
  <c r="J3567" i="5"/>
  <c r="F3567" i="5"/>
  <c r="D3567" i="5"/>
  <c r="S3566" i="5"/>
  <c r="R3566" i="5"/>
  <c r="L3566" i="5"/>
  <c r="J3566" i="5"/>
  <c r="F3566" i="5"/>
  <c r="D3566" i="5"/>
  <c r="S3565" i="5"/>
  <c r="R3565" i="5"/>
  <c r="L3565" i="5"/>
  <c r="J3565" i="5"/>
  <c r="F3565" i="5"/>
  <c r="D3565" i="5"/>
  <c r="S3564" i="5"/>
  <c r="R3564" i="5"/>
  <c r="L3564" i="5"/>
  <c r="J3564" i="5"/>
  <c r="F3564" i="5"/>
  <c r="D3564" i="5"/>
  <c r="S3563" i="5"/>
  <c r="R3563" i="5"/>
  <c r="L3563" i="5"/>
  <c r="M3586" i="5" s="1"/>
  <c r="J3563" i="5"/>
  <c r="F3563" i="5"/>
  <c r="D3563" i="5"/>
  <c r="S3562" i="5"/>
  <c r="R3562" i="5"/>
  <c r="L3562" i="5"/>
  <c r="J3562" i="5"/>
  <c r="F3562" i="5"/>
  <c r="D3562" i="5"/>
  <c r="S3561" i="5"/>
  <c r="R3561" i="5"/>
  <c r="L3561" i="5"/>
  <c r="J3561" i="5"/>
  <c r="F3561" i="5"/>
  <c r="D3561" i="5"/>
  <c r="S3560" i="5"/>
  <c r="R3560" i="5"/>
  <c r="L3560" i="5"/>
  <c r="J3560" i="5"/>
  <c r="F3560" i="5"/>
  <c r="D3560" i="5"/>
  <c r="S3559" i="5"/>
  <c r="R3559" i="5"/>
  <c r="L3559" i="5"/>
  <c r="J3559" i="5"/>
  <c r="F3559" i="5"/>
  <c r="D3559" i="5"/>
  <c r="S3558" i="5"/>
  <c r="R3558" i="5"/>
  <c r="L3558" i="5"/>
  <c r="J3558" i="5"/>
  <c r="F3558" i="5"/>
  <c r="D3558" i="5"/>
  <c r="S3557" i="5"/>
  <c r="R3557" i="5"/>
  <c r="L3557" i="5"/>
  <c r="J3557" i="5"/>
  <c r="F3557" i="5"/>
  <c r="D3557" i="5"/>
  <c r="S3556" i="5"/>
  <c r="R3556" i="5"/>
  <c r="L3556" i="5"/>
  <c r="J3556" i="5"/>
  <c r="F3556" i="5"/>
  <c r="D3556" i="5"/>
  <c r="S3555" i="5"/>
  <c r="R3555" i="5"/>
  <c r="L3555" i="5"/>
  <c r="J3555" i="5"/>
  <c r="F3555" i="5"/>
  <c r="D3555" i="5"/>
  <c r="S3554" i="5"/>
  <c r="R3554" i="5"/>
  <c r="L3554" i="5"/>
  <c r="J3554" i="5"/>
  <c r="F3554" i="5"/>
  <c r="D3554" i="5"/>
  <c r="S3553" i="5"/>
  <c r="R3553" i="5"/>
  <c r="L3553" i="5"/>
  <c r="J3553" i="5"/>
  <c r="F3553" i="5"/>
  <c r="D3553" i="5"/>
  <c r="S3552" i="5"/>
  <c r="R3552" i="5"/>
  <c r="L3552" i="5"/>
  <c r="J3552" i="5"/>
  <c r="F3552" i="5"/>
  <c r="D3552" i="5"/>
  <c r="S3551" i="5"/>
  <c r="R3551" i="5"/>
  <c r="L3551" i="5"/>
  <c r="J3551" i="5"/>
  <c r="F3551" i="5"/>
  <c r="D3551" i="5"/>
  <c r="S3550" i="5"/>
  <c r="R3550" i="5"/>
  <c r="L3550" i="5"/>
  <c r="J3550" i="5"/>
  <c r="F3550" i="5"/>
  <c r="D3550" i="5"/>
  <c r="S3549" i="5"/>
  <c r="R3549" i="5"/>
  <c r="L3549" i="5"/>
  <c r="J3549" i="5"/>
  <c r="F3549" i="5"/>
  <c r="D3549" i="5"/>
  <c r="S3548" i="5"/>
  <c r="R3548" i="5"/>
  <c r="L3548" i="5"/>
  <c r="J3548" i="5"/>
  <c r="F3548" i="5"/>
  <c r="D3548" i="5"/>
  <c r="S3547" i="5"/>
  <c r="R3547" i="5"/>
  <c r="L3547" i="5"/>
  <c r="J3547" i="5"/>
  <c r="F3547" i="5"/>
  <c r="D3547" i="5"/>
  <c r="S3546" i="5"/>
  <c r="R3546" i="5"/>
  <c r="L3546" i="5"/>
  <c r="J3546" i="5"/>
  <c r="F3546" i="5"/>
  <c r="D3546" i="5"/>
  <c r="S3545" i="5"/>
  <c r="R3545" i="5"/>
  <c r="L3545" i="5"/>
  <c r="J3545" i="5"/>
  <c r="F3545" i="5"/>
  <c r="D3545" i="5"/>
  <c r="S3544" i="5"/>
  <c r="R3544" i="5"/>
  <c r="L3544" i="5"/>
  <c r="J3544" i="5"/>
  <c r="F3544" i="5"/>
  <c r="D3544" i="5"/>
  <c r="S3543" i="5"/>
  <c r="R3543" i="5"/>
  <c r="L3543" i="5"/>
  <c r="J3543" i="5"/>
  <c r="F3543" i="5"/>
  <c r="D3543" i="5"/>
  <c r="S3542" i="5"/>
  <c r="R3542" i="5"/>
  <c r="L3542" i="5"/>
  <c r="J3542" i="5"/>
  <c r="F3542" i="5"/>
  <c r="D3542" i="5"/>
  <c r="S3541" i="5"/>
  <c r="R3541" i="5"/>
  <c r="L3541" i="5"/>
  <c r="J3541" i="5"/>
  <c r="F3541" i="5"/>
  <c r="D3541" i="5"/>
  <c r="S3540" i="5"/>
  <c r="R3540" i="5"/>
  <c r="L3540" i="5"/>
  <c r="J3540" i="5"/>
  <c r="F3540" i="5"/>
  <c r="D3540" i="5"/>
  <c r="S3539" i="5"/>
  <c r="R3539" i="5"/>
  <c r="L3539" i="5"/>
  <c r="J3539" i="5"/>
  <c r="F3539" i="5"/>
  <c r="D3539" i="5"/>
  <c r="S3538" i="5"/>
  <c r="R3538" i="5"/>
  <c r="L3538" i="5"/>
  <c r="J3538" i="5"/>
  <c r="F3538" i="5"/>
  <c r="D3538" i="5"/>
  <c r="S3537" i="5"/>
  <c r="R3537" i="5"/>
  <c r="L3537" i="5"/>
  <c r="J3537" i="5"/>
  <c r="F3537" i="5"/>
  <c r="D3537" i="5"/>
  <c r="S3536" i="5"/>
  <c r="R3536" i="5"/>
  <c r="L3536" i="5"/>
  <c r="J3536" i="5"/>
  <c r="F3536" i="5"/>
  <c r="D3536" i="5"/>
  <c r="S3535" i="5"/>
  <c r="R3535" i="5"/>
  <c r="L3535" i="5"/>
  <c r="J3535" i="5"/>
  <c r="F3535" i="5"/>
  <c r="D3535" i="5"/>
  <c r="S3534" i="5"/>
  <c r="R3534" i="5"/>
  <c r="L3534" i="5"/>
  <c r="J3534" i="5"/>
  <c r="F3534" i="5"/>
  <c r="D3534" i="5"/>
  <c r="S3533" i="5"/>
  <c r="R3533" i="5"/>
  <c r="L3533" i="5"/>
  <c r="J3533" i="5"/>
  <c r="F3533" i="5"/>
  <c r="D3533" i="5"/>
  <c r="S3532" i="5"/>
  <c r="R3532" i="5"/>
  <c r="L3532" i="5"/>
  <c r="J3532" i="5"/>
  <c r="F3532" i="5"/>
  <c r="D3532" i="5"/>
  <c r="S3531" i="5"/>
  <c r="R3531" i="5"/>
  <c r="L3531" i="5"/>
  <c r="J3531" i="5"/>
  <c r="F3531" i="5"/>
  <c r="D3531" i="5"/>
  <c r="S3530" i="5"/>
  <c r="R3530" i="5"/>
  <c r="L3530" i="5"/>
  <c r="J3530" i="5"/>
  <c r="F3530" i="5"/>
  <c r="D3530" i="5"/>
  <c r="S3529" i="5"/>
  <c r="R3529" i="5"/>
  <c r="L3529" i="5"/>
  <c r="J3529" i="5"/>
  <c r="F3529" i="5"/>
  <c r="D3529" i="5"/>
  <c r="S3528" i="5"/>
  <c r="R3528" i="5"/>
  <c r="L3528" i="5"/>
  <c r="J3528" i="5"/>
  <c r="F3528" i="5"/>
  <c r="D3528" i="5"/>
  <c r="S3527" i="5"/>
  <c r="R3527" i="5"/>
  <c r="L3527" i="5"/>
  <c r="J3527" i="5"/>
  <c r="F3527" i="5"/>
  <c r="D3527" i="5"/>
  <c r="S3526" i="5"/>
  <c r="R3526" i="5"/>
  <c r="L3526" i="5"/>
  <c r="J3526" i="5"/>
  <c r="F3526" i="5"/>
  <c r="D3526" i="5"/>
  <c r="S3525" i="5"/>
  <c r="R3525" i="5"/>
  <c r="L3525" i="5"/>
  <c r="J3525" i="5"/>
  <c r="F3525" i="5"/>
  <c r="D3525" i="5"/>
  <c r="S3524" i="5"/>
  <c r="R3524" i="5"/>
  <c r="L3524" i="5"/>
  <c r="J3524" i="5"/>
  <c r="F3524" i="5"/>
  <c r="D3524" i="5"/>
  <c r="S3523" i="5"/>
  <c r="R3523" i="5"/>
  <c r="L3523" i="5"/>
  <c r="J3523" i="5"/>
  <c r="F3523" i="5"/>
  <c r="D3523" i="5"/>
  <c r="S3522" i="5"/>
  <c r="R3522" i="5"/>
  <c r="L3522" i="5"/>
  <c r="J3522" i="5"/>
  <c r="F3522" i="5"/>
  <c r="D3522" i="5"/>
  <c r="S3521" i="5"/>
  <c r="R3521" i="5"/>
  <c r="L3521" i="5"/>
  <c r="J3521" i="5"/>
  <c r="F3521" i="5"/>
  <c r="D3521" i="5"/>
  <c r="S3520" i="5"/>
  <c r="R3520" i="5"/>
  <c r="L3520" i="5"/>
  <c r="J3520" i="5"/>
  <c r="F3520" i="5"/>
  <c r="D3520" i="5"/>
  <c r="S3519" i="5"/>
  <c r="R3519" i="5"/>
  <c r="L3519" i="5"/>
  <c r="J3519" i="5"/>
  <c r="F3519" i="5"/>
  <c r="D3519" i="5"/>
  <c r="S3518" i="5"/>
  <c r="R3518" i="5"/>
  <c r="L3518" i="5"/>
  <c r="J3518" i="5"/>
  <c r="F3518" i="5"/>
  <c r="D3518" i="5"/>
  <c r="S3517" i="5"/>
  <c r="R3517" i="5"/>
  <c r="L3517" i="5"/>
  <c r="J3517" i="5"/>
  <c r="F3517" i="5"/>
  <c r="D3517" i="5"/>
  <c r="S3516" i="5"/>
  <c r="R3516" i="5"/>
  <c r="L3516" i="5"/>
  <c r="J3516" i="5"/>
  <c r="F3516" i="5"/>
  <c r="D3516" i="5"/>
  <c r="S3515" i="5"/>
  <c r="R3515" i="5"/>
  <c r="L3515" i="5"/>
  <c r="J3515" i="5"/>
  <c r="F3515" i="5"/>
  <c r="D3515" i="5"/>
  <c r="S3514" i="5"/>
  <c r="R3514" i="5"/>
  <c r="L3514" i="5"/>
  <c r="J3514" i="5"/>
  <c r="F3514" i="5"/>
  <c r="D3514" i="5"/>
  <c r="S3513" i="5"/>
  <c r="R3513" i="5"/>
  <c r="L3513" i="5"/>
  <c r="J3513" i="5"/>
  <c r="F3513" i="5"/>
  <c r="D3513" i="5"/>
  <c r="S3512" i="5"/>
  <c r="R3512" i="5"/>
  <c r="L3512" i="5"/>
  <c r="J3512" i="5"/>
  <c r="F3512" i="5"/>
  <c r="D3512" i="5"/>
  <c r="S3511" i="5"/>
  <c r="R3511" i="5"/>
  <c r="L3511" i="5"/>
  <c r="J3511" i="5"/>
  <c r="F3511" i="5"/>
  <c r="D3511" i="5"/>
  <c r="S3510" i="5"/>
  <c r="R3510" i="5"/>
  <c r="L3510" i="5"/>
  <c r="J3510" i="5"/>
  <c r="F3510" i="5"/>
  <c r="D3510" i="5"/>
  <c r="S3509" i="5"/>
  <c r="R3509" i="5"/>
  <c r="L3509" i="5"/>
  <c r="J3509" i="5"/>
  <c r="F3509" i="5"/>
  <c r="D3509" i="5"/>
  <c r="S3508" i="5"/>
  <c r="R3508" i="5"/>
  <c r="L3508" i="5"/>
  <c r="J3508" i="5"/>
  <c r="F3508" i="5"/>
  <c r="D3508" i="5"/>
  <c r="S3507" i="5"/>
  <c r="R3507" i="5"/>
  <c r="L3507" i="5"/>
  <c r="J3507" i="5"/>
  <c r="F3507" i="5"/>
  <c r="D3507" i="5"/>
  <c r="S3506" i="5"/>
  <c r="R3506" i="5"/>
  <c r="L3506" i="5"/>
  <c r="J3506" i="5"/>
  <c r="F3506" i="5"/>
  <c r="D3506" i="5"/>
  <c r="S3505" i="5"/>
  <c r="R3505" i="5"/>
  <c r="L3505" i="5"/>
  <c r="J3505" i="5"/>
  <c r="F3505" i="5"/>
  <c r="D3505" i="5"/>
  <c r="S3504" i="5"/>
  <c r="R3504" i="5"/>
  <c r="L3504" i="5"/>
  <c r="J3504" i="5"/>
  <c r="F3504" i="5"/>
  <c r="D3504" i="5"/>
  <c r="S3503" i="5"/>
  <c r="R3503" i="5"/>
  <c r="L3503" i="5"/>
  <c r="M3526" i="5" s="1"/>
  <c r="J3503" i="5"/>
  <c r="F3503" i="5"/>
  <c r="D3503" i="5"/>
  <c r="S3502" i="5"/>
  <c r="R3502" i="5"/>
  <c r="L3502" i="5"/>
  <c r="J3502" i="5"/>
  <c r="F3502" i="5"/>
  <c r="D3502" i="5"/>
  <c r="S3501" i="5"/>
  <c r="R3501" i="5"/>
  <c r="L3501" i="5"/>
  <c r="J3501" i="5"/>
  <c r="F3501" i="5"/>
  <c r="D3501" i="5"/>
  <c r="S3500" i="5"/>
  <c r="R3500" i="5"/>
  <c r="L3500" i="5"/>
  <c r="J3500" i="5"/>
  <c r="F3500" i="5"/>
  <c r="D3500" i="5"/>
  <c r="S3499" i="5"/>
  <c r="R3499" i="5"/>
  <c r="L3499" i="5"/>
  <c r="J3499" i="5"/>
  <c r="F3499" i="5"/>
  <c r="D3499" i="5"/>
  <c r="S3498" i="5"/>
  <c r="R3498" i="5"/>
  <c r="L3498" i="5"/>
  <c r="J3498" i="5"/>
  <c r="F3498" i="5"/>
  <c r="D3498" i="5"/>
  <c r="S3497" i="5"/>
  <c r="R3497" i="5"/>
  <c r="L3497" i="5"/>
  <c r="J3497" i="5"/>
  <c r="F3497" i="5"/>
  <c r="D3497" i="5"/>
  <c r="S3496" i="5"/>
  <c r="R3496" i="5"/>
  <c r="L3496" i="5"/>
  <c r="J3496" i="5"/>
  <c r="F3496" i="5"/>
  <c r="D3496" i="5"/>
  <c r="S3495" i="5"/>
  <c r="R3495" i="5"/>
  <c r="L3495" i="5"/>
  <c r="J3495" i="5"/>
  <c r="F3495" i="5"/>
  <c r="D3495" i="5"/>
  <c r="S3494" i="5"/>
  <c r="R3494" i="5"/>
  <c r="L3494" i="5"/>
  <c r="J3494" i="5"/>
  <c r="F3494" i="5"/>
  <c r="D3494" i="5"/>
  <c r="S3493" i="5"/>
  <c r="R3493" i="5"/>
  <c r="L3493" i="5"/>
  <c r="J3493" i="5"/>
  <c r="F3493" i="5"/>
  <c r="D3493" i="5"/>
  <c r="S3492" i="5"/>
  <c r="R3492" i="5"/>
  <c r="L3492" i="5"/>
  <c r="J3492" i="5"/>
  <c r="F3492" i="5"/>
  <c r="D3492" i="5"/>
  <c r="S3491" i="5"/>
  <c r="R3491" i="5"/>
  <c r="L3491" i="5"/>
  <c r="J3491" i="5"/>
  <c r="F3491" i="5"/>
  <c r="D3491" i="5"/>
  <c r="S3490" i="5"/>
  <c r="R3490" i="5"/>
  <c r="L3490" i="5"/>
  <c r="J3490" i="5"/>
  <c r="F3490" i="5"/>
  <c r="D3490" i="5"/>
  <c r="S3489" i="5"/>
  <c r="R3489" i="5"/>
  <c r="L3489" i="5"/>
  <c r="J3489" i="5"/>
  <c r="F3489" i="5"/>
  <c r="D3489" i="5"/>
  <c r="S3488" i="5"/>
  <c r="R3488" i="5"/>
  <c r="L3488" i="5"/>
  <c r="J3488" i="5"/>
  <c r="F3488" i="5"/>
  <c r="D3488" i="5"/>
  <c r="S3487" i="5"/>
  <c r="R3487" i="5"/>
  <c r="L3487" i="5"/>
  <c r="J3487" i="5"/>
  <c r="F3487" i="5"/>
  <c r="D3487" i="5"/>
  <c r="S3486" i="5"/>
  <c r="R3486" i="5"/>
  <c r="L3486" i="5"/>
  <c r="J3486" i="5"/>
  <c r="F3486" i="5"/>
  <c r="D3486" i="5"/>
  <c r="S3485" i="5"/>
  <c r="R3485" i="5"/>
  <c r="L3485" i="5"/>
  <c r="J3485" i="5"/>
  <c r="F3485" i="5"/>
  <c r="D3485" i="5"/>
  <c r="S3484" i="5"/>
  <c r="R3484" i="5"/>
  <c r="L3484" i="5"/>
  <c r="J3484" i="5"/>
  <c r="F3484" i="5"/>
  <c r="D3484" i="5"/>
  <c r="S3483" i="5"/>
  <c r="R3483" i="5"/>
  <c r="L3483" i="5"/>
  <c r="J3483" i="5"/>
  <c r="F3483" i="5"/>
  <c r="D3483" i="5"/>
  <c r="S3482" i="5"/>
  <c r="R3482" i="5"/>
  <c r="L3482" i="5"/>
  <c r="J3482" i="5"/>
  <c r="F3482" i="5"/>
  <c r="D3482" i="5"/>
  <c r="S3481" i="5"/>
  <c r="R3481" i="5"/>
  <c r="L3481" i="5"/>
  <c r="J3481" i="5"/>
  <c r="F3481" i="5"/>
  <c r="D3481" i="5"/>
  <c r="S3480" i="5"/>
  <c r="R3480" i="5"/>
  <c r="L3480" i="5"/>
  <c r="J3480" i="5"/>
  <c r="F3480" i="5"/>
  <c r="D3480" i="5"/>
  <c r="S3479" i="5"/>
  <c r="R3479" i="5"/>
  <c r="L3479" i="5"/>
  <c r="J3479" i="5"/>
  <c r="F3479" i="5"/>
  <c r="D3479" i="5"/>
  <c r="S3478" i="5"/>
  <c r="R3478" i="5"/>
  <c r="L3478" i="5"/>
  <c r="J3478" i="5"/>
  <c r="F3478" i="5"/>
  <c r="D3478" i="5"/>
  <c r="S3477" i="5"/>
  <c r="R3477" i="5"/>
  <c r="L3477" i="5"/>
  <c r="J3477" i="5"/>
  <c r="F3477" i="5"/>
  <c r="D3477" i="5"/>
  <c r="S3476" i="5"/>
  <c r="R3476" i="5"/>
  <c r="L3476" i="5"/>
  <c r="J3476" i="5"/>
  <c r="F3476" i="5"/>
  <c r="D3476" i="5"/>
  <c r="S3475" i="5"/>
  <c r="R3475" i="5"/>
  <c r="L3475" i="5"/>
  <c r="J3475" i="5"/>
  <c r="F3475" i="5"/>
  <c r="D3475" i="5"/>
  <c r="S3474" i="5"/>
  <c r="R3474" i="5"/>
  <c r="L3474" i="5"/>
  <c r="J3474" i="5"/>
  <c r="F3474" i="5"/>
  <c r="D3474" i="5"/>
  <c r="S3473" i="5"/>
  <c r="R3473" i="5"/>
  <c r="L3473" i="5"/>
  <c r="J3473" i="5"/>
  <c r="F3473" i="5"/>
  <c r="D3473" i="5"/>
  <c r="S3472" i="5"/>
  <c r="R3472" i="5"/>
  <c r="L3472" i="5"/>
  <c r="J3472" i="5"/>
  <c r="F3472" i="5"/>
  <c r="D3472" i="5"/>
  <c r="S3471" i="5"/>
  <c r="R3471" i="5"/>
  <c r="L3471" i="5"/>
  <c r="J3471" i="5"/>
  <c r="F3471" i="5"/>
  <c r="D3471" i="5"/>
  <c r="S3470" i="5"/>
  <c r="R3470" i="5"/>
  <c r="L3470" i="5"/>
  <c r="J3470" i="5"/>
  <c r="F3470" i="5"/>
  <c r="D3470" i="5"/>
  <c r="S3469" i="5"/>
  <c r="R3469" i="5"/>
  <c r="L3469" i="5"/>
  <c r="J3469" i="5"/>
  <c r="F3469" i="5"/>
  <c r="D3469" i="5"/>
  <c r="S3468" i="5"/>
  <c r="R3468" i="5"/>
  <c r="L3468" i="5"/>
  <c r="J3468" i="5"/>
  <c r="F3468" i="5"/>
  <c r="D3468" i="5"/>
  <c r="S3467" i="5"/>
  <c r="R3467" i="5"/>
  <c r="L3467" i="5"/>
  <c r="J3467" i="5"/>
  <c r="F3467" i="5"/>
  <c r="D3467" i="5"/>
  <c r="S3466" i="5"/>
  <c r="R3466" i="5"/>
  <c r="L3466" i="5"/>
  <c r="J3466" i="5"/>
  <c r="F3466" i="5"/>
  <c r="D3466" i="5"/>
  <c r="S3465" i="5"/>
  <c r="R3465" i="5"/>
  <c r="L3465" i="5"/>
  <c r="J3465" i="5"/>
  <c r="F3465" i="5"/>
  <c r="D3465" i="5"/>
  <c r="S3464" i="5"/>
  <c r="R3464" i="5"/>
  <c r="L3464" i="5"/>
  <c r="J3464" i="5"/>
  <c r="F3464" i="5"/>
  <c r="D3464" i="5"/>
  <c r="S3463" i="5"/>
  <c r="R3463" i="5"/>
  <c r="L3463" i="5"/>
  <c r="J3463" i="5"/>
  <c r="F3463" i="5"/>
  <c r="D3463" i="5"/>
  <c r="S3462" i="5"/>
  <c r="R3462" i="5"/>
  <c r="L3462" i="5"/>
  <c r="J3462" i="5"/>
  <c r="F3462" i="5"/>
  <c r="D3462" i="5"/>
  <c r="S3461" i="5"/>
  <c r="R3461" i="5"/>
  <c r="L3461" i="5"/>
  <c r="J3461" i="5"/>
  <c r="F3461" i="5"/>
  <c r="D3461" i="5"/>
  <c r="S3460" i="5"/>
  <c r="R3460" i="5"/>
  <c r="L3460" i="5"/>
  <c r="J3460" i="5"/>
  <c r="F3460" i="5"/>
  <c r="D3460" i="5"/>
  <c r="S3459" i="5"/>
  <c r="R3459" i="5"/>
  <c r="L3459" i="5"/>
  <c r="J3459" i="5"/>
  <c r="F3459" i="5"/>
  <c r="D3459" i="5"/>
  <c r="S3458" i="5"/>
  <c r="R3458" i="5"/>
  <c r="L3458" i="5"/>
  <c r="J3458" i="5"/>
  <c r="F3458" i="5"/>
  <c r="D3458" i="5"/>
  <c r="S3457" i="5"/>
  <c r="R3457" i="5"/>
  <c r="L3457" i="5"/>
  <c r="J3457" i="5"/>
  <c r="F3457" i="5"/>
  <c r="D3457" i="5"/>
  <c r="S3456" i="5"/>
  <c r="R3456" i="5"/>
  <c r="L3456" i="5"/>
  <c r="J3456" i="5"/>
  <c r="F3456" i="5"/>
  <c r="D3456" i="5"/>
  <c r="S3455" i="5"/>
  <c r="R3455" i="5"/>
  <c r="L3455" i="5"/>
  <c r="J3455" i="5"/>
  <c r="F3455" i="5"/>
  <c r="D3455" i="5"/>
  <c r="S3454" i="5"/>
  <c r="R3454" i="5"/>
  <c r="L3454" i="5"/>
  <c r="J3454" i="5"/>
  <c r="F3454" i="5"/>
  <c r="D3454" i="5"/>
  <c r="S3453" i="5"/>
  <c r="R3453" i="5"/>
  <c r="L3453" i="5"/>
  <c r="J3453" i="5"/>
  <c r="F3453" i="5"/>
  <c r="D3453" i="5"/>
  <c r="S3452" i="5"/>
  <c r="R3452" i="5"/>
  <c r="L3452" i="5"/>
  <c r="J3452" i="5"/>
  <c r="F3452" i="5"/>
  <c r="D3452" i="5"/>
  <c r="S3451" i="5"/>
  <c r="R3451" i="5"/>
  <c r="L3451" i="5"/>
  <c r="J3451" i="5"/>
  <c r="F3451" i="5"/>
  <c r="D3451" i="5"/>
  <c r="S3450" i="5"/>
  <c r="R3450" i="5"/>
  <c r="L3450" i="5"/>
  <c r="J3450" i="5"/>
  <c r="F3450" i="5"/>
  <c r="D3450" i="5"/>
  <c r="S3449" i="5"/>
  <c r="R3449" i="5"/>
  <c r="L3449" i="5"/>
  <c r="J3449" i="5"/>
  <c r="F3449" i="5"/>
  <c r="D3449" i="5"/>
  <c r="S3448" i="5"/>
  <c r="R3448" i="5"/>
  <c r="L3448" i="5"/>
  <c r="J3448" i="5"/>
  <c r="F3448" i="5"/>
  <c r="D3448" i="5"/>
  <c r="S3447" i="5"/>
  <c r="R3447" i="5"/>
  <c r="L3447" i="5"/>
  <c r="J3447" i="5"/>
  <c r="F3447" i="5"/>
  <c r="D3447" i="5"/>
  <c r="S3446" i="5"/>
  <c r="R3446" i="5"/>
  <c r="L3446" i="5"/>
  <c r="J3446" i="5"/>
  <c r="F3446" i="5"/>
  <c r="D3446" i="5"/>
  <c r="S3445" i="5"/>
  <c r="R3445" i="5"/>
  <c r="L3445" i="5"/>
  <c r="J3445" i="5"/>
  <c r="F3445" i="5"/>
  <c r="D3445" i="5"/>
  <c r="S3444" i="5"/>
  <c r="R3444" i="5"/>
  <c r="L3444" i="5"/>
  <c r="J3444" i="5"/>
  <c r="F3444" i="5"/>
  <c r="D3444" i="5"/>
  <c r="S3443" i="5"/>
  <c r="R3443" i="5"/>
  <c r="L3443" i="5"/>
  <c r="J3443" i="5"/>
  <c r="F3443" i="5"/>
  <c r="D3443" i="5"/>
  <c r="S3442" i="5"/>
  <c r="R3442" i="5"/>
  <c r="L3442" i="5"/>
  <c r="J3442" i="5"/>
  <c r="F3442" i="5"/>
  <c r="D3442" i="5"/>
  <c r="S3441" i="5"/>
  <c r="R3441" i="5"/>
  <c r="L3441" i="5"/>
  <c r="J3441" i="5"/>
  <c r="F3441" i="5"/>
  <c r="D3441" i="5"/>
  <c r="S3440" i="5"/>
  <c r="R3440" i="5"/>
  <c r="L3440" i="5"/>
  <c r="J3440" i="5"/>
  <c r="F3440" i="5"/>
  <c r="D3440" i="5"/>
  <c r="S3439" i="5"/>
  <c r="R3439" i="5"/>
  <c r="L3439" i="5"/>
  <c r="J3439" i="5"/>
  <c r="F3439" i="5"/>
  <c r="D3439" i="5"/>
  <c r="S3438" i="5"/>
  <c r="R3438" i="5"/>
  <c r="L3438" i="5"/>
  <c r="J3438" i="5"/>
  <c r="F3438" i="5"/>
  <c r="D3438" i="5"/>
  <c r="S3437" i="5"/>
  <c r="R3437" i="5"/>
  <c r="L3437" i="5"/>
  <c r="J3437" i="5"/>
  <c r="F3437" i="5"/>
  <c r="D3437" i="5"/>
  <c r="S3436" i="5"/>
  <c r="R3436" i="5"/>
  <c r="L3436" i="5"/>
  <c r="J3436" i="5"/>
  <c r="F3436" i="5"/>
  <c r="Z147" i="5" s="1"/>
  <c r="AA147" i="5" s="1"/>
  <c r="D3436" i="5"/>
  <c r="S3435" i="5"/>
  <c r="R3435" i="5"/>
  <c r="L3435" i="5"/>
  <c r="J3435" i="5"/>
  <c r="F3435" i="5"/>
  <c r="D3435" i="5"/>
  <c r="S3434" i="5"/>
  <c r="R3434" i="5"/>
  <c r="L3434" i="5"/>
  <c r="J3434" i="5"/>
  <c r="F3434" i="5"/>
  <c r="D3434" i="5"/>
  <c r="S3433" i="5"/>
  <c r="R3433" i="5"/>
  <c r="L3433" i="5"/>
  <c r="J3433" i="5"/>
  <c r="F3433" i="5"/>
  <c r="D3433" i="5"/>
  <c r="S3432" i="5"/>
  <c r="R3432" i="5"/>
  <c r="L3432" i="5"/>
  <c r="J3432" i="5"/>
  <c r="F3432" i="5"/>
  <c r="D3432" i="5"/>
  <c r="S3431" i="5"/>
  <c r="R3431" i="5"/>
  <c r="L3431" i="5"/>
  <c r="J3431" i="5"/>
  <c r="F3431" i="5"/>
  <c r="D3431" i="5"/>
  <c r="S3430" i="5"/>
  <c r="R3430" i="5"/>
  <c r="L3430" i="5"/>
  <c r="J3430" i="5"/>
  <c r="F3430" i="5"/>
  <c r="D3430" i="5"/>
  <c r="S3429" i="5"/>
  <c r="R3429" i="5"/>
  <c r="L3429" i="5"/>
  <c r="J3429" i="5"/>
  <c r="F3429" i="5"/>
  <c r="D3429" i="5"/>
  <c r="S3428" i="5"/>
  <c r="R3428" i="5"/>
  <c r="L3428" i="5"/>
  <c r="J3428" i="5"/>
  <c r="F3428" i="5"/>
  <c r="D3428" i="5"/>
  <c r="S3427" i="5"/>
  <c r="R3427" i="5"/>
  <c r="L3427" i="5"/>
  <c r="J3427" i="5"/>
  <c r="F3427" i="5"/>
  <c r="D3427" i="5"/>
  <c r="S3426" i="5"/>
  <c r="R3426" i="5"/>
  <c r="L3426" i="5"/>
  <c r="J3426" i="5"/>
  <c r="F3426" i="5"/>
  <c r="D3426" i="5"/>
  <c r="S3425" i="5"/>
  <c r="R3425" i="5"/>
  <c r="L3425" i="5"/>
  <c r="J3425" i="5"/>
  <c r="F3425" i="5"/>
  <c r="D3425" i="5"/>
  <c r="S3424" i="5"/>
  <c r="R3424" i="5"/>
  <c r="L3424" i="5"/>
  <c r="J3424" i="5"/>
  <c r="F3424" i="5"/>
  <c r="D3424" i="5"/>
  <c r="S3423" i="5"/>
  <c r="R3423" i="5"/>
  <c r="L3423" i="5"/>
  <c r="J3423" i="5"/>
  <c r="F3423" i="5"/>
  <c r="D3423" i="5"/>
  <c r="S3422" i="5"/>
  <c r="R3422" i="5"/>
  <c r="L3422" i="5"/>
  <c r="J3422" i="5"/>
  <c r="F3422" i="5"/>
  <c r="D3422" i="5"/>
  <c r="S3421" i="5"/>
  <c r="R3421" i="5"/>
  <c r="L3421" i="5"/>
  <c r="J3421" i="5"/>
  <c r="F3421" i="5"/>
  <c r="D3421" i="5"/>
  <c r="S3420" i="5"/>
  <c r="R3420" i="5"/>
  <c r="L3420" i="5"/>
  <c r="J3420" i="5"/>
  <c r="F3420" i="5"/>
  <c r="D3420" i="5"/>
  <c r="S3419" i="5"/>
  <c r="R3419" i="5"/>
  <c r="L3419" i="5"/>
  <c r="J3419" i="5"/>
  <c r="F3419" i="5"/>
  <c r="D3419" i="5"/>
  <c r="S3418" i="5"/>
  <c r="R3418" i="5"/>
  <c r="L3418" i="5"/>
  <c r="J3418" i="5"/>
  <c r="F3418" i="5"/>
  <c r="D3418" i="5"/>
  <c r="S3417" i="5"/>
  <c r="R3417" i="5"/>
  <c r="L3417" i="5"/>
  <c r="J3417" i="5"/>
  <c r="F3417" i="5"/>
  <c r="D3417" i="5"/>
  <c r="S3416" i="5"/>
  <c r="R3416" i="5"/>
  <c r="L3416" i="5"/>
  <c r="J3416" i="5"/>
  <c r="F3416" i="5"/>
  <c r="D3416" i="5"/>
  <c r="S3415" i="5"/>
  <c r="R3415" i="5"/>
  <c r="L3415" i="5"/>
  <c r="J3415" i="5"/>
  <c r="F3415" i="5"/>
  <c r="D3415" i="5"/>
  <c r="S3414" i="5"/>
  <c r="R3414" i="5"/>
  <c r="L3414" i="5"/>
  <c r="J3414" i="5"/>
  <c r="F3414" i="5"/>
  <c r="D3414" i="5"/>
  <c r="S3413" i="5"/>
  <c r="R3413" i="5"/>
  <c r="L3413" i="5"/>
  <c r="J3413" i="5"/>
  <c r="F3413" i="5"/>
  <c r="D3413" i="5"/>
  <c r="S3412" i="5"/>
  <c r="R3412" i="5"/>
  <c r="L3412" i="5"/>
  <c r="J3412" i="5"/>
  <c r="F3412" i="5"/>
  <c r="D3412" i="5"/>
  <c r="S3411" i="5"/>
  <c r="R3411" i="5"/>
  <c r="L3411" i="5"/>
  <c r="J3411" i="5"/>
  <c r="F3411" i="5"/>
  <c r="D3411" i="5"/>
  <c r="S3410" i="5"/>
  <c r="R3410" i="5"/>
  <c r="L3410" i="5"/>
  <c r="J3410" i="5"/>
  <c r="F3410" i="5"/>
  <c r="D3410" i="5"/>
  <c r="S3409" i="5"/>
  <c r="R3409" i="5"/>
  <c r="L3409" i="5"/>
  <c r="J3409" i="5"/>
  <c r="F3409" i="5"/>
  <c r="D3409" i="5"/>
  <c r="S3408" i="5"/>
  <c r="R3408" i="5"/>
  <c r="L3408" i="5"/>
  <c r="J3408" i="5"/>
  <c r="F3408" i="5"/>
  <c r="D3408" i="5"/>
  <c r="S3407" i="5"/>
  <c r="R3407" i="5"/>
  <c r="L3407" i="5"/>
  <c r="J3407" i="5"/>
  <c r="F3407" i="5"/>
  <c r="D3407" i="5"/>
  <c r="S3406" i="5"/>
  <c r="R3406" i="5"/>
  <c r="L3406" i="5"/>
  <c r="J3406" i="5"/>
  <c r="F3406" i="5"/>
  <c r="D3406" i="5"/>
  <c r="S3405" i="5"/>
  <c r="R3405" i="5"/>
  <c r="L3405" i="5"/>
  <c r="J3405" i="5"/>
  <c r="F3405" i="5"/>
  <c r="D3405" i="5"/>
  <c r="S3404" i="5"/>
  <c r="R3404" i="5"/>
  <c r="L3404" i="5"/>
  <c r="J3404" i="5"/>
  <c r="F3404" i="5"/>
  <c r="D3404" i="5"/>
  <c r="S3403" i="5"/>
  <c r="R3403" i="5"/>
  <c r="L3403" i="5"/>
  <c r="J3403" i="5"/>
  <c r="F3403" i="5"/>
  <c r="D3403" i="5"/>
  <c r="S3402" i="5"/>
  <c r="R3402" i="5"/>
  <c r="L3402" i="5"/>
  <c r="J3402" i="5"/>
  <c r="F3402" i="5"/>
  <c r="D3402" i="5"/>
  <c r="S3401" i="5"/>
  <c r="R3401" i="5"/>
  <c r="L3401" i="5"/>
  <c r="J3401" i="5"/>
  <c r="F3401" i="5"/>
  <c r="D3401" i="5"/>
  <c r="S3400" i="5"/>
  <c r="R3400" i="5"/>
  <c r="L3400" i="5"/>
  <c r="J3400" i="5"/>
  <c r="F3400" i="5"/>
  <c r="D3400" i="5"/>
  <c r="S3399" i="5"/>
  <c r="R3399" i="5"/>
  <c r="L3399" i="5"/>
  <c r="J3399" i="5"/>
  <c r="F3399" i="5"/>
  <c r="D3399" i="5"/>
  <c r="S3398" i="5"/>
  <c r="R3398" i="5"/>
  <c r="L3398" i="5"/>
  <c r="J3398" i="5"/>
  <c r="F3398" i="5"/>
  <c r="D3398" i="5"/>
  <c r="S3397" i="5"/>
  <c r="R3397" i="5"/>
  <c r="L3397" i="5"/>
  <c r="J3397" i="5"/>
  <c r="F3397" i="5"/>
  <c r="D3397" i="5"/>
  <c r="S3396" i="5"/>
  <c r="R3396" i="5"/>
  <c r="L3396" i="5"/>
  <c r="J3396" i="5"/>
  <c r="F3396" i="5"/>
  <c r="D3396" i="5"/>
  <c r="S3395" i="5"/>
  <c r="R3395" i="5"/>
  <c r="L3395" i="5"/>
  <c r="J3395" i="5"/>
  <c r="F3395" i="5"/>
  <c r="D3395" i="5"/>
  <c r="S3394" i="5"/>
  <c r="R3394" i="5"/>
  <c r="L3394" i="5"/>
  <c r="J3394" i="5"/>
  <c r="F3394" i="5"/>
  <c r="D3394" i="5"/>
  <c r="S3393" i="5"/>
  <c r="R3393" i="5"/>
  <c r="L3393" i="5"/>
  <c r="J3393" i="5"/>
  <c r="F3393" i="5"/>
  <c r="D3393" i="5"/>
  <c r="S3392" i="5"/>
  <c r="R3392" i="5"/>
  <c r="L3392" i="5"/>
  <c r="J3392" i="5"/>
  <c r="F3392" i="5"/>
  <c r="D3392" i="5"/>
  <c r="S3391" i="5"/>
  <c r="R3391" i="5"/>
  <c r="L3391" i="5"/>
  <c r="J3391" i="5"/>
  <c r="F3391" i="5"/>
  <c r="D3391" i="5"/>
  <c r="S3390" i="5"/>
  <c r="R3390" i="5"/>
  <c r="L3390" i="5"/>
  <c r="J3390" i="5"/>
  <c r="F3390" i="5"/>
  <c r="D3390" i="5"/>
  <c r="S3389" i="5"/>
  <c r="R3389" i="5"/>
  <c r="L3389" i="5"/>
  <c r="J3389" i="5"/>
  <c r="F3389" i="5"/>
  <c r="D3389" i="5"/>
  <c r="S3388" i="5"/>
  <c r="R3388" i="5"/>
  <c r="L3388" i="5"/>
  <c r="J3388" i="5"/>
  <c r="F3388" i="5"/>
  <c r="D3388" i="5"/>
  <c r="S3387" i="5"/>
  <c r="R3387" i="5"/>
  <c r="L3387" i="5"/>
  <c r="J3387" i="5"/>
  <c r="F3387" i="5"/>
  <c r="D3387" i="5"/>
  <c r="S3386" i="5"/>
  <c r="R3386" i="5"/>
  <c r="L3386" i="5"/>
  <c r="J3386" i="5"/>
  <c r="F3386" i="5"/>
  <c r="D3386" i="5"/>
  <c r="S3385" i="5"/>
  <c r="R3385" i="5"/>
  <c r="L3385" i="5"/>
  <c r="J3385" i="5"/>
  <c r="F3385" i="5"/>
  <c r="D3385" i="5"/>
  <c r="S3384" i="5"/>
  <c r="R3384" i="5"/>
  <c r="L3384" i="5"/>
  <c r="J3384" i="5"/>
  <c r="F3384" i="5"/>
  <c r="D3384" i="5"/>
  <c r="S3383" i="5"/>
  <c r="R3383" i="5"/>
  <c r="L3383" i="5"/>
  <c r="J3383" i="5"/>
  <c r="F3383" i="5"/>
  <c r="D3383" i="5"/>
  <c r="S3382" i="5"/>
  <c r="R3382" i="5"/>
  <c r="L3382" i="5"/>
  <c r="J3382" i="5"/>
  <c r="F3382" i="5"/>
  <c r="D3382" i="5"/>
  <c r="S3381" i="5"/>
  <c r="R3381" i="5"/>
  <c r="L3381" i="5"/>
  <c r="J3381" i="5"/>
  <c r="F3381" i="5"/>
  <c r="D3381" i="5"/>
  <c r="S3380" i="5"/>
  <c r="R3380" i="5"/>
  <c r="L3380" i="5"/>
  <c r="J3380" i="5"/>
  <c r="F3380" i="5"/>
  <c r="D3380" i="5"/>
  <c r="S3379" i="5"/>
  <c r="R3379" i="5"/>
  <c r="L3379" i="5"/>
  <c r="J3379" i="5"/>
  <c r="F3379" i="5"/>
  <c r="D3379" i="5"/>
  <c r="S3378" i="5"/>
  <c r="R3378" i="5"/>
  <c r="L3378" i="5"/>
  <c r="J3378" i="5"/>
  <c r="F3378" i="5"/>
  <c r="D3378" i="5"/>
  <c r="S3377" i="5"/>
  <c r="R3377" i="5"/>
  <c r="L3377" i="5"/>
  <c r="J3377" i="5"/>
  <c r="F3377" i="5"/>
  <c r="D3377" i="5"/>
  <c r="S3376" i="5"/>
  <c r="R3376" i="5"/>
  <c r="L3376" i="5"/>
  <c r="J3376" i="5"/>
  <c r="F3376" i="5"/>
  <c r="D3376" i="5"/>
  <c r="S3375" i="5"/>
  <c r="R3375" i="5"/>
  <c r="L3375" i="5"/>
  <c r="J3375" i="5"/>
  <c r="F3375" i="5"/>
  <c r="D3375" i="5"/>
  <c r="S3374" i="5"/>
  <c r="R3374" i="5"/>
  <c r="L3374" i="5"/>
  <c r="J3374" i="5"/>
  <c r="F3374" i="5"/>
  <c r="D3374" i="5"/>
  <c r="S3373" i="5"/>
  <c r="R3373" i="5"/>
  <c r="L3373" i="5"/>
  <c r="J3373" i="5"/>
  <c r="F3373" i="5"/>
  <c r="D3373" i="5"/>
  <c r="S3372" i="5"/>
  <c r="R3372" i="5"/>
  <c r="L3372" i="5"/>
  <c r="J3372" i="5"/>
  <c r="F3372" i="5"/>
  <c r="D3372" i="5"/>
  <c r="S3371" i="5"/>
  <c r="R3371" i="5"/>
  <c r="L3371" i="5"/>
  <c r="J3371" i="5"/>
  <c r="F3371" i="5"/>
  <c r="D3371" i="5"/>
  <c r="S3370" i="5"/>
  <c r="R3370" i="5"/>
  <c r="L3370" i="5"/>
  <c r="J3370" i="5"/>
  <c r="F3370" i="5"/>
  <c r="D3370" i="5"/>
  <c r="S3369" i="5"/>
  <c r="R3369" i="5"/>
  <c r="L3369" i="5"/>
  <c r="J3369" i="5"/>
  <c r="F3369" i="5"/>
  <c r="D3369" i="5"/>
  <c r="S3368" i="5"/>
  <c r="R3368" i="5"/>
  <c r="L3368" i="5"/>
  <c r="J3368" i="5"/>
  <c r="F3368" i="5"/>
  <c r="D3368" i="5"/>
  <c r="S3367" i="5"/>
  <c r="R3367" i="5"/>
  <c r="L3367" i="5"/>
  <c r="J3367" i="5"/>
  <c r="F3367" i="5"/>
  <c r="D3367" i="5"/>
  <c r="S3366" i="5"/>
  <c r="R3366" i="5"/>
  <c r="L3366" i="5"/>
  <c r="J3366" i="5"/>
  <c r="F3366" i="5"/>
  <c r="D3366" i="5"/>
  <c r="S3365" i="5"/>
  <c r="R3365" i="5"/>
  <c r="L3365" i="5"/>
  <c r="J3365" i="5"/>
  <c r="F3365" i="5"/>
  <c r="D3365" i="5"/>
  <c r="S3364" i="5"/>
  <c r="R3364" i="5"/>
  <c r="L3364" i="5"/>
  <c r="J3364" i="5"/>
  <c r="F3364" i="5"/>
  <c r="D3364" i="5"/>
  <c r="S3363" i="5"/>
  <c r="R3363" i="5"/>
  <c r="L3363" i="5"/>
  <c r="J3363" i="5"/>
  <c r="F3363" i="5"/>
  <c r="D3363" i="5"/>
  <c r="S3362" i="5"/>
  <c r="R3362" i="5"/>
  <c r="L3362" i="5"/>
  <c r="J3362" i="5"/>
  <c r="F3362" i="5"/>
  <c r="D3362" i="5"/>
  <c r="S3361" i="5"/>
  <c r="R3361" i="5"/>
  <c r="L3361" i="5"/>
  <c r="J3361" i="5"/>
  <c r="F3361" i="5"/>
  <c r="D3361" i="5"/>
  <c r="S3360" i="5"/>
  <c r="R3360" i="5"/>
  <c r="L3360" i="5"/>
  <c r="J3360" i="5"/>
  <c r="F3360" i="5"/>
  <c r="D3360" i="5"/>
  <c r="S3359" i="5"/>
  <c r="R3359" i="5"/>
  <c r="L3359" i="5"/>
  <c r="J3359" i="5"/>
  <c r="F3359" i="5"/>
  <c r="D3359" i="5"/>
  <c r="S3358" i="5"/>
  <c r="R3358" i="5"/>
  <c r="L3358" i="5"/>
  <c r="J3358" i="5"/>
  <c r="F3358" i="5"/>
  <c r="D3358" i="5"/>
  <c r="S3357" i="5"/>
  <c r="R3357" i="5"/>
  <c r="L3357" i="5"/>
  <c r="J3357" i="5"/>
  <c r="F3357" i="5"/>
  <c r="D3357" i="5"/>
  <c r="S3356" i="5"/>
  <c r="R3356" i="5"/>
  <c r="L3356" i="5"/>
  <c r="J3356" i="5"/>
  <c r="F3356" i="5"/>
  <c r="D3356" i="5"/>
  <c r="S3355" i="5"/>
  <c r="R3355" i="5"/>
  <c r="L3355" i="5"/>
  <c r="J3355" i="5"/>
  <c r="F3355" i="5"/>
  <c r="D3355" i="5"/>
  <c r="S3354" i="5"/>
  <c r="R3354" i="5"/>
  <c r="L3354" i="5"/>
  <c r="J3354" i="5"/>
  <c r="F3354" i="5"/>
  <c r="D3354" i="5"/>
  <c r="S3353" i="5"/>
  <c r="R3353" i="5"/>
  <c r="L3353" i="5"/>
  <c r="J3353" i="5"/>
  <c r="F3353" i="5"/>
  <c r="D3353" i="5"/>
  <c r="S3352" i="5"/>
  <c r="R3352" i="5"/>
  <c r="L3352" i="5"/>
  <c r="J3352" i="5"/>
  <c r="F3352" i="5"/>
  <c r="D3352" i="5"/>
  <c r="S3351" i="5"/>
  <c r="R3351" i="5"/>
  <c r="L3351" i="5"/>
  <c r="J3351" i="5"/>
  <c r="F3351" i="5"/>
  <c r="D3351" i="5"/>
  <c r="S3350" i="5"/>
  <c r="R3350" i="5"/>
  <c r="L3350" i="5"/>
  <c r="J3350" i="5"/>
  <c r="F3350" i="5"/>
  <c r="D3350" i="5"/>
  <c r="S3349" i="5"/>
  <c r="R3349" i="5"/>
  <c r="L3349" i="5"/>
  <c r="J3349" i="5"/>
  <c r="F3349" i="5"/>
  <c r="D3349" i="5"/>
  <c r="S3348" i="5"/>
  <c r="R3348" i="5"/>
  <c r="L3348" i="5"/>
  <c r="J3348" i="5"/>
  <c r="F3348" i="5"/>
  <c r="D3348" i="5"/>
  <c r="S3347" i="5"/>
  <c r="R3347" i="5"/>
  <c r="L3347" i="5"/>
  <c r="J3347" i="5"/>
  <c r="F3347" i="5"/>
  <c r="D3347" i="5"/>
  <c r="S3346" i="5"/>
  <c r="R3346" i="5"/>
  <c r="L3346" i="5"/>
  <c r="J3346" i="5"/>
  <c r="F3346" i="5"/>
  <c r="D3346" i="5"/>
  <c r="S3345" i="5"/>
  <c r="R3345" i="5"/>
  <c r="L3345" i="5"/>
  <c r="J3345" i="5"/>
  <c r="F3345" i="5"/>
  <c r="D3345" i="5"/>
  <c r="S3344" i="5"/>
  <c r="R3344" i="5"/>
  <c r="L3344" i="5"/>
  <c r="J3344" i="5"/>
  <c r="F3344" i="5"/>
  <c r="D3344" i="5"/>
  <c r="S3343" i="5"/>
  <c r="R3343" i="5"/>
  <c r="L3343" i="5"/>
  <c r="J3343" i="5"/>
  <c r="F3343" i="5"/>
  <c r="D3343" i="5"/>
  <c r="S3342" i="5"/>
  <c r="R3342" i="5"/>
  <c r="L3342" i="5"/>
  <c r="J3342" i="5"/>
  <c r="F3342" i="5"/>
  <c r="D3342" i="5"/>
  <c r="S3341" i="5"/>
  <c r="R3341" i="5"/>
  <c r="L3341" i="5"/>
  <c r="J3341" i="5"/>
  <c r="F3341" i="5"/>
  <c r="D3341" i="5"/>
  <c r="S3340" i="5"/>
  <c r="R3340" i="5"/>
  <c r="L3340" i="5"/>
  <c r="J3340" i="5"/>
  <c r="F3340" i="5"/>
  <c r="D3340" i="5"/>
  <c r="S3339" i="5"/>
  <c r="R3339" i="5"/>
  <c r="L3339" i="5"/>
  <c r="J3339" i="5"/>
  <c r="F3339" i="5"/>
  <c r="D3339" i="5"/>
  <c r="S3338" i="5"/>
  <c r="R3338" i="5"/>
  <c r="L3338" i="5"/>
  <c r="J3338" i="5"/>
  <c r="F3338" i="5"/>
  <c r="D3338" i="5"/>
  <c r="S3337" i="5"/>
  <c r="R3337" i="5"/>
  <c r="L3337" i="5"/>
  <c r="J3337" i="5"/>
  <c r="F3337" i="5"/>
  <c r="D3337" i="5"/>
  <c r="S3336" i="5"/>
  <c r="R3336" i="5"/>
  <c r="L3336" i="5"/>
  <c r="J3336" i="5"/>
  <c r="F3336" i="5"/>
  <c r="D3336" i="5"/>
  <c r="S3335" i="5"/>
  <c r="R3335" i="5"/>
  <c r="L3335" i="5"/>
  <c r="J3335" i="5"/>
  <c r="F3335" i="5"/>
  <c r="D3335" i="5"/>
  <c r="S3334" i="5"/>
  <c r="R3334" i="5"/>
  <c r="L3334" i="5"/>
  <c r="J3334" i="5"/>
  <c r="F3334" i="5"/>
  <c r="D3334" i="5"/>
  <c r="S3333" i="5"/>
  <c r="R3333" i="5"/>
  <c r="L3333" i="5"/>
  <c r="J3333" i="5"/>
  <c r="F3333" i="5"/>
  <c r="D3333" i="5"/>
  <c r="S3332" i="5"/>
  <c r="R3332" i="5"/>
  <c r="L3332" i="5"/>
  <c r="J3332" i="5"/>
  <c r="F3332" i="5"/>
  <c r="D3332" i="5"/>
  <c r="S3331" i="5"/>
  <c r="R3331" i="5"/>
  <c r="L3331" i="5"/>
  <c r="J3331" i="5"/>
  <c r="F3331" i="5"/>
  <c r="D3331" i="5"/>
  <c r="S3330" i="5"/>
  <c r="R3330" i="5"/>
  <c r="L3330" i="5"/>
  <c r="J3330" i="5"/>
  <c r="F3330" i="5"/>
  <c r="D3330" i="5"/>
  <c r="S3329" i="5"/>
  <c r="R3329" i="5"/>
  <c r="L3329" i="5"/>
  <c r="J3329" i="5"/>
  <c r="F3329" i="5"/>
  <c r="D3329" i="5"/>
  <c r="S3328" i="5"/>
  <c r="R3328" i="5"/>
  <c r="L3328" i="5"/>
  <c r="J3328" i="5"/>
  <c r="F3328" i="5"/>
  <c r="D3328" i="5"/>
  <c r="S3327" i="5"/>
  <c r="R3327" i="5"/>
  <c r="L3327" i="5"/>
  <c r="J3327" i="5"/>
  <c r="F3327" i="5"/>
  <c r="D3327" i="5"/>
  <c r="S3326" i="5"/>
  <c r="R3326" i="5"/>
  <c r="L3326" i="5"/>
  <c r="J3326" i="5"/>
  <c r="F3326" i="5"/>
  <c r="D3326" i="5"/>
  <c r="S3325" i="5"/>
  <c r="R3325" i="5"/>
  <c r="L3325" i="5"/>
  <c r="J3325" i="5"/>
  <c r="F3325" i="5"/>
  <c r="D3325" i="5"/>
  <c r="S3324" i="5"/>
  <c r="R3324" i="5"/>
  <c r="L3324" i="5"/>
  <c r="J3324" i="5"/>
  <c r="F3324" i="5"/>
  <c r="D3324" i="5"/>
  <c r="S3323" i="5"/>
  <c r="R3323" i="5"/>
  <c r="L3323" i="5"/>
  <c r="J3323" i="5"/>
  <c r="F3323" i="5"/>
  <c r="D3323" i="5"/>
  <c r="S3322" i="5"/>
  <c r="R3322" i="5"/>
  <c r="L3322" i="5"/>
  <c r="J3322" i="5"/>
  <c r="F3322" i="5"/>
  <c r="D3322" i="5"/>
  <c r="S3321" i="5"/>
  <c r="R3321" i="5"/>
  <c r="L3321" i="5"/>
  <c r="J3321" i="5"/>
  <c r="F3321" i="5"/>
  <c r="D3321" i="5"/>
  <c r="S3320" i="5"/>
  <c r="R3320" i="5"/>
  <c r="L3320" i="5"/>
  <c r="J3320" i="5"/>
  <c r="F3320" i="5"/>
  <c r="D3320" i="5"/>
  <c r="S3319" i="5"/>
  <c r="R3319" i="5"/>
  <c r="L3319" i="5"/>
  <c r="J3319" i="5"/>
  <c r="F3319" i="5"/>
  <c r="D3319" i="5"/>
  <c r="S3318" i="5"/>
  <c r="R3318" i="5"/>
  <c r="L3318" i="5"/>
  <c r="J3318" i="5"/>
  <c r="F3318" i="5"/>
  <c r="D3318" i="5"/>
  <c r="S3317" i="5"/>
  <c r="R3317" i="5"/>
  <c r="L3317" i="5"/>
  <c r="J3317" i="5"/>
  <c r="F3317" i="5"/>
  <c r="D3317" i="5"/>
  <c r="S3316" i="5"/>
  <c r="R3316" i="5"/>
  <c r="L3316" i="5"/>
  <c r="J3316" i="5"/>
  <c r="F3316" i="5"/>
  <c r="D3316" i="5"/>
  <c r="S3315" i="5"/>
  <c r="R3315" i="5"/>
  <c r="L3315" i="5"/>
  <c r="J3315" i="5"/>
  <c r="F3315" i="5"/>
  <c r="D3315" i="5"/>
  <c r="S3314" i="5"/>
  <c r="R3314" i="5"/>
  <c r="L3314" i="5"/>
  <c r="J3314" i="5"/>
  <c r="F3314" i="5"/>
  <c r="D3314" i="5"/>
  <c r="S3313" i="5"/>
  <c r="R3313" i="5"/>
  <c r="L3313" i="5"/>
  <c r="J3313" i="5"/>
  <c r="F3313" i="5"/>
  <c r="D3313" i="5"/>
  <c r="S3312" i="5"/>
  <c r="R3312" i="5"/>
  <c r="L3312" i="5"/>
  <c r="J3312" i="5"/>
  <c r="F3312" i="5"/>
  <c r="D3312" i="5"/>
  <c r="S3311" i="5"/>
  <c r="R3311" i="5"/>
  <c r="L3311" i="5"/>
  <c r="J3311" i="5"/>
  <c r="F3311" i="5"/>
  <c r="D3311" i="5"/>
  <c r="S3310" i="5"/>
  <c r="R3310" i="5"/>
  <c r="L3310" i="5"/>
  <c r="J3310" i="5"/>
  <c r="F3310" i="5"/>
  <c r="D3310" i="5"/>
  <c r="S3309" i="5"/>
  <c r="R3309" i="5"/>
  <c r="L3309" i="5"/>
  <c r="J3309" i="5"/>
  <c r="F3309" i="5"/>
  <c r="D3309" i="5"/>
  <c r="S3308" i="5"/>
  <c r="R3308" i="5"/>
  <c r="L3308" i="5"/>
  <c r="J3308" i="5"/>
  <c r="F3308" i="5"/>
  <c r="D3308" i="5"/>
  <c r="S3307" i="5"/>
  <c r="R3307" i="5"/>
  <c r="L3307" i="5"/>
  <c r="J3307" i="5"/>
  <c r="F3307" i="5"/>
  <c r="D3307" i="5"/>
  <c r="S3306" i="5"/>
  <c r="R3306" i="5"/>
  <c r="L3306" i="5"/>
  <c r="J3306" i="5"/>
  <c r="F3306" i="5"/>
  <c r="D3306" i="5"/>
  <c r="S3305" i="5"/>
  <c r="R3305" i="5"/>
  <c r="L3305" i="5"/>
  <c r="J3305" i="5"/>
  <c r="F3305" i="5"/>
  <c r="D3305" i="5"/>
  <c r="S3304" i="5"/>
  <c r="R3304" i="5"/>
  <c r="L3304" i="5"/>
  <c r="J3304" i="5"/>
  <c r="F3304" i="5"/>
  <c r="D3304" i="5"/>
  <c r="S3303" i="5"/>
  <c r="R3303" i="5"/>
  <c r="L3303" i="5"/>
  <c r="J3303" i="5"/>
  <c r="F3303" i="5"/>
  <c r="D3303" i="5"/>
  <c r="S3302" i="5"/>
  <c r="R3302" i="5"/>
  <c r="L3302" i="5"/>
  <c r="J3302" i="5"/>
  <c r="F3302" i="5"/>
  <c r="D3302" i="5"/>
  <c r="S3301" i="5"/>
  <c r="R3301" i="5"/>
  <c r="L3301" i="5"/>
  <c r="J3301" i="5"/>
  <c r="F3301" i="5"/>
  <c r="D3301" i="5"/>
  <c r="S3300" i="5"/>
  <c r="R3300" i="5"/>
  <c r="L3300" i="5"/>
  <c r="J3300" i="5"/>
  <c r="F3300" i="5"/>
  <c r="D3300" i="5"/>
  <c r="S3299" i="5"/>
  <c r="R3299" i="5"/>
  <c r="L3299" i="5"/>
  <c r="J3299" i="5"/>
  <c r="F3299" i="5"/>
  <c r="D3299" i="5"/>
  <c r="S3298" i="5"/>
  <c r="R3298" i="5"/>
  <c r="L3298" i="5"/>
  <c r="J3298" i="5"/>
  <c r="F3298" i="5"/>
  <c r="D3298" i="5"/>
  <c r="S3297" i="5"/>
  <c r="R3297" i="5"/>
  <c r="L3297" i="5"/>
  <c r="J3297" i="5"/>
  <c r="F3297" i="5"/>
  <c r="D3297" i="5"/>
  <c r="S3296" i="5"/>
  <c r="R3296" i="5"/>
  <c r="L3296" i="5"/>
  <c r="J3296" i="5"/>
  <c r="F3296" i="5"/>
  <c r="D3296" i="5"/>
  <c r="S3295" i="5"/>
  <c r="R3295" i="5"/>
  <c r="L3295" i="5"/>
  <c r="J3295" i="5"/>
  <c r="F3295" i="5"/>
  <c r="D3295" i="5"/>
  <c r="S3294" i="5"/>
  <c r="R3294" i="5"/>
  <c r="L3294" i="5"/>
  <c r="J3294" i="5"/>
  <c r="F3294" i="5"/>
  <c r="D3294" i="5"/>
  <c r="S3293" i="5"/>
  <c r="R3293" i="5"/>
  <c r="L3293" i="5"/>
  <c r="J3293" i="5"/>
  <c r="F3293" i="5"/>
  <c r="D3293" i="5"/>
  <c r="S3292" i="5"/>
  <c r="R3292" i="5"/>
  <c r="L3292" i="5"/>
  <c r="J3292" i="5"/>
  <c r="F3292" i="5"/>
  <c r="D3292" i="5"/>
  <c r="S3291" i="5"/>
  <c r="R3291" i="5"/>
  <c r="L3291" i="5"/>
  <c r="J3291" i="5"/>
  <c r="F3291" i="5"/>
  <c r="D3291" i="5"/>
  <c r="S3290" i="5"/>
  <c r="R3290" i="5"/>
  <c r="L3290" i="5"/>
  <c r="J3290" i="5"/>
  <c r="F3290" i="5"/>
  <c r="D3290" i="5"/>
  <c r="S3289" i="5"/>
  <c r="R3289" i="5"/>
  <c r="L3289" i="5"/>
  <c r="J3289" i="5"/>
  <c r="F3289" i="5"/>
  <c r="D3289" i="5"/>
  <c r="S3288" i="5"/>
  <c r="R3288" i="5"/>
  <c r="L3288" i="5"/>
  <c r="J3288" i="5"/>
  <c r="F3288" i="5"/>
  <c r="D3288" i="5"/>
  <c r="S3287" i="5"/>
  <c r="R3287" i="5"/>
  <c r="L3287" i="5"/>
  <c r="J3287" i="5"/>
  <c r="F3287" i="5"/>
  <c r="D3287" i="5"/>
  <c r="S3286" i="5"/>
  <c r="R3286" i="5"/>
  <c r="L3286" i="5"/>
  <c r="J3286" i="5"/>
  <c r="F3286" i="5"/>
  <c r="D3286" i="5"/>
  <c r="S3285" i="5"/>
  <c r="R3285" i="5"/>
  <c r="L3285" i="5"/>
  <c r="J3285" i="5"/>
  <c r="F3285" i="5"/>
  <c r="D3285" i="5"/>
  <c r="S3284" i="5"/>
  <c r="R3284" i="5"/>
  <c r="L3284" i="5"/>
  <c r="J3284" i="5"/>
  <c r="F3284" i="5"/>
  <c r="D3284" i="5"/>
  <c r="S3283" i="5"/>
  <c r="R3283" i="5"/>
  <c r="L3283" i="5"/>
  <c r="J3283" i="5"/>
  <c r="F3283" i="5"/>
  <c r="D3283" i="5"/>
  <c r="S3282" i="5"/>
  <c r="R3282" i="5"/>
  <c r="L3282" i="5"/>
  <c r="J3282" i="5"/>
  <c r="F3282" i="5"/>
  <c r="D3282" i="5"/>
  <c r="S3281" i="5"/>
  <c r="R3281" i="5"/>
  <c r="L3281" i="5"/>
  <c r="J3281" i="5"/>
  <c r="F3281" i="5"/>
  <c r="D3281" i="5"/>
  <c r="S3280" i="5"/>
  <c r="R3280" i="5"/>
  <c r="L3280" i="5"/>
  <c r="J3280" i="5"/>
  <c r="F3280" i="5"/>
  <c r="D3280" i="5"/>
  <c r="S3279" i="5"/>
  <c r="R3279" i="5"/>
  <c r="L3279" i="5"/>
  <c r="J3279" i="5"/>
  <c r="F3279" i="5"/>
  <c r="D3279" i="5"/>
  <c r="S3278" i="5"/>
  <c r="R3278" i="5"/>
  <c r="L3278" i="5"/>
  <c r="J3278" i="5"/>
  <c r="F3278" i="5"/>
  <c r="D3278" i="5"/>
  <c r="S3277" i="5"/>
  <c r="R3277" i="5"/>
  <c r="L3277" i="5"/>
  <c r="J3277" i="5"/>
  <c r="F3277" i="5"/>
  <c r="D3277" i="5"/>
  <c r="S3276" i="5"/>
  <c r="R3276" i="5"/>
  <c r="L3276" i="5"/>
  <c r="J3276" i="5"/>
  <c r="F3276" i="5"/>
  <c r="D3276" i="5"/>
  <c r="S3275" i="5"/>
  <c r="R3275" i="5"/>
  <c r="L3275" i="5"/>
  <c r="J3275" i="5"/>
  <c r="F3275" i="5"/>
  <c r="D3275" i="5"/>
  <c r="S3274" i="5"/>
  <c r="R3274" i="5"/>
  <c r="L3274" i="5"/>
  <c r="J3274" i="5"/>
  <c r="F3274" i="5"/>
  <c r="D3274" i="5"/>
  <c r="S3273" i="5"/>
  <c r="R3273" i="5"/>
  <c r="L3273" i="5"/>
  <c r="J3273" i="5"/>
  <c r="F3273" i="5"/>
  <c r="D3273" i="5"/>
  <c r="S3272" i="5"/>
  <c r="R3272" i="5"/>
  <c r="L3272" i="5"/>
  <c r="J3272" i="5"/>
  <c r="F3272" i="5"/>
  <c r="D3272" i="5"/>
  <c r="S3271" i="5"/>
  <c r="R3271" i="5"/>
  <c r="L3271" i="5"/>
  <c r="J3271" i="5"/>
  <c r="F3271" i="5"/>
  <c r="D3271" i="5"/>
  <c r="S3270" i="5"/>
  <c r="R3270" i="5"/>
  <c r="L3270" i="5"/>
  <c r="J3270" i="5"/>
  <c r="F3270" i="5"/>
  <c r="D3270" i="5"/>
  <c r="S3269" i="5"/>
  <c r="R3269" i="5"/>
  <c r="L3269" i="5"/>
  <c r="J3269" i="5"/>
  <c r="F3269" i="5"/>
  <c r="D3269" i="5"/>
  <c r="S3268" i="5"/>
  <c r="R3268" i="5"/>
  <c r="L3268" i="5"/>
  <c r="J3268" i="5"/>
  <c r="F3268" i="5"/>
  <c r="D3268" i="5"/>
  <c r="S3267" i="5"/>
  <c r="R3267" i="5"/>
  <c r="L3267" i="5"/>
  <c r="J3267" i="5"/>
  <c r="F3267" i="5"/>
  <c r="D3267" i="5"/>
  <c r="S3266" i="5"/>
  <c r="R3266" i="5"/>
  <c r="L3266" i="5"/>
  <c r="J3266" i="5"/>
  <c r="F3266" i="5"/>
  <c r="D3266" i="5"/>
  <c r="S3265" i="5"/>
  <c r="R3265" i="5"/>
  <c r="L3265" i="5"/>
  <c r="J3265" i="5"/>
  <c r="F3265" i="5"/>
  <c r="D3265" i="5"/>
  <c r="S3264" i="5"/>
  <c r="R3264" i="5"/>
  <c r="L3264" i="5"/>
  <c r="J3264" i="5"/>
  <c r="F3264" i="5"/>
  <c r="D3264" i="5"/>
  <c r="S3263" i="5"/>
  <c r="R3263" i="5"/>
  <c r="L3263" i="5"/>
  <c r="J3263" i="5"/>
  <c r="F3263" i="5"/>
  <c r="D3263" i="5"/>
  <c r="S3262" i="5"/>
  <c r="R3262" i="5"/>
  <c r="L3262" i="5"/>
  <c r="J3262" i="5"/>
  <c r="F3262" i="5"/>
  <c r="D3262" i="5"/>
  <c r="S3261" i="5"/>
  <c r="R3261" i="5"/>
  <c r="L3261" i="5"/>
  <c r="J3261" i="5"/>
  <c r="F3261" i="5"/>
  <c r="D3261" i="5"/>
  <c r="S3260" i="5"/>
  <c r="R3260" i="5"/>
  <c r="L3260" i="5"/>
  <c r="J3260" i="5"/>
  <c r="F3260" i="5"/>
  <c r="D3260" i="5"/>
  <c r="S3259" i="5"/>
  <c r="R3259" i="5"/>
  <c r="L3259" i="5"/>
  <c r="J3259" i="5"/>
  <c r="F3259" i="5"/>
  <c r="D3259" i="5"/>
  <c r="S3258" i="5"/>
  <c r="R3258" i="5"/>
  <c r="L3258" i="5"/>
  <c r="J3258" i="5"/>
  <c r="F3258" i="5"/>
  <c r="D3258" i="5"/>
  <c r="S3257" i="5"/>
  <c r="R3257" i="5"/>
  <c r="L3257" i="5"/>
  <c r="J3257" i="5"/>
  <c r="F3257" i="5"/>
  <c r="D3257" i="5"/>
  <c r="S3256" i="5"/>
  <c r="R3256" i="5"/>
  <c r="L3256" i="5"/>
  <c r="J3256" i="5"/>
  <c r="F3256" i="5"/>
  <c r="D3256" i="5"/>
  <c r="S3255" i="5"/>
  <c r="R3255" i="5"/>
  <c r="L3255" i="5"/>
  <c r="J3255" i="5"/>
  <c r="F3255" i="5"/>
  <c r="D3255" i="5"/>
  <c r="S3254" i="5"/>
  <c r="R3254" i="5"/>
  <c r="L3254" i="5"/>
  <c r="J3254" i="5"/>
  <c r="F3254" i="5"/>
  <c r="D3254" i="5"/>
  <c r="S3253" i="5"/>
  <c r="R3253" i="5"/>
  <c r="L3253" i="5"/>
  <c r="J3253" i="5"/>
  <c r="F3253" i="5"/>
  <c r="D3253" i="5"/>
  <c r="S3252" i="5"/>
  <c r="R3252" i="5"/>
  <c r="L3252" i="5"/>
  <c r="J3252" i="5"/>
  <c r="F3252" i="5"/>
  <c r="D3252" i="5"/>
  <c r="S3251" i="5"/>
  <c r="R3251" i="5"/>
  <c r="L3251" i="5"/>
  <c r="J3251" i="5"/>
  <c r="F3251" i="5"/>
  <c r="D3251" i="5"/>
  <c r="S3250" i="5"/>
  <c r="R3250" i="5"/>
  <c r="L3250" i="5"/>
  <c r="J3250" i="5"/>
  <c r="F3250" i="5"/>
  <c r="D3250" i="5"/>
  <c r="S3249" i="5"/>
  <c r="R3249" i="5"/>
  <c r="L3249" i="5"/>
  <c r="J3249" i="5"/>
  <c r="F3249" i="5"/>
  <c r="D3249" i="5"/>
  <c r="S3248" i="5"/>
  <c r="R3248" i="5"/>
  <c r="L3248" i="5"/>
  <c r="J3248" i="5"/>
  <c r="F3248" i="5"/>
  <c r="D3248" i="5"/>
  <c r="S3247" i="5"/>
  <c r="R3247" i="5"/>
  <c r="L3247" i="5"/>
  <c r="J3247" i="5"/>
  <c r="F3247" i="5"/>
  <c r="D3247" i="5"/>
  <c r="S3246" i="5"/>
  <c r="R3246" i="5"/>
  <c r="L3246" i="5"/>
  <c r="J3246" i="5"/>
  <c r="F3246" i="5"/>
  <c r="D3246" i="5"/>
  <c r="S3245" i="5"/>
  <c r="R3245" i="5"/>
  <c r="L3245" i="5"/>
  <c r="J3245" i="5"/>
  <c r="F3245" i="5"/>
  <c r="D3245" i="5"/>
  <c r="S3244" i="5"/>
  <c r="R3244" i="5"/>
  <c r="L3244" i="5"/>
  <c r="J3244" i="5"/>
  <c r="F3244" i="5"/>
  <c r="D3244" i="5"/>
  <c r="S3243" i="5"/>
  <c r="R3243" i="5"/>
  <c r="L3243" i="5"/>
  <c r="J3243" i="5"/>
  <c r="F3243" i="5"/>
  <c r="D3243" i="5"/>
  <c r="S3242" i="5"/>
  <c r="R3242" i="5"/>
  <c r="L3242" i="5"/>
  <c r="J3242" i="5"/>
  <c r="F3242" i="5"/>
  <c r="D3242" i="5"/>
  <c r="S3241" i="5"/>
  <c r="R3241" i="5"/>
  <c r="L3241" i="5"/>
  <c r="J3241" i="5"/>
  <c r="F3241" i="5"/>
  <c r="D3241" i="5"/>
  <c r="S3240" i="5"/>
  <c r="R3240" i="5"/>
  <c r="L3240" i="5"/>
  <c r="J3240" i="5"/>
  <c r="F3240" i="5"/>
  <c r="D3240" i="5"/>
  <c r="S3239" i="5"/>
  <c r="R3239" i="5"/>
  <c r="L3239" i="5"/>
  <c r="J3239" i="5"/>
  <c r="F3239" i="5"/>
  <c r="D3239" i="5"/>
  <c r="S3238" i="5"/>
  <c r="R3238" i="5"/>
  <c r="L3238" i="5"/>
  <c r="J3238" i="5"/>
  <c r="F3238" i="5"/>
  <c r="D3238" i="5"/>
  <c r="S3237" i="5"/>
  <c r="R3237" i="5"/>
  <c r="L3237" i="5"/>
  <c r="J3237" i="5"/>
  <c r="F3237" i="5"/>
  <c r="D3237" i="5"/>
  <c r="S3236" i="5"/>
  <c r="R3236" i="5"/>
  <c r="L3236" i="5"/>
  <c r="J3236" i="5"/>
  <c r="F3236" i="5"/>
  <c r="D3236" i="5"/>
  <c r="S3235" i="5"/>
  <c r="R3235" i="5"/>
  <c r="L3235" i="5"/>
  <c r="J3235" i="5"/>
  <c r="F3235" i="5"/>
  <c r="D3235" i="5"/>
  <c r="S3234" i="5"/>
  <c r="R3234" i="5"/>
  <c r="L3234" i="5"/>
  <c r="J3234" i="5"/>
  <c r="F3234" i="5"/>
  <c r="D3234" i="5"/>
  <c r="S3233" i="5"/>
  <c r="R3233" i="5"/>
  <c r="L3233" i="5"/>
  <c r="J3233" i="5"/>
  <c r="F3233" i="5"/>
  <c r="D3233" i="5"/>
  <c r="S3232" i="5"/>
  <c r="R3232" i="5"/>
  <c r="L3232" i="5"/>
  <c r="J3232" i="5"/>
  <c r="F3232" i="5"/>
  <c r="D3232" i="5"/>
  <c r="S3231" i="5"/>
  <c r="R3231" i="5"/>
  <c r="L3231" i="5"/>
  <c r="J3231" i="5"/>
  <c r="F3231" i="5"/>
  <c r="D3231" i="5"/>
  <c r="S3230" i="5"/>
  <c r="R3230" i="5"/>
  <c r="L3230" i="5"/>
  <c r="J3230" i="5"/>
  <c r="F3230" i="5"/>
  <c r="D3230" i="5"/>
  <c r="S3229" i="5"/>
  <c r="R3229" i="5"/>
  <c r="L3229" i="5"/>
  <c r="J3229" i="5"/>
  <c r="F3229" i="5"/>
  <c r="D3229" i="5"/>
  <c r="S3228" i="5"/>
  <c r="R3228" i="5"/>
  <c r="L3228" i="5"/>
  <c r="J3228" i="5"/>
  <c r="F3228" i="5"/>
  <c r="D3228" i="5"/>
  <c r="S3227" i="5"/>
  <c r="R3227" i="5"/>
  <c r="L3227" i="5"/>
  <c r="J3227" i="5"/>
  <c r="F3227" i="5"/>
  <c r="D3227" i="5"/>
  <c r="S3226" i="5"/>
  <c r="R3226" i="5"/>
  <c r="L3226" i="5"/>
  <c r="J3226" i="5"/>
  <c r="F3226" i="5"/>
  <c r="D3226" i="5"/>
  <c r="S3225" i="5"/>
  <c r="R3225" i="5"/>
  <c r="L3225" i="5"/>
  <c r="J3225" i="5"/>
  <c r="F3225" i="5"/>
  <c r="D3225" i="5"/>
  <c r="S3224" i="5"/>
  <c r="R3224" i="5"/>
  <c r="L3224" i="5"/>
  <c r="J3224" i="5"/>
  <c r="F3224" i="5"/>
  <c r="D3224" i="5"/>
  <c r="S3223" i="5"/>
  <c r="R3223" i="5"/>
  <c r="L3223" i="5"/>
  <c r="J3223" i="5"/>
  <c r="F3223" i="5"/>
  <c r="D3223" i="5"/>
  <c r="S3222" i="5"/>
  <c r="R3222" i="5"/>
  <c r="L3222" i="5"/>
  <c r="J3222" i="5"/>
  <c r="F3222" i="5"/>
  <c r="D3222" i="5"/>
  <c r="S3221" i="5"/>
  <c r="R3221" i="5"/>
  <c r="L3221" i="5"/>
  <c r="J3221" i="5"/>
  <c r="F3221" i="5"/>
  <c r="D3221" i="5"/>
  <c r="S3220" i="5"/>
  <c r="R3220" i="5"/>
  <c r="L3220" i="5"/>
  <c r="J3220" i="5"/>
  <c r="F3220" i="5"/>
  <c r="D3220" i="5"/>
  <c r="S3219" i="5"/>
  <c r="R3219" i="5"/>
  <c r="L3219" i="5"/>
  <c r="J3219" i="5"/>
  <c r="F3219" i="5"/>
  <c r="D3219" i="5"/>
  <c r="S3218" i="5"/>
  <c r="R3218" i="5"/>
  <c r="L3218" i="5"/>
  <c r="J3218" i="5"/>
  <c r="F3218" i="5"/>
  <c r="D3218" i="5"/>
  <c r="S3217" i="5"/>
  <c r="R3217" i="5"/>
  <c r="L3217" i="5"/>
  <c r="J3217" i="5"/>
  <c r="F3217" i="5"/>
  <c r="D3217" i="5"/>
  <c r="S3216" i="5"/>
  <c r="R3216" i="5"/>
  <c r="L3216" i="5"/>
  <c r="J3216" i="5"/>
  <c r="F3216" i="5"/>
  <c r="D3216" i="5"/>
  <c r="S3215" i="5"/>
  <c r="R3215" i="5"/>
  <c r="L3215" i="5"/>
  <c r="J3215" i="5"/>
  <c r="F3215" i="5"/>
  <c r="D3215" i="5"/>
  <c r="S3214" i="5"/>
  <c r="R3214" i="5"/>
  <c r="L3214" i="5"/>
  <c r="J3214" i="5"/>
  <c r="F3214" i="5"/>
  <c r="D3214" i="5"/>
  <c r="S3213" i="5"/>
  <c r="R3213" i="5"/>
  <c r="L3213" i="5"/>
  <c r="J3213" i="5"/>
  <c r="F3213" i="5"/>
  <c r="D3213" i="5"/>
  <c r="S3212" i="5"/>
  <c r="R3212" i="5"/>
  <c r="L3212" i="5"/>
  <c r="J3212" i="5"/>
  <c r="F3212" i="5"/>
  <c r="D3212" i="5"/>
  <c r="S3211" i="5"/>
  <c r="R3211" i="5"/>
  <c r="L3211" i="5"/>
  <c r="J3211" i="5"/>
  <c r="F3211" i="5"/>
  <c r="D3211" i="5"/>
  <c r="S3210" i="5"/>
  <c r="R3210" i="5"/>
  <c r="L3210" i="5"/>
  <c r="J3210" i="5"/>
  <c r="F3210" i="5"/>
  <c r="D3210" i="5"/>
  <c r="S3209" i="5"/>
  <c r="R3209" i="5"/>
  <c r="L3209" i="5"/>
  <c r="J3209" i="5"/>
  <c r="F3209" i="5"/>
  <c r="D3209" i="5"/>
  <c r="S3208" i="5"/>
  <c r="R3208" i="5"/>
  <c r="L3208" i="5"/>
  <c r="J3208" i="5"/>
  <c r="F3208" i="5"/>
  <c r="D3208" i="5"/>
  <c r="S3207" i="5"/>
  <c r="R3207" i="5"/>
  <c r="L3207" i="5"/>
  <c r="J3207" i="5"/>
  <c r="F3207" i="5"/>
  <c r="D3207" i="5"/>
  <c r="S3206" i="5"/>
  <c r="R3206" i="5"/>
  <c r="L3206" i="5"/>
  <c r="J3206" i="5"/>
  <c r="F3206" i="5"/>
  <c r="D3206" i="5"/>
  <c r="S3205" i="5"/>
  <c r="R3205" i="5"/>
  <c r="L3205" i="5"/>
  <c r="J3205" i="5"/>
  <c r="F3205" i="5"/>
  <c r="D3205" i="5"/>
  <c r="S3204" i="5"/>
  <c r="R3204" i="5"/>
  <c r="L3204" i="5"/>
  <c r="J3204" i="5"/>
  <c r="F3204" i="5"/>
  <c r="D3204" i="5"/>
  <c r="S3203" i="5"/>
  <c r="R3203" i="5"/>
  <c r="L3203" i="5"/>
  <c r="J3203" i="5"/>
  <c r="F3203" i="5"/>
  <c r="D3203" i="5"/>
  <c r="S3202" i="5"/>
  <c r="R3202" i="5"/>
  <c r="L3202" i="5"/>
  <c r="J3202" i="5"/>
  <c r="F3202" i="5"/>
  <c r="D3202" i="5"/>
  <c r="S3201" i="5"/>
  <c r="R3201" i="5"/>
  <c r="L3201" i="5"/>
  <c r="J3201" i="5"/>
  <c r="F3201" i="5"/>
  <c r="D3201" i="5"/>
  <c r="S3200" i="5"/>
  <c r="R3200" i="5"/>
  <c r="L3200" i="5"/>
  <c r="J3200" i="5"/>
  <c r="F3200" i="5"/>
  <c r="D3200" i="5"/>
  <c r="S3199" i="5"/>
  <c r="R3199" i="5"/>
  <c r="L3199" i="5"/>
  <c r="J3199" i="5"/>
  <c r="F3199" i="5"/>
  <c r="D3199" i="5"/>
  <c r="S3198" i="5"/>
  <c r="R3198" i="5"/>
  <c r="L3198" i="5"/>
  <c r="J3198" i="5"/>
  <c r="F3198" i="5"/>
  <c r="D3198" i="5"/>
  <c r="S3197" i="5"/>
  <c r="R3197" i="5"/>
  <c r="L3197" i="5"/>
  <c r="J3197" i="5"/>
  <c r="F3197" i="5"/>
  <c r="D3197" i="5"/>
  <c r="S3196" i="5"/>
  <c r="R3196" i="5"/>
  <c r="L3196" i="5"/>
  <c r="J3196" i="5"/>
  <c r="F3196" i="5"/>
  <c r="D3196" i="5"/>
  <c r="S3195" i="5"/>
  <c r="R3195" i="5"/>
  <c r="L3195" i="5"/>
  <c r="J3195" i="5"/>
  <c r="F3195" i="5"/>
  <c r="D3195" i="5"/>
  <c r="S3194" i="5"/>
  <c r="R3194" i="5"/>
  <c r="L3194" i="5"/>
  <c r="J3194" i="5"/>
  <c r="F3194" i="5"/>
  <c r="D3194" i="5"/>
  <c r="S3193" i="5"/>
  <c r="R3193" i="5"/>
  <c r="L3193" i="5"/>
  <c r="J3193" i="5"/>
  <c r="F3193" i="5"/>
  <c r="D3193" i="5"/>
  <c r="S3192" i="5"/>
  <c r="R3192" i="5"/>
  <c r="L3192" i="5"/>
  <c r="J3192" i="5"/>
  <c r="F3192" i="5"/>
  <c r="D3192" i="5"/>
  <c r="S3191" i="5"/>
  <c r="R3191" i="5"/>
  <c r="L3191" i="5"/>
  <c r="J3191" i="5"/>
  <c r="F3191" i="5"/>
  <c r="D3191" i="5"/>
  <c r="S3190" i="5"/>
  <c r="R3190" i="5"/>
  <c r="L3190" i="5"/>
  <c r="J3190" i="5"/>
  <c r="F3190" i="5"/>
  <c r="D3190" i="5"/>
  <c r="S3189" i="5"/>
  <c r="R3189" i="5"/>
  <c r="L3189" i="5"/>
  <c r="J3189" i="5"/>
  <c r="F3189" i="5"/>
  <c r="D3189" i="5"/>
  <c r="S3188" i="5"/>
  <c r="R3188" i="5"/>
  <c r="L3188" i="5"/>
  <c r="J3188" i="5"/>
  <c r="F3188" i="5"/>
  <c r="D3188" i="5"/>
  <c r="S3187" i="5"/>
  <c r="R3187" i="5"/>
  <c r="L3187" i="5"/>
  <c r="J3187" i="5"/>
  <c r="F3187" i="5"/>
  <c r="D3187" i="5"/>
  <c r="S3186" i="5"/>
  <c r="R3186" i="5"/>
  <c r="L3186" i="5"/>
  <c r="J3186" i="5"/>
  <c r="F3186" i="5"/>
  <c r="D3186" i="5"/>
  <c r="S3185" i="5"/>
  <c r="R3185" i="5"/>
  <c r="L3185" i="5"/>
  <c r="J3185" i="5"/>
  <c r="F3185" i="5"/>
  <c r="D3185" i="5"/>
  <c r="S3184" i="5"/>
  <c r="R3184" i="5"/>
  <c r="L3184" i="5"/>
  <c r="J3184" i="5"/>
  <c r="F3184" i="5"/>
  <c r="D3184" i="5"/>
  <c r="S3183" i="5"/>
  <c r="R3183" i="5"/>
  <c r="L3183" i="5"/>
  <c r="J3183" i="5"/>
  <c r="F3183" i="5"/>
  <c r="D3183" i="5"/>
  <c r="S3182" i="5"/>
  <c r="R3182" i="5"/>
  <c r="L3182" i="5"/>
  <c r="J3182" i="5"/>
  <c r="F3182" i="5"/>
  <c r="D3182" i="5"/>
  <c r="S3181" i="5"/>
  <c r="R3181" i="5"/>
  <c r="L3181" i="5"/>
  <c r="J3181" i="5"/>
  <c r="F3181" i="5"/>
  <c r="D3181" i="5"/>
  <c r="S3180" i="5"/>
  <c r="R3180" i="5"/>
  <c r="L3180" i="5"/>
  <c r="J3180" i="5"/>
  <c r="F3180" i="5"/>
  <c r="D3180" i="5"/>
  <c r="S3179" i="5"/>
  <c r="R3179" i="5"/>
  <c r="L3179" i="5"/>
  <c r="J3179" i="5"/>
  <c r="F3179" i="5"/>
  <c r="D3179" i="5"/>
  <c r="S3178" i="5"/>
  <c r="R3178" i="5"/>
  <c r="L3178" i="5"/>
  <c r="J3178" i="5"/>
  <c r="F3178" i="5"/>
  <c r="D3178" i="5"/>
  <c r="S3177" i="5"/>
  <c r="R3177" i="5"/>
  <c r="L3177" i="5"/>
  <c r="J3177" i="5"/>
  <c r="F3177" i="5"/>
  <c r="D3177" i="5"/>
  <c r="S3176" i="5"/>
  <c r="R3176" i="5"/>
  <c r="L3176" i="5"/>
  <c r="J3176" i="5"/>
  <c r="F3176" i="5"/>
  <c r="D3176" i="5"/>
  <c r="S3175" i="5"/>
  <c r="R3175" i="5"/>
  <c r="L3175" i="5"/>
  <c r="J3175" i="5"/>
  <c r="F3175" i="5"/>
  <c r="D3175" i="5"/>
  <c r="S3174" i="5"/>
  <c r="R3174" i="5"/>
  <c r="L3174" i="5"/>
  <c r="J3174" i="5"/>
  <c r="F3174" i="5"/>
  <c r="D3174" i="5"/>
  <c r="S3173" i="5"/>
  <c r="R3173" i="5"/>
  <c r="L3173" i="5"/>
  <c r="J3173" i="5"/>
  <c r="F3173" i="5"/>
  <c r="D3173" i="5"/>
  <c r="S3172" i="5"/>
  <c r="R3172" i="5"/>
  <c r="L3172" i="5"/>
  <c r="J3172" i="5"/>
  <c r="F3172" i="5"/>
  <c r="D3172" i="5"/>
  <c r="S3171" i="5"/>
  <c r="R3171" i="5"/>
  <c r="L3171" i="5"/>
  <c r="J3171" i="5"/>
  <c r="F3171" i="5"/>
  <c r="D3171" i="5"/>
  <c r="S3170" i="5"/>
  <c r="R3170" i="5"/>
  <c r="L3170" i="5"/>
  <c r="J3170" i="5"/>
  <c r="F3170" i="5"/>
  <c r="D3170" i="5"/>
  <c r="S3169" i="5"/>
  <c r="R3169" i="5"/>
  <c r="L3169" i="5"/>
  <c r="J3169" i="5"/>
  <c r="F3169" i="5"/>
  <c r="D3169" i="5"/>
  <c r="S3168" i="5"/>
  <c r="R3168" i="5"/>
  <c r="L3168" i="5"/>
  <c r="J3168" i="5"/>
  <c r="F3168" i="5"/>
  <c r="D3168" i="5"/>
  <c r="S3167" i="5"/>
  <c r="R3167" i="5"/>
  <c r="L3167" i="5"/>
  <c r="J3167" i="5"/>
  <c r="F3167" i="5"/>
  <c r="D3167" i="5"/>
  <c r="S3166" i="5"/>
  <c r="R3166" i="5"/>
  <c r="L3166" i="5"/>
  <c r="J3166" i="5"/>
  <c r="F3166" i="5"/>
  <c r="D3166" i="5"/>
  <c r="S3165" i="5"/>
  <c r="R3165" i="5"/>
  <c r="L3165" i="5"/>
  <c r="J3165" i="5"/>
  <c r="F3165" i="5"/>
  <c r="D3165" i="5"/>
  <c r="S3164" i="5"/>
  <c r="R3164" i="5"/>
  <c r="L3164" i="5"/>
  <c r="J3164" i="5"/>
  <c r="F3164" i="5"/>
  <c r="D3164" i="5"/>
  <c r="S3163" i="5"/>
  <c r="R3163" i="5"/>
  <c r="L3163" i="5"/>
  <c r="J3163" i="5"/>
  <c r="F3163" i="5"/>
  <c r="D3163" i="5"/>
  <c r="S3162" i="5"/>
  <c r="R3162" i="5"/>
  <c r="L3162" i="5"/>
  <c r="J3162" i="5"/>
  <c r="F3162" i="5"/>
  <c r="D3162" i="5"/>
  <c r="S3161" i="5"/>
  <c r="R3161" i="5"/>
  <c r="L3161" i="5"/>
  <c r="J3161" i="5"/>
  <c r="F3161" i="5"/>
  <c r="D3161" i="5"/>
  <c r="S3160" i="5"/>
  <c r="R3160" i="5"/>
  <c r="L3160" i="5"/>
  <c r="J3160" i="5"/>
  <c r="F3160" i="5"/>
  <c r="D3160" i="5"/>
  <c r="S3159" i="5"/>
  <c r="R3159" i="5"/>
  <c r="L3159" i="5"/>
  <c r="J3159" i="5"/>
  <c r="F3159" i="5"/>
  <c r="D3159" i="5"/>
  <c r="S3158" i="5"/>
  <c r="R3158" i="5"/>
  <c r="L3158" i="5"/>
  <c r="J3158" i="5"/>
  <c r="F3158" i="5"/>
  <c r="D3158" i="5"/>
  <c r="S3157" i="5"/>
  <c r="R3157" i="5"/>
  <c r="L3157" i="5"/>
  <c r="J3157" i="5"/>
  <c r="F3157" i="5"/>
  <c r="D3157" i="5"/>
  <c r="S3156" i="5"/>
  <c r="R3156" i="5"/>
  <c r="L3156" i="5"/>
  <c r="J3156" i="5"/>
  <c r="F3156" i="5"/>
  <c r="D3156" i="5"/>
  <c r="S3155" i="5"/>
  <c r="R3155" i="5"/>
  <c r="L3155" i="5"/>
  <c r="J3155" i="5"/>
  <c r="F3155" i="5"/>
  <c r="D3155" i="5"/>
  <c r="S3154" i="5"/>
  <c r="R3154" i="5"/>
  <c r="L3154" i="5"/>
  <c r="J3154" i="5"/>
  <c r="F3154" i="5"/>
  <c r="D3154" i="5"/>
  <c r="S3153" i="5"/>
  <c r="R3153" i="5"/>
  <c r="L3153" i="5"/>
  <c r="J3153" i="5"/>
  <c r="F3153" i="5"/>
  <c r="D3153" i="5"/>
  <c r="S3152" i="5"/>
  <c r="R3152" i="5"/>
  <c r="L3152" i="5"/>
  <c r="J3152" i="5"/>
  <c r="F3152" i="5"/>
  <c r="D3152" i="5"/>
  <c r="S3151" i="5"/>
  <c r="R3151" i="5"/>
  <c r="L3151" i="5"/>
  <c r="J3151" i="5"/>
  <c r="F3151" i="5"/>
  <c r="D3151" i="5"/>
  <c r="S3150" i="5"/>
  <c r="R3150" i="5"/>
  <c r="L3150" i="5"/>
  <c r="J3150" i="5"/>
  <c r="F3150" i="5"/>
  <c r="D3150" i="5"/>
  <c r="S3149" i="5"/>
  <c r="R3149" i="5"/>
  <c r="L3149" i="5"/>
  <c r="J3149" i="5"/>
  <c r="F3149" i="5"/>
  <c r="D3149" i="5"/>
  <c r="S3148" i="5"/>
  <c r="R3148" i="5"/>
  <c r="L3148" i="5"/>
  <c r="J3148" i="5"/>
  <c r="F3148" i="5"/>
  <c r="D3148" i="5"/>
  <c r="S3147" i="5"/>
  <c r="R3147" i="5"/>
  <c r="L3147" i="5"/>
  <c r="J3147" i="5"/>
  <c r="F3147" i="5"/>
  <c r="D3147" i="5"/>
  <c r="S3146" i="5"/>
  <c r="R3146" i="5"/>
  <c r="L3146" i="5"/>
  <c r="J3146" i="5"/>
  <c r="F3146" i="5"/>
  <c r="D3146" i="5"/>
  <c r="S3145" i="5"/>
  <c r="R3145" i="5"/>
  <c r="L3145" i="5"/>
  <c r="J3145" i="5"/>
  <c r="F3145" i="5"/>
  <c r="D3145" i="5"/>
  <c r="S3144" i="5"/>
  <c r="R3144" i="5"/>
  <c r="L3144" i="5"/>
  <c r="J3144" i="5"/>
  <c r="F3144" i="5"/>
  <c r="D3144" i="5"/>
  <c r="S3143" i="5"/>
  <c r="R3143" i="5"/>
  <c r="L3143" i="5"/>
  <c r="J3143" i="5"/>
  <c r="F3143" i="5"/>
  <c r="D3143" i="5"/>
  <c r="S3142" i="5"/>
  <c r="R3142" i="5"/>
  <c r="L3142" i="5"/>
  <c r="J3142" i="5"/>
  <c r="F3142" i="5"/>
  <c r="D3142" i="5"/>
  <c r="S3141" i="5"/>
  <c r="R3141" i="5"/>
  <c r="L3141" i="5"/>
  <c r="J3141" i="5"/>
  <c r="F3141" i="5"/>
  <c r="D3141" i="5"/>
  <c r="S3140" i="5"/>
  <c r="R3140" i="5"/>
  <c r="L3140" i="5"/>
  <c r="J3140" i="5"/>
  <c r="F3140" i="5"/>
  <c r="D3140" i="5"/>
  <c r="S3139" i="5"/>
  <c r="R3139" i="5"/>
  <c r="L3139" i="5"/>
  <c r="J3139" i="5"/>
  <c r="F3139" i="5"/>
  <c r="D3139" i="5"/>
  <c r="S3138" i="5"/>
  <c r="R3138" i="5"/>
  <c r="L3138" i="5"/>
  <c r="J3138" i="5"/>
  <c r="F3138" i="5"/>
  <c r="D3138" i="5"/>
  <c r="S3137" i="5"/>
  <c r="R3137" i="5"/>
  <c r="L3137" i="5"/>
  <c r="J3137" i="5"/>
  <c r="F3137" i="5"/>
  <c r="D3137" i="5"/>
  <c r="S3136" i="5"/>
  <c r="R3136" i="5"/>
  <c r="L3136" i="5"/>
  <c r="J3136" i="5"/>
  <c r="F3136" i="5"/>
  <c r="D3136" i="5"/>
  <c r="S3135" i="5"/>
  <c r="R3135" i="5"/>
  <c r="L3135" i="5"/>
  <c r="J3135" i="5"/>
  <c r="F3135" i="5"/>
  <c r="D3135" i="5"/>
  <c r="S3134" i="5"/>
  <c r="R3134" i="5"/>
  <c r="L3134" i="5"/>
  <c r="J3134" i="5"/>
  <c r="F3134" i="5"/>
  <c r="D3134" i="5"/>
  <c r="S3133" i="5"/>
  <c r="R3133" i="5"/>
  <c r="L3133" i="5"/>
  <c r="J3133" i="5"/>
  <c r="F3133" i="5"/>
  <c r="D3133" i="5"/>
  <c r="S3132" i="5"/>
  <c r="R3132" i="5"/>
  <c r="L3132" i="5"/>
  <c r="J3132" i="5"/>
  <c r="F3132" i="5"/>
  <c r="D3132" i="5"/>
  <c r="S3131" i="5"/>
  <c r="R3131" i="5"/>
  <c r="L3131" i="5"/>
  <c r="J3131" i="5"/>
  <c r="F3131" i="5"/>
  <c r="D3131" i="5"/>
  <c r="S3130" i="5"/>
  <c r="R3130" i="5"/>
  <c r="L3130" i="5"/>
  <c r="J3130" i="5"/>
  <c r="F3130" i="5"/>
  <c r="D3130" i="5"/>
  <c r="S3129" i="5"/>
  <c r="R3129" i="5"/>
  <c r="L3129" i="5"/>
  <c r="J3129" i="5"/>
  <c r="F3129" i="5"/>
  <c r="D3129" i="5"/>
  <c r="S3128" i="5"/>
  <c r="R3128" i="5"/>
  <c r="L3128" i="5"/>
  <c r="J3128" i="5"/>
  <c r="F3128" i="5"/>
  <c r="D3128" i="5"/>
  <c r="S3127" i="5"/>
  <c r="R3127" i="5"/>
  <c r="L3127" i="5"/>
  <c r="J3127" i="5"/>
  <c r="F3127" i="5"/>
  <c r="D3127" i="5"/>
  <c r="S3126" i="5"/>
  <c r="R3126" i="5"/>
  <c r="L3126" i="5"/>
  <c r="J3126" i="5"/>
  <c r="F3126" i="5"/>
  <c r="D3126" i="5"/>
  <c r="S3125" i="5"/>
  <c r="R3125" i="5"/>
  <c r="L3125" i="5"/>
  <c r="J3125" i="5"/>
  <c r="F3125" i="5"/>
  <c r="D3125" i="5"/>
  <c r="S3124" i="5"/>
  <c r="R3124" i="5"/>
  <c r="L3124" i="5"/>
  <c r="J3124" i="5"/>
  <c r="F3124" i="5"/>
  <c r="D3124" i="5"/>
  <c r="S3123" i="5"/>
  <c r="R3123" i="5"/>
  <c r="L3123" i="5"/>
  <c r="J3123" i="5"/>
  <c r="F3123" i="5"/>
  <c r="D3123" i="5"/>
  <c r="S3122" i="5"/>
  <c r="R3122" i="5"/>
  <c r="L3122" i="5"/>
  <c r="J3122" i="5"/>
  <c r="F3122" i="5"/>
  <c r="D3122" i="5"/>
  <c r="S3121" i="5"/>
  <c r="R3121" i="5"/>
  <c r="L3121" i="5"/>
  <c r="J3121" i="5"/>
  <c r="F3121" i="5"/>
  <c r="D3121" i="5"/>
  <c r="S3120" i="5"/>
  <c r="R3120" i="5"/>
  <c r="L3120" i="5"/>
  <c r="J3120" i="5"/>
  <c r="F3120" i="5"/>
  <c r="D3120" i="5"/>
  <c r="S3119" i="5"/>
  <c r="R3119" i="5"/>
  <c r="L3119" i="5"/>
  <c r="J3119" i="5"/>
  <c r="F3119" i="5"/>
  <c r="D3119" i="5"/>
  <c r="S3118" i="5"/>
  <c r="R3118" i="5"/>
  <c r="L3118" i="5"/>
  <c r="J3118" i="5"/>
  <c r="F3118" i="5"/>
  <c r="D3118" i="5"/>
  <c r="S3117" i="5"/>
  <c r="R3117" i="5"/>
  <c r="L3117" i="5"/>
  <c r="J3117" i="5"/>
  <c r="F3117" i="5"/>
  <c r="D3117" i="5"/>
  <c r="S3116" i="5"/>
  <c r="R3116" i="5"/>
  <c r="L3116" i="5"/>
  <c r="J3116" i="5"/>
  <c r="F3116" i="5"/>
  <c r="D3116" i="5"/>
  <c r="S3115" i="5"/>
  <c r="R3115" i="5"/>
  <c r="L3115" i="5"/>
  <c r="J3115" i="5"/>
  <c r="F3115" i="5"/>
  <c r="D3115" i="5"/>
  <c r="S3114" i="5"/>
  <c r="R3114" i="5"/>
  <c r="L3114" i="5"/>
  <c r="J3114" i="5"/>
  <c r="F3114" i="5"/>
  <c r="D3114" i="5"/>
  <c r="S3113" i="5"/>
  <c r="R3113" i="5"/>
  <c r="L3113" i="5"/>
  <c r="J3113" i="5"/>
  <c r="F3113" i="5"/>
  <c r="D3113" i="5"/>
  <c r="S3112" i="5"/>
  <c r="R3112" i="5"/>
  <c r="L3112" i="5"/>
  <c r="J3112" i="5"/>
  <c r="F3112" i="5"/>
  <c r="D3112" i="5"/>
  <c r="S3111" i="5"/>
  <c r="R3111" i="5"/>
  <c r="L3111" i="5"/>
  <c r="J3111" i="5"/>
  <c r="F3111" i="5"/>
  <c r="D3111" i="5"/>
  <c r="S3110" i="5"/>
  <c r="R3110" i="5"/>
  <c r="L3110" i="5"/>
  <c r="J3110" i="5"/>
  <c r="F3110" i="5"/>
  <c r="D3110" i="5"/>
  <c r="S3109" i="5"/>
  <c r="R3109" i="5"/>
  <c r="L3109" i="5"/>
  <c r="J3109" i="5"/>
  <c r="F3109" i="5"/>
  <c r="D3109" i="5"/>
  <c r="S3108" i="5"/>
  <c r="R3108" i="5"/>
  <c r="L3108" i="5"/>
  <c r="J3108" i="5"/>
  <c r="F3108" i="5"/>
  <c r="D3108" i="5"/>
  <c r="S3107" i="5"/>
  <c r="R3107" i="5"/>
  <c r="L3107" i="5"/>
  <c r="J3107" i="5"/>
  <c r="F3107" i="5"/>
  <c r="D3107" i="5"/>
  <c r="S3106" i="5"/>
  <c r="R3106" i="5"/>
  <c r="L3106" i="5"/>
  <c r="J3106" i="5"/>
  <c r="F3106" i="5"/>
  <c r="D3106" i="5"/>
  <c r="S3105" i="5"/>
  <c r="R3105" i="5"/>
  <c r="L3105" i="5"/>
  <c r="J3105" i="5"/>
  <c r="F3105" i="5"/>
  <c r="D3105" i="5"/>
  <c r="S3104" i="5"/>
  <c r="R3104" i="5"/>
  <c r="L3104" i="5"/>
  <c r="J3104" i="5"/>
  <c r="F3104" i="5"/>
  <c r="D3104" i="5"/>
  <c r="S3103" i="5"/>
  <c r="R3103" i="5"/>
  <c r="L3103" i="5"/>
  <c r="J3103" i="5"/>
  <c r="F3103" i="5"/>
  <c r="D3103" i="5"/>
  <c r="S3102" i="5"/>
  <c r="R3102" i="5"/>
  <c r="L3102" i="5"/>
  <c r="J3102" i="5"/>
  <c r="F3102" i="5"/>
  <c r="D3102" i="5"/>
  <c r="S3101" i="5"/>
  <c r="R3101" i="5"/>
  <c r="L3101" i="5"/>
  <c r="J3101" i="5"/>
  <c r="F3101" i="5"/>
  <c r="D3101" i="5"/>
  <c r="S3100" i="5"/>
  <c r="R3100" i="5"/>
  <c r="L3100" i="5"/>
  <c r="J3100" i="5"/>
  <c r="F3100" i="5"/>
  <c r="D3100" i="5"/>
  <c r="S3099" i="5"/>
  <c r="R3099" i="5"/>
  <c r="L3099" i="5"/>
  <c r="J3099" i="5"/>
  <c r="F3099" i="5"/>
  <c r="D3099" i="5"/>
  <c r="S3098" i="5"/>
  <c r="R3098" i="5"/>
  <c r="L3098" i="5"/>
  <c r="J3098" i="5"/>
  <c r="F3098" i="5"/>
  <c r="D3098" i="5"/>
  <c r="S3097" i="5"/>
  <c r="R3097" i="5"/>
  <c r="L3097" i="5"/>
  <c r="J3097" i="5"/>
  <c r="F3097" i="5"/>
  <c r="D3097" i="5"/>
  <c r="S3096" i="5"/>
  <c r="R3096" i="5"/>
  <c r="L3096" i="5"/>
  <c r="J3096" i="5"/>
  <c r="F3096" i="5"/>
  <c r="D3096" i="5"/>
  <c r="S3095" i="5"/>
  <c r="R3095" i="5"/>
  <c r="L3095" i="5"/>
  <c r="J3095" i="5"/>
  <c r="F3095" i="5"/>
  <c r="D3095" i="5"/>
  <c r="S3094" i="5"/>
  <c r="R3094" i="5"/>
  <c r="L3094" i="5"/>
  <c r="J3094" i="5"/>
  <c r="F3094" i="5"/>
  <c r="D3094" i="5"/>
  <c r="S3093" i="5"/>
  <c r="R3093" i="5"/>
  <c r="L3093" i="5"/>
  <c r="J3093" i="5"/>
  <c r="F3093" i="5"/>
  <c r="D3093" i="5"/>
  <c r="S3092" i="5"/>
  <c r="R3092" i="5"/>
  <c r="L3092" i="5"/>
  <c r="J3092" i="5"/>
  <c r="F3092" i="5"/>
  <c r="D3092" i="5"/>
  <c r="S3091" i="5"/>
  <c r="R3091" i="5"/>
  <c r="L3091" i="5"/>
  <c r="J3091" i="5"/>
  <c r="F3091" i="5"/>
  <c r="D3091" i="5"/>
  <c r="S3090" i="5"/>
  <c r="R3090" i="5"/>
  <c r="L3090" i="5"/>
  <c r="J3090" i="5"/>
  <c r="F3090" i="5"/>
  <c r="D3090" i="5"/>
  <c r="S3089" i="5"/>
  <c r="R3089" i="5"/>
  <c r="L3089" i="5"/>
  <c r="J3089" i="5"/>
  <c r="F3089" i="5"/>
  <c r="D3089" i="5"/>
  <c r="S3088" i="5"/>
  <c r="R3088" i="5"/>
  <c r="L3088" i="5"/>
  <c r="J3088" i="5"/>
  <c r="F3088" i="5"/>
  <c r="D3088" i="5"/>
  <c r="S3087" i="5"/>
  <c r="R3087" i="5"/>
  <c r="L3087" i="5"/>
  <c r="J3087" i="5"/>
  <c r="F3087" i="5"/>
  <c r="D3087" i="5"/>
  <c r="S3086" i="5"/>
  <c r="R3086" i="5"/>
  <c r="L3086" i="5"/>
  <c r="J3086" i="5"/>
  <c r="F3086" i="5"/>
  <c r="D3086" i="5"/>
  <c r="S3085" i="5"/>
  <c r="R3085" i="5"/>
  <c r="L3085" i="5"/>
  <c r="J3085" i="5"/>
  <c r="F3085" i="5"/>
  <c r="D3085" i="5"/>
  <c r="S3084" i="5"/>
  <c r="R3084" i="5"/>
  <c r="L3084" i="5"/>
  <c r="J3084" i="5"/>
  <c r="F3084" i="5"/>
  <c r="D3084" i="5"/>
  <c r="S3083" i="5"/>
  <c r="R3083" i="5"/>
  <c r="L3083" i="5"/>
  <c r="J3083" i="5"/>
  <c r="F3083" i="5"/>
  <c r="D3083" i="5"/>
  <c r="S3082" i="5"/>
  <c r="R3082" i="5"/>
  <c r="L3082" i="5"/>
  <c r="J3082" i="5"/>
  <c r="F3082" i="5"/>
  <c r="D3082" i="5"/>
  <c r="S3081" i="5"/>
  <c r="R3081" i="5"/>
  <c r="L3081" i="5"/>
  <c r="J3081" i="5"/>
  <c r="F3081" i="5"/>
  <c r="D3081" i="5"/>
  <c r="S3080" i="5"/>
  <c r="R3080" i="5"/>
  <c r="L3080" i="5"/>
  <c r="J3080" i="5"/>
  <c r="F3080" i="5"/>
  <c r="D3080" i="5"/>
  <c r="S3079" i="5"/>
  <c r="R3079" i="5"/>
  <c r="L3079" i="5"/>
  <c r="J3079" i="5"/>
  <c r="F3079" i="5"/>
  <c r="D3079" i="5"/>
  <c r="S3078" i="5"/>
  <c r="R3078" i="5"/>
  <c r="L3078" i="5"/>
  <c r="J3078" i="5"/>
  <c r="F3078" i="5"/>
  <c r="D3078" i="5"/>
  <c r="S3077" i="5"/>
  <c r="R3077" i="5"/>
  <c r="L3077" i="5"/>
  <c r="J3077" i="5"/>
  <c r="F3077" i="5"/>
  <c r="D3077" i="5"/>
  <c r="S3076" i="5"/>
  <c r="R3076" i="5"/>
  <c r="L3076" i="5"/>
  <c r="J3076" i="5"/>
  <c r="F3076" i="5"/>
  <c r="D3076" i="5"/>
  <c r="S3075" i="5"/>
  <c r="R3075" i="5"/>
  <c r="L3075" i="5"/>
  <c r="J3075" i="5"/>
  <c r="F3075" i="5"/>
  <c r="D3075" i="5"/>
  <c r="S3074" i="5"/>
  <c r="R3074" i="5"/>
  <c r="L3074" i="5"/>
  <c r="J3074" i="5"/>
  <c r="F3074" i="5"/>
  <c r="D3074" i="5"/>
  <c r="S3073" i="5"/>
  <c r="R3073" i="5"/>
  <c r="L3073" i="5"/>
  <c r="J3073" i="5"/>
  <c r="F3073" i="5"/>
  <c r="D3073" i="5"/>
  <c r="S3072" i="5"/>
  <c r="R3072" i="5"/>
  <c r="L3072" i="5"/>
  <c r="J3072" i="5"/>
  <c r="F3072" i="5"/>
  <c r="D3072" i="5"/>
  <c r="S3071" i="5"/>
  <c r="R3071" i="5"/>
  <c r="L3071" i="5"/>
  <c r="J3071" i="5"/>
  <c r="F3071" i="5"/>
  <c r="D3071" i="5"/>
  <c r="S3070" i="5"/>
  <c r="R3070" i="5"/>
  <c r="L3070" i="5"/>
  <c r="J3070" i="5"/>
  <c r="F3070" i="5"/>
  <c r="D3070" i="5"/>
  <c r="S3069" i="5"/>
  <c r="R3069" i="5"/>
  <c r="L3069" i="5"/>
  <c r="J3069" i="5"/>
  <c r="F3069" i="5"/>
  <c r="D3069" i="5"/>
  <c r="S3068" i="5"/>
  <c r="R3068" i="5"/>
  <c r="L3068" i="5"/>
  <c r="J3068" i="5"/>
  <c r="F3068" i="5"/>
  <c r="D3068" i="5"/>
  <c r="S3067" i="5"/>
  <c r="R3067" i="5"/>
  <c r="L3067" i="5"/>
  <c r="J3067" i="5"/>
  <c r="F3067" i="5"/>
  <c r="D3067" i="5"/>
  <c r="S3066" i="5"/>
  <c r="R3066" i="5"/>
  <c r="L3066" i="5"/>
  <c r="J3066" i="5"/>
  <c r="F3066" i="5"/>
  <c r="D3066" i="5"/>
  <c r="S3065" i="5"/>
  <c r="R3065" i="5"/>
  <c r="L3065" i="5"/>
  <c r="J3065" i="5"/>
  <c r="F3065" i="5"/>
  <c r="D3065" i="5"/>
  <c r="S3064" i="5"/>
  <c r="R3064" i="5"/>
  <c r="L3064" i="5"/>
  <c r="J3064" i="5"/>
  <c r="F3064" i="5"/>
  <c r="D3064" i="5"/>
  <c r="S3063" i="5"/>
  <c r="R3063" i="5"/>
  <c r="L3063" i="5"/>
  <c r="J3063" i="5"/>
  <c r="F3063" i="5"/>
  <c r="D3063" i="5"/>
  <c r="S3062" i="5"/>
  <c r="R3062" i="5"/>
  <c r="L3062" i="5"/>
  <c r="J3062" i="5"/>
  <c r="F3062" i="5"/>
  <c r="D3062" i="5"/>
  <c r="S3061" i="5"/>
  <c r="R3061" i="5"/>
  <c r="L3061" i="5"/>
  <c r="J3061" i="5"/>
  <c r="F3061" i="5"/>
  <c r="D3061" i="5"/>
  <c r="S3060" i="5"/>
  <c r="R3060" i="5"/>
  <c r="L3060" i="5"/>
  <c r="J3060" i="5"/>
  <c r="F3060" i="5"/>
  <c r="D3060" i="5"/>
  <c r="S3059" i="5"/>
  <c r="R3059" i="5"/>
  <c r="L3059" i="5"/>
  <c r="J3059" i="5"/>
  <c r="F3059" i="5"/>
  <c r="D3059" i="5"/>
  <c r="S3058" i="5"/>
  <c r="R3058" i="5"/>
  <c r="L3058" i="5"/>
  <c r="J3058" i="5"/>
  <c r="F3058" i="5"/>
  <c r="D3058" i="5"/>
  <c r="S3057" i="5"/>
  <c r="R3057" i="5"/>
  <c r="L3057" i="5"/>
  <c r="J3057" i="5"/>
  <c r="F3057" i="5"/>
  <c r="D3057" i="5"/>
  <c r="S3056" i="5"/>
  <c r="R3056" i="5"/>
  <c r="L3056" i="5"/>
  <c r="J3056" i="5"/>
  <c r="F3056" i="5"/>
  <c r="D3056" i="5"/>
  <c r="S3055" i="5"/>
  <c r="R3055" i="5"/>
  <c r="L3055" i="5"/>
  <c r="J3055" i="5"/>
  <c r="F3055" i="5"/>
  <c r="D3055" i="5"/>
  <c r="S3054" i="5"/>
  <c r="R3054" i="5"/>
  <c r="L3054" i="5"/>
  <c r="J3054" i="5"/>
  <c r="F3054" i="5"/>
  <c r="D3054" i="5"/>
  <c r="S3053" i="5"/>
  <c r="R3053" i="5"/>
  <c r="L3053" i="5"/>
  <c r="J3053" i="5"/>
  <c r="F3053" i="5"/>
  <c r="D3053" i="5"/>
  <c r="S3052" i="5"/>
  <c r="R3052" i="5"/>
  <c r="L3052" i="5"/>
  <c r="J3052" i="5"/>
  <c r="F3052" i="5"/>
  <c r="D3052" i="5"/>
  <c r="S3051" i="5"/>
  <c r="R3051" i="5"/>
  <c r="L3051" i="5"/>
  <c r="J3051" i="5"/>
  <c r="F3051" i="5"/>
  <c r="D3051" i="5"/>
  <c r="S3050" i="5"/>
  <c r="R3050" i="5"/>
  <c r="L3050" i="5"/>
  <c r="J3050" i="5"/>
  <c r="F3050" i="5"/>
  <c r="D3050" i="5"/>
  <c r="S3049" i="5"/>
  <c r="R3049" i="5"/>
  <c r="L3049" i="5"/>
  <c r="J3049" i="5"/>
  <c r="F3049" i="5"/>
  <c r="D3049" i="5"/>
  <c r="S3048" i="5"/>
  <c r="R3048" i="5"/>
  <c r="L3048" i="5"/>
  <c r="J3048" i="5"/>
  <c r="F3048" i="5"/>
  <c r="D3048" i="5"/>
  <c r="S3047" i="5"/>
  <c r="R3047" i="5"/>
  <c r="L3047" i="5"/>
  <c r="J3047" i="5"/>
  <c r="F3047" i="5"/>
  <c r="D3047" i="5"/>
  <c r="S3046" i="5"/>
  <c r="R3046" i="5"/>
  <c r="L3046" i="5"/>
  <c r="J3046" i="5"/>
  <c r="F3046" i="5"/>
  <c r="D3046" i="5"/>
  <c r="S3045" i="5"/>
  <c r="R3045" i="5"/>
  <c r="L3045" i="5"/>
  <c r="J3045" i="5"/>
  <c r="F3045" i="5"/>
  <c r="D3045" i="5"/>
  <c r="S3044" i="5"/>
  <c r="R3044" i="5"/>
  <c r="L3044" i="5"/>
  <c r="J3044" i="5"/>
  <c r="F3044" i="5"/>
  <c r="D3044" i="5"/>
  <c r="S3043" i="5"/>
  <c r="R3043" i="5"/>
  <c r="L3043" i="5"/>
  <c r="J3043" i="5"/>
  <c r="F3043" i="5"/>
  <c r="D3043" i="5"/>
  <c r="S3042" i="5"/>
  <c r="R3042" i="5"/>
  <c r="L3042" i="5"/>
  <c r="J3042" i="5"/>
  <c r="F3042" i="5"/>
  <c r="D3042" i="5"/>
  <c r="S3041" i="5"/>
  <c r="R3041" i="5"/>
  <c r="L3041" i="5"/>
  <c r="J3041" i="5"/>
  <c r="F3041" i="5"/>
  <c r="D3041" i="5"/>
  <c r="S3040" i="5"/>
  <c r="R3040" i="5"/>
  <c r="L3040" i="5"/>
  <c r="J3040" i="5"/>
  <c r="F3040" i="5"/>
  <c r="D3040" i="5"/>
  <c r="S3039" i="5"/>
  <c r="R3039" i="5"/>
  <c r="L3039" i="5"/>
  <c r="J3039" i="5"/>
  <c r="F3039" i="5"/>
  <c r="D3039" i="5"/>
  <c r="S3038" i="5"/>
  <c r="R3038" i="5"/>
  <c r="L3038" i="5"/>
  <c r="J3038" i="5"/>
  <c r="F3038" i="5"/>
  <c r="D3038" i="5"/>
  <c r="S3037" i="5"/>
  <c r="R3037" i="5"/>
  <c r="L3037" i="5"/>
  <c r="J3037" i="5"/>
  <c r="F3037" i="5"/>
  <c r="D3037" i="5"/>
  <c r="S3036" i="5"/>
  <c r="R3036" i="5"/>
  <c r="L3036" i="5"/>
  <c r="J3036" i="5"/>
  <c r="F3036" i="5"/>
  <c r="D3036" i="5"/>
  <c r="S3035" i="5"/>
  <c r="R3035" i="5"/>
  <c r="L3035" i="5"/>
  <c r="J3035" i="5"/>
  <c r="F3035" i="5"/>
  <c r="D3035" i="5"/>
  <c r="S3034" i="5"/>
  <c r="R3034" i="5"/>
  <c r="L3034" i="5"/>
  <c r="J3034" i="5"/>
  <c r="F3034" i="5"/>
  <c r="D3034" i="5"/>
  <c r="S3033" i="5"/>
  <c r="R3033" i="5"/>
  <c r="L3033" i="5"/>
  <c r="J3033" i="5"/>
  <c r="F3033" i="5"/>
  <c r="D3033" i="5"/>
  <c r="S3032" i="5"/>
  <c r="R3032" i="5"/>
  <c r="L3032" i="5"/>
  <c r="J3032" i="5"/>
  <c r="F3032" i="5"/>
  <c r="D3032" i="5"/>
  <c r="S3031" i="5"/>
  <c r="R3031" i="5"/>
  <c r="L3031" i="5"/>
  <c r="J3031" i="5"/>
  <c r="F3031" i="5"/>
  <c r="D3031" i="5"/>
  <c r="S3030" i="5"/>
  <c r="R3030" i="5"/>
  <c r="L3030" i="5"/>
  <c r="J3030" i="5"/>
  <c r="F3030" i="5"/>
  <c r="D3030" i="5"/>
  <c r="S3029" i="5"/>
  <c r="R3029" i="5"/>
  <c r="L3029" i="5"/>
  <c r="J3029" i="5"/>
  <c r="F3029" i="5"/>
  <c r="D3029" i="5"/>
  <c r="S3028" i="5"/>
  <c r="R3028" i="5"/>
  <c r="L3028" i="5"/>
  <c r="J3028" i="5"/>
  <c r="F3028" i="5"/>
  <c r="D3028" i="5"/>
  <c r="S3027" i="5"/>
  <c r="R3027" i="5"/>
  <c r="L3027" i="5"/>
  <c r="J3027" i="5"/>
  <c r="F3027" i="5"/>
  <c r="D3027" i="5"/>
  <c r="S3026" i="5"/>
  <c r="R3026" i="5"/>
  <c r="L3026" i="5"/>
  <c r="J3026" i="5"/>
  <c r="F3026" i="5"/>
  <c r="D3026" i="5"/>
  <c r="S3025" i="5"/>
  <c r="R3025" i="5"/>
  <c r="L3025" i="5"/>
  <c r="J3025" i="5"/>
  <c r="F3025" i="5"/>
  <c r="D3025" i="5"/>
  <c r="S3024" i="5"/>
  <c r="R3024" i="5"/>
  <c r="L3024" i="5"/>
  <c r="J3024" i="5"/>
  <c r="F3024" i="5"/>
  <c r="D3024" i="5"/>
  <c r="S3023" i="5"/>
  <c r="R3023" i="5"/>
  <c r="L3023" i="5"/>
  <c r="J3023" i="5"/>
  <c r="F3023" i="5"/>
  <c r="D3023" i="5"/>
  <c r="S3022" i="5"/>
  <c r="R3022" i="5"/>
  <c r="L3022" i="5"/>
  <c r="J3022" i="5"/>
  <c r="F3022" i="5"/>
  <c r="D3022" i="5"/>
  <c r="S3021" i="5"/>
  <c r="R3021" i="5"/>
  <c r="L3021" i="5"/>
  <c r="J3021" i="5"/>
  <c r="F3021" i="5"/>
  <c r="D3021" i="5"/>
  <c r="S3020" i="5"/>
  <c r="R3020" i="5"/>
  <c r="L3020" i="5"/>
  <c r="J3020" i="5"/>
  <c r="F3020" i="5"/>
  <c r="D3020" i="5"/>
  <c r="S3019" i="5"/>
  <c r="R3019" i="5"/>
  <c r="L3019" i="5"/>
  <c r="J3019" i="5"/>
  <c r="F3019" i="5"/>
  <c r="D3019" i="5"/>
  <c r="S3018" i="5"/>
  <c r="R3018" i="5"/>
  <c r="L3018" i="5"/>
  <c r="J3018" i="5"/>
  <c r="F3018" i="5"/>
  <c r="D3018" i="5"/>
  <c r="S3017" i="5"/>
  <c r="R3017" i="5"/>
  <c r="L3017" i="5"/>
  <c r="J3017" i="5"/>
  <c r="F3017" i="5"/>
  <c r="D3017" i="5"/>
  <c r="S3016" i="5"/>
  <c r="R3016" i="5"/>
  <c r="L3016" i="5"/>
  <c r="J3016" i="5"/>
  <c r="F3016" i="5"/>
  <c r="D3016" i="5"/>
  <c r="S3015" i="5"/>
  <c r="R3015" i="5"/>
  <c r="L3015" i="5"/>
  <c r="J3015" i="5"/>
  <c r="F3015" i="5"/>
  <c r="D3015" i="5"/>
  <c r="S3014" i="5"/>
  <c r="R3014" i="5"/>
  <c r="L3014" i="5"/>
  <c r="J3014" i="5"/>
  <c r="F3014" i="5"/>
  <c r="D3014" i="5"/>
  <c r="S3013" i="5"/>
  <c r="R3013" i="5"/>
  <c r="L3013" i="5"/>
  <c r="J3013" i="5"/>
  <c r="F3013" i="5"/>
  <c r="D3013" i="5"/>
  <c r="S3012" i="5"/>
  <c r="R3012" i="5"/>
  <c r="L3012" i="5"/>
  <c r="J3012" i="5"/>
  <c r="F3012" i="5"/>
  <c r="D3012" i="5"/>
  <c r="S3011" i="5"/>
  <c r="R3011" i="5"/>
  <c r="L3011" i="5"/>
  <c r="J3011" i="5"/>
  <c r="F3011" i="5"/>
  <c r="D3011" i="5"/>
  <c r="S3010" i="5"/>
  <c r="R3010" i="5"/>
  <c r="L3010" i="5"/>
  <c r="J3010" i="5"/>
  <c r="F3010" i="5"/>
  <c r="D3010" i="5"/>
  <c r="S3009" i="5"/>
  <c r="R3009" i="5"/>
  <c r="L3009" i="5"/>
  <c r="J3009" i="5"/>
  <c r="F3009" i="5"/>
  <c r="D3009" i="5"/>
  <c r="S3008" i="5"/>
  <c r="R3008" i="5"/>
  <c r="L3008" i="5"/>
  <c r="J3008" i="5"/>
  <c r="F3008" i="5"/>
  <c r="D3008" i="5"/>
  <c r="S3007" i="5"/>
  <c r="R3007" i="5"/>
  <c r="L3007" i="5"/>
  <c r="J3007" i="5"/>
  <c r="F3007" i="5"/>
  <c r="D3007" i="5"/>
  <c r="S3006" i="5"/>
  <c r="R3006" i="5"/>
  <c r="L3006" i="5"/>
  <c r="J3006" i="5"/>
  <c r="F3006" i="5"/>
  <c r="D3006" i="5"/>
  <c r="S3005" i="5"/>
  <c r="R3005" i="5"/>
  <c r="L3005" i="5"/>
  <c r="J3005" i="5"/>
  <c r="F3005" i="5"/>
  <c r="D3005" i="5"/>
  <c r="S3004" i="5"/>
  <c r="R3004" i="5"/>
  <c r="L3004" i="5"/>
  <c r="J3004" i="5"/>
  <c r="F3004" i="5"/>
  <c r="D3004" i="5"/>
  <c r="S3003" i="5"/>
  <c r="R3003" i="5"/>
  <c r="L3003" i="5"/>
  <c r="J3003" i="5"/>
  <c r="F3003" i="5"/>
  <c r="D3003" i="5"/>
  <c r="S3002" i="5"/>
  <c r="R3002" i="5"/>
  <c r="L3002" i="5"/>
  <c r="J3002" i="5"/>
  <c r="F3002" i="5"/>
  <c r="D3002" i="5"/>
  <c r="S3001" i="5"/>
  <c r="R3001" i="5"/>
  <c r="L3001" i="5"/>
  <c r="J3001" i="5"/>
  <c r="F3001" i="5"/>
  <c r="D3001" i="5"/>
  <c r="S3000" i="5"/>
  <c r="R3000" i="5"/>
  <c r="L3000" i="5"/>
  <c r="J3000" i="5"/>
  <c r="F3000" i="5"/>
  <c r="D3000" i="5"/>
  <c r="S2999" i="5"/>
  <c r="R2999" i="5"/>
  <c r="L2999" i="5"/>
  <c r="J2999" i="5"/>
  <c r="F2999" i="5"/>
  <c r="D2999" i="5"/>
  <c r="S2998" i="5"/>
  <c r="R2998" i="5"/>
  <c r="L2998" i="5"/>
  <c r="J2998" i="5"/>
  <c r="F2998" i="5"/>
  <c r="D2998" i="5"/>
  <c r="S2997" i="5"/>
  <c r="R2997" i="5"/>
  <c r="L2997" i="5"/>
  <c r="J2997" i="5"/>
  <c r="F2997" i="5"/>
  <c r="D2997" i="5"/>
  <c r="S2996" i="5"/>
  <c r="R2996" i="5"/>
  <c r="L2996" i="5"/>
  <c r="J2996" i="5"/>
  <c r="F2996" i="5"/>
  <c r="D2996" i="5"/>
  <c r="S2995" i="5"/>
  <c r="R2995" i="5"/>
  <c r="L2995" i="5"/>
  <c r="J2995" i="5"/>
  <c r="F2995" i="5"/>
  <c r="D2995" i="5"/>
  <c r="S2994" i="5"/>
  <c r="R2994" i="5"/>
  <c r="L2994" i="5"/>
  <c r="J2994" i="5"/>
  <c r="F2994" i="5"/>
  <c r="D2994" i="5"/>
  <c r="S2993" i="5"/>
  <c r="R2993" i="5"/>
  <c r="L2993" i="5"/>
  <c r="J2993" i="5"/>
  <c r="F2993" i="5"/>
  <c r="D2993" i="5"/>
  <c r="S2992" i="5"/>
  <c r="R2992" i="5"/>
  <c r="L2992" i="5"/>
  <c r="J2992" i="5"/>
  <c r="F2992" i="5"/>
  <c r="D2992" i="5"/>
  <c r="S2991" i="5"/>
  <c r="R2991" i="5"/>
  <c r="L2991" i="5"/>
  <c r="J2991" i="5"/>
  <c r="F2991" i="5"/>
  <c r="D2991" i="5"/>
  <c r="S2990" i="5"/>
  <c r="R2990" i="5"/>
  <c r="L2990" i="5"/>
  <c r="J2990" i="5"/>
  <c r="F2990" i="5"/>
  <c r="D2990" i="5"/>
  <c r="S2989" i="5"/>
  <c r="R2989" i="5"/>
  <c r="L2989" i="5"/>
  <c r="J2989" i="5"/>
  <c r="F2989" i="5"/>
  <c r="D2989" i="5"/>
  <c r="S2988" i="5"/>
  <c r="R2988" i="5"/>
  <c r="L2988" i="5"/>
  <c r="J2988" i="5"/>
  <c r="F2988" i="5"/>
  <c r="D2988" i="5"/>
  <c r="S2987" i="5"/>
  <c r="R2987" i="5"/>
  <c r="L2987" i="5"/>
  <c r="J2987" i="5"/>
  <c r="F2987" i="5"/>
  <c r="D2987" i="5"/>
  <c r="S2986" i="5"/>
  <c r="R2986" i="5"/>
  <c r="L2986" i="5"/>
  <c r="J2986" i="5"/>
  <c r="F2986" i="5"/>
  <c r="D2986" i="5"/>
  <c r="S2985" i="5"/>
  <c r="R2985" i="5"/>
  <c r="L2985" i="5"/>
  <c r="J2985" i="5"/>
  <c r="F2985" i="5"/>
  <c r="D2985" i="5"/>
  <c r="S2984" i="5"/>
  <c r="R2984" i="5"/>
  <c r="L2984" i="5"/>
  <c r="J2984" i="5"/>
  <c r="F2984" i="5"/>
  <c r="D2984" i="5"/>
  <c r="S2983" i="5"/>
  <c r="R2983" i="5"/>
  <c r="L2983" i="5"/>
  <c r="J2983" i="5"/>
  <c r="F2983" i="5"/>
  <c r="D2983" i="5"/>
  <c r="S2982" i="5"/>
  <c r="R2982" i="5"/>
  <c r="L2982" i="5"/>
  <c r="J2982" i="5"/>
  <c r="F2982" i="5"/>
  <c r="D2982" i="5"/>
  <c r="S2981" i="5"/>
  <c r="R2981" i="5"/>
  <c r="L2981" i="5"/>
  <c r="J2981" i="5"/>
  <c r="F2981" i="5"/>
  <c r="D2981" i="5"/>
  <c r="S2980" i="5"/>
  <c r="R2980" i="5"/>
  <c r="L2980" i="5"/>
  <c r="J2980" i="5"/>
  <c r="F2980" i="5"/>
  <c r="D2980" i="5"/>
  <c r="S2979" i="5"/>
  <c r="R2979" i="5"/>
  <c r="L2979" i="5"/>
  <c r="J2979" i="5"/>
  <c r="F2979" i="5"/>
  <c r="D2979" i="5"/>
  <c r="S2978" i="5"/>
  <c r="R2978" i="5"/>
  <c r="L2978" i="5"/>
  <c r="J2978" i="5"/>
  <c r="F2978" i="5"/>
  <c r="D2978" i="5"/>
  <c r="S2977" i="5"/>
  <c r="R2977" i="5"/>
  <c r="L2977" i="5"/>
  <c r="J2977" i="5"/>
  <c r="F2977" i="5"/>
  <c r="D2977" i="5"/>
  <c r="S2976" i="5"/>
  <c r="R2976" i="5"/>
  <c r="L2976" i="5"/>
  <c r="J2976" i="5"/>
  <c r="F2976" i="5"/>
  <c r="D2976" i="5"/>
  <c r="S2975" i="5"/>
  <c r="R2975" i="5"/>
  <c r="L2975" i="5"/>
  <c r="J2975" i="5"/>
  <c r="F2975" i="5"/>
  <c r="D2975" i="5"/>
  <c r="S2974" i="5"/>
  <c r="R2974" i="5"/>
  <c r="L2974" i="5"/>
  <c r="J2974" i="5"/>
  <c r="F2974" i="5"/>
  <c r="D2974" i="5"/>
  <c r="S2973" i="5"/>
  <c r="R2973" i="5"/>
  <c r="L2973" i="5"/>
  <c r="J2973" i="5"/>
  <c r="F2973" i="5"/>
  <c r="D2973" i="5"/>
  <c r="S2972" i="5"/>
  <c r="R2972" i="5"/>
  <c r="L2972" i="5"/>
  <c r="J2972" i="5"/>
  <c r="F2972" i="5"/>
  <c r="D2972" i="5"/>
  <c r="S2971" i="5"/>
  <c r="R2971" i="5"/>
  <c r="L2971" i="5"/>
  <c r="J2971" i="5"/>
  <c r="F2971" i="5"/>
  <c r="D2971" i="5"/>
  <c r="S2970" i="5"/>
  <c r="R2970" i="5"/>
  <c r="L2970" i="5"/>
  <c r="J2970" i="5"/>
  <c r="F2970" i="5"/>
  <c r="D2970" i="5"/>
  <c r="S2969" i="5"/>
  <c r="R2969" i="5"/>
  <c r="L2969" i="5"/>
  <c r="J2969" i="5"/>
  <c r="F2969" i="5"/>
  <c r="D2969" i="5"/>
  <c r="S2968" i="5"/>
  <c r="R2968" i="5"/>
  <c r="L2968" i="5"/>
  <c r="J2968" i="5"/>
  <c r="F2968" i="5"/>
  <c r="D2968" i="5"/>
  <c r="S2967" i="5"/>
  <c r="R2967" i="5"/>
  <c r="L2967" i="5"/>
  <c r="J2967" i="5"/>
  <c r="F2967" i="5"/>
  <c r="D2967" i="5"/>
  <c r="S2966" i="5"/>
  <c r="R2966" i="5"/>
  <c r="L2966" i="5"/>
  <c r="J2966" i="5"/>
  <c r="F2966" i="5"/>
  <c r="D2966" i="5"/>
  <c r="S2965" i="5"/>
  <c r="R2965" i="5"/>
  <c r="L2965" i="5"/>
  <c r="J2965" i="5"/>
  <c r="F2965" i="5"/>
  <c r="D2965" i="5"/>
  <c r="S2964" i="5"/>
  <c r="R2964" i="5"/>
  <c r="L2964" i="5"/>
  <c r="J2964" i="5"/>
  <c r="F2964" i="5"/>
  <c r="D2964" i="5"/>
  <c r="S2963" i="5"/>
  <c r="R2963" i="5"/>
  <c r="L2963" i="5"/>
  <c r="J2963" i="5"/>
  <c r="F2963" i="5"/>
  <c r="D2963" i="5"/>
  <c r="S2962" i="5"/>
  <c r="R2962" i="5"/>
  <c r="L2962" i="5"/>
  <c r="J2962" i="5"/>
  <c r="F2962" i="5"/>
  <c r="D2962" i="5"/>
  <c r="S2961" i="5"/>
  <c r="R2961" i="5"/>
  <c r="L2961" i="5"/>
  <c r="J2961" i="5"/>
  <c r="F2961" i="5"/>
  <c r="D2961" i="5"/>
  <c r="S2960" i="5"/>
  <c r="R2960" i="5"/>
  <c r="L2960" i="5"/>
  <c r="J2960" i="5"/>
  <c r="F2960" i="5"/>
  <c r="D2960" i="5"/>
  <c r="S2959" i="5"/>
  <c r="R2959" i="5"/>
  <c r="L2959" i="5"/>
  <c r="J2959" i="5"/>
  <c r="F2959" i="5"/>
  <c r="D2959" i="5"/>
  <c r="S2958" i="5"/>
  <c r="R2958" i="5"/>
  <c r="L2958" i="5"/>
  <c r="J2958" i="5"/>
  <c r="F2958" i="5"/>
  <c r="D2958" i="5"/>
  <c r="S2957" i="5"/>
  <c r="R2957" i="5"/>
  <c r="L2957" i="5"/>
  <c r="J2957" i="5"/>
  <c r="F2957" i="5"/>
  <c r="D2957" i="5"/>
  <c r="S2956" i="5"/>
  <c r="R2956" i="5"/>
  <c r="L2956" i="5"/>
  <c r="J2956" i="5"/>
  <c r="F2956" i="5"/>
  <c r="D2956" i="5"/>
  <c r="S2955" i="5"/>
  <c r="R2955" i="5"/>
  <c r="L2955" i="5"/>
  <c r="J2955" i="5"/>
  <c r="F2955" i="5"/>
  <c r="D2955" i="5"/>
  <c r="S2954" i="5"/>
  <c r="R2954" i="5"/>
  <c r="L2954" i="5"/>
  <c r="J2954" i="5"/>
  <c r="F2954" i="5"/>
  <c r="D2954" i="5"/>
  <c r="S2953" i="5"/>
  <c r="R2953" i="5"/>
  <c r="L2953" i="5"/>
  <c r="J2953" i="5"/>
  <c r="F2953" i="5"/>
  <c r="D2953" i="5"/>
  <c r="S2952" i="5"/>
  <c r="R2952" i="5"/>
  <c r="L2952" i="5"/>
  <c r="J2952" i="5"/>
  <c r="F2952" i="5"/>
  <c r="D2952" i="5"/>
  <c r="S2951" i="5"/>
  <c r="R2951" i="5"/>
  <c r="L2951" i="5"/>
  <c r="M2974" i="5" s="1"/>
  <c r="J2951" i="5"/>
  <c r="F2951" i="5"/>
  <c r="D2951" i="5"/>
  <c r="S2950" i="5"/>
  <c r="R2950" i="5"/>
  <c r="L2950" i="5"/>
  <c r="J2950" i="5"/>
  <c r="F2950" i="5"/>
  <c r="D2950" i="5"/>
  <c r="S2949" i="5"/>
  <c r="R2949" i="5"/>
  <c r="L2949" i="5"/>
  <c r="J2949" i="5"/>
  <c r="F2949" i="5"/>
  <c r="D2949" i="5"/>
  <c r="S2948" i="5"/>
  <c r="R2948" i="5"/>
  <c r="L2948" i="5"/>
  <c r="J2948" i="5"/>
  <c r="F2948" i="5"/>
  <c r="D2948" i="5"/>
  <c r="S2947" i="5"/>
  <c r="R2947" i="5"/>
  <c r="L2947" i="5"/>
  <c r="J2947" i="5"/>
  <c r="F2947" i="5"/>
  <c r="D2947" i="5"/>
  <c r="S2946" i="5"/>
  <c r="R2946" i="5"/>
  <c r="L2946" i="5"/>
  <c r="J2946" i="5"/>
  <c r="F2946" i="5"/>
  <c r="D2946" i="5"/>
  <c r="S2945" i="5"/>
  <c r="R2945" i="5"/>
  <c r="L2945" i="5"/>
  <c r="J2945" i="5"/>
  <c r="F2945" i="5"/>
  <c r="D2945" i="5"/>
  <c r="S2944" i="5"/>
  <c r="R2944" i="5"/>
  <c r="L2944" i="5"/>
  <c r="J2944" i="5"/>
  <c r="F2944" i="5"/>
  <c r="D2944" i="5"/>
  <c r="S2943" i="5"/>
  <c r="R2943" i="5"/>
  <c r="L2943" i="5"/>
  <c r="J2943" i="5"/>
  <c r="F2943" i="5"/>
  <c r="D2943" i="5"/>
  <c r="S2942" i="5"/>
  <c r="R2942" i="5"/>
  <c r="L2942" i="5"/>
  <c r="J2942" i="5"/>
  <c r="F2942" i="5"/>
  <c r="D2942" i="5"/>
  <c r="S2941" i="5"/>
  <c r="R2941" i="5"/>
  <c r="L2941" i="5"/>
  <c r="J2941" i="5"/>
  <c r="F2941" i="5"/>
  <c r="D2941" i="5"/>
  <c r="S2940" i="5"/>
  <c r="R2940" i="5"/>
  <c r="L2940" i="5"/>
  <c r="J2940" i="5"/>
  <c r="F2940" i="5"/>
  <c r="D2940" i="5"/>
  <c r="S2939" i="5"/>
  <c r="R2939" i="5"/>
  <c r="L2939" i="5"/>
  <c r="J2939" i="5"/>
  <c r="F2939" i="5"/>
  <c r="D2939" i="5"/>
  <c r="S2938" i="5"/>
  <c r="R2938" i="5"/>
  <c r="L2938" i="5"/>
  <c r="J2938" i="5"/>
  <c r="F2938" i="5"/>
  <c r="D2938" i="5"/>
  <c r="S2937" i="5"/>
  <c r="R2937" i="5"/>
  <c r="L2937" i="5"/>
  <c r="J2937" i="5"/>
  <c r="F2937" i="5"/>
  <c r="D2937" i="5"/>
  <c r="S2936" i="5"/>
  <c r="R2936" i="5"/>
  <c r="L2936" i="5"/>
  <c r="J2936" i="5"/>
  <c r="F2936" i="5"/>
  <c r="D2936" i="5"/>
  <c r="S2935" i="5"/>
  <c r="R2935" i="5"/>
  <c r="L2935" i="5"/>
  <c r="J2935" i="5"/>
  <c r="F2935" i="5"/>
  <c r="D2935" i="5"/>
  <c r="S2934" i="5"/>
  <c r="R2934" i="5"/>
  <c r="L2934" i="5"/>
  <c r="J2934" i="5"/>
  <c r="F2934" i="5"/>
  <c r="D2934" i="5"/>
  <c r="S2933" i="5"/>
  <c r="R2933" i="5"/>
  <c r="L2933" i="5"/>
  <c r="J2933" i="5"/>
  <c r="F2933" i="5"/>
  <c r="D2933" i="5"/>
  <c r="S2932" i="5"/>
  <c r="R2932" i="5"/>
  <c r="L2932" i="5"/>
  <c r="J2932" i="5"/>
  <c r="F2932" i="5"/>
  <c r="D2932" i="5"/>
  <c r="S2931" i="5"/>
  <c r="R2931" i="5"/>
  <c r="L2931" i="5"/>
  <c r="J2931" i="5"/>
  <c r="F2931" i="5"/>
  <c r="D2931" i="5"/>
  <c r="S2930" i="5"/>
  <c r="R2930" i="5"/>
  <c r="L2930" i="5"/>
  <c r="J2930" i="5"/>
  <c r="F2930" i="5"/>
  <c r="D2930" i="5"/>
  <c r="S2929" i="5"/>
  <c r="R2929" i="5"/>
  <c r="L2929" i="5"/>
  <c r="J2929" i="5"/>
  <c r="F2929" i="5"/>
  <c r="D2929" i="5"/>
  <c r="S2928" i="5"/>
  <c r="R2928" i="5"/>
  <c r="L2928" i="5"/>
  <c r="J2928" i="5"/>
  <c r="F2928" i="5"/>
  <c r="D2928" i="5"/>
  <c r="S2927" i="5"/>
  <c r="R2927" i="5"/>
  <c r="L2927" i="5"/>
  <c r="J2927" i="5"/>
  <c r="F2927" i="5"/>
  <c r="D2927" i="5"/>
  <c r="S2926" i="5"/>
  <c r="R2926" i="5"/>
  <c r="L2926" i="5"/>
  <c r="J2926" i="5"/>
  <c r="F2926" i="5"/>
  <c r="D2926" i="5"/>
  <c r="S2925" i="5"/>
  <c r="R2925" i="5"/>
  <c r="L2925" i="5"/>
  <c r="J2925" i="5"/>
  <c r="F2925" i="5"/>
  <c r="D2925" i="5"/>
  <c r="S2924" i="5"/>
  <c r="R2924" i="5"/>
  <c r="L2924" i="5"/>
  <c r="J2924" i="5"/>
  <c r="F2924" i="5"/>
  <c r="D2924" i="5"/>
  <c r="S2923" i="5"/>
  <c r="R2923" i="5"/>
  <c r="L2923" i="5"/>
  <c r="J2923" i="5"/>
  <c r="F2923" i="5"/>
  <c r="D2923" i="5"/>
  <c r="S2922" i="5"/>
  <c r="R2922" i="5"/>
  <c r="L2922" i="5"/>
  <c r="J2922" i="5"/>
  <c r="F2922" i="5"/>
  <c r="D2922" i="5"/>
  <c r="S2921" i="5"/>
  <c r="R2921" i="5"/>
  <c r="L2921" i="5"/>
  <c r="J2921" i="5"/>
  <c r="F2921" i="5"/>
  <c r="D2921" i="5"/>
  <c r="S2920" i="5"/>
  <c r="R2920" i="5"/>
  <c r="L2920" i="5"/>
  <c r="J2920" i="5"/>
  <c r="F2920" i="5"/>
  <c r="D2920" i="5"/>
  <c r="S2919" i="5"/>
  <c r="R2919" i="5"/>
  <c r="L2919" i="5"/>
  <c r="J2919" i="5"/>
  <c r="F2919" i="5"/>
  <c r="D2919" i="5"/>
  <c r="S2918" i="5"/>
  <c r="R2918" i="5"/>
  <c r="L2918" i="5"/>
  <c r="J2918" i="5"/>
  <c r="F2918" i="5"/>
  <c r="D2918" i="5"/>
  <c r="S2917" i="5"/>
  <c r="R2917" i="5"/>
  <c r="L2917" i="5"/>
  <c r="J2917" i="5"/>
  <c r="F2917" i="5"/>
  <c r="D2917" i="5"/>
  <c r="S2916" i="5"/>
  <c r="R2916" i="5"/>
  <c r="L2916" i="5"/>
  <c r="J2916" i="5"/>
  <c r="F2916" i="5"/>
  <c r="D2916" i="5"/>
  <c r="S2915" i="5"/>
  <c r="R2915" i="5"/>
  <c r="L2915" i="5"/>
  <c r="J2915" i="5"/>
  <c r="F2915" i="5"/>
  <c r="D2915" i="5"/>
  <c r="S2914" i="5"/>
  <c r="R2914" i="5"/>
  <c r="L2914" i="5"/>
  <c r="J2914" i="5"/>
  <c r="F2914" i="5"/>
  <c r="D2914" i="5"/>
  <c r="S2913" i="5"/>
  <c r="R2913" i="5"/>
  <c r="L2913" i="5"/>
  <c r="J2913" i="5"/>
  <c r="F2913" i="5"/>
  <c r="D2913" i="5"/>
  <c r="S2912" i="5"/>
  <c r="R2912" i="5"/>
  <c r="L2912" i="5"/>
  <c r="J2912" i="5"/>
  <c r="F2912" i="5"/>
  <c r="D2912" i="5"/>
  <c r="S2911" i="5"/>
  <c r="R2911" i="5"/>
  <c r="L2911" i="5"/>
  <c r="J2911" i="5"/>
  <c r="F2911" i="5"/>
  <c r="D2911" i="5"/>
  <c r="S2910" i="5"/>
  <c r="R2910" i="5"/>
  <c r="L2910" i="5"/>
  <c r="J2910" i="5"/>
  <c r="F2910" i="5"/>
  <c r="D2910" i="5"/>
  <c r="S2909" i="5"/>
  <c r="R2909" i="5"/>
  <c r="L2909" i="5"/>
  <c r="J2909" i="5"/>
  <c r="F2909" i="5"/>
  <c r="D2909" i="5"/>
  <c r="S2908" i="5"/>
  <c r="R2908" i="5"/>
  <c r="L2908" i="5"/>
  <c r="J2908" i="5"/>
  <c r="F2908" i="5"/>
  <c r="D2908" i="5"/>
  <c r="S2907" i="5"/>
  <c r="R2907" i="5"/>
  <c r="L2907" i="5"/>
  <c r="J2907" i="5"/>
  <c r="F2907" i="5"/>
  <c r="D2907" i="5"/>
  <c r="S2906" i="5"/>
  <c r="R2906" i="5"/>
  <c r="L2906" i="5"/>
  <c r="J2906" i="5"/>
  <c r="F2906" i="5"/>
  <c r="D2906" i="5"/>
  <c r="S2905" i="5"/>
  <c r="R2905" i="5"/>
  <c r="L2905" i="5"/>
  <c r="J2905" i="5"/>
  <c r="F2905" i="5"/>
  <c r="D2905" i="5"/>
  <c r="S2904" i="5"/>
  <c r="R2904" i="5"/>
  <c r="L2904" i="5"/>
  <c r="J2904" i="5"/>
  <c r="F2904" i="5"/>
  <c r="D2904" i="5"/>
  <c r="S2903" i="5"/>
  <c r="R2903" i="5"/>
  <c r="L2903" i="5"/>
  <c r="J2903" i="5"/>
  <c r="F2903" i="5"/>
  <c r="D2903" i="5"/>
  <c r="S2902" i="5"/>
  <c r="R2902" i="5"/>
  <c r="L2902" i="5"/>
  <c r="J2902" i="5"/>
  <c r="F2902" i="5"/>
  <c r="D2902" i="5"/>
  <c r="S2901" i="5"/>
  <c r="R2901" i="5"/>
  <c r="L2901" i="5"/>
  <c r="J2901" i="5"/>
  <c r="F2901" i="5"/>
  <c r="D2901" i="5"/>
  <c r="S2900" i="5"/>
  <c r="R2900" i="5"/>
  <c r="L2900" i="5"/>
  <c r="J2900" i="5"/>
  <c r="F2900" i="5"/>
  <c r="D2900" i="5"/>
  <c r="S2899" i="5"/>
  <c r="R2899" i="5"/>
  <c r="L2899" i="5"/>
  <c r="J2899" i="5"/>
  <c r="F2899" i="5"/>
  <c r="D2899" i="5"/>
  <c r="S2898" i="5"/>
  <c r="R2898" i="5"/>
  <c r="L2898" i="5"/>
  <c r="J2898" i="5"/>
  <c r="F2898" i="5"/>
  <c r="D2898" i="5"/>
  <c r="S2897" i="5"/>
  <c r="R2897" i="5"/>
  <c r="L2897" i="5"/>
  <c r="J2897" i="5"/>
  <c r="F2897" i="5"/>
  <c r="D2897" i="5"/>
  <c r="S2896" i="5"/>
  <c r="R2896" i="5"/>
  <c r="L2896" i="5"/>
  <c r="J2896" i="5"/>
  <c r="F2896" i="5"/>
  <c r="D2896" i="5"/>
  <c r="S2895" i="5"/>
  <c r="R2895" i="5"/>
  <c r="L2895" i="5"/>
  <c r="J2895" i="5"/>
  <c r="F2895" i="5"/>
  <c r="D2895" i="5"/>
  <c r="S2894" i="5"/>
  <c r="R2894" i="5"/>
  <c r="L2894" i="5"/>
  <c r="J2894" i="5"/>
  <c r="F2894" i="5"/>
  <c r="D2894" i="5"/>
  <c r="S2893" i="5"/>
  <c r="R2893" i="5"/>
  <c r="L2893" i="5"/>
  <c r="J2893" i="5"/>
  <c r="F2893" i="5"/>
  <c r="D2893" i="5"/>
  <c r="S2892" i="5"/>
  <c r="R2892" i="5"/>
  <c r="L2892" i="5"/>
  <c r="J2892" i="5"/>
  <c r="F2892" i="5"/>
  <c r="D2892" i="5"/>
  <c r="S2891" i="5"/>
  <c r="R2891" i="5"/>
  <c r="L2891" i="5"/>
  <c r="J2891" i="5"/>
  <c r="F2891" i="5"/>
  <c r="D2891" i="5"/>
  <c r="S2890" i="5"/>
  <c r="R2890" i="5"/>
  <c r="L2890" i="5"/>
  <c r="J2890" i="5"/>
  <c r="F2890" i="5"/>
  <c r="D2890" i="5"/>
  <c r="S2889" i="5"/>
  <c r="R2889" i="5"/>
  <c r="L2889" i="5"/>
  <c r="J2889" i="5"/>
  <c r="F2889" i="5"/>
  <c r="D2889" i="5"/>
  <c r="S2888" i="5"/>
  <c r="R2888" i="5"/>
  <c r="L2888" i="5"/>
  <c r="J2888" i="5"/>
  <c r="F2888" i="5"/>
  <c r="D2888" i="5"/>
  <c r="S2887" i="5"/>
  <c r="R2887" i="5"/>
  <c r="L2887" i="5"/>
  <c r="M2910" i="5" s="1"/>
  <c r="J2887" i="5"/>
  <c r="F2887" i="5"/>
  <c r="D2887" i="5"/>
  <c r="S2886" i="5"/>
  <c r="R2886" i="5"/>
  <c r="L2886" i="5"/>
  <c r="J2886" i="5"/>
  <c r="F2886" i="5"/>
  <c r="D2886" i="5"/>
  <c r="S2885" i="5"/>
  <c r="R2885" i="5"/>
  <c r="L2885" i="5"/>
  <c r="J2885" i="5"/>
  <c r="F2885" i="5"/>
  <c r="D2885" i="5"/>
  <c r="S2884" i="5"/>
  <c r="R2884" i="5"/>
  <c r="L2884" i="5"/>
  <c r="J2884" i="5"/>
  <c r="F2884" i="5"/>
  <c r="D2884" i="5"/>
  <c r="S2883" i="5"/>
  <c r="R2883" i="5"/>
  <c r="L2883" i="5"/>
  <c r="J2883" i="5"/>
  <c r="F2883" i="5"/>
  <c r="D2883" i="5"/>
  <c r="S2882" i="5"/>
  <c r="R2882" i="5"/>
  <c r="L2882" i="5"/>
  <c r="J2882" i="5"/>
  <c r="F2882" i="5"/>
  <c r="D2882" i="5"/>
  <c r="S2881" i="5"/>
  <c r="R2881" i="5"/>
  <c r="L2881" i="5"/>
  <c r="J2881" i="5"/>
  <c r="F2881" i="5"/>
  <c r="D2881" i="5"/>
  <c r="S2880" i="5"/>
  <c r="R2880" i="5"/>
  <c r="L2880" i="5"/>
  <c r="J2880" i="5"/>
  <c r="F2880" i="5"/>
  <c r="D2880" i="5"/>
  <c r="S2879" i="5"/>
  <c r="R2879" i="5"/>
  <c r="L2879" i="5"/>
  <c r="J2879" i="5"/>
  <c r="F2879" i="5"/>
  <c r="D2879" i="5"/>
  <c r="S2878" i="5"/>
  <c r="R2878" i="5"/>
  <c r="L2878" i="5"/>
  <c r="J2878" i="5"/>
  <c r="F2878" i="5"/>
  <c r="D2878" i="5"/>
  <c r="S2877" i="5"/>
  <c r="R2877" i="5"/>
  <c r="L2877" i="5"/>
  <c r="J2877" i="5"/>
  <c r="F2877" i="5"/>
  <c r="D2877" i="5"/>
  <c r="S2876" i="5"/>
  <c r="R2876" i="5"/>
  <c r="L2876" i="5"/>
  <c r="J2876" i="5"/>
  <c r="F2876" i="5"/>
  <c r="D2876" i="5"/>
  <c r="S2875" i="5"/>
  <c r="R2875" i="5"/>
  <c r="L2875" i="5"/>
  <c r="J2875" i="5"/>
  <c r="F2875" i="5"/>
  <c r="D2875" i="5"/>
  <c r="S2874" i="5"/>
  <c r="R2874" i="5"/>
  <c r="L2874" i="5"/>
  <c r="J2874" i="5"/>
  <c r="F2874" i="5"/>
  <c r="D2874" i="5"/>
  <c r="S2873" i="5"/>
  <c r="R2873" i="5"/>
  <c r="L2873" i="5"/>
  <c r="J2873" i="5"/>
  <c r="F2873" i="5"/>
  <c r="D2873" i="5"/>
  <c r="S2872" i="5"/>
  <c r="R2872" i="5"/>
  <c r="L2872" i="5"/>
  <c r="J2872" i="5"/>
  <c r="F2872" i="5"/>
  <c r="D2872" i="5"/>
  <c r="S2871" i="5"/>
  <c r="R2871" i="5"/>
  <c r="L2871" i="5"/>
  <c r="J2871" i="5"/>
  <c r="F2871" i="5"/>
  <c r="D2871" i="5"/>
  <c r="S2870" i="5"/>
  <c r="R2870" i="5"/>
  <c r="L2870" i="5"/>
  <c r="J2870" i="5"/>
  <c r="F2870" i="5"/>
  <c r="D2870" i="5"/>
  <c r="S2869" i="5"/>
  <c r="R2869" i="5"/>
  <c r="L2869" i="5"/>
  <c r="J2869" i="5"/>
  <c r="F2869" i="5"/>
  <c r="D2869" i="5"/>
  <c r="S2868" i="5"/>
  <c r="R2868" i="5"/>
  <c r="L2868" i="5"/>
  <c r="J2868" i="5"/>
  <c r="F2868" i="5"/>
  <c r="D2868" i="5"/>
  <c r="S2867" i="5"/>
  <c r="R2867" i="5"/>
  <c r="L2867" i="5"/>
  <c r="J2867" i="5"/>
  <c r="F2867" i="5"/>
  <c r="D2867" i="5"/>
  <c r="S2866" i="5"/>
  <c r="R2866" i="5"/>
  <c r="L2866" i="5"/>
  <c r="J2866" i="5"/>
  <c r="F2866" i="5"/>
  <c r="D2866" i="5"/>
  <c r="S2865" i="5"/>
  <c r="R2865" i="5"/>
  <c r="L2865" i="5"/>
  <c r="J2865" i="5"/>
  <c r="F2865" i="5"/>
  <c r="D2865" i="5"/>
  <c r="S2864" i="5"/>
  <c r="R2864" i="5"/>
  <c r="L2864" i="5"/>
  <c r="J2864" i="5"/>
  <c r="F2864" i="5"/>
  <c r="D2864" i="5"/>
  <c r="S2863" i="5"/>
  <c r="R2863" i="5"/>
  <c r="L2863" i="5"/>
  <c r="J2863" i="5"/>
  <c r="F2863" i="5"/>
  <c r="D2863" i="5"/>
  <c r="S2862" i="5"/>
  <c r="R2862" i="5"/>
  <c r="L2862" i="5"/>
  <c r="J2862" i="5"/>
  <c r="F2862" i="5"/>
  <c r="D2862" i="5"/>
  <c r="S2861" i="5"/>
  <c r="R2861" i="5"/>
  <c r="L2861" i="5"/>
  <c r="J2861" i="5"/>
  <c r="F2861" i="5"/>
  <c r="D2861" i="5"/>
  <c r="S2860" i="5"/>
  <c r="R2860" i="5"/>
  <c r="L2860" i="5"/>
  <c r="J2860" i="5"/>
  <c r="F2860" i="5"/>
  <c r="D2860" i="5"/>
  <c r="S2859" i="5"/>
  <c r="R2859" i="5"/>
  <c r="L2859" i="5"/>
  <c r="J2859" i="5"/>
  <c r="F2859" i="5"/>
  <c r="D2859" i="5"/>
  <c r="S2858" i="5"/>
  <c r="R2858" i="5"/>
  <c r="L2858" i="5"/>
  <c r="J2858" i="5"/>
  <c r="F2858" i="5"/>
  <c r="D2858" i="5"/>
  <c r="S2857" i="5"/>
  <c r="R2857" i="5"/>
  <c r="L2857" i="5"/>
  <c r="J2857" i="5"/>
  <c r="F2857" i="5"/>
  <c r="D2857" i="5"/>
  <c r="S2856" i="5"/>
  <c r="R2856" i="5"/>
  <c r="L2856" i="5"/>
  <c r="J2856" i="5"/>
  <c r="F2856" i="5"/>
  <c r="D2856" i="5"/>
  <c r="S2855" i="5"/>
  <c r="R2855" i="5"/>
  <c r="L2855" i="5"/>
  <c r="J2855" i="5"/>
  <c r="F2855" i="5"/>
  <c r="D2855" i="5"/>
  <c r="S2854" i="5"/>
  <c r="R2854" i="5"/>
  <c r="L2854" i="5"/>
  <c r="J2854" i="5"/>
  <c r="F2854" i="5"/>
  <c r="D2854" i="5"/>
  <c r="S2853" i="5"/>
  <c r="R2853" i="5"/>
  <c r="L2853" i="5"/>
  <c r="J2853" i="5"/>
  <c r="F2853" i="5"/>
  <c r="D2853" i="5"/>
  <c r="S2852" i="5"/>
  <c r="R2852" i="5"/>
  <c r="L2852" i="5"/>
  <c r="M2875" i="5" s="1"/>
  <c r="J2852" i="5"/>
  <c r="F2852" i="5"/>
  <c r="D2852" i="5"/>
  <c r="S2851" i="5"/>
  <c r="R2851" i="5"/>
  <c r="L2851" i="5"/>
  <c r="J2851" i="5"/>
  <c r="F2851" i="5"/>
  <c r="D2851" i="5"/>
  <c r="S2850" i="5"/>
  <c r="R2850" i="5"/>
  <c r="L2850" i="5"/>
  <c r="J2850" i="5"/>
  <c r="F2850" i="5"/>
  <c r="D2850" i="5"/>
  <c r="S2849" i="5"/>
  <c r="R2849" i="5"/>
  <c r="L2849" i="5"/>
  <c r="J2849" i="5"/>
  <c r="F2849" i="5"/>
  <c r="D2849" i="5"/>
  <c r="S2848" i="5"/>
  <c r="R2848" i="5"/>
  <c r="L2848" i="5"/>
  <c r="J2848" i="5"/>
  <c r="F2848" i="5"/>
  <c r="D2848" i="5"/>
  <c r="S2847" i="5"/>
  <c r="R2847" i="5"/>
  <c r="L2847" i="5"/>
  <c r="J2847" i="5"/>
  <c r="F2847" i="5"/>
  <c r="D2847" i="5"/>
  <c r="S2846" i="5"/>
  <c r="R2846" i="5"/>
  <c r="L2846" i="5"/>
  <c r="J2846" i="5"/>
  <c r="F2846" i="5"/>
  <c r="D2846" i="5"/>
  <c r="S2845" i="5"/>
  <c r="R2845" i="5"/>
  <c r="L2845" i="5"/>
  <c r="J2845" i="5"/>
  <c r="F2845" i="5"/>
  <c r="D2845" i="5"/>
  <c r="S2844" i="5"/>
  <c r="R2844" i="5"/>
  <c r="L2844" i="5"/>
  <c r="J2844" i="5"/>
  <c r="F2844" i="5"/>
  <c r="D2844" i="5"/>
  <c r="S2843" i="5"/>
  <c r="R2843" i="5"/>
  <c r="L2843" i="5"/>
  <c r="J2843" i="5"/>
  <c r="F2843" i="5"/>
  <c r="D2843" i="5"/>
  <c r="S2842" i="5"/>
  <c r="R2842" i="5"/>
  <c r="L2842" i="5"/>
  <c r="J2842" i="5"/>
  <c r="F2842" i="5"/>
  <c r="D2842" i="5"/>
  <c r="S2841" i="5"/>
  <c r="R2841" i="5"/>
  <c r="L2841" i="5"/>
  <c r="J2841" i="5"/>
  <c r="F2841" i="5"/>
  <c r="D2841" i="5"/>
  <c r="S2840" i="5"/>
  <c r="R2840" i="5"/>
  <c r="L2840" i="5"/>
  <c r="J2840" i="5"/>
  <c r="F2840" i="5"/>
  <c r="D2840" i="5"/>
  <c r="S2839" i="5"/>
  <c r="R2839" i="5"/>
  <c r="L2839" i="5"/>
  <c r="J2839" i="5"/>
  <c r="F2839" i="5"/>
  <c r="D2839" i="5"/>
  <c r="S2838" i="5"/>
  <c r="R2838" i="5"/>
  <c r="L2838" i="5"/>
  <c r="J2838" i="5"/>
  <c r="F2838" i="5"/>
  <c r="D2838" i="5"/>
  <c r="S2837" i="5"/>
  <c r="R2837" i="5"/>
  <c r="L2837" i="5"/>
  <c r="J2837" i="5"/>
  <c r="F2837" i="5"/>
  <c r="D2837" i="5"/>
  <c r="S2836" i="5"/>
  <c r="R2836" i="5"/>
  <c r="L2836" i="5"/>
  <c r="J2836" i="5"/>
  <c r="F2836" i="5"/>
  <c r="D2836" i="5"/>
  <c r="S2835" i="5"/>
  <c r="R2835" i="5"/>
  <c r="L2835" i="5"/>
  <c r="J2835" i="5"/>
  <c r="F2835" i="5"/>
  <c r="D2835" i="5"/>
  <c r="S2834" i="5"/>
  <c r="R2834" i="5"/>
  <c r="L2834" i="5"/>
  <c r="J2834" i="5"/>
  <c r="F2834" i="5"/>
  <c r="D2834" i="5"/>
  <c r="S2833" i="5"/>
  <c r="R2833" i="5"/>
  <c r="L2833" i="5"/>
  <c r="J2833" i="5"/>
  <c r="F2833" i="5"/>
  <c r="D2833" i="5"/>
  <c r="S2832" i="5"/>
  <c r="R2832" i="5"/>
  <c r="L2832" i="5"/>
  <c r="J2832" i="5"/>
  <c r="F2832" i="5"/>
  <c r="D2832" i="5"/>
  <c r="S2831" i="5"/>
  <c r="R2831" i="5"/>
  <c r="L2831" i="5"/>
  <c r="J2831" i="5"/>
  <c r="F2831" i="5"/>
  <c r="D2831" i="5"/>
  <c r="S2830" i="5"/>
  <c r="R2830" i="5"/>
  <c r="L2830" i="5"/>
  <c r="J2830" i="5"/>
  <c r="F2830" i="5"/>
  <c r="D2830" i="5"/>
  <c r="S2829" i="5"/>
  <c r="R2829" i="5"/>
  <c r="L2829" i="5"/>
  <c r="J2829" i="5"/>
  <c r="F2829" i="5"/>
  <c r="D2829" i="5"/>
  <c r="S2828" i="5"/>
  <c r="R2828" i="5"/>
  <c r="L2828" i="5"/>
  <c r="J2828" i="5"/>
  <c r="F2828" i="5"/>
  <c r="D2828" i="5"/>
  <c r="S2827" i="5"/>
  <c r="R2827" i="5"/>
  <c r="L2827" i="5"/>
  <c r="J2827" i="5"/>
  <c r="F2827" i="5"/>
  <c r="D2827" i="5"/>
  <c r="S2826" i="5"/>
  <c r="R2826" i="5"/>
  <c r="L2826" i="5"/>
  <c r="J2826" i="5"/>
  <c r="F2826" i="5"/>
  <c r="D2826" i="5"/>
  <c r="S2825" i="5"/>
  <c r="R2825" i="5"/>
  <c r="L2825" i="5"/>
  <c r="J2825" i="5"/>
  <c r="F2825" i="5"/>
  <c r="D2825" i="5"/>
  <c r="S2824" i="5"/>
  <c r="R2824" i="5"/>
  <c r="L2824" i="5"/>
  <c r="J2824" i="5"/>
  <c r="F2824" i="5"/>
  <c r="D2824" i="5"/>
  <c r="S2823" i="5"/>
  <c r="R2823" i="5"/>
  <c r="L2823" i="5"/>
  <c r="J2823" i="5"/>
  <c r="F2823" i="5"/>
  <c r="D2823" i="5"/>
  <c r="S2822" i="5"/>
  <c r="R2822" i="5"/>
  <c r="L2822" i="5"/>
  <c r="J2822" i="5"/>
  <c r="F2822" i="5"/>
  <c r="D2822" i="5"/>
  <c r="S2821" i="5"/>
  <c r="R2821" i="5"/>
  <c r="L2821" i="5"/>
  <c r="J2821" i="5"/>
  <c r="F2821" i="5"/>
  <c r="D2821" i="5"/>
  <c r="S2820" i="5"/>
  <c r="R2820" i="5"/>
  <c r="L2820" i="5"/>
  <c r="J2820" i="5"/>
  <c r="F2820" i="5"/>
  <c r="D2820" i="5"/>
  <c r="S2819" i="5"/>
  <c r="R2819" i="5"/>
  <c r="L2819" i="5"/>
  <c r="J2819" i="5"/>
  <c r="F2819" i="5"/>
  <c r="D2819" i="5"/>
  <c r="S2818" i="5"/>
  <c r="R2818" i="5"/>
  <c r="L2818" i="5"/>
  <c r="J2818" i="5"/>
  <c r="F2818" i="5"/>
  <c r="D2818" i="5"/>
  <c r="S2817" i="5"/>
  <c r="R2817" i="5"/>
  <c r="L2817" i="5"/>
  <c r="J2817" i="5"/>
  <c r="F2817" i="5"/>
  <c r="D2817" i="5"/>
  <c r="S2816" i="5"/>
  <c r="R2816" i="5"/>
  <c r="L2816" i="5"/>
  <c r="J2816" i="5"/>
  <c r="F2816" i="5"/>
  <c r="D2816" i="5"/>
  <c r="S2815" i="5"/>
  <c r="R2815" i="5"/>
  <c r="L2815" i="5"/>
  <c r="J2815" i="5"/>
  <c r="F2815" i="5"/>
  <c r="D2815" i="5"/>
  <c r="S2814" i="5"/>
  <c r="R2814" i="5"/>
  <c r="L2814" i="5"/>
  <c r="J2814" i="5"/>
  <c r="F2814" i="5"/>
  <c r="D2814" i="5"/>
  <c r="S2813" i="5"/>
  <c r="R2813" i="5"/>
  <c r="L2813" i="5"/>
  <c r="J2813" i="5"/>
  <c r="F2813" i="5"/>
  <c r="D2813" i="5"/>
  <c r="S2812" i="5"/>
  <c r="R2812" i="5"/>
  <c r="L2812" i="5"/>
  <c r="M2835" i="5" s="1"/>
  <c r="J2812" i="5"/>
  <c r="F2812" i="5"/>
  <c r="D2812" i="5"/>
  <c r="S2811" i="5"/>
  <c r="R2811" i="5"/>
  <c r="L2811" i="5"/>
  <c r="J2811" i="5"/>
  <c r="F2811" i="5"/>
  <c r="D2811" i="5"/>
  <c r="S2810" i="5"/>
  <c r="R2810" i="5"/>
  <c r="L2810" i="5"/>
  <c r="J2810" i="5"/>
  <c r="F2810" i="5"/>
  <c r="D2810" i="5"/>
  <c r="S2809" i="5"/>
  <c r="R2809" i="5"/>
  <c r="L2809" i="5"/>
  <c r="J2809" i="5"/>
  <c r="F2809" i="5"/>
  <c r="D2809" i="5"/>
  <c r="S2808" i="5"/>
  <c r="R2808" i="5"/>
  <c r="L2808" i="5"/>
  <c r="M2830" i="5" s="1"/>
  <c r="J2808" i="5"/>
  <c r="F2808" i="5"/>
  <c r="D2808" i="5"/>
  <c r="S2807" i="5"/>
  <c r="R2807" i="5"/>
  <c r="L2807" i="5"/>
  <c r="J2807" i="5"/>
  <c r="F2807" i="5"/>
  <c r="D2807" i="5"/>
  <c r="S2806" i="5"/>
  <c r="R2806" i="5"/>
  <c r="L2806" i="5"/>
  <c r="J2806" i="5"/>
  <c r="F2806" i="5"/>
  <c r="D2806" i="5"/>
  <c r="S2805" i="5"/>
  <c r="R2805" i="5"/>
  <c r="L2805" i="5"/>
  <c r="J2805" i="5"/>
  <c r="F2805" i="5"/>
  <c r="D2805" i="5"/>
  <c r="S2804" i="5"/>
  <c r="R2804" i="5"/>
  <c r="L2804" i="5"/>
  <c r="J2804" i="5"/>
  <c r="F2804" i="5"/>
  <c r="D2804" i="5"/>
  <c r="S2803" i="5"/>
  <c r="R2803" i="5"/>
  <c r="L2803" i="5"/>
  <c r="J2803" i="5"/>
  <c r="F2803" i="5"/>
  <c r="D2803" i="5"/>
  <c r="S2802" i="5"/>
  <c r="R2802" i="5"/>
  <c r="L2802" i="5"/>
  <c r="J2802" i="5"/>
  <c r="F2802" i="5"/>
  <c r="D2802" i="5"/>
  <c r="S2801" i="5"/>
  <c r="R2801" i="5"/>
  <c r="L2801" i="5"/>
  <c r="J2801" i="5"/>
  <c r="F2801" i="5"/>
  <c r="D2801" i="5"/>
  <c r="S2800" i="5"/>
  <c r="R2800" i="5"/>
  <c r="L2800" i="5"/>
  <c r="J2800" i="5"/>
  <c r="F2800" i="5"/>
  <c r="D2800" i="5"/>
  <c r="S2799" i="5"/>
  <c r="R2799" i="5"/>
  <c r="L2799" i="5"/>
  <c r="J2799" i="5"/>
  <c r="F2799" i="5"/>
  <c r="D2799" i="5"/>
  <c r="S2798" i="5"/>
  <c r="R2798" i="5"/>
  <c r="L2798" i="5"/>
  <c r="J2798" i="5"/>
  <c r="F2798" i="5"/>
  <c r="D2798" i="5"/>
  <c r="S2797" i="5"/>
  <c r="R2797" i="5"/>
  <c r="L2797" i="5"/>
  <c r="J2797" i="5"/>
  <c r="F2797" i="5"/>
  <c r="D2797" i="5"/>
  <c r="S2796" i="5"/>
  <c r="R2796" i="5"/>
  <c r="L2796" i="5"/>
  <c r="J2796" i="5"/>
  <c r="F2796" i="5"/>
  <c r="D2796" i="5"/>
  <c r="S2795" i="5"/>
  <c r="R2795" i="5"/>
  <c r="L2795" i="5"/>
  <c r="J2795" i="5"/>
  <c r="F2795" i="5"/>
  <c r="D2795" i="5"/>
  <c r="S2794" i="5"/>
  <c r="R2794" i="5"/>
  <c r="L2794" i="5"/>
  <c r="M2817" i="5" s="1"/>
  <c r="J2794" i="5"/>
  <c r="F2794" i="5"/>
  <c r="D2794" i="5"/>
  <c r="S2793" i="5"/>
  <c r="R2793" i="5"/>
  <c r="L2793" i="5"/>
  <c r="J2793" i="5"/>
  <c r="F2793" i="5"/>
  <c r="D2793" i="5"/>
  <c r="S2792" i="5"/>
  <c r="R2792" i="5"/>
  <c r="L2792" i="5"/>
  <c r="J2792" i="5"/>
  <c r="F2792" i="5"/>
  <c r="D2792" i="5"/>
  <c r="S2791" i="5"/>
  <c r="R2791" i="5"/>
  <c r="L2791" i="5"/>
  <c r="J2791" i="5"/>
  <c r="F2791" i="5"/>
  <c r="D2791" i="5"/>
  <c r="S2790" i="5"/>
  <c r="R2790" i="5"/>
  <c r="L2790" i="5"/>
  <c r="M2813" i="5" s="1"/>
  <c r="J2790" i="5"/>
  <c r="F2790" i="5"/>
  <c r="D2790" i="5"/>
  <c r="S2789" i="5"/>
  <c r="R2789" i="5"/>
  <c r="L2789" i="5"/>
  <c r="J2789" i="5"/>
  <c r="F2789" i="5"/>
  <c r="D2789" i="5"/>
  <c r="S2788" i="5"/>
  <c r="R2788" i="5"/>
  <c r="L2788" i="5"/>
  <c r="J2788" i="5"/>
  <c r="F2788" i="5"/>
  <c r="D2788" i="5"/>
  <c r="S2787" i="5"/>
  <c r="R2787" i="5"/>
  <c r="L2787" i="5"/>
  <c r="J2787" i="5"/>
  <c r="F2787" i="5"/>
  <c r="D2787" i="5"/>
  <c r="S2786" i="5"/>
  <c r="R2786" i="5"/>
  <c r="L2786" i="5"/>
  <c r="M2809" i="5" s="1"/>
  <c r="J2786" i="5"/>
  <c r="F2786" i="5"/>
  <c r="D2786" i="5"/>
  <c r="S2785" i="5"/>
  <c r="R2785" i="5"/>
  <c r="L2785" i="5"/>
  <c r="J2785" i="5"/>
  <c r="F2785" i="5"/>
  <c r="D2785" i="5"/>
  <c r="S2784" i="5"/>
  <c r="R2784" i="5"/>
  <c r="L2784" i="5"/>
  <c r="J2784" i="5"/>
  <c r="F2784" i="5"/>
  <c r="D2784" i="5"/>
  <c r="S2783" i="5"/>
  <c r="R2783" i="5"/>
  <c r="L2783" i="5"/>
  <c r="J2783" i="5"/>
  <c r="F2783" i="5"/>
  <c r="D2783" i="5"/>
  <c r="S2782" i="5"/>
  <c r="R2782" i="5"/>
  <c r="L2782" i="5"/>
  <c r="J2782" i="5"/>
  <c r="F2782" i="5"/>
  <c r="D2782" i="5"/>
  <c r="S2781" i="5"/>
  <c r="R2781" i="5"/>
  <c r="L2781" i="5"/>
  <c r="J2781" i="5"/>
  <c r="F2781" i="5"/>
  <c r="D2781" i="5"/>
  <c r="S2780" i="5"/>
  <c r="R2780" i="5"/>
  <c r="L2780" i="5"/>
  <c r="J2780" i="5"/>
  <c r="F2780" i="5"/>
  <c r="D2780" i="5"/>
  <c r="S2779" i="5"/>
  <c r="R2779" i="5"/>
  <c r="L2779" i="5"/>
  <c r="J2779" i="5"/>
  <c r="F2779" i="5"/>
  <c r="D2779" i="5"/>
  <c r="S2778" i="5"/>
  <c r="R2778" i="5"/>
  <c r="L2778" i="5"/>
  <c r="J2778" i="5"/>
  <c r="F2778" i="5"/>
  <c r="D2778" i="5"/>
  <c r="S2777" i="5"/>
  <c r="R2777" i="5"/>
  <c r="L2777" i="5"/>
  <c r="J2777" i="5"/>
  <c r="F2777" i="5"/>
  <c r="D2777" i="5"/>
  <c r="S2776" i="5"/>
  <c r="R2776" i="5"/>
  <c r="L2776" i="5"/>
  <c r="J2776" i="5"/>
  <c r="F2776" i="5"/>
  <c r="D2776" i="5"/>
  <c r="S2775" i="5"/>
  <c r="R2775" i="5"/>
  <c r="L2775" i="5"/>
  <c r="J2775" i="5"/>
  <c r="F2775" i="5"/>
  <c r="D2775" i="5"/>
  <c r="S2774" i="5"/>
  <c r="R2774" i="5"/>
  <c r="L2774" i="5"/>
  <c r="J2774" i="5"/>
  <c r="F2774" i="5"/>
  <c r="D2774" i="5"/>
  <c r="S2773" i="5"/>
  <c r="R2773" i="5"/>
  <c r="L2773" i="5"/>
  <c r="J2773" i="5"/>
  <c r="F2773" i="5"/>
  <c r="D2773" i="5"/>
  <c r="S2772" i="5"/>
  <c r="R2772" i="5"/>
  <c r="L2772" i="5"/>
  <c r="J2772" i="5"/>
  <c r="F2772" i="5"/>
  <c r="D2772" i="5"/>
  <c r="S2771" i="5"/>
  <c r="R2771" i="5"/>
  <c r="L2771" i="5"/>
  <c r="J2771" i="5"/>
  <c r="F2771" i="5"/>
  <c r="D2771" i="5"/>
  <c r="S2770" i="5"/>
  <c r="R2770" i="5"/>
  <c r="L2770" i="5"/>
  <c r="J2770" i="5"/>
  <c r="F2770" i="5"/>
  <c r="D2770" i="5"/>
  <c r="S2769" i="5"/>
  <c r="R2769" i="5"/>
  <c r="L2769" i="5"/>
  <c r="J2769" i="5"/>
  <c r="F2769" i="5"/>
  <c r="D2769" i="5"/>
  <c r="S2768" i="5"/>
  <c r="R2768" i="5"/>
  <c r="L2768" i="5"/>
  <c r="J2768" i="5"/>
  <c r="F2768" i="5"/>
  <c r="D2768" i="5"/>
  <c r="S2767" i="5"/>
  <c r="R2767" i="5"/>
  <c r="L2767" i="5"/>
  <c r="J2767" i="5"/>
  <c r="F2767" i="5"/>
  <c r="D2767" i="5"/>
  <c r="S2766" i="5"/>
  <c r="R2766" i="5"/>
  <c r="L2766" i="5"/>
  <c r="J2766" i="5"/>
  <c r="F2766" i="5"/>
  <c r="D2766" i="5"/>
  <c r="S2765" i="5"/>
  <c r="R2765" i="5"/>
  <c r="L2765" i="5"/>
  <c r="J2765" i="5"/>
  <c r="F2765" i="5"/>
  <c r="D2765" i="5"/>
  <c r="S2764" i="5"/>
  <c r="R2764" i="5"/>
  <c r="L2764" i="5"/>
  <c r="J2764" i="5"/>
  <c r="F2764" i="5"/>
  <c r="D2764" i="5"/>
  <c r="S2763" i="5"/>
  <c r="R2763" i="5"/>
  <c r="L2763" i="5"/>
  <c r="J2763" i="5"/>
  <c r="F2763" i="5"/>
  <c r="D2763" i="5"/>
  <c r="S2762" i="5"/>
  <c r="R2762" i="5"/>
  <c r="L2762" i="5"/>
  <c r="J2762" i="5"/>
  <c r="F2762" i="5"/>
  <c r="D2762" i="5"/>
  <c r="S2761" i="5"/>
  <c r="R2761" i="5"/>
  <c r="L2761" i="5"/>
  <c r="J2761" i="5"/>
  <c r="F2761" i="5"/>
  <c r="D2761" i="5"/>
  <c r="S2760" i="5"/>
  <c r="R2760" i="5"/>
  <c r="L2760" i="5"/>
  <c r="J2760" i="5"/>
  <c r="F2760" i="5"/>
  <c r="D2760" i="5"/>
  <c r="S2759" i="5"/>
  <c r="R2759" i="5"/>
  <c r="L2759" i="5"/>
  <c r="J2759" i="5"/>
  <c r="F2759" i="5"/>
  <c r="D2759" i="5"/>
  <c r="S2758" i="5"/>
  <c r="R2758" i="5"/>
  <c r="L2758" i="5"/>
  <c r="M2781" i="5" s="1"/>
  <c r="J2758" i="5"/>
  <c r="F2758" i="5"/>
  <c r="D2758" i="5"/>
  <c r="S2757" i="5"/>
  <c r="R2757" i="5"/>
  <c r="L2757" i="5"/>
  <c r="J2757" i="5"/>
  <c r="F2757" i="5"/>
  <c r="D2757" i="5"/>
  <c r="S2756" i="5"/>
  <c r="R2756" i="5"/>
  <c r="L2756" i="5"/>
  <c r="J2756" i="5"/>
  <c r="F2756" i="5"/>
  <c r="D2756" i="5"/>
  <c r="S2755" i="5"/>
  <c r="R2755" i="5"/>
  <c r="L2755" i="5"/>
  <c r="J2755" i="5"/>
  <c r="F2755" i="5"/>
  <c r="D2755" i="5"/>
  <c r="S2754" i="5"/>
  <c r="R2754" i="5"/>
  <c r="L2754" i="5"/>
  <c r="J2754" i="5"/>
  <c r="F2754" i="5"/>
  <c r="D2754" i="5"/>
  <c r="S2753" i="5"/>
  <c r="R2753" i="5"/>
  <c r="L2753" i="5"/>
  <c r="J2753" i="5"/>
  <c r="F2753" i="5"/>
  <c r="D2753" i="5"/>
  <c r="S2752" i="5"/>
  <c r="R2752" i="5"/>
  <c r="L2752" i="5"/>
  <c r="J2752" i="5"/>
  <c r="F2752" i="5"/>
  <c r="D2752" i="5"/>
  <c r="S2751" i="5"/>
  <c r="R2751" i="5"/>
  <c r="L2751" i="5"/>
  <c r="J2751" i="5"/>
  <c r="F2751" i="5"/>
  <c r="D2751" i="5"/>
  <c r="S2750" i="5"/>
  <c r="R2750" i="5"/>
  <c r="L2750" i="5"/>
  <c r="J2750" i="5"/>
  <c r="F2750" i="5"/>
  <c r="D2750" i="5"/>
  <c r="S2749" i="5"/>
  <c r="R2749" i="5"/>
  <c r="L2749" i="5"/>
  <c r="J2749" i="5"/>
  <c r="F2749" i="5"/>
  <c r="D2749" i="5"/>
  <c r="S2748" i="5"/>
  <c r="R2748" i="5"/>
  <c r="L2748" i="5"/>
  <c r="J2748" i="5"/>
  <c r="F2748" i="5"/>
  <c r="D2748" i="5"/>
  <c r="S2747" i="5"/>
  <c r="R2747" i="5"/>
  <c r="L2747" i="5"/>
  <c r="J2747" i="5"/>
  <c r="F2747" i="5"/>
  <c r="D2747" i="5"/>
  <c r="S2746" i="5"/>
  <c r="R2746" i="5"/>
  <c r="L2746" i="5"/>
  <c r="J2746" i="5"/>
  <c r="F2746" i="5"/>
  <c r="D2746" i="5"/>
  <c r="S2745" i="5"/>
  <c r="R2745" i="5"/>
  <c r="L2745" i="5"/>
  <c r="J2745" i="5"/>
  <c r="F2745" i="5"/>
  <c r="D2745" i="5"/>
  <c r="S2744" i="5"/>
  <c r="R2744" i="5"/>
  <c r="L2744" i="5"/>
  <c r="J2744" i="5"/>
  <c r="F2744" i="5"/>
  <c r="D2744" i="5"/>
  <c r="S2743" i="5"/>
  <c r="R2743" i="5"/>
  <c r="L2743" i="5"/>
  <c r="J2743" i="5"/>
  <c r="F2743" i="5"/>
  <c r="D2743" i="5"/>
  <c r="S2742" i="5"/>
  <c r="R2742" i="5"/>
  <c r="L2742" i="5"/>
  <c r="J2742" i="5"/>
  <c r="F2742" i="5"/>
  <c r="D2742" i="5"/>
  <c r="S2741" i="5"/>
  <c r="R2741" i="5"/>
  <c r="L2741" i="5"/>
  <c r="J2741" i="5"/>
  <c r="F2741" i="5"/>
  <c r="D2741" i="5"/>
  <c r="S2740" i="5"/>
  <c r="R2740" i="5"/>
  <c r="L2740" i="5"/>
  <c r="J2740" i="5"/>
  <c r="F2740" i="5"/>
  <c r="D2740" i="5"/>
  <c r="S2739" i="5"/>
  <c r="R2739" i="5"/>
  <c r="L2739" i="5"/>
  <c r="J2739" i="5"/>
  <c r="F2739" i="5"/>
  <c r="D2739" i="5"/>
  <c r="S2738" i="5"/>
  <c r="R2738" i="5"/>
  <c r="L2738" i="5"/>
  <c r="J2738" i="5"/>
  <c r="F2738" i="5"/>
  <c r="D2738" i="5"/>
  <c r="S2737" i="5"/>
  <c r="R2737" i="5"/>
  <c r="L2737" i="5"/>
  <c r="J2737" i="5"/>
  <c r="F2737" i="5"/>
  <c r="D2737" i="5"/>
  <c r="S2736" i="5"/>
  <c r="R2736" i="5"/>
  <c r="L2736" i="5"/>
  <c r="J2736" i="5"/>
  <c r="F2736" i="5"/>
  <c r="D2736" i="5"/>
  <c r="S2735" i="5"/>
  <c r="R2735" i="5"/>
  <c r="L2735" i="5"/>
  <c r="J2735" i="5"/>
  <c r="F2735" i="5"/>
  <c r="D2735" i="5"/>
  <c r="S2734" i="5"/>
  <c r="R2734" i="5"/>
  <c r="L2734" i="5"/>
  <c r="J2734" i="5"/>
  <c r="F2734" i="5"/>
  <c r="D2734" i="5"/>
  <c r="S2733" i="5"/>
  <c r="R2733" i="5"/>
  <c r="L2733" i="5"/>
  <c r="J2733" i="5"/>
  <c r="F2733" i="5"/>
  <c r="D2733" i="5"/>
  <c r="S2732" i="5"/>
  <c r="R2732" i="5"/>
  <c r="L2732" i="5"/>
  <c r="J2732" i="5"/>
  <c r="F2732" i="5"/>
  <c r="D2732" i="5"/>
  <c r="S2731" i="5"/>
  <c r="R2731" i="5"/>
  <c r="L2731" i="5"/>
  <c r="J2731" i="5"/>
  <c r="F2731" i="5"/>
  <c r="D2731" i="5"/>
  <c r="S2730" i="5"/>
  <c r="R2730" i="5"/>
  <c r="L2730" i="5"/>
  <c r="J2730" i="5"/>
  <c r="F2730" i="5"/>
  <c r="D2730" i="5"/>
  <c r="S2729" i="5"/>
  <c r="R2729" i="5"/>
  <c r="L2729" i="5"/>
  <c r="J2729" i="5"/>
  <c r="F2729" i="5"/>
  <c r="D2729" i="5"/>
  <c r="S2728" i="5"/>
  <c r="R2728" i="5"/>
  <c r="L2728" i="5"/>
  <c r="J2728" i="5"/>
  <c r="F2728" i="5"/>
  <c r="D2728" i="5"/>
  <c r="S2727" i="5"/>
  <c r="R2727" i="5"/>
  <c r="L2727" i="5"/>
  <c r="J2727" i="5"/>
  <c r="F2727" i="5"/>
  <c r="D2727" i="5"/>
  <c r="S2726" i="5"/>
  <c r="R2726" i="5"/>
  <c r="L2726" i="5"/>
  <c r="J2726" i="5"/>
  <c r="F2726" i="5"/>
  <c r="D2726" i="5"/>
  <c r="S2725" i="5"/>
  <c r="R2725" i="5"/>
  <c r="L2725" i="5"/>
  <c r="J2725" i="5"/>
  <c r="F2725" i="5"/>
  <c r="D2725" i="5"/>
  <c r="S2724" i="5"/>
  <c r="R2724" i="5"/>
  <c r="L2724" i="5"/>
  <c r="J2724" i="5"/>
  <c r="F2724" i="5"/>
  <c r="D2724" i="5"/>
  <c r="S2723" i="5"/>
  <c r="R2723" i="5"/>
  <c r="L2723" i="5"/>
  <c r="J2723" i="5"/>
  <c r="F2723" i="5"/>
  <c r="D2723" i="5"/>
  <c r="S2722" i="5"/>
  <c r="R2722" i="5"/>
  <c r="L2722" i="5"/>
  <c r="J2722" i="5"/>
  <c r="F2722" i="5"/>
  <c r="D2722" i="5"/>
  <c r="S2721" i="5"/>
  <c r="R2721" i="5"/>
  <c r="L2721" i="5"/>
  <c r="J2721" i="5"/>
  <c r="F2721" i="5"/>
  <c r="D2721" i="5"/>
  <c r="S2720" i="5"/>
  <c r="R2720" i="5"/>
  <c r="L2720" i="5"/>
  <c r="J2720" i="5"/>
  <c r="F2720" i="5"/>
  <c r="D2720" i="5"/>
  <c r="S2719" i="5"/>
  <c r="R2719" i="5"/>
  <c r="L2719" i="5"/>
  <c r="J2719" i="5"/>
  <c r="F2719" i="5"/>
  <c r="D2719" i="5"/>
  <c r="S2718" i="5"/>
  <c r="R2718" i="5"/>
  <c r="L2718" i="5"/>
  <c r="J2718" i="5"/>
  <c r="F2718" i="5"/>
  <c r="D2718" i="5"/>
  <c r="S2717" i="5"/>
  <c r="R2717" i="5"/>
  <c r="L2717" i="5"/>
  <c r="J2717" i="5"/>
  <c r="F2717" i="5"/>
  <c r="D2717" i="5"/>
  <c r="S2716" i="5"/>
  <c r="R2716" i="5"/>
  <c r="L2716" i="5"/>
  <c r="J2716" i="5"/>
  <c r="F2716" i="5"/>
  <c r="D2716" i="5"/>
  <c r="S2715" i="5"/>
  <c r="R2715" i="5"/>
  <c r="L2715" i="5"/>
  <c r="J2715" i="5"/>
  <c r="F2715" i="5"/>
  <c r="D2715" i="5"/>
  <c r="S2714" i="5"/>
  <c r="R2714" i="5"/>
  <c r="L2714" i="5"/>
  <c r="J2714" i="5"/>
  <c r="F2714" i="5"/>
  <c r="D2714" i="5"/>
  <c r="S2713" i="5"/>
  <c r="R2713" i="5"/>
  <c r="L2713" i="5"/>
  <c r="J2713" i="5"/>
  <c r="F2713" i="5"/>
  <c r="D2713" i="5"/>
  <c r="S2712" i="5"/>
  <c r="R2712" i="5"/>
  <c r="L2712" i="5"/>
  <c r="J2712" i="5"/>
  <c r="F2712" i="5"/>
  <c r="D2712" i="5"/>
  <c r="S2711" i="5"/>
  <c r="R2711" i="5"/>
  <c r="L2711" i="5"/>
  <c r="J2711" i="5"/>
  <c r="F2711" i="5"/>
  <c r="D2711" i="5"/>
  <c r="S2710" i="5"/>
  <c r="R2710" i="5"/>
  <c r="L2710" i="5"/>
  <c r="J2710" i="5"/>
  <c r="F2710" i="5"/>
  <c r="D2710" i="5"/>
  <c r="S2709" i="5"/>
  <c r="R2709" i="5"/>
  <c r="L2709" i="5"/>
  <c r="J2709" i="5"/>
  <c r="F2709" i="5"/>
  <c r="D2709" i="5"/>
  <c r="S2708" i="5"/>
  <c r="R2708" i="5"/>
  <c r="L2708" i="5"/>
  <c r="J2708" i="5"/>
  <c r="F2708" i="5"/>
  <c r="D2708" i="5"/>
  <c r="S2707" i="5"/>
  <c r="R2707" i="5"/>
  <c r="L2707" i="5"/>
  <c r="J2707" i="5"/>
  <c r="F2707" i="5"/>
  <c r="D2707" i="5"/>
  <c r="S2706" i="5"/>
  <c r="R2706" i="5"/>
  <c r="L2706" i="5"/>
  <c r="J2706" i="5"/>
  <c r="F2706" i="5"/>
  <c r="D2706" i="5"/>
  <c r="S2705" i="5"/>
  <c r="R2705" i="5"/>
  <c r="L2705" i="5"/>
  <c r="J2705" i="5"/>
  <c r="F2705" i="5"/>
  <c r="D2705" i="5"/>
  <c r="S2704" i="5"/>
  <c r="R2704" i="5"/>
  <c r="L2704" i="5"/>
  <c r="J2704" i="5"/>
  <c r="F2704" i="5"/>
  <c r="D2704" i="5"/>
  <c r="S2703" i="5"/>
  <c r="R2703" i="5"/>
  <c r="L2703" i="5"/>
  <c r="J2703" i="5"/>
  <c r="F2703" i="5"/>
  <c r="D2703" i="5"/>
  <c r="S2702" i="5"/>
  <c r="R2702" i="5"/>
  <c r="L2702" i="5"/>
  <c r="J2702" i="5"/>
  <c r="F2702" i="5"/>
  <c r="D2702" i="5"/>
  <c r="S2701" i="5"/>
  <c r="R2701" i="5"/>
  <c r="L2701" i="5"/>
  <c r="J2701" i="5"/>
  <c r="F2701" i="5"/>
  <c r="D2701" i="5"/>
  <c r="S2700" i="5"/>
  <c r="R2700" i="5"/>
  <c r="L2700" i="5"/>
  <c r="J2700" i="5"/>
  <c r="F2700" i="5"/>
  <c r="D2700" i="5"/>
  <c r="S2699" i="5"/>
  <c r="R2699" i="5"/>
  <c r="L2699" i="5"/>
  <c r="J2699" i="5"/>
  <c r="F2699" i="5"/>
  <c r="D2699" i="5"/>
  <c r="S2698" i="5"/>
  <c r="R2698" i="5"/>
  <c r="L2698" i="5"/>
  <c r="J2698" i="5"/>
  <c r="F2698" i="5"/>
  <c r="D2698" i="5"/>
  <c r="S2697" i="5"/>
  <c r="R2697" i="5"/>
  <c r="L2697" i="5"/>
  <c r="J2697" i="5"/>
  <c r="F2697" i="5"/>
  <c r="D2697" i="5"/>
  <c r="S2696" i="5"/>
  <c r="R2696" i="5"/>
  <c r="L2696" i="5"/>
  <c r="J2696" i="5"/>
  <c r="F2696" i="5"/>
  <c r="D2696" i="5"/>
  <c r="S2695" i="5"/>
  <c r="R2695" i="5"/>
  <c r="L2695" i="5"/>
  <c r="J2695" i="5"/>
  <c r="F2695" i="5"/>
  <c r="D2695" i="5"/>
  <c r="S2694" i="5"/>
  <c r="R2694" i="5"/>
  <c r="L2694" i="5"/>
  <c r="J2694" i="5"/>
  <c r="F2694" i="5"/>
  <c r="D2694" i="5"/>
  <c r="S2693" i="5"/>
  <c r="R2693" i="5"/>
  <c r="L2693" i="5"/>
  <c r="J2693" i="5"/>
  <c r="F2693" i="5"/>
  <c r="D2693" i="5"/>
  <c r="S2692" i="5"/>
  <c r="R2692" i="5"/>
  <c r="L2692" i="5"/>
  <c r="J2692" i="5"/>
  <c r="F2692" i="5"/>
  <c r="D2692" i="5"/>
  <c r="S2691" i="5"/>
  <c r="R2691" i="5"/>
  <c r="L2691" i="5"/>
  <c r="J2691" i="5"/>
  <c r="F2691" i="5"/>
  <c r="D2691" i="5"/>
  <c r="S2690" i="5"/>
  <c r="R2690" i="5"/>
  <c r="L2690" i="5"/>
  <c r="J2690" i="5"/>
  <c r="F2690" i="5"/>
  <c r="D2690" i="5"/>
  <c r="S2689" i="5"/>
  <c r="R2689" i="5"/>
  <c r="L2689" i="5"/>
  <c r="J2689" i="5"/>
  <c r="F2689" i="5"/>
  <c r="D2689" i="5"/>
  <c r="S2688" i="5"/>
  <c r="R2688" i="5"/>
  <c r="L2688" i="5"/>
  <c r="J2688" i="5"/>
  <c r="F2688" i="5"/>
  <c r="D2688" i="5"/>
  <c r="S2687" i="5"/>
  <c r="R2687" i="5"/>
  <c r="L2687" i="5"/>
  <c r="J2687" i="5"/>
  <c r="F2687" i="5"/>
  <c r="D2687" i="5"/>
  <c r="S2686" i="5"/>
  <c r="R2686" i="5"/>
  <c r="L2686" i="5"/>
  <c r="J2686" i="5"/>
  <c r="F2686" i="5"/>
  <c r="D2686" i="5"/>
  <c r="S2685" i="5"/>
  <c r="R2685" i="5"/>
  <c r="L2685" i="5"/>
  <c r="J2685" i="5"/>
  <c r="F2685" i="5"/>
  <c r="D2685" i="5"/>
  <c r="S2684" i="5"/>
  <c r="R2684" i="5"/>
  <c r="L2684" i="5"/>
  <c r="J2684" i="5"/>
  <c r="F2684" i="5"/>
  <c r="D2684" i="5"/>
  <c r="S2683" i="5"/>
  <c r="R2683" i="5"/>
  <c r="L2683" i="5"/>
  <c r="J2683" i="5"/>
  <c r="F2683" i="5"/>
  <c r="D2683" i="5"/>
  <c r="S2682" i="5"/>
  <c r="R2682" i="5"/>
  <c r="L2682" i="5"/>
  <c r="J2682" i="5"/>
  <c r="F2682" i="5"/>
  <c r="D2682" i="5"/>
  <c r="S2681" i="5"/>
  <c r="R2681" i="5"/>
  <c r="L2681" i="5"/>
  <c r="J2681" i="5"/>
  <c r="F2681" i="5"/>
  <c r="D2681" i="5"/>
  <c r="S2680" i="5"/>
  <c r="R2680" i="5"/>
  <c r="L2680" i="5"/>
  <c r="J2680" i="5"/>
  <c r="F2680" i="5"/>
  <c r="D2680" i="5"/>
  <c r="S2679" i="5"/>
  <c r="R2679" i="5"/>
  <c r="L2679" i="5"/>
  <c r="J2679" i="5"/>
  <c r="F2679" i="5"/>
  <c r="D2679" i="5"/>
  <c r="S2678" i="5"/>
  <c r="R2678" i="5"/>
  <c r="L2678" i="5"/>
  <c r="J2678" i="5"/>
  <c r="F2678" i="5"/>
  <c r="D2678" i="5"/>
  <c r="S2677" i="5"/>
  <c r="R2677" i="5"/>
  <c r="L2677" i="5"/>
  <c r="J2677" i="5"/>
  <c r="F2677" i="5"/>
  <c r="D2677" i="5"/>
  <c r="S2676" i="5"/>
  <c r="R2676" i="5"/>
  <c r="L2676" i="5"/>
  <c r="J2676" i="5"/>
  <c r="F2676" i="5"/>
  <c r="D2676" i="5"/>
  <c r="S2675" i="5"/>
  <c r="R2675" i="5"/>
  <c r="L2675" i="5"/>
  <c r="J2675" i="5"/>
  <c r="F2675" i="5"/>
  <c r="D2675" i="5"/>
  <c r="S2674" i="5"/>
  <c r="R2674" i="5"/>
  <c r="L2674" i="5"/>
  <c r="J2674" i="5"/>
  <c r="F2674" i="5"/>
  <c r="D2674" i="5"/>
  <c r="S2673" i="5"/>
  <c r="R2673" i="5"/>
  <c r="L2673" i="5"/>
  <c r="J2673" i="5"/>
  <c r="F2673" i="5"/>
  <c r="D2673" i="5"/>
  <c r="S2672" i="5"/>
  <c r="R2672" i="5"/>
  <c r="L2672" i="5"/>
  <c r="J2672" i="5"/>
  <c r="F2672" i="5"/>
  <c r="D2672" i="5"/>
  <c r="S2671" i="5"/>
  <c r="R2671" i="5"/>
  <c r="L2671" i="5"/>
  <c r="J2671" i="5"/>
  <c r="F2671" i="5"/>
  <c r="D2671" i="5"/>
  <c r="S2670" i="5"/>
  <c r="R2670" i="5"/>
  <c r="L2670" i="5"/>
  <c r="J2670" i="5"/>
  <c r="F2670" i="5"/>
  <c r="D2670" i="5"/>
  <c r="S2669" i="5"/>
  <c r="R2669" i="5"/>
  <c r="L2669" i="5"/>
  <c r="J2669" i="5"/>
  <c r="F2669" i="5"/>
  <c r="D2669" i="5"/>
  <c r="S2668" i="5"/>
  <c r="R2668" i="5"/>
  <c r="L2668" i="5"/>
  <c r="J2668" i="5"/>
  <c r="F2668" i="5"/>
  <c r="D2668" i="5"/>
  <c r="S2667" i="5"/>
  <c r="R2667" i="5"/>
  <c r="L2667" i="5"/>
  <c r="J2667" i="5"/>
  <c r="F2667" i="5"/>
  <c r="D2667" i="5"/>
  <c r="S2666" i="5"/>
  <c r="R2666" i="5"/>
  <c r="L2666" i="5"/>
  <c r="J2666" i="5"/>
  <c r="F2666" i="5"/>
  <c r="D2666" i="5"/>
  <c r="S2665" i="5"/>
  <c r="R2665" i="5"/>
  <c r="L2665" i="5"/>
  <c r="J2665" i="5"/>
  <c r="F2665" i="5"/>
  <c r="D2665" i="5"/>
  <c r="S2664" i="5"/>
  <c r="R2664" i="5"/>
  <c r="L2664" i="5"/>
  <c r="J2664" i="5"/>
  <c r="F2664" i="5"/>
  <c r="D2664" i="5"/>
  <c r="S2663" i="5"/>
  <c r="R2663" i="5"/>
  <c r="L2663" i="5"/>
  <c r="J2663" i="5"/>
  <c r="F2663" i="5"/>
  <c r="D2663" i="5"/>
  <c r="S2662" i="5"/>
  <c r="R2662" i="5"/>
  <c r="L2662" i="5"/>
  <c r="J2662" i="5"/>
  <c r="F2662" i="5"/>
  <c r="D2662" i="5"/>
  <c r="S2661" i="5"/>
  <c r="R2661" i="5"/>
  <c r="L2661" i="5"/>
  <c r="J2661" i="5"/>
  <c r="F2661" i="5"/>
  <c r="D2661" i="5"/>
  <c r="S2660" i="5"/>
  <c r="R2660" i="5"/>
  <c r="L2660" i="5"/>
  <c r="J2660" i="5"/>
  <c r="F2660" i="5"/>
  <c r="D2660" i="5"/>
  <c r="S2659" i="5"/>
  <c r="R2659" i="5"/>
  <c r="L2659" i="5"/>
  <c r="J2659" i="5"/>
  <c r="F2659" i="5"/>
  <c r="D2659" i="5"/>
  <c r="S2658" i="5"/>
  <c r="R2658" i="5"/>
  <c r="L2658" i="5"/>
  <c r="J2658" i="5"/>
  <c r="F2658" i="5"/>
  <c r="D2658" i="5"/>
  <c r="S2657" i="5"/>
  <c r="R2657" i="5"/>
  <c r="L2657" i="5"/>
  <c r="J2657" i="5"/>
  <c r="F2657" i="5"/>
  <c r="D2657" i="5"/>
  <c r="S2656" i="5"/>
  <c r="R2656" i="5"/>
  <c r="L2656" i="5"/>
  <c r="J2656" i="5"/>
  <c r="F2656" i="5"/>
  <c r="D2656" i="5"/>
  <c r="S2655" i="5"/>
  <c r="R2655" i="5"/>
  <c r="L2655" i="5"/>
  <c r="J2655" i="5"/>
  <c r="F2655" i="5"/>
  <c r="D2655" i="5"/>
  <c r="S2654" i="5"/>
  <c r="R2654" i="5"/>
  <c r="L2654" i="5"/>
  <c r="J2654" i="5"/>
  <c r="F2654" i="5"/>
  <c r="D2654" i="5"/>
  <c r="S2653" i="5"/>
  <c r="R2653" i="5"/>
  <c r="L2653" i="5"/>
  <c r="J2653" i="5"/>
  <c r="F2653" i="5"/>
  <c r="D2653" i="5"/>
  <c r="S2652" i="5"/>
  <c r="R2652" i="5"/>
  <c r="L2652" i="5"/>
  <c r="J2652" i="5"/>
  <c r="F2652" i="5"/>
  <c r="D2652" i="5"/>
  <c r="S2651" i="5"/>
  <c r="R2651" i="5"/>
  <c r="L2651" i="5"/>
  <c r="J2651" i="5"/>
  <c r="F2651" i="5"/>
  <c r="D2651" i="5"/>
  <c r="S2650" i="5"/>
  <c r="R2650" i="5"/>
  <c r="L2650" i="5"/>
  <c r="J2650" i="5"/>
  <c r="F2650" i="5"/>
  <c r="D2650" i="5"/>
  <c r="S2649" i="5"/>
  <c r="R2649" i="5"/>
  <c r="L2649" i="5"/>
  <c r="J2649" i="5"/>
  <c r="F2649" i="5"/>
  <c r="D2649" i="5"/>
  <c r="S2648" i="5"/>
  <c r="R2648" i="5"/>
  <c r="L2648" i="5"/>
  <c r="J2648" i="5"/>
  <c r="F2648" i="5"/>
  <c r="D2648" i="5"/>
  <c r="S2647" i="5"/>
  <c r="R2647" i="5"/>
  <c r="L2647" i="5"/>
  <c r="J2647" i="5"/>
  <c r="F2647" i="5"/>
  <c r="D2647" i="5"/>
  <c r="S2646" i="5"/>
  <c r="R2646" i="5"/>
  <c r="L2646" i="5"/>
  <c r="J2646" i="5"/>
  <c r="F2646" i="5"/>
  <c r="D2646" i="5"/>
  <c r="S2645" i="5"/>
  <c r="R2645" i="5"/>
  <c r="L2645" i="5"/>
  <c r="J2645" i="5"/>
  <c r="F2645" i="5"/>
  <c r="D2645" i="5"/>
  <c r="S2644" i="5"/>
  <c r="R2644" i="5"/>
  <c r="L2644" i="5"/>
  <c r="J2644" i="5"/>
  <c r="F2644" i="5"/>
  <c r="D2644" i="5"/>
  <c r="S2643" i="5"/>
  <c r="R2643" i="5"/>
  <c r="L2643" i="5"/>
  <c r="J2643" i="5"/>
  <c r="F2643" i="5"/>
  <c r="D2643" i="5"/>
  <c r="S2642" i="5"/>
  <c r="R2642" i="5"/>
  <c r="L2642" i="5"/>
  <c r="J2642" i="5"/>
  <c r="F2642" i="5"/>
  <c r="D2642" i="5"/>
  <c r="S2641" i="5"/>
  <c r="R2641" i="5"/>
  <c r="L2641" i="5"/>
  <c r="J2641" i="5"/>
  <c r="F2641" i="5"/>
  <c r="D2641" i="5"/>
  <c r="S2640" i="5"/>
  <c r="R2640" i="5"/>
  <c r="L2640" i="5"/>
  <c r="J2640" i="5"/>
  <c r="F2640" i="5"/>
  <c r="D2640" i="5"/>
  <c r="S2639" i="5"/>
  <c r="R2639" i="5"/>
  <c r="L2639" i="5"/>
  <c r="J2639" i="5"/>
  <c r="F2639" i="5"/>
  <c r="D2639" i="5"/>
  <c r="S2638" i="5"/>
  <c r="R2638" i="5"/>
  <c r="L2638" i="5"/>
  <c r="J2638" i="5"/>
  <c r="F2638" i="5"/>
  <c r="D2638" i="5"/>
  <c r="S2637" i="5"/>
  <c r="R2637" i="5"/>
  <c r="L2637" i="5"/>
  <c r="J2637" i="5"/>
  <c r="F2637" i="5"/>
  <c r="D2637" i="5"/>
  <c r="S2636" i="5"/>
  <c r="R2636" i="5"/>
  <c r="L2636" i="5"/>
  <c r="J2636" i="5"/>
  <c r="F2636" i="5"/>
  <c r="D2636" i="5"/>
  <c r="S2635" i="5"/>
  <c r="R2635" i="5"/>
  <c r="L2635" i="5"/>
  <c r="J2635" i="5"/>
  <c r="F2635" i="5"/>
  <c r="D2635" i="5"/>
  <c r="S2634" i="5"/>
  <c r="R2634" i="5"/>
  <c r="L2634" i="5"/>
  <c r="J2634" i="5"/>
  <c r="F2634" i="5"/>
  <c r="D2634" i="5"/>
  <c r="S2633" i="5"/>
  <c r="R2633" i="5"/>
  <c r="L2633" i="5"/>
  <c r="J2633" i="5"/>
  <c r="F2633" i="5"/>
  <c r="D2633" i="5"/>
  <c r="S2632" i="5"/>
  <c r="R2632" i="5"/>
  <c r="L2632" i="5"/>
  <c r="J2632" i="5"/>
  <c r="F2632" i="5"/>
  <c r="D2632" i="5"/>
  <c r="S2631" i="5"/>
  <c r="R2631" i="5"/>
  <c r="L2631" i="5"/>
  <c r="J2631" i="5"/>
  <c r="F2631" i="5"/>
  <c r="D2631" i="5"/>
  <c r="S2630" i="5"/>
  <c r="R2630" i="5"/>
  <c r="L2630" i="5"/>
  <c r="J2630" i="5"/>
  <c r="F2630" i="5"/>
  <c r="D2630" i="5"/>
  <c r="S2629" i="5"/>
  <c r="R2629" i="5"/>
  <c r="L2629" i="5"/>
  <c r="J2629" i="5"/>
  <c r="F2629" i="5"/>
  <c r="D2629" i="5"/>
  <c r="S2628" i="5"/>
  <c r="R2628" i="5"/>
  <c r="L2628" i="5"/>
  <c r="J2628" i="5"/>
  <c r="F2628" i="5"/>
  <c r="D2628" i="5"/>
  <c r="S2627" i="5"/>
  <c r="R2627" i="5"/>
  <c r="L2627" i="5"/>
  <c r="J2627" i="5"/>
  <c r="F2627" i="5"/>
  <c r="D2627" i="5"/>
  <c r="S2626" i="5"/>
  <c r="R2626" i="5"/>
  <c r="L2626" i="5"/>
  <c r="J2626" i="5"/>
  <c r="F2626" i="5"/>
  <c r="D2626" i="5"/>
  <c r="S2625" i="5"/>
  <c r="R2625" i="5"/>
  <c r="L2625" i="5"/>
  <c r="J2625" i="5"/>
  <c r="F2625" i="5"/>
  <c r="D2625" i="5"/>
  <c r="S2624" i="5"/>
  <c r="R2624" i="5"/>
  <c r="L2624" i="5"/>
  <c r="J2624" i="5"/>
  <c r="F2624" i="5"/>
  <c r="D2624" i="5"/>
  <c r="S2623" i="5"/>
  <c r="R2623" i="5"/>
  <c r="L2623" i="5"/>
  <c r="J2623" i="5"/>
  <c r="F2623" i="5"/>
  <c r="D2623" i="5"/>
  <c r="S2622" i="5"/>
  <c r="R2622" i="5"/>
  <c r="L2622" i="5"/>
  <c r="J2622" i="5"/>
  <c r="F2622" i="5"/>
  <c r="D2622" i="5"/>
  <c r="S2621" i="5"/>
  <c r="R2621" i="5"/>
  <c r="L2621" i="5"/>
  <c r="J2621" i="5"/>
  <c r="F2621" i="5"/>
  <c r="D2621" i="5"/>
  <c r="S2620" i="5"/>
  <c r="R2620" i="5"/>
  <c r="L2620" i="5"/>
  <c r="J2620" i="5"/>
  <c r="F2620" i="5"/>
  <c r="D2620" i="5"/>
  <c r="S2619" i="5"/>
  <c r="R2619" i="5"/>
  <c r="L2619" i="5"/>
  <c r="J2619" i="5"/>
  <c r="F2619" i="5"/>
  <c r="D2619" i="5"/>
  <c r="S2618" i="5"/>
  <c r="R2618" i="5"/>
  <c r="L2618" i="5"/>
  <c r="J2618" i="5"/>
  <c r="F2618" i="5"/>
  <c r="D2618" i="5"/>
  <c r="S2617" i="5"/>
  <c r="R2617" i="5"/>
  <c r="L2617" i="5"/>
  <c r="J2617" i="5"/>
  <c r="F2617" i="5"/>
  <c r="D2617" i="5"/>
  <c r="S2616" i="5"/>
  <c r="R2616" i="5"/>
  <c r="L2616" i="5"/>
  <c r="J2616" i="5"/>
  <c r="F2616" i="5"/>
  <c r="D2616" i="5"/>
  <c r="S2615" i="5"/>
  <c r="R2615" i="5"/>
  <c r="L2615" i="5"/>
  <c r="J2615" i="5"/>
  <c r="F2615" i="5"/>
  <c r="D2615" i="5"/>
  <c r="S2614" i="5"/>
  <c r="R2614" i="5"/>
  <c r="L2614" i="5"/>
  <c r="J2614" i="5"/>
  <c r="F2614" i="5"/>
  <c r="D2614" i="5"/>
  <c r="S2613" i="5"/>
  <c r="R2613" i="5"/>
  <c r="L2613" i="5"/>
  <c r="J2613" i="5"/>
  <c r="F2613" i="5"/>
  <c r="D2613" i="5"/>
  <c r="S2612" i="5"/>
  <c r="R2612" i="5"/>
  <c r="L2612" i="5"/>
  <c r="J2612" i="5"/>
  <c r="F2612" i="5"/>
  <c r="D2612" i="5"/>
  <c r="S2611" i="5"/>
  <c r="R2611" i="5"/>
  <c r="L2611" i="5"/>
  <c r="J2611" i="5"/>
  <c r="F2611" i="5"/>
  <c r="D2611" i="5"/>
  <c r="S2610" i="5"/>
  <c r="R2610" i="5"/>
  <c r="L2610" i="5"/>
  <c r="J2610" i="5"/>
  <c r="F2610" i="5"/>
  <c r="D2610" i="5"/>
  <c r="S2609" i="5"/>
  <c r="R2609" i="5"/>
  <c r="L2609" i="5"/>
  <c r="J2609" i="5"/>
  <c r="F2609" i="5"/>
  <c r="D2609" i="5"/>
  <c r="S2608" i="5"/>
  <c r="R2608" i="5"/>
  <c r="L2608" i="5"/>
  <c r="J2608" i="5"/>
  <c r="F2608" i="5"/>
  <c r="D2608" i="5"/>
  <c r="S2607" i="5"/>
  <c r="R2607" i="5"/>
  <c r="L2607" i="5"/>
  <c r="J2607" i="5"/>
  <c r="F2607" i="5"/>
  <c r="D2607" i="5"/>
  <c r="S2606" i="5"/>
  <c r="R2606" i="5"/>
  <c r="L2606" i="5"/>
  <c r="J2606" i="5"/>
  <c r="F2606" i="5"/>
  <c r="D2606" i="5"/>
  <c r="S2605" i="5"/>
  <c r="R2605" i="5"/>
  <c r="L2605" i="5"/>
  <c r="J2605" i="5"/>
  <c r="F2605" i="5"/>
  <c r="D2605" i="5"/>
  <c r="S2604" i="5"/>
  <c r="R2604" i="5"/>
  <c r="L2604" i="5"/>
  <c r="J2604" i="5"/>
  <c r="F2604" i="5"/>
  <c r="D2604" i="5"/>
  <c r="S2603" i="5"/>
  <c r="R2603" i="5"/>
  <c r="L2603" i="5"/>
  <c r="J2603" i="5"/>
  <c r="F2603" i="5"/>
  <c r="D2603" i="5"/>
  <c r="S2602" i="5"/>
  <c r="R2602" i="5"/>
  <c r="L2602" i="5"/>
  <c r="J2602" i="5"/>
  <c r="F2602" i="5"/>
  <c r="D2602" i="5"/>
  <c r="S2601" i="5"/>
  <c r="R2601" i="5"/>
  <c r="L2601" i="5"/>
  <c r="J2601" i="5"/>
  <c r="F2601" i="5"/>
  <c r="D2601" i="5"/>
  <c r="S2600" i="5"/>
  <c r="R2600" i="5"/>
  <c r="L2600" i="5"/>
  <c r="J2600" i="5"/>
  <c r="F2600" i="5"/>
  <c r="D2600" i="5"/>
  <c r="S2599" i="5"/>
  <c r="R2599" i="5"/>
  <c r="L2599" i="5"/>
  <c r="J2599" i="5"/>
  <c r="F2599" i="5"/>
  <c r="D2599" i="5"/>
  <c r="S2598" i="5"/>
  <c r="R2598" i="5"/>
  <c r="L2598" i="5"/>
  <c r="J2598" i="5"/>
  <c r="F2598" i="5"/>
  <c r="D2598" i="5"/>
  <c r="S2597" i="5"/>
  <c r="R2597" i="5"/>
  <c r="L2597" i="5"/>
  <c r="J2597" i="5"/>
  <c r="F2597" i="5"/>
  <c r="D2597" i="5"/>
  <c r="S2596" i="5"/>
  <c r="R2596" i="5"/>
  <c r="L2596" i="5"/>
  <c r="J2596" i="5"/>
  <c r="F2596" i="5"/>
  <c r="D2596" i="5"/>
  <c r="S2595" i="5"/>
  <c r="R2595" i="5"/>
  <c r="L2595" i="5"/>
  <c r="J2595" i="5"/>
  <c r="F2595" i="5"/>
  <c r="D2595" i="5"/>
  <c r="S2594" i="5"/>
  <c r="R2594" i="5"/>
  <c r="L2594" i="5"/>
  <c r="J2594" i="5"/>
  <c r="F2594" i="5"/>
  <c r="D2594" i="5"/>
  <c r="S2593" i="5"/>
  <c r="R2593" i="5"/>
  <c r="L2593" i="5"/>
  <c r="J2593" i="5"/>
  <c r="F2593" i="5"/>
  <c r="D2593" i="5"/>
  <c r="S2592" i="5"/>
  <c r="R2592" i="5"/>
  <c r="L2592" i="5"/>
  <c r="J2592" i="5"/>
  <c r="F2592" i="5"/>
  <c r="D2592" i="5"/>
  <c r="S2591" i="5"/>
  <c r="R2591" i="5"/>
  <c r="L2591" i="5"/>
  <c r="J2591" i="5"/>
  <c r="F2591" i="5"/>
  <c r="D2591" i="5"/>
  <c r="S2590" i="5"/>
  <c r="R2590" i="5"/>
  <c r="L2590" i="5"/>
  <c r="J2590" i="5"/>
  <c r="F2590" i="5"/>
  <c r="D2590" i="5"/>
  <c r="S2589" i="5"/>
  <c r="R2589" i="5"/>
  <c r="L2589" i="5"/>
  <c r="J2589" i="5"/>
  <c r="F2589" i="5"/>
  <c r="D2589" i="5"/>
  <c r="S2588" i="5"/>
  <c r="R2588" i="5"/>
  <c r="L2588" i="5"/>
  <c r="J2588" i="5"/>
  <c r="F2588" i="5"/>
  <c r="D2588" i="5"/>
  <c r="S2587" i="5"/>
  <c r="R2587" i="5"/>
  <c r="L2587" i="5"/>
  <c r="J2587" i="5"/>
  <c r="F2587" i="5"/>
  <c r="D2587" i="5"/>
  <c r="S2586" i="5"/>
  <c r="R2586" i="5"/>
  <c r="L2586" i="5"/>
  <c r="J2586" i="5"/>
  <c r="F2586" i="5"/>
  <c r="D2586" i="5"/>
  <c r="S2585" i="5"/>
  <c r="R2585" i="5"/>
  <c r="L2585" i="5"/>
  <c r="J2585" i="5"/>
  <c r="F2585" i="5"/>
  <c r="D2585" i="5"/>
  <c r="S2584" i="5"/>
  <c r="R2584" i="5"/>
  <c r="L2584" i="5"/>
  <c r="J2584" i="5"/>
  <c r="F2584" i="5"/>
  <c r="D2584" i="5"/>
  <c r="S2583" i="5"/>
  <c r="R2583" i="5"/>
  <c r="L2583" i="5"/>
  <c r="J2583" i="5"/>
  <c r="F2583" i="5"/>
  <c r="D2583" i="5"/>
  <c r="S2582" i="5"/>
  <c r="R2582" i="5"/>
  <c r="L2582" i="5"/>
  <c r="J2582" i="5"/>
  <c r="F2582" i="5"/>
  <c r="D2582" i="5"/>
  <c r="S2581" i="5"/>
  <c r="R2581" i="5"/>
  <c r="L2581" i="5"/>
  <c r="J2581" i="5"/>
  <c r="F2581" i="5"/>
  <c r="D2581" i="5"/>
  <c r="S2580" i="5"/>
  <c r="R2580" i="5"/>
  <c r="L2580" i="5"/>
  <c r="J2580" i="5"/>
  <c r="F2580" i="5"/>
  <c r="D2580" i="5"/>
  <c r="S2579" i="5"/>
  <c r="R2579" i="5"/>
  <c r="L2579" i="5"/>
  <c r="J2579" i="5"/>
  <c r="F2579" i="5"/>
  <c r="D2579" i="5"/>
  <c r="S2578" i="5"/>
  <c r="R2578" i="5"/>
  <c r="L2578" i="5"/>
  <c r="J2578" i="5"/>
  <c r="F2578" i="5"/>
  <c r="D2578" i="5"/>
  <c r="S2577" i="5"/>
  <c r="R2577" i="5"/>
  <c r="L2577" i="5"/>
  <c r="J2577" i="5"/>
  <c r="F2577" i="5"/>
  <c r="D2577" i="5"/>
  <c r="S2576" i="5"/>
  <c r="R2576" i="5"/>
  <c r="L2576" i="5"/>
  <c r="J2576" i="5"/>
  <c r="F2576" i="5"/>
  <c r="D2576" i="5"/>
  <c r="S2575" i="5"/>
  <c r="R2575" i="5"/>
  <c r="L2575" i="5"/>
  <c r="J2575" i="5"/>
  <c r="F2575" i="5"/>
  <c r="D2575" i="5"/>
  <c r="S2574" i="5"/>
  <c r="R2574" i="5"/>
  <c r="L2574" i="5"/>
  <c r="J2574" i="5"/>
  <c r="F2574" i="5"/>
  <c r="D2574" i="5"/>
  <c r="S2573" i="5"/>
  <c r="R2573" i="5"/>
  <c r="L2573" i="5"/>
  <c r="J2573" i="5"/>
  <c r="F2573" i="5"/>
  <c r="D2573" i="5"/>
  <c r="S2572" i="5"/>
  <c r="R2572" i="5"/>
  <c r="L2572" i="5"/>
  <c r="J2572" i="5"/>
  <c r="F2572" i="5"/>
  <c r="D2572" i="5"/>
  <c r="S2571" i="5"/>
  <c r="R2571" i="5"/>
  <c r="L2571" i="5"/>
  <c r="J2571" i="5"/>
  <c r="F2571" i="5"/>
  <c r="D2571" i="5"/>
  <c r="S2570" i="5"/>
  <c r="R2570" i="5"/>
  <c r="L2570" i="5"/>
  <c r="J2570" i="5"/>
  <c r="F2570" i="5"/>
  <c r="D2570" i="5"/>
  <c r="S2569" i="5"/>
  <c r="R2569" i="5"/>
  <c r="L2569" i="5"/>
  <c r="J2569" i="5"/>
  <c r="F2569" i="5"/>
  <c r="D2569" i="5"/>
  <c r="S2568" i="5"/>
  <c r="R2568" i="5"/>
  <c r="L2568" i="5"/>
  <c r="J2568" i="5"/>
  <c r="F2568" i="5"/>
  <c r="D2568" i="5"/>
  <c r="S2567" i="5"/>
  <c r="R2567" i="5"/>
  <c r="L2567" i="5"/>
  <c r="J2567" i="5"/>
  <c r="F2567" i="5"/>
  <c r="D2567" i="5"/>
  <c r="S2566" i="5"/>
  <c r="R2566" i="5"/>
  <c r="L2566" i="5"/>
  <c r="J2566" i="5"/>
  <c r="F2566" i="5"/>
  <c r="D2566" i="5"/>
  <c r="S2565" i="5"/>
  <c r="R2565" i="5"/>
  <c r="L2565" i="5"/>
  <c r="J2565" i="5"/>
  <c r="F2565" i="5"/>
  <c r="D2565" i="5"/>
  <c r="S2564" i="5"/>
  <c r="R2564" i="5"/>
  <c r="L2564" i="5"/>
  <c r="J2564" i="5"/>
  <c r="F2564" i="5"/>
  <c r="D2564" i="5"/>
  <c r="S2563" i="5"/>
  <c r="R2563" i="5"/>
  <c r="L2563" i="5"/>
  <c r="J2563" i="5"/>
  <c r="F2563" i="5"/>
  <c r="D2563" i="5"/>
  <c r="S2562" i="5"/>
  <c r="R2562" i="5"/>
  <c r="L2562" i="5"/>
  <c r="J2562" i="5"/>
  <c r="F2562" i="5"/>
  <c r="D2562" i="5"/>
  <c r="S2561" i="5"/>
  <c r="R2561" i="5"/>
  <c r="L2561" i="5"/>
  <c r="J2561" i="5"/>
  <c r="F2561" i="5"/>
  <c r="D2561" i="5"/>
  <c r="S2560" i="5"/>
  <c r="R2560" i="5"/>
  <c r="L2560" i="5"/>
  <c r="J2560" i="5"/>
  <c r="F2560" i="5"/>
  <c r="D2560" i="5"/>
  <c r="S2559" i="5"/>
  <c r="R2559" i="5"/>
  <c r="L2559" i="5"/>
  <c r="J2559" i="5"/>
  <c r="F2559" i="5"/>
  <c r="D2559" i="5"/>
  <c r="S2558" i="5"/>
  <c r="R2558" i="5"/>
  <c r="L2558" i="5"/>
  <c r="J2558" i="5"/>
  <c r="F2558" i="5"/>
  <c r="D2558" i="5"/>
  <c r="S2557" i="5"/>
  <c r="R2557" i="5"/>
  <c r="L2557" i="5"/>
  <c r="J2557" i="5"/>
  <c r="F2557" i="5"/>
  <c r="D2557" i="5"/>
  <c r="S2556" i="5"/>
  <c r="R2556" i="5"/>
  <c r="L2556" i="5"/>
  <c r="J2556" i="5"/>
  <c r="F2556" i="5"/>
  <c r="D2556" i="5"/>
  <c r="S2555" i="5"/>
  <c r="R2555" i="5"/>
  <c r="L2555" i="5"/>
  <c r="J2555" i="5"/>
  <c r="F2555" i="5"/>
  <c r="D2555" i="5"/>
  <c r="S2554" i="5"/>
  <c r="R2554" i="5"/>
  <c r="L2554" i="5"/>
  <c r="J2554" i="5"/>
  <c r="F2554" i="5"/>
  <c r="D2554" i="5"/>
  <c r="S2553" i="5"/>
  <c r="R2553" i="5"/>
  <c r="L2553" i="5"/>
  <c r="J2553" i="5"/>
  <c r="F2553" i="5"/>
  <c r="D2553" i="5"/>
  <c r="S2552" i="5"/>
  <c r="R2552" i="5"/>
  <c r="L2552" i="5"/>
  <c r="J2552" i="5"/>
  <c r="F2552" i="5"/>
  <c r="D2552" i="5"/>
  <c r="S2551" i="5"/>
  <c r="R2551" i="5"/>
  <c r="L2551" i="5"/>
  <c r="J2551" i="5"/>
  <c r="F2551" i="5"/>
  <c r="D2551" i="5"/>
  <c r="S2550" i="5"/>
  <c r="R2550" i="5"/>
  <c r="L2550" i="5"/>
  <c r="J2550" i="5"/>
  <c r="F2550" i="5"/>
  <c r="D2550" i="5"/>
  <c r="S2549" i="5"/>
  <c r="R2549" i="5"/>
  <c r="L2549" i="5"/>
  <c r="J2549" i="5"/>
  <c r="F2549" i="5"/>
  <c r="D2549" i="5"/>
  <c r="S2548" i="5"/>
  <c r="R2548" i="5"/>
  <c r="L2548" i="5"/>
  <c r="J2548" i="5"/>
  <c r="F2548" i="5"/>
  <c r="D2548" i="5"/>
  <c r="S2547" i="5"/>
  <c r="R2547" i="5"/>
  <c r="L2547" i="5"/>
  <c r="J2547" i="5"/>
  <c r="F2547" i="5"/>
  <c r="D2547" i="5"/>
  <c r="S2546" i="5"/>
  <c r="R2546" i="5"/>
  <c r="L2546" i="5"/>
  <c r="J2546" i="5"/>
  <c r="F2546" i="5"/>
  <c r="D2546" i="5"/>
  <c r="S2545" i="5"/>
  <c r="R2545" i="5"/>
  <c r="L2545" i="5"/>
  <c r="J2545" i="5"/>
  <c r="F2545" i="5"/>
  <c r="D2545" i="5"/>
  <c r="S2544" i="5"/>
  <c r="R2544" i="5"/>
  <c r="L2544" i="5"/>
  <c r="J2544" i="5"/>
  <c r="F2544" i="5"/>
  <c r="D2544" i="5"/>
  <c r="S2543" i="5"/>
  <c r="R2543" i="5"/>
  <c r="L2543" i="5"/>
  <c r="J2543" i="5"/>
  <c r="F2543" i="5"/>
  <c r="D2543" i="5"/>
  <c r="S2542" i="5"/>
  <c r="R2542" i="5"/>
  <c r="L2542" i="5"/>
  <c r="J2542" i="5"/>
  <c r="F2542" i="5"/>
  <c r="D2542" i="5"/>
  <c r="S2541" i="5"/>
  <c r="R2541" i="5"/>
  <c r="L2541" i="5"/>
  <c r="J2541" i="5"/>
  <c r="F2541" i="5"/>
  <c r="D2541" i="5"/>
  <c r="S2540" i="5"/>
  <c r="R2540" i="5"/>
  <c r="L2540" i="5"/>
  <c r="J2540" i="5"/>
  <c r="F2540" i="5"/>
  <c r="D2540" i="5"/>
  <c r="S2539" i="5"/>
  <c r="R2539" i="5"/>
  <c r="L2539" i="5"/>
  <c r="J2539" i="5"/>
  <c r="F2539" i="5"/>
  <c r="D2539" i="5"/>
  <c r="S2538" i="5"/>
  <c r="R2538" i="5"/>
  <c r="L2538" i="5"/>
  <c r="J2538" i="5"/>
  <c r="F2538" i="5"/>
  <c r="D2538" i="5"/>
  <c r="S2537" i="5"/>
  <c r="R2537" i="5"/>
  <c r="L2537" i="5"/>
  <c r="J2537" i="5"/>
  <c r="F2537" i="5"/>
  <c r="D2537" i="5"/>
  <c r="S2536" i="5"/>
  <c r="R2536" i="5"/>
  <c r="L2536" i="5"/>
  <c r="J2536" i="5"/>
  <c r="F2536" i="5"/>
  <c r="D2536" i="5"/>
  <c r="S2535" i="5"/>
  <c r="R2535" i="5"/>
  <c r="L2535" i="5"/>
  <c r="J2535" i="5"/>
  <c r="F2535" i="5"/>
  <c r="D2535" i="5"/>
  <c r="S2534" i="5"/>
  <c r="R2534" i="5"/>
  <c r="L2534" i="5"/>
  <c r="J2534" i="5"/>
  <c r="F2534" i="5"/>
  <c r="D2534" i="5"/>
  <c r="S2533" i="5"/>
  <c r="R2533" i="5"/>
  <c r="L2533" i="5"/>
  <c r="J2533" i="5"/>
  <c r="F2533" i="5"/>
  <c r="D2533" i="5"/>
  <c r="S2532" i="5"/>
  <c r="R2532" i="5"/>
  <c r="L2532" i="5"/>
  <c r="J2532" i="5"/>
  <c r="F2532" i="5"/>
  <c r="D2532" i="5"/>
  <c r="S2531" i="5"/>
  <c r="R2531" i="5"/>
  <c r="L2531" i="5"/>
  <c r="J2531" i="5"/>
  <c r="F2531" i="5"/>
  <c r="D2531" i="5"/>
  <c r="S2530" i="5"/>
  <c r="R2530" i="5"/>
  <c r="L2530" i="5"/>
  <c r="J2530" i="5"/>
  <c r="F2530" i="5"/>
  <c r="D2530" i="5"/>
  <c r="S2529" i="5"/>
  <c r="R2529" i="5"/>
  <c r="L2529" i="5"/>
  <c r="J2529" i="5"/>
  <c r="F2529" i="5"/>
  <c r="D2529" i="5"/>
  <c r="S2528" i="5"/>
  <c r="R2528" i="5"/>
  <c r="L2528" i="5"/>
  <c r="J2528" i="5"/>
  <c r="F2528" i="5"/>
  <c r="D2528" i="5"/>
  <c r="S2527" i="5"/>
  <c r="R2527" i="5"/>
  <c r="L2527" i="5"/>
  <c r="J2527" i="5"/>
  <c r="F2527" i="5"/>
  <c r="D2527" i="5"/>
  <c r="S2526" i="5"/>
  <c r="R2526" i="5"/>
  <c r="L2526" i="5"/>
  <c r="J2526" i="5"/>
  <c r="F2526" i="5"/>
  <c r="D2526" i="5"/>
  <c r="S2525" i="5"/>
  <c r="R2525" i="5"/>
  <c r="L2525" i="5"/>
  <c r="J2525" i="5"/>
  <c r="F2525" i="5"/>
  <c r="D2525" i="5"/>
  <c r="S2524" i="5"/>
  <c r="R2524" i="5"/>
  <c r="L2524" i="5"/>
  <c r="J2524" i="5"/>
  <c r="F2524" i="5"/>
  <c r="D2524" i="5"/>
  <c r="S2523" i="5"/>
  <c r="R2523" i="5"/>
  <c r="L2523" i="5"/>
  <c r="J2523" i="5"/>
  <c r="F2523" i="5"/>
  <c r="D2523" i="5"/>
  <c r="S2522" i="5"/>
  <c r="R2522" i="5"/>
  <c r="L2522" i="5"/>
  <c r="J2522" i="5"/>
  <c r="F2522" i="5"/>
  <c r="D2522" i="5"/>
  <c r="S2521" i="5"/>
  <c r="R2521" i="5"/>
  <c r="L2521" i="5"/>
  <c r="J2521" i="5"/>
  <c r="F2521" i="5"/>
  <c r="D2521" i="5"/>
  <c r="S2520" i="5"/>
  <c r="R2520" i="5"/>
  <c r="L2520" i="5"/>
  <c r="J2520" i="5"/>
  <c r="F2520" i="5"/>
  <c r="D2520" i="5"/>
  <c r="S2519" i="5"/>
  <c r="R2519" i="5"/>
  <c r="L2519" i="5"/>
  <c r="J2519" i="5"/>
  <c r="F2519" i="5"/>
  <c r="D2519" i="5"/>
  <c r="S2518" i="5"/>
  <c r="R2518" i="5"/>
  <c r="L2518" i="5"/>
  <c r="J2518" i="5"/>
  <c r="F2518" i="5"/>
  <c r="D2518" i="5"/>
  <c r="S2517" i="5"/>
  <c r="R2517" i="5"/>
  <c r="L2517" i="5"/>
  <c r="J2517" i="5"/>
  <c r="F2517" i="5"/>
  <c r="D2517" i="5"/>
  <c r="S2516" i="5"/>
  <c r="R2516" i="5"/>
  <c r="L2516" i="5"/>
  <c r="J2516" i="5"/>
  <c r="F2516" i="5"/>
  <c r="D2516" i="5"/>
  <c r="S2515" i="5"/>
  <c r="R2515" i="5"/>
  <c r="L2515" i="5"/>
  <c r="J2515" i="5"/>
  <c r="F2515" i="5"/>
  <c r="D2515" i="5"/>
  <c r="S2514" i="5"/>
  <c r="R2514" i="5"/>
  <c r="L2514" i="5"/>
  <c r="J2514" i="5"/>
  <c r="F2514" i="5"/>
  <c r="D2514" i="5"/>
  <c r="S2513" i="5"/>
  <c r="R2513" i="5"/>
  <c r="L2513" i="5"/>
  <c r="J2513" i="5"/>
  <c r="F2513" i="5"/>
  <c r="D2513" i="5"/>
  <c r="S2512" i="5"/>
  <c r="R2512" i="5"/>
  <c r="L2512" i="5"/>
  <c r="J2512" i="5"/>
  <c r="F2512" i="5"/>
  <c r="D2512" i="5"/>
  <c r="S2511" i="5"/>
  <c r="R2511" i="5"/>
  <c r="L2511" i="5"/>
  <c r="J2511" i="5"/>
  <c r="F2511" i="5"/>
  <c r="D2511" i="5"/>
  <c r="S2510" i="5"/>
  <c r="R2510" i="5"/>
  <c r="L2510" i="5"/>
  <c r="J2510" i="5"/>
  <c r="F2510" i="5"/>
  <c r="D2510" i="5"/>
  <c r="S2509" i="5"/>
  <c r="R2509" i="5"/>
  <c r="L2509" i="5"/>
  <c r="J2509" i="5"/>
  <c r="F2509" i="5"/>
  <c r="D2509" i="5"/>
  <c r="S2508" i="5"/>
  <c r="R2508" i="5"/>
  <c r="L2508" i="5"/>
  <c r="J2508" i="5"/>
  <c r="F2508" i="5"/>
  <c r="D2508" i="5"/>
  <c r="S2507" i="5"/>
  <c r="R2507" i="5"/>
  <c r="L2507" i="5"/>
  <c r="J2507" i="5"/>
  <c r="F2507" i="5"/>
  <c r="D2507" i="5"/>
  <c r="S2506" i="5"/>
  <c r="R2506" i="5"/>
  <c r="L2506" i="5"/>
  <c r="J2506" i="5"/>
  <c r="F2506" i="5"/>
  <c r="D2506" i="5"/>
  <c r="S2505" i="5"/>
  <c r="R2505" i="5"/>
  <c r="L2505" i="5"/>
  <c r="J2505" i="5"/>
  <c r="F2505" i="5"/>
  <c r="D2505" i="5"/>
  <c r="S2504" i="5"/>
  <c r="R2504" i="5"/>
  <c r="L2504" i="5"/>
  <c r="J2504" i="5"/>
  <c r="F2504" i="5"/>
  <c r="D2504" i="5"/>
  <c r="S2503" i="5"/>
  <c r="R2503" i="5"/>
  <c r="L2503" i="5"/>
  <c r="J2503" i="5"/>
  <c r="F2503" i="5"/>
  <c r="D2503" i="5"/>
  <c r="S2502" i="5"/>
  <c r="R2502" i="5"/>
  <c r="L2502" i="5"/>
  <c r="J2502" i="5"/>
  <c r="F2502" i="5"/>
  <c r="D2502" i="5"/>
  <c r="S2501" i="5"/>
  <c r="R2501" i="5"/>
  <c r="L2501" i="5"/>
  <c r="J2501" i="5"/>
  <c r="F2501" i="5"/>
  <c r="D2501" i="5"/>
  <c r="S2500" i="5"/>
  <c r="R2500" i="5"/>
  <c r="L2500" i="5"/>
  <c r="J2500" i="5"/>
  <c r="F2500" i="5"/>
  <c r="D2500" i="5"/>
  <c r="S2499" i="5"/>
  <c r="R2499" i="5"/>
  <c r="L2499" i="5"/>
  <c r="M2521" i="5" s="1"/>
  <c r="J2499" i="5"/>
  <c r="F2499" i="5"/>
  <c r="D2499" i="5"/>
  <c r="S2498" i="5"/>
  <c r="R2498" i="5"/>
  <c r="L2498" i="5"/>
  <c r="J2498" i="5"/>
  <c r="F2498" i="5"/>
  <c r="D2498" i="5"/>
  <c r="S2497" i="5"/>
  <c r="R2497" i="5"/>
  <c r="L2497" i="5"/>
  <c r="J2497" i="5"/>
  <c r="F2497" i="5"/>
  <c r="D2497" i="5"/>
  <c r="S2496" i="5"/>
  <c r="R2496" i="5"/>
  <c r="L2496" i="5"/>
  <c r="J2496" i="5"/>
  <c r="F2496" i="5"/>
  <c r="D2496" i="5"/>
  <c r="S2495" i="5"/>
  <c r="R2495" i="5"/>
  <c r="L2495" i="5"/>
  <c r="J2495" i="5"/>
  <c r="F2495" i="5"/>
  <c r="D2495" i="5"/>
  <c r="S2494" i="5"/>
  <c r="R2494" i="5"/>
  <c r="L2494" i="5"/>
  <c r="J2494" i="5"/>
  <c r="F2494" i="5"/>
  <c r="D2494" i="5"/>
  <c r="S2493" i="5"/>
  <c r="R2493" i="5"/>
  <c r="L2493" i="5"/>
  <c r="J2493" i="5"/>
  <c r="F2493" i="5"/>
  <c r="D2493" i="5"/>
  <c r="S2492" i="5"/>
  <c r="R2492" i="5"/>
  <c r="L2492" i="5"/>
  <c r="J2492" i="5"/>
  <c r="F2492" i="5"/>
  <c r="D2492" i="5"/>
  <c r="S2491" i="5"/>
  <c r="R2491" i="5"/>
  <c r="L2491" i="5"/>
  <c r="J2491" i="5"/>
  <c r="F2491" i="5"/>
  <c r="D2491" i="5"/>
  <c r="S2490" i="5"/>
  <c r="R2490" i="5"/>
  <c r="L2490" i="5"/>
  <c r="J2490" i="5"/>
  <c r="F2490" i="5"/>
  <c r="D2490" i="5"/>
  <c r="S2489" i="5"/>
  <c r="R2489" i="5"/>
  <c r="L2489" i="5"/>
  <c r="J2489" i="5"/>
  <c r="F2489" i="5"/>
  <c r="D2489" i="5"/>
  <c r="S2488" i="5"/>
  <c r="R2488" i="5"/>
  <c r="L2488" i="5"/>
  <c r="J2488" i="5"/>
  <c r="F2488" i="5"/>
  <c r="D2488" i="5"/>
  <c r="S2487" i="5"/>
  <c r="R2487" i="5"/>
  <c r="L2487" i="5"/>
  <c r="M2510" i="5" s="1"/>
  <c r="J2487" i="5"/>
  <c r="F2487" i="5"/>
  <c r="D2487" i="5"/>
  <c r="S2486" i="5"/>
  <c r="R2486" i="5"/>
  <c r="L2486" i="5"/>
  <c r="J2486" i="5"/>
  <c r="F2486" i="5"/>
  <c r="D2486" i="5"/>
  <c r="S2485" i="5"/>
  <c r="R2485" i="5"/>
  <c r="L2485" i="5"/>
  <c r="M2508" i="5" s="1"/>
  <c r="J2485" i="5"/>
  <c r="F2485" i="5"/>
  <c r="D2485" i="5"/>
  <c r="S2484" i="5"/>
  <c r="R2484" i="5"/>
  <c r="L2484" i="5"/>
  <c r="J2484" i="5"/>
  <c r="F2484" i="5"/>
  <c r="D2484" i="5"/>
  <c r="S2483" i="5"/>
  <c r="R2483" i="5"/>
  <c r="L2483" i="5"/>
  <c r="J2483" i="5"/>
  <c r="F2483" i="5"/>
  <c r="D2483" i="5"/>
  <c r="S2482" i="5"/>
  <c r="R2482" i="5"/>
  <c r="L2482" i="5"/>
  <c r="J2482" i="5"/>
  <c r="F2482" i="5"/>
  <c r="D2482" i="5"/>
  <c r="S2481" i="5"/>
  <c r="R2481" i="5"/>
  <c r="L2481" i="5"/>
  <c r="J2481" i="5"/>
  <c r="F2481" i="5"/>
  <c r="D2481" i="5"/>
  <c r="S2480" i="5"/>
  <c r="R2480" i="5"/>
  <c r="L2480" i="5"/>
  <c r="J2480" i="5"/>
  <c r="F2480" i="5"/>
  <c r="D2480" i="5"/>
  <c r="S2479" i="5"/>
  <c r="R2479" i="5"/>
  <c r="L2479" i="5"/>
  <c r="J2479" i="5"/>
  <c r="F2479" i="5"/>
  <c r="D2479" i="5"/>
  <c r="S2478" i="5"/>
  <c r="R2478" i="5"/>
  <c r="L2478" i="5"/>
  <c r="J2478" i="5"/>
  <c r="F2478" i="5"/>
  <c r="D2478" i="5"/>
  <c r="S2477" i="5"/>
  <c r="R2477" i="5"/>
  <c r="L2477" i="5"/>
  <c r="J2477" i="5"/>
  <c r="F2477" i="5"/>
  <c r="D2477" i="5"/>
  <c r="S2476" i="5"/>
  <c r="R2476" i="5"/>
  <c r="L2476" i="5"/>
  <c r="J2476" i="5"/>
  <c r="F2476" i="5"/>
  <c r="D2476" i="5"/>
  <c r="S2475" i="5"/>
  <c r="R2475" i="5"/>
  <c r="L2475" i="5"/>
  <c r="J2475" i="5"/>
  <c r="F2475" i="5"/>
  <c r="D2475" i="5"/>
  <c r="S2474" i="5"/>
  <c r="R2474" i="5"/>
  <c r="L2474" i="5"/>
  <c r="J2474" i="5"/>
  <c r="F2474" i="5"/>
  <c r="D2474" i="5"/>
  <c r="S2473" i="5"/>
  <c r="R2473" i="5"/>
  <c r="L2473" i="5"/>
  <c r="J2473" i="5"/>
  <c r="F2473" i="5"/>
  <c r="D2473" i="5"/>
  <c r="S2472" i="5"/>
  <c r="R2472" i="5"/>
  <c r="L2472" i="5"/>
  <c r="J2472" i="5"/>
  <c r="F2472" i="5"/>
  <c r="D2472" i="5"/>
  <c r="S2471" i="5"/>
  <c r="R2471" i="5"/>
  <c r="L2471" i="5"/>
  <c r="M2494" i="5" s="1"/>
  <c r="J2471" i="5"/>
  <c r="F2471" i="5"/>
  <c r="D2471" i="5"/>
  <c r="S2470" i="5"/>
  <c r="R2470" i="5"/>
  <c r="L2470" i="5"/>
  <c r="J2470" i="5"/>
  <c r="F2470" i="5"/>
  <c r="D2470" i="5"/>
  <c r="S2469" i="5"/>
  <c r="R2469" i="5"/>
  <c r="L2469" i="5"/>
  <c r="J2469" i="5"/>
  <c r="F2469" i="5"/>
  <c r="D2469" i="5"/>
  <c r="S2468" i="5"/>
  <c r="R2468" i="5"/>
  <c r="L2468" i="5"/>
  <c r="J2468" i="5"/>
  <c r="F2468" i="5"/>
  <c r="D2468" i="5"/>
  <c r="S2467" i="5"/>
  <c r="R2467" i="5"/>
  <c r="L2467" i="5"/>
  <c r="J2467" i="5"/>
  <c r="F2467" i="5"/>
  <c r="D2467" i="5"/>
  <c r="S2466" i="5"/>
  <c r="R2466" i="5"/>
  <c r="L2466" i="5"/>
  <c r="J2466" i="5"/>
  <c r="F2466" i="5"/>
  <c r="D2466" i="5"/>
  <c r="S2465" i="5"/>
  <c r="R2465" i="5"/>
  <c r="L2465" i="5"/>
  <c r="J2465" i="5"/>
  <c r="F2465" i="5"/>
  <c r="D2465" i="5"/>
  <c r="S2464" i="5"/>
  <c r="R2464" i="5"/>
  <c r="L2464" i="5"/>
  <c r="J2464" i="5"/>
  <c r="F2464" i="5"/>
  <c r="D2464" i="5"/>
  <c r="S2463" i="5"/>
  <c r="R2463" i="5"/>
  <c r="L2463" i="5"/>
  <c r="J2463" i="5"/>
  <c r="F2463" i="5"/>
  <c r="D2463" i="5"/>
  <c r="S2462" i="5"/>
  <c r="R2462" i="5"/>
  <c r="L2462" i="5"/>
  <c r="J2462" i="5"/>
  <c r="F2462" i="5"/>
  <c r="D2462" i="5"/>
  <c r="S2461" i="5"/>
  <c r="R2461" i="5"/>
  <c r="L2461" i="5"/>
  <c r="M2484" i="5" s="1"/>
  <c r="J2461" i="5"/>
  <c r="F2461" i="5"/>
  <c r="D2461" i="5"/>
  <c r="S2460" i="5"/>
  <c r="R2460" i="5"/>
  <c r="L2460" i="5"/>
  <c r="J2460" i="5"/>
  <c r="F2460" i="5"/>
  <c r="D2460" i="5"/>
  <c r="S2459" i="5"/>
  <c r="R2459" i="5"/>
  <c r="L2459" i="5"/>
  <c r="J2459" i="5"/>
  <c r="F2459" i="5"/>
  <c r="D2459" i="5"/>
  <c r="S2458" i="5"/>
  <c r="R2458" i="5"/>
  <c r="L2458" i="5"/>
  <c r="J2458" i="5"/>
  <c r="F2458" i="5"/>
  <c r="D2458" i="5"/>
  <c r="S2457" i="5"/>
  <c r="R2457" i="5"/>
  <c r="L2457" i="5"/>
  <c r="J2457" i="5"/>
  <c r="F2457" i="5"/>
  <c r="D2457" i="5"/>
  <c r="S2456" i="5"/>
  <c r="R2456" i="5"/>
  <c r="L2456" i="5"/>
  <c r="J2456" i="5"/>
  <c r="F2456" i="5"/>
  <c r="D2456" i="5"/>
  <c r="S2455" i="5"/>
  <c r="R2455" i="5"/>
  <c r="L2455" i="5"/>
  <c r="J2455" i="5"/>
  <c r="F2455" i="5"/>
  <c r="D2455" i="5"/>
  <c r="S2454" i="5"/>
  <c r="R2454" i="5"/>
  <c r="L2454" i="5"/>
  <c r="J2454" i="5"/>
  <c r="F2454" i="5"/>
  <c r="D2454" i="5"/>
  <c r="S2453" i="5"/>
  <c r="R2453" i="5"/>
  <c r="L2453" i="5"/>
  <c r="J2453" i="5"/>
  <c r="F2453" i="5"/>
  <c r="D2453" i="5"/>
  <c r="S2452" i="5"/>
  <c r="R2452" i="5"/>
  <c r="L2452" i="5"/>
  <c r="J2452" i="5"/>
  <c r="F2452" i="5"/>
  <c r="D2452" i="5"/>
  <c r="S2451" i="5"/>
  <c r="R2451" i="5"/>
  <c r="L2451" i="5"/>
  <c r="J2451" i="5"/>
  <c r="F2451" i="5"/>
  <c r="D2451" i="5"/>
  <c r="S2450" i="5"/>
  <c r="R2450" i="5"/>
  <c r="L2450" i="5"/>
  <c r="J2450" i="5"/>
  <c r="F2450" i="5"/>
  <c r="D2450" i="5"/>
  <c r="S2449" i="5"/>
  <c r="R2449" i="5"/>
  <c r="L2449" i="5"/>
  <c r="J2449" i="5"/>
  <c r="F2449" i="5"/>
  <c r="D2449" i="5"/>
  <c r="S2448" i="5"/>
  <c r="R2448" i="5"/>
  <c r="L2448" i="5"/>
  <c r="J2448" i="5"/>
  <c r="F2448" i="5"/>
  <c r="D2448" i="5"/>
  <c r="S2447" i="5"/>
  <c r="R2447" i="5"/>
  <c r="L2447" i="5"/>
  <c r="J2447" i="5"/>
  <c r="F2447" i="5"/>
  <c r="D2447" i="5"/>
  <c r="S2446" i="5"/>
  <c r="R2446" i="5"/>
  <c r="L2446" i="5"/>
  <c r="J2446" i="5"/>
  <c r="F2446" i="5"/>
  <c r="D2446" i="5"/>
  <c r="S2445" i="5"/>
  <c r="R2445" i="5"/>
  <c r="L2445" i="5"/>
  <c r="J2445" i="5"/>
  <c r="F2445" i="5"/>
  <c r="D2445" i="5"/>
  <c r="S2444" i="5"/>
  <c r="R2444" i="5"/>
  <c r="L2444" i="5"/>
  <c r="J2444" i="5"/>
  <c r="F2444" i="5"/>
  <c r="D2444" i="5"/>
  <c r="S2443" i="5"/>
  <c r="R2443" i="5"/>
  <c r="L2443" i="5"/>
  <c r="J2443" i="5"/>
  <c r="F2443" i="5"/>
  <c r="D2443" i="5"/>
  <c r="S2442" i="5"/>
  <c r="R2442" i="5"/>
  <c r="L2442" i="5"/>
  <c r="J2442" i="5"/>
  <c r="F2442" i="5"/>
  <c r="D2442" i="5"/>
  <c r="S2441" i="5"/>
  <c r="R2441" i="5"/>
  <c r="L2441" i="5"/>
  <c r="J2441" i="5"/>
  <c r="F2441" i="5"/>
  <c r="D2441" i="5"/>
  <c r="S2440" i="5"/>
  <c r="R2440" i="5"/>
  <c r="L2440" i="5"/>
  <c r="J2440" i="5"/>
  <c r="F2440" i="5"/>
  <c r="D2440" i="5"/>
  <c r="S2439" i="5"/>
  <c r="R2439" i="5"/>
  <c r="L2439" i="5"/>
  <c r="J2439" i="5"/>
  <c r="F2439" i="5"/>
  <c r="D2439" i="5"/>
  <c r="S2438" i="5"/>
  <c r="R2438" i="5"/>
  <c r="L2438" i="5"/>
  <c r="J2438" i="5"/>
  <c r="F2438" i="5"/>
  <c r="D2438" i="5"/>
  <c r="S2437" i="5"/>
  <c r="R2437" i="5"/>
  <c r="L2437" i="5"/>
  <c r="M2459" i="5" s="1"/>
  <c r="J2437" i="5"/>
  <c r="F2437" i="5"/>
  <c r="D2437" i="5"/>
  <c r="S2436" i="5"/>
  <c r="R2436" i="5"/>
  <c r="L2436" i="5"/>
  <c r="J2436" i="5"/>
  <c r="F2436" i="5"/>
  <c r="D2436" i="5"/>
  <c r="S2435" i="5"/>
  <c r="R2435" i="5"/>
  <c r="L2435" i="5"/>
  <c r="J2435" i="5"/>
  <c r="F2435" i="5"/>
  <c r="D2435" i="5"/>
  <c r="S2434" i="5"/>
  <c r="R2434" i="5"/>
  <c r="L2434" i="5"/>
  <c r="J2434" i="5"/>
  <c r="F2434" i="5"/>
  <c r="D2434" i="5"/>
  <c r="S2433" i="5"/>
  <c r="R2433" i="5"/>
  <c r="L2433" i="5"/>
  <c r="J2433" i="5"/>
  <c r="F2433" i="5"/>
  <c r="D2433" i="5"/>
  <c r="S2432" i="5"/>
  <c r="R2432" i="5"/>
  <c r="L2432" i="5"/>
  <c r="J2432" i="5"/>
  <c r="F2432" i="5"/>
  <c r="D2432" i="5"/>
  <c r="S2431" i="5"/>
  <c r="R2431" i="5"/>
  <c r="L2431" i="5"/>
  <c r="J2431" i="5"/>
  <c r="F2431" i="5"/>
  <c r="D2431" i="5"/>
  <c r="S2430" i="5"/>
  <c r="R2430" i="5"/>
  <c r="L2430" i="5"/>
  <c r="J2430" i="5"/>
  <c r="F2430" i="5"/>
  <c r="D2430" i="5"/>
  <c r="S2429" i="5"/>
  <c r="R2429" i="5"/>
  <c r="L2429" i="5"/>
  <c r="J2429" i="5"/>
  <c r="F2429" i="5"/>
  <c r="D2429" i="5"/>
  <c r="S2428" i="5"/>
  <c r="R2428" i="5"/>
  <c r="L2428" i="5"/>
  <c r="J2428" i="5"/>
  <c r="F2428" i="5"/>
  <c r="D2428" i="5"/>
  <c r="S2427" i="5"/>
  <c r="R2427" i="5"/>
  <c r="L2427" i="5"/>
  <c r="M2449" i="5" s="1"/>
  <c r="J2427" i="5"/>
  <c r="F2427" i="5"/>
  <c r="D2427" i="5"/>
  <c r="S2426" i="5"/>
  <c r="R2426" i="5"/>
  <c r="L2426" i="5"/>
  <c r="J2426" i="5"/>
  <c r="F2426" i="5"/>
  <c r="D2426" i="5"/>
  <c r="S2425" i="5"/>
  <c r="R2425" i="5"/>
  <c r="L2425" i="5"/>
  <c r="J2425" i="5"/>
  <c r="F2425" i="5"/>
  <c r="D2425" i="5"/>
  <c r="S2424" i="5"/>
  <c r="R2424" i="5"/>
  <c r="L2424" i="5"/>
  <c r="J2424" i="5"/>
  <c r="F2424" i="5"/>
  <c r="D2424" i="5"/>
  <c r="S2423" i="5"/>
  <c r="R2423" i="5"/>
  <c r="L2423" i="5"/>
  <c r="M2446" i="5" s="1"/>
  <c r="J2423" i="5"/>
  <c r="F2423" i="5"/>
  <c r="D2423" i="5"/>
  <c r="S2422" i="5"/>
  <c r="R2422" i="5"/>
  <c r="L2422" i="5"/>
  <c r="J2422" i="5"/>
  <c r="F2422" i="5"/>
  <c r="D2422" i="5"/>
  <c r="S2421" i="5"/>
  <c r="R2421" i="5"/>
  <c r="L2421" i="5"/>
  <c r="J2421" i="5"/>
  <c r="F2421" i="5"/>
  <c r="D2421" i="5"/>
  <c r="S2420" i="5"/>
  <c r="R2420" i="5"/>
  <c r="L2420" i="5"/>
  <c r="J2420" i="5"/>
  <c r="F2420" i="5"/>
  <c r="D2420" i="5"/>
  <c r="S2419" i="5"/>
  <c r="R2419" i="5"/>
  <c r="L2419" i="5"/>
  <c r="J2419" i="5"/>
  <c r="F2419" i="5"/>
  <c r="D2419" i="5"/>
  <c r="S2418" i="5"/>
  <c r="R2418" i="5"/>
  <c r="L2418" i="5"/>
  <c r="J2418" i="5"/>
  <c r="F2418" i="5"/>
  <c r="D2418" i="5"/>
  <c r="S2417" i="5"/>
  <c r="R2417" i="5"/>
  <c r="L2417" i="5"/>
  <c r="J2417" i="5"/>
  <c r="F2417" i="5"/>
  <c r="D2417" i="5"/>
  <c r="S2416" i="5"/>
  <c r="R2416" i="5"/>
  <c r="L2416" i="5"/>
  <c r="J2416" i="5"/>
  <c r="F2416" i="5"/>
  <c r="D2416" i="5"/>
  <c r="S2415" i="5"/>
  <c r="R2415" i="5"/>
  <c r="L2415" i="5"/>
  <c r="J2415" i="5"/>
  <c r="F2415" i="5"/>
  <c r="D2415" i="5"/>
  <c r="S2414" i="5"/>
  <c r="R2414" i="5"/>
  <c r="L2414" i="5"/>
  <c r="J2414" i="5"/>
  <c r="F2414" i="5"/>
  <c r="D2414" i="5"/>
  <c r="S2413" i="5"/>
  <c r="R2413" i="5"/>
  <c r="L2413" i="5"/>
  <c r="J2413" i="5"/>
  <c r="F2413" i="5"/>
  <c r="D2413" i="5"/>
  <c r="S2412" i="5"/>
  <c r="R2412" i="5"/>
  <c r="L2412" i="5"/>
  <c r="J2412" i="5"/>
  <c r="F2412" i="5"/>
  <c r="D2412" i="5"/>
  <c r="S2411" i="5"/>
  <c r="R2411" i="5"/>
  <c r="L2411" i="5"/>
  <c r="J2411" i="5"/>
  <c r="F2411" i="5"/>
  <c r="D2411" i="5"/>
  <c r="S2410" i="5"/>
  <c r="R2410" i="5"/>
  <c r="L2410" i="5"/>
  <c r="J2410" i="5"/>
  <c r="F2410" i="5"/>
  <c r="D2410" i="5"/>
  <c r="S2409" i="5"/>
  <c r="R2409" i="5"/>
  <c r="L2409" i="5"/>
  <c r="J2409" i="5"/>
  <c r="F2409" i="5"/>
  <c r="D2409" i="5"/>
  <c r="S2408" i="5"/>
  <c r="R2408" i="5"/>
  <c r="L2408" i="5"/>
  <c r="J2408" i="5"/>
  <c r="F2408" i="5"/>
  <c r="D2408" i="5"/>
  <c r="S2407" i="5"/>
  <c r="R2407" i="5"/>
  <c r="L2407" i="5"/>
  <c r="J2407" i="5"/>
  <c r="F2407" i="5"/>
  <c r="D2407" i="5"/>
  <c r="S2406" i="5"/>
  <c r="R2406" i="5"/>
  <c r="L2406" i="5"/>
  <c r="J2406" i="5"/>
  <c r="F2406" i="5"/>
  <c r="D2406" i="5"/>
  <c r="S2405" i="5"/>
  <c r="R2405" i="5"/>
  <c r="L2405" i="5"/>
  <c r="J2405" i="5"/>
  <c r="F2405" i="5"/>
  <c r="D2405" i="5"/>
  <c r="S2404" i="5"/>
  <c r="R2404" i="5"/>
  <c r="L2404" i="5"/>
  <c r="J2404" i="5"/>
  <c r="F2404" i="5"/>
  <c r="D2404" i="5"/>
  <c r="S2403" i="5"/>
  <c r="R2403" i="5"/>
  <c r="L2403" i="5"/>
  <c r="J2403" i="5"/>
  <c r="F2403" i="5"/>
  <c r="D2403" i="5"/>
  <c r="S2402" i="5"/>
  <c r="R2402" i="5"/>
  <c r="L2402" i="5"/>
  <c r="J2402" i="5"/>
  <c r="F2402" i="5"/>
  <c r="D2402" i="5"/>
  <c r="S2401" i="5"/>
  <c r="R2401" i="5"/>
  <c r="L2401" i="5"/>
  <c r="J2401" i="5"/>
  <c r="F2401" i="5"/>
  <c r="D2401" i="5"/>
  <c r="S2400" i="5"/>
  <c r="R2400" i="5"/>
  <c r="L2400" i="5"/>
  <c r="J2400" i="5"/>
  <c r="F2400" i="5"/>
  <c r="D2400" i="5"/>
  <c r="S2399" i="5"/>
  <c r="R2399" i="5"/>
  <c r="L2399" i="5"/>
  <c r="J2399" i="5"/>
  <c r="F2399" i="5"/>
  <c r="D2399" i="5"/>
  <c r="S2398" i="5"/>
  <c r="R2398" i="5"/>
  <c r="L2398" i="5"/>
  <c r="J2398" i="5"/>
  <c r="F2398" i="5"/>
  <c r="D2398" i="5"/>
  <c r="S2397" i="5"/>
  <c r="R2397" i="5"/>
  <c r="L2397" i="5"/>
  <c r="J2397" i="5"/>
  <c r="F2397" i="5"/>
  <c r="D2397" i="5"/>
  <c r="S2396" i="5"/>
  <c r="R2396" i="5"/>
  <c r="L2396" i="5"/>
  <c r="J2396" i="5"/>
  <c r="F2396" i="5"/>
  <c r="D2396" i="5"/>
  <c r="S2395" i="5"/>
  <c r="R2395" i="5"/>
  <c r="L2395" i="5"/>
  <c r="J2395" i="5"/>
  <c r="F2395" i="5"/>
  <c r="D2395" i="5"/>
  <c r="S2394" i="5"/>
  <c r="R2394" i="5"/>
  <c r="L2394" i="5"/>
  <c r="J2394" i="5"/>
  <c r="F2394" i="5"/>
  <c r="D2394" i="5"/>
  <c r="S2393" i="5"/>
  <c r="R2393" i="5"/>
  <c r="L2393" i="5"/>
  <c r="J2393" i="5"/>
  <c r="F2393" i="5"/>
  <c r="D2393" i="5"/>
  <c r="S2392" i="5"/>
  <c r="R2392" i="5"/>
  <c r="L2392" i="5"/>
  <c r="J2392" i="5"/>
  <c r="F2392" i="5"/>
  <c r="D2392" i="5"/>
  <c r="S2391" i="5"/>
  <c r="R2391" i="5"/>
  <c r="L2391" i="5"/>
  <c r="J2391" i="5"/>
  <c r="F2391" i="5"/>
  <c r="D2391" i="5"/>
  <c r="S2390" i="5"/>
  <c r="R2390" i="5"/>
  <c r="L2390" i="5"/>
  <c r="J2390" i="5"/>
  <c r="F2390" i="5"/>
  <c r="D2390" i="5"/>
  <c r="S2389" i="5"/>
  <c r="R2389" i="5"/>
  <c r="L2389" i="5"/>
  <c r="J2389" i="5"/>
  <c r="F2389" i="5"/>
  <c r="D2389" i="5"/>
  <c r="S2388" i="5"/>
  <c r="R2388" i="5"/>
  <c r="L2388" i="5"/>
  <c r="J2388" i="5"/>
  <c r="F2388" i="5"/>
  <c r="D2388" i="5"/>
  <c r="S2387" i="5"/>
  <c r="R2387" i="5"/>
  <c r="L2387" i="5"/>
  <c r="J2387" i="5"/>
  <c r="F2387" i="5"/>
  <c r="D2387" i="5"/>
  <c r="S2386" i="5"/>
  <c r="R2386" i="5"/>
  <c r="L2386" i="5"/>
  <c r="J2386" i="5"/>
  <c r="F2386" i="5"/>
  <c r="D2386" i="5"/>
  <c r="S2385" i="5"/>
  <c r="R2385" i="5"/>
  <c r="L2385" i="5"/>
  <c r="J2385" i="5"/>
  <c r="F2385" i="5"/>
  <c r="D2385" i="5"/>
  <c r="S2384" i="5"/>
  <c r="R2384" i="5"/>
  <c r="L2384" i="5"/>
  <c r="J2384" i="5"/>
  <c r="F2384" i="5"/>
  <c r="D2384" i="5"/>
  <c r="S2383" i="5"/>
  <c r="R2383" i="5"/>
  <c r="L2383" i="5"/>
  <c r="J2383" i="5"/>
  <c r="F2383" i="5"/>
  <c r="D2383" i="5"/>
  <c r="S2382" i="5"/>
  <c r="R2382" i="5"/>
  <c r="L2382" i="5"/>
  <c r="J2382" i="5"/>
  <c r="F2382" i="5"/>
  <c r="D2382" i="5"/>
  <c r="S2381" i="5"/>
  <c r="R2381" i="5"/>
  <c r="L2381" i="5"/>
  <c r="J2381" i="5"/>
  <c r="F2381" i="5"/>
  <c r="D2381" i="5"/>
  <c r="S2380" i="5"/>
  <c r="R2380" i="5"/>
  <c r="L2380" i="5"/>
  <c r="J2380" i="5"/>
  <c r="F2380" i="5"/>
  <c r="D2380" i="5"/>
  <c r="S2379" i="5"/>
  <c r="R2379" i="5"/>
  <c r="L2379" i="5"/>
  <c r="J2379" i="5"/>
  <c r="F2379" i="5"/>
  <c r="D2379" i="5"/>
  <c r="S2378" i="5"/>
  <c r="R2378" i="5"/>
  <c r="L2378" i="5"/>
  <c r="J2378" i="5"/>
  <c r="F2378" i="5"/>
  <c r="D2378" i="5"/>
  <c r="S2377" i="5"/>
  <c r="R2377" i="5"/>
  <c r="L2377" i="5"/>
  <c r="J2377" i="5"/>
  <c r="F2377" i="5"/>
  <c r="D2377" i="5"/>
  <c r="S2376" i="5"/>
  <c r="R2376" i="5"/>
  <c r="L2376" i="5"/>
  <c r="J2376" i="5"/>
  <c r="F2376" i="5"/>
  <c r="D2376" i="5"/>
  <c r="S2375" i="5"/>
  <c r="R2375" i="5"/>
  <c r="L2375" i="5"/>
  <c r="J2375" i="5"/>
  <c r="F2375" i="5"/>
  <c r="D2375" i="5"/>
  <c r="S2374" i="5"/>
  <c r="R2374" i="5"/>
  <c r="L2374" i="5"/>
  <c r="J2374" i="5"/>
  <c r="F2374" i="5"/>
  <c r="D2374" i="5"/>
  <c r="S2373" i="5"/>
  <c r="R2373" i="5"/>
  <c r="L2373" i="5"/>
  <c r="J2373" i="5"/>
  <c r="F2373" i="5"/>
  <c r="D2373" i="5"/>
  <c r="S2372" i="5"/>
  <c r="R2372" i="5"/>
  <c r="L2372" i="5"/>
  <c r="J2372" i="5"/>
  <c r="F2372" i="5"/>
  <c r="D2372" i="5"/>
  <c r="S2371" i="5"/>
  <c r="R2371" i="5"/>
  <c r="L2371" i="5"/>
  <c r="J2371" i="5"/>
  <c r="F2371" i="5"/>
  <c r="D2371" i="5"/>
  <c r="S2370" i="5"/>
  <c r="R2370" i="5"/>
  <c r="L2370" i="5"/>
  <c r="J2370" i="5"/>
  <c r="F2370" i="5"/>
  <c r="D2370" i="5"/>
  <c r="S2369" i="5"/>
  <c r="R2369" i="5"/>
  <c r="L2369" i="5"/>
  <c r="J2369" i="5"/>
  <c r="F2369" i="5"/>
  <c r="D2369" i="5"/>
  <c r="S2368" i="5"/>
  <c r="R2368" i="5"/>
  <c r="L2368" i="5"/>
  <c r="J2368" i="5"/>
  <c r="F2368" i="5"/>
  <c r="D2368" i="5"/>
  <c r="S2367" i="5"/>
  <c r="R2367" i="5"/>
  <c r="L2367" i="5"/>
  <c r="J2367" i="5"/>
  <c r="F2367" i="5"/>
  <c r="D2367" i="5"/>
  <c r="S2366" i="5"/>
  <c r="R2366" i="5"/>
  <c r="L2366" i="5"/>
  <c r="J2366" i="5"/>
  <c r="F2366" i="5"/>
  <c r="D2366" i="5"/>
  <c r="S2365" i="5"/>
  <c r="R2365" i="5"/>
  <c r="L2365" i="5"/>
  <c r="J2365" i="5"/>
  <c r="F2365" i="5"/>
  <c r="D2365" i="5"/>
  <c r="S2364" i="5"/>
  <c r="R2364" i="5"/>
  <c r="L2364" i="5"/>
  <c r="J2364" i="5"/>
  <c r="F2364" i="5"/>
  <c r="D2364" i="5"/>
  <c r="S2363" i="5"/>
  <c r="R2363" i="5"/>
  <c r="L2363" i="5"/>
  <c r="J2363" i="5"/>
  <c r="F2363" i="5"/>
  <c r="D2363" i="5"/>
  <c r="S2362" i="5"/>
  <c r="R2362" i="5"/>
  <c r="L2362" i="5"/>
  <c r="M2385" i="5" s="1"/>
  <c r="J2362" i="5"/>
  <c r="F2362" i="5"/>
  <c r="D2362" i="5"/>
  <c r="S2361" i="5"/>
  <c r="R2361" i="5"/>
  <c r="L2361" i="5"/>
  <c r="J2361" i="5"/>
  <c r="F2361" i="5"/>
  <c r="D2361" i="5"/>
  <c r="S2360" i="5"/>
  <c r="R2360" i="5"/>
  <c r="L2360" i="5"/>
  <c r="J2360" i="5"/>
  <c r="F2360" i="5"/>
  <c r="D2360" i="5"/>
  <c r="S2359" i="5"/>
  <c r="R2359" i="5"/>
  <c r="L2359" i="5"/>
  <c r="J2359" i="5"/>
  <c r="F2359" i="5"/>
  <c r="D2359" i="5"/>
  <c r="S2358" i="5"/>
  <c r="R2358" i="5"/>
  <c r="L2358" i="5"/>
  <c r="J2358" i="5"/>
  <c r="F2358" i="5"/>
  <c r="D2358" i="5"/>
  <c r="S2357" i="5"/>
  <c r="R2357" i="5"/>
  <c r="L2357" i="5"/>
  <c r="J2357" i="5"/>
  <c r="F2357" i="5"/>
  <c r="D2357" i="5"/>
  <c r="S2356" i="5"/>
  <c r="R2356" i="5"/>
  <c r="L2356" i="5"/>
  <c r="J2356" i="5"/>
  <c r="F2356" i="5"/>
  <c r="D2356" i="5"/>
  <c r="S2355" i="5"/>
  <c r="R2355" i="5"/>
  <c r="L2355" i="5"/>
  <c r="J2355" i="5"/>
  <c r="F2355" i="5"/>
  <c r="D2355" i="5"/>
  <c r="S2354" i="5"/>
  <c r="R2354" i="5"/>
  <c r="L2354" i="5"/>
  <c r="J2354" i="5"/>
  <c r="F2354" i="5"/>
  <c r="D2354" i="5"/>
  <c r="S2353" i="5"/>
  <c r="R2353" i="5"/>
  <c r="L2353" i="5"/>
  <c r="J2353" i="5"/>
  <c r="F2353" i="5"/>
  <c r="D2353" i="5"/>
  <c r="S2352" i="5"/>
  <c r="R2352" i="5"/>
  <c r="L2352" i="5"/>
  <c r="J2352" i="5"/>
  <c r="F2352" i="5"/>
  <c r="D2352" i="5"/>
  <c r="S2351" i="5"/>
  <c r="R2351" i="5"/>
  <c r="L2351" i="5"/>
  <c r="J2351" i="5"/>
  <c r="F2351" i="5"/>
  <c r="D2351" i="5"/>
  <c r="S2350" i="5"/>
  <c r="R2350" i="5"/>
  <c r="L2350" i="5"/>
  <c r="J2350" i="5"/>
  <c r="F2350" i="5"/>
  <c r="D2350" i="5"/>
  <c r="S2349" i="5"/>
  <c r="R2349" i="5"/>
  <c r="L2349" i="5"/>
  <c r="J2349" i="5"/>
  <c r="F2349" i="5"/>
  <c r="D2349" i="5"/>
  <c r="S2348" i="5"/>
  <c r="R2348" i="5"/>
  <c r="L2348" i="5"/>
  <c r="J2348" i="5"/>
  <c r="F2348" i="5"/>
  <c r="D2348" i="5"/>
  <c r="S2347" i="5"/>
  <c r="R2347" i="5"/>
  <c r="L2347" i="5"/>
  <c r="J2347" i="5"/>
  <c r="F2347" i="5"/>
  <c r="D2347" i="5"/>
  <c r="S2346" i="5"/>
  <c r="R2346" i="5"/>
  <c r="L2346" i="5"/>
  <c r="J2346" i="5"/>
  <c r="F2346" i="5"/>
  <c r="D2346" i="5"/>
  <c r="S2345" i="5"/>
  <c r="R2345" i="5"/>
  <c r="L2345" i="5"/>
  <c r="J2345" i="5"/>
  <c r="F2345" i="5"/>
  <c r="D2345" i="5"/>
  <c r="S2344" i="5"/>
  <c r="R2344" i="5"/>
  <c r="L2344" i="5"/>
  <c r="J2344" i="5"/>
  <c r="F2344" i="5"/>
  <c r="D2344" i="5"/>
  <c r="S2343" i="5"/>
  <c r="R2343" i="5"/>
  <c r="L2343" i="5"/>
  <c r="J2343" i="5"/>
  <c r="F2343" i="5"/>
  <c r="D2343" i="5"/>
  <c r="S2342" i="5"/>
  <c r="R2342" i="5"/>
  <c r="L2342" i="5"/>
  <c r="J2342" i="5"/>
  <c r="F2342" i="5"/>
  <c r="D2342" i="5"/>
  <c r="S2341" i="5"/>
  <c r="R2341" i="5"/>
  <c r="L2341" i="5"/>
  <c r="J2341" i="5"/>
  <c r="F2341" i="5"/>
  <c r="D2341" i="5"/>
  <c r="S2340" i="5"/>
  <c r="R2340" i="5"/>
  <c r="L2340" i="5"/>
  <c r="J2340" i="5"/>
  <c r="F2340" i="5"/>
  <c r="D2340" i="5"/>
  <c r="S2339" i="5"/>
  <c r="R2339" i="5"/>
  <c r="L2339" i="5"/>
  <c r="J2339" i="5"/>
  <c r="F2339" i="5"/>
  <c r="D2339" i="5"/>
  <c r="S2338" i="5"/>
  <c r="R2338" i="5"/>
  <c r="L2338" i="5"/>
  <c r="J2338" i="5"/>
  <c r="F2338" i="5"/>
  <c r="D2338" i="5"/>
  <c r="S2337" i="5"/>
  <c r="R2337" i="5"/>
  <c r="L2337" i="5"/>
  <c r="J2337" i="5"/>
  <c r="F2337" i="5"/>
  <c r="D2337" i="5"/>
  <c r="S2336" i="5"/>
  <c r="R2336" i="5"/>
  <c r="L2336" i="5"/>
  <c r="J2336" i="5"/>
  <c r="F2336" i="5"/>
  <c r="D2336" i="5"/>
  <c r="S2335" i="5"/>
  <c r="R2335" i="5"/>
  <c r="L2335" i="5"/>
  <c r="J2335" i="5"/>
  <c r="F2335" i="5"/>
  <c r="D2335" i="5"/>
  <c r="S2334" i="5"/>
  <c r="R2334" i="5"/>
  <c r="L2334" i="5"/>
  <c r="J2334" i="5"/>
  <c r="F2334" i="5"/>
  <c r="D2334" i="5"/>
  <c r="S2333" i="5"/>
  <c r="R2333" i="5"/>
  <c r="L2333" i="5"/>
  <c r="J2333" i="5"/>
  <c r="F2333" i="5"/>
  <c r="D2333" i="5"/>
  <c r="S2332" i="5"/>
  <c r="R2332" i="5"/>
  <c r="L2332" i="5"/>
  <c r="J2332" i="5"/>
  <c r="F2332" i="5"/>
  <c r="D2332" i="5"/>
  <c r="S2331" i="5"/>
  <c r="R2331" i="5"/>
  <c r="L2331" i="5"/>
  <c r="J2331" i="5"/>
  <c r="F2331" i="5"/>
  <c r="D2331" i="5"/>
  <c r="S2330" i="5"/>
  <c r="R2330" i="5"/>
  <c r="L2330" i="5"/>
  <c r="J2330" i="5"/>
  <c r="F2330" i="5"/>
  <c r="D2330" i="5"/>
  <c r="S2329" i="5"/>
  <c r="R2329" i="5"/>
  <c r="L2329" i="5"/>
  <c r="J2329" i="5"/>
  <c r="F2329" i="5"/>
  <c r="D2329" i="5"/>
  <c r="S2328" i="5"/>
  <c r="R2328" i="5"/>
  <c r="L2328" i="5"/>
  <c r="J2328" i="5"/>
  <c r="F2328" i="5"/>
  <c r="D2328" i="5"/>
  <c r="S2327" i="5"/>
  <c r="R2327" i="5"/>
  <c r="L2327" i="5"/>
  <c r="J2327" i="5"/>
  <c r="F2327" i="5"/>
  <c r="D2327" i="5"/>
  <c r="S2326" i="5"/>
  <c r="R2326" i="5"/>
  <c r="L2326" i="5"/>
  <c r="J2326" i="5"/>
  <c r="F2326" i="5"/>
  <c r="D2326" i="5"/>
  <c r="S2325" i="5"/>
  <c r="R2325" i="5"/>
  <c r="L2325" i="5"/>
  <c r="J2325" i="5"/>
  <c r="F2325" i="5"/>
  <c r="D2325" i="5"/>
  <c r="S2324" i="5"/>
  <c r="R2324" i="5"/>
  <c r="L2324" i="5"/>
  <c r="J2324" i="5"/>
  <c r="F2324" i="5"/>
  <c r="D2324" i="5"/>
  <c r="S2323" i="5"/>
  <c r="R2323" i="5"/>
  <c r="L2323" i="5"/>
  <c r="J2323" i="5"/>
  <c r="F2323" i="5"/>
  <c r="D2323" i="5"/>
  <c r="S2322" i="5"/>
  <c r="R2322" i="5"/>
  <c r="L2322" i="5"/>
  <c r="J2322" i="5"/>
  <c r="F2322" i="5"/>
  <c r="D2322" i="5"/>
  <c r="S2321" i="5"/>
  <c r="R2321" i="5"/>
  <c r="L2321" i="5"/>
  <c r="J2321" i="5"/>
  <c r="F2321" i="5"/>
  <c r="D2321" i="5"/>
  <c r="S2320" i="5"/>
  <c r="R2320" i="5"/>
  <c r="L2320" i="5"/>
  <c r="J2320" i="5"/>
  <c r="F2320" i="5"/>
  <c r="D2320" i="5"/>
  <c r="S2319" i="5"/>
  <c r="R2319" i="5"/>
  <c r="L2319" i="5"/>
  <c r="J2319" i="5"/>
  <c r="F2319" i="5"/>
  <c r="D2319" i="5"/>
  <c r="S2318" i="5"/>
  <c r="R2318" i="5"/>
  <c r="L2318" i="5"/>
  <c r="J2318" i="5"/>
  <c r="F2318" i="5"/>
  <c r="D2318" i="5"/>
  <c r="S2317" i="5"/>
  <c r="R2317" i="5"/>
  <c r="L2317" i="5"/>
  <c r="J2317" i="5"/>
  <c r="F2317" i="5"/>
  <c r="D2317" i="5"/>
  <c r="S2316" i="5"/>
  <c r="R2316" i="5"/>
  <c r="L2316" i="5"/>
  <c r="J2316" i="5"/>
  <c r="F2316" i="5"/>
  <c r="D2316" i="5"/>
  <c r="S2315" i="5"/>
  <c r="R2315" i="5"/>
  <c r="L2315" i="5"/>
  <c r="J2315" i="5"/>
  <c r="F2315" i="5"/>
  <c r="D2315" i="5"/>
  <c r="S2314" i="5"/>
  <c r="R2314" i="5"/>
  <c r="L2314" i="5"/>
  <c r="J2314" i="5"/>
  <c r="F2314" i="5"/>
  <c r="D2314" i="5"/>
  <c r="S2313" i="5"/>
  <c r="R2313" i="5"/>
  <c r="L2313" i="5"/>
  <c r="J2313" i="5"/>
  <c r="F2313" i="5"/>
  <c r="D2313" i="5"/>
  <c r="S2312" i="5"/>
  <c r="R2312" i="5"/>
  <c r="L2312" i="5"/>
  <c r="J2312" i="5"/>
  <c r="F2312" i="5"/>
  <c r="D2312" i="5"/>
  <c r="S2311" i="5"/>
  <c r="R2311" i="5"/>
  <c r="L2311" i="5"/>
  <c r="J2311" i="5"/>
  <c r="F2311" i="5"/>
  <c r="D2311" i="5"/>
  <c r="S2310" i="5"/>
  <c r="R2310" i="5"/>
  <c r="L2310" i="5"/>
  <c r="J2310" i="5"/>
  <c r="F2310" i="5"/>
  <c r="D2310" i="5"/>
  <c r="S2309" i="5"/>
  <c r="R2309" i="5"/>
  <c r="L2309" i="5"/>
  <c r="J2309" i="5"/>
  <c r="F2309" i="5"/>
  <c r="D2309" i="5"/>
  <c r="S2308" i="5"/>
  <c r="R2308" i="5"/>
  <c r="L2308" i="5"/>
  <c r="J2308" i="5"/>
  <c r="F2308" i="5"/>
  <c r="D2308" i="5"/>
  <c r="S2307" i="5"/>
  <c r="R2307" i="5"/>
  <c r="L2307" i="5"/>
  <c r="J2307" i="5"/>
  <c r="F2307" i="5"/>
  <c r="D2307" i="5"/>
  <c r="S2306" i="5"/>
  <c r="R2306" i="5"/>
  <c r="L2306" i="5"/>
  <c r="J2306" i="5"/>
  <c r="F2306" i="5"/>
  <c r="D2306" i="5"/>
  <c r="S2305" i="5"/>
  <c r="R2305" i="5"/>
  <c r="L2305" i="5"/>
  <c r="J2305" i="5"/>
  <c r="F2305" i="5"/>
  <c r="D2305" i="5"/>
  <c r="S2304" i="5"/>
  <c r="R2304" i="5"/>
  <c r="L2304" i="5"/>
  <c r="J2304" i="5"/>
  <c r="F2304" i="5"/>
  <c r="D2304" i="5"/>
  <c r="S2303" i="5"/>
  <c r="R2303" i="5"/>
  <c r="L2303" i="5"/>
  <c r="J2303" i="5"/>
  <c r="F2303" i="5"/>
  <c r="D2303" i="5"/>
  <c r="S2302" i="5"/>
  <c r="R2302" i="5"/>
  <c r="L2302" i="5"/>
  <c r="J2302" i="5"/>
  <c r="F2302" i="5"/>
  <c r="D2302" i="5"/>
  <c r="S2301" i="5"/>
  <c r="R2301" i="5"/>
  <c r="L2301" i="5"/>
  <c r="J2301" i="5"/>
  <c r="F2301" i="5"/>
  <c r="D2301" i="5"/>
  <c r="S2300" i="5"/>
  <c r="R2300" i="5"/>
  <c r="L2300" i="5"/>
  <c r="J2300" i="5"/>
  <c r="F2300" i="5"/>
  <c r="D2300" i="5"/>
  <c r="S2299" i="5"/>
  <c r="R2299" i="5"/>
  <c r="L2299" i="5"/>
  <c r="J2299" i="5"/>
  <c r="F2299" i="5"/>
  <c r="D2299" i="5"/>
  <c r="S2298" i="5"/>
  <c r="R2298" i="5"/>
  <c r="L2298" i="5"/>
  <c r="J2298" i="5"/>
  <c r="F2298" i="5"/>
  <c r="D2298" i="5"/>
  <c r="S2297" i="5"/>
  <c r="R2297" i="5"/>
  <c r="L2297" i="5"/>
  <c r="J2297" i="5"/>
  <c r="F2297" i="5"/>
  <c r="D2297" i="5"/>
  <c r="S2296" i="5"/>
  <c r="R2296" i="5"/>
  <c r="L2296" i="5"/>
  <c r="J2296" i="5"/>
  <c r="F2296" i="5"/>
  <c r="D2296" i="5"/>
  <c r="S2295" i="5"/>
  <c r="R2295" i="5"/>
  <c r="L2295" i="5"/>
  <c r="J2295" i="5"/>
  <c r="F2295" i="5"/>
  <c r="D2295" i="5"/>
  <c r="S2294" i="5"/>
  <c r="R2294" i="5"/>
  <c r="L2294" i="5"/>
  <c r="J2294" i="5"/>
  <c r="F2294" i="5"/>
  <c r="D2294" i="5"/>
  <c r="S2293" i="5"/>
  <c r="R2293" i="5"/>
  <c r="L2293" i="5"/>
  <c r="J2293" i="5"/>
  <c r="F2293" i="5"/>
  <c r="D2293" i="5"/>
  <c r="S2292" i="5"/>
  <c r="R2292" i="5"/>
  <c r="L2292" i="5"/>
  <c r="J2292" i="5"/>
  <c r="F2292" i="5"/>
  <c r="D2292" i="5"/>
  <c r="S2291" i="5"/>
  <c r="R2291" i="5"/>
  <c r="L2291" i="5"/>
  <c r="J2291" i="5"/>
  <c r="F2291" i="5"/>
  <c r="D2291" i="5"/>
  <c r="S2290" i="5"/>
  <c r="R2290" i="5"/>
  <c r="L2290" i="5"/>
  <c r="J2290" i="5"/>
  <c r="F2290" i="5"/>
  <c r="D2290" i="5"/>
  <c r="S2289" i="5"/>
  <c r="R2289" i="5"/>
  <c r="L2289" i="5"/>
  <c r="J2289" i="5"/>
  <c r="F2289" i="5"/>
  <c r="D2289" i="5"/>
  <c r="S2288" i="5"/>
  <c r="R2288" i="5"/>
  <c r="L2288" i="5"/>
  <c r="J2288" i="5"/>
  <c r="F2288" i="5"/>
  <c r="D2288" i="5"/>
  <c r="S2287" i="5"/>
  <c r="R2287" i="5"/>
  <c r="L2287" i="5"/>
  <c r="J2287" i="5"/>
  <c r="F2287" i="5"/>
  <c r="D2287" i="5"/>
  <c r="S2286" i="5"/>
  <c r="R2286" i="5"/>
  <c r="L2286" i="5"/>
  <c r="J2286" i="5"/>
  <c r="F2286" i="5"/>
  <c r="D2286" i="5"/>
  <c r="S2285" i="5"/>
  <c r="R2285" i="5"/>
  <c r="L2285" i="5"/>
  <c r="J2285" i="5"/>
  <c r="F2285" i="5"/>
  <c r="D2285" i="5"/>
  <c r="S2284" i="5"/>
  <c r="R2284" i="5"/>
  <c r="L2284" i="5"/>
  <c r="J2284" i="5"/>
  <c r="F2284" i="5"/>
  <c r="D2284" i="5"/>
  <c r="S2283" i="5"/>
  <c r="R2283" i="5"/>
  <c r="L2283" i="5"/>
  <c r="J2283" i="5"/>
  <c r="F2283" i="5"/>
  <c r="D2283" i="5"/>
  <c r="S2282" i="5"/>
  <c r="R2282" i="5"/>
  <c r="L2282" i="5"/>
  <c r="J2282" i="5"/>
  <c r="F2282" i="5"/>
  <c r="D2282" i="5"/>
  <c r="S2281" i="5"/>
  <c r="R2281" i="5"/>
  <c r="L2281" i="5"/>
  <c r="J2281" i="5"/>
  <c r="F2281" i="5"/>
  <c r="D2281" i="5"/>
  <c r="S2280" i="5"/>
  <c r="R2280" i="5"/>
  <c r="L2280" i="5"/>
  <c r="J2280" i="5"/>
  <c r="F2280" i="5"/>
  <c r="D2280" i="5"/>
  <c r="S2279" i="5"/>
  <c r="R2279" i="5"/>
  <c r="L2279" i="5"/>
  <c r="J2279" i="5"/>
  <c r="F2279" i="5"/>
  <c r="D2279" i="5"/>
  <c r="S2278" i="5"/>
  <c r="R2278" i="5"/>
  <c r="L2278" i="5"/>
  <c r="J2278" i="5"/>
  <c r="F2278" i="5"/>
  <c r="D2278" i="5"/>
  <c r="S2277" i="5"/>
  <c r="R2277" i="5"/>
  <c r="L2277" i="5"/>
  <c r="J2277" i="5"/>
  <c r="F2277" i="5"/>
  <c r="D2277" i="5"/>
  <c r="S2276" i="5"/>
  <c r="R2276" i="5"/>
  <c r="L2276" i="5"/>
  <c r="J2276" i="5"/>
  <c r="F2276" i="5"/>
  <c r="D2276" i="5"/>
  <c r="S2275" i="5"/>
  <c r="R2275" i="5"/>
  <c r="L2275" i="5"/>
  <c r="J2275" i="5"/>
  <c r="F2275" i="5"/>
  <c r="D2275" i="5"/>
  <c r="S2274" i="5"/>
  <c r="R2274" i="5"/>
  <c r="L2274" i="5"/>
  <c r="J2274" i="5"/>
  <c r="F2274" i="5"/>
  <c r="D2274" i="5"/>
  <c r="S2273" i="5"/>
  <c r="R2273" i="5"/>
  <c r="L2273" i="5"/>
  <c r="J2273" i="5"/>
  <c r="F2273" i="5"/>
  <c r="D2273" i="5"/>
  <c r="S2272" i="5"/>
  <c r="R2272" i="5"/>
  <c r="L2272" i="5"/>
  <c r="J2272" i="5"/>
  <c r="F2272" i="5"/>
  <c r="D2272" i="5"/>
  <c r="S2271" i="5"/>
  <c r="R2271" i="5"/>
  <c r="L2271" i="5"/>
  <c r="J2271" i="5"/>
  <c r="F2271" i="5"/>
  <c r="D2271" i="5"/>
  <c r="S2270" i="5"/>
  <c r="R2270" i="5"/>
  <c r="L2270" i="5"/>
  <c r="J2270" i="5"/>
  <c r="F2270" i="5"/>
  <c r="D2270" i="5"/>
  <c r="S2269" i="5"/>
  <c r="R2269" i="5"/>
  <c r="L2269" i="5"/>
  <c r="J2269" i="5"/>
  <c r="F2269" i="5"/>
  <c r="D2269" i="5"/>
  <c r="S2268" i="5"/>
  <c r="R2268" i="5"/>
  <c r="L2268" i="5"/>
  <c r="J2268" i="5"/>
  <c r="F2268" i="5"/>
  <c r="D2268" i="5"/>
  <c r="S2267" i="5"/>
  <c r="R2267" i="5"/>
  <c r="L2267" i="5"/>
  <c r="J2267" i="5"/>
  <c r="F2267" i="5"/>
  <c r="D2267" i="5"/>
  <c r="S2266" i="5"/>
  <c r="R2266" i="5"/>
  <c r="L2266" i="5"/>
  <c r="J2266" i="5"/>
  <c r="F2266" i="5"/>
  <c r="D2266" i="5"/>
  <c r="S2265" i="5"/>
  <c r="R2265" i="5"/>
  <c r="L2265" i="5"/>
  <c r="J2265" i="5"/>
  <c r="F2265" i="5"/>
  <c r="D2265" i="5"/>
  <c r="S2264" i="5"/>
  <c r="R2264" i="5"/>
  <c r="L2264" i="5"/>
  <c r="J2264" i="5"/>
  <c r="F2264" i="5"/>
  <c r="D2264" i="5"/>
  <c r="S2263" i="5"/>
  <c r="R2263" i="5"/>
  <c r="L2263" i="5"/>
  <c r="J2263" i="5"/>
  <c r="F2263" i="5"/>
  <c r="D2263" i="5"/>
  <c r="S2262" i="5"/>
  <c r="R2262" i="5"/>
  <c r="L2262" i="5"/>
  <c r="J2262" i="5"/>
  <c r="F2262" i="5"/>
  <c r="D2262" i="5"/>
  <c r="S2261" i="5"/>
  <c r="R2261" i="5"/>
  <c r="L2261" i="5"/>
  <c r="J2261" i="5"/>
  <c r="F2261" i="5"/>
  <c r="D2261" i="5"/>
  <c r="S2260" i="5"/>
  <c r="R2260" i="5"/>
  <c r="L2260" i="5"/>
  <c r="J2260" i="5"/>
  <c r="F2260" i="5"/>
  <c r="D2260" i="5"/>
  <c r="S2259" i="5"/>
  <c r="R2259" i="5"/>
  <c r="L2259" i="5"/>
  <c r="J2259" i="5"/>
  <c r="F2259" i="5"/>
  <c r="D2259" i="5"/>
  <c r="S2258" i="5"/>
  <c r="R2258" i="5"/>
  <c r="L2258" i="5"/>
  <c r="M2280" i="5" s="1"/>
  <c r="J2258" i="5"/>
  <c r="F2258" i="5"/>
  <c r="D2258" i="5"/>
  <c r="S2257" i="5"/>
  <c r="R2257" i="5"/>
  <c r="L2257" i="5"/>
  <c r="J2257" i="5"/>
  <c r="F2257" i="5"/>
  <c r="D2257" i="5"/>
  <c r="S2256" i="5"/>
  <c r="R2256" i="5"/>
  <c r="L2256" i="5"/>
  <c r="J2256" i="5"/>
  <c r="F2256" i="5"/>
  <c r="D2256" i="5"/>
  <c r="S2255" i="5"/>
  <c r="R2255" i="5"/>
  <c r="L2255" i="5"/>
  <c r="J2255" i="5"/>
  <c r="F2255" i="5"/>
  <c r="D2255" i="5"/>
  <c r="S2254" i="5"/>
  <c r="R2254" i="5"/>
  <c r="L2254" i="5"/>
  <c r="J2254" i="5"/>
  <c r="F2254" i="5"/>
  <c r="D2254" i="5"/>
  <c r="S2253" i="5"/>
  <c r="R2253" i="5"/>
  <c r="L2253" i="5"/>
  <c r="J2253" i="5"/>
  <c r="F2253" i="5"/>
  <c r="D2253" i="5"/>
  <c r="S2252" i="5"/>
  <c r="R2252" i="5"/>
  <c r="L2252" i="5"/>
  <c r="J2252" i="5"/>
  <c r="F2252" i="5"/>
  <c r="D2252" i="5"/>
  <c r="S2251" i="5"/>
  <c r="R2251" i="5"/>
  <c r="L2251" i="5"/>
  <c r="J2251" i="5"/>
  <c r="F2251" i="5"/>
  <c r="D2251" i="5"/>
  <c r="S2250" i="5"/>
  <c r="R2250" i="5"/>
  <c r="L2250" i="5"/>
  <c r="J2250" i="5"/>
  <c r="F2250" i="5"/>
  <c r="D2250" i="5"/>
  <c r="S2249" i="5"/>
  <c r="R2249" i="5"/>
  <c r="L2249" i="5"/>
  <c r="J2249" i="5"/>
  <c r="F2249" i="5"/>
  <c r="D2249" i="5"/>
  <c r="S2248" i="5"/>
  <c r="R2248" i="5"/>
  <c r="L2248" i="5"/>
  <c r="J2248" i="5"/>
  <c r="F2248" i="5"/>
  <c r="D2248" i="5"/>
  <c r="S2247" i="5"/>
  <c r="R2247" i="5"/>
  <c r="L2247" i="5"/>
  <c r="J2247" i="5"/>
  <c r="F2247" i="5"/>
  <c r="D2247" i="5"/>
  <c r="S2246" i="5"/>
  <c r="R2246" i="5"/>
  <c r="L2246" i="5"/>
  <c r="J2246" i="5"/>
  <c r="F2246" i="5"/>
  <c r="D2246" i="5"/>
  <c r="S2245" i="5"/>
  <c r="R2245" i="5"/>
  <c r="L2245" i="5"/>
  <c r="J2245" i="5"/>
  <c r="F2245" i="5"/>
  <c r="D2245" i="5"/>
  <c r="S2244" i="5"/>
  <c r="R2244" i="5"/>
  <c r="L2244" i="5"/>
  <c r="J2244" i="5"/>
  <c r="F2244" i="5"/>
  <c r="D2244" i="5"/>
  <c r="S2243" i="5"/>
  <c r="R2243" i="5"/>
  <c r="L2243" i="5"/>
  <c r="J2243" i="5"/>
  <c r="F2243" i="5"/>
  <c r="D2243" i="5"/>
  <c r="S2242" i="5"/>
  <c r="R2242" i="5"/>
  <c r="L2242" i="5"/>
  <c r="J2242" i="5"/>
  <c r="F2242" i="5"/>
  <c r="D2242" i="5"/>
  <c r="S2241" i="5"/>
  <c r="R2241" i="5"/>
  <c r="L2241" i="5"/>
  <c r="J2241" i="5"/>
  <c r="F2241" i="5"/>
  <c r="D2241" i="5"/>
  <c r="S2240" i="5"/>
  <c r="R2240" i="5"/>
  <c r="L2240" i="5"/>
  <c r="J2240" i="5"/>
  <c r="F2240" i="5"/>
  <c r="D2240" i="5"/>
  <c r="S2239" i="5"/>
  <c r="R2239" i="5"/>
  <c r="L2239" i="5"/>
  <c r="J2239" i="5"/>
  <c r="F2239" i="5"/>
  <c r="D2239" i="5"/>
  <c r="S2238" i="5"/>
  <c r="R2238" i="5"/>
  <c r="L2238" i="5"/>
  <c r="J2238" i="5"/>
  <c r="F2238" i="5"/>
  <c r="D2238" i="5"/>
  <c r="S2237" i="5"/>
  <c r="R2237" i="5"/>
  <c r="L2237" i="5"/>
  <c r="J2237" i="5"/>
  <c r="F2237" i="5"/>
  <c r="D2237" i="5"/>
  <c r="S2236" i="5"/>
  <c r="R2236" i="5"/>
  <c r="L2236" i="5"/>
  <c r="J2236" i="5"/>
  <c r="F2236" i="5"/>
  <c r="D2236" i="5"/>
  <c r="S2235" i="5"/>
  <c r="R2235" i="5"/>
  <c r="L2235" i="5"/>
  <c r="J2235" i="5"/>
  <c r="F2235" i="5"/>
  <c r="D2235" i="5"/>
  <c r="S2234" i="5"/>
  <c r="R2234" i="5"/>
  <c r="L2234" i="5"/>
  <c r="J2234" i="5"/>
  <c r="F2234" i="5"/>
  <c r="D2234" i="5"/>
  <c r="S2233" i="5"/>
  <c r="R2233" i="5"/>
  <c r="L2233" i="5"/>
  <c r="J2233" i="5"/>
  <c r="F2233" i="5"/>
  <c r="D2233" i="5"/>
  <c r="S2232" i="5"/>
  <c r="R2232" i="5"/>
  <c r="L2232" i="5"/>
  <c r="J2232" i="5"/>
  <c r="F2232" i="5"/>
  <c r="D2232" i="5"/>
  <c r="S2231" i="5"/>
  <c r="R2231" i="5"/>
  <c r="L2231" i="5"/>
  <c r="J2231" i="5"/>
  <c r="F2231" i="5"/>
  <c r="D2231" i="5"/>
  <c r="S2230" i="5"/>
  <c r="R2230" i="5"/>
  <c r="L2230" i="5"/>
  <c r="J2230" i="5"/>
  <c r="F2230" i="5"/>
  <c r="D2230" i="5"/>
  <c r="S2229" i="5"/>
  <c r="R2229" i="5"/>
  <c r="L2229" i="5"/>
  <c r="J2229" i="5"/>
  <c r="F2229" i="5"/>
  <c r="D2229" i="5"/>
  <c r="S2228" i="5"/>
  <c r="R2228" i="5"/>
  <c r="L2228" i="5"/>
  <c r="J2228" i="5"/>
  <c r="F2228" i="5"/>
  <c r="D2228" i="5"/>
  <c r="S2227" i="5"/>
  <c r="R2227" i="5"/>
  <c r="L2227" i="5"/>
  <c r="J2227" i="5"/>
  <c r="F2227" i="5"/>
  <c r="D2227" i="5"/>
  <c r="S2226" i="5"/>
  <c r="R2226" i="5"/>
  <c r="L2226" i="5"/>
  <c r="J2226" i="5"/>
  <c r="F2226" i="5"/>
  <c r="D2226" i="5"/>
  <c r="S2225" i="5"/>
  <c r="R2225" i="5"/>
  <c r="L2225" i="5"/>
  <c r="J2225" i="5"/>
  <c r="F2225" i="5"/>
  <c r="D2225" i="5"/>
  <c r="S2224" i="5"/>
  <c r="R2224" i="5"/>
  <c r="L2224" i="5"/>
  <c r="J2224" i="5"/>
  <c r="F2224" i="5"/>
  <c r="D2224" i="5"/>
  <c r="S2223" i="5"/>
  <c r="R2223" i="5"/>
  <c r="L2223" i="5"/>
  <c r="J2223" i="5"/>
  <c r="F2223" i="5"/>
  <c r="D2223" i="5"/>
  <c r="S2222" i="5"/>
  <c r="R2222" i="5"/>
  <c r="L2222" i="5"/>
  <c r="J2222" i="5"/>
  <c r="F2222" i="5"/>
  <c r="D2222" i="5"/>
  <c r="S2221" i="5"/>
  <c r="R2221" i="5"/>
  <c r="L2221" i="5"/>
  <c r="J2221" i="5"/>
  <c r="F2221" i="5"/>
  <c r="D2221" i="5"/>
  <c r="S2220" i="5"/>
  <c r="R2220" i="5"/>
  <c r="L2220" i="5"/>
  <c r="J2220" i="5"/>
  <c r="F2220" i="5"/>
  <c r="D2220" i="5"/>
  <c r="S2219" i="5"/>
  <c r="R2219" i="5"/>
  <c r="L2219" i="5"/>
  <c r="J2219" i="5"/>
  <c r="F2219" i="5"/>
  <c r="D2219" i="5"/>
  <c r="S2218" i="5"/>
  <c r="R2218" i="5"/>
  <c r="L2218" i="5"/>
  <c r="J2218" i="5"/>
  <c r="F2218" i="5"/>
  <c r="D2218" i="5"/>
  <c r="S2217" i="5"/>
  <c r="R2217" i="5"/>
  <c r="L2217" i="5"/>
  <c r="J2217" i="5"/>
  <c r="F2217" i="5"/>
  <c r="D2217" i="5"/>
  <c r="S2216" i="5"/>
  <c r="R2216" i="5"/>
  <c r="L2216" i="5"/>
  <c r="J2216" i="5"/>
  <c r="F2216" i="5"/>
  <c r="D2216" i="5"/>
  <c r="S2215" i="5"/>
  <c r="R2215" i="5"/>
  <c r="L2215" i="5"/>
  <c r="J2215" i="5"/>
  <c r="F2215" i="5"/>
  <c r="D2215" i="5"/>
  <c r="S2214" i="5"/>
  <c r="R2214" i="5"/>
  <c r="L2214" i="5"/>
  <c r="M2237" i="5" s="1"/>
  <c r="J2214" i="5"/>
  <c r="F2214" i="5"/>
  <c r="D2214" i="5"/>
  <c r="S2213" i="5"/>
  <c r="R2213" i="5"/>
  <c r="L2213" i="5"/>
  <c r="J2213" i="5"/>
  <c r="F2213" i="5"/>
  <c r="D2213" i="5"/>
  <c r="S2212" i="5"/>
  <c r="R2212" i="5"/>
  <c r="L2212" i="5"/>
  <c r="J2212" i="5"/>
  <c r="F2212" i="5"/>
  <c r="D2212" i="5"/>
  <c r="S2211" i="5"/>
  <c r="R2211" i="5"/>
  <c r="L2211" i="5"/>
  <c r="J2211" i="5"/>
  <c r="F2211" i="5"/>
  <c r="D2211" i="5"/>
  <c r="S2210" i="5"/>
  <c r="R2210" i="5"/>
  <c r="L2210" i="5"/>
  <c r="M2232" i="5" s="1"/>
  <c r="J2210" i="5"/>
  <c r="F2210" i="5"/>
  <c r="D2210" i="5"/>
  <c r="S2209" i="5"/>
  <c r="R2209" i="5"/>
  <c r="L2209" i="5"/>
  <c r="J2209" i="5"/>
  <c r="F2209" i="5"/>
  <c r="D2209" i="5"/>
  <c r="S2208" i="5"/>
  <c r="R2208" i="5"/>
  <c r="L2208" i="5"/>
  <c r="J2208" i="5"/>
  <c r="F2208" i="5"/>
  <c r="D2208" i="5"/>
  <c r="S2207" i="5"/>
  <c r="R2207" i="5"/>
  <c r="L2207" i="5"/>
  <c r="J2207" i="5"/>
  <c r="F2207" i="5"/>
  <c r="D2207" i="5"/>
  <c r="S2206" i="5"/>
  <c r="R2206" i="5"/>
  <c r="L2206" i="5"/>
  <c r="J2206" i="5"/>
  <c r="F2206" i="5"/>
  <c r="D2206" i="5"/>
  <c r="S2205" i="5"/>
  <c r="R2205" i="5"/>
  <c r="L2205" i="5"/>
  <c r="J2205" i="5"/>
  <c r="F2205" i="5"/>
  <c r="D2205" i="5"/>
  <c r="S2204" i="5"/>
  <c r="R2204" i="5"/>
  <c r="L2204" i="5"/>
  <c r="J2204" i="5"/>
  <c r="F2204" i="5"/>
  <c r="D2204" i="5"/>
  <c r="S2203" i="5"/>
  <c r="R2203" i="5"/>
  <c r="L2203" i="5"/>
  <c r="J2203" i="5"/>
  <c r="F2203" i="5"/>
  <c r="D2203" i="5"/>
  <c r="S2202" i="5"/>
  <c r="R2202" i="5"/>
  <c r="L2202" i="5"/>
  <c r="J2202" i="5"/>
  <c r="F2202" i="5"/>
  <c r="D2202" i="5"/>
  <c r="S2201" i="5"/>
  <c r="R2201" i="5"/>
  <c r="L2201" i="5"/>
  <c r="J2201" i="5"/>
  <c r="F2201" i="5"/>
  <c r="D2201" i="5"/>
  <c r="S2200" i="5"/>
  <c r="R2200" i="5"/>
  <c r="L2200" i="5"/>
  <c r="J2200" i="5"/>
  <c r="F2200" i="5"/>
  <c r="D2200" i="5"/>
  <c r="S2199" i="5"/>
  <c r="R2199" i="5"/>
  <c r="L2199" i="5"/>
  <c r="J2199" i="5"/>
  <c r="F2199" i="5"/>
  <c r="D2199" i="5"/>
  <c r="S2198" i="5"/>
  <c r="R2198" i="5"/>
  <c r="L2198" i="5"/>
  <c r="J2198" i="5"/>
  <c r="F2198" i="5"/>
  <c r="D2198" i="5"/>
  <c r="S2197" i="5"/>
  <c r="R2197" i="5"/>
  <c r="L2197" i="5"/>
  <c r="J2197" i="5"/>
  <c r="F2197" i="5"/>
  <c r="D2197" i="5"/>
  <c r="S2196" i="5"/>
  <c r="R2196" i="5"/>
  <c r="L2196" i="5"/>
  <c r="J2196" i="5"/>
  <c r="F2196" i="5"/>
  <c r="D2196" i="5"/>
  <c r="S2195" i="5"/>
  <c r="R2195" i="5"/>
  <c r="L2195" i="5"/>
  <c r="J2195" i="5"/>
  <c r="F2195" i="5"/>
  <c r="D2195" i="5"/>
  <c r="S2194" i="5"/>
  <c r="R2194" i="5"/>
  <c r="L2194" i="5"/>
  <c r="J2194" i="5"/>
  <c r="F2194" i="5"/>
  <c r="D2194" i="5"/>
  <c r="S2193" i="5"/>
  <c r="R2193" i="5"/>
  <c r="L2193" i="5"/>
  <c r="J2193" i="5"/>
  <c r="F2193" i="5"/>
  <c r="D2193" i="5"/>
  <c r="S2192" i="5"/>
  <c r="R2192" i="5"/>
  <c r="L2192" i="5"/>
  <c r="J2192" i="5"/>
  <c r="F2192" i="5"/>
  <c r="D2192" i="5"/>
  <c r="S2191" i="5"/>
  <c r="R2191" i="5"/>
  <c r="L2191" i="5"/>
  <c r="J2191" i="5"/>
  <c r="F2191" i="5"/>
  <c r="D2191" i="5"/>
  <c r="S2190" i="5"/>
  <c r="R2190" i="5"/>
  <c r="L2190" i="5"/>
  <c r="J2190" i="5"/>
  <c r="F2190" i="5"/>
  <c r="D2190" i="5"/>
  <c r="S2189" i="5"/>
  <c r="R2189" i="5"/>
  <c r="L2189" i="5"/>
  <c r="J2189" i="5"/>
  <c r="F2189" i="5"/>
  <c r="D2189" i="5"/>
  <c r="S2188" i="5"/>
  <c r="R2188" i="5"/>
  <c r="L2188" i="5"/>
  <c r="J2188" i="5"/>
  <c r="F2188" i="5"/>
  <c r="D2188" i="5"/>
  <c r="S2187" i="5"/>
  <c r="R2187" i="5"/>
  <c r="L2187" i="5"/>
  <c r="J2187" i="5"/>
  <c r="F2187" i="5"/>
  <c r="D2187" i="5"/>
  <c r="S2186" i="5"/>
  <c r="R2186" i="5"/>
  <c r="L2186" i="5"/>
  <c r="J2186" i="5"/>
  <c r="F2186" i="5"/>
  <c r="D2186" i="5"/>
  <c r="S2185" i="5"/>
  <c r="R2185" i="5"/>
  <c r="L2185" i="5"/>
  <c r="J2185" i="5"/>
  <c r="F2185" i="5"/>
  <c r="D2185" i="5"/>
  <c r="S2184" i="5"/>
  <c r="R2184" i="5"/>
  <c r="L2184" i="5"/>
  <c r="J2184" i="5"/>
  <c r="F2184" i="5"/>
  <c r="D2184" i="5"/>
  <c r="S2183" i="5"/>
  <c r="R2183" i="5"/>
  <c r="L2183" i="5"/>
  <c r="J2183" i="5"/>
  <c r="F2183" i="5"/>
  <c r="D2183" i="5"/>
  <c r="S2182" i="5"/>
  <c r="R2182" i="5"/>
  <c r="L2182" i="5"/>
  <c r="J2182" i="5"/>
  <c r="F2182" i="5"/>
  <c r="D2182" i="5"/>
  <c r="S2181" i="5"/>
  <c r="R2181" i="5"/>
  <c r="L2181" i="5"/>
  <c r="J2181" i="5"/>
  <c r="F2181" i="5"/>
  <c r="D2181" i="5"/>
  <c r="S2180" i="5"/>
  <c r="R2180" i="5"/>
  <c r="L2180" i="5"/>
  <c r="J2180" i="5"/>
  <c r="F2180" i="5"/>
  <c r="D2180" i="5"/>
  <c r="S2179" i="5"/>
  <c r="R2179" i="5"/>
  <c r="L2179" i="5"/>
  <c r="J2179" i="5"/>
  <c r="F2179" i="5"/>
  <c r="D2179" i="5"/>
  <c r="S2178" i="5"/>
  <c r="R2178" i="5"/>
  <c r="L2178" i="5"/>
  <c r="J2178" i="5"/>
  <c r="F2178" i="5"/>
  <c r="D2178" i="5"/>
  <c r="S2177" i="5"/>
  <c r="R2177" i="5"/>
  <c r="L2177" i="5"/>
  <c r="J2177" i="5"/>
  <c r="F2177" i="5"/>
  <c r="D2177" i="5"/>
  <c r="S2176" i="5"/>
  <c r="R2176" i="5"/>
  <c r="L2176" i="5"/>
  <c r="J2176" i="5"/>
  <c r="F2176" i="5"/>
  <c r="D2176" i="5"/>
  <c r="S2175" i="5"/>
  <c r="R2175" i="5"/>
  <c r="L2175" i="5"/>
  <c r="J2175" i="5"/>
  <c r="F2175" i="5"/>
  <c r="D2175" i="5"/>
  <c r="S2174" i="5"/>
  <c r="R2174" i="5"/>
  <c r="L2174" i="5"/>
  <c r="J2174" i="5"/>
  <c r="F2174" i="5"/>
  <c r="D2174" i="5"/>
  <c r="S2173" i="5"/>
  <c r="R2173" i="5"/>
  <c r="L2173" i="5"/>
  <c r="J2173" i="5"/>
  <c r="F2173" i="5"/>
  <c r="D2173" i="5"/>
  <c r="S2172" i="5"/>
  <c r="R2172" i="5"/>
  <c r="L2172" i="5"/>
  <c r="J2172" i="5"/>
  <c r="F2172" i="5"/>
  <c r="D2172" i="5"/>
  <c r="S2171" i="5"/>
  <c r="R2171" i="5"/>
  <c r="L2171" i="5"/>
  <c r="J2171" i="5"/>
  <c r="F2171" i="5"/>
  <c r="D2171" i="5"/>
  <c r="S2170" i="5"/>
  <c r="R2170" i="5"/>
  <c r="L2170" i="5"/>
  <c r="J2170" i="5"/>
  <c r="F2170" i="5"/>
  <c r="D2170" i="5"/>
  <c r="S2169" i="5"/>
  <c r="R2169" i="5"/>
  <c r="L2169" i="5"/>
  <c r="J2169" i="5"/>
  <c r="F2169" i="5"/>
  <c r="D2169" i="5"/>
  <c r="S2168" i="5"/>
  <c r="R2168" i="5"/>
  <c r="L2168" i="5"/>
  <c r="J2168" i="5"/>
  <c r="F2168" i="5"/>
  <c r="D2168" i="5"/>
  <c r="S2167" i="5"/>
  <c r="R2167" i="5"/>
  <c r="L2167" i="5"/>
  <c r="J2167" i="5"/>
  <c r="F2167" i="5"/>
  <c r="D2167" i="5"/>
  <c r="S2166" i="5"/>
  <c r="R2166" i="5"/>
  <c r="L2166" i="5"/>
  <c r="J2166" i="5"/>
  <c r="F2166" i="5"/>
  <c r="D2166" i="5"/>
  <c r="S2165" i="5"/>
  <c r="R2165" i="5"/>
  <c r="L2165" i="5"/>
  <c r="J2165" i="5"/>
  <c r="F2165" i="5"/>
  <c r="D2165" i="5"/>
  <c r="S2164" i="5"/>
  <c r="R2164" i="5"/>
  <c r="L2164" i="5"/>
  <c r="J2164" i="5"/>
  <c r="F2164" i="5"/>
  <c r="D2164" i="5"/>
  <c r="S2163" i="5"/>
  <c r="R2163" i="5"/>
  <c r="L2163" i="5"/>
  <c r="J2163" i="5"/>
  <c r="F2163" i="5"/>
  <c r="D2163" i="5"/>
  <c r="S2162" i="5"/>
  <c r="R2162" i="5"/>
  <c r="L2162" i="5"/>
  <c r="J2162" i="5"/>
  <c r="F2162" i="5"/>
  <c r="D2162" i="5"/>
  <c r="S2161" i="5"/>
  <c r="R2161" i="5"/>
  <c r="L2161" i="5"/>
  <c r="J2161" i="5"/>
  <c r="F2161" i="5"/>
  <c r="D2161" i="5"/>
  <c r="S2160" i="5"/>
  <c r="R2160" i="5"/>
  <c r="L2160" i="5"/>
  <c r="J2160" i="5"/>
  <c r="F2160" i="5"/>
  <c r="D2160" i="5"/>
  <c r="S2159" i="5"/>
  <c r="R2159" i="5"/>
  <c r="L2159" i="5"/>
  <c r="J2159" i="5"/>
  <c r="F2159" i="5"/>
  <c r="D2159" i="5"/>
  <c r="S2158" i="5"/>
  <c r="R2158" i="5"/>
  <c r="L2158" i="5"/>
  <c r="J2158" i="5"/>
  <c r="F2158" i="5"/>
  <c r="D2158" i="5"/>
  <c r="S2157" i="5"/>
  <c r="R2157" i="5"/>
  <c r="L2157" i="5"/>
  <c r="J2157" i="5"/>
  <c r="F2157" i="5"/>
  <c r="D2157" i="5"/>
  <c r="S2156" i="5"/>
  <c r="R2156" i="5"/>
  <c r="L2156" i="5"/>
  <c r="J2156" i="5"/>
  <c r="F2156" i="5"/>
  <c r="D2156" i="5"/>
  <c r="S2155" i="5"/>
  <c r="R2155" i="5"/>
  <c r="L2155" i="5"/>
  <c r="J2155" i="5"/>
  <c r="F2155" i="5"/>
  <c r="D2155" i="5"/>
  <c r="S2154" i="5"/>
  <c r="R2154" i="5"/>
  <c r="L2154" i="5"/>
  <c r="J2154" i="5"/>
  <c r="F2154" i="5"/>
  <c r="D2154" i="5"/>
  <c r="S2153" i="5"/>
  <c r="R2153" i="5"/>
  <c r="L2153" i="5"/>
  <c r="J2153" i="5"/>
  <c r="F2153" i="5"/>
  <c r="D2153" i="5"/>
  <c r="S2152" i="5"/>
  <c r="R2152" i="5"/>
  <c r="L2152" i="5"/>
  <c r="J2152" i="5"/>
  <c r="F2152" i="5"/>
  <c r="D2152" i="5"/>
  <c r="S2151" i="5"/>
  <c r="R2151" i="5"/>
  <c r="L2151" i="5"/>
  <c r="J2151" i="5"/>
  <c r="F2151" i="5"/>
  <c r="D2151" i="5"/>
  <c r="S2150" i="5"/>
  <c r="R2150" i="5"/>
  <c r="L2150" i="5"/>
  <c r="M2173" i="5" s="1"/>
  <c r="J2150" i="5"/>
  <c r="F2150" i="5"/>
  <c r="D2150" i="5"/>
  <c r="S2149" i="5"/>
  <c r="R2149" i="5"/>
  <c r="L2149" i="5"/>
  <c r="J2149" i="5"/>
  <c r="F2149" i="5"/>
  <c r="D2149" i="5"/>
  <c r="S2148" i="5"/>
  <c r="R2148" i="5"/>
  <c r="L2148" i="5"/>
  <c r="J2148" i="5"/>
  <c r="F2148" i="5"/>
  <c r="D2148" i="5"/>
  <c r="S2147" i="5"/>
  <c r="R2147" i="5"/>
  <c r="L2147" i="5"/>
  <c r="J2147" i="5"/>
  <c r="F2147" i="5"/>
  <c r="D2147" i="5"/>
  <c r="S2146" i="5"/>
  <c r="R2146" i="5"/>
  <c r="L2146" i="5"/>
  <c r="M2168" i="5" s="1"/>
  <c r="J2146" i="5"/>
  <c r="F2146" i="5"/>
  <c r="D2146" i="5"/>
  <c r="S2145" i="5"/>
  <c r="R2145" i="5"/>
  <c r="L2145" i="5"/>
  <c r="J2145" i="5"/>
  <c r="F2145" i="5"/>
  <c r="D2145" i="5"/>
  <c r="S2144" i="5"/>
  <c r="R2144" i="5"/>
  <c r="L2144" i="5"/>
  <c r="J2144" i="5"/>
  <c r="F2144" i="5"/>
  <c r="D2144" i="5"/>
  <c r="S2143" i="5"/>
  <c r="R2143" i="5"/>
  <c r="L2143" i="5"/>
  <c r="J2143" i="5"/>
  <c r="F2143" i="5"/>
  <c r="D2143" i="5"/>
  <c r="S2142" i="5"/>
  <c r="R2142" i="5"/>
  <c r="L2142" i="5"/>
  <c r="J2142" i="5"/>
  <c r="F2142" i="5"/>
  <c r="D2142" i="5"/>
  <c r="S2141" i="5"/>
  <c r="R2141" i="5"/>
  <c r="L2141" i="5"/>
  <c r="J2141" i="5"/>
  <c r="F2141" i="5"/>
  <c r="D2141" i="5"/>
  <c r="S2140" i="5"/>
  <c r="R2140" i="5"/>
  <c r="L2140" i="5"/>
  <c r="J2140" i="5"/>
  <c r="F2140" i="5"/>
  <c r="D2140" i="5"/>
  <c r="S2139" i="5"/>
  <c r="R2139" i="5"/>
  <c r="L2139" i="5"/>
  <c r="J2139" i="5"/>
  <c r="F2139" i="5"/>
  <c r="D2139" i="5"/>
  <c r="S2138" i="5"/>
  <c r="R2138" i="5"/>
  <c r="L2138" i="5"/>
  <c r="J2138" i="5"/>
  <c r="F2138" i="5"/>
  <c r="D2138" i="5"/>
  <c r="S2137" i="5"/>
  <c r="R2137" i="5"/>
  <c r="L2137" i="5"/>
  <c r="J2137" i="5"/>
  <c r="F2137" i="5"/>
  <c r="D2137" i="5"/>
  <c r="S2136" i="5"/>
  <c r="R2136" i="5"/>
  <c r="L2136" i="5"/>
  <c r="J2136" i="5"/>
  <c r="F2136" i="5"/>
  <c r="D2136" i="5"/>
  <c r="S2135" i="5"/>
  <c r="R2135" i="5"/>
  <c r="L2135" i="5"/>
  <c r="J2135" i="5"/>
  <c r="F2135" i="5"/>
  <c r="D2135" i="5"/>
  <c r="S2134" i="5"/>
  <c r="R2134" i="5"/>
  <c r="L2134" i="5"/>
  <c r="J2134" i="5"/>
  <c r="F2134" i="5"/>
  <c r="D2134" i="5"/>
  <c r="S2133" i="5"/>
  <c r="R2133" i="5"/>
  <c r="L2133" i="5"/>
  <c r="J2133" i="5"/>
  <c r="F2133" i="5"/>
  <c r="D2133" i="5"/>
  <c r="S2132" i="5"/>
  <c r="R2132" i="5"/>
  <c r="L2132" i="5"/>
  <c r="J2132" i="5"/>
  <c r="F2132" i="5"/>
  <c r="D2132" i="5"/>
  <c r="S2131" i="5"/>
  <c r="R2131" i="5"/>
  <c r="L2131" i="5"/>
  <c r="J2131" i="5"/>
  <c r="F2131" i="5"/>
  <c r="D2131" i="5"/>
  <c r="S2130" i="5"/>
  <c r="R2130" i="5"/>
  <c r="L2130" i="5"/>
  <c r="J2130" i="5"/>
  <c r="F2130" i="5"/>
  <c r="D2130" i="5"/>
  <c r="S2129" i="5"/>
  <c r="R2129" i="5"/>
  <c r="L2129" i="5"/>
  <c r="J2129" i="5"/>
  <c r="F2129" i="5"/>
  <c r="D2129" i="5"/>
  <c r="S2128" i="5"/>
  <c r="R2128" i="5"/>
  <c r="L2128" i="5"/>
  <c r="J2128" i="5"/>
  <c r="F2128" i="5"/>
  <c r="D2128" i="5"/>
  <c r="S2127" i="5"/>
  <c r="R2127" i="5"/>
  <c r="L2127" i="5"/>
  <c r="J2127" i="5"/>
  <c r="F2127" i="5"/>
  <c r="D2127" i="5"/>
  <c r="S2126" i="5"/>
  <c r="R2126" i="5"/>
  <c r="L2126" i="5"/>
  <c r="J2126" i="5"/>
  <c r="F2126" i="5"/>
  <c r="D2126" i="5"/>
  <c r="S2125" i="5"/>
  <c r="R2125" i="5"/>
  <c r="L2125" i="5"/>
  <c r="J2125" i="5"/>
  <c r="F2125" i="5"/>
  <c r="D2125" i="5"/>
  <c r="S2124" i="5"/>
  <c r="R2124" i="5"/>
  <c r="L2124" i="5"/>
  <c r="J2124" i="5"/>
  <c r="F2124" i="5"/>
  <c r="D2124" i="5"/>
  <c r="S2123" i="5"/>
  <c r="R2123" i="5"/>
  <c r="L2123" i="5"/>
  <c r="J2123" i="5"/>
  <c r="F2123" i="5"/>
  <c r="D2123" i="5"/>
  <c r="S2122" i="5"/>
  <c r="R2122" i="5"/>
  <c r="L2122" i="5"/>
  <c r="J2122" i="5"/>
  <c r="F2122" i="5"/>
  <c r="D2122" i="5"/>
  <c r="S2121" i="5"/>
  <c r="R2121" i="5"/>
  <c r="L2121" i="5"/>
  <c r="J2121" i="5"/>
  <c r="F2121" i="5"/>
  <c r="D2121" i="5"/>
  <c r="S2120" i="5"/>
  <c r="R2120" i="5"/>
  <c r="L2120" i="5"/>
  <c r="J2120" i="5"/>
  <c r="F2120" i="5"/>
  <c r="D2120" i="5"/>
  <c r="S2119" i="5"/>
  <c r="R2119" i="5"/>
  <c r="L2119" i="5"/>
  <c r="J2119" i="5"/>
  <c r="F2119" i="5"/>
  <c r="D2119" i="5"/>
  <c r="S2118" i="5"/>
  <c r="R2118" i="5"/>
  <c r="L2118" i="5"/>
  <c r="J2118" i="5"/>
  <c r="F2118" i="5"/>
  <c r="D2118" i="5"/>
  <c r="S2117" i="5"/>
  <c r="R2117" i="5"/>
  <c r="L2117" i="5"/>
  <c r="J2117" i="5"/>
  <c r="F2117" i="5"/>
  <c r="D2117" i="5"/>
  <c r="S2116" i="5"/>
  <c r="R2116" i="5"/>
  <c r="L2116" i="5"/>
  <c r="J2116" i="5"/>
  <c r="F2116" i="5"/>
  <c r="D2116" i="5"/>
  <c r="S2115" i="5"/>
  <c r="R2115" i="5"/>
  <c r="L2115" i="5"/>
  <c r="J2115" i="5"/>
  <c r="F2115" i="5"/>
  <c r="D2115" i="5"/>
  <c r="S2114" i="5"/>
  <c r="R2114" i="5"/>
  <c r="L2114" i="5"/>
  <c r="J2114" i="5"/>
  <c r="F2114" i="5"/>
  <c r="D2114" i="5"/>
  <c r="S2113" i="5"/>
  <c r="R2113" i="5"/>
  <c r="L2113" i="5"/>
  <c r="J2113" i="5"/>
  <c r="F2113" i="5"/>
  <c r="D2113" i="5"/>
  <c r="S2112" i="5"/>
  <c r="R2112" i="5"/>
  <c r="L2112" i="5"/>
  <c r="J2112" i="5"/>
  <c r="F2112" i="5"/>
  <c r="D2112" i="5"/>
  <c r="S2111" i="5"/>
  <c r="R2111" i="5"/>
  <c r="L2111" i="5"/>
  <c r="J2111" i="5"/>
  <c r="F2111" i="5"/>
  <c r="D2111" i="5"/>
  <c r="S2110" i="5"/>
  <c r="R2110" i="5"/>
  <c r="L2110" i="5"/>
  <c r="J2110" i="5"/>
  <c r="F2110" i="5"/>
  <c r="D2110" i="5"/>
  <c r="S2109" i="5"/>
  <c r="R2109" i="5"/>
  <c r="L2109" i="5"/>
  <c r="J2109" i="5"/>
  <c r="F2109" i="5"/>
  <c r="D2109" i="5"/>
  <c r="S2108" i="5"/>
  <c r="R2108" i="5"/>
  <c r="L2108" i="5"/>
  <c r="J2108" i="5"/>
  <c r="F2108" i="5"/>
  <c r="D2108" i="5"/>
  <c r="S2107" i="5"/>
  <c r="R2107" i="5"/>
  <c r="L2107" i="5"/>
  <c r="J2107" i="5"/>
  <c r="F2107" i="5"/>
  <c r="D2107" i="5"/>
  <c r="S2106" i="5"/>
  <c r="R2106" i="5"/>
  <c r="L2106" i="5"/>
  <c r="M2129" i="5" s="1"/>
  <c r="J2106" i="5"/>
  <c r="F2106" i="5"/>
  <c r="D2106" i="5"/>
  <c r="S2105" i="5"/>
  <c r="R2105" i="5"/>
  <c r="L2105" i="5"/>
  <c r="J2105" i="5"/>
  <c r="F2105" i="5"/>
  <c r="D2105" i="5"/>
  <c r="S2104" i="5"/>
  <c r="R2104" i="5"/>
  <c r="L2104" i="5"/>
  <c r="J2104" i="5"/>
  <c r="F2104" i="5"/>
  <c r="D2104" i="5"/>
  <c r="S2103" i="5"/>
  <c r="R2103" i="5"/>
  <c r="L2103" i="5"/>
  <c r="J2103" i="5"/>
  <c r="F2103" i="5"/>
  <c r="D2103" i="5"/>
  <c r="S2102" i="5"/>
  <c r="R2102" i="5"/>
  <c r="L2102" i="5"/>
  <c r="J2102" i="5"/>
  <c r="F2102" i="5"/>
  <c r="D2102" i="5"/>
  <c r="S2101" i="5"/>
  <c r="R2101" i="5"/>
  <c r="L2101" i="5"/>
  <c r="J2101" i="5"/>
  <c r="F2101" i="5"/>
  <c r="D2101" i="5"/>
  <c r="S2100" i="5"/>
  <c r="R2100" i="5"/>
  <c r="L2100" i="5"/>
  <c r="J2100" i="5"/>
  <c r="F2100" i="5"/>
  <c r="D2100" i="5"/>
  <c r="S2099" i="5"/>
  <c r="R2099" i="5"/>
  <c r="L2099" i="5"/>
  <c r="J2099" i="5"/>
  <c r="F2099" i="5"/>
  <c r="D2099" i="5"/>
  <c r="S2098" i="5"/>
  <c r="R2098" i="5"/>
  <c r="L2098" i="5"/>
  <c r="J2098" i="5"/>
  <c r="F2098" i="5"/>
  <c r="D2098" i="5"/>
  <c r="S2097" i="5"/>
  <c r="R2097" i="5"/>
  <c r="L2097" i="5"/>
  <c r="J2097" i="5"/>
  <c r="F2097" i="5"/>
  <c r="D2097" i="5"/>
  <c r="S2096" i="5"/>
  <c r="R2096" i="5"/>
  <c r="L2096" i="5"/>
  <c r="J2096" i="5"/>
  <c r="F2096" i="5"/>
  <c r="D2096" i="5"/>
  <c r="S2095" i="5"/>
  <c r="R2095" i="5"/>
  <c r="L2095" i="5"/>
  <c r="J2095" i="5"/>
  <c r="F2095" i="5"/>
  <c r="D2095" i="5"/>
  <c r="S2094" i="5"/>
  <c r="R2094" i="5"/>
  <c r="L2094" i="5"/>
  <c r="J2094" i="5"/>
  <c r="F2094" i="5"/>
  <c r="D2094" i="5"/>
  <c r="S2093" i="5"/>
  <c r="R2093" i="5"/>
  <c r="L2093" i="5"/>
  <c r="J2093" i="5"/>
  <c r="F2093" i="5"/>
  <c r="D2093" i="5"/>
  <c r="S2092" i="5"/>
  <c r="R2092" i="5"/>
  <c r="L2092" i="5"/>
  <c r="J2092" i="5"/>
  <c r="F2092" i="5"/>
  <c r="D2092" i="5"/>
  <c r="S2091" i="5"/>
  <c r="R2091" i="5"/>
  <c r="L2091" i="5"/>
  <c r="J2091" i="5"/>
  <c r="F2091" i="5"/>
  <c r="D2091" i="5"/>
  <c r="S2090" i="5"/>
  <c r="R2090" i="5"/>
  <c r="L2090" i="5"/>
  <c r="J2090" i="5"/>
  <c r="F2090" i="5"/>
  <c r="D2090" i="5"/>
  <c r="S2089" i="5"/>
  <c r="R2089" i="5"/>
  <c r="L2089" i="5"/>
  <c r="J2089" i="5"/>
  <c r="F2089" i="5"/>
  <c r="D2089" i="5"/>
  <c r="S2088" i="5"/>
  <c r="R2088" i="5"/>
  <c r="L2088" i="5"/>
  <c r="J2088" i="5"/>
  <c r="F2088" i="5"/>
  <c r="D2088" i="5"/>
  <c r="S2087" i="5"/>
  <c r="R2087" i="5"/>
  <c r="L2087" i="5"/>
  <c r="J2087" i="5"/>
  <c r="F2087" i="5"/>
  <c r="D2087" i="5"/>
  <c r="S2086" i="5"/>
  <c r="R2086" i="5"/>
  <c r="L2086" i="5"/>
  <c r="M2109" i="5" s="1"/>
  <c r="J2086" i="5"/>
  <c r="F2086" i="5"/>
  <c r="D2086" i="5"/>
  <c r="S2085" i="5"/>
  <c r="R2085" i="5"/>
  <c r="L2085" i="5"/>
  <c r="J2085" i="5"/>
  <c r="F2085" i="5"/>
  <c r="D2085" i="5"/>
  <c r="S2084" i="5"/>
  <c r="R2084" i="5"/>
  <c r="L2084" i="5"/>
  <c r="J2084" i="5"/>
  <c r="F2084" i="5"/>
  <c r="D2084" i="5"/>
  <c r="S2083" i="5"/>
  <c r="R2083" i="5"/>
  <c r="L2083" i="5"/>
  <c r="J2083" i="5"/>
  <c r="F2083" i="5"/>
  <c r="D2083" i="5"/>
  <c r="S2082" i="5"/>
  <c r="R2082" i="5"/>
  <c r="L2082" i="5"/>
  <c r="M2104" i="5" s="1"/>
  <c r="J2082" i="5"/>
  <c r="F2082" i="5"/>
  <c r="D2082" i="5"/>
  <c r="S2081" i="5"/>
  <c r="R2081" i="5"/>
  <c r="L2081" i="5"/>
  <c r="J2081" i="5"/>
  <c r="F2081" i="5"/>
  <c r="D2081" i="5"/>
  <c r="S2080" i="5"/>
  <c r="R2080" i="5"/>
  <c r="L2080" i="5"/>
  <c r="J2080" i="5"/>
  <c r="F2080" i="5"/>
  <c r="D2080" i="5"/>
  <c r="S2079" i="5"/>
  <c r="R2079" i="5"/>
  <c r="L2079" i="5"/>
  <c r="J2079" i="5"/>
  <c r="F2079" i="5"/>
  <c r="D2079" i="5"/>
  <c r="S2078" i="5"/>
  <c r="R2078" i="5"/>
  <c r="L2078" i="5"/>
  <c r="J2078" i="5"/>
  <c r="F2078" i="5"/>
  <c r="D2078" i="5"/>
  <c r="S2077" i="5"/>
  <c r="R2077" i="5"/>
  <c r="L2077" i="5"/>
  <c r="J2077" i="5"/>
  <c r="F2077" i="5"/>
  <c r="D2077" i="5"/>
  <c r="S2076" i="5"/>
  <c r="R2076" i="5"/>
  <c r="L2076" i="5"/>
  <c r="J2076" i="5"/>
  <c r="F2076" i="5"/>
  <c r="D2076" i="5"/>
  <c r="S2075" i="5"/>
  <c r="R2075" i="5"/>
  <c r="L2075" i="5"/>
  <c r="J2075" i="5"/>
  <c r="F2075" i="5"/>
  <c r="D2075" i="5"/>
  <c r="S2074" i="5"/>
  <c r="R2074" i="5"/>
  <c r="L2074" i="5"/>
  <c r="J2074" i="5"/>
  <c r="F2074" i="5"/>
  <c r="D2074" i="5"/>
  <c r="S2073" i="5"/>
  <c r="R2073" i="5"/>
  <c r="L2073" i="5"/>
  <c r="J2073" i="5"/>
  <c r="F2073" i="5"/>
  <c r="D2073" i="5"/>
  <c r="S2072" i="5"/>
  <c r="R2072" i="5"/>
  <c r="L2072" i="5"/>
  <c r="J2072" i="5"/>
  <c r="F2072" i="5"/>
  <c r="D2072" i="5"/>
  <c r="S2071" i="5"/>
  <c r="R2071" i="5"/>
  <c r="L2071" i="5"/>
  <c r="J2071" i="5"/>
  <c r="F2071" i="5"/>
  <c r="D2071" i="5"/>
  <c r="S2070" i="5"/>
  <c r="R2070" i="5"/>
  <c r="L2070" i="5"/>
  <c r="J2070" i="5"/>
  <c r="F2070" i="5"/>
  <c r="D2070" i="5"/>
  <c r="S2069" i="5"/>
  <c r="R2069" i="5"/>
  <c r="L2069" i="5"/>
  <c r="J2069" i="5"/>
  <c r="F2069" i="5"/>
  <c r="D2069" i="5"/>
  <c r="S2068" i="5"/>
  <c r="R2068" i="5"/>
  <c r="L2068" i="5"/>
  <c r="J2068" i="5"/>
  <c r="F2068" i="5"/>
  <c r="D2068" i="5"/>
  <c r="S2067" i="5"/>
  <c r="R2067" i="5"/>
  <c r="L2067" i="5"/>
  <c r="J2067" i="5"/>
  <c r="F2067" i="5"/>
  <c r="D2067" i="5"/>
  <c r="S2066" i="5"/>
  <c r="R2066" i="5"/>
  <c r="L2066" i="5"/>
  <c r="J2066" i="5"/>
  <c r="F2066" i="5"/>
  <c r="D2066" i="5"/>
  <c r="S2065" i="5"/>
  <c r="R2065" i="5"/>
  <c r="L2065" i="5"/>
  <c r="J2065" i="5"/>
  <c r="F2065" i="5"/>
  <c r="D2065" i="5"/>
  <c r="S2064" i="5"/>
  <c r="R2064" i="5"/>
  <c r="L2064" i="5"/>
  <c r="J2064" i="5"/>
  <c r="F2064" i="5"/>
  <c r="D2064" i="5"/>
  <c r="S2063" i="5"/>
  <c r="R2063" i="5"/>
  <c r="L2063" i="5"/>
  <c r="J2063" i="5"/>
  <c r="F2063" i="5"/>
  <c r="D2063" i="5"/>
  <c r="S2062" i="5"/>
  <c r="R2062" i="5"/>
  <c r="L2062" i="5"/>
  <c r="J2062" i="5"/>
  <c r="F2062" i="5"/>
  <c r="D2062" i="5"/>
  <c r="S2061" i="5"/>
  <c r="R2061" i="5"/>
  <c r="L2061" i="5"/>
  <c r="J2061" i="5"/>
  <c r="F2061" i="5"/>
  <c r="D2061" i="5"/>
  <c r="S2060" i="5"/>
  <c r="R2060" i="5"/>
  <c r="L2060" i="5"/>
  <c r="J2060" i="5"/>
  <c r="F2060" i="5"/>
  <c r="D2060" i="5"/>
  <c r="S2059" i="5"/>
  <c r="R2059" i="5"/>
  <c r="L2059" i="5"/>
  <c r="J2059" i="5"/>
  <c r="F2059" i="5"/>
  <c r="D2059" i="5"/>
  <c r="S2058" i="5"/>
  <c r="R2058" i="5"/>
  <c r="L2058" i="5"/>
  <c r="J2058" i="5"/>
  <c r="F2058" i="5"/>
  <c r="D2058" i="5"/>
  <c r="S2057" i="5"/>
  <c r="R2057" i="5"/>
  <c r="L2057" i="5"/>
  <c r="J2057" i="5"/>
  <c r="F2057" i="5"/>
  <c r="D2057" i="5"/>
  <c r="S2056" i="5"/>
  <c r="R2056" i="5"/>
  <c r="L2056" i="5"/>
  <c r="J2056" i="5"/>
  <c r="F2056" i="5"/>
  <c r="D2056" i="5"/>
  <c r="S2055" i="5"/>
  <c r="R2055" i="5"/>
  <c r="L2055" i="5"/>
  <c r="J2055" i="5"/>
  <c r="F2055" i="5"/>
  <c r="D2055" i="5"/>
  <c r="S2054" i="5"/>
  <c r="R2054" i="5"/>
  <c r="L2054" i="5"/>
  <c r="J2054" i="5"/>
  <c r="F2054" i="5"/>
  <c r="D2054" i="5"/>
  <c r="S2053" i="5"/>
  <c r="R2053" i="5"/>
  <c r="L2053" i="5"/>
  <c r="J2053" i="5"/>
  <c r="F2053" i="5"/>
  <c r="D2053" i="5"/>
  <c r="S2052" i="5"/>
  <c r="R2052" i="5"/>
  <c r="L2052" i="5"/>
  <c r="J2052" i="5"/>
  <c r="F2052" i="5"/>
  <c r="D2052" i="5"/>
  <c r="S2051" i="5"/>
  <c r="R2051" i="5"/>
  <c r="L2051" i="5"/>
  <c r="J2051" i="5"/>
  <c r="F2051" i="5"/>
  <c r="D2051" i="5"/>
  <c r="S2050" i="5"/>
  <c r="R2050" i="5"/>
  <c r="L2050" i="5"/>
  <c r="J2050" i="5"/>
  <c r="F2050" i="5"/>
  <c r="D2050" i="5"/>
  <c r="S2049" i="5"/>
  <c r="R2049" i="5"/>
  <c r="L2049" i="5"/>
  <c r="J2049" i="5"/>
  <c r="F2049" i="5"/>
  <c r="D2049" i="5"/>
  <c r="S2048" i="5"/>
  <c r="R2048" i="5"/>
  <c r="L2048" i="5"/>
  <c r="J2048" i="5"/>
  <c r="F2048" i="5"/>
  <c r="D2048" i="5"/>
  <c r="S2047" i="5"/>
  <c r="R2047" i="5"/>
  <c r="L2047" i="5"/>
  <c r="J2047" i="5"/>
  <c r="F2047" i="5"/>
  <c r="D2047" i="5"/>
  <c r="S2046" i="5"/>
  <c r="R2046" i="5"/>
  <c r="L2046" i="5"/>
  <c r="J2046" i="5"/>
  <c r="F2046" i="5"/>
  <c r="D2046" i="5"/>
  <c r="S2045" i="5"/>
  <c r="R2045" i="5"/>
  <c r="L2045" i="5"/>
  <c r="J2045" i="5"/>
  <c r="F2045" i="5"/>
  <c r="D2045" i="5"/>
  <c r="S2044" i="5"/>
  <c r="R2044" i="5"/>
  <c r="L2044" i="5"/>
  <c r="J2044" i="5"/>
  <c r="F2044" i="5"/>
  <c r="D2044" i="5"/>
  <c r="S2043" i="5"/>
  <c r="R2043" i="5"/>
  <c r="L2043" i="5"/>
  <c r="J2043" i="5"/>
  <c r="F2043" i="5"/>
  <c r="D2043" i="5"/>
  <c r="S2042" i="5"/>
  <c r="R2042" i="5"/>
  <c r="L2042" i="5"/>
  <c r="M2065" i="5" s="1"/>
  <c r="J2042" i="5"/>
  <c r="F2042" i="5"/>
  <c r="D2042" i="5"/>
  <c r="S2041" i="5"/>
  <c r="R2041" i="5"/>
  <c r="L2041" i="5"/>
  <c r="J2041" i="5"/>
  <c r="F2041" i="5"/>
  <c r="D2041" i="5"/>
  <c r="S2040" i="5"/>
  <c r="R2040" i="5"/>
  <c r="L2040" i="5"/>
  <c r="J2040" i="5"/>
  <c r="F2040" i="5"/>
  <c r="D2040" i="5"/>
  <c r="S2039" i="5"/>
  <c r="R2039" i="5"/>
  <c r="L2039" i="5"/>
  <c r="J2039" i="5"/>
  <c r="F2039" i="5"/>
  <c r="D2039" i="5"/>
  <c r="S2038" i="5"/>
  <c r="R2038" i="5"/>
  <c r="L2038" i="5"/>
  <c r="J2038" i="5"/>
  <c r="F2038" i="5"/>
  <c r="D2038" i="5"/>
  <c r="S2037" i="5"/>
  <c r="R2037" i="5"/>
  <c r="L2037" i="5"/>
  <c r="J2037" i="5"/>
  <c r="F2037" i="5"/>
  <c r="D2037" i="5"/>
  <c r="S2036" i="5"/>
  <c r="R2036" i="5"/>
  <c r="L2036" i="5"/>
  <c r="J2036" i="5"/>
  <c r="F2036" i="5"/>
  <c r="D2036" i="5"/>
  <c r="S2035" i="5"/>
  <c r="R2035" i="5"/>
  <c r="L2035" i="5"/>
  <c r="J2035" i="5"/>
  <c r="F2035" i="5"/>
  <c r="D2035" i="5"/>
  <c r="S2034" i="5"/>
  <c r="R2034" i="5"/>
  <c r="L2034" i="5"/>
  <c r="J2034" i="5"/>
  <c r="F2034" i="5"/>
  <c r="D2034" i="5"/>
  <c r="S2033" i="5"/>
  <c r="R2033" i="5"/>
  <c r="L2033" i="5"/>
  <c r="J2033" i="5"/>
  <c r="F2033" i="5"/>
  <c r="D2033" i="5"/>
  <c r="S2032" i="5"/>
  <c r="R2032" i="5"/>
  <c r="L2032" i="5"/>
  <c r="J2032" i="5"/>
  <c r="F2032" i="5"/>
  <c r="D2032" i="5"/>
  <c r="S2031" i="5"/>
  <c r="R2031" i="5"/>
  <c r="L2031" i="5"/>
  <c r="J2031" i="5"/>
  <c r="F2031" i="5"/>
  <c r="D2031" i="5"/>
  <c r="S2030" i="5"/>
  <c r="R2030" i="5"/>
  <c r="L2030" i="5"/>
  <c r="J2030" i="5"/>
  <c r="F2030" i="5"/>
  <c r="D2030" i="5"/>
  <c r="S2029" i="5"/>
  <c r="R2029" i="5"/>
  <c r="L2029" i="5"/>
  <c r="J2029" i="5"/>
  <c r="F2029" i="5"/>
  <c r="D2029" i="5"/>
  <c r="S2028" i="5"/>
  <c r="R2028" i="5"/>
  <c r="L2028" i="5"/>
  <c r="J2028" i="5"/>
  <c r="F2028" i="5"/>
  <c r="D2028" i="5"/>
  <c r="S2027" i="5"/>
  <c r="R2027" i="5"/>
  <c r="L2027" i="5"/>
  <c r="J2027" i="5"/>
  <c r="F2027" i="5"/>
  <c r="D2027" i="5"/>
  <c r="S2026" i="5"/>
  <c r="R2026" i="5"/>
  <c r="L2026" i="5"/>
  <c r="J2026" i="5"/>
  <c r="F2026" i="5"/>
  <c r="D2026" i="5"/>
  <c r="S2025" i="5"/>
  <c r="R2025" i="5"/>
  <c r="L2025" i="5"/>
  <c r="J2025" i="5"/>
  <c r="F2025" i="5"/>
  <c r="D2025" i="5"/>
  <c r="S2024" i="5"/>
  <c r="R2024" i="5"/>
  <c r="L2024" i="5"/>
  <c r="J2024" i="5"/>
  <c r="F2024" i="5"/>
  <c r="D2024" i="5"/>
  <c r="S2023" i="5"/>
  <c r="R2023" i="5"/>
  <c r="L2023" i="5"/>
  <c r="J2023" i="5"/>
  <c r="F2023" i="5"/>
  <c r="D2023" i="5"/>
  <c r="S2022" i="5"/>
  <c r="R2022" i="5"/>
  <c r="L2022" i="5"/>
  <c r="M2045" i="5" s="1"/>
  <c r="J2022" i="5"/>
  <c r="F2022" i="5"/>
  <c r="D2022" i="5"/>
  <c r="S2021" i="5"/>
  <c r="R2021" i="5"/>
  <c r="L2021" i="5"/>
  <c r="J2021" i="5"/>
  <c r="F2021" i="5"/>
  <c r="D2021" i="5"/>
  <c r="S2020" i="5"/>
  <c r="R2020" i="5"/>
  <c r="L2020" i="5"/>
  <c r="J2020" i="5"/>
  <c r="F2020" i="5"/>
  <c r="D2020" i="5"/>
  <c r="S2019" i="5"/>
  <c r="R2019" i="5"/>
  <c r="L2019" i="5"/>
  <c r="J2019" i="5"/>
  <c r="F2019" i="5"/>
  <c r="D2019" i="5"/>
  <c r="S2018" i="5"/>
  <c r="R2018" i="5"/>
  <c r="L2018" i="5"/>
  <c r="M2040" i="5" s="1"/>
  <c r="J2018" i="5"/>
  <c r="F2018" i="5"/>
  <c r="D2018" i="5"/>
  <c r="S2017" i="5"/>
  <c r="R2017" i="5"/>
  <c r="L2017" i="5"/>
  <c r="J2017" i="5"/>
  <c r="F2017" i="5"/>
  <c r="D2017" i="5"/>
  <c r="S2016" i="5"/>
  <c r="R2016" i="5"/>
  <c r="L2016" i="5"/>
  <c r="J2016" i="5"/>
  <c r="F2016" i="5"/>
  <c r="D2016" i="5"/>
  <c r="S2015" i="5"/>
  <c r="R2015" i="5"/>
  <c r="L2015" i="5"/>
  <c r="J2015" i="5"/>
  <c r="F2015" i="5"/>
  <c r="D2015" i="5"/>
  <c r="S2014" i="5"/>
  <c r="R2014" i="5"/>
  <c r="L2014" i="5"/>
  <c r="J2014" i="5"/>
  <c r="F2014" i="5"/>
  <c r="D2014" i="5"/>
  <c r="S2013" i="5"/>
  <c r="R2013" i="5"/>
  <c r="L2013" i="5"/>
  <c r="J2013" i="5"/>
  <c r="F2013" i="5"/>
  <c r="D2013" i="5"/>
  <c r="S2012" i="5"/>
  <c r="R2012" i="5"/>
  <c r="L2012" i="5"/>
  <c r="J2012" i="5"/>
  <c r="F2012" i="5"/>
  <c r="D2012" i="5"/>
  <c r="S2011" i="5"/>
  <c r="R2011" i="5"/>
  <c r="L2011" i="5"/>
  <c r="J2011" i="5"/>
  <c r="F2011" i="5"/>
  <c r="D2011" i="5"/>
  <c r="S2010" i="5"/>
  <c r="R2010" i="5"/>
  <c r="L2010" i="5"/>
  <c r="J2010" i="5"/>
  <c r="F2010" i="5"/>
  <c r="D2010" i="5"/>
  <c r="S2009" i="5"/>
  <c r="R2009" i="5"/>
  <c r="L2009" i="5"/>
  <c r="J2009" i="5"/>
  <c r="F2009" i="5"/>
  <c r="D2009" i="5"/>
  <c r="S2008" i="5"/>
  <c r="R2008" i="5"/>
  <c r="L2008" i="5"/>
  <c r="J2008" i="5"/>
  <c r="F2008" i="5"/>
  <c r="D2008" i="5"/>
  <c r="S2007" i="5"/>
  <c r="R2007" i="5"/>
  <c r="L2007" i="5"/>
  <c r="J2007" i="5"/>
  <c r="F2007" i="5"/>
  <c r="D2007" i="5"/>
  <c r="S2006" i="5"/>
  <c r="R2006" i="5"/>
  <c r="L2006" i="5"/>
  <c r="BC87" i="5" s="1"/>
  <c r="J2006" i="5"/>
  <c r="F2006" i="5"/>
  <c r="D2006" i="5"/>
  <c r="S2005" i="5"/>
  <c r="R2005" i="5"/>
  <c r="L2005" i="5"/>
  <c r="J2005" i="5"/>
  <c r="F2005" i="5"/>
  <c r="D2005" i="5"/>
  <c r="S2004" i="5"/>
  <c r="R2004" i="5"/>
  <c r="L2004" i="5"/>
  <c r="J2004" i="5"/>
  <c r="F2004" i="5"/>
  <c r="D2004" i="5"/>
  <c r="S2003" i="5"/>
  <c r="R2003" i="5"/>
  <c r="L2003" i="5"/>
  <c r="J2003" i="5"/>
  <c r="F2003" i="5"/>
  <c r="D2003" i="5"/>
  <c r="S2002" i="5"/>
  <c r="R2002" i="5"/>
  <c r="L2002" i="5"/>
  <c r="J2002" i="5"/>
  <c r="F2002" i="5"/>
  <c r="D2002" i="5"/>
  <c r="S2001" i="5"/>
  <c r="R2001" i="5"/>
  <c r="L2001" i="5"/>
  <c r="J2001" i="5"/>
  <c r="F2001" i="5"/>
  <c r="D2001" i="5"/>
  <c r="S2000" i="5"/>
  <c r="R2000" i="5"/>
  <c r="L2000" i="5"/>
  <c r="J2000" i="5"/>
  <c r="F2000" i="5"/>
  <c r="D2000" i="5"/>
  <c r="S1999" i="5"/>
  <c r="R1999" i="5"/>
  <c r="L1999" i="5"/>
  <c r="J1999" i="5"/>
  <c r="F1999" i="5"/>
  <c r="D1999" i="5"/>
  <c r="S1998" i="5"/>
  <c r="R1998" i="5"/>
  <c r="L1998" i="5"/>
  <c r="J1998" i="5"/>
  <c r="F1998" i="5"/>
  <c r="D1998" i="5"/>
  <c r="S1997" i="5"/>
  <c r="R1997" i="5"/>
  <c r="L1997" i="5"/>
  <c r="J1997" i="5"/>
  <c r="F1997" i="5"/>
  <c r="D1997" i="5"/>
  <c r="S1996" i="5"/>
  <c r="R1996" i="5"/>
  <c r="L1996" i="5"/>
  <c r="J1996" i="5"/>
  <c r="F1996" i="5"/>
  <c r="D1996" i="5"/>
  <c r="S1995" i="5"/>
  <c r="R1995" i="5"/>
  <c r="L1995" i="5"/>
  <c r="J1995" i="5"/>
  <c r="F1995" i="5"/>
  <c r="D1995" i="5"/>
  <c r="S1994" i="5"/>
  <c r="R1994" i="5"/>
  <c r="L1994" i="5"/>
  <c r="J1994" i="5"/>
  <c r="F1994" i="5"/>
  <c r="D1994" i="5"/>
  <c r="S1993" i="5"/>
  <c r="R1993" i="5"/>
  <c r="L1993" i="5"/>
  <c r="J1993" i="5"/>
  <c r="F1993" i="5"/>
  <c r="D1993" i="5"/>
  <c r="S1992" i="5"/>
  <c r="R1992" i="5"/>
  <c r="L1992" i="5"/>
  <c r="J1992" i="5"/>
  <c r="F1992" i="5"/>
  <c r="D1992" i="5"/>
  <c r="S1991" i="5"/>
  <c r="R1991" i="5"/>
  <c r="L1991" i="5"/>
  <c r="J1991" i="5"/>
  <c r="F1991" i="5"/>
  <c r="D1991" i="5"/>
  <c r="S1990" i="5"/>
  <c r="R1990" i="5"/>
  <c r="L1990" i="5"/>
  <c r="J1990" i="5"/>
  <c r="F1990" i="5"/>
  <c r="D1990" i="5"/>
  <c r="S1989" i="5"/>
  <c r="R1989" i="5"/>
  <c r="L1989" i="5"/>
  <c r="J1989" i="5"/>
  <c r="F1989" i="5"/>
  <c r="D1989" i="5"/>
  <c r="S1988" i="5"/>
  <c r="R1988" i="5"/>
  <c r="L1988" i="5"/>
  <c r="J1988" i="5"/>
  <c r="F1988" i="5"/>
  <c r="D1988" i="5"/>
  <c r="S1987" i="5"/>
  <c r="R1987" i="5"/>
  <c r="L1987" i="5"/>
  <c r="J1987" i="5"/>
  <c r="F1987" i="5"/>
  <c r="D1987" i="5"/>
  <c r="S1986" i="5"/>
  <c r="R1986" i="5"/>
  <c r="L1986" i="5"/>
  <c r="J1986" i="5"/>
  <c r="F1986" i="5"/>
  <c r="D1986" i="5"/>
  <c r="S1985" i="5"/>
  <c r="R1985" i="5"/>
  <c r="L1985" i="5"/>
  <c r="J1985" i="5"/>
  <c r="F1985" i="5"/>
  <c r="D1985" i="5"/>
  <c r="S1984" i="5"/>
  <c r="R1984" i="5"/>
  <c r="L1984" i="5"/>
  <c r="J1984" i="5"/>
  <c r="F1984" i="5"/>
  <c r="D1984" i="5"/>
  <c r="S1983" i="5"/>
  <c r="R1983" i="5"/>
  <c r="L1983" i="5"/>
  <c r="J1983" i="5"/>
  <c r="F1983" i="5"/>
  <c r="D1983" i="5"/>
  <c r="S1982" i="5"/>
  <c r="R1982" i="5"/>
  <c r="L1982" i="5"/>
  <c r="J1982" i="5"/>
  <c r="F1982" i="5"/>
  <c r="D1982" i="5"/>
  <c r="S1981" i="5"/>
  <c r="R1981" i="5"/>
  <c r="L1981" i="5"/>
  <c r="J1981" i="5"/>
  <c r="F1981" i="5"/>
  <c r="D1981" i="5"/>
  <c r="S1980" i="5"/>
  <c r="R1980" i="5"/>
  <c r="L1980" i="5"/>
  <c r="J1980" i="5"/>
  <c r="F1980" i="5"/>
  <c r="D1980" i="5"/>
  <c r="S1979" i="5"/>
  <c r="R1979" i="5"/>
  <c r="L1979" i="5"/>
  <c r="J1979" i="5"/>
  <c r="F1979" i="5"/>
  <c r="D1979" i="5"/>
  <c r="S1978" i="5"/>
  <c r="R1978" i="5"/>
  <c r="L1978" i="5"/>
  <c r="M2001" i="5" s="1"/>
  <c r="J1978" i="5"/>
  <c r="F1978" i="5"/>
  <c r="D1978" i="5"/>
  <c r="S1977" i="5"/>
  <c r="R1977" i="5"/>
  <c r="L1977" i="5"/>
  <c r="J1977" i="5"/>
  <c r="F1977" i="5"/>
  <c r="D1977" i="5"/>
  <c r="S1976" i="5"/>
  <c r="R1976" i="5"/>
  <c r="L1976" i="5"/>
  <c r="J1976" i="5"/>
  <c r="F1976" i="5"/>
  <c r="D1976" i="5"/>
  <c r="S1975" i="5"/>
  <c r="R1975" i="5"/>
  <c r="L1975" i="5"/>
  <c r="J1975" i="5"/>
  <c r="F1975" i="5"/>
  <c r="D1975" i="5"/>
  <c r="S1974" i="5"/>
  <c r="R1974" i="5"/>
  <c r="L1974" i="5"/>
  <c r="J1974" i="5"/>
  <c r="F1974" i="5"/>
  <c r="D1974" i="5"/>
  <c r="S1973" i="5"/>
  <c r="R1973" i="5"/>
  <c r="L1973" i="5"/>
  <c r="J1973" i="5"/>
  <c r="F1973" i="5"/>
  <c r="D1973" i="5"/>
  <c r="S1972" i="5"/>
  <c r="R1972" i="5"/>
  <c r="L1972" i="5"/>
  <c r="J1972" i="5"/>
  <c r="F1972" i="5"/>
  <c r="D1972" i="5"/>
  <c r="S1971" i="5"/>
  <c r="R1971" i="5"/>
  <c r="L1971" i="5"/>
  <c r="J1971" i="5"/>
  <c r="F1971" i="5"/>
  <c r="D1971" i="5"/>
  <c r="S1970" i="5"/>
  <c r="R1970" i="5"/>
  <c r="L1970" i="5"/>
  <c r="J1970" i="5"/>
  <c r="F1970" i="5"/>
  <c r="D1970" i="5"/>
  <c r="S1969" i="5"/>
  <c r="R1969" i="5"/>
  <c r="L1969" i="5"/>
  <c r="J1969" i="5"/>
  <c r="F1969" i="5"/>
  <c r="D1969" i="5"/>
  <c r="S1968" i="5"/>
  <c r="R1968" i="5"/>
  <c r="L1968" i="5"/>
  <c r="J1968" i="5"/>
  <c r="F1968" i="5"/>
  <c r="D1968" i="5"/>
  <c r="S1967" i="5"/>
  <c r="R1967" i="5"/>
  <c r="L1967" i="5"/>
  <c r="J1967" i="5"/>
  <c r="F1967" i="5"/>
  <c r="D1967" i="5"/>
  <c r="S1966" i="5"/>
  <c r="R1966" i="5"/>
  <c r="L1966" i="5"/>
  <c r="J1966" i="5"/>
  <c r="F1966" i="5"/>
  <c r="D1966" i="5"/>
  <c r="S1965" i="5"/>
  <c r="R1965" i="5"/>
  <c r="L1965" i="5"/>
  <c r="J1965" i="5"/>
  <c r="F1965" i="5"/>
  <c r="D1965" i="5"/>
  <c r="S1964" i="5"/>
  <c r="R1964" i="5"/>
  <c r="L1964" i="5"/>
  <c r="J1964" i="5"/>
  <c r="F1964" i="5"/>
  <c r="D1964" i="5"/>
  <c r="S1963" i="5"/>
  <c r="R1963" i="5"/>
  <c r="L1963" i="5"/>
  <c r="J1963" i="5"/>
  <c r="F1963" i="5"/>
  <c r="D1963" i="5"/>
  <c r="S1962" i="5"/>
  <c r="R1962" i="5"/>
  <c r="L1962" i="5"/>
  <c r="J1962" i="5"/>
  <c r="F1962" i="5"/>
  <c r="D1962" i="5"/>
  <c r="S1961" i="5"/>
  <c r="R1961" i="5"/>
  <c r="L1961" i="5"/>
  <c r="J1961" i="5"/>
  <c r="F1961" i="5"/>
  <c r="D1961" i="5"/>
  <c r="S1960" i="5"/>
  <c r="R1960" i="5"/>
  <c r="L1960" i="5"/>
  <c r="J1960" i="5"/>
  <c r="F1960" i="5"/>
  <c r="D1960" i="5"/>
  <c r="S1959" i="5"/>
  <c r="R1959" i="5"/>
  <c r="L1959" i="5"/>
  <c r="J1959" i="5"/>
  <c r="F1959" i="5"/>
  <c r="D1959" i="5"/>
  <c r="S1958" i="5"/>
  <c r="R1958" i="5"/>
  <c r="L1958" i="5"/>
  <c r="M1981" i="5" s="1"/>
  <c r="J1958" i="5"/>
  <c r="F1958" i="5"/>
  <c r="D1958" i="5"/>
  <c r="S1957" i="5"/>
  <c r="R1957" i="5"/>
  <c r="L1957" i="5"/>
  <c r="J1957" i="5"/>
  <c r="F1957" i="5"/>
  <c r="D1957" i="5"/>
  <c r="S1956" i="5"/>
  <c r="R1956" i="5"/>
  <c r="L1956" i="5"/>
  <c r="J1956" i="5"/>
  <c r="F1956" i="5"/>
  <c r="D1956" i="5"/>
  <c r="S1955" i="5"/>
  <c r="R1955" i="5"/>
  <c r="L1955" i="5"/>
  <c r="J1955" i="5"/>
  <c r="F1955" i="5"/>
  <c r="D1955" i="5"/>
  <c r="S1954" i="5"/>
  <c r="R1954" i="5"/>
  <c r="L1954" i="5"/>
  <c r="M1976" i="5" s="1"/>
  <c r="J1954" i="5"/>
  <c r="F1954" i="5"/>
  <c r="D1954" i="5"/>
  <c r="S1953" i="5"/>
  <c r="R1953" i="5"/>
  <c r="L1953" i="5"/>
  <c r="J1953" i="5"/>
  <c r="F1953" i="5"/>
  <c r="D1953" i="5"/>
  <c r="S1952" i="5"/>
  <c r="R1952" i="5"/>
  <c r="L1952" i="5"/>
  <c r="J1952" i="5"/>
  <c r="F1952" i="5"/>
  <c r="D1952" i="5"/>
  <c r="S1951" i="5"/>
  <c r="R1951" i="5"/>
  <c r="L1951" i="5"/>
  <c r="J1951" i="5"/>
  <c r="F1951" i="5"/>
  <c r="D1951" i="5"/>
  <c r="S1950" i="5"/>
  <c r="R1950" i="5"/>
  <c r="L1950" i="5"/>
  <c r="J1950" i="5"/>
  <c r="F1950" i="5"/>
  <c r="D1950" i="5"/>
  <c r="S1949" i="5"/>
  <c r="R1949" i="5"/>
  <c r="L1949" i="5"/>
  <c r="J1949" i="5"/>
  <c r="F1949" i="5"/>
  <c r="D1949" i="5"/>
  <c r="S1948" i="5"/>
  <c r="R1948" i="5"/>
  <c r="L1948" i="5"/>
  <c r="J1948" i="5"/>
  <c r="F1948" i="5"/>
  <c r="D1948" i="5"/>
  <c r="S1947" i="5"/>
  <c r="R1947" i="5"/>
  <c r="L1947" i="5"/>
  <c r="J1947" i="5"/>
  <c r="F1947" i="5"/>
  <c r="D1947" i="5"/>
  <c r="S1946" i="5"/>
  <c r="R1946" i="5"/>
  <c r="L1946" i="5"/>
  <c r="J1946" i="5"/>
  <c r="F1946" i="5"/>
  <c r="D1946" i="5"/>
  <c r="S1945" i="5"/>
  <c r="R1945" i="5"/>
  <c r="L1945" i="5"/>
  <c r="J1945" i="5"/>
  <c r="F1945" i="5"/>
  <c r="D1945" i="5"/>
  <c r="S1944" i="5"/>
  <c r="R1944" i="5"/>
  <c r="L1944" i="5"/>
  <c r="J1944" i="5"/>
  <c r="F1944" i="5"/>
  <c r="D1944" i="5"/>
  <c r="S1943" i="5"/>
  <c r="R1943" i="5"/>
  <c r="L1943" i="5"/>
  <c r="J1943" i="5"/>
  <c r="F1943" i="5"/>
  <c r="D1943" i="5"/>
  <c r="S1942" i="5"/>
  <c r="R1942" i="5"/>
  <c r="L1942" i="5"/>
  <c r="J1942" i="5"/>
  <c r="F1942" i="5"/>
  <c r="D1942" i="5"/>
  <c r="S1941" i="5"/>
  <c r="R1941" i="5"/>
  <c r="L1941" i="5"/>
  <c r="J1941" i="5"/>
  <c r="F1941" i="5"/>
  <c r="D1941" i="5"/>
  <c r="S1940" i="5"/>
  <c r="R1940" i="5"/>
  <c r="L1940" i="5"/>
  <c r="J1940" i="5"/>
  <c r="F1940" i="5"/>
  <c r="D1940" i="5"/>
  <c r="S1939" i="5"/>
  <c r="R1939" i="5"/>
  <c r="L1939" i="5"/>
  <c r="J1939" i="5"/>
  <c r="F1939" i="5"/>
  <c r="D1939" i="5"/>
  <c r="S1938" i="5"/>
  <c r="R1938" i="5"/>
  <c r="L1938" i="5"/>
  <c r="M1960" i="5" s="1"/>
  <c r="J1938" i="5"/>
  <c r="F1938" i="5"/>
  <c r="D1938" i="5"/>
  <c r="S1937" i="5"/>
  <c r="R1937" i="5"/>
  <c r="L1937" i="5"/>
  <c r="J1937" i="5"/>
  <c r="F1937" i="5"/>
  <c r="D1937" i="5"/>
  <c r="S1936" i="5"/>
  <c r="R1936" i="5"/>
  <c r="L1936" i="5"/>
  <c r="J1936" i="5"/>
  <c r="F1936" i="5"/>
  <c r="D1936" i="5"/>
  <c r="S1935" i="5"/>
  <c r="R1935" i="5"/>
  <c r="L1935" i="5"/>
  <c r="J1935" i="5"/>
  <c r="F1935" i="5"/>
  <c r="D1935" i="5"/>
  <c r="S1934" i="5"/>
  <c r="R1934" i="5"/>
  <c r="L1934" i="5"/>
  <c r="J1934" i="5"/>
  <c r="F1934" i="5"/>
  <c r="D1934" i="5"/>
  <c r="S1933" i="5"/>
  <c r="R1933" i="5"/>
  <c r="L1933" i="5"/>
  <c r="J1933" i="5"/>
  <c r="F1933" i="5"/>
  <c r="D1933" i="5"/>
  <c r="S1932" i="5"/>
  <c r="R1932" i="5"/>
  <c r="L1932" i="5"/>
  <c r="J1932" i="5"/>
  <c r="F1932" i="5"/>
  <c r="D1932" i="5"/>
  <c r="S1931" i="5"/>
  <c r="R1931" i="5"/>
  <c r="L1931" i="5"/>
  <c r="J1931" i="5"/>
  <c r="F1931" i="5"/>
  <c r="D1931" i="5"/>
  <c r="S1930" i="5"/>
  <c r="R1930" i="5"/>
  <c r="L1930" i="5"/>
  <c r="J1930" i="5"/>
  <c r="F1930" i="5"/>
  <c r="D1930" i="5"/>
  <c r="S1929" i="5"/>
  <c r="R1929" i="5"/>
  <c r="L1929" i="5"/>
  <c r="J1929" i="5"/>
  <c r="F1929" i="5"/>
  <c r="D1929" i="5"/>
  <c r="S1928" i="5"/>
  <c r="R1928" i="5"/>
  <c r="L1928" i="5"/>
  <c r="J1928" i="5"/>
  <c r="F1928" i="5"/>
  <c r="D1928" i="5"/>
  <c r="S1927" i="5"/>
  <c r="R1927" i="5"/>
  <c r="L1927" i="5"/>
  <c r="J1927" i="5"/>
  <c r="F1927" i="5"/>
  <c r="D1927" i="5"/>
  <c r="S1926" i="5"/>
  <c r="R1926" i="5"/>
  <c r="L1926" i="5"/>
  <c r="J1926" i="5"/>
  <c r="F1926" i="5"/>
  <c r="D1926" i="5"/>
  <c r="S1925" i="5"/>
  <c r="R1925" i="5"/>
  <c r="L1925" i="5"/>
  <c r="J1925" i="5"/>
  <c r="F1925" i="5"/>
  <c r="D1925" i="5"/>
  <c r="S1924" i="5"/>
  <c r="R1924" i="5"/>
  <c r="L1924" i="5"/>
  <c r="J1924" i="5"/>
  <c r="F1924" i="5"/>
  <c r="D1924" i="5"/>
  <c r="S1923" i="5"/>
  <c r="R1923" i="5"/>
  <c r="L1923" i="5"/>
  <c r="J1923" i="5"/>
  <c r="F1923" i="5"/>
  <c r="D1923" i="5"/>
  <c r="S1922" i="5"/>
  <c r="R1922" i="5"/>
  <c r="L1922" i="5"/>
  <c r="J1922" i="5"/>
  <c r="F1922" i="5"/>
  <c r="D1922" i="5"/>
  <c r="S1921" i="5"/>
  <c r="R1921" i="5"/>
  <c r="L1921" i="5"/>
  <c r="J1921" i="5"/>
  <c r="F1921" i="5"/>
  <c r="D1921" i="5"/>
  <c r="S1920" i="5"/>
  <c r="R1920" i="5"/>
  <c r="L1920" i="5"/>
  <c r="J1920" i="5"/>
  <c r="F1920" i="5"/>
  <c r="D1920" i="5"/>
  <c r="S1919" i="5"/>
  <c r="R1919" i="5"/>
  <c r="L1919" i="5"/>
  <c r="J1919" i="5"/>
  <c r="F1919" i="5"/>
  <c r="D1919" i="5"/>
  <c r="S1918" i="5"/>
  <c r="R1918" i="5"/>
  <c r="L1918" i="5"/>
  <c r="J1918" i="5"/>
  <c r="F1918" i="5"/>
  <c r="D1918" i="5"/>
  <c r="S1917" i="5"/>
  <c r="R1917" i="5"/>
  <c r="L1917" i="5"/>
  <c r="J1917" i="5"/>
  <c r="F1917" i="5"/>
  <c r="D1917" i="5"/>
  <c r="S1916" i="5"/>
  <c r="R1916" i="5"/>
  <c r="L1916" i="5"/>
  <c r="J1916" i="5"/>
  <c r="F1916" i="5"/>
  <c r="D1916" i="5"/>
  <c r="S1915" i="5"/>
  <c r="R1915" i="5"/>
  <c r="L1915" i="5"/>
  <c r="J1915" i="5"/>
  <c r="F1915" i="5"/>
  <c r="D1915" i="5"/>
  <c r="S1914" i="5"/>
  <c r="R1914" i="5"/>
  <c r="L1914" i="5"/>
  <c r="J1914" i="5"/>
  <c r="F1914" i="5"/>
  <c r="D1914" i="5"/>
  <c r="S1913" i="5"/>
  <c r="R1913" i="5"/>
  <c r="L1913" i="5"/>
  <c r="J1913" i="5"/>
  <c r="F1913" i="5"/>
  <c r="D1913" i="5"/>
  <c r="S1912" i="5"/>
  <c r="R1912" i="5"/>
  <c r="L1912" i="5"/>
  <c r="J1912" i="5"/>
  <c r="F1912" i="5"/>
  <c r="D1912" i="5"/>
  <c r="S1911" i="5"/>
  <c r="R1911" i="5"/>
  <c r="L1911" i="5"/>
  <c r="J1911" i="5"/>
  <c r="F1911" i="5"/>
  <c r="D1911" i="5"/>
  <c r="S1910" i="5"/>
  <c r="R1910" i="5"/>
  <c r="L1910" i="5"/>
  <c r="J1910" i="5"/>
  <c r="F1910" i="5"/>
  <c r="D1910" i="5"/>
  <c r="S1909" i="5"/>
  <c r="R1909" i="5"/>
  <c r="L1909" i="5"/>
  <c r="J1909" i="5"/>
  <c r="F1909" i="5"/>
  <c r="D1909" i="5"/>
  <c r="S1908" i="5"/>
  <c r="R1908" i="5"/>
  <c r="L1908" i="5"/>
  <c r="J1908" i="5"/>
  <c r="F1908" i="5"/>
  <c r="D1908" i="5"/>
  <c r="S1907" i="5"/>
  <c r="R1907" i="5"/>
  <c r="L1907" i="5"/>
  <c r="J1907" i="5"/>
  <c r="F1907" i="5"/>
  <c r="D1907" i="5"/>
  <c r="S1906" i="5"/>
  <c r="R1906" i="5"/>
  <c r="L1906" i="5"/>
  <c r="J1906" i="5"/>
  <c r="F1906" i="5"/>
  <c r="D1906" i="5"/>
  <c r="S1905" i="5"/>
  <c r="R1905" i="5"/>
  <c r="L1905" i="5"/>
  <c r="J1905" i="5"/>
  <c r="F1905" i="5"/>
  <c r="D1905" i="5"/>
  <c r="S1904" i="5"/>
  <c r="R1904" i="5"/>
  <c r="L1904" i="5"/>
  <c r="J1904" i="5"/>
  <c r="F1904" i="5"/>
  <c r="D1904" i="5"/>
  <c r="S1903" i="5"/>
  <c r="R1903" i="5"/>
  <c r="L1903" i="5"/>
  <c r="J1903" i="5"/>
  <c r="F1903" i="5"/>
  <c r="D1903" i="5"/>
  <c r="S1902" i="5"/>
  <c r="R1902" i="5"/>
  <c r="L1902" i="5"/>
  <c r="J1902" i="5"/>
  <c r="F1902" i="5"/>
  <c r="D1902" i="5"/>
  <c r="S1901" i="5"/>
  <c r="R1901" i="5"/>
  <c r="L1901" i="5"/>
  <c r="J1901" i="5"/>
  <c r="F1901" i="5"/>
  <c r="D1901" i="5"/>
  <c r="S1900" i="5"/>
  <c r="R1900" i="5"/>
  <c r="L1900" i="5"/>
  <c r="J1900" i="5"/>
  <c r="F1900" i="5"/>
  <c r="D1900" i="5"/>
  <c r="S1899" i="5"/>
  <c r="R1899" i="5"/>
  <c r="L1899" i="5"/>
  <c r="J1899" i="5"/>
  <c r="F1899" i="5"/>
  <c r="D1899" i="5"/>
  <c r="S1898" i="5"/>
  <c r="R1898" i="5"/>
  <c r="L1898" i="5"/>
  <c r="J1898" i="5"/>
  <c r="F1898" i="5"/>
  <c r="D1898" i="5"/>
  <c r="S1897" i="5"/>
  <c r="R1897" i="5"/>
  <c r="L1897" i="5"/>
  <c r="J1897" i="5"/>
  <c r="F1897" i="5"/>
  <c r="D1897" i="5"/>
  <c r="S1896" i="5"/>
  <c r="R1896" i="5"/>
  <c r="L1896" i="5"/>
  <c r="J1896" i="5"/>
  <c r="F1896" i="5"/>
  <c r="D1896" i="5"/>
  <c r="S1895" i="5"/>
  <c r="R1895" i="5"/>
  <c r="L1895" i="5"/>
  <c r="J1895" i="5"/>
  <c r="F1895" i="5"/>
  <c r="D1895" i="5"/>
  <c r="S1894" i="5"/>
  <c r="R1894" i="5"/>
  <c r="L1894" i="5"/>
  <c r="J1894" i="5"/>
  <c r="F1894" i="5"/>
  <c r="D1894" i="5"/>
  <c r="S1893" i="5"/>
  <c r="R1893" i="5"/>
  <c r="L1893" i="5"/>
  <c r="J1893" i="5"/>
  <c r="F1893" i="5"/>
  <c r="D1893" i="5"/>
  <c r="S1892" i="5"/>
  <c r="R1892" i="5"/>
  <c r="L1892" i="5"/>
  <c r="J1892" i="5"/>
  <c r="F1892" i="5"/>
  <c r="D1892" i="5"/>
  <c r="S1891" i="5"/>
  <c r="R1891" i="5"/>
  <c r="L1891" i="5"/>
  <c r="J1891" i="5"/>
  <c r="F1891" i="5"/>
  <c r="D1891" i="5"/>
  <c r="S1890" i="5"/>
  <c r="R1890" i="5"/>
  <c r="L1890" i="5"/>
  <c r="M1912" i="5" s="1"/>
  <c r="J1890" i="5"/>
  <c r="F1890" i="5"/>
  <c r="D1890" i="5"/>
  <c r="S1889" i="5"/>
  <c r="R1889" i="5"/>
  <c r="L1889" i="5"/>
  <c r="J1889" i="5"/>
  <c r="F1889" i="5"/>
  <c r="D1889" i="5"/>
  <c r="S1888" i="5"/>
  <c r="R1888" i="5"/>
  <c r="L1888" i="5"/>
  <c r="J1888" i="5"/>
  <c r="F1888" i="5"/>
  <c r="D1888" i="5"/>
  <c r="S1887" i="5"/>
  <c r="R1887" i="5"/>
  <c r="L1887" i="5"/>
  <c r="J1887" i="5"/>
  <c r="F1887" i="5"/>
  <c r="D1887" i="5"/>
  <c r="S1886" i="5"/>
  <c r="R1886" i="5"/>
  <c r="L1886" i="5"/>
  <c r="J1886" i="5"/>
  <c r="F1886" i="5"/>
  <c r="D1886" i="5"/>
  <c r="S1885" i="5"/>
  <c r="R1885" i="5"/>
  <c r="L1885" i="5"/>
  <c r="J1885" i="5"/>
  <c r="F1885" i="5"/>
  <c r="D1885" i="5"/>
  <c r="S1884" i="5"/>
  <c r="R1884" i="5"/>
  <c r="L1884" i="5"/>
  <c r="J1884" i="5"/>
  <c r="F1884" i="5"/>
  <c r="D1884" i="5"/>
  <c r="S1883" i="5"/>
  <c r="R1883" i="5"/>
  <c r="L1883" i="5"/>
  <c r="J1883" i="5"/>
  <c r="F1883" i="5"/>
  <c r="D1883" i="5"/>
  <c r="S1882" i="5"/>
  <c r="R1882" i="5"/>
  <c r="L1882" i="5"/>
  <c r="J1882" i="5"/>
  <c r="F1882" i="5"/>
  <c r="D1882" i="5"/>
  <c r="S1881" i="5"/>
  <c r="R1881" i="5"/>
  <c r="L1881" i="5"/>
  <c r="J1881" i="5"/>
  <c r="F1881" i="5"/>
  <c r="D1881" i="5"/>
  <c r="S1880" i="5"/>
  <c r="R1880" i="5"/>
  <c r="L1880" i="5"/>
  <c r="J1880" i="5"/>
  <c r="F1880" i="5"/>
  <c r="D1880" i="5"/>
  <c r="S1879" i="5"/>
  <c r="R1879" i="5"/>
  <c r="L1879" i="5"/>
  <c r="J1879" i="5"/>
  <c r="F1879" i="5"/>
  <c r="D1879" i="5"/>
  <c r="S1878" i="5"/>
  <c r="R1878" i="5"/>
  <c r="L1878" i="5"/>
  <c r="J1878" i="5"/>
  <c r="F1878" i="5"/>
  <c r="D1878" i="5"/>
  <c r="S1877" i="5"/>
  <c r="R1877" i="5"/>
  <c r="L1877" i="5"/>
  <c r="J1877" i="5"/>
  <c r="F1877" i="5"/>
  <c r="D1877" i="5"/>
  <c r="S1876" i="5"/>
  <c r="R1876" i="5"/>
  <c r="L1876" i="5"/>
  <c r="J1876" i="5"/>
  <c r="F1876" i="5"/>
  <c r="D1876" i="5"/>
  <c r="S1875" i="5"/>
  <c r="R1875" i="5"/>
  <c r="L1875" i="5"/>
  <c r="J1875" i="5"/>
  <c r="F1875" i="5"/>
  <c r="D1875" i="5"/>
  <c r="S1874" i="5"/>
  <c r="R1874" i="5"/>
  <c r="L1874" i="5"/>
  <c r="J1874" i="5"/>
  <c r="F1874" i="5"/>
  <c r="D1874" i="5"/>
  <c r="S1873" i="5"/>
  <c r="R1873" i="5"/>
  <c r="L1873" i="5"/>
  <c r="J1873" i="5"/>
  <c r="F1873" i="5"/>
  <c r="D1873" i="5"/>
  <c r="S1872" i="5"/>
  <c r="R1872" i="5"/>
  <c r="L1872" i="5"/>
  <c r="J1872" i="5"/>
  <c r="F1872" i="5"/>
  <c r="D1872" i="5"/>
  <c r="S1871" i="5"/>
  <c r="R1871" i="5"/>
  <c r="L1871" i="5"/>
  <c r="J1871" i="5"/>
  <c r="F1871" i="5"/>
  <c r="D1871" i="5"/>
  <c r="S1870" i="5"/>
  <c r="R1870" i="5"/>
  <c r="L1870" i="5"/>
  <c r="J1870" i="5"/>
  <c r="F1870" i="5"/>
  <c r="D1870" i="5"/>
  <c r="S1869" i="5"/>
  <c r="R1869" i="5"/>
  <c r="L1869" i="5"/>
  <c r="J1869" i="5"/>
  <c r="F1869" i="5"/>
  <c r="D1869" i="5"/>
  <c r="S1868" i="5"/>
  <c r="R1868" i="5"/>
  <c r="L1868" i="5"/>
  <c r="J1868" i="5"/>
  <c r="F1868" i="5"/>
  <c r="D1868" i="5"/>
  <c r="S1867" i="5"/>
  <c r="R1867" i="5"/>
  <c r="L1867" i="5"/>
  <c r="J1867" i="5"/>
  <c r="F1867" i="5"/>
  <c r="D1867" i="5"/>
  <c r="S1866" i="5"/>
  <c r="R1866" i="5"/>
  <c r="L1866" i="5"/>
  <c r="J1866" i="5"/>
  <c r="F1866" i="5"/>
  <c r="D1866" i="5"/>
  <c r="S1865" i="5"/>
  <c r="R1865" i="5"/>
  <c r="L1865" i="5"/>
  <c r="J1865" i="5"/>
  <c r="F1865" i="5"/>
  <c r="D1865" i="5"/>
  <c r="S1864" i="5"/>
  <c r="R1864" i="5"/>
  <c r="L1864" i="5"/>
  <c r="J1864" i="5"/>
  <c r="F1864" i="5"/>
  <c r="D1864" i="5"/>
  <c r="S1863" i="5"/>
  <c r="R1863" i="5"/>
  <c r="L1863" i="5"/>
  <c r="J1863" i="5"/>
  <c r="F1863" i="5"/>
  <c r="D1863" i="5"/>
  <c r="S1862" i="5"/>
  <c r="R1862" i="5"/>
  <c r="L1862" i="5"/>
  <c r="BC81" i="5" s="1"/>
  <c r="J1862" i="5"/>
  <c r="F1862" i="5"/>
  <c r="D1862" i="5"/>
  <c r="S1861" i="5"/>
  <c r="R1861" i="5"/>
  <c r="L1861" i="5"/>
  <c r="J1861" i="5"/>
  <c r="F1861" i="5"/>
  <c r="D1861" i="5"/>
  <c r="S1860" i="5"/>
  <c r="R1860" i="5"/>
  <c r="L1860" i="5"/>
  <c r="J1860" i="5"/>
  <c r="F1860" i="5"/>
  <c r="D1860" i="5"/>
  <c r="S1859" i="5"/>
  <c r="R1859" i="5"/>
  <c r="L1859" i="5"/>
  <c r="J1859" i="5"/>
  <c r="F1859" i="5"/>
  <c r="D1859" i="5"/>
  <c r="S1858" i="5"/>
  <c r="R1858" i="5"/>
  <c r="L1858" i="5"/>
  <c r="M1880" i="5" s="1"/>
  <c r="J1858" i="5"/>
  <c r="F1858" i="5"/>
  <c r="D1858" i="5"/>
  <c r="S1857" i="5"/>
  <c r="R1857" i="5"/>
  <c r="L1857" i="5"/>
  <c r="J1857" i="5"/>
  <c r="F1857" i="5"/>
  <c r="D1857" i="5"/>
  <c r="S1856" i="5"/>
  <c r="R1856" i="5"/>
  <c r="L1856" i="5"/>
  <c r="J1856" i="5"/>
  <c r="F1856" i="5"/>
  <c r="D1856" i="5"/>
  <c r="S1855" i="5"/>
  <c r="R1855" i="5"/>
  <c r="L1855" i="5"/>
  <c r="J1855" i="5"/>
  <c r="F1855" i="5"/>
  <c r="D1855" i="5"/>
  <c r="S1854" i="5"/>
  <c r="R1854" i="5"/>
  <c r="L1854" i="5"/>
  <c r="J1854" i="5"/>
  <c r="F1854" i="5"/>
  <c r="D1854" i="5"/>
  <c r="S1853" i="5"/>
  <c r="R1853" i="5"/>
  <c r="L1853" i="5"/>
  <c r="J1853" i="5"/>
  <c r="F1853" i="5"/>
  <c r="D1853" i="5"/>
  <c r="S1852" i="5"/>
  <c r="R1852" i="5"/>
  <c r="L1852" i="5"/>
  <c r="J1852" i="5"/>
  <c r="F1852" i="5"/>
  <c r="D1852" i="5"/>
  <c r="S1851" i="5"/>
  <c r="R1851" i="5"/>
  <c r="L1851" i="5"/>
  <c r="J1851" i="5"/>
  <c r="F1851" i="5"/>
  <c r="D1851" i="5"/>
  <c r="S1850" i="5"/>
  <c r="R1850" i="5"/>
  <c r="L1850" i="5"/>
  <c r="J1850" i="5"/>
  <c r="F1850" i="5"/>
  <c r="D1850" i="5"/>
  <c r="S1849" i="5"/>
  <c r="R1849" i="5"/>
  <c r="L1849" i="5"/>
  <c r="J1849" i="5"/>
  <c r="F1849" i="5"/>
  <c r="D1849" i="5"/>
  <c r="S1848" i="5"/>
  <c r="R1848" i="5"/>
  <c r="L1848" i="5"/>
  <c r="J1848" i="5"/>
  <c r="F1848" i="5"/>
  <c r="D1848" i="5"/>
  <c r="S1847" i="5"/>
  <c r="R1847" i="5"/>
  <c r="L1847" i="5"/>
  <c r="J1847" i="5"/>
  <c r="F1847" i="5"/>
  <c r="D1847" i="5"/>
  <c r="S1846" i="5"/>
  <c r="R1846" i="5"/>
  <c r="L1846" i="5"/>
  <c r="J1846" i="5"/>
  <c r="F1846" i="5"/>
  <c r="D1846" i="5"/>
  <c r="S1845" i="5"/>
  <c r="R1845" i="5"/>
  <c r="L1845" i="5"/>
  <c r="J1845" i="5"/>
  <c r="F1845" i="5"/>
  <c r="D1845" i="5"/>
  <c r="S1844" i="5"/>
  <c r="R1844" i="5"/>
  <c r="L1844" i="5"/>
  <c r="J1844" i="5"/>
  <c r="F1844" i="5"/>
  <c r="D1844" i="5"/>
  <c r="S1843" i="5"/>
  <c r="R1843" i="5"/>
  <c r="L1843" i="5"/>
  <c r="J1843" i="5"/>
  <c r="F1843" i="5"/>
  <c r="D1843" i="5"/>
  <c r="S1842" i="5"/>
  <c r="R1842" i="5"/>
  <c r="L1842" i="5"/>
  <c r="J1842" i="5"/>
  <c r="F1842" i="5"/>
  <c r="D1842" i="5"/>
  <c r="S1841" i="5"/>
  <c r="R1841" i="5"/>
  <c r="L1841" i="5"/>
  <c r="J1841" i="5"/>
  <c r="F1841" i="5"/>
  <c r="D1841" i="5"/>
  <c r="S1840" i="5"/>
  <c r="R1840" i="5"/>
  <c r="L1840" i="5"/>
  <c r="J1840" i="5"/>
  <c r="F1840" i="5"/>
  <c r="D1840" i="5"/>
  <c r="S1839" i="5"/>
  <c r="R1839" i="5"/>
  <c r="L1839" i="5"/>
  <c r="J1839" i="5"/>
  <c r="F1839" i="5"/>
  <c r="D1839" i="5"/>
  <c r="S1838" i="5"/>
  <c r="R1838" i="5"/>
  <c r="L1838" i="5"/>
  <c r="J1838" i="5"/>
  <c r="F1838" i="5"/>
  <c r="D1838" i="5"/>
  <c r="S1837" i="5"/>
  <c r="R1837" i="5"/>
  <c r="L1837" i="5"/>
  <c r="J1837" i="5"/>
  <c r="F1837" i="5"/>
  <c r="D1837" i="5"/>
  <c r="S1836" i="5"/>
  <c r="R1836" i="5"/>
  <c r="L1836" i="5"/>
  <c r="J1836" i="5"/>
  <c r="F1836" i="5"/>
  <c r="D1836" i="5"/>
  <c r="S1835" i="5"/>
  <c r="R1835" i="5"/>
  <c r="L1835" i="5"/>
  <c r="J1835" i="5"/>
  <c r="F1835" i="5"/>
  <c r="D1835" i="5"/>
  <c r="S1834" i="5"/>
  <c r="R1834" i="5"/>
  <c r="L1834" i="5"/>
  <c r="J1834" i="5"/>
  <c r="F1834" i="5"/>
  <c r="D1834" i="5"/>
  <c r="S1833" i="5"/>
  <c r="R1833" i="5"/>
  <c r="L1833" i="5"/>
  <c r="J1833" i="5"/>
  <c r="F1833" i="5"/>
  <c r="D1833" i="5"/>
  <c r="S1832" i="5"/>
  <c r="R1832" i="5"/>
  <c r="L1832" i="5"/>
  <c r="J1832" i="5"/>
  <c r="F1832" i="5"/>
  <c r="D1832" i="5"/>
  <c r="S1831" i="5"/>
  <c r="R1831" i="5"/>
  <c r="L1831" i="5"/>
  <c r="J1831" i="5"/>
  <c r="F1831" i="5"/>
  <c r="D1831" i="5"/>
  <c r="S1830" i="5"/>
  <c r="R1830" i="5"/>
  <c r="L1830" i="5"/>
  <c r="J1830" i="5"/>
  <c r="F1830" i="5"/>
  <c r="D1830" i="5"/>
  <c r="S1829" i="5"/>
  <c r="R1829" i="5"/>
  <c r="L1829" i="5"/>
  <c r="J1829" i="5"/>
  <c r="F1829" i="5"/>
  <c r="D1829" i="5"/>
  <c r="S1828" i="5"/>
  <c r="R1828" i="5"/>
  <c r="L1828" i="5"/>
  <c r="J1828" i="5"/>
  <c r="F1828" i="5"/>
  <c r="D1828" i="5"/>
  <c r="S1827" i="5"/>
  <c r="R1827" i="5"/>
  <c r="L1827" i="5"/>
  <c r="J1827" i="5"/>
  <c r="F1827" i="5"/>
  <c r="D1827" i="5"/>
  <c r="S1826" i="5"/>
  <c r="R1826" i="5"/>
  <c r="L1826" i="5"/>
  <c r="M1848" i="5" s="1"/>
  <c r="J1826" i="5"/>
  <c r="F1826" i="5"/>
  <c r="D1826" i="5"/>
  <c r="S1825" i="5"/>
  <c r="R1825" i="5"/>
  <c r="L1825" i="5"/>
  <c r="J1825" i="5"/>
  <c r="F1825" i="5"/>
  <c r="D1825" i="5"/>
  <c r="S1824" i="5"/>
  <c r="R1824" i="5"/>
  <c r="L1824" i="5"/>
  <c r="J1824" i="5"/>
  <c r="F1824" i="5"/>
  <c r="D1824" i="5"/>
  <c r="S1823" i="5"/>
  <c r="R1823" i="5"/>
  <c r="L1823" i="5"/>
  <c r="J1823" i="5"/>
  <c r="F1823" i="5"/>
  <c r="D1823" i="5"/>
  <c r="S1822" i="5"/>
  <c r="R1822" i="5"/>
  <c r="L1822" i="5"/>
  <c r="J1822" i="5"/>
  <c r="F1822" i="5"/>
  <c r="D1822" i="5"/>
  <c r="S1821" i="5"/>
  <c r="R1821" i="5"/>
  <c r="L1821" i="5"/>
  <c r="J1821" i="5"/>
  <c r="F1821" i="5"/>
  <c r="D1821" i="5"/>
  <c r="S1820" i="5"/>
  <c r="R1820" i="5"/>
  <c r="L1820" i="5"/>
  <c r="J1820" i="5"/>
  <c r="F1820" i="5"/>
  <c r="D1820" i="5"/>
  <c r="S1819" i="5"/>
  <c r="R1819" i="5"/>
  <c r="L1819" i="5"/>
  <c r="J1819" i="5"/>
  <c r="F1819" i="5"/>
  <c r="D1819" i="5"/>
  <c r="S1818" i="5"/>
  <c r="R1818" i="5"/>
  <c r="L1818" i="5"/>
  <c r="J1818" i="5"/>
  <c r="F1818" i="5"/>
  <c r="D1818" i="5"/>
  <c r="S1817" i="5"/>
  <c r="R1817" i="5"/>
  <c r="L1817" i="5"/>
  <c r="J1817" i="5"/>
  <c r="F1817" i="5"/>
  <c r="D1817" i="5"/>
  <c r="S1816" i="5"/>
  <c r="R1816" i="5"/>
  <c r="L1816" i="5"/>
  <c r="J1816" i="5"/>
  <c r="F1816" i="5"/>
  <c r="D1816" i="5"/>
  <c r="S1815" i="5"/>
  <c r="R1815" i="5"/>
  <c r="L1815" i="5"/>
  <c r="J1815" i="5"/>
  <c r="F1815" i="5"/>
  <c r="D1815" i="5"/>
  <c r="S1814" i="5"/>
  <c r="R1814" i="5"/>
  <c r="L1814" i="5"/>
  <c r="BC79" i="5" s="1"/>
  <c r="J1814" i="5"/>
  <c r="F1814" i="5"/>
  <c r="D1814" i="5"/>
  <c r="S1813" i="5"/>
  <c r="R1813" i="5"/>
  <c r="L1813" i="5"/>
  <c r="J1813" i="5"/>
  <c r="F1813" i="5"/>
  <c r="D1813" i="5"/>
  <c r="S1812" i="5"/>
  <c r="R1812" i="5"/>
  <c r="L1812" i="5"/>
  <c r="J1812" i="5"/>
  <c r="F1812" i="5"/>
  <c r="D1812" i="5"/>
  <c r="S1811" i="5"/>
  <c r="R1811" i="5"/>
  <c r="L1811" i="5"/>
  <c r="J1811" i="5"/>
  <c r="F1811" i="5"/>
  <c r="D1811" i="5"/>
  <c r="S1810" i="5"/>
  <c r="R1810" i="5"/>
  <c r="L1810" i="5"/>
  <c r="J1810" i="5"/>
  <c r="F1810" i="5"/>
  <c r="D1810" i="5"/>
  <c r="S1809" i="5"/>
  <c r="R1809" i="5"/>
  <c r="L1809" i="5"/>
  <c r="J1809" i="5"/>
  <c r="F1809" i="5"/>
  <c r="D1809" i="5"/>
  <c r="S1808" i="5"/>
  <c r="R1808" i="5"/>
  <c r="L1808" i="5"/>
  <c r="J1808" i="5"/>
  <c r="F1808" i="5"/>
  <c r="D1808" i="5"/>
  <c r="S1807" i="5"/>
  <c r="R1807" i="5"/>
  <c r="L1807" i="5"/>
  <c r="J1807" i="5"/>
  <c r="F1807" i="5"/>
  <c r="D1807" i="5"/>
  <c r="S1806" i="5"/>
  <c r="R1806" i="5"/>
  <c r="L1806" i="5"/>
  <c r="J1806" i="5"/>
  <c r="F1806" i="5"/>
  <c r="D1806" i="5"/>
  <c r="S1805" i="5"/>
  <c r="R1805" i="5"/>
  <c r="L1805" i="5"/>
  <c r="J1805" i="5"/>
  <c r="F1805" i="5"/>
  <c r="D1805" i="5"/>
  <c r="S1804" i="5"/>
  <c r="R1804" i="5"/>
  <c r="L1804" i="5"/>
  <c r="J1804" i="5"/>
  <c r="F1804" i="5"/>
  <c r="D1804" i="5"/>
  <c r="S1803" i="5"/>
  <c r="R1803" i="5"/>
  <c r="L1803" i="5"/>
  <c r="J1803" i="5"/>
  <c r="F1803" i="5"/>
  <c r="D1803" i="5"/>
  <c r="S1802" i="5"/>
  <c r="R1802" i="5"/>
  <c r="L1802" i="5"/>
  <c r="J1802" i="5"/>
  <c r="F1802" i="5"/>
  <c r="D1802" i="5"/>
  <c r="S1801" i="5"/>
  <c r="R1801" i="5"/>
  <c r="L1801" i="5"/>
  <c r="J1801" i="5"/>
  <c r="F1801" i="5"/>
  <c r="D1801" i="5"/>
  <c r="S1800" i="5"/>
  <c r="R1800" i="5"/>
  <c r="L1800" i="5"/>
  <c r="J1800" i="5"/>
  <c r="F1800" i="5"/>
  <c r="D1800" i="5"/>
  <c r="S1799" i="5"/>
  <c r="R1799" i="5"/>
  <c r="L1799" i="5"/>
  <c r="J1799" i="5"/>
  <c r="F1799" i="5"/>
  <c r="D1799" i="5"/>
  <c r="S1798" i="5"/>
  <c r="R1798" i="5"/>
  <c r="L1798" i="5"/>
  <c r="J1798" i="5"/>
  <c r="F1798" i="5"/>
  <c r="D1798" i="5"/>
  <c r="S1797" i="5"/>
  <c r="R1797" i="5"/>
  <c r="L1797" i="5"/>
  <c r="J1797" i="5"/>
  <c r="F1797" i="5"/>
  <c r="D1797" i="5"/>
  <c r="S1796" i="5"/>
  <c r="R1796" i="5"/>
  <c r="L1796" i="5"/>
  <c r="J1796" i="5"/>
  <c r="F1796" i="5"/>
  <c r="D1796" i="5"/>
  <c r="S1795" i="5"/>
  <c r="R1795" i="5"/>
  <c r="L1795" i="5"/>
  <c r="J1795" i="5"/>
  <c r="F1795" i="5"/>
  <c r="D1795" i="5"/>
  <c r="S1794" i="5"/>
  <c r="R1794" i="5"/>
  <c r="L1794" i="5"/>
  <c r="M1816" i="5" s="1"/>
  <c r="J1794" i="5"/>
  <c r="F1794" i="5"/>
  <c r="D1794" i="5"/>
  <c r="S1793" i="5"/>
  <c r="R1793" i="5"/>
  <c r="L1793" i="5"/>
  <c r="J1793" i="5"/>
  <c r="F1793" i="5"/>
  <c r="D1793" i="5"/>
  <c r="S1792" i="5"/>
  <c r="R1792" i="5"/>
  <c r="L1792" i="5"/>
  <c r="J1792" i="5"/>
  <c r="F1792" i="5"/>
  <c r="D1792" i="5"/>
  <c r="S1791" i="5"/>
  <c r="R1791" i="5"/>
  <c r="L1791" i="5"/>
  <c r="J1791" i="5"/>
  <c r="F1791" i="5"/>
  <c r="D1791" i="5"/>
  <c r="S1790" i="5"/>
  <c r="R1790" i="5"/>
  <c r="L1790" i="5"/>
  <c r="J1790" i="5"/>
  <c r="F1790" i="5"/>
  <c r="D1790" i="5"/>
  <c r="S1789" i="5"/>
  <c r="R1789" i="5"/>
  <c r="L1789" i="5"/>
  <c r="J1789" i="5"/>
  <c r="F1789" i="5"/>
  <c r="D1789" i="5"/>
  <c r="S1788" i="5"/>
  <c r="R1788" i="5"/>
  <c r="L1788" i="5"/>
  <c r="J1788" i="5"/>
  <c r="F1788" i="5"/>
  <c r="D1788" i="5"/>
  <c r="S1787" i="5"/>
  <c r="R1787" i="5"/>
  <c r="L1787" i="5"/>
  <c r="J1787" i="5"/>
  <c r="F1787" i="5"/>
  <c r="D1787" i="5"/>
  <c r="S1786" i="5"/>
  <c r="R1786" i="5"/>
  <c r="L1786" i="5"/>
  <c r="J1786" i="5"/>
  <c r="F1786" i="5"/>
  <c r="D1786" i="5"/>
  <c r="S1785" i="5"/>
  <c r="R1785" i="5"/>
  <c r="L1785" i="5"/>
  <c r="J1785" i="5"/>
  <c r="F1785" i="5"/>
  <c r="D1785" i="5"/>
  <c r="S1784" i="5"/>
  <c r="R1784" i="5"/>
  <c r="L1784" i="5"/>
  <c r="J1784" i="5"/>
  <c r="F1784" i="5"/>
  <c r="D1784" i="5"/>
  <c r="S1783" i="5"/>
  <c r="R1783" i="5"/>
  <c r="L1783" i="5"/>
  <c r="J1783" i="5"/>
  <c r="F1783" i="5"/>
  <c r="D1783" i="5"/>
  <c r="S1782" i="5"/>
  <c r="R1782" i="5"/>
  <c r="L1782" i="5"/>
  <c r="J1782" i="5"/>
  <c r="F1782" i="5"/>
  <c r="D1782" i="5"/>
  <c r="S1781" i="5"/>
  <c r="R1781" i="5"/>
  <c r="L1781" i="5"/>
  <c r="J1781" i="5"/>
  <c r="F1781" i="5"/>
  <c r="D1781" i="5"/>
  <c r="S1780" i="5"/>
  <c r="R1780" i="5"/>
  <c r="L1780" i="5"/>
  <c r="J1780" i="5"/>
  <c r="F1780" i="5"/>
  <c r="D1780" i="5"/>
  <c r="S1779" i="5"/>
  <c r="R1779" i="5"/>
  <c r="L1779" i="5"/>
  <c r="J1779" i="5"/>
  <c r="F1779" i="5"/>
  <c r="D1779" i="5"/>
  <c r="S1778" i="5"/>
  <c r="R1778" i="5"/>
  <c r="L1778" i="5"/>
  <c r="J1778" i="5"/>
  <c r="F1778" i="5"/>
  <c r="D1778" i="5"/>
  <c r="S1777" i="5"/>
  <c r="R1777" i="5"/>
  <c r="L1777" i="5"/>
  <c r="J1777" i="5"/>
  <c r="F1777" i="5"/>
  <c r="D1777" i="5"/>
  <c r="S1776" i="5"/>
  <c r="R1776" i="5"/>
  <c r="L1776" i="5"/>
  <c r="J1776" i="5"/>
  <c r="F1776" i="5"/>
  <c r="D1776" i="5"/>
  <c r="S1775" i="5"/>
  <c r="R1775" i="5"/>
  <c r="L1775" i="5"/>
  <c r="J1775" i="5"/>
  <c r="F1775" i="5"/>
  <c r="D1775" i="5"/>
  <c r="S1774" i="5"/>
  <c r="R1774" i="5"/>
  <c r="L1774" i="5"/>
  <c r="J1774" i="5"/>
  <c r="F1774" i="5"/>
  <c r="D1774" i="5"/>
  <c r="S1773" i="5"/>
  <c r="R1773" i="5"/>
  <c r="L1773" i="5"/>
  <c r="J1773" i="5"/>
  <c r="F1773" i="5"/>
  <c r="D1773" i="5"/>
  <c r="S1772" i="5"/>
  <c r="R1772" i="5"/>
  <c r="L1772" i="5"/>
  <c r="J1772" i="5"/>
  <c r="F1772" i="5"/>
  <c r="D1772" i="5"/>
  <c r="S1771" i="5"/>
  <c r="R1771" i="5"/>
  <c r="L1771" i="5"/>
  <c r="J1771" i="5"/>
  <c r="F1771" i="5"/>
  <c r="D1771" i="5"/>
  <c r="S1770" i="5"/>
  <c r="R1770" i="5"/>
  <c r="L1770" i="5"/>
  <c r="J1770" i="5"/>
  <c r="F1770" i="5"/>
  <c r="D1770" i="5"/>
  <c r="S1769" i="5"/>
  <c r="R1769" i="5"/>
  <c r="L1769" i="5"/>
  <c r="J1769" i="5"/>
  <c r="F1769" i="5"/>
  <c r="D1769" i="5"/>
  <c r="S1768" i="5"/>
  <c r="R1768" i="5"/>
  <c r="L1768" i="5"/>
  <c r="J1768" i="5"/>
  <c r="F1768" i="5"/>
  <c r="D1768" i="5"/>
  <c r="S1767" i="5"/>
  <c r="R1767" i="5"/>
  <c r="L1767" i="5"/>
  <c r="J1767" i="5"/>
  <c r="F1767" i="5"/>
  <c r="D1767" i="5"/>
  <c r="S1766" i="5"/>
  <c r="R1766" i="5"/>
  <c r="L1766" i="5"/>
  <c r="J1766" i="5"/>
  <c r="F1766" i="5"/>
  <c r="D1766" i="5"/>
  <c r="S1765" i="5"/>
  <c r="R1765" i="5"/>
  <c r="L1765" i="5"/>
  <c r="J1765" i="5"/>
  <c r="F1765" i="5"/>
  <c r="D1765" i="5"/>
  <c r="S1764" i="5"/>
  <c r="R1764" i="5"/>
  <c r="L1764" i="5"/>
  <c r="J1764" i="5"/>
  <c r="F1764" i="5"/>
  <c r="D1764" i="5"/>
  <c r="S1763" i="5"/>
  <c r="R1763" i="5"/>
  <c r="L1763" i="5"/>
  <c r="J1763" i="5"/>
  <c r="F1763" i="5"/>
  <c r="D1763" i="5"/>
  <c r="S1762" i="5"/>
  <c r="R1762" i="5"/>
  <c r="L1762" i="5"/>
  <c r="M1784" i="5" s="1"/>
  <c r="J1762" i="5"/>
  <c r="F1762" i="5"/>
  <c r="D1762" i="5"/>
  <c r="S1761" i="5"/>
  <c r="R1761" i="5"/>
  <c r="L1761" i="5"/>
  <c r="J1761" i="5"/>
  <c r="F1761" i="5"/>
  <c r="D1761" i="5"/>
  <c r="S1760" i="5"/>
  <c r="R1760" i="5"/>
  <c r="L1760" i="5"/>
  <c r="J1760" i="5"/>
  <c r="F1760" i="5"/>
  <c r="D1760" i="5"/>
  <c r="S1759" i="5"/>
  <c r="R1759" i="5"/>
  <c r="L1759" i="5"/>
  <c r="J1759" i="5"/>
  <c r="F1759" i="5"/>
  <c r="D1759" i="5"/>
  <c r="S1758" i="5"/>
  <c r="R1758" i="5"/>
  <c r="L1758" i="5"/>
  <c r="J1758" i="5"/>
  <c r="F1758" i="5"/>
  <c r="D1758" i="5"/>
  <c r="S1757" i="5"/>
  <c r="R1757" i="5"/>
  <c r="L1757" i="5"/>
  <c r="J1757" i="5"/>
  <c r="F1757" i="5"/>
  <c r="D1757" i="5"/>
  <c r="S1756" i="5"/>
  <c r="R1756" i="5"/>
  <c r="L1756" i="5"/>
  <c r="J1756" i="5"/>
  <c r="F1756" i="5"/>
  <c r="D1756" i="5"/>
  <c r="S1755" i="5"/>
  <c r="R1755" i="5"/>
  <c r="L1755" i="5"/>
  <c r="J1755" i="5"/>
  <c r="F1755" i="5"/>
  <c r="D1755" i="5"/>
  <c r="S1754" i="5"/>
  <c r="R1754" i="5"/>
  <c r="L1754" i="5"/>
  <c r="J1754" i="5"/>
  <c r="F1754" i="5"/>
  <c r="D1754" i="5"/>
  <c r="S1753" i="5"/>
  <c r="R1753" i="5"/>
  <c r="L1753" i="5"/>
  <c r="J1753" i="5"/>
  <c r="F1753" i="5"/>
  <c r="D1753" i="5"/>
  <c r="S1752" i="5"/>
  <c r="R1752" i="5"/>
  <c r="L1752" i="5"/>
  <c r="J1752" i="5"/>
  <c r="F1752" i="5"/>
  <c r="D1752" i="5"/>
  <c r="S1751" i="5"/>
  <c r="R1751" i="5"/>
  <c r="L1751" i="5"/>
  <c r="J1751" i="5"/>
  <c r="F1751" i="5"/>
  <c r="D1751" i="5"/>
  <c r="S1750" i="5"/>
  <c r="R1750" i="5"/>
  <c r="L1750" i="5"/>
  <c r="J1750" i="5"/>
  <c r="F1750" i="5"/>
  <c r="D1750" i="5"/>
  <c r="S1749" i="5"/>
  <c r="R1749" i="5"/>
  <c r="L1749" i="5"/>
  <c r="J1749" i="5"/>
  <c r="F1749" i="5"/>
  <c r="D1749" i="5"/>
  <c r="S1748" i="5"/>
  <c r="R1748" i="5"/>
  <c r="L1748" i="5"/>
  <c r="J1748" i="5"/>
  <c r="F1748" i="5"/>
  <c r="D1748" i="5"/>
  <c r="S1747" i="5"/>
  <c r="R1747" i="5"/>
  <c r="L1747" i="5"/>
  <c r="J1747" i="5"/>
  <c r="F1747" i="5"/>
  <c r="D1747" i="5"/>
  <c r="S1746" i="5"/>
  <c r="R1746" i="5"/>
  <c r="L1746" i="5"/>
  <c r="J1746" i="5"/>
  <c r="F1746" i="5"/>
  <c r="D1746" i="5"/>
  <c r="S1745" i="5"/>
  <c r="R1745" i="5"/>
  <c r="L1745" i="5"/>
  <c r="J1745" i="5"/>
  <c r="F1745" i="5"/>
  <c r="D1745" i="5"/>
  <c r="S1744" i="5"/>
  <c r="R1744" i="5"/>
  <c r="L1744" i="5"/>
  <c r="J1744" i="5"/>
  <c r="F1744" i="5"/>
  <c r="D1744" i="5"/>
  <c r="S1743" i="5"/>
  <c r="R1743" i="5"/>
  <c r="L1743" i="5"/>
  <c r="J1743" i="5"/>
  <c r="F1743" i="5"/>
  <c r="D1743" i="5"/>
  <c r="S1742" i="5"/>
  <c r="R1742" i="5"/>
  <c r="L1742" i="5"/>
  <c r="M1765" i="5" s="1"/>
  <c r="J1742" i="5"/>
  <c r="F1742" i="5"/>
  <c r="D1742" i="5"/>
  <c r="S1741" i="5"/>
  <c r="R1741" i="5"/>
  <c r="L1741" i="5"/>
  <c r="J1741" i="5"/>
  <c r="F1741" i="5"/>
  <c r="D1741" i="5"/>
  <c r="S1740" i="5"/>
  <c r="R1740" i="5"/>
  <c r="L1740" i="5"/>
  <c r="J1740" i="5"/>
  <c r="F1740" i="5"/>
  <c r="D1740" i="5"/>
  <c r="S1739" i="5"/>
  <c r="R1739" i="5"/>
  <c r="L1739" i="5"/>
  <c r="J1739" i="5"/>
  <c r="F1739" i="5"/>
  <c r="D1739" i="5"/>
  <c r="S1738" i="5"/>
  <c r="R1738" i="5"/>
  <c r="L1738" i="5"/>
  <c r="J1738" i="5"/>
  <c r="F1738" i="5"/>
  <c r="D1738" i="5"/>
  <c r="S1737" i="5"/>
  <c r="R1737" i="5"/>
  <c r="L1737" i="5"/>
  <c r="J1737" i="5"/>
  <c r="F1737" i="5"/>
  <c r="D1737" i="5"/>
  <c r="S1736" i="5"/>
  <c r="R1736" i="5"/>
  <c r="L1736" i="5"/>
  <c r="J1736" i="5"/>
  <c r="F1736" i="5"/>
  <c r="D1736" i="5"/>
  <c r="S1735" i="5"/>
  <c r="R1735" i="5"/>
  <c r="L1735" i="5"/>
  <c r="J1735" i="5"/>
  <c r="F1735" i="5"/>
  <c r="D1735" i="5"/>
  <c r="S1734" i="5"/>
  <c r="R1734" i="5"/>
  <c r="L1734" i="5"/>
  <c r="J1734" i="5"/>
  <c r="F1734" i="5"/>
  <c r="D1734" i="5"/>
  <c r="S1733" i="5"/>
  <c r="R1733" i="5"/>
  <c r="L1733" i="5"/>
  <c r="J1733" i="5"/>
  <c r="F1733" i="5"/>
  <c r="D1733" i="5"/>
  <c r="S1732" i="5"/>
  <c r="R1732" i="5"/>
  <c r="L1732" i="5"/>
  <c r="J1732" i="5"/>
  <c r="F1732" i="5"/>
  <c r="D1732" i="5"/>
  <c r="S1731" i="5"/>
  <c r="R1731" i="5"/>
  <c r="L1731" i="5"/>
  <c r="J1731" i="5"/>
  <c r="F1731" i="5"/>
  <c r="D1731" i="5"/>
  <c r="S1730" i="5"/>
  <c r="R1730" i="5"/>
  <c r="L1730" i="5"/>
  <c r="J1730" i="5"/>
  <c r="F1730" i="5"/>
  <c r="D1730" i="5"/>
  <c r="S1729" i="5"/>
  <c r="R1729" i="5"/>
  <c r="L1729" i="5"/>
  <c r="J1729" i="5"/>
  <c r="F1729" i="5"/>
  <c r="D1729" i="5"/>
  <c r="S1728" i="5"/>
  <c r="R1728" i="5"/>
  <c r="L1728" i="5"/>
  <c r="J1728" i="5"/>
  <c r="F1728" i="5"/>
  <c r="D1728" i="5"/>
  <c r="S1727" i="5"/>
  <c r="R1727" i="5"/>
  <c r="L1727" i="5"/>
  <c r="J1727" i="5"/>
  <c r="F1727" i="5"/>
  <c r="D1727" i="5"/>
  <c r="S1726" i="5"/>
  <c r="R1726" i="5"/>
  <c r="L1726" i="5"/>
  <c r="J1726" i="5"/>
  <c r="F1726" i="5"/>
  <c r="D1726" i="5"/>
  <c r="S1725" i="5"/>
  <c r="R1725" i="5"/>
  <c r="L1725" i="5"/>
  <c r="J1725" i="5"/>
  <c r="F1725" i="5"/>
  <c r="D1725" i="5"/>
  <c r="S1724" i="5"/>
  <c r="R1724" i="5"/>
  <c r="L1724" i="5"/>
  <c r="J1724" i="5"/>
  <c r="F1724" i="5"/>
  <c r="D1724" i="5"/>
  <c r="S1723" i="5"/>
  <c r="R1723" i="5"/>
  <c r="L1723" i="5"/>
  <c r="J1723" i="5"/>
  <c r="F1723" i="5"/>
  <c r="D1723" i="5"/>
  <c r="S1722" i="5"/>
  <c r="R1722" i="5"/>
  <c r="L1722" i="5"/>
  <c r="J1722" i="5"/>
  <c r="F1722" i="5"/>
  <c r="D1722" i="5"/>
  <c r="S1721" i="5"/>
  <c r="R1721" i="5"/>
  <c r="L1721" i="5"/>
  <c r="J1721" i="5"/>
  <c r="F1721" i="5"/>
  <c r="D1721" i="5"/>
  <c r="S1720" i="5"/>
  <c r="R1720" i="5"/>
  <c r="L1720" i="5"/>
  <c r="J1720" i="5"/>
  <c r="F1720" i="5"/>
  <c r="D1720" i="5"/>
  <c r="S1719" i="5"/>
  <c r="R1719" i="5"/>
  <c r="L1719" i="5"/>
  <c r="J1719" i="5"/>
  <c r="F1719" i="5"/>
  <c r="D1719" i="5"/>
  <c r="S1718" i="5"/>
  <c r="R1718" i="5"/>
  <c r="L1718" i="5"/>
  <c r="BC75" i="5" s="1"/>
  <c r="J1718" i="5"/>
  <c r="F1718" i="5"/>
  <c r="D1718" i="5"/>
  <c r="S1717" i="5"/>
  <c r="R1717" i="5"/>
  <c r="L1717" i="5"/>
  <c r="J1717" i="5"/>
  <c r="F1717" i="5"/>
  <c r="D1717" i="5"/>
  <c r="S1716" i="5"/>
  <c r="R1716" i="5"/>
  <c r="L1716" i="5"/>
  <c r="M1739" i="5" s="1"/>
  <c r="J1716" i="5"/>
  <c r="F1716" i="5"/>
  <c r="D1716" i="5"/>
  <c r="S1715" i="5"/>
  <c r="R1715" i="5"/>
  <c r="L1715" i="5"/>
  <c r="J1715" i="5"/>
  <c r="F1715" i="5"/>
  <c r="D1715" i="5"/>
  <c r="S1714" i="5"/>
  <c r="R1714" i="5"/>
  <c r="L1714" i="5"/>
  <c r="J1714" i="5"/>
  <c r="F1714" i="5"/>
  <c r="D1714" i="5"/>
  <c r="S1713" i="5"/>
  <c r="R1713" i="5"/>
  <c r="L1713" i="5"/>
  <c r="J1713" i="5"/>
  <c r="F1713" i="5"/>
  <c r="D1713" i="5"/>
  <c r="S1712" i="5"/>
  <c r="R1712" i="5"/>
  <c r="L1712" i="5"/>
  <c r="J1712" i="5"/>
  <c r="F1712" i="5"/>
  <c r="D1712" i="5"/>
  <c r="S1711" i="5"/>
  <c r="R1711" i="5"/>
  <c r="L1711" i="5"/>
  <c r="J1711" i="5"/>
  <c r="F1711" i="5"/>
  <c r="D1711" i="5"/>
  <c r="S1710" i="5"/>
  <c r="R1710" i="5"/>
  <c r="L1710" i="5"/>
  <c r="J1710" i="5"/>
  <c r="F1710" i="5"/>
  <c r="D1710" i="5"/>
  <c r="S1709" i="5"/>
  <c r="R1709" i="5"/>
  <c r="L1709" i="5"/>
  <c r="J1709" i="5"/>
  <c r="F1709" i="5"/>
  <c r="D1709" i="5"/>
  <c r="S1708" i="5"/>
  <c r="R1708" i="5"/>
  <c r="L1708" i="5"/>
  <c r="J1708" i="5"/>
  <c r="AF75" i="5" s="1"/>
  <c r="F1708" i="5"/>
  <c r="Z75" i="5" s="1"/>
  <c r="AA75" i="5" s="1"/>
  <c r="D1708" i="5"/>
  <c r="S1707" i="5"/>
  <c r="R1707" i="5"/>
  <c r="L1707" i="5"/>
  <c r="J1707" i="5"/>
  <c r="F1707" i="5"/>
  <c r="D1707" i="5"/>
  <c r="S1706" i="5"/>
  <c r="R1706" i="5"/>
  <c r="L1706" i="5"/>
  <c r="J1706" i="5"/>
  <c r="F1706" i="5"/>
  <c r="D1706" i="5"/>
  <c r="S1705" i="5"/>
  <c r="R1705" i="5"/>
  <c r="L1705" i="5"/>
  <c r="J1705" i="5"/>
  <c r="F1705" i="5"/>
  <c r="D1705" i="5"/>
  <c r="S1704" i="5"/>
  <c r="R1704" i="5"/>
  <c r="L1704" i="5"/>
  <c r="J1704" i="5"/>
  <c r="F1704" i="5"/>
  <c r="D1704" i="5"/>
  <c r="S1703" i="5"/>
  <c r="R1703" i="5"/>
  <c r="L1703" i="5"/>
  <c r="J1703" i="5"/>
  <c r="F1703" i="5"/>
  <c r="D1703" i="5"/>
  <c r="S1702" i="5"/>
  <c r="R1702" i="5"/>
  <c r="L1702" i="5"/>
  <c r="J1702" i="5"/>
  <c r="F1702" i="5"/>
  <c r="D1702" i="5"/>
  <c r="S1701" i="5"/>
  <c r="R1701" i="5"/>
  <c r="L1701" i="5"/>
  <c r="J1701" i="5"/>
  <c r="F1701" i="5"/>
  <c r="D1701" i="5"/>
  <c r="S1700" i="5"/>
  <c r="R1700" i="5"/>
  <c r="L1700" i="5"/>
  <c r="J1700" i="5"/>
  <c r="F1700" i="5"/>
  <c r="D1700" i="5"/>
  <c r="S1699" i="5"/>
  <c r="R1699" i="5"/>
  <c r="L1699" i="5"/>
  <c r="J1699" i="5"/>
  <c r="F1699" i="5"/>
  <c r="D1699" i="5"/>
  <c r="S1698" i="5"/>
  <c r="R1698" i="5"/>
  <c r="L1698" i="5"/>
  <c r="J1698" i="5"/>
  <c r="F1698" i="5"/>
  <c r="D1698" i="5"/>
  <c r="S1697" i="5"/>
  <c r="R1697" i="5"/>
  <c r="L1697" i="5"/>
  <c r="J1697" i="5"/>
  <c r="F1697" i="5"/>
  <c r="D1697" i="5"/>
  <c r="S1696" i="5"/>
  <c r="R1696" i="5"/>
  <c r="L1696" i="5"/>
  <c r="J1696" i="5"/>
  <c r="F1696" i="5"/>
  <c r="D1696" i="5"/>
  <c r="S1695" i="5"/>
  <c r="R1695" i="5"/>
  <c r="L1695" i="5"/>
  <c r="J1695" i="5"/>
  <c r="F1695" i="5"/>
  <c r="D1695" i="5"/>
  <c r="S1694" i="5"/>
  <c r="R1694" i="5"/>
  <c r="L1694" i="5"/>
  <c r="BC74" i="5" s="1"/>
  <c r="J1694" i="5"/>
  <c r="BA74" i="5" s="1"/>
  <c r="F1694" i="5"/>
  <c r="D1694" i="5"/>
  <c r="S1693" i="5"/>
  <c r="R1693" i="5"/>
  <c r="L1693" i="5"/>
  <c r="J1693" i="5"/>
  <c r="F1693" i="5"/>
  <c r="D1693" i="5"/>
  <c r="S1692" i="5"/>
  <c r="R1692" i="5"/>
  <c r="L1692" i="5"/>
  <c r="J1692" i="5"/>
  <c r="F1692" i="5"/>
  <c r="D1692" i="5"/>
  <c r="S1691" i="5"/>
  <c r="R1691" i="5"/>
  <c r="L1691" i="5"/>
  <c r="J1691" i="5"/>
  <c r="F1691" i="5"/>
  <c r="D1691" i="5"/>
  <c r="S1690" i="5"/>
  <c r="R1690" i="5"/>
  <c r="L1690" i="5"/>
  <c r="M1713" i="5" s="1"/>
  <c r="J1690" i="5"/>
  <c r="F1690" i="5"/>
  <c r="D1690" i="5"/>
  <c r="S1689" i="5"/>
  <c r="R1689" i="5"/>
  <c r="L1689" i="5"/>
  <c r="J1689" i="5"/>
  <c r="F1689" i="5"/>
  <c r="D1689" i="5"/>
  <c r="S1688" i="5"/>
  <c r="R1688" i="5"/>
  <c r="L1688" i="5"/>
  <c r="J1688" i="5"/>
  <c r="F1688" i="5"/>
  <c r="D1688" i="5"/>
  <c r="S1687" i="5"/>
  <c r="R1687" i="5"/>
  <c r="L1687" i="5"/>
  <c r="J1687" i="5"/>
  <c r="F1687" i="5"/>
  <c r="D1687" i="5"/>
  <c r="S1686" i="5"/>
  <c r="R1686" i="5"/>
  <c r="L1686" i="5"/>
  <c r="J1686" i="5"/>
  <c r="F1686" i="5"/>
  <c r="D1686" i="5"/>
  <c r="S1685" i="5"/>
  <c r="R1685" i="5"/>
  <c r="L1685" i="5"/>
  <c r="J1685" i="5"/>
  <c r="F1685" i="5"/>
  <c r="D1685" i="5"/>
  <c r="S1684" i="5"/>
  <c r="R1684" i="5"/>
  <c r="L1684" i="5"/>
  <c r="J1684" i="5"/>
  <c r="AF74" i="5" s="1"/>
  <c r="F1684" i="5"/>
  <c r="D1684" i="5"/>
  <c r="S1683" i="5"/>
  <c r="R1683" i="5"/>
  <c r="L1683" i="5"/>
  <c r="J1683" i="5"/>
  <c r="F1683" i="5"/>
  <c r="D1683" i="5"/>
  <c r="S1682" i="5"/>
  <c r="R1682" i="5"/>
  <c r="L1682" i="5"/>
  <c r="J1682" i="5"/>
  <c r="F1682" i="5"/>
  <c r="D1682" i="5"/>
  <c r="S1681" i="5"/>
  <c r="R1681" i="5"/>
  <c r="L1681" i="5"/>
  <c r="J1681" i="5"/>
  <c r="F1681" i="5"/>
  <c r="D1681" i="5"/>
  <c r="S1680" i="5"/>
  <c r="R1680" i="5"/>
  <c r="L1680" i="5"/>
  <c r="J1680" i="5"/>
  <c r="F1680" i="5"/>
  <c r="D1680" i="5"/>
  <c r="S1679" i="5"/>
  <c r="R1679" i="5"/>
  <c r="L1679" i="5"/>
  <c r="J1679" i="5"/>
  <c r="F1679" i="5"/>
  <c r="D1679" i="5"/>
  <c r="S1678" i="5"/>
  <c r="R1678" i="5"/>
  <c r="L1678" i="5"/>
  <c r="J1678" i="5"/>
  <c r="F1678" i="5"/>
  <c r="D1678" i="5"/>
  <c r="S1677" i="5"/>
  <c r="R1677" i="5"/>
  <c r="L1677" i="5"/>
  <c r="J1677" i="5"/>
  <c r="F1677" i="5"/>
  <c r="D1677" i="5"/>
  <c r="S1676" i="5"/>
  <c r="R1676" i="5"/>
  <c r="L1676" i="5"/>
  <c r="J1676" i="5"/>
  <c r="F1676" i="5"/>
  <c r="D1676" i="5"/>
  <c r="S1675" i="5"/>
  <c r="R1675" i="5"/>
  <c r="L1675" i="5"/>
  <c r="J1675" i="5"/>
  <c r="F1675" i="5"/>
  <c r="D1675" i="5"/>
  <c r="S1674" i="5"/>
  <c r="R1674" i="5"/>
  <c r="L1674" i="5"/>
  <c r="J1674" i="5"/>
  <c r="F1674" i="5"/>
  <c r="D1674" i="5"/>
  <c r="S1673" i="5"/>
  <c r="R1673" i="5"/>
  <c r="L1673" i="5"/>
  <c r="J1673" i="5"/>
  <c r="F1673" i="5"/>
  <c r="D1673" i="5"/>
  <c r="S1672" i="5"/>
  <c r="R1672" i="5"/>
  <c r="L1672" i="5"/>
  <c r="J1672" i="5"/>
  <c r="F1672" i="5"/>
  <c r="D1672" i="5"/>
  <c r="S1671" i="5"/>
  <c r="R1671" i="5"/>
  <c r="L1671" i="5"/>
  <c r="J1671" i="5"/>
  <c r="F1671" i="5"/>
  <c r="D1671" i="5"/>
  <c r="S1670" i="5"/>
  <c r="R1670" i="5"/>
  <c r="L1670" i="5"/>
  <c r="J1670" i="5"/>
  <c r="BA73" i="5" s="1"/>
  <c r="F1670" i="5"/>
  <c r="D1670" i="5"/>
  <c r="S1669" i="5"/>
  <c r="R1669" i="5"/>
  <c r="L1669" i="5"/>
  <c r="J1669" i="5"/>
  <c r="F1669" i="5"/>
  <c r="D1669" i="5"/>
  <c r="S1668" i="5"/>
  <c r="R1668" i="5"/>
  <c r="L1668" i="5"/>
  <c r="J1668" i="5"/>
  <c r="F1668" i="5"/>
  <c r="D1668" i="5"/>
  <c r="S1667" i="5"/>
  <c r="R1667" i="5"/>
  <c r="L1667" i="5"/>
  <c r="J1667" i="5"/>
  <c r="F1667" i="5"/>
  <c r="D1667" i="5"/>
  <c r="S1666" i="5"/>
  <c r="R1666" i="5"/>
  <c r="L1666" i="5"/>
  <c r="J1666" i="5"/>
  <c r="F1666" i="5"/>
  <c r="D1666" i="5"/>
  <c r="S1665" i="5"/>
  <c r="R1665" i="5"/>
  <c r="L1665" i="5"/>
  <c r="J1665" i="5"/>
  <c r="F1665" i="5"/>
  <c r="D1665" i="5"/>
  <c r="S1664" i="5"/>
  <c r="R1664" i="5"/>
  <c r="L1664" i="5"/>
  <c r="J1664" i="5"/>
  <c r="F1664" i="5"/>
  <c r="D1664" i="5"/>
  <c r="S1663" i="5"/>
  <c r="R1663" i="5"/>
  <c r="L1663" i="5"/>
  <c r="J1663" i="5"/>
  <c r="F1663" i="5"/>
  <c r="D1663" i="5"/>
  <c r="S1662" i="5"/>
  <c r="R1662" i="5"/>
  <c r="L1662" i="5"/>
  <c r="J1662" i="5"/>
  <c r="F1662" i="5"/>
  <c r="D1662" i="5"/>
  <c r="S1661" i="5"/>
  <c r="R1661" i="5"/>
  <c r="L1661" i="5"/>
  <c r="J1661" i="5"/>
  <c r="F1661" i="5"/>
  <c r="D1661" i="5"/>
  <c r="S1660" i="5"/>
  <c r="R1660" i="5"/>
  <c r="L1660" i="5"/>
  <c r="J1660" i="5"/>
  <c r="AF73" i="5" s="1"/>
  <c r="F1660" i="5"/>
  <c r="D1660" i="5"/>
  <c r="S1659" i="5"/>
  <c r="R1659" i="5"/>
  <c r="L1659" i="5"/>
  <c r="J1659" i="5"/>
  <c r="F1659" i="5"/>
  <c r="D1659" i="5"/>
  <c r="S1658" i="5"/>
  <c r="R1658" i="5"/>
  <c r="L1658" i="5"/>
  <c r="J1658" i="5"/>
  <c r="F1658" i="5"/>
  <c r="D1658" i="5"/>
  <c r="S1657" i="5"/>
  <c r="R1657" i="5"/>
  <c r="L1657" i="5"/>
  <c r="J1657" i="5"/>
  <c r="F1657" i="5"/>
  <c r="D1657" i="5"/>
  <c r="S1656" i="5"/>
  <c r="R1656" i="5"/>
  <c r="L1656" i="5"/>
  <c r="J1656" i="5"/>
  <c r="F1656" i="5"/>
  <c r="D1656" i="5"/>
  <c r="S1655" i="5"/>
  <c r="R1655" i="5"/>
  <c r="L1655" i="5"/>
  <c r="J1655" i="5"/>
  <c r="F1655" i="5"/>
  <c r="D1655" i="5"/>
  <c r="S1654" i="5"/>
  <c r="R1654" i="5"/>
  <c r="L1654" i="5"/>
  <c r="J1654" i="5"/>
  <c r="F1654" i="5"/>
  <c r="D1654" i="5"/>
  <c r="S1653" i="5"/>
  <c r="R1653" i="5"/>
  <c r="L1653" i="5"/>
  <c r="J1653" i="5"/>
  <c r="F1653" i="5"/>
  <c r="D1653" i="5"/>
  <c r="S1652" i="5"/>
  <c r="R1652" i="5"/>
  <c r="L1652" i="5"/>
  <c r="J1652" i="5"/>
  <c r="F1652" i="5"/>
  <c r="D1652" i="5"/>
  <c r="S1651" i="5"/>
  <c r="R1651" i="5"/>
  <c r="L1651" i="5"/>
  <c r="J1651" i="5"/>
  <c r="F1651" i="5"/>
  <c r="D1651" i="5"/>
  <c r="S1650" i="5"/>
  <c r="R1650" i="5"/>
  <c r="L1650" i="5"/>
  <c r="J1650" i="5"/>
  <c r="F1650" i="5"/>
  <c r="D1650" i="5"/>
  <c r="S1649" i="5"/>
  <c r="R1649" i="5"/>
  <c r="L1649" i="5"/>
  <c r="J1649" i="5"/>
  <c r="F1649" i="5"/>
  <c r="D1649" i="5"/>
  <c r="S1648" i="5"/>
  <c r="R1648" i="5"/>
  <c r="L1648" i="5"/>
  <c r="J1648" i="5"/>
  <c r="F1648" i="5"/>
  <c r="D1648" i="5"/>
  <c r="S1647" i="5"/>
  <c r="R1647" i="5"/>
  <c r="L1647" i="5"/>
  <c r="J1647" i="5"/>
  <c r="F1647" i="5"/>
  <c r="D1647" i="5"/>
  <c r="S1646" i="5"/>
  <c r="R1646" i="5"/>
  <c r="L1646" i="5"/>
  <c r="J1646" i="5"/>
  <c r="F1646" i="5"/>
  <c r="D1646" i="5"/>
  <c r="AV72" i="5" s="1"/>
  <c r="S1645" i="5"/>
  <c r="R1645" i="5"/>
  <c r="L1645" i="5"/>
  <c r="J1645" i="5"/>
  <c r="F1645" i="5"/>
  <c r="D1645" i="5"/>
  <c r="S1644" i="5"/>
  <c r="R1644" i="5"/>
  <c r="L1644" i="5"/>
  <c r="J1644" i="5"/>
  <c r="F1644" i="5"/>
  <c r="D1644" i="5"/>
  <c r="S1643" i="5"/>
  <c r="R1643" i="5"/>
  <c r="L1643" i="5"/>
  <c r="J1643" i="5"/>
  <c r="F1643" i="5"/>
  <c r="D1643" i="5"/>
  <c r="S1642" i="5"/>
  <c r="R1642" i="5"/>
  <c r="L1642" i="5"/>
  <c r="J1642" i="5"/>
  <c r="F1642" i="5"/>
  <c r="D1642" i="5"/>
  <c r="S1641" i="5"/>
  <c r="R1641" i="5"/>
  <c r="L1641" i="5"/>
  <c r="J1641" i="5"/>
  <c r="F1641" i="5"/>
  <c r="D1641" i="5"/>
  <c r="S1640" i="5"/>
  <c r="R1640" i="5"/>
  <c r="L1640" i="5"/>
  <c r="J1640" i="5"/>
  <c r="F1640" i="5"/>
  <c r="D1640" i="5"/>
  <c r="S1639" i="5"/>
  <c r="R1639" i="5"/>
  <c r="L1639" i="5"/>
  <c r="J1639" i="5"/>
  <c r="F1639" i="5"/>
  <c r="D1639" i="5"/>
  <c r="S1638" i="5"/>
  <c r="R1638" i="5"/>
  <c r="L1638" i="5"/>
  <c r="J1638" i="5"/>
  <c r="F1638" i="5"/>
  <c r="D1638" i="5"/>
  <c r="S1637" i="5"/>
  <c r="R1637" i="5"/>
  <c r="L1637" i="5"/>
  <c r="J1637" i="5"/>
  <c r="F1637" i="5"/>
  <c r="D1637" i="5"/>
  <c r="S1636" i="5"/>
  <c r="R1636" i="5"/>
  <c r="L1636" i="5"/>
  <c r="M1659" i="5" s="1"/>
  <c r="J1636" i="5"/>
  <c r="F1636" i="5"/>
  <c r="Z72" i="5" s="1"/>
  <c r="AA72" i="5" s="1"/>
  <c r="D1636" i="5"/>
  <c r="S1635" i="5"/>
  <c r="R1635" i="5"/>
  <c r="L1635" i="5"/>
  <c r="J1635" i="5"/>
  <c r="F1635" i="5"/>
  <c r="D1635" i="5"/>
  <c r="S1634" i="5"/>
  <c r="R1634" i="5"/>
  <c r="L1634" i="5"/>
  <c r="J1634" i="5"/>
  <c r="F1634" i="5"/>
  <c r="D1634" i="5"/>
  <c r="S1633" i="5"/>
  <c r="R1633" i="5"/>
  <c r="L1633" i="5"/>
  <c r="J1633" i="5"/>
  <c r="F1633" i="5"/>
  <c r="D1633" i="5"/>
  <c r="S1632" i="5"/>
  <c r="R1632" i="5"/>
  <c r="L1632" i="5"/>
  <c r="J1632" i="5"/>
  <c r="F1632" i="5"/>
  <c r="D1632" i="5"/>
  <c r="S1631" i="5"/>
  <c r="R1631" i="5"/>
  <c r="L1631" i="5"/>
  <c r="J1631" i="5"/>
  <c r="F1631" i="5"/>
  <c r="D1631" i="5"/>
  <c r="S1630" i="5"/>
  <c r="R1630" i="5"/>
  <c r="L1630" i="5"/>
  <c r="J1630" i="5"/>
  <c r="F1630" i="5"/>
  <c r="D1630" i="5"/>
  <c r="S1629" i="5"/>
  <c r="R1629" i="5"/>
  <c r="L1629" i="5"/>
  <c r="J1629" i="5"/>
  <c r="F1629" i="5"/>
  <c r="D1629" i="5"/>
  <c r="S1628" i="5"/>
  <c r="R1628" i="5"/>
  <c r="L1628" i="5"/>
  <c r="J1628" i="5"/>
  <c r="F1628" i="5"/>
  <c r="D1628" i="5"/>
  <c r="S1627" i="5"/>
  <c r="R1627" i="5"/>
  <c r="L1627" i="5"/>
  <c r="J1627" i="5"/>
  <c r="F1627" i="5"/>
  <c r="D1627" i="5"/>
  <c r="S1626" i="5"/>
  <c r="R1626" i="5"/>
  <c r="L1626" i="5"/>
  <c r="J1626" i="5"/>
  <c r="F1626" i="5"/>
  <c r="D1626" i="5"/>
  <c r="S1625" i="5"/>
  <c r="R1625" i="5"/>
  <c r="L1625" i="5"/>
  <c r="J1625" i="5"/>
  <c r="F1625" i="5"/>
  <c r="D1625" i="5"/>
  <c r="S1624" i="5"/>
  <c r="R1624" i="5"/>
  <c r="L1624" i="5"/>
  <c r="J1624" i="5"/>
  <c r="F1624" i="5"/>
  <c r="D1624" i="5"/>
  <c r="S1623" i="5"/>
  <c r="R1623" i="5"/>
  <c r="L1623" i="5"/>
  <c r="J1623" i="5"/>
  <c r="F1623" i="5"/>
  <c r="D1623" i="5"/>
  <c r="S1622" i="5"/>
  <c r="R1622" i="5"/>
  <c r="L1622" i="5"/>
  <c r="J1622" i="5"/>
  <c r="F1622" i="5"/>
  <c r="D1622" i="5"/>
  <c r="AV71" i="5" s="1"/>
  <c r="S1621" i="5"/>
  <c r="R1621" i="5"/>
  <c r="L1621" i="5"/>
  <c r="J1621" i="5"/>
  <c r="F1621" i="5"/>
  <c r="D1621" i="5"/>
  <c r="S1620" i="5"/>
  <c r="R1620" i="5"/>
  <c r="L1620" i="5"/>
  <c r="J1620" i="5"/>
  <c r="F1620" i="5"/>
  <c r="D1620" i="5"/>
  <c r="S1619" i="5"/>
  <c r="R1619" i="5"/>
  <c r="L1619" i="5"/>
  <c r="J1619" i="5"/>
  <c r="F1619" i="5"/>
  <c r="D1619" i="5"/>
  <c r="S1618" i="5"/>
  <c r="R1618" i="5"/>
  <c r="L1618" i="5"/>
  <c r="J1618" i="5"/>
  <c r="F1618" i="5"/>
  <c r="D1618" i="5"/>
  <c r="S1617" i="5"/>
  <c r="R1617" i="5"/>
  <c r="L1617" i="5"/>
  <c r="J1617" i="5"/>
  <c r="F1617" i="5"/>
  <c r="D1617" i="5"/>
  <c r="S1616" i="5"/>
  <c r="R1616" i="5"/>
  <c r="L1616" i="5"/>
  <c r="J1616" i="5"/>
  <c r="F1616" i="5"/>
  <c r="D1616" i="5"/>
  <c r="S1615" i="5"/>
  <c r="R1615" i="5"/>
  <c r="L1615" i="5"/>
  <c r="J1615" i="5"/>
  <c r="F1615" i="5"/>
  <c r="D1615" i="5"/>
  <c r="S1614" i="5"/>
  <c r="R1614" i="5"/>
  <c r="L1614" i="5"/>
  <c r="J1614" i="5"/>
  <c r="F1614" i="5"/>
  <c r="D1614" i="5"/>
  <c r="S1613" i="5"/>
  <c r="R1613" i="5"/>
  <c r="L1613" i="5"/>
  <c r="J1613" i="5"/>
  <c r="F1613" i="5"/>
  <c r="D1613" i="5"/>
  <c r="S1612" i="5"/>
  <c r="R1612" i="5"/>
  <c r="L1612" i="5"/>
  <c r="J1612" i="5"/>
  <c r="F1612" i="5"/>
  <c r="D1612" i="5"/>
  <c r="S1611" i="5"/>
  <c r="R1611" i="5"/>
  <c r="L1611" i="5"/>
  <c r="J1611" i="5"/>
  <c r="F1611" i="5"/>
  <c r="D1611" i="5"/>
  <c r="S1610" i="5"/>
  <c r="R1610" i="5"/>
  <c r="L1610" i="5"/>
  <c r="J1610" i="5"/>
  <c r="F1610" i="5"/>
  <c r="D1610" i="5"/>
  <c r="S1609" i="5"/>
  <c r="R1609" i="5"/>
  <c r="L1609" i="5"/>
  <c r="J1609" i="5"/>
  <c r="F1609" i="5"/>
  <c r="D1609" i="5"/>
  <c r="S1608" i="5"/>
  <c r="R1608" i="5"/>
  <c r="L1608" i="5"/>
  <c r="J1608" i="5"/>
  <c r="F1608" i="5"/>
  <c r="D1608" i="5"/>
  <c r="S1607" i="5"/>
  <c r="R1607" i="5"/>
  <c r="L1607" i="5"/>
  <c r="J1607" i="5"/>
  <c r="F1607" i="5"/>
  <c r="D1607" i="5"/>
  <c r="S1606" i="5"/>
  <c r="R1606" i="5"/>
  <c r="L1606" i="5"/>
  <c r="J1606" i="5"/>
  <c r="F1606" i="5"/>
  <c r="D1606" i="5"/>
  <c r="S1605" i="5"/>
  <c r="R1605" i="5"/>
  <c r="L1605" i="5"/>
  <c r="J1605" i="5"/>
  <c r="F1605" i="5"/>
  <c r="D1605" i="5"/>
  <c r="S1604" i="5"/>
  <c r="R1604" i="5"/>
  <c r="L1604" i="5"/>
  <c r="J1604" i="5"/>
  <c r="F1604" i="5"/>
  <c r="D1604" i="5"/>
  <c r="S1603" i="5"/>
  <c r="R1603" i="5"/>
  <c r="L1603" i="5"/>
  <c r="J1603" i="5"/>
  <c r="F1603" i="5"/>
  <c r="D1603" i="5"/>
  <c r="S1602" i="5"/>
  <c r="R1602" i="5"/>
  <c r="L1602" i="5"/>
  <c r="J1602" i="5"/>
  <c r="F1602" i="5"/>
  <c r="D1602" i="5"/>
  <c r="S1601" i="5"/>
  <c r="R1601" i="5"/>
  <c r="L1601" i="5"/>
  <c r="J1601" i="5"/>
  <c r="F1601" i="5"/>
  <c r="D1601" i="5"/>
  <c r="S1600" i="5"/>
  <c r="R1600" i="5"/>
  <c r="L1600" i="5"/>
  <c r="J1600" i="5"/>
  <c r="F1600" i="5"/>
  <c r="D1600" i="5"/>
  <c r="S1599" i="5"/>
  <c r="R1599" i="5"/>
  <c r="L1599" i="5"/>
  <c r="J1599" i="5"/>
  <c r="F1599" i="5"/>
  <c r="D1599" i="5"/>
  <c r="S1598" i="5"/>
  <c r="R1598" i="5"/>
  <c r="L1598" i="5"/>
  <c r="BC70" i="5" s="1"/>
  <c r="J1598" i="5"/>
  <c r="F1598" i="5"/>
  <c r="D1598" i="5"/>
  <c r="S1597" i="5"/>
  <c r="R1597" i="5"/>
  <c r="L1597" i="5"/>
  <c r="J1597" i="5"/>
  <c r="F1597" i="5"/>
  <c r="D1597" i="5"/>
  <c r="S1596" i="5"/>
  <c r="R1596" i="5"/>
  <c r="L1596" i="5"/>
  <c r="J1596" i="5"/>
  <c r="F1596" i="5"/>
  <c r="D1596" i="5"/>
  <c r="S1595" i="5"/>
  <c r="R1595" i="5"/>
  <c r="L1595" i="5"/>
  <c r="J1595" i="5"/>
  <c r="F1595" i="5"/>
  <c r="D1595" i="5"/>
  <c r="S1594" i="5"/>
  <c r="R1594" i="5"/>
  <c r="L1594" i="5"/>
  <c r="J1594" i="5"/>
  <c r="F1594" i="5"/>
  <c r="D1594" i="5"/>
  <c r="S1593" i="5"/>
  <c r="R1593" i="5"/>
  <c r="L1593" i="5"/>
  <c r="J1593" i="5"/>
  <c r="F1593" i="5"/>
  <c r="D1593" i="5"/>
  <c r="S1592" i="5"/>
  <c r="R1592" i="5"/>
  <c r="L1592" i="5"/>
  <c r="J1592" i="5"/>
  <c r="F1592" i="5"/>
  <c r="D1592" i="5"/>
  <c r="S1591" i="5"/>
  <c r="R1591" i="5"/>
  <c r="L1591" i="5"/>
  <c r="J1591" i="5"/>
  <c r="F1591" i="5"/>
  <c r="D1591" i="5"/>
  <c r="S1590" i="5"/>
  <c r="R1590" i="5"/>
  <c r="L1590" i="5"/>
  <c r="J1590" i="5"/>
  <c r="F1590" i="5"/>
  <c r="D1590" i="5"/>
  <c r="S1589" i="5"/>
  <c r="R1589" i="5"/>
  <c r="L1589" i="5"/>
  <c r="J1589" i="5"/>
  <c r="F1589" i="5"/>
  <c r="D1589" i="5"/>
  <c r="S1588" i="5"/>
  <c r="R1588" i="5"/>
  <c r="L1588" i="5"/>
  <c r="M1611" i="5" s="1"/>
  <c r="J1588" i="5"/>
  <c r="F1588" i="5"/>
  <c r="D1588" i="5"/>
  <c r="S1587" i="5"/>
  <c r="R1587" i="5"/>
  <c r="L1587" i="5"/>
  <c r="J1587" i="5"/>
  <c r="F1587" i="5"/>
  <c r="D1587" i="5"/>
  <c r="S1586" i="5"/>
  <c r="R1586" i="5"/>
  <c r="L1586" i="5"/>
  <c r="J1586" i="5"/>
  <c r="F1586" i="5"/>
  <c r="D1586" i="5"/>
  <c r="S1585" i="5"/>
  <c r="R1585" i="5"/>
  <c r="L1585" i="5"/>
  <c r="J1585" i="5"/>
  <c r="F1585" i="5"/>
  <c r="D1585" i="5"/>
  <c r="S1584" i="5"/>
  <c r="R1584" i="5"/>
  <c r="L1584" i="5"/>
  <c r="J1584" i="5"/>
  <c r="F1584" i="5"/>
  <c r="D1584" i="5"/>
  <c r="S1583" i="5"/>
  <c r="R1583" i="5"/>
  <c r="L1583" i="5"/>
  <c r="J1583" i="5"/>
  <c r="F1583" i="5"/>
  <c r="D1583" i="5"/>
  <c r="S1582" i="5"/>
  <c r="R1582" i="5"/>
  <c r="L1582" i="5"/>
  <c r="J1582" i="5"/>
  <c r="F1582" i="5"/>
  <c r="D1582" i="5"/>
  <c r="S1581" i="5"/>
  <c r="R1581" i="5"/>
  <c r="L1581" i="5"/>
  <c r="J1581" i="5"/>
  <c r="F1581" i="5"/>
  <c r="D1581" i="5"/>
  <c r="S1580" i="5"/>
  <c r="R1580" i="5"/>
  <c r="L1580" i="5"/>
  <c r="J1580" i="5"/>
  <c r="F1580" i="5"/>
  <c r="D1580" i="5"/>
  <c r="S1579" i="5"/>
  <c r="R1579" i="5"/>
  <c r="L1579" i="5"/>
  <c r="J1579" i="5"/>
  <c r="F1579" i="5"/>
  <c r="D1579" i="5"/>
  <c r="S1578" i="5"/>
  <c r="R1578" i="5"/>
  <c r="L1578" i="5"/>
  <c r="J1578" i="5"/>
  <c r="F1578" i="5"/>
  <c r="D1578" i="5"/>
  <c r="S1577" i="5"/>
  <c r="R1577" i="5"/>
  <c r="L1577" i="5"/>
  <c r="J1577" i="5"/>
  <c r="F1577" i="5"/>
  <c r="D1577" i="5"/>
  <c r="S1576" i="5"/>
  <c r="R1576" i="5"/>
  <c r="L1576" i="5"/>
  <c r="J1576" i="5"/>
  <c r="F1576" i="5"/>
  <c r="D1576" i="5"/>
  <c r="S1575" i="5"/>
  <c r="R1575" i="5"/>
  <c r="L1575" i="5"/>
  <c r="J1575" i="5"/>
  <c r="F1575" i="5"/>
  <c r="D1575" i="5"/>
  <c r="S1574" i="5"/>
  <c r="R1574" i="5"/>
  <c r="L1574" i="5"/>
  <c r="J1574" i="5"/>
  <c r="BA69" i="5" s="1"/>
  <c r="F1574" i="5"/>
  <c r="D1574" i="5"/>
  <c r="S1573" i="5"/>
  <c r="R1573" i="5"/>
  <c r="L1573" i="5"/>
  <c r="J1573" i="5"/>
  <c r="F1573" i="5"/>
  <c r="D1573" i="5"/>
  <c r="S1572" i="5"/>
  <c r="R1572" i="5"/>
  <c r="L1572" i="5"/>
  <c r="J1572" i="5"/>
  <c r="F1572" i="5"/>
  <c r="D1572" i="5"/>
  <c r="S1571" i="5"/>
  <c r="R1571" i="5"/>
  <c r="L1571" i="5"/>
  <c r="J1571" i="5"/>
  <c r="F1571" i="5"/>
  <c r="D1571" i="5"/>
  <c r="S1570" i="5"/>
  <c r="R1570" i="5"/>
  <c r="L1570" i="5"/>
  <c r="J1570" i="5"/>
  <c r="F1570" i="5"/>
  <c r="D1570" i="5"/>
  <c r="S1569" i="5"/>
  <c r="R1569" i="5"/>
  <c r="L1569" i="5"/>
  <c r="J1569" i="5"/>
  <c r="F1569" i="5"/>
  <c r="D1569" i="5"/>
  <c r="S1568" i="5"/>
  <c r="R1568" i="5"/>
  <c r="L1568" i="5"/>
  <c r="J1568" i="5"/>
  <c r="F1568" i="5"/>
  <c r="D1568" i="5"/>
  <c r="S1567" i="5"/>
  <c r="R1567" i="5"/>
  <c r="L1567" i="5"/>
  <c r="J1567" i="5"/>
  <c r="F1567" i="5"/>
  <c r="D1567" i="5"/>
  <c r="S1566" i="5"/>
  <c r="R1566" i="5"/>
  <c r="L1566" i="5"/>
  <c r="J1566" i="5"/>
  <c r="F1566" i="5"/>
  <c r="D1566" i="5"/>
  <c r="S1565" i="5"/>
  <c r="R1565" i="5"/>
  <c r="L1565" i="5"/>
  <c r="J1565" i="5"/>
  <c r="F1565" i="5"/>
  <c r="D1565" i="5"/>
  <c r="S1564" i="5"/>
  <c r="R1564" i="5"/>
  <c r="L1564" i="5"/>
  <c r="J1564" i="5"/>
  <c r="AF69" i="5" s="1"/>
  <c r="F1564" i="5"/>
  <c r="Z69" i="5" s="1"/>
  <c r="AA69" i="5" s="1"/>
  <c r="D1564" i="5"/>
  <c r="S1563" i="5"/>
  <c r="R1563" i="5"/>
  <c r="L1563" i="5"/>
  <c r="J1563" i="5"/>
  <c r="F1563" i="5"/>
  <c r="D1563" i="5"/>
  <c r="S1562" i="5"/>
  <c r="R1562" i="5"/>
  <c r="L1562" i="5"/>
  <c r="M1585" i="5" s="1"/>
  <c r="J1562" i="5"/>
  <c r="F1562" i="5"/>
  <c r="D1562" i="5"/>
  <c r="S1561" i="5"/>
  <c r="R1561" i="5"/>
  <c r="L1561" i="5"/>
  <c r="J1561" i="5"/>
  <c r="F1561" i="5"/>
  <c r="D1561" i="5"/>
  <c r="S1560" i="5"/>
  <c r="R1560" i="5"/>
  <c r="L1560" i="5"/>
  <c r="J1560" i="5"/>
  <c r="F1560" i="5"/>
  <c r="D1560" i="5"/>
  <c r="S1559" i="5"/>
  <c r="R1559" i="5"/>
  <c r="L1559" i="5"/>
  <c r="J1559" i="5"/>
  <c r="F1559" i="5"/>
  <c r="D1559" i="5"/>
  <c r="S1558" i="5"/>
  <c r="R1558" i="5"/>
  <c r="L1558" i="5"/>
  <c r="J1558" i="5"/>
  <c r="F1558" i="5"/>
  <c r="D1558" i="5"/>
  <c r="S1557" i="5"/>
  <c r="R1557" i="5"/>
  <c r="L1557" i="5"/>
  <c r="J1557" i="5"/>
  <c r="F1557" i="5"/>
  <c r="D1557" i="5"/>
  <c r="S1556" i="5"/>
  <c r="R1556" i="5"/>
  <c r="L1556" i="5"/>
  <c r="J1556" i="5"/>
  <c r="F1556" i="5"/>
  <c r="D1556" i="5"/>
  <c r="S1555" i="5"/>
  <c r="R1555" i="5"/>
  <c r="L1555" i="5"/>
  <c r="J1555" i="5"/>
  <c r="F1555" i="5"/>
  <c r="D1555" i="5"/>
  <c r="S1554" i="5"/>
  <c r="R1554" i="5"/>
  <c r="L1554" i="5"/>
  <c r="J1554" i="5"/>
  <c r="F1554" i="5"/>
  <c r="D1554" i="5"/>
  <c r="S1553" i="5"/>
  <c r="R1553" i="5"/>
  <c r="L1553" i="5"/>
  <c r="J1553" i="5"/>
  <c r="F1553" i="5"/>
  <c r="D1553" i="5"/>
  <c r="S1552" i="5"/>
  <c r="R1552" i="5"/>
  <c r="L1552" i="5"/>
  <c r="J1552" i="5"/>
  <c r="F1552" i="5"/>
  <c r="D1552" i="5"/>
  <c r="S1551" i="5"/>
  <c r="R1551" i="5"/>
  <c r="L1551" i="5"/>
  <c r="J1551" i="5"/>
  <c r="F1551" i="5"/>
  <c r="D1551" i="5"/>
  <c r="S1550" i="5"/>
  <c r="R1550" i="5"/>
  <c r="L1550" i="5"/>
  <c r="J1550" i="5"/>
  <c r="BA68" i="5" s="1"/>
  <c r="F1550" i="5"/>
  <c r="D1550" i="5"/>
  <c r="S1549" i="5"/>
  <c r="R1549" i="5"/>
  <c r="L1549" i="5"/>
  <c r="J1549" i="5"/>
  <c r="F1549" i="5"/>
  <c r="D1549" i="5"/>
  <c r="S1548" i="5"/>
  <c r="R1548" i="5"/>
  <c r="L1548" i="5"/>
  <c r="J1548" i="5"/>
  <c r="F1548" i="5"/>
  <c r="D1548" i="5"/>
  <c r="S1547" i="5"/>
  <c r="R1547" i="5"/>
  <c r="L1547" i="5"/>
  <c r="J1547" i="5"/>
  <c r="F1547" i="5"/>
  <c r="D1547" i="5"/>
  <c r="S1546" i="5"/>
  <c r="R1546" i="5"/>
  <c r="L1546" i="5"/>
  <c r="J1546" i="5"/>
  <c r="F1546" i="5"/>
  <c r="D1546" i="5"/>
  <c r="S1545" i="5"/>
  <c r="R1545" i="5"/>
  <c r="L1545" i="5"/>
  <c r="J1545" i="5"/>
  <c r="F1545" i="5"/>
  <c r="D1545" i="5"/>
  <c r="S1544" i="5"/>
  <c r="R1544" i="5"/>
  <c r="L1544" i="5"/>
  <c r="J1544" i="5"/>
  <c r="F1544" i="5"/>
  <c r="D1544" i="5"/>
  <c r="S1543" i="5"/>
  <c r="R1543" i="5"/>
  <c r="L1543" i="5"/>
  <c r="J1543" i="5"/>
  <c r="F1543" i="5"/>
  <c r="D1543" i="5"/>
  <c r="S1542" i="5"/>
  <c r="R1542" i="5"/>
  <c r="L1542" i="5"/>
  <c r="J1542" i="5"/>
  <c r="F1542" i="5"/>
  <c r="D1542" i="5"/>
  <c r="S1541" i="5"/>
  <c r="R1541" i="5"/>
  <c r="L1541" i="5"/>
  <c r="J1541" i="5"/>
  <c r="F1541" i="5"/>
  <c r="D1541" i="5"/>
  <c r="S1540" i="5"/>
  <c r="R1540" i="5"/>
  <c r="L1540" i="5"/>
  <c r="J1540" i="5"/>
  <c r="AF68" i="5" s="1"/>
  <c r="F1540" i="5"/>
  <c r="Z68" i="5" s="1"/>
  <c r="AA68" i="5" s="1"/>
  <c r="D1540" i="5"/>
  <c r="S1539" i="5"/>
  <c r="R1539" i="5"/>
  <c r="L1539" i="5"/>
  <c r="J1539" i="5"/>
  <c r="F1539" i="5"/>
  <c r="D1539" i="5"/>
  <c r="S1538" i="5"/>
  <c r="R1538" i="5"/>
  <c r="L1538" i="5"/>
  <c r="J1538" i="5"/>
  <c r="F1538" i="5"/>
  <c r="D1538" i="5"/>
  <c r="S1537" i="5"/>
  <c r="R1537" i="5"/>
  <c r="L1537" i="5"/>
  <c r="J1537" i="5"/>
  <c r="F1537" i="5"/>
  <c r="D1537" i="5"/>
  <c r="S1536" i="5"/>
  <c r="R1536" i="5"/>
  <c r="L1536" i="5"/>
  <c r="J1536" i="5"/>
  <c r="F1536" i="5"/>
  <c r="D1536" i="5"/>
  <c r="S1535" i="5"/>
  <c r="R1535" i="5"/>
  <c r="L1535" i="5"/>
  <c r="J1535" i="5"/>
  <c r="F1535" i="5"/>
  <c r="D1535" i="5"/>
  <c r="S1534" i="5"/>
  <c r="R1534" i="5"/>
  <c r="L1534" i="5"/>
  <c r="J1534" i="5"/>
  <c r="F1534" i="5"/>
  <c r="D1534" i="5"/>
  <c r="S1533" i="5"/>
  <c r="R1533" i="5"/>
  <c r="L1533" i="5"/>
  <c r="J1533" i="5"/>
  <c r="F1533" i="5"/>
  <c r="D1533" i="5"/>
  <c r="S1532" i="5"/>
  <c r="R1532" i="5"/>
  <c r="L1532" i="5"/>
  <c r="J1532" i="5"/>
  <c r="F1532" i="5"/>
  <c r="D1532" i="5"/>
  <c r="S1531" i="5"/>
  <c r="R1531" i="5"/>
  <c r="L1531" i="5"/>
  <c r="J1531" i="5"/>
  <c r="F1531" i="5"/>
  <c r="D1531" i="5"/>
  <c r="S1530" i="5"/>
  <c r="R1530" i="5"/>
  <c r="L1530" i="5"/>
  <c r="J1530" i="5"/>
  <c r="F1530" i="5"/>
  <c r="D1530" i="5"/>
  <c r="S1529" i="5"/>
  <c r="R1529" i="5"/>
  <c r="L1529" i="5"/>
  <c r="J1529" i="5"/>
  <c r="F1529" i="5"/>
  <c r="D1529" i="5"/>
  <c r="S1528" i="5"/>
  <c r="R1528" i="5"/>
  <c r="L1528" i="5"/>
  <c r="M1551" i="5" s="1"/>
  <c r="J1528" i="5"/>
  <c r="F1528" i="5"/>
  <c r="D1528" i="5"/>
  <c r="S1527" i="5"/>
  <c r="R1527" i="5"/>
  <c r="L1527" i="5"/>
  <c r="J1527" i="5"/>
  <c r="F1527" i="5"/>
  <c r="D1527" i="5"/>
  <c r="S1526" i="5"/>
  <c r="R1526" i="5"/>
  <c r="L1526" i="5"/>
  <c r="J1526" i="5"/>
  <c r="BA67" i="5" s="1"/>
  <c r="F1526" i="5"/>
  <c r="D1526" i="5"/>
  <c r="S1525" i="5"/>
  <c r="R1525" i="5"/>
  <c r="L1525" i="5"/>
  <c r="J1525" i="5"/>
  <c r="F1525" i="5"/>
  <c r="D1525" i="5"/>
  <c r="S1524" i="5"/>
  <c r="R1524" i="5"/>
  <c r="L1524" i="5"/>
  <c r="M1547" i="5" s="1"/>
  <c r="J1524" i="5"/>
  <c r="F1524" i="5"/>
  <c r="D1524" i="5"/>
  <c r="S1523" i="5"/>
  <c r="R1523" i="5"/>
  <c r="L1523" i="5"/>
  <c r="J1523" i="5"/>
  <c r="F1523" i="5"/>
  <c r="D1523" i="5"/>
  <c r="S1522" i="5"/>
  <c r="R1522" i="5"/>
  <c r="L1522" i="5"/>
  <c r="J1522" i="5"/>
  <c r="F1522" i="5"/>
  <c r="D1522" i="5"/>
  <c r="S1521" i="5"/>
  <c r="R1521" i="5"/>
  <c r="L1521" i="5"/>
  <c r="J1521" i="5"/>
  <c r="F1521" i="5"/>
  <c r="D1521" i="5"/>
  <c r="S1520" i="5"/>
  <c r="R1520" i="5"/>
  <c r="L1520" i="5"/>
  <c r="J1520" i="5"/>
  <c r="F1520" i="5"/>
  <c r="D1520" i="5"/>
  <c r="S1519" i="5"/>
  <c r="R1519" i="5"/>
  <c r="L1519" i="5"/>
  <c r="J1519" i="5"/>
  <c r="F1519" i="5"/>
  <c r="D1519" i="5"/>
  <c r="S1518" i="5"/>
  <c r="R1518" i="5"/>
  <c r="L1518" i="5"/>
  <c r="J1518" i="5"/>
  <c r="F1518" i="5"/>
  <c r="D1518" i="5"/>
  <c r="S1517" i="5"/>
  <c r="R1517" i="5"/>
  <c r="L1517" i="5"/>
  <c r="J1517" i="5"/>
  <c r="F1517" i="5"/>
  <c r="D1517" i="5"/>
  <c r="S1516" i="5"/>
  <c r="R1516" i="5"/>
  <c r="L1516" i="5"/>
  <c r="J1516" i="5"/>
  <c r="AF67" i="5" s="1"/>
  <c r="F1516" i="5"/>
  <c r="D1516" i="5"/>
  <c r="S1515" i="5"/>
  <c r="R1515" i="5"/>
  <c r="L1515" i="5"/>
  <c r="J1515" i="5"/>
  <c r="F1515" i="5"/>
  <c r="D1515" i="5"/>
  <c r="S1514" i="5"/>
  <c r="R1514" i="5"/>
  <c r="L1514" i="5"/>
  <c r="J1514" i="5"/>
  <c r="F1514" i="5"/>
  <c r="D1514" i="5"/>
  <c r="S1513" i="5"/>
  <c r="R1513" i="5"/>
  <c r="L1513" i="5"/>
  <c r="J1513" i="5"/>
  <c r="F1513" i="5"/>
  <c r="D1513" i="5"/>
  <c r="S1512" i="5"/>
  <c r="R1512" i="5"/>
  <c r="L1512" i="5"/>
  <c r="J1512" i="5"/>
  <c r="F1512" i="5"/>
  <c r="D1512" i="5"/>
  <c r="S1511" i="5"/>
  <c r="R1511" i="5"/>
  <c r="L1511" i="5"/>
  <c r="J1511" i="5"/>
  <c r="F1511" i="5"/>
  <c r="D1511" i="5"/>
  <c r="S1510" i="5"/>
  <c r="R1510" i="5"/>
  <c r="L1510" i="5"/>
  <c r="J1510" i="5"/>
  <c r="F1510" i="5"/>
  <c r="D1510" i="5"/>
  <c r="S1509" i="5"/>
  <c r="R1509" i="5"/>
  <c r="L1509" i="5"/>
  <c r="J1509" i="5"/>
  <c r="F1509" i="5"/>
  <c r="D1509" i="5"/>
  <c r="S1508" i="5"/>
  <c r="R1508" i="5"/>
  <c r="L1508" i="5"/>
  <c r="J1508" i="5"/>
  <c r="F1508" i="5"/>
  <c r="D1508" i="5"/>
  <c r="S1507" i="5"/>
  <c r="R1507" i="5"/>
  <c r="L1507" i="5"/>
  <c r="J1507" i="5"/>
  <c r="F1507" i="5"/>
  <c r="D1507" i="5"/>
  <c r="S1506" i="5"/>
  <c r="R1506" i="5"/>
  <c r="L1506" i="5"/>
  <c r="J1506" i="5"/>
  <c r="F1506" i="5"/>
  <c r="D1506" i="5"/>
  <c r="S1505" i="5"/>
  <c r="R1505" i="5"/>
  <c r="L1505" i="5"/>
  <c r="J1505" i="5"/>
  <c r="F1505" i="5"/>
  <c r="D1505" i="5"/>
  <c r="S1504" i="5"/>
  <c r="R1504" i="5"/>
  <c r="L1504" i="5"/>
  <c r="J1504" i="5"/>
  <c r="F1504" i="5"/>
  <c r="D1504" i="5"/>
  <c r="S1503" i="5"/>
  <c r="R1503" i="5"/>
  <c r="L1503" i="5"/>
  <c r="J1503" i="5"/>
  <c r="F1503" i="5"/>
  <c r="D1503" i="5"/>
  <c r="S1502" i="5"/>
  <c r="R1502" i="5"/>
  <c r="L1502" i="5"/>
  <c r="J1502" i="5"/>
  <c r="BA66" i="5" s="1"/>
  <c r="F1502" i="5"/>
  <c r="D1502" i="5"/>
  <c r="S1501" i="5"/>
  <c r="R1501" i="5"/>
  <c r="L1501" i="5"/>
  <c r="J1501" i="5"/>
  <c r="F1501" i="5"/>
  <c r="D1501" i="5"/>
  <c r="S1500" i="5"/>
  <c r="R1500" i="5"/>
  <c r="L1500" i="5"/>
  <c r="J1500" i="5"/>
  <c r="F1500" i="5"/>
  <c r="D1500" i="5"/>
  <c r="S1499" i="5"/>
  <c r="R1499" i="5"/>
  <c r="L1499" i="5"/>
  <c r="J1499" i="5"/>
  <c r="F1499" i="5"/>
  <c r="D1499" i="5"/>
  <c r="S1498" i="5"/>
  <c r="R1498" i="5"/>
  <c r="L1498" i="5"/>
  <c r="J1498" i="5"/>
  <c r="F1498" i="5"/>
  <c r="D1498" i="5"/>
  <c r="S1497" i="5"/>
  <c r="R1497" i="5"/>
  <c r="L1497" i="5"/>
  <c r="J1497" i="5"/>
  <c r="F1497" i="5"/>
  <c r="D1497" i="5"/>
  <c r="S1496" i="5"/>
  <c r="R1496" i="5"/>
  <c r="L1496" i="5"/>
  <c r="J1496" i="5"/>
  <c r="F1496" i="5"/>
  <c r="D1496" i="5"/>
  <c r="S1495" i="5"/>
  <c r="R1495" i="5"/>
  <c r="L1495" i="5"/>
  <c r="J1495" i="5"/>
  <c r="F1495" i="5"/>
  <c r="D1495" i="5"/>
  <c r="S1494" i="5"/>
  <c r="R1494" i="5"/>
  <c r="L1494" i="5"/>
  <c r="J1494" i="5"/>
  <c r="F1494" i="5"/>
  <c r="D1494" i="5"/>
  <c r="S1493" i="5"/>
  <c r="R1493" i="5"/>
  <c r="L1493" i="5"/>
  <c r="J1493" i="5"/>
  <c r="F1493" i="5"/>
  <c r="D1493" i="5"/>
  <c r="S1492" i="5"/>
  <c r="R1492" i="5"/>
  <c r="L1492" i="5"/>
  <c r="J1492" i="5"/>
  <c r="AF66" i="5" s="1"/>
  <c r="F1492" i="5"/>
  <c r="Z66" i="5" s="1"/>
  <c r="AA66" i="5" s="1"/>
  <c r="D1492" i="5"/>
  <c r="S1491" i="5"/>
  <c r="R1491" i="5"/>
  <c r="L1491" i="5"/>
  <c r="J1491" i="5"/>
  <c r="F1491" i="5"/>
  <c r="D1491" i="5"/>
  <c r="S1490" i="5"/>
  <c r="R1490" i="5"/>
  <c r="L1490" i="5"/>
  <c r="J1490" i="5"/>
  <c r="F1490" i="5"/>
  <c r="D1490" i="5"/>
  <c r="S1489" i="5"/>
  <c r="R1489" i="5"/>
  <c r="L1489" i="5"/>
  <c r="J1489" i="5"/>
  <c r="F1489" i="5"/>
  <c r="D1489" i="5"/>
  <c r="S1488" i="5"/>
  <c r="R1488" i="5"/>
  <c r="L1488" i="5"/>
  <c r="J1488" i="5"/>
  <c r="F1488" i="5"/>
  <c r="D1488" i="5"/>
  <c r="S1487" i="5"/>
  <c r="R1487" i="5"/>
  <c r="L1487" i="5"/>
  <c r="J1487" i="5"/>
  <c r="F1487" i="5"/>
  <c r="D1487" i="5"/>
  <c r="S1486" i="5"/>
  <c r="R1486" i="5"/>
  <c r="L1486" i="5"/>
  <c r="J1486" i="5"/>
  <c r="F1486" i="5"/>
  <c r="D1486" i="5"/>
  <c r="S1485" i="5"/>
  <c r="R1485" i="5"/>
  <c r="L1485" i="5"/>
  <c r="J1485" i="5"/>
  <c r="F1485" i="5"/>
  <c r="D1485" i="5"/>
  <c r="S1484" i="5"/>
  <c r="R1484" i="5"/>
  <c r="L1484" i="5"/>
  <c r="J1484" i="5"/>
  <c r="F1484" i="5"/>
  <c r="D1484" i="5"/>
  <c r="S1483" i="5"/>
  <c r="R1483" i="5"/>
  <c r="L1483" i="5"/>
  <c r="J1483" i="5"/>
  <c r="F1483" i="5"/>
  <c r="D1483" i="5"/>
  <c r="S1482" i="5"/>
  <c r="R1482" i="5"/>
  <c r="L1482" i="5"/>
  <c r="J1482" i="5"/>
  <c r="F1482" i="5"/>
  <c r="D1482" i="5"/>
  <c r="S1481" i="5"/>
  <c r="R1481" i="5"/>
  <c r="L1481" i="5"/>
  <c r="J1481" i="5"/>
  <c r="F1481" i="5"/>
  <c r="D1481" i="5"/>
  <c r="S1480" i="5"/>
  <c r="R1480" i="5"/>
  <c r="L1480" i="5"/>
  <c r="J1480" i="5"/>
  <c r="F1480" i="5"/>
  <c r="D1480" i="5"/>
  <c r="S1479" i="5"/>
  <c r="R1479" i="5"/>
  <c r="L1479" i="5"/>
  <c r="J1479" i="5"/>
  <c r="F1479" i="5"/>
  <c r="D1479" i="5"/>
  <c r="S1478" i="5"/>
  <c r="R1478" i="5"/>
  <c r="L1478" i="5"/>
  <c r="J1478" i="5"/>
  <c r="BA65" i="5" s="1"/>
  <c r="F1478" i="5"/>
  <c r="D1478" i="5"/>
  <c r="S1477" i="5"/>
  <c r="R1477" i="5"/>
  <c r="L1477" i="5"/>
  <c r="J1477" i="5"/>
  <c r="F1477" i="5"/>
  <c r="D1477" i="5"/>
  <c r="S1476" i="5"/>
  <c r="R1476" i="5"/>
  <c r="L1476" i="5"/>
  <c r="J1476" i="5"/>
  <c r="F1476" i="5"/>
  <c r="D1476" i="5"/>
  <c r="S1475" i="5"/>
  <c r="R1475" i="5"/>
  <c r="L1475" i="5"/>
  <c r="J1475" i="5"/>
  <c r="F1475" i="5"/>
  <c r="D1475" i="5"/>
  <c r="S1474" i="5"/>
  <c r="R1474" i="5"/>
  <c r="L1474" i="5"/>
  <c r="J1474" i="5"/>
  <c r="F1474" i="5"/>
  <c r="D1474" i="5"/>
  <c r="S1473" i="5"/>
  <c r="R1473" i="5"/>
  <c r="L1473" i="5"/>
  <c r="J1473" i="5"/>
  <c r="F1473" i="5"/>
  <c r="D1473" i="5"/>
  <c r="S1472" i="5"/>
  <c r="R1472" i="5"/>
  <c r="L1472" i="5"/>
  <c r="J1472" i="5"/>
  <c r="F1472" i="5"/>
  <c r="D1472" i="5"/>
  <c r="S1471" i="5"/>
  <c r="R1471" i="5"/>
  <c r="L1471" i="5"/>
  <c r="J1471" i="5"/>
  <c r="F1471" i="5"/>
  <c r="D1471" i="5"/>
  <c r="S1470" i="5"/>
  <c r="R1470" i="5"/>
  <c r="L1470" i="5"/>
  <c r="J1470" i="5"/>
  <c r="F1470" i="5"/>
  <c r="D1470" i="5"/>
  <c r="S1469" i="5"/>
  <c r="R1469" i="5"/>
  <c r="L1469" i="5"/>
  <c r="J1469" i="5"/>
  <c r="F1469" i="5"/>
  <c r="D1469" i="5"/>
  <c r="S1468" i="5"/>
  <c r="R1468" i="5"/>
  <c r="L1468" i="5"/>
  <c r="J1468" i="5"/>
  <c r="AF65" i="5" s="1"/>
  <c r="F1468" i="5"/>
  <c r="Z65" i="5" s="1"/>
  <c r="AA65" i="5" s="1"/>
  <c r="D1468" i="5"/>
  <c r="S1467" i="5"/>
  <c r="R1467" i="5"/>
  <c r="L1467" i="5"/>
  <c r="J1467" i="5"/>
  <c r="F1467" i="5"/>
  <c r="D1467" i="5"/>
  <c r="S1466" i="5"/>
  <c r="R1466" i="5"/>
  <c r="L1466" i="5"/>
  <c r="J1466" i="5"/>
  <c r="F1466" i="5"/>
  <c r="D1466" i="5"/>
  <c r="S1465" i="5"/>
  <c r="R1465" i="5"/>
  <c r="L1465" i="5"/>
  <c r="J1465" i="5"/>
  <c r="F1465" i="5"/>
  <c r="D1465" i="5"/>
  <c r="S1464" i="5"/>
  <c r="R1464" i="5"/>
  <c r="L1464" i="5"/>
  <c r="J1464" i="5"/>
  <c r="F1464" i="5"/>
  <c r="D1464" i="5"/>
  <c r="S1463" i="5"/>
  <c r="R1463" i="5"/>
  <c r="L1463" i="5"/>
  <c r="J1463" i="5"/>
  <c r="F1463" i="5"/>
  <c r="D1463" i="5"/>
  <c r="S1462" i="5"/>
  <c r="R1462" i="5"/>
  <c r="L1462" i="5"/>
  <c r="J1462" i="5"/>
  <c r="F1462" i="5"/>
  <c r="D1462" i="5"/>
  <c r="S1461" i="5"/>
  <c r="R1461" i="5"/>
  <c r="L1461" i="5"/>
  <c r="J1461" i="5"/>
  <c r="F1461" i="5"/>
  <c r="D1461" i="5"/>
  <c r="S1460" i="5"/>
  <c r="R1460" i="5"/>
  <c r="L1460" i="5"/>
  <c r="M1483" i="5" s="1"/>
  <c r="J1460" i="5"/>
  <c r="F1460" i="5"/>
  <c r="D1460" i="5"/>
  <c r="S1459" i="5"/>
  <c r="R1459" i="5"/>
  <c r="L1459" i="5"/>
  <c r="J1459" i="5"/>
  <c r="F1459" i="5"/>
  <c r="D1459" i="5"/>
  <c r="S1458" i="5"/>
  <c r="R1458" i="5"/>
  <c r="L1458" i="5"/>
  <c r="J1458" i="5"/>
  <c r="F1458" i="5"/>
  <c r="D1458" i="5"/>
  <c r="S1457" i="5"/>
  <c r="R1457" i="5"/>
  <c r="L1457" i="5"/>
  <c r="J1457" i="5"/>
  <c r="F1457" i="5"/>
  <c r="D1457" i="5"/>
  <c r="S1456" i="5"/>
  <c r="R1456" i="5"/>
  <c r="L1456" i="5"/>
  <c r="J1456" i="5"/>
  <c r="F1456" i="5"/>
  <c r="D1456" i="5"/>
  <c r="S1455" i="5"/>
  <c r="R1455" i="5"/>
  <c r="L1455" i="5"/>
  <c r="J1455" i="5"/>
  <c r="F1455" i="5"/>
  <c r="D1455" i="5"/>
  <c r="S1454" i="5"/>
  <c r="R1454" i="5"/>
  <c r="L1454" i="5"/>
  <c r="J1454" i="5"/>
  <c r="BA64" i="5" s="1"/>
  <c r="F1454" i="5"/>
  <c r="D1454" i="5"/>
  <c r="S1453" i="5"/>
  <c r="R1453" i="5"/>
  <c r="L1453" i="5"/>
  <c r="J1453" i="5"/>
  <c r="F1453" i="5"/>
  <c r="D1453" i="5"/>
  <c r="S1452" i="5"/>
  <c r="R1452" i="5"/>
  <c r="L1452" i="5"/>
  <c r="J1452" i="5"/>
  <c r="F1452" i="5"/>
  <c r="D1452" i="5"/>
  <c r="S1451" i="5"/>
  <c r="R1451" i="5"/>
  <c r="L1451" i="5"/>
  <c r="J1451" i="5"/>
  <c r="F1451" i="5"/>
  <c r="D1451" i="5"/>
  <c r="S1450" i="5"/>
  <c r="R1450" i="5"/>
  <c r="L1450" i="5"/>
  <c r="J1450" i="5"/>
  <c r="F1450" i="5"/>
  <c r="D1450" i="5"/>
  <c r="S1449" i="5"/>
  <c r="R1449" i="5"/>
  <c r="L1449" i="5"/>
  <c r="J1449" i="5"/>
  <c r="F1449" i="5"/>
  <c r="D1449" i="5"/>
  <c r="S1448" i="5"/>
  <c r="R1448" i="5"/>
  <c r="L1448" i="5"/>
  <c r="J1448" i="5"/>
  <c r="F1448" i="5"/>
  <c r="D1448" i="5"/>
  <c r="S1447" i="5"/>
  <c r="R1447" i="5"/>
  <c r="L1447" i="5"/>
  <c r="J1447" i="5"/>
  <c r="F1447" i="5"/>
  <c r="D1447" i="5"/>
  <c r="S1446" i="5"/>
  <c r="R1446" i="5"/>
  <c r="L1446" i="5"/>
  <c r="J1446" i="5"/>
  <c r="F1446" i="5"/>
  <c r="D1446" i="5"/>
  <c r="S1445" i="5"/>
  <c r="R1445" i="5"/>
  <c r="L1445" i="5"/>
  <c r="J1445" i="5"/>
  <c r="F1445" i="5"/>
  <c r="D1445" i="5"/>
  <c r="S1444" i="5"/>
  <c r="R1444" i="5"/>
  <c r="L1444" i="5"/>
  <c r="J1444" i="5"/>
  <c r="AF64" i="5" s="1"/>
  <c r="F1444" i="5"/>
  <c r="D1444" i="5"/>
  <c r="S1443" i="5"/>
  <c r="R1443" i="5"/>
  <c r="L1443" i="5"/>
  <c r="J1443" i="5"/>
  <c r="F1443" i="5"/>
  <c r="D1443" i="5"/>
  <c r="S1442" i="5"/>
  <c r="R1442" i="5"/>
  <c r="L1442" i="5"/>
  <c r="J1442" i="5"/>
  <c r="F1442" i="5"/>
  <c r="D1442" i="5"/>
  <c r="S1441" i="5"/>
  <c r="R1441" i="5"/>
  <c r="L1441" i="5"/>
  <c r="J1441" i="5"/>
  <c r="F1441" i="5"/>
  <c r="D1441" i="5"/>
  <c r="S1440" i="5"/>
  <c r="R1440" i="5"/>
  <c r="L1440" i="5"/>
  <c r="J1440" i="5"/>
  <c r="F1440" i="5"/>
  <c r="D1440" i="5"/>
  <c r="S1439" i="5"/>
  <c r="R1439" i="5"/>
  <c r="L1439" i="5"/>
  <c r="J1439" i="5"/>
  <c r="F1439" i="5"/>
  <c r="D1439" i="5"/>
  <c r="S1438" i="5"/>
  <c r="R1438" i="5"/>
  <c r="L1438" i="5"/>
  <c r="M1461" i="5" s="1"/>
  <c r="J1438" i="5"/>
  <c r="F1438" i="5"/>
  <c r="D1438" i="5"/>
  <c r="S1437" i="5"/>
  <c r="R1437" i="5"/>
  <c r="L1437" i="5"/>
  <c r="J1437" i="5"/>
  <c r="F1437" i="5"/>
  <c r="D1437" i="5"/>
  <c r="S1436" i="5"/>
  <c r="R1436" i="5"/>
  <c r="L1436" i="5"/>
  <c r="J1436" i="5"/>
  <c r="F1436" i="5"/>
  <c r="D1436" i="5"/>
  <c r="S1435" i="5"/>
  <c r="R1435" i="5"/>
  <c r="L1435" i="5"/>
  <c r="J1435" i="5"/>
  <c r="F1435" i="5"/>
  <c r="D1435" i="5"/>
  <c r="S1434" i="5"/>
  <c r="R1434" i="5"/>
  <c r="L1434" i="5"/>
  <c r="J1434" i="5"/>
  <c r="F1434" i="5"/>
  <c r="D1434" i="5"/>
  <c r="S1433" i="5"/>
  <c r="R1433" i="5"/>
  <c r="L1433" i="5"/>
  <c r="J1433" i="5"/>
  <c r="F1433" i="5"/>
  <c r="D1433" i="5"/>
  <c r="S1432" i="5"/>
  <c r="R1432" i="5"/>
  <c r="L1432" i="5"/>
  <c r="J1432" i="5"/>
  <c r="F1432" i="5"/>
  <c r="D1432" i="5"/>
  <c r="S1431" i="5"/>
  <c r="R1431" i="5"/>
  <c r="L1431" i="5"/>
  <c r="J1431" i="5"/>
  <c r="F1431" i="5"/>
  <c r="D1431" i="5"/>
  <c r="S1430" i="5"/>
  <c r="R1430" i="5"/>
  <c r="L1430" i="5"/>
  <c r="J1430" i="5"/>
  <c r="BA63" i="5" s="1"/>
  <c r="F1430" i="5"/>
  <c r="D1430" i="5"/>
  <c r="S1429" i="5"/>
  <c r="R1429" i="5"/>
  <c r="L1429" i="5"/>
  <c r="J1429" i="5"/>
  <c r="F1429" i="5"/>
  <c r="D1429" i="5"/>
  <c r="S1428" i="5"/>
  <c r="R1428" i="5"/>
  <c r="L1428" i="5"/>
  <c r="J1428" i="5"/>
  <c r="F1428" i="5"/>
  <c r="D1428" i="5"/>
  <c r="S1427" i="5"/>
  <c r="R1427" i="5"/>
  <c r="L1427" i="5"/>
  <c r="J1427" i="5"/>
  <c r="F1427" i="5"/>
  <c r="D1427" i="5"/>
  <c r="S1426" i="5"/>
  <c r="R1426" i="5"/>
  <c r="L1426" i="5"/>
  <c r="J1426" i="5"/>
  <c r="F1426" i="5"/>
  <c r="D1426" i="5"/>
  <c r="S1425" i="5"/>
  <c r="R1425" i="5"/>
  <c r="L1425" i="5"/>
  <c r="J1425" i="5"/>
  <c r="F1425" i="5"/>
  <c r="D1425" i="5"/>
  <c r="S1424" i="5"/>
  <c r="R1424" i="5"/>
  <c r="L1424" i="5"/>
  <c r="J1424" i="5"/>
  <c r="F1424" i="5"/>
  <c r="D1424" i="5"/>
  <c r="S1423" i="5"/>
  <c r="R1423" i="5"/>
  <c r="L1423" i="5"/>
  <c r="J1423" i="5"/>
  <c r="F1423" i="5"/>
  <c r="D1423" i="5"/>
  <c r="S1422" i="5"/>
  <c r="R1422" i="5"/>
  <c r="L1422" i="5"/>
  <c r="M1445" i="5" s="1"/>
  <c r="J1422" i="5"/>
  <c r="F1422" i="5"/>
  <c r="D1422" i="5"/>
  <c r="S1421" i="5"/>
  <c r="R1421" i="5"/>
  <c r="L1421" i="5"/>
  <c r="J1421" i="5"/>
  <c r="F1421" i="5"/>
  <c r="D1421" i="5"/>
  <c r="S1420" i="5"/>
  <c r="R1420" i="5"/>
  <c r="L1420" i="5"/>
  <c r="J1420" i="5"/>
  <c r="AF63" i="5" s="1"/>
  <c r="F1420" i="5"/>
  <c r="Z63" i="5" s="1"/>
  <c r="AA63" i="5" s="1"/>
  <c r="D1420" i="5"/>
  <c r="S1419" i="5"/>
  <c r="R1419" i="5"/>
  <c r="L1419" i="5"/>
  <c r="J1419" i="5"/>
  <c r="F1419" i="5"/>
  <c r="D1419" i="5"/>
  <c r="S1418" i="5"/>
  <c r="R1418" i="5"/>
  <c r="L1418" i="5"/>
  <c r="J1418" i="5"/>
  <c r="F1418" i="5"/>
  <c r="D1418" i="5"/>
  <c r="S1417" i="5"/>
  <c r="R1417" i="5"/>
  <c r="L1417" i="5"/>
  <c r="J1417" i="5"/>
  <c r="F1417" i="5"/>
  <c r="D1417" i="5"/>
  <c r="S1416" i="5"/>
  <c r="R1416" i="5"/>
  <c r="L1416" i="5"/>
  <c r="J1416" i="5"/>
  <c r="F1416" i="5"/>
  <c r="D1416" i="5"/>
  <c r="S1415" i="5"/>
  <c r="R1415" i="5"/>
  <c r="L1415" i="5"/>
  <c r="J1415" i="5"/>
  <c r="F1415" i="5"/>
  <c r="D1415" i="5"/>
  <c r="S1414" i="5"/>
  <c r="R1414" i="5"/>
  <c r="L1414" i="5"/>
  <c r="J1414" i="5"/>
  <c r="F1414" i="5"/>
  <c r="D1414" i="5"/>
  <c r="S1413" i="5"/>
  <c r="R1413" i="5"/>
  <c r="L1413" i="5"/>
  <c r="J1413" i="5"/>
  <c r="F1413" i="5"/>
  <c r="D1413" i="5"/>
  <c r="S1412" i="5"/>
  <c r="R1412" i="5"/>
  <c r="L1412" i="5"/>
  <c r="J1412" i="5"/>
  <c r="F1412" i="5"/>
  <c r="D1412" i="5"/>
  <c r="S1411" i="5"/>
  <c r="R1411" i="5"/>
  <c r="L1411" i="5"/>
  <c r="J1411" i="5"/>
  <c r="F1411" i="5"/>
  <c r="D1411" i="5"/>
  <c r="S1410" i="5"/>
  <c r="R1410" i="5"/>
  <c r="L1410" i="5"/>
  <c r="J1410" i="5"/>
  <c r="F1410" i="5"/>
  <c r="D1410" i="5"/>
  <c r="S1409" i="5"/>
  <c r="R1409" i="5"/>
  <c r="L1409" i="5"/>
  <c r="J1409" i="5"/>
  <c r="F1409" i="5"/>
  <c r="D1409" i="5"/>
  <c r="S1408" i="5"/>
  <c r="R1408" i="5"/>
  <c r="L1408" i="5"/>
  <c r="J1408" i="5"/>
  <c r="F1408" i="5"/>
  <c r="D1408" i="5"/>
  <c r="S1407" i="5"/>
  <c r="R1407" i="5"/>
  <c r="L1407" i="5"/>
  <c r="J1407" i="5"/>
  <c r="F1407" i="5"/>
  <c r="D1407" i="5"/>
  <c r="S1406" i="5"/>
  <c r="R1406" i="5"/>
  <c r="L1406" i="5"/>
  <c r="J1406" i="5"/>
  <c r="BA62" i="5" s="1"/>
  <c r="F1406" i="5"/>
  <c r="D1406" i="5"/>
  <c r="S1405" i="5"/>
  <c r="R1405" i="5"/>
  <c r="L1405" i="5"/>
  <c r="J1405" i="5"/>
  <c r="F1405" i="5"/>
  <c r="D1405" i="5"/>
  <c r="S1404" i="5"/>
  <c r="R1404" i="5"/>
  <c r="L1404" i="5"/>
  <c r="J1404" i="5"/>
  <c r="F1404" i="5"/>
  <c r="D1404" i="5"/>
  <c r="S1403" i="5"/>
  <c r="R1403" i="5"/>
  <c r="L1403" i="5"/>
  <c r="J1403" i="5"/>
  <c r="F1403" i="5"/>
  <c r="D1403" i="5"/>
  <c r="S1402" i="5"/>
  <c r="R1402" i="5"/>
  <c r="L1402" i="5"/>
  <c r="J1402" i="5"/>
  <c r="F1402" i="5"/>
  <c r="D1402" i="5"/>
  <c r="S1401" i="5"/>
  <c r="R1401" i="5"/>
  <c r="L1401" i="5"/>
  <c r="J1401" i="5"/>
  <c r="F1401" i="5"/>
  <c r="D1401" i="5"/>
  <c r="S1400" i="5"/>
  <c r="R1400" i="5"/>
  <c r="L1400" i="5"/>
  <c r="J1400" i="5"/>
  <c r="F1400" i="5"/>
  <c r="D1400" i="5"/>
  <c r="S1399" i="5"/>
  <c r="R1399" i="5"/>
  <c r="L1399" i="5"/>
  <c r="J1399" i="5"/>
  <c r="F1399" i="5"/>
  <c r="D1399" i="5"/>
  <c r="S1398" i="5"/>
  <c r="R1398" i="5"/>
  <c r="L1398" i="5"/>
  <c r="J1398" i="5"/>
  <c r="F1398" i="5"/>
  <c r="D1398" i="5"/>
  <c r="S1397" i="5"/>
  <c r="R1397" i="5"/>
  <c r="L1397" i="5"/>
  <c r="J1397" i="5"/>
  <c r="F1397" i="5"/>
  <c r="D1397" i="5"/>
  <c r="S1396" i="5"/>
  <c r="R1396" i="5"/>
  <c r="L1396" i="5"/>
  <c r="M1419" i="5" s="1"/>
  <c r="J1396" i="5"/>
  <c r="AF62" i="5" s="1"/>
  <c r="F1396" i="5"/>
  <c r="Z62" i="5" s="1"/>
  <c r="AA62" i="5" s="1"/>
  <c r="D1396" i="5"/>
  <c r="S1395" i="5"/>
  <c r="R1395" i="5"/>
  <c r="L1395" i="5"/>
  <c r="J1395" i="5"/>
  <c r="F1395" i="5"/>
  <c r="D1395" i="5"/>
  <c r="S1394" i="5"/>
  <c r="R1394" i="5"/>
  <c r="L1394" i="5"/>
  <c r="J1394" i="5"/>
  <c r="F1394" i="5"/>
  <c r="D1394" i="5"/>
  <c r="S1393" i="5"/>
  <c r="R1393" i="5"/>
  <c r="L1393" i="5"/>
  <c r="J1393" i="5"/>
  <c r="F1393" i="5"/>
  <c r="D1393" i="5"/>
  <c r="S1392" i="5"/>
  <c r="R1392" i="5"/>
  <c r="L1392" i="5"/>
  <c r="J1392" i="5"/>
  <c r="F1392" i="5"/>
  <c r="D1392" i="5"/>
  <c r="S1391" i="5"/>
  <c r="R1391" i="5"/>
  <c r="L1391" i="5"/>
  <c r="J1391" i="5"/>
  <c r="F1391" i="5"/>
  <c r="D1391" i="5"/>
  <c r="S1390" i="5"/>
  <c r="R1390" i="5"/>
  <c r="L1390" i="5"/>
  <c r="J1390" i="5"/>
  <c r="F1390" i="5"/>
  <c r="D1390" i="5"/>
  <c r="S1389" i="5"/>
  <c r="R1389" i="5"/>
  <c r="L1389" i="5"/>
  <c r="J1389" i="5"/>
  <c r="F1389" i="5"/>
  <c r="D1389" i="5"/>
  <c r="S1388" i="5"/>
  <c r="R1388" i="5"/>
  <c r="L1388" i="5"/>
  <c r="J1388" i="5"/>
  <c r="F1388" i="5"/>
  <c r="D1388" i="5"/>
  <c r="S1387" i="5"/>
  <c r="R1387" i="5"/>
  <c r="L1387" i="5"/>
  <c r="J1387" i="5"/>
  <c r="F1387" i="5"/>
  <c r="D1387" i="5"/>
  <c r="S1386" i="5"/>
  <c r="R1386" i="5"/>
  <c r="L1386" i="5"/>
  <c r="J1386" i="5"/>
  <c r="F1386" i="5"/>
  <c r="D1386" i="5"/>
  <c r="S1385" i="5"/>
  <c r="R1385" i="5"/>
  <c r="L1385" i="5"/>
  <c r="J1385" i="5"/>
  <c r="F1385" i="5"/>
  <c r="D1385" i="5"/>
  <c r="S1384" i="5"/>
  <c r="R1384" i="5"/>
  <c r="L1384" i="5"/>
  <c r="J1384" i="5"/>
  <c r="F1384" i="5"/>
  <c r="D1384" i="5"/>
  <c r="S1383" i="5"/>
  <c r="R1383" i="5"/>
  <c r="L1383" i="5"/>
  <c r="J1383" i="5"/>
  <c r="F1383" i="5"/>
  <c r="D1383" i="5"/>
  <c r="S1382" i="5"/>
  <c r="R1382" i="5"/>
  <c r="L1382" i="5"/>
  <c r="J1382" i="5"/>
  <c r="BA61" i="5" s="1"/>
  <c r="F1382" i="5"/>
  <c r="D1382" i="5"/>
  <c r="S1381" i="5"/>
  <c r="R1381" i="5"/>
  <c r="L1381" i="5"/>
  <c r="J1381" i="5"/>
  <c r="F1381" i="5"/>
  <c r="D1381" i="5"/>
  <c r="S1380" i="5"/>
  <c r="R1380" i="5"/>
  <c r="L1380" i="5"/>
  <c r="J1380" i="5"/>
  <c r="F1380" i="5"/>
  <c r="D1380" i="5"/>
  <c r="S1379" i="5"/>
  <c r="R1379" i="5"/>
  <c r="L1379" i="5"/>
  <c r="J1379" i="5"/>
  <c r="F1379" i="5"/>
  <c r="D1379" i="5"/>
  <c r="S1378" i="5"/>
  <c r="R1378" i="5"/>
  <c r="L1378" i="5"/>
  <c r="J1378" i="5"/>
  <c r="F1378" i="5"/>
  <c r="D1378" i="5"/>
  <c r="S1377" i="5"/>
  <c r="R1377" i="5"/>
  <c r="L1377" i="5"/>
  <c r="J1377" i="5"/>
  <c r="F1377" i="5"/>
  <c r="D1377" i="5"/>
  <c r="S1376" i="5"/>
  <c r="R1376" i="5"/>
  <c r="L1376" i="5"/>
  <c r="J1376" i="5"/>
  <c r="F1376" i="5"/>
  <c r="D1376" i="5"/>
  <c r="S1375" i="5"/>
  <c r="R1375" i="5"/>
  <c r="L1375" i="5"/>
  <c r="J1375" i="5"/>
  <c r="F1375" i="5"/>
  <c r="D1375" i="5"/>
  <c r="S1374" i="5"/>
  <c r="R1374" i="5"/>
  <c r="L1374" i="5"/>
  <c r="J1374" i="5"/>
  <c r="F1374" i="5"/>
  <c r="D1374" i="5"/>
  <c r="S1373" i="5"/>
  <c r="R1373" i="5"/>
  <c r="L1373" i="5"/>
  <c r="J1373" i="5"/>
  <c r="F1373" i="5"/>
  <c r="D1373" i="5"/>
  <c r="S1372" i="5"/>
  <c r="R1372" i="5"/>
  <c r="L1372" i="5"/>
  <c r="J1372" i="5"/>
  <c r="AF61" i="5" s="1"/>
  <c r="F1372" i="5"/>
  <c r="D1372" i="5"/>
  <c r="S1371" i="5"/>
  <c r="R1371" i="5"/>
  <c r="L1371" i="5"/>
  <c r="J1371" i="5"/>
  <c r="F1371" i="5"/>
  <c r="D1371" i="5"/>
  <c r="S1370" i="5"/>
  <c r="R1370" i="5"/>
  <c r="L1370" i="5"/>
  <c r="J1370" i="5"/>
  <c r="F1370" i="5"/>
  <c r="D1370" i="5"/>
  <c r="S1369" i="5"/>
  <c r="R1369" i="5"/>
  <c r="L1369" i="5"/>
  <c r="J1369" i="5"/>
  <c r="F1369" i="5"/>
  <c r="D1369" i="5"/>
  <c r="S1368" i="5"/>
  <c r="R1368" i="5"/>
  <c r="L1368" i="5"/>
  <c r="J1368" i="5"/>
  <c r="F1368" i="5"/>
  <c r="D1368" i="5"/>
  <c r="S1367" i="5"/>
  <c r="R1367" i="5"/>
  <c r="L1367" i="5"/>
  <c r="J1367" i="5"/>
  <c r="F1367" i="5"/>
  <c r="D1367" i="5"/>
  <c r="S1366" i="5"/>
  <c r="R1366" i="5"/>
  <c r="L1366" i="5"/>
  <c r="J1366" i="5"/>
  <c r="F1366" i="5"/>
  <c r="D1366" i="5"/>
  <c r="S1365" i="5"/>
  <c r="R1365" i="5"/>
  <c r="L1365" i="5"/>
  <c r="J1365" i="5"/>
  <c r="F1365" i="5"/>
  <c r="D1365" i="5"/>
  <c r="S1364" i="5"/>
  <c r="R1364" i="5"/>
  <c r="L1364" i="5"/>
  <c r="J1364" i="5"/>
  <c r="F1364" i="5"/>
  <c r="D1364" i="5"/>
  <c r="S1363" i="5"/>
  <c r="R1363" i="5"/>
  <c r="L1363" i="5"/>
  <c r="J1363" i="5"/>
  <c r="F1363" i="5"/>
  <c r="D1363" i="5"/>
  <c r="S1362" i="5"/>
  <c r="R1362" i="5"/>
  <c r="L1362" i="5"/>
  <c r="J1362" i="5"/>
  <c r="F1362" i="5"/>
  <c r="D1362" i="5"/>
  <c r="S1361" i="5"/>
  <c r="R1361" i="5"/>
  <c r="L1361" i="5"/>
  <c r="J1361" i="5"/>
  <c r="F1361" i="5"/>
  <c r="D1361" i="5"/>
  <c r="S1360" i="5"/>
  <c r="R1360" i="5"/>
  <c r="L1360" i="5"/>
  <c r="J1360" i="5"/>
  <c r="F1360" i="5"/>
  <c r="D1360" i="5"/>
  <c r="S1359" i="5"/>
  <c r="R1359" i="5"/>
  <c r="L1359" i="5"/>
  <c r="J1359" i="5"/>
  <c r="F1359" i="5"/>
  <c r="D1359" i="5"/>
  <c r="S1358" i="5"/>
  <c r="R1358" i="5"/>
  <c r="L1358" i="5"/>
  <c r="J1358" i="5"/>
  <c r="BA60" i="5" s="1"/>
  <c r="F1358" i="5"/>
  <c r="D1358" i="5"/>
  <c r="S1357" i="5"/>
  <c r="R1357" i="5"/>
  <c r="L1357" i="5"/>
  <c r="J1357" i="5"/>
  <c r="F1357" i="5"/>
  <c r="D1357" i="5"/>
  <c r="S1356" i="5"/>
  <c r="R1356" i="5"/>
  <c r="L1356" i="5"/>
  <c r="J1356" i="5"/>
  <c r="F1356" i="5"/>
  <c r="D1356" i="5"/>
  <c r="S1355" i="5"/>
  <c r="R1355" i="5"/>
  <c r="L1355" i="5"/>
  <c r="J1355" i="5"/>
  <c r="F1355" i="5"/>
  <c r="D1355" i="5"/>
  <c r="S1354" i="5"/>
  <c r="R1354" i="5"/>
  <c r="L1354" i="5"/>
  <c r="J1354" i="5"/>
  <c r="F1354" i="5"/>
  <c r="D1354" i="5"/>
  <c r="S1353" i="5"/>
  <c r="R1353" i="5"/>
  <c r="L1353" i="5"/>
  <c r="J1353" i="5"/>
  <c r="F1353" i="5"/>
  <c r="D1353" i="5"/>
  <c r="S1352" i="5"/>
  <c r="R1352" i="5"/>
  <c r="L1352" i="5"/>
  <c r="J1352" i="5"/>
  <c r="F1352" i="5"/>
  <c r="D1352" i="5"/>
  <c r="S1351" i="5"/>
  <c r="R1351" i="5"/>
  <c r="L1351" i="5"/>
  <c r="J1351" i="5"/>
  <c r="F1351" i="5"/>
  <c r="D1351" i="5"/>
  <c r="S1350" i="5"/>
  <c r="R1350" i="5"/>
  <c r="L1350" i="5"/>
  <c r="J1350" i="5"/>
  <c r="F1350" i="5"/>
  <c r="D1350" i="5"/>
  <c r="S1349" i="5"/>
  <c r="R1349" i="5"/>
  <c r="L1349" i="5"/>
  <c r="J1349" i="5"/>
  <c r="F1349" i="5"/>
  <c r="D1349" i="5"/>
  <c r="S1348" i="5"/>
  <c r="R1348" i="5"/>
  <c r="L1348" i="5"/>
  <c r="J1348" i="5"/>
  <c r="AF60" i="5" s="1"/>
  <c r="F1348" i="5"/>
  <c r="Z60" i="5" s="1"/>
  <c r="AA60" i="5" s="1"/>
  <c r="D1348" i="5"/>
  <c r="S1347" i="5"/>
  <c r="R1347" i="5"/>
  <c r="L1347" i="5"/>
  <c r="J1347" i="5"/>
  <c r="F1347" i="5"/>
  <c r="D1347" i="5"/>
  <c r="S1346" i="5"/>
  <c r="R1346" i="5"/>
  <c r="L1346" i="5"/>
  <c r="M1369" i="5" s="1"/>
  <c r="J1346" i="5"/>
  <c r="F1346" i="5"/>
  <c r="D1346" i="5"/>
  <c r="S1345" i="5"/>
  <c r="R1345" i="5"/>
  <c r="L1345" i="5"/>
  <c r="J1345" i="5"/>
  <c r="F1345" i="5"/>
  <c r="D1345" i="5"/>
  <c r="S1344" i="5"/>
  <c r="R1344" i="5"/>
  <c r="L1344" i="5"/>
  <c r="J1344" i="5"/>
  <c r="F1344" i="5"/>
  <c r="D1344" i="5"/>
  <c r="S1343" i="5"/>
  <c r="R1343" i="5"/>
  <c r="L1343" i="5"/>
  <c r="J1343" i="5"/>
  <c r="F1343" i="5"/>
  <c r="D1343" i="5"/>
  <c r="S1342" i="5"/>
  <c r="R1342" i="5"/>
  <c r="L1342" i="5"/>
  <c r="J1342" i="5"/>
  <c r="F1342" i="5"/>
  <c r="D1342" i="5"/>
  <c r="S1341" i="5"/>
  <c r="R1341" i="5"/>
  <c r="L1341" i="5"/>
  <c r="J1341" i="5"/>
  <c r="F1341" i="5"/>
  <c r="D1341" i="5"/>
  <c r="S1340" i="5"/>
  <c r="R1340" i="5"/>
  <c r="L1340" i="5"/>
  <c r="J1340" i="5"/>
  <c r="F1340" i="5"/>
  <c r="D1340" i="5"/>
  <c r="S1339" i="5"/>
  <c r="R1339" i="5"/>
  <c r="L1339" i="5"/>
  <c r="J1339" i="5"/>
  <c r="F1339" i="5"/>
  <c r="D1339" i="5"/>
  <c r="S1338" i="5"/>
  <c r="R1338" i="5"/>
  <c r="L1338" i="5"/>
  <c r="J1338" i="5"/>
  <c r="F1338" i="5"/>
  <c r="D1338" i="5"/>
  <c r="S1337" i="5"/>
  <c r="R1337" i="5"/>
  <c r="L1337" i="5"/>
  <c r="J1337" i="5"/>
  <c r="F1337" i="5"/>
  <c r="D1337" i="5"/>
  <c r="S1336" i="5"/>
  <c r="R1336" i="5"/>
  <c r="L1336" i="5"/>
  <c r="J1336" i="5"/>
  <c r="F1336" i="5"/>
  <c r="D1336" i="5"/>
  <c r="S1335" i="5"/>
  <c r="R1335" i="5"/>
  <c r="L1335" i="5"/>
  <c r="J1335" i="5"/>
  <c r="F1335" i="5"/>
  <c r="D1335" i="5"/>
  <c r="S1334" i="5"/>
  <c r="R1334" i="5"/>
  <c r="L1334" i="5"/>
  <c r="BC59" i="5" s="1"/>
  <c r="J1334" i="5"/>
  <c r="F1334" i="5"/>
  <c r="D1334" i="5"/>
  <c r="S1333" i="5"/>
  <c r="R1333" i="5"/>
  <c r="L1333" i="5"/>
  <c r="J1333" i="5"/>
  <c r="F1333" i="5"/>
  <c r="D1333" i="5"/>
  <c r="S1332" i="5"/>
  <c r="R1332" i="5"/>
  <c r="L1332" i="5"/>
  <c r="J1332" i="5"/>
  <c r="F1332" i="5"/>
  <c r="D1332" i="5"/>
  <c r="S1331" i="5"/>
  <c r="R1331" i="5"/>
  <c r="L1331" i="5"/>
  <c r="J1331" i="5"/>
  <c r="F1331" i="5"/>
  <c r="D1331" i="5"/>
  <c r="S1330" i="5"/>
  <c r="R1330" i="5"/>
  <c r="L1330" i="5"/>
  <c r="J1330" i="5"/>
  <c r="F1330" i="5"/>
  <c r="D1330" i="5"/>
  <c r="S1329" i="5"/>
  <c r="R1329" i="5"/>
  <c r="L1329" i="5"/>
  <c r="J1329" i="5"/>
  <c r="F1329" i="5"/>
  <c r="D1329" i="5"/>
  <c r="S1328" i="5"/>
  <c r="R1328" i="5"/>
  <c r="L1328" i="5"/>
  <c r="J1328" i="5"/>
  <c r="F1328" i="5"/>
  <c r="D1328" i="5"/>
  <c r="S1327" i="5"/>
  <c r="R1327" i="5"/>
  <c r="L1327" i="5"/>
  <c r="J1327" i="5"/>
  <c r="F1327" i="5"/>
  <c r="D1327" i="5"/>
  <c r="S1326" i="5"/>
  <c r="R1326" i="5"/>
  <c r="L1326" i="5"/>
  <c r="J1326" i="5"/>
  <c r="F1326" i="5"/>
  <c r="D1326" i="5"/>
  <c r="S1325" i="5"/>
  <c r="R1325" i="5"/>
  <c r="L1325" i="5"/>
  <c r="J1325" i="5"/>
  <c r="F1325" i="5"/>
  <c r="D1325" i="5"/>
  <c r="S1324" i="5"/>
  <c r="R1324" i="5"/>
  <c r="L1324" i="5"/>
  <c r="J1324" i="5"/>
  <c r="F1324" i="5"/>
  <c r="D1324" i="5"/>
  <c r="S1323" i="5"/>
  <c r="R1323" i="5"/>
  <c r="L1323" i="5"/>
  <c r="J1323" i="5"/>
  <c r="F1323" i="5"/>
  <c r="D1323" i="5"/>
  <c r="S1322" i="5"/>
  <c r="R1322" i="5"/>
  <c r="L1322" i="5"/>
  <c r="J1322" i="5"/>
  <c r="F1322" i="5"/>
  <c r="D1322" i="5"/>
  <c r="S1321" i="5"/>
  <c r="R1321" i="5"/>
  <c r="L1321" i="5"/>
  <c r="J1321" i="5"/>
  <c r="F1321" i="5"/>
  <c r="D1321" i="5"/>
  <c r="S1320" i="5"/>
  <c r="R1320" i="5"/>
  <c r="L1320" i="5"/>
  <c r="M1342" i="5" s="1"/>
  <c r="J1320" i="5"/>
  <c r="F1320" i="5"/>
  <c r="D1320" i="5"/>
  <c r="S1319" i="5"/>
  <c r="R1319" i="5"/>
  <c r="L1319" i="5"/>
  <c r="J1319" i="5"/>
  <c r="F1319" i="5"/>
  <c r="D1319" i="5"/>
  <c r="S1318" i="5"/>
  <c r="R1318" i="5"/>
  <c r="L1318" i="5"/>
  <c r="J1318" i="5"/>
  <c r="F1318" i="5"/>
  <c r="D1318" i="5"/>
  <c r="S1317" i="5"/>
  <c r="R1317" i="5"/>
  <c r="L1317" i="5"/>
  <c r="J1317" i="5"/>
  <c r="F1317" i="5"/>
  <c r="D1317" i="5"/>
  <c r="S1316" i="5"/>
  <c r="R1316" i="5"/>
  <c r="L1316" i="5"/>
  <c r="J1316" i="5"/>
  <c r="F1316" i="5"/>
  <c r="D1316" i="5"/>
  <c r="S1315" i="5"/>
  <c r="R1315" i="5"/>
  <c r="L1315" i="5"/>
  <c r="J1315" i="5"/>
  <c r="F1315" i="5"/>
  <c r="D1315" i="5"/>
  <c r="S1314" i="5"/>
  <c r="R1314" i="5"/>
  <c r="L1314" i="5"/>
  <c r="J1314" i="5"/>
  <c r="F1314" i="5"/>
  <c r="D1314" i="5"/>
  <c r="S1313" i="5"/>
  <c r="R1313" i="5"/>
  <c r="L1313" i="5"/>
  <c r="J1313" i="5"/>
  <c r="F1313" i="5"/>
  <c r="D1313" i="5"/>
  <c r="S1312" i="5"/>
  <c r="R1312" i="5"/>
  <c r="L1312" i="5"/>
  <c r="J1312" i="5"/>
  <c r="F1312" i="5"/>
  <c r="D1312" i="5"/>
  <c r="S1311" i="5"/>
  <c r="R1311" i="5"/>
  <c r="L1311" i="5"/>
  <c r="J1311" i="5"/>
  <c r="F1311" i="5"/>
  <c r="D1311" i="5"/>
  <c r="S1310" i="5"/>
  <c r="R1310" i="5"/>
  <c r="L1310" i="5"/>
  <c r="BC58" i="5" s="1"/>
  <c r="J1310" i="5"/>
  <c r="F1310" i="5"/>
  <c r="D1310" i="5"/>
  <c r="S1309" i="5"/>
  <c r="R1309" i="5"/>
  <c r="L1309" i="5"/>
  <c r="J1309" i="5"/>
  <c r="F1309" i="5"/>
  <c r="D1309" i="5"/>
  <c r="S1308" i="5"/>
  <c r="R1308" i="5"/>
  <c r="L1308" i="5"/>
  <c r="J1308" i="5"/>
  <c r="F1308" i="5"/>
  <c r="D1308" i="5"/>
  <c r="S1307" i="5"/>
  <c r="R1307" i="5"/>
  <c r="L1307" i="5"/>
  <c r="J1307" i="5"/>
  <c r="F1307" i="5"/>
  <c r="D1307" i="5"/>
  <c r="S1306" i="5"/>
  <c r="R1306" i="5"/>
  <c r="L1306" i="5"/>
  <c r="J1306" i="5"/>
  <c r="F1306" i="5"/>
  <c r="D1306" i="5"/>
  <c r="S1305" i="5"/>
  <c r="R1305" i="5"/>
  <c r="L1305" i="5"/>
  <c r="J1305" i="5"/>
  <c r="F1305" i="5"/>
  <c r="D1305" i="5"/>
  <c r="S1304" i="5"/>
  <c r="R1304" i="5"/>
  <c r="L1304" i="5"/>
  <c r="J1304" i="5"/>
  <c r="F1304" i="5"/>
  <c r="D1304" i="5"/>
  <c r="S1303" i="5"/>
  <c r="R1303" i="5"/>
  <c r="L1303" i="5"/>
  <c r="J1303" i="5"/>
  <c r="F1303" i="5"/>
  <c r="D1303" i="5"/>
  <c r="S1302" i="5"/>
  <c r="R1302" i="5"/>
  <c r="L1302" i="5"/>
  <c r="J1302" i="5"/>
  <c r="F1302" i="5"/>
  <c r="D1302" i="5"/>
  <c r="S1301" i="5"/>
  <c r="R1301" i="5"/>
  <c r="L1301" i="5"/>
  <c r="J1301" i="5"/>
  <c r="F1301" i="5"/>
  <c r="D1301" i="5"/>
  <c r="S1300" i="5"/>
  <c r="R1300" i="5"/>
  <c r="L1300" i="5"/>
  <c r="J1300" i="5"/>
  <c r="F1300" i="5"/>
  <c r="Z58" i="5" s="1"/>
  <c r="AA58" i="5" s="1"/>
  <c r="D1300" i="5"/>
  <c r="S1299" i="5"/>
  <c r="R1299" i="5"/>
  <c r="L1299" i="5"/>
  <c r="J1299" i="5"/>
  <c r="F1299" i="5"/>
  <c r="D1299" i="5"/>
  <c r="S1298" i="5"/>
  <c r="R1298" i="5"/>
  <c r="L1298" i="5"/>
  <c r="J1298" i="5"/>
  <c r="F1298" i="5"/>
  <c r="D1298" i="5"/>
  <c r="S1297" i="5"/>
  <c r="R1297" i="5"/>
  <c r="L1297" i="5"/>
  <c r="J1297" i="5"/>
  <c r="F1297" i="5"/>
  <c r="D1297" i="5"/>
  <c r="S1296" i="5"/>
  <c r="R1296" i="5"/>
  <c r="L1296" i="5"/>
  <c r="J1296" i="5"/>
  <c r="F1296" i="5"/>
  <c r="D1296" i="5"/>
  <c r="S1295" i="5"/>
  <c r="R1295" i="5"/>
  <c r="L1295" i="5"/>
  <c r="J1295" i="5"/>
  <c r="F1295" i="5"/>
  <c r="D1295" i="5"/>
  <c r="S1294" i="5"/>
  <c r="R1294" i="5"/>
  <c r="L1294" i="5"/>
  <c r="J1294" i="5"/>
  <c r="F1294" i="5"/>
  <c r="D1294" i="5"/>
  <c r="S1293" i="5"/>
  <c r="R1293" i="5"/>
  <c r="L1293" i="5"/>
  <c r="J1293" i="5"/>
  <c r="F1293" i="5"/>
  <c r="D1293" i="5"/>
  <c r="S1292" i="5"/>
  <c r="R1292" i="5"/>
  <c r="L1292" i="5"/>
  <c r="J1292" i="5"/>
  <c r="F1292" i="5"/>
  <c r="D1292" i="5"/>
  <c r="S1291" i="5"/>
  <c r="R1291" i="5"/>
  <c r="L1291" i="5"/>
  <c r="J1291" i="5"/>
  <c r="F1291" i="5"/>
  <c r="D1291" i="5"/>
  <c r="S1290" i="5"/>
  <c r="R1290" i="5"/>
  <c r="L1290" i="5"/>
  <c r="J1290" i="5"/>
  <c r="F1290" i="5"/>
  <c r="D1290" i="5"/>
  <c r="S1289" i="5"/>
  <c r="R1289" i="5"/>
  <c r="L1289" i="5"/>
  <c r="J1289" i="5"/>
  <c r="F1289" i="5"/>
  <c r="D1289" i="5"/>
  <c r="S1288" i="5"/>
  <c r="R1288" i="5"/>
  <c r="L1288" i="5"/>
  <c r="J1288" i="5"/>
  <c r="F1288" i="5"/>
  <c r="D1288" i="5"/>
  <c r="S1287" i="5"/>
  <c r="R1287" i="5"/>
  <c r="L1287" i="5"/>
  <c r="J1287" i="5"/>
  <c r="F1287" i="5"/>
  <c r="D1287" i="5"/>
  <c r="S1286" i="5"/>
  <c r="R1286" i="5"/>
  <c r="L1286" i="5"/>
  <c r="BC57" i="5" s="1"/>
  <c r="J1286" i="5"/>
  <c r="F1286" i="5"/>
  <c r="D1286" i="5"/>
  <c r="S1285" i="5"/>
  <c r="R1285" i="5"/>
  <c r="L1285" i="5"/>
  <c r="J1285" i="5"/>
  <c r="F1285" i="5"/>
  <c r="D1285" i="5"/>
  <c r="S1284" i="5"/>
  <c r="R1284" i="5"/>
  <c r="L1284" i="5"/>
  <c r="J1284" i="5"/>
  <c r="F1284" i="5"/>
  <c r="D1284" i="5"/>
  <c r="S1283" i="5"/>
  <c r="R1283" i="5"/>
  <c r="L1283" i="5"/>
  <c r="J1283" i="5"/>
  <c r="F1283" i="5"/>
  <c r="D1283" i="5"/>
  <c r="S1282" i="5"/>
  <c r="R1282" i="5"/>
  <c r="L1282" i="5"/>
  <c r="J1282" i="5"/>
  <c r="F1282" i="5"/>
  <c r="D1282" i="5"/>
  <c r="S1281" i="5"/>
  <c r="R1281" i="5"/>
  <c r="L1281" i="5"/>
  <c r="J1281" i="5"/>
  <c r="F1281" i="5"/>
  <c r="D1281" i="5"/>
  <c r="S1280" i="5"/>
  <c r="R1280" i="5"/>
  <c r="L1280" i="5"/>
  <c r="J1280" i="5"/>
  <c r="F1280" i="5"/>
  <c r="D1280" i="5"/>
  <c r="S1279" i="5"/>
  <c r="R1279" i="5"/>
  <c r="L1279" i="5"/>
  <c r="J1279" i="5"/>
  <c r="F1279" i="5"/>
  <c r="D1279" i="5"/>
  <c r="S1278" i="5"/>
  <c r="R1278" i="5"/>
  <c r="L1278" i="5"/>
  <c r="J1278" i="5"/>
  <c r="F1278" i="5"/>
  <c r="D1278" i="5"/>
  <c r="S1277" i="5"/>
  <c r="R1277" i="5"/>
  <c r="L1277" i="5"/>
  <c r="J1277" i="5"/>
  <c r="F1277" i="5"/>
  <c r="D1277" i="5"/>
  <c r="S1276" i="5"/>
  <c r="R1276" i="5"/>
  <c r="L1276" i="5"/>
  <c r="J1276" i="5"/>
  <c r="F1276" i="5"/>
  <c r="D1276" i="5"/>
  <c r="S1275" i="5"/>
  <c r="R1275" i="5"/>
  <c r="L1275" i="5"/>
  <c r="J1275" i="5"/>
  <c r="F1275" i="5"/>
  <c r="D1275" i="5"/>
  <c r="S1274" i="5"/>
  <c r="R1274" i="5"/>
  <c r="L1274" i="5"/>
  <c r="J1274" i="5"/>
  <c r="F1274" i="5"/>
  <c r="D1274" i="5"/>
  <c r="S1273" i="5"/>
  <c r="R1273" i="5"/>
  <c r="L1273" i="5"/>
  <c r="J1273" i="5"/>
  <c r="F1273" i="5"/>
  <c r="D1273" i="5"/>
  <c r="S1272" i="5"/>
  <c r="R1272" i="5"/>
  <c r="L1272" i="5"/>
  <c r="J1272" i="5"/>
  <c r="F1272" i="5"/>
  <c r="D1272" i="5"/>
  <c r="S1271" i="5"/>
  <c r="R1271" i="5"/>
  <c r="L1271" i="5"/>
  <c r="J1271" i="5"/>
  <c r="F1271" i="5"/>
  <c r="D1271" i="5"/>
  <c r="S1270" i="5"/>
  <c r="R1270" i="5"/>
  <c r="L1270" i="5"/>
  <c r="J1270" i="5"/>
  <c r="F1270" i="5"/>
  <c r="D1270" i="5"/>
  <c r="S1269" i="5"/>
  <c r="R1269" i="5"/>
  <c r="L1269" i="5"/>
  <c r="J1269" i="5"/>
  <c r="F1269" i="5"/>
  <c r="D1269" i="5"/>
  <c r="S1268" i="5"/>
  <c r="R1268" i="5"/>
  <c r="L1268" i="5"/>
  <c r="J1268" i="5"/>
  <c r="F1268" i="5"/>
  <c r="D1268" i="5"/>
  <c r="S1267" i="5"/>
  <c r="R1267" i="5"/>
  <c r="L1267" i="5"/>
  <c r="J1267" i="5"/>
  <c r="F1267" i="5"/>
  <c r="D1267" i="5"/>
  <c r="S1266" i="5"/>
  <c r="R1266" i="5"/>
  <c r="L1266" i="5"/>
  <c r="J1266" i="5"/>
  <c r="F1266" i="5"/>
  <c r="D1266" i="5"/>
  <c r="S1265" i="5"/>
  <c r="R1265" i="5"/>
  <c r="L1265" i="5"/>
  <c r="J1265" i="5"/>
  <c r="F1265" i="5"/>
  <c r="D1265" i="5"/>
  <c r="S1264" i="5"/>
  <c r="R1264" i="5"/>
  <c r="L1264" i="5"/>
  <c r="J1264" i="5"/>
  <c r="F1264" i="5"/>
  <c r="D1264" i="5"/>
  <c r="S1263" i="5"/>
  <c r="R1263" i="5"/>
  <c r="L1263" i="5"/>
  <c r="J1263" i="5"/>
  <c r="F1263" i="5"/>
  <c r="D1263" i="5"/>
  <c r="S1262" i="5"/>
  <c r="R1262" i="5"/>
  <c r="L1262" i="5"/>
  <c r="BC56" i="5" s="1"/>
  <c r="J1262" i="5"/>
  <c r="F1262" i="5"/>
  <c r="D1262" i="5"/>
  <c r="S1261" i="5"/>
  <c r="R1261" i="5"/>
  <c r="L1261" i="5"/>
  <c r="J1261" i="5"/>
  <c r="F1261" i="5"/>
  <c r="D1261" i="5"/>
  <c r="S1260" i="5"/>
  <c r="R1260" i="5"/>
  <c r="L1260" i="5"/>
  <c r="J1260" i="5"/>
  <c r="F1260" i="5"/>
  <c r="D1260" i="5"/>
  <c r="S1259" i="5"/>
  <c r="R1259" i="5"/>
  <c r="L1259" i="5"/>
  <c r="J1259" i="5"/>
  <c r="F1259" i="5"/>
  <c r="D1259" i="5"/>
  <c r="S1258" i="5"/>
  <c r="R1258" i="5"/>
  <c r="L1258" i="5"/>
  <c r="J1258" i="5"/>
  <c r="F1258" i="5"/>
  <c r="D1258" i="5"/>
  <c r="S1257" i="5"/>
  <c r="R1257" i="5"/>
  <c r="L1257" i="5"/>
  <c r="J1257" i="5"/>
  <c r="F1257" i="5"/>
  <c r="D1257" i="5"/>
  <c r="S1256" i="5"/>
  <c r="R1256" i="5"/>
  <c r="L1256" i="5"/>
  <c r="J1256" i="5"/>
  <c r="F1256" i="5"/>
  <c r="D1256" i="5"/>
  <c r="S1255" i="5"/>
  <c r="R1255" i="5"/>
  <c r="L1255" i="5"/>
  <c r="J1255" i="5"/>
  <c r="F1255" i="5"/>
  <c r="D1255" i="5"/>
  <c r="S1254" i="5"/>
  <c r="R1254" i="5"/>
  <c r="L1254" i="5"/>
  <c r="J1254" i="5"/>
  <c r="F1254" i="5"/>
  <c r="D1254" i="5"/>
  <c r="S1253" i="5"/>
  <c r="R1253" i="5"/>
  <c r="L1253" i="5"/>
  <c r="J1253" i="5"/>
  <c r="F1253" i="5"/>
  <c r="D1253" i="5"/>
  <c r="S1252" i="5"/>
  <c r="R1252" i="5"/>
  <c r="L1252" i="5"/>
  <c r="J1252" i="5"/>
  <c r="F1252" i="5"/>
  <c r="Z56" i="5" s="1"/>
  <c r="AA56" i="5" s="1"/>
  <c r="D1252" i="5"/>
  <c r="S1251" i="5"/>
  <c r="R1251" i="5"/>
  <c r="L1251" i="5"/>
  <c r="J1251" i="5"/>
  <c r="F1251" i="5"/>
  <c r="D1251" i="5"/>
  <c r="S1250" i="5"/>
  <c r="R1250" i="5"/>
  <c r="L1250" i="5"/>
  <c r="J1250" i="5"/>
  <c r="F1250" i="5"/>
  <c r="D1250" i="5"/>
  <c r="S1249" i="5"/>
  <c r="R1249" i="5"/>
  <c r="L1249" i="5"/>
  <c r="J1249" i="5"/>
  <c r="F1249" i="5"/>
  <c r="D1249" i="5"/>
  <c r="S1248" i="5"/>
  <c r="R1248" i="5"/>
  <c r="L1248" i="5"/>
  <c r="J1248" i="5"/>
  <c r="F1248" i="5"/>
  <c r="D1248" i="5"/>
  <c r="S1247" i="5"/>
  <c r="R1247" i="5"/>
  <c r="L1247" i="5"/>
  <c r="J1247" i="5"/>
  <c r="F1247" i="5"/>
  <c r="D1247" i="5"/>
  <c r="S1246" i="5"/>
  <c r="R1246" i="5"/>
  <c r="L1246" i="5"/>
  <c r="J1246" i="5"/>
  <c r="F1246" i="5"/>
  <c r="D1246" i="5"/>
  <c r="S1245" i="5"/>
  <c r="R1245" i="5"/>
  <c r="L1245" i="5"/>
  <c r="J1245" i="5"/>
  <c r="F1245" i="5"/>
  <c r="D1245" i="5"/>
  <c r="S1244" i="5"/>
  <c r="R1244" i="5"/>
  <c r="L1244" i="5"/>
  <c r="J1244" i="5"/>
  <c r="F1244" i="5"/>
  <c r="D1244" i="5"/>
  <c r="S1243" i="5"/>
  <c r="R1243" i="5"/>
  <c r="L1243" i="5"/>
  <c r="J1243" i="5"/>
  <c r="F1243" i="5"/>
  <c r="D1243" i="5"/>
  <c r="S1242" i="5"/>
  <c r="R1242" i="5"/>
  <c r="L1242" i="5"/>
  <c r="M1265" i="5" s="1"/>
  <c r="J1242" i="5"/>
  <c r="F1242" i="5"/>
  <c r="D1242" i="5"/>
  <c r="S1241" i="5"/>
  <c r="R1241" i="5"/>
  <c r="L1241" i="5"/>
  <c r="J1241" i="5"/>
  <c r="F1241" i="5"/>
  <c r="D1241" i="5"/>
  <c r="S1240" i="5"/>
  <c r="R1240" i="5"/>
  <c r="L1240" i="5"/>
  <c r="M1243" i="5" s="1"/>
  <c r="J1240" i="5"/>
  <c r="F1240" i="5"/>
  <c r="D1240" i="5"/>
  <c r="S1239" i="5"/>
  <c r="R1239" i="5"/>
  <c r="L1239" i="5"/>
  <c r="J1239" i="5"/>
  <c r="F1239" i="5"/>
  <c r="D1239" i="5"/>
  <c r="S1238" i="5"/>
  <c r="R1238" i="5"/>
  <c r="M1238" i="5"/>
  <c r="BD55" i="5" s="1"/>
  <c r="L1238" i="5"/>
  <c r="J1238" i="5"/>
  <c r="F1238" i="5"/>
  <c r="D1238" i="5"/>
  <c r="S1237" i="5"/>
  <c r="R1237" i="5"/>
  <c r="L1237" i="5"/>
  <c r="J1237" i="5"/>
  <c r="F1237" i="5"/>
  <c r="D1237" i="5"/>
  <c r="S1236" i="5"/>
  <c r="R1236" i="5"/>
  <c r="L1236" i="5"/>
  <c r="J1236" i="5"/>
  <c r="F1236" i="5"/>
  <c r="D1236" i="5"/>
  <c r="S1235" i="5"/>
  <c r="R1235" i="5"/>
  <c r="L1235" i="5"/>
  <c r="J1235" i="5"/>
  <c r="F1235" i="5"/>
  <c r="D1235" i="5"/>
  <c r="S1234" i="5"/>
  <c r="R1234" i="5"/>
  <c r="L1234" i="5"/>
  <c r="J1234" i="5"/>
  <c r="F1234" i="5"/>
  <c r="D1234" i="5"/>
  <c r="S1233" i="5"/>
  <c r="R1233" i="5"/>
  <c r="L1233" i="5"/>
  <c r="J1233" i="5"/>
  <c r="F1233" i="5"/>
  <c r="D1233" i="5"/>
  <c r="S1232" i="5"/>
  <c r="R1232" i="5"/>
  <c r="L1232" i="5"/>
  <c r="J1232" i="5"/>
  <c r="F1232" i="5"/>
  <c r="D1232" i="5"/>
  <c r="S1231" i="5"/>
  <c r="R1231" i="5"/>
  <c r="L1231" i="5"/>
  <c r="J1231" i="5"/>
  <c r="F1231" i="5"/>
  <c r="D1231" i="5"/>
  <c r="S1230" i="5"/>
  <c r="R1230" i="5"/>
  <c r="L1230" i="5"/>
  <c r="J1230" i="5"/>
  <c r="F1230" i="5"/>
  <c r="D1230" i="5"/>
  <c r="S1229" i="5"/>
  <c r="R1229" i="5"/>
  <c r="L1229" i="5"/>
  <c r="J1229" i="5"/>
  <c r="F1229" i="5"/>
  <c r="D1229" i="5"/>
  <c r="S1228" i="5"/>
  <c r="R1228" i="5"/>
  <c r="AM55" i="5" s="1"/>
  <c r="AN55" i="5" s="1"/>
  <c r="L1228" i="5"/>
  <c r="J1228" i="5"/>
  <c r="AF55" i="5" s="1"/>
  <c r="F1228" i="5"/>
  <c r="D1228" i="5"/>
  <c r="S1227" i="5"/>
  <c r="R1227" i="5"/>
  <c r="L1227" i="5"/>
  <c r="J1227" i="5"/>
  <c r="F1227" i="5"/>
  <c r="D1227" i="5"/>
  <c r="S1226" i="5"/>
  <c r="R1226" i="5"/>
  <c r="L1226" i="5"/>
  <c r="J1226" i="5"/>
  <c r="F1226" i="5"/>
  <c r="D1226" i="5"/>
  <c r="S1225" i="5"/>
  <c r="R1225" i="5"/>
  <c r="L1225" i="5"/>
  <c r="J1225" i="5"/>
  <c r="F1225" i="5"/>
  <c r="D1225" i="5"/>
  <c r="S1224" i="5"/>
  <c r="R1224" i="5"/>
  <c r="L1224" i="5"/>
  <c r="J1224" i="5"/>
  <c r="F1224" i="5"/>
  <c r="D1224" i="5"/>
  <c r="S1223" i="5"/>
  <c r="R1223" i="5"/>
  <c r="L1223" i="5"/>
  <c r="J1223" i="5"/>
  <c r="F1223" i="5"/>
  <c r="D1223" i="5"/>
  <c r="S1222" i="5"/>
  <c r="R1222" i="5"/>
  <c r="L1222" i="5"/>
  <c r="J1222" i="5"/>
  <c r="F1222" i="5"/>
  <c r="D1222" i="5"/>
  <c r="S1221" i="5"/>
  <c r="R1221" i="5"/>
  <c r="L1221" i="5"/>
  <c r="J1221" i="5"/>
  <c r="F1221" i="5"/>
  <c r="D1221" i="5"/>
  <c r="S1220" i="5"/>
  <c r="R1220" i="5"/>
  <c r="L1220" i="5"/>
  <c r="J1220" i="5"/>
  <c r="F1220" i="5"/>
  <c r="D1220" i="5"/>
  <c r="S1219" i="5"/>
  <c r="R1219" i="5"/>
  <c r="L1219" i="5"/>
  <c r="J1219" i="5"/>
  <c r="F1219" i="5"/>
  <c r="D1219" i="5"/>
  <c r="S1218" i="5"/>
  <c r="R1218" i="5"/>
  <c r="L1218" i="5"/>
  <c r="J1218" i="5"/>
  <c r="F1218" i="5"/>
  <c r="D1218" i="5"/>
  <c r="S1217" i="5"/>
  <c r="R1217" i="5"/>
  <c r="L1217" i="5"/>
  <c r="J1217" i="5"/>
  <c r="F1217" i="5"/>
  <c r="D1217" i="5"/>
  <c r="S1216" i="5"/>
  <c r="R1216" i="5"/>
  <c r="L1216" i="5"/>
  <c r="J1216" i="5"/>
  <c r="F1216" i="5"/>
  <c r="D1216" i="5"/>
  <c r="S1215" i="5"/>
  <c r="R1215" i="5"/>
  <c r="L1215" i="5"/>
  <c r="J1215" i="5"/>
  <c r="F1215" i="5"/>
  <c r="D1215" i="5"/>
  <c r="S1214" i="5"/>
  <c r="R1214" i="5"/>
  <c r="L1214" i="5"/>
  <c r="J1214" i="5"/>
  <c r="F1214" i="5"/>
  <c r="D1214" i="5"/>
  <c r="S1213" i="5"/>
  <c r="R1213" i="5"/>
  <c r="L1213" i="5"/>
  <c r="J1213" i="5"/>
  <c r="F1213" i="5"/>
  <c r="D1213" i="5"/>
  <c r="S1212" i="5"/>
  <c r="R1212" i="5"/>
  <c r="L1212" i="5"/>
  <c r="J1212" i="5"/>
  <c r="F1212" i="5"/>
  <c r="D1212" i="5"/>
  <c r="S1211" i="5"/>
  <c r="R1211" i="5"/>
  <c r="L1211" i="5"/>
  <c r="J1211" i="5"/>
  <c r="F1211" i="5"/>
  <c r="D1211" i="5"/>
  <c r="S1210" i="5"/>
  <c r="R1210" i="5"/>
  <c r="L1210" i="5"/>
  <c r="J1210" i="5"/>
  <c r="F1210" i="5"/>
  <c r="D1210" i="5"/>
  <c r="S1209" i="5"/>
  <c r="R1209" i="5"/>
  <c r="L1209" i="5"/>
  <c r="J1209" i="5"/>
  <c r="F1209" i="5"/>
  <c r="D1209" i="5"/>
  <c r="S1208" i="5"/>
  <c r="R1208" i="5"/>
  <c r="L1208" i="5"/>
  <c r="J1208" i="5"/>
  <c r="F1208" i="5"/>
  <c r="D1208" i="5"/>
  <c r="S1207" i="5"/>
  <c r="R1207" i="5"/>
  <c r="L1207" i="5"/>
  <c r="J1207" i="5"/>
  <c r="F1207" i="5"/>
  <c r="D1207" i="5"/>
  <c r="S1206" i="5"/>
  <c r="R1206" i="5"/>
  <c r="L1206" i="5"/>
  <c r="J1206" i="5"/>
  <c r="F1206" i="5"/>
  <c r="D1206" i="5"/>
  <c r="S1205" i="5"/>
  <c r="R1205" i="5"/>
  <c r="L1205" i="5"/>
  <c r="J1205" i="5"/>
  <c r="F1205" i="5"/>
  <c r="D1205" i="5"/>
  <c r="S1204" i="5"/>
  <c r="R1204" i="5"/>
  <c r="AM54" i="5" s="1"/>
  <c r="AN54" i="5" s="1"/>
  <c r="L1204" i="5"/>
  <c r="J1204" i="5"/>
  <c r="F1204" i="5"/>
  <c r="D1204" i="5"/>
  <c r="S1203" i="5"/>
  <c r="R1203" i="5"/>
  <c r="L1203" i="5"/>
  <c r="J1203" i="5"/>
  <c r="F1203" i="5"/>
  <c r="D1203" i="5"/>
  <c r="S1202" i="5"/>
  <c r="R1202" i="5"/>
  <c r="L1202" i="5"/>
  <c r="J1202" i="5"/>
  <c r="F1202" i="5"/>
  <c r="D1202" i="5"/>
  <c r="S1201" i="5"/>
  <c r="R1201" i="5"/>
  <c r="L1201" i="5"/>
  <c r="J1201" i="5"/>
  <c r="F1201" i="5"/>
  <c r="D1201" i="5"/>
  <c r="S1200" i="5"/>
  <c r="R1200" i="5"/>
  <c r="L1200" i="5"/>
  <c r="J1200" i="5"/>
  <c r="F1200" i="5"/>
  <c r="D1200" i="5"/>
  <c r="S1199" i="5"/>
  <c r="R1199" i="5"/>
  <c r="L1199" i="5"/>
  <c r="J1199" i="5"/>
  <c r="F1199" i="5"/>
  <c r="D1199" i="5"/>
  <c r="S1198" i="5"/>
  <c r="R1198" i="5"/>
  <c r="L1198" i="5"/>
  <c r="J1198" i="5"/>
  <c r="F1198" i="5"/>
  <c r="D1198" i="5"/>
  <c r="S1197" i="5"/>
  <c r="R1197" i="5"/>
  <c r="L1197" i="5"/>
  <c r="J1197" i="5"/>
  <c r="F1197" i="5"/>
  <c r="D1197" i="5"/>
  <c r="S1196" i="5"/>
  <c r="R1196" i="5"/>
  <c r="L1196" i="5"/>
  <c r="J1196" i="5"/>
  <c r="F1196" i="5"/>
  <c r="D1196" i="5"/>
  <c r="S1195" i="5"/>
  <c r="R1195" i="5"/>
  <c r="L1195" i="5"/>
  <c r="J1195" i="5"/>
  <c r="F1195" i="5"/>
  <c r="D1195" i="5"/>
  <c r="S1194" i="5"/>
  <c r="R1194" i="5"/>
  <c r="L1194" i="5"/>
  <c r="J1194" i="5"/>
  <c r="F1194" i="5"/>
  <c r="D1194" i="5"/>
  <c r="S1193" i="5"/>
  <c r="R1193" i="5"/>
  <c r="L1193" i="5"/>
  <c r="J1193" i="5"/>
  <c r="F1193" i="5"/>
  <c r="D1193" i="5"/>
  <c r="S1192" i="5"/>
  <c r="R1192" i="5"/>
  <c r="L1192" i="5"/>
  <c r="J1192" i="5"/>
  <c r="F1192" i="5"/>
  <c r="D1192" i="5"/>
  <c r="S1191" i="5"/>
  <c r="R1191" i="5"/>
  <c r="L1191" i="5"/>
  <c r="J1191" i="5"/>
  <c r="F1191" i="5"/>
  <c r="D1191" i="5"/>
  <c r="S1190" i="5"/>
  <c r="R1190" i="5"/>
  <c r="L1190" i="5"/>
  <c r="J1190" i="5"/>
  <c r="BA53" i="5" s="1"/>
  <c r="F1190" i="5"/>
  <c r="D1190" i="5"/>
  <c r="S1189" i="5"/>
  <c r="R1189" i="5"/>
  <c r="L1189" i="5"/>
  <c r="J1189" i="5"/>
  <c r="F1189" i="5"/>
  <c r="D1189" i="5"/>
  <c r="S1188" i="5"/>
  <c r="R1188" i="5"/>
  <c r="L1188" i="5"/>
  <c r="J1188" i="5"/>
  <c r="F1188" i="5"/>
  <c r="D1188" i="5"/>
  <c r="S1187" i="5"/>
  <c r="R1187" i="5"/>
  <c r="L1187" i="5"/>
  <c r="J1187" i="5"/>
  <c r="F1187" i="5"/>
  <c r="D1187" i="5"/>
  <c r="S1186" i="5"/>
  <c r="R1186" i="5"/>
  <c r="L1186" i="5"/>
  <c r="J1186" i="5"/>
  <c r="F1186" i="5"/>
  <c r="D1186" i="5"/>
  <c r="S1185" i="5"/>
  <c r="R1185" i="5"/>
  <c r="L1185" i="5"/>
  <c r="J1185" i="5"/>
  <c r="F1185" i="5"/>
  <c r="D1185" i="5"/>
  <c r="S1184" i="5"/>
  <c r="R1184" i="5"/>
  <c r="L1184" i="5"/>
  <c r="J1184" i="5"/>
  <c r="F1184" i="5"/>
  <c r="D1184" i="5"/>
  <c r="S1183" i="5"/>
  <c r="R1183" i="5"/>
  <c r="L1183" i="5"/>
  <c r="J1183" i="5"/>
  <c r="F1183" i="5"/>
  <c r="D1183" i="5"/>
  <c r="S1182" i="5"/>
  <c r="R1182" i="5"/>
  <c r="L1182" i="5"/>
  <c r="J1182" i="5"/>
  <c r="F1182" i="5"/>
  <c r="D1182" i="5"/>
  <c r="S1181" i="5"/>
  <c r="R1181" i="5"/>
  <c r="L1181" i="5"/>
  <c r="J1181" i="5"/>
  <c r="F1181" i="5"/>
  <c r="D1181" i="5"/>
  <c r="S1180" i="5"/>
  <c r="R1180" i="5"/>
  <c r="L1180" i="5"/>
  <c r="J1180" i="5"/>
  <c r="F1180" i="5"/>
  <c r="D1180" i="5"/>
  <c r="S1179" i="5"/>
  <c r="R1179" i="5"/>
  <c r="L1179" i="5"/>
  <c r="J1179" i="5"/>
  <c r="F1179" i="5"/>
  <c r="D1179" i="5"/>
  <c r="S1178" i="5"/>
  <c r="R1178" i="5"/>
  <c r="L1178" i="5"/>
  <c r="J1178" i="5"/>
  <c r="F1178" i="5"/>
  <c r="D1178" i="5"/>
  <c r="S1177" i="5"/>
  <c r="R1177" i="5"/>
  <c r="L1177" i="5"/>
  <c r="J1177" i="5"/>
  <c r="F1177" i="5"/>
  <c r="D1177" i="5"/>
  <c r="S1176" i="5"/>
  <c r="R1176" i="5"/>
  <c r="L1176" i="5"/>
  <c r="J1176" i="5"/>
  <c r="F1176" i="5"/>
  <c r="D1176" i="5"/>
  <c r="S1175" i="5"/>
  <c r="R1175" i="5"/>
  <c r="L1175" i="5"/>
  <c r="J1175" i="5"/>
  <c r="F1175" i="5"/>
  <c r="D1175" i="5"/>
  <c r="S1174" i="5"/>
  <c r="R1174" i="5"/>
  <c r="L1174" i="5"/>
  <c r="J1174" i="5"/>
  <c r="F1174" i="5"/>
  <c r="D1174" i="5"/>
  <c r="S1173" i="5"/>
  <c r="R1173" i="5"/>
  <c r="L1173" i="5"/>
  <c r="J1173" i="5"/>
  <c r="F1173" i="5"/>
  <c r="D1173" i="5"/>
  <c r="S1172" i="5"/>
  <c r="R1172" i="5"/>
  <c r="L1172" i="5"/>
  <c r="J1172" i="5"/>
  <c r="F1172" i="5"/>
  <c r="D1172" i="5"/>
  <c r="S1171" i="5"/>
  <c r="R1171" i="5"/>
  <c r="L1171" i="5"/>
  <c r="J1171" i="5"/>
  <c r="F1171" i="5"/>
  <c r="D1171" i="5"/>
  <c r="S1170" i="5"/>
  <c r="R1170" i="5"/>
  <c r="L1170" i="5"/>
  <c r="J1170" i="5"/>
  <c r="F1170" i="5"/>
  <c r="D1170" i="5"/>
  <c r="S1169" i="5"/>
  <c r="R1169" i="5"/>
  <c r="L1169" i="5"/>
  <c r="J1169" i="5"/>
  <c r="F1169" i="5"/>
  <c r="D1169" i="5"/>
  <c r="S1168" i="5"/>
  <c r="R1168" i="5"/>
  <c r="L1168" i="5"/>
  <c r="J1168" i="5"/>
  <c r="F1168" i="5"/>
  <c r="D1168" i="5"/>
  <c r="S1167" i="5"/>
  <c r="R1167" i="5"/>
  <c r="L1167" i="5"/>
  <c r="J1167" i="5"/>
  <c r="F1167" i="5"/>
  <c r="D1167" i="5"/>
  <c r="S1166" i="5"/>
  <c r="R1166" i="5"/>
  <c r="L1166" i="5"/>
  <c r="J1166" i="5"/>
  <c r="F1166" i="5"/>
  <c r="D1166" i="5"/>
  <c r="S1165" i="5"/>
  <c r="R1165" i="5"/>
  <c r="L1165" i="5"/>
  <c r="J1165" i="5"/>
  <c r="F1165" i="5"/>
  <c r="D1165" i="5"/>
  <c r="S1164" i="5"/>
  <c r="R1164" i="5"/>
  <c r="L1164" i="5"/>
  <c r="J1164" i="5"/>
  <c r="F1164" i="5"/>
  <c r="D1164" i="5"/>
  <c r="S1163" i="5"/>
  <c r="R1163" i="5"/>
  <c r="L1163" i="5"/>
  <c r="J1163" i="5"/>
  <c r="F1163" i="5"/>
  <c r="D1163" i="5"/>
  <c r="S1162" i="5"/>
  <c r="R1162" i="5"/>
  <c r="L1162" i="5"/>
  <c r="J1162" i="5"/>
  <c r="F1162" i="5"/>
  <c r="D1162" i="5"/>
  <c r="S1161" i="5"/>
  <c r="R1161" i="5"/>
  <c r="L1161" i="5"/>
  <c r="J1161" i="5"/>
  <c r="F1161" i="5"/>
  <c r="D1161" i="5"/>
  <c r="S1160" i="5"/>
  <c r="R1160" i="5"/>
  <c r="L1160" i="5"/>
  <c r="J1160" i="5"/>
  <c r="F1160" i="5"/>
  <c r="D1160" i="5"/>
  <c r="S1159" i="5"/>
  <c r="R1159" i="5"/>
  <c r="L1159" i="5"/>
  <c r="J1159" i="5"/>
  <c r="F1159" i="5"/>
  <c r="D1159" i="5"/>
  <c r="S1158" i="5"/>
  <c r="R1158" i="5"/>
  <c r="L1158" i="5"/>
  <c r="J1158" i="5"/>
  <c r="F1158" i="5"/>
  <c r="D1158" i="5"/>
  <c r="S1157" i="5"/>
  <c r="R1157" i="5"/>
  <c r="L1157" i="5"/>
  <c r="J1157" i="5"/>
  <c r="F1157" i="5"/>
  <c r="D1157" i="5"/>
  <c r="S1156" i="5"/>
  <c r="R1156" i="5"/>
  <c r="AM52" i="5" s="1"/>
  <c r="AN52" i="5" s="1"/>
  <c r="L1156" i="5"/>
  <c r="J1156" i="5"/>
  <c r="AF52" i="5" s="1"/>
  <c r="F1156" i="5"/>
  <c r="D1156" i="5"/>
  <c r="S1155" i="5"/>
  <c r="R1155" i="5"/>
  <c r="L1155" i="5"/>
  <c r="J1155" i="5"/>
  <c r="F1155" i="5"/>
  <c r="D1155" i="5"/>
  <c r="S1154" i="5"/>
  <c r="R1154" i="5"/>
  <c r="L1154" i="5"/>
  <c r="J1154" i="5"/>
  <c r="F1154" i="5"/>
  <c r="D1154" i="5"/>
  <c r="S1153" i="5"/>
  <c r="R1153" i="5"/>
  <c r="L1153" i="5"/>
  <c r="J1153" i="5"/>
  <c r="F1153" i="5"/>
  <c r="D1153" i="5"/>
  <c r="S1152" i="5"/>
  <c r="R1152" i="5"/>
  <c r="L1152" i="5"/>
  <c r="J1152" i="5"/>
  <c r="F1152" i="5"/>
  <c r="D1152" i="5"/>
  <c r="S1151" i="5"/>
  <c r="R1151" i="5"/>
  <c r="L1151" i="5"/>
  <c r="J1151" i="5"/>
  <c r="F1151" i="5"/>
  <c r="D1151" i="5"/>
  <c r="S1150" i="5"/>
  <c r="R1150" i="5"/>
  <c r="L1150" i="5"/>
  <c r="J1150" i="5"/>
  <c r="F1150" i="5"/>
  <c r="D1150" i="5"/>
  <c r="S1149" i="5"/>
  <c r="R1149" i="5"/>
  <c r="L1149" i="5"/>
  <c r="J1149" i="5"/>
  <c r="F1149" i="5"/>
  <c r="D1149" i="5"/>
  <c r="S1148" i="5"/>
  <c r="R1148" i="5"/>
  <c r="L1148" i="5"/>
  <c r="J1148" i="5"/>
  <c r="F1148" i="5"/>
  <c r="D1148" i="5"/>
  <c r="S1147" i="5"/>
  <c r="R1147" i="5"/>
  <c r="L1147" i="5"/>
  <c r="J1147" i="5"/>
  <c r="F1147" i="5"/>
  <c r="D1147" i="5"/>
  <c r="S1146" i="5"/>
  <c r="R1146" i="5"/>
  <c r="L1146" i="5"/>
  <c r="J1146" i="5"/>
  <c r="F1146" i="5"/>
  <c r="D1146" i="5"/>
  <c r="S1145" i="5"/>
  <c r="R1145" i="5"/>
  <c r="L1145" i="5"/>
  <c r="J1145" i="5"/>
  <c r="F1145" i="5"/>
  <c r="D1145" i="5"/>
  <c r="S1144" i="5"/>
  <c r="R1144" i="5"/>
  <c r="L1144" i="5"/>
  <c r="J1144" i="5"/>
  <c r="F1144" i="5"/>
  <c r="D1144" i="5"/>
  <c r="S1143" i="5"/>
  <c r="R1143" i="5"/>
  <c r="L1143" i="5"/>
  <c r="J1143" i="5"/>
  <c r="F1143" i="5"/>
  <c r="D1143" i="5"/>
  <c r="S1142" i="5"/>
  <c r="R1142" i="5"/>
  <c r="L1142" i="5"/>
  <c r="J1142" i="5"/>
  <c r="BA51" i="5" s="1"/>
  <c r="F1142" i="5"/>
  <c r="D1142" i="5"/>
  <c r="S1141" i="5"/>
  <c r="R1141" i="5"/>
  <c r="L1141" i="5"/>
  <c r="J1141" i="5"/>
  <c r="F1141" i="5"/>
  <c r="D1141" i="5"/>
  <c r="S1140" i="5"/>
  <c r="R1140" i="5"/>
  <c r="L1140" i="5"/>
  <c r="J1140" i="5"/>
  <c r="F1140" i="5"/>
  <c r="D1140" i="5"/>
  <c r="S1139" i="5"/>
  <c r="R1139" i="5"/>
  <c r="L1139" i="5"/>
  <c r="J1139" i="5"/>
  <c r="F1139" i="5"/>
  <c r="D1139" i="5"/>
  <c r="S1138" i="5"/>
  <c r="R1138" i="5"/>
  <c r="L1138" i="5"/>
  <c r="J1138" i="5"/>
  <c r="F1138" i="5"/>
  <c r="D1138" i="5"/>
  <c r="S1137" i="5"/>
  <c r="R1137" i="5"/>
  <c r="L1137" i="5"/>
  <c r="J1137" i="5"/>
  <c r="F1137" i="5"/>
  <c r="D1137" i="5"/>
  <c r="S1136" i="5"/>
  <c r="R1136" i="5"/>
  <c r="L1136" i="5"/>
  <c r="J1136" i="5"/>
  <c r="F1136" i="5"/>
  <c r="D1136" i="5"/>
  <c r="S1135" i="5"/>
  <c r="R1135" i="5"/>
  <c r="L1135" i="5"/>
  <c r="J1135" i="5"/>
  <c r="F1135" i="5"/>
  <c r="D1135" i="5"/>
  <c r="S1134" i="5"/>
  <c r="R1134" i="5"/>
  <c r="L1134" i="5"/>
  <c r="J1134" i="5"/>
  <c r="F1134" i="5"/>
  <c r="D1134" i="5"/>
  <c r="S1133" i="5"/>
  <c r="R1133" i="5"/>
  <c r="L1133" i="5"/>
  <c r="J1133" i="5"/>
  <c r="F1133" i="5"/>
  <c r="D1133" i="5"/>
  <c r="S1132" i="5"/>
  <c r="R1132" i="5"/>
  <c r="L1132" i="5"/>
  <c r="J1132" i="5"/>
  <c r="F1132" i="5"/>
  <c r="D1132" i="5"/>
  <c r="S1131" i="5"/>
  <c r="R1131" i="5"/>
  <c r="L1131" i="5"/>
  <c r="J1131" i="5"/>
  <c r="F1131" i="5"/>
  <c r="D1131" i="5"/>
  <c r="Y51" i="5" s="1"/>
  <c r="S1130" i="5"/>
  <c r="R1130" i="5"/>
  <c r="L1130" i="5"/>
  <c r="J1130" i="5"/>
  <c r="F1130" i="5"/>
  <c r="D1130" i="5"/>
  <c r="S1129" i="5"/>
  <c r="R1129" i="5"/>
  <c r="L1129" i="5"/>
  <c r="J1129" i="5"/>
  <c r="F1129" i="5"/>
  <c r="D1129" i="5"/>
  <c r="S1128" i="5"/>
  <c r="R1128" i="5"/>
  <c r="L1128" i="5"/>
  <c r="J1128" i="5"/>
  <c r="F1128" i="5"/>
  <c r="D1128" i="5"/>
  <c r="S1127" i="5"/>
  <c r="R1127" i="5"/>
  <c r="L1127" i="5"/>
  <c r="J1127" i="5"/>
  <c r="F1127" i="5"/>
  <c r="D1127" i="5"/>
  <c r="S1126" i="5"/>
  <c r="R1126" i="5"/>
  <c r="L1126" i="5"/>
  <c r="J1126" i="5"/>
  <c r="F1126" i="5"/>
  <c r="D1126" i="5"/>
  <c r="S1125" i="5"/>
  <c r="R1125" i="5"/>
  <c r="L1125" i="5"/>
  <c r="J1125" i="5"/>
  <c r="F1125" i="5"/>
  <c r="D1125" i="5"/>
  <c r="S1124" i="5"/>
  <c r="R1124" i="5"/>
  <c r="L1124" i="5"/>
  <c r="J1124" i="5"/>
  <c r="F1124" i="5"/>
  <c r="D1124" i="5"/>
  <c r="S1123" i="5"/>
  <c r="R1123" i="5"/>
  <c r="L1123" i="5"/>
  <c r="J1123" i="5"/>
  <c r="F1123" i="5"/>
  <c r="D1123" i="5"/>
  <c r="S1122" i="5"/>
  <c r="R1122" i="5"/>
  <c r="L1122" i="5"/>
  <c r="J1122" i="5"/>
  <c r="F1122" i="5"/>
  <c r="D1122" i="5"/>
  <c r="S1121" i="5"/>
  <c r="R1121" i="5"/>
  <c r="L1121" i="5"/>
  <c r="J1121" i="5"/>
  <c r="F1121" i="5"/>
  <c r="D1121" i="5"/>
  <c r="S1120" i="5"/>
  <c r="R1120" i="5"/>
  <c r="L1120" i="5"/>
  <c r="J1120" i="5"/>
  <c r="F1120" i="5"/>
  <c r="D1120" i="5"/>
  <c r="S1119" i="5"/>
  <c r="R1119" i="5"/>
  <c r="L1119" i="5"/>
  <c r="J1119" i="5"/>
  <c r="F1119" i="5"/>
  <c r="D1119" i="5"/>
  <c r="S1118" i="5"/>
  <c r="R1118" i="5"/>
  <c r="L1118" i="5"/>
  <c r="J1118" i="5"/>
  <c r="F1118" i="5"/>
  <c r="D1118" i="5"/>
  <c r="S1117" i="5"/>
  <c r="R1117" i="5"/>
  <c r="L1117" i="5"/>
  <c r="J1117" i="5"/>
  <c r="F1117" i="5"/>
  <c r="D1117" i="5"/>
  <c r="S1116" i="5"/>
  <c r="R1116" i="5"/>
  <c r="L1116" i="5"/>
  <c r="J1116" i="5"/>
  <c r="F1116" i="5"/>
  <c r="D1116" i="5"/>
  <c r="S1115" i="5"/>
  <c r="R1115" i="5"/>
  <c r="L1115" i="5"/>
  <c r="J1115" i="5"/>
  <c r="F1115" i="5"/>
  <c r="D1115" i="5"/>
  <c r="S1114" i="5"/>
  <c r="R1114" i="5"/>
  <c r="L1114" i="5"/>
  <c r="J1114" i="5"/>
  <c r="F1114" i="5"/>
  <c r="D1114" i="5"/>
  <c r="S1113" i="5"/>
  <c r="R1113" i="5"/>
  <c r="L1113" i="5"/>
  <c r="J1113" i="5"/>
  <c r="F1113" i="5"/>
  <c r="D1113" i="5"/>
  <c r="S1112" i="5"/>
  <c r="R1112" i="5"/>
  <c r="L1112" i="5"/>
  <c r="J1112" i="5"/>
  <c r="F1112" i="5"/>
  <c r="D1112" i="5"/>
  <c r="S1111" i="5"/>
  <c r="R1111" i="5"/>
  <c r="L1111" i="5"/>
  <c r="J1111" i="5"/>
  <c r="F1111" i="5"/>
  <c r="D1111" i="5"/>
  <c r="S1110" i="5"/>
  <c r="R1110" i="5"/>
  <c r="L1110" i="5"/>
  <c r="J1110" i="5"/>
  <c r="F1110" i="5"/>
  <c r="D1110" i="5"/>
  <c r="S1109" i="5"/>
  <c r="R1109" i="5"/>
  <c r="L1109" i="5"/>
  <c r="J1109" i="5"/>
  <c r="F1109" i="5"/>
  <c r="D1109" i="5"/>
  <c r="S1108" i="5"/>
  <c r="R1108" i="5"/>
  <c r="L1108" i="5"/>
  <c r="J1108" i="5"/>
  <c r="AF50" i="5" s="1"/>
  <c r="F1108" i="5"/>
  <c r="D1108" i="5"/>
  <c r="S1107" i="5"/>
  <c r="R1107" i="5"/>
  <c r="L1107" i="5"/>
  <c r="J1107" i="5"/>
  <c r="F1107" i="5"/>
  <c r="D1107" i="5"/>
  <c r="S1106" i="5"/>
  <c r="R1106" i="5"/>
  <c r="L1106" i="5"/>
  <c r="J1106" i="5"/>
  <c r="F1106" i="5"/>
  <c r="D1106" i="5"/>
  <c r="S1105" i="5"/>
  <c r="R1105" i="5"/>
  <c r="L1105" i="5"/>
  <c r="J1105" i="5"/>
  <c r="F1105" i="5"/>
  <c r="D1105" i="5"/>
  <c r="S1104" i="5"/>
  <c r="R1104" i="5"/>
  <c r="L1104" i="5"/>
  <c r="J1104" i="5"/>
  <c r="F1104" i="5"/>
  <c r="D1104" i="5"/>
  <c r="S1103" i="5"/>
  <c r="R1103" i="5"/>
  <c r="L1103" i="5"/>
  <c r="J1103" i="5"/>
  <c r="F1103" i="5"/>
  <c r="D1103" i="5"/>
  <c r="S1102" i="5"/>
  <c r="R1102" i="5"/>
  <c r="L1102" i="5"/>
  <c r="J1102" i="5"/>
  <c r="F1102" i="5"/>
  <c r="D1102" i="5"/>
  <c r="S1101" i="5"/>
  <c r="R1101" i="5"/>
  <c r="L1101" i="5"/>
  <c r="J1101" i="5"/>
  <c r="F1101" i="5"/>
  <c r="D1101" i="5"/>
  <c r="S1100" i="5"/>
  <c r="R1100" i="5"/>
  <c r="L1100" i="5"/>
  <c r="J1100" i="5"/>
  <c r="F1100" i="5"/>
  <c r="D1100" i="5"/>
  <c r="S1099" i="5"/>
  <c r="R1099" i="5"/>
  <c r="L1099" i="5"/>
  <c r="J1099" i="5"/>
  <c r="F1099" i="5"/>
  <c r="D1099" i="5"/>
  <c r="S1098" i="5"/>
  <c r="R1098" i="5"/>
  <c r="L1098" i="5"/>
  <c r="J1098" i="5"/>
  <c r="F1098" i="5"/>
  <c r="D1098" i="5"/>
  <c r="S1097" i="5"/>
  <c r="R1097" i="5"/>
  <c r="L1097" i="5"/>
  <c r="J1097" i="5"/>
  <c r="F1097" i="5"/>
  <c r="D1097" i="5"/>
  <c r="S1096" i="5"/>
  <c r="R1096" i="5"/>
  <c r="L1096" i="5"/>
  <c r="J1096" i="5"/>
  <c r="F1096" i="5"/>
  <c r="D1096" i="5"/>
  <c r="S1095" i="5"/>
  <c r="R1095" i="5"/>
  <c r="L1095" i="5"/>
  <c r="J1095" i="5"/>
  <c r="F1095" i="5"/>
  <c r="D1095" i="5"/>
  <c r="S1094" i="5"/>
  <c r="R1094" i="5"/>
  <c r="L1094" i="5"/>
  <c r="J1094" i="5"/>
  <c r="F1094" i="5"/>
  <c r="D1094" i="5"/>
  <c r="S1093" i="5"/>
  <c r="R1093" i="5"/>
  <c r="L1093" i="5"/>
  <c r="J1093" i="5"/>
  <c r="F1093" i="5"/>
  <c r="D1093" i="5"/>
  <c r="S1092" i="5"/>
  <c r="R1092" i="5"/>
  <c r="L1092" i="5"/>
  <c r="J1092" i="5"/>
  <c r="F1092" i="5"/>
  <c r="D1092" i="5"/>
  <c r="S1091" i="5"/>
  <c r="R1091" i="5"/>
  <c r="L1091" i="5"/>
  <c r="J1091" i="5"/>
  <c r="F1091" i="5"/>
  <c r="D1091" i="5"/>
  <c r="S1090" i="5"/>
  <c r="R1090" i="5"/>
  <c r="L1090" i="5"/>
  <c r="J1090" i="5"/>
  <c r="F1090" i="5"/>
  <c r="D1090" i="5"/>
  <c r="S1089" i="5"/>
  <c r="R1089" i="5"/>
  <c r="L1089" i="5"/>
  <c r="J1089" i="5"/>
  <c r="F1089" i="5"/>
  <c r="D1089" i="5"/>
  <c r="S1088" i="5"/>
  <c r="R1088" i="5"/>
  <c r="L1088" i="5"/>
  <c r="J1088" i="5"/>
  <c r="F1088" i="5"/>
  <c r="D1088" i="5"/>
  <c r="S1087" i="5"/>
  <c r="R1087" i="5"/>
  <c r="L1087" i="5"/>
  <c r="J1087" i="5"/>
  <c r="F1087" i="5"/>
  <c r="D1087" i="5"/>
  <c r="S1086" i="5"/>
  <c r="R1086" i="5"/>
  <c r="L1086" i="5"/>
  <c r="J1086" i="5"/>
  <c r="F1086" i="5"/>
  <c r="D1086" i="5"/>
  <c r="S1085" i="5"/>
  <c r="R1085" i="5"/>
  <c r="L1085" i="5"/>
  <c r="J1085" i="5"/>
  <c r="F1085" i="5"/>
  <c r="D1085" i="5"/>
  <c r="S1084" i="5"/>
  <c r="R1084" i="5"/>
  <c r="AM49" i="5" s="1"/>
  <c r="AN49" i="5" s="1"/>
  <c r="L1084" i="5"/>
  <c r="J1084" i="5"/>
  <c r="F1084" i="5"/>
  <c r="D1084" i="5"/>
  <c r="S1083" i="5"/>
  <c r="R1083" i="5"/>
  <c r="L1083" i="5"/>
  <c r="J1083" i="5"/>
  <c r="F1083" i="5"/>
  <c r="D1083" i="5"/>
  <c r="Y49" i="5" s="1"/>
  <c r="S1082" i="5"/>
  <c r="R1082" i="5"/>
  <c r="L1082" i="5"/>
  <c r="J1082" i="5"/>
  <c r="F1082" i="5"/>
  <c r="D1082" i="5"/>
  <c r="S1081" i="5"/>
  <c r="R1081" i="5"/>
  <c r="L1081" i="5"/>
  <c r="J1081" i="5"/>
  <c r="F1081" i="5"/>
  <c r="D1081" i="5"/>
  <c r="S1080" i="5"/>
  <c r="R1080" i="5"/>
  <c r="L1080" i="5"/>
  <c r="J1080" i="5"/>
  <c r="F1080" i="5"/>
  <c r="D1080" i="5"/>
  <c r="S1079" i="5"/>
  <c r="R1079" i="5"/>
  <c r="L1079" i="5"/>
  <c r="J1079" i="5"/>
  <c r="F1079" i="5"/>
  <c r="D1079" i="5"/>
  <c r="S1078" i="5"/>
  <c r="R1078" i="5"/>
  <c r="L1078" i="5"/>
  <c r="J1078" i="5"/>
  <c r="F1078" i="5"/>
  <c r="D1078" i="5"/>
  <c r="S1077" i="5"/>
  <c r="R1077" i="5"/>
  <c r="L1077" i="5"/>
  <c r="J1077" i="5"/>
  <c r="F1077" i="5"/>
  <c r="D1077" i="5"/>
  <c r="S1076" i="5"/>
  <c r="R1076" i="5"/>
  <c r="L1076" i="5"/>
  <c r="J1076" i="5"/>
  <c r="F1076" i="5"/>
  <c r="D1076" i="5"/>
  <c r="S1075" i="5"/>
  <c r="R1075" i="5"/>
  <c r="L1075" i="5"/>
  <c r="J1075" i="5"/>
  <c r="F1075" i="5"/>
  <c r="D1075" i="5"/>
  <c r="S1074" i="5"/>
  <c r="R1074" i="5"/>
  <c r="L1074" i="5"/>
  <c r="J1074" i="5"/>
  <c r="F1074" i="5"/>
  <c r="D1074" i="5"/>
  <c r="S1073" i="5"/>
  <c r="R1073" i="5"/>
  <c r="L1073" i="5"/>
  <c r="J1073" i="5"/>
  <c r="F1073" i="5"/>
  <c r="D1073" i="5"/>
  <c r="S1072" i="5"/>
  <c r="R1072" i="5"/>
  <c r="L1072" i="5"/>
  <c r="J1072" i="5"/>
  <c r="F1072" i="5"/>
  <c r="D1072" i="5"/>
  <c r="S1071" i="5"/>
  <c r="R1071" i="5"/>
  <c r="L1071" i="5"/>
  <c r="J1071" i="5"/>
  <c r="F1071" i="5"/>
  <c r="D1071" i="5"/>
  <c r="S1070" i="5"/>
  <c r="R1070" i="5"/>
  <c r="L1070" i="5"/>
  <c r="J1070" i="5"/>
  <c r="BA48" i="5" s="1"/>
  <c r="F1070" i="5"/>
  <c r="D1070" i="5"/>
  <c r="S1069" i="5"/>
  <c r="R1069" i="5"/>
  <c r="L1069" i="5"/>
  <c r="J1069" i="5"/>
  <c r="F1069" i="5"/>
  <c r="D1069" i="5"/>
  <c r="S1068" i="5"/>
  <c r="R1068" i="5"/>
  <c r="L1068" i="5"/>
  <c r="J1068" i="5"/>
  <c r="F1068" i="5"/>
  <c r="D1068" i="5"/>
  <c r="S1067" i="5"/>
  <c r="R1067" i="5"/>
  <c r="L1067" i="5"/>
  <c r="J1067" i="5"/>
  <c r="F1067" i="5"/>
  <c r="D1067" i="5"/>
  <c r="S1066" i="5"/>
  <c r="R1066" i="5"/>
  <c r="L1066" i="5"/>
  <c r="J1066" i="5"/>
  <c r="F1066" i="5"/>
  <c r="D1066" i="5"/>
  <c r="S1065" i="5"/>
  <c r="R1065" i="5"/>
  <c r="L1065" i="5"/>
  <c r="J1065" i="5"/>
  <c r="F1065" i="5"/>
  <c r="D1065" i="5"/>
  <c r="S1064" i="5"/>
  <c r="R1064" i="5"/>
  <c r="L1064" i="5"/>
  <c r="J1064" i="5"/>
  <c r="F1064" i="5"/>
  <c r="D1064" i="5"/>
  <c r="S1063" i="5"/>
  <c r="R1063" i="5"/>
  <c r="L1063" i="5"/>
  <c r="J1063" i="5"/>
  <c r="F1063" i="5"/>
  <c r="D1063" i="5"/>
  <c r="S1062" i="5"/>
  <c r="R1062" i="5"/>
  <c r="L1062" i="5"/>
  <c r="J1062" i="5"/>
  <c r="F1062" i="5"/>
  <c r="D1062" i="5"/>
  <c r="S1061" i="5"/>
  <c r="R1061" i="5"/>
  <c r="L1061" i="5"/>
  <c r="J1061" i="5"/>
  <c r="F1061" i="5"/>
  <c r="D1061" i="5"/>
  <c r="S1060" i="5"/>
  <c r="R1060" i="5"/>
  <c r="AM48" i="5" s="1"/>
  <c r="AN48" i="5" s="1"/>
  <c r="L1060" i="5"/>
  <c r="J1060" i="5"/>
  <c r="F1060" i="5"/>
  <c r="D1060" i="5"/>
  <c r="S1059" i="5"/>
  <c r="R1059" i="5"/>
  <c r="L1059" i="5"/>
  <c r="J1059" i="5"/>
  <c r="F1059" i="5"/>
  <c r="D1059" i="5"/>
  <c r="Y48" i="5" s="1"/>
  <c r="S1058" i="5"/>
  <c r="R1058" i="5"/>
  <c r="L1058" i="5"/>
  <c r="J1058" i="5"/>
  <c r="F1058" i="5"/>
  <c r="D1058" i="5"/>
  <c r="S1057" i="5"/>
  <c r="R1057" i="5"/>
  <c r="L1057" i="5"/>
  <c r="J1057" i="5"/>
  <c r="F1057" i="5"/>
  <c r="D1057" i="5"/>
  <c r="S1056" i="5"/>
  <c r="R1056" i="5"/>
  <c r="L1056" i="5"/>
  <c r="J1056" i="5"/>
  <c r="F1056" i="5"/>
  <c r="D1056" i="5"/>
  <c r="S1055" i="5"/>
  <c r="R1055" i="5"/>
  <c r="L1055" i="5"/>
  <c r="J1055" i="5"/>
  <c r="F1055" i="5"/>
  <c r="D1055" i="5"/>
  <c r="S1054" i="5"/>
  <c r="R1054" i="5"/>
  <c r="L1054" i="5"/>
  <c r="J1054" i="5"/>
  <c r="F1054" i="5"/>
  <c r="D1054" i="5"/>
  <c r="S1053" i="5"/>
  <c r="R1053" i="5"/>
  <c r="L1053" i="5"/>
  <c r="J1053" i="5"/>
  <c r="F1053" i="5"/>
  <c r="D1053" i="5"/>
  <c r="S1052" i="5"/>
  <c r="R1052" i="5"/>
  <c r="L1052" i="5"/>
  <c r="J1052" i="5"/>
  <c r="F1052" i="5"/>
  <c r="D1052" i="5"/>
  <c r="S1051" i="5"/>
  <c r="R1051" i="5"/>
  <c r="L1051" i="5"/>
  <c r="J1051" i="5"/>
  <c r="F1051" i="5"/>
  <c r="D1051" i="5"/>
  <c r="S1050" i="5"/>
  <c r="R1050" i="5"/>
  <c r="L1050" i="5"/>
  <c r="J1050" i="5"/>
  <c r="F1050" i="5"/>
  <c r="D1050" i="5"/>
  <c r="S1049" i="5"/>
  <c r="R1049" i="5"/>
  <c r="L1049" i="5"/>
  <c r="J1049" i="5"/>
  <c r="F1049" i="5"/>
  <c r="D1049" i="5"/>
  <c r="S1048" i="5"/>
  <c r="R1048" i="5"/>
  <c r="L1048" i="5"/>
  <c r="J1048" i="5"/>
  <c r="F1048" i="5"/>
  <c r="D1048" i="5"/>
  <c r="S1047" i="5"/>
  <c r="R1047" i="5"/>
  <c r="L1047" i="5"/>
  <c r="J1047" i="5"/>
  <c r="F1047" i="5"/>
  <c r="D1047" i="5"/>
  <c r="S1046" i="5"/>
  <c r="R1046" i="5"/>
  <c r="L1046" i="5"/>
  <c r="J1046" i="5"/>
  <c r="BA47" i="5" s="1"/>
  <c r="F1046" i="5"/>
  <c r="D1046" i="5"/>
  <c r="S1045" i="5"/>
  <c r="R1045" i="5"/>
  <c r="L1045" i="5"/>
  <c r="J1045" i="5"/>
  <c r="F1045" i="5"/>
  <c r="D1045" i="5"/>
  <c r="S1044" i="5"/>
  <c r="R1044" i="5"/>
  <c r="L1044" i="5"/>
  <c r="J1044" i="5"/>
  <c r="F1044" i="5"/>
  <c r="D1044" i="5"/>
  <c r="S1043" i="5"/>
  <c r="R1043" i="5"/>
  <c r="L1043" i="5"/>
  <c r="J1043" i="5"/>
  <c r="F1043" i="5"/>
  <c r="D1043" i="5"/>
  <c r="S1042" i="5"/>
  <c r="R1042" i="5"/>
  <c r="L1042" i="5"/>
  <c r="J1042" i="5"/>
  <c r="F1042" i="5"/>
  <c r="D1042" i="5"/>
  <c r="S1041" i="5"/>
  <c r="R1041" i="5"/>
  <c r="L1041" i="5"/>
  <c r="J1041" i="5"/>
  <c r="F1041" i="5"/>
  <c r="D1041" i="5"/>
  <c r="S1040" i="5"/>
  <c r="R1040" i="5"/>
  <c r="L1040" i="5"/>
  <c r="J1040" i="5"/>
  <c r="F1040" i="5"/>
  <c r="D1040" i="5"/>
  <c r="S1039" i="5"/>
  <c r="R1039" i="5"/>
  <c r="L1039" i="5"/>
  <c r="J1039" i="5"/>
  <c r="F1039" i="5"/>
  <c r="D1039" i="5"/>
  <c r="S1038" i="5"/>
  <c r="R1038" i="5"/>
  <c r="L1038" i="5"/>
  <c r="J1038" i="5"/>
  <c r="F1038" i="5"/>
  <c r="D1038" i="5"/>
  <c r="S1037" i="5"/>
  <c r="R1037" i="5"/>
  <c r="L1037" i="5"/>
  <c r="J1037" i="5"/>
  <c r="F1037" i="5"/>
  <c r="D1037" i="5"/>
  <c r="S1036" i="5"/>
  <c r="R1036" i="5"/>
  <c r="L1036" i="5"/>
  <c r="J1036" i="5"/>
  <c r="F1036" i="5"/>
  <c r="D1036" i="5"/>
  <c r="S1035" i="5"/>
  <c r="R1035" i="5"/>
  <c r="L1035" i="5"/>
  <c r="J1035" i="5"/>
  <c r="F1035" i="5"/>
  <c r="D1035" i="5"/>
  <c r="Y47" i="5" s="1"/>
  <c r="S1034" i="5"/>
  <c r="R1034" i="5"/>
  <c r="L1034" i="5"/>
  <c r="J1034" i="5"/>
  <c r="F1034" i="5"/>
  <c r="D1034" i="5"/>
  <c r="S1033" i="5"/>
  <c r="R1033" i="5"/>
  <c r="L1033" i="5"/>
  <c r="J1033" i="5"/>
  <c r="F1033" i="5"/>
  <c r="D1033" i="5"/>
  <c r="S1032" i="5"/>
  <c r="R1032" i="5"/>
  <c r="L1032" i="5"/>
  <c r="J1032" i="5"/>
  <c r="F1032" i="5"/>
  <c r="D1032" i="5"/>
  <c r="S1031" i="5"/>
  <c r="R1031" i="5"/>
  <c r="L1031" i="5"/>
  <c r="J1031" i="5"/>
  <c r="F1031" i="5"/>
  <c r="D1031" i="5"/>
  <c r="S1030" i="5"/>
  <c r="R1030" i="5"/>
  <c r="L1030" i="5"/>
  <c r="J1030" i="5"/>
  <c r="F1030" i="5"/>
  <c r="D1030" i="5"/>
  <c r="S1029" i="5"/>
  <c r="R1029" i="5"/>
  <c r="L1029" i="5"/>
  <c r="J1029" i="5"/>
  <c r="F1029" i="5"/>
  <c r="D1029" i="5"/>
  <c r="S1028" i="5"/>
  <c r="R1028" i="5"/>
  <c r="L1028" i="5"/>
  <c r="J1028" i="5"/>
  <c r="F1028" i="5"/>
  <c r="D1028" i="5"/>
  <c r="S1027" i="5"/>
  <c r="R1027" i="5"/>
  <c r="L1027" i="5"/>
  <c r="J1027" i="5"/>
  <c r="F1027" i="5"/>
  <c r="D1027" i="5"/>
  <c r="S1026" i="5"/>
  <c r="R1026" i="5"/>
  <c r="L1026" i="5"/>
  <c r="J1026" i="5"/>
  <c r="F1026" i="5"/>
  <c r="D1026" i="5"/>
  <c r="S1025" i="5"/>
  <c r="R1025" i="5"/>
  <c r="L1025" i="5"/>
  <c r="J1025" i="5"/>
  <c r="F1025" i="5"/>
  <c r="D1025" i="5"/>
  <c r="S1024" i="5"/>
  <c r="R1024" i="5"/>
  <c r="L1024" i="5"/>
  <c r="J1024" i="5"/>
  <c r="F1024" i="5"/>
  <c r="D1024" i="5"/>
  <c r="S1023" i="5"/>
  <c r="R1023" i="5"/>
  <c r="L1023" i="5"/>
  <c r="J1023" i="5"/>
  <c r="F1023" i="5"/>
  <c r="D1023" i="5"/>
  <c r="S1022" i="5"/>
  <c r="R1022" i="5"/>
  <c r="L1022" i="5"/>
  <c r="J1022" i="5"/>
  <c r="F1022" i="5"/>
  <c r="D1022" i="5"/>
  <c r="S1021" i="5"/>
  <c r="R1021" i="5"/>
  <c r="L1021" i="5"/>
  <c r="J1021" i="5"/>
  <c r="F1021" i="5"/>
  <c r="D1021" i="5"/>
  <c r="S1020" i="5"/>
  <c r="R1020" i="5"/>
  <c r="L1020" i="5"/>
  <c r="J1020" i="5"/>
  <c r="F1020" i="5"/>
  <c r="D1020" i="5"/>
  <c r="S1019" i="5"/>
  <c r="R1019" i="5"/>
  <c r="L1019" i="5"/>
  <c r="J1019" i="5"/>
  <c r="F1019" i="5"/>
  <c r="D1019" i="5"/>
  <c r="S1018" i="5"/>
  <c r="R1018" i="5"/>
  <c r="L1018" i="5"/>
  <c r="J1018" i="5"/>
  <c r="F1018" i="5"/>
  <c r="D1018" i="5"/>
  <c r="S1017" i="5"/>
  <c r="R1017" i="5"/>
  <c r="L1017" i="5"/>
  <c r="J1017" i="5"/>
  <c r="F1017" i="5"/>
  <c r="D1017" i="5"/>
  <c r="S1016" i="5"/>
  <c r="R1016" i="5"/>
  <c r="L1016" i="5"/>
  <c r="J1016" i="5"/>
  <c r="F1016" i="5"/>
  <c r="D1016" i="5"/>
  <c r="S1015" i="5"/>
  <c r="R1015" i="5"/>
  <c r="L1015" i="5"/>
  <c r="J1015" i="5"/>
  <c r="F1015" i="5"/>
  <c r="D1015" i="5"/>
  <c r="S1014" i="5"/>
  <c r="R1014" i="5"/>
  <c r="L1014" i="5"/>
  <c r="J1014" i="5"/>
  <c r="F1014" i="5"/>
  <c r="D1014" i="5"/>
  <c r="S1013" i="5"/>
  <c r="R1013" i="5"/>
  <c r="L1013" i="5"/>
  <c r="J1013" i="5"/>
  <c r="F1013" i="5"/>
  <c r="D1013" i="5"/>
  <c r="S1012" i="5"/>
  <c r="R1012" i="5"/>
  <c r="L1012" i="5"/>
  <c r="J1012" i="5"/>
  <c r="AF46" i="5" s="1"/>
  <c r="F1012" i="5"/>
  <c r="D1012" i="5"/>
  <c r="S1011" i="5"/>
  <c r="R1011" i="5"/>
  <c r="L1011" i="5"/>
  <c r="J1011" i="5"/>
  <c r="F1011" i="5"/>
  <c r="D1011" i="5"/>
  <c r="S1010" i="5"/>
  <c r="R1010" i="5"/>
  <c r="L1010" i="5"/>
  <c r="J1010" i="5"/>
  <c r="F1010" i="5"/>
  <c r="D1010" i="5"/>
  <c r="S1009" i="5"/>
  <c r="R1009" i="5"/>
  <c r="L1009" i="5"/>
  <c r="J1009" i="5"/>
  <c r="F1009" i="5"/>
  <c r="D1009" i="5"/>
  <c r="S1008" i="5"/>
  <c r="R1008" i="5"/>
  <c r="L1008" i="5"/>
  <c r="J1008" i="5"/>
  <c r="F1008" i="5"/>
  <c r="D1008" i="5"/>
  <c r="S1007" i="5"/>
  <c r="R1007" i="5"/>
  <c r="L1007" i="5"/>
  <c r="J1007" i="5"/>
  <c r="F1007" i="5"/>
  <c r="D1007" i="5"/>
  <c r="S1006" i="5"/>
  <c r="R1006" i="5"/>
  <c r="L1006" i="5"/>
  <c r="J1006" i="5"/>
  <c r="F1006" i="5"/>
  <c r="D1006" i="5"/>
  <c r="S1005" i="5"/>
  <c r="R1005" i="5"/>
  <c r="L1005" i="5"/>
  <c r="J1005" i="5"/>
  <c r="F1005" i="5"/>
  <c r="D1005" i="5"/>
  <c r="S1004" i="5"/>
  <c r="R1004" i="5"/>
  <c r="L1004" i="5"/>
  <c r="J1004" i="5"/>
  <c r="F1004" i="5"/>
  <c r="D1004" i="5"/>
  <c r="S1003" i="5"/>
  <c r="R1003" i="5"/>
  <c r="L1003" i="5"/>
  <c r="J1003" i="5"/>
  <c r="F1003" i="5"/>
  <c r="D1003" i="5"/>
  <c r="S1002" i="5"/>
  <c r="R1002" i="5"/>
  <c r="L1002" i="5"/>
  <c r="J1002" i="5"/>
  <c r="F1002" i="5"/>
  <c r="D1002" i="5"/>
  <c r="S1001" i="5"/>
  <c r="R1001" i="5"/>
  <c r="L1001" i="5"/>
  <c r="J1001" i="5"/>
  <c r="F1001" i="5"/>
  <c r="D1001" i="5"/>
  <c r="S1000" i="5"/>
  <c r="R1000" i="5"/>
  <c r="L1000" i="5"/>
  <c r="J1000" i="5"/>
  <c r="F1000" i="5"/>
  <c r="D1000" i="5"/>
  <c r="S999" i="5"/>
  <c r="R999" i="5"/>
  <c r="L999" i="5"/>
  <c r="J999" i="5"/>
  <c r="F999" i="5"/>
  <c r="D999" i="5"/>
  <c r="S998" i="5"/>
  <c r="R998" i="5"/>
  <c r="L998" i="5"/>
  <c r="J998" i="5"/>
  <c r="F998" i="5"/>
  <c r="D998" i="5"/>
  <c r="S997" i="5"/>
  <c r="R997" i="5"/>
  <c r="L997" i="5"/>
  <c r="J997" i="5"/>
  <c r="F997" i="5"/>
  <c r="D997" i="5"/>
  <c r="S996" i="5"/>
  <c r="R996" i="5"/>
  <c r="L996" i="5"/>
  <c r="J996" i="5"/>
  <c r="F996" i="5"/>
  <c r="D996" i="5"/>
  <c r="S995" i="5"/>
  <c r="R995" i="5"/>
  <c r="L995" i="5"/>
  <c r="J995" i="5"/>
  <c r="F995" i="5"/>
  <c r="D995" i="5"/>
  <c r="S994" i="5"/>
  <c r="R994" i="5"/>
  <c r="L994" i="5"/>
  <c r="J994" i="5"/>
  <c r="F994" i="5"/>
  <c r="D994" i="5"/>
  <c r="S993" i="5"/>
  <c r="R993" i="5"/>
  <c r="L993" i="5"/>
  <c r="J993" i="5"/>
  <c r="F993" i="5"/>
  <c r="D993" i="5"/>
  <c r="S992" i="5"/>
  <c r="R992" i="5"/>
  <c r="L992" i="5"/>
  <c r="J992" i="5"/>
  <c r="F992" i="5"/>
  <c r="D992" i="5"/>
  <c r="S991" i="5"/>
  <c r="R991" i="5"/>
  <c r="L991" i="5"/>
  <c r="J991" i="5"/>
  <c r="F991" i="5"/>
  <c r="D991" i="5"/>
  <c r="S990" i="5"/>
  <c r="R990" i="5"/>
  <c r="L990" i="5"/>
  <c r="J990" i="5"/>
  <c r="F990" i="5"/>
  <c r="D990" i="5"/>
  <c r="S989" i="5"/>
  <c r="R989" i="5"/>
  <c r="L989" i="5"/>
  <c r="J989" i="5"/>
  <c r="F989" i="5"/>
  <c r="D989" i="5"/>
  <c r="S988" i="5"/>
  <c r="R988" i="5"/>
  <c r="AM45" i="5" s="1"/>
  <c r="AN45" i="5" s="1"/>
  <c r="L988" i="5"/>
  <c r="J988" i="5"/>
  <c r="F988" i="5"/>
  <c r="D988" i="5"/>
  <c r="S987" i="5"/>
  <c r="R987" i="5"/>
  <c r="L987" i="5"/>
  <c r="J987" i="5"/>
  <c r="F987" i="5"/>
  <c r="D987" i="5"/>
  <c r="Y45" i="5" s="1"/>
  <c r="S986" i="5"/>
  <c r="R986" i="5"/>
  <c r="L986" i="5"/>
  <c r="J986" i="5"/>
  <c r="F986" i="5"/>
  <c r="D986" i="5"/>
  <c r="S985" i="5"/>
  <c r="R985" i="5"/>
  <c r="L985" i="5"/>
  <c r="J985" i="5"/>
  <c r="F985" i="5"/>
  <c r="D985" i="5"/>
  <c r="S984" i="5"/>
  <c r="R984" i="5"/>
  <c r="L984" i="5"/>
  <c r="J984" i="5"/>
  <c r="F984" i="5"/>
  <c r="D984" i="5"/>
  <c r="S983" i="5"/>
  <c r="R983" i="5"/>
  <c r="L983" i="5"/>
  <c r="J983" i="5"/>
  <c r="F983" i="5"/>
  <c r="D983" i="5"/>
  <c r="S982" i="5"/>
  <c r="R982" i="5"/>
  <c r="L982" i="5"/>
  <c r="J982" i="5"/>
  <c r="F982" i="5"/>
  <c r="D982" i="5"/>
  <c r="S981" i="5"/>
  <c r="R981" i="5"/>
  <c r="L981" i="5"/>
  <c r="J981" i="5"/>
  <c r="F981" i="5"/>
  <c r="D981" i="5"/>
  <c r="S980" i="5"/>
  <c r="R980" i="5"/>
  <c r="L980" i="5"/>
  <c r="J980" i="5"/>
  <c r="F980" i="5"/>
  <c r="D980" i="5"/>
  <c r="S979" i="5"/>
  <c r="R979" i="5"/>
  <c r="L979" i="5"/>
  <c r="J979" i="5"/>
  <c r="F979" i="5"/>
  <c r="D979" i="5"/>
  <c r="S978" i="5"/>
  <c r="R978" i="5"/>
  <c r="L978" i="5"/>
  <c r="J978" i="5"/>
  <c r="F978" i="5"/>
  <c r="D978" i="5"/>
  <c r="S977" i="5"/>
  <c r="R977" i="5"/>
  <c r="L977" i="5"/>
  <c r="J977" i="5"/>
  <c r="F977" i="5"/>
  <c r="D977" i="5"/>
  <c r="S976" i="5"/>
  <c r="R976" i="5"/>
  <c r="L976" i="5"/>
  <c r="J976" i="5"/>
  <c r="F976" i="5"/>
  <c r="D976" i="5"/>
  <c r="S975" i="5"/>
  <c r="R975" i="5"/>
  <c r="L975" i="5"/>
  <c r="J975" i="5"/>
  <c r="F975" i="5"/>
  <c r="D975" i="5"/>
  <c r="S974" i="5"/>
  <c r="R974" i="5"/>
  <c r="L974" i="5"/>
  <c r="J974" i="5"/>
  <c r="BA44" i="5" s="1"/>
  <c r="F974" i="5"/>
  <c r="D974" i="5"/>
  <c r="S973" i="5"/>
  <c r="R973" i="5"/>
  <c r="L973" i="5"/>
  <c r="J973" i="5"/>
  <c r="F973" i="5"/>
  <c r="D973" i="5"/>
  <c r="S972" i="5"/>
  <c r="R972" i="5"/>
  <c r="L972" i="5"/>
  <c r="J972" i="5"/>
  <c r="F972" i="5"/>
  <c r="D972" i="5"/>
  <c r="S971" i="5"/>
  <c r="R971" i="5"/>
  <c r="L971" i="5"/>
  <c r="J971" i="5"/>
  <c r="F971" i="5"/>
  <c r="D971" i="5"/>
  <c r="S970" i="5"/>
  <c r="R970" i="5"/>
  <c r="L970" i="5"/>
  <c r="J970" i="5"/>
  <c r="F970" i="5"/>
  <c r="D970" i="5"/>
  <c r="S969" i="5"/>
  <c r="R969" i="5"/>
  <c r="L969" i="5"/>
  <c r="J969" i="5"/>
  <c r="F969" i="5"/>
  <c r="D969" i="5"/>
  <c r="S968" i="5"/>
  <c r="R968" i="5"/>
  <c r="L968" i="5"/>
  <c r="J968" i="5"/>
  <c r="F968" i="5"/>
  <c r="D968" i="5"/>
  <c r="S967" i="5"/>
  <c r="R967" i="5"/>
  <c r="L967" i="5"/>
  <c r="J967" i="5"/>
  <c r="F967" i="5"/>
  <c r="D967" i="5"/>
  <c r="S966" i="5"/>
  <c r="R966" i="5"/>
  <c r="L966" i="5"/>
  <c r="J966" i="5"/>
  <c r="F966" i="5"/>
  <c r="D966" i="5"/>
  <c r="S965" i="5"/>
  <c r="R965" i="5"/>
  <c r="L965" i="5"/>
  <c r="J965" i="5"/>
  <c r="F965" i="5"/>
  <c r="D965" i="5"/>
  <c r="S964" i="5"/>
  <c r="R964" i="5"/>
  <c r="L964" i="5"/>
  <c r="J964" i="5"/>
  <c r="F964" i="5"/>
  <c r="D964" i="5"/>
  <c r="S963" i="5"/>
  <c r="R963" i="5"/>
  <c r="L963" i="5"/>
  <c r="J963" i="5"/>
  <c r="F963" i="5"/>
  <c r="D963" i="5"/>
  <c r="Y44" i="5" s="1"/>
  <c r="S962" i="5"/>
  <c r="R962" i="5"/>
  <c r="L962" i="5"/>
  <c r="J962" i="5"/>
  <c r="F962" i="5"/>
  <c r="D962" i="5"/>
  <c r="S961" i="5"/>
  <c r="R961" i="5"/>
  <c r="L961" i="5"/>
  <c r="J961" i="5"/>
  <c r="F961" i="5"/>
  <c r="D961" i="5"/>
  <c r="S960" i="5"/>
  <c r="R960" i="5"/>
  <c r="L960" i="5"/>
  <c r="J960" i="5"/>
  <c r="F960" i="5"/>
  <c r="D960" i="5"/>
  <c r="S959" i="5"/>
  <c r="R959" i="5"/>
  <c r="L959" i="5"/>
  <c r="J959" i="5"/>
  <c r="F959" i="5"/>
  <c r="D959" i="5"/>
  <c r="S958" i="5"/>
  <c r="R958" i="5"/>
  <c r="L958" i="5"/>
  <c r="J958" i="5"/>
  <c r="F958" i="5"/>
  <c r="D958" i="5"/>
  <c r="S957" i="5"/>
  <c r="R957" i="5"/>
  <c r="L957" i="5"/>
  <c r="J957" i="5"/>
  <c r="F957" i="5"/>
  <c r="D957" i="5"/>
  <c r="S956" i="5"/>
  <c r="R956" i="5"/>
  <c r="L956" i="5"/>
  <c r="J956" i="5"/>
  <c r="F956" i="5"/>
  <c r="D956" i="5"/>
  <c r="S955" i="5"/>
  <c r="R955" i="5"/>
  <c r="L955" i="5"/>
  <c r="J955" i="5"/>
  <c r="F955" i="5"/>
  <c r="D955" i="5"/>
  <c r="S954" i="5"/>
  <c r="R954" i="5"/>
  <c r="L954" i="5"/>
  <c r="J954" i="5"/>
  <c r="F954" i="5"/>
  <c r="D954" i="5"/>
  <c r="S953" i="5"/>
  <c r="R953" i="5"/>
  <c r="L953" i="5"/>
  <c r="J953" i="5"/>
  <c r="F953" i="5"/>
  <c r="D953" i="5"/>
  <c r="S952" i="5"/>
  <c r="R952" i="5"/>
  <c r="L952" i="5"/>
  <c r="J952" i="5"/>
  <c r="F952" i="5"/>
  <c r="D952" i="5"/>
  <c r="S951" i="5"/>
  <c r="R951" i="5"/>
  <c r="L951" i="5"/>
  <c r="J951" i="5"/>
  <c r="F951" i="5"/>
  <c r="D951" i="5"/>
  <c r="S950" i="5"/>
  <c r="R950" i="5"/>
  <c r="L950" i="5"/>
  <c r="J950" i="5"/>
  <c r="F950" i="5"/>
  <c r="D950" i="5"/>
  <c r="S949" i="5"/>
  <c r="R949" i="5"/>
  <c r="L949" i="5"/>
  <c r="J949" i="5"/>
  <c r="F949" i="5"/>
  <c r="D949" i="5"/>
  <c r="S948" i="5"/>
  <c r="R948" i="5"/>
  <c r="L948" i="5"/>
  <c r="J948" i="5"/>
  <c r="F948" i="5"/>
  <c r="D948" i="5"/>
  <c r="S947" i="5"/>
  <c r="R947" i="5"/>
  <c r="L947" i="5"/>
  <c r="J947" i="5"/>
  <c r="F947" i="5"/>
  <c r="D947" i="5"/>
  <c r="S946" i="5"/>
  <c r="R946" i="5"/>
  <c r="L946" i="5"/>
  <c r="J946" i="5"/>
  <c r="F946" i="5"/>
  <c r="D946" i="5"/>
  <c r="S945" i="5"/>
  <c r="R945" i="5"/>
  <c r="L945" i="5"/>
  <c r="J945" i="5"/>
  <c r="F945" i="5"/>
  <c r="D945" i="5"/>
  <c r="S944" i="5"/>
  <c r="R944" i="5"/>
  <c r="L944" i="5"/>
  <c r="J944" i="5"/>
  <c r="F944" i="5"/>
  <c r="D944" i="5"/>
  <c r="S943" i="5"/>
  <c r="R943" i="5"/>
  <c r="L943" i="5"/>
  <c r="J943" i="5"/>
  <c r="F943" i="5"/>
  <c r="D943" i="5"/>
  <c r="S942" i="5"/>
  <c r="R942" i="5"/>
  <c r="L942" i="5"/>
  <c r="J942" i="5"/>
  <c r="F942" i="5"/>
  <c r="D942" i="5"/>
  <c r="S941" i="5"/>
  <c r="R941" i="5"/>
  <c r="L941" i="5"/>
  <c r="J941" i="5"/>
  <c r="F941" i="5"/>
  <c r="D941" i="5"/>
  <c r="S940" i="5"/>
  <c r="R940" i="5"/>
  <c r="AM43" i="5" s="1"/>
  <c r="AN43" i="5" s="1"/>
  <c r="L940" i="5"/>
  <c r="J940" i="5"/>
  <c r="AF43" i="5" s="1"/>
  <c r="F940" i="5"/>
  <c r="D940" i="5"/>
  <c r="S939" i="5"/>
  <c r="R939" i="5"/>
  <c r="L939" i="5"/>
  <c r="J939" i="5"/>
  <c r="F939" i="5"/>
  <c r="D939" i="5"/>
  <c r="Y43" i="5" s="1"/>
  <c r="S938" i="5"/>
  <c r="R938" i="5"/>
  <c r="L938" i="5"/>
  <c r="J938" i="5"/>
  <c r="F938" i="5"/>
  <c r="D938" i="5"/>
  <c r="S937" i="5"/>
  <c r="R937" i="5"/>
  <c r="L937" i="5"/>
  <c r="J937" i="5"/>
  <c r="F937" i="5"/>
  <c r="D937" i="5"/>
  <c r="S936" i="5"/>
  <c r="R936" i="5"/>
  <c r="L936" i="5"/>
  <c r="J936" i="5"/>
  <c r="F936" i="5"/>
  <c r="D936" i="5"/>
  <c r="S935" i="5"/>
  <c r="R935" i="5"/>
  <c r="L935" i="5"/>
  <c r="J935" i="5"/>
  <c r="F935" i="5"/>
  <c r="D935" i="5"/>
  <c r="S934" i="5"/>
  <c r="R934" i="5"/>
  <c r="L934" i="5"/>
  <c r="J934" i="5"/>
  <c r="F934" i="5"/>
  <c r="D934" i="5"/>
  <c r="S933" i="5"/>
  <c r="R933" i="5"/>
  <c r="L933" i="5"/>
  <c r="J933" i="5"/>
  <c r="F933" i="5"/>
  <c r="D933" i="5"/>
  <c r="S932" i="5"/>
  <c r="R932" i="5"/>
  <c r="L932" i="5"/>
  <c r="J932" i="5"/>
  <c r="F932" i="5"/>
  <c r="D932" i="5"/>
  <c r="S931" i="5"/>
  <c r="R931" i="5"/>
  <c r="L931" i="5"/>
  <c r="J931" i="5"/>
  <c r="F931" i="5"/>
  <c r="D931" i="5"/>
  <c r="S930" i="5"/>
  <c r="R930" i="5"/>
  <c r="L930" i="5"/>
  <c r="J930" i="5"/>
  <c r="F930" i="5"/>
  <c r="D930" i="5"/>
  <c r="S929" i="5"/>
  <c r="R929" i="5"/>
  <c r="L929" i="5"/>
  <c r="J929" i="5"/>
  <c r="F929" i="5"/>
  <c r="D929" i="5"/>
  <c r="S928" i="5"/>
  <c r="R928" i="5"/>
  <c r="L928" i="5"/>
  <c r="J928" i="5"/>
  <c r="F928" i="5"/>
  <c r="D928" i="5"/>
  <c r="S927" i="5"/>
  <c r="R927" i="5"/>
  <c r="L927" i="5"/>
  <c r="J927" i="5"/>
  <c r="F927" i="5"/>
  <c r="D927" i="5"/>
  <c r="S926" i="5"/>
  <c r="R926" i="5"/>
  <c r="L926" i="5"/>
  <c r="J926" i="5"/>
  <c r="BA42" i="5" s="1"/>
  <c r="F926" i="5"/>
  <c r="D926" i="5"/>
  <c r="S925" i="5"/>
  <c r="R925" i="5"/>
  <c r="L925" i="5"/>
  <c r="J925" i="5"/>
  <c r="F925" i="5"/>
  <c r="D925" i="5"/>
  <c r="S924" i="5"/>
  <c r="R924" i="5"/>
  <c r="L924" i="5"/>
  <c r="J924" i="5"/>
  <c r="F924" i="5"/>
  <c r="D924" i="5"/>
  <c r="S923" i="5"/>
  <c r="R923" i="5"/>
  <c r="L923" i="5"/>
  <c r="J923" i="5"/>
  <c r="F923" i="5"/>
  <c r="D923" i="5"/>
  <c r="S922" i="5"/>
  <c r="R922" i="5"/>
  <c r="L922" i="5"/>
  <c r="J922" i="5"/>
  <c r="F922" i="5"/>
  <c r="D922" i="5"/>
  <c r="S921" i="5"/>
  <c r="R921" i="5"/>
  <c r="L921" i="5"/>
  <c r="J921" i="5"/>
  <c r="F921" i="5"/>
  <c r="D921" i="5"/>
  <c r="S920" i="5"/>
  <c r="R920" i="5"/>
  <c r="L920" i="5"/>
  <c r="J920" i="5"/>
  <c r="F920" i="5"/>
  <c r="D920" i="5"/>
  <c r="S919" i="5"/>
  <c r="R919" i="5"/>
  <c r="L919" i="5"/>
  <c r="J919" i="5"/>
  <c r="F919" i="5"/>
  <c r="D919" i="5"/>
  <c r="S918" i="5"/>
  <c r="R918" i="5"/>
  <c r="L918" i="5"/>
  <c r="J918" i="5"/>
  <c r="F918" i="5"/>
  <c r="D918" i="5"/>
  <c r="S917" i="5"/>
  <c r="R917" i="5"/>
  <c r="L917" i="5"/>
  <c r="J917" i="5"/>
  <c r="F917" i="5"/>
  <c r="D917" i="5"/>
  <c r="S916" i="5"/>
  <c r="R916" i="5"/>
  <c r="L916" i="5"/>
  <c r="J916" i="5"/>
  <c r="AF42" i="5" s="1"/>
  <c r="F916" i="5"/>
  <c r="D916" i="5"/>
  <c r="S915" i="5"/>
  <c r="R915" i="5"/>
  <c r="L915" i="5"/>
  <c r="J915" i="5"/>
  <c r="F915" i="5"/>
  <c r="D915" i="5"/>
  <c r="S914" i="5"/>
  <c r="R914" i="5"/>
  <c r="L914" i="5"/>
  <c r="J914" i="5"/>
  <c r="F914" i="5"/>
  <c r="D914" i="5"/>
  <c r="S913" i="5"/>
  <c r="R913" i="5"/>
  <c r="L913" i="5"/>
  <c r="J913" i="5"/>
  <c r="F913" i="5"/>
  <c r="D913" i="5"/>
  <c r="S912" i="5"/>
  <c r="R912" i="5"/>
  <c r="L912" i="5"/>
  <c r="J912" i="5"/>
  <c r="F912" i="5"/>
  <c r="D912" i="5"/>
  <c r="S911" i="5"/>
  <c r="R911" i="5"/>
  <c r="L911" i="5"/>
  <c r="J911" i="5"/>
  <c r="F911" i="5"/>
  <c r="D911" i="5"/>
  <c r="S910" i="5"/>
  <c r="R910" i="5"/>
  <c r="L910" i="5"/>
  <c r="J910" i="5"/>
  <c r="F910" i="5"/>
  <c r="D910" i="5"/>
  <c r="S909" i="5"/>
  <c r="R909" i="5"/>
  <c r="L909" i="5"/>
  <c r="J909" i="5"/>
  <c r="F909" i="5"/>
  <c r="D909" i="5"/>
  <c r="S908" i="5"/>
  <c r="R908" i="5"/>
  <c r="L908" i="5"/>
  <c r="J908" i="5"/>
  <c r="F908" i="5"/>
  <c r="D908" i="5"/>
  <c r="S907" i="5"/>
  <c r="R907" i="5"/>
  <c r="L907" i="5"/>
  <c r="J907" i="5"/>
  <c r="F907" i="5"/>
  <c r="D907" i="5"/>
  <c r="S906" i="5"/>
  <c r="R906" i="5"/>
  <c r="L906" i="5"/>
  <c r="J906" i="5"/>
  <c r="F906" i="5"/>
  <c r="D906" i="5"/>
  <c r="S905" i="5"/>
  <c r="R905" i="5"/>
  <c r="L905" i="5"/>
  <c r="J905" i="5"/>
  <c r="F905" i="5"/>
  <c r="D905" i="5"/>
  <c r="S904" i="5"/>
  <c r="R904" i="5"/>
  <c r="L904" i="5"/>
  <c r="J904" i="5"/>
  <c r="F904" i="5"/>
  <c r="D904" i="5"/>
  <c r="S903" i="5"/>
  <c r="R903" i="5"/>
  <c r="L903" i="5"/>
  <c r="J903" i="5"/>
  <c r="F903" i="5"/>
  <c r="D903" i="5"/>
  <c r="S902" i="5"/>
  <c r="R902" i="5"/>
  <c r="L902" i="5"/>
  <c r="J902" i="5"/>
  <c r="F902" i="5"/>
  <c r="D902" i="5"/>
  <c r="S901" i="5"/>
  <c r="R901" i="5"/>
  <c r="L901" i="5"/>
  <c r="J901" i="5"/>
  <c r="F901" i="5"/>
  <c r="D901" i="5"/>
  <c r="S900" i="5"/>
  <c r="R900" i="5"/>
  <c r="L900" i="5"/>
  <c r="J900" i="5"/>
  <c r="F900" i="5"/>
  <c r="D900" i="5"/>
  <c r="S899" i="5"/>
  <c r="R899" i="5"/>
  <c r="L899" i="5"/>
  <c r="J899" i="5"/>
  <c r="F899" i="5"/>
  <c r="D899" i="5"/>
  <c r="S898" i="5"/>
  <c r="R898" i="5"/>
  <c r="L898" i="5"/>
  <c r="J898" i="5"/>
  <c r="F898" i="5"/>
  <c r="D898" i="5"/>
  <c r="S897" i="5"/>
  <c r="R897" i="5"/>
  <c r="L897" i="5"/>
  <c r="J897" i="5"/>
  <c r="F897" i="5"/>
  <c r="D897" i="5"/>
  <c r="S896" i="5"/>
  <c r="R896" i="5"/>
  <c r="L896" i="5"/>
  <c r="J896" i="5"/>
  <c r="F896" i="5"/>
  <c r="D896" i="5"/>
  <c r="S895" i="5"/>
  <c r="R895" i="5"/>
  <c r="L895" i="5"/>
  <c r="J895" i="5"/>
  <c r="F895" i="5"/>
  <c r="D895" i="5"/>
  <c r="S894" i="5"/>
  <c r="R894" i="5"/>
  <c r="L894" i="5"/>
  <c r="J894" i="5"/>
  <c r="F894" i="5"/>
  <c r="D894" i="5"/>
  <c r="S893" i="5"/>
  <c r="R893" i="5"/>
  <c r="L893" i="5"/>
  <c r="J893" i="5"/>
  <c r="F893" i="5"/>
  <c r="D893" i="5"/>
  <c r="S892" i="5"/>
  <c r="R892" i="5"/>
  <c r="L892" i="5"/>
  <c r="J892" i="5"/>
  <c r="AF41" i="5" s="1"/>
  <c r="F892" i="5"/>
  <c r="D892" i="5"/>
  <c r="S891" i="5"/>
  <c r="R891" i="5"/>
  <c r="L891" i="5"/>
  <c r="J891" i="5"/>
  <c r="F891" i="5"/>
  <c r="D891" i="5"/>
  <c r="S890" i="5"/>
  <c r="R890" i="5"/>
  <c r="L890" i="5"/>
  <c r="J890" i="5"/>
  <c r="F890" i="5"/>
  <c r="D890" i="5"/>
  <c r="S889" i="5"/>
  <c r="R889" i="5"/>
  <c r="L889" i="5"/>
  <c r="J889" i="5"/>
  <c r="F889" i="5"/>
  <c r="D889" i="5"/>
  <c r="S888" i="5"/>
  <c r="R888" i="5"/>
  <c r="L888" i="5"/>
  <c r="J888" i="5"/>
  <c r="F888" i="5"/>
  <c r="D888" i="5"/>
  <c r="S887" i="5"/>
  <c r="R887" i="5"/>
  <c r="L887" i="5"/>
  <c r="J887" i="5"/>
  <c r="F887" i="5"/>
  <c r="D887" i="5"/>
  <c r="S886" i="5"/>
  <c r="R886" i="5"/>
  <c r="L886" i="5"/>
  <c r="J886" i="5"/>
  <c r="F886" i="5"/>
  <c r="D886" i="5"/>
  <c r="S885" i="5"/>
  <c r="R885" i="5"/>
  <c r="L885" i="5"/>
  <c r="J885" i="5"/>
  <c r="F885" i="5"/>
  <c r="D885" i="5"/>
  <c r="S884" i="5"/>
  <c r="R884" i="5"/>
  <c r="L884" i="5"/>
  <c r="J884" i="5"/>
  <c r="F884" i="5"/>
  <c r="D884" i="5"/>
  <c r="S883" i="5"/>
  <c r="R883" i="5"/>
  <c r="L883" i="5"/>
  <c r="J883" i="5"/>
  <c r="F883" i="5"/>
  <c r="D883" i="5"/>
  <c r="S882" i="5"/>
  <c r="R882" i="5"/>
  <c r="L882" i="5"/>
  <c r="J882" i="5"/>
  <c r="F882" i="5"/>
  <c r="D882" i="5"/>
  <c r="S881" i="5"/>
  <c r="R881" i="5"/>
  <c r="L881" i="5"/>
  <c r="J881" i="5"/>
  <c r="F881" i="5"/>
  <c r="D881" i="5"/>
  <c r="S880" i="5"/>
  <c r="R880" i="5"/>
  <c r="L880" i="5"/>
  <c r="M903" i="5" s="1"/>
  <c r="J880" i="5"/>
  <c r="F880" i="5"/>
  <c r="D880" i="5"/>
  <c r="S879" i="5"/>
  <c r="R879" i="5"/>
  <c r="L879" i="5"/>
  <c r="M902" i="5" s="1"/>
  <c r="J879" i="5"/>
  <c r="F879" i="5"/>
  <c r="D879" i="5"/>
  <c r="S878" i="5"/>
  <c r="R878" i="5"/>
  <c r="L878" i="5"/>
  <c r="M901" i="5" s="1"/>
  <c r="J878" i="5"/>
  <c r="F878" i="5"/>
  <c r="D878" i="5"/>
  <c r="S877" i="5"/>
  <c r="R877" i="5"/>
  <c r="L877" i="5"/>
  <c r="M900" i="5" s="1"/>
  <c r="J877" i="5"/>
  <c r="F877" i="5"/>
  <c r="D877" i="5"/>
  <c r="S876" i="5"/>
  <c r="R876" i="5"/>
  <c r="L876" i="5"/>
  <c r="M899" i="5" s="1"/>
  <c r="J876" i="5"/>
  <c r="F876" i="5"/>
  <c r="D876" i="5"/>
  <c r="S875" i="5"/>
  <c r="R875" i="5"/>
  <c r="L875" i="5"/>
  <c r="J875" i="5"/>
  <c r="F875" i="5"/>
  <c r="D875" i="5"/>
  <c r="S874" i="5"/>
  <c r="R874" i="5"/>
  <c r="L874" i="5"/>
  <c r="M897" i="5" s="1"/>
  <c r="J874" i="5"/>
  <c r="F874" i="5"/>
  <c r="D874" i="5"/>
  <c r="S873" i="5"/>
  <c r="R873" i="5"/>
  <c r="L873" i="5"/>
  <c r="J873" i="5"/>
  <c r="F873" i="5"/>
  <c r="D873" i="5"/>
  <c r="S872" i="5"/>
  <c r="R872" i="5"/>
  <c r="L872" i="5"/>
  <c r="J872" i="5"/>
  <c r="F872" i="5"/>
  <c r="D872" i="5"/>
  <c r="S871" i="5"/>
  <c r="R871" i="5"/>
  <c r="L871" i="5"/>
  <c r="J871" i="5"/>
  <c r="F871" i="5"/>
  <c r="D871" i="5"/>
  <c r="S870" i="5"/>
  <c r="R870" i="5"/>
  <c r="L870" i="5"/>
  <c r="J870" i="5"/>
  <c r="F870" i="5"/>
  <c r="D870" i="5"/>
  <c r="S869" i="5"/>
  <c r="R869" i="5"/>
  <c r="L869" i="5"/>
  <c r="J869" i="5"/>
  <c r="F869" i="5"/>
  <c r="D869" i="5"/>
  <c r="S868" i="5"/>
  <c r="R868" i="5"/>
  <c r="AM40" i="5" s="1"/>
  <c r="AN40" i="5" s="1"/>
  <c r="L868" i="5"/>
  <c r="M891" i="5" s="1"/>
  <c r="J868" i="5"/>
  <c r="F868" i="5"/>
  <c r="D868" i="5"/>
  <c r="S867" i="5"/>
  <c r="R867" i="5"/>
  <c r="L867" i="5"/>
  <c r="J867" i="5"/>
  <c r="F867" i="5"/>
  <c r="D867" i="5"/>
  <c r="S866" i="5"/>
  <c r="R866" i="5"/>
  <c r="L866" i="5"/>
  <c r="J866" i="5"/>
  <c r="F866" i="5"/>
  <c r="D866" i="5"/>
  <c r="S865" i="5"/>
  <c r="R865" i="5"/>
  <c r="L865" i="5"/>
  <c r="J865" i="5"/>
  <c r="F865" i="5"/>
  <c r="D865" i="5"/>
  <c r="S864" i="5"/>
  <c r="R864" i="5"/>
  <c r="L864" i="5"/>
  <c r="J864" i="5"/>
  <c r="F864" i="5"/>
  <c r="D864" i="5"/>
  <c r="S863" i="5"/>
  <c r="R863" i="5"/>
  <c r="L863" i="5"/>
  <c r="J863" i="5"/>
  <c r="F863" i="5"/>
  <c r="D863" i="5"/>
  <c r="S862" i="5"/>
  <c r="R862" i="5"/>
  <c r="L862" i="5"/>
  <c r="J862" i="5"/>
  <c r="F862" i="5"/>
  <c r="D862" i="5"/>
  <c r="S861" i="5"/>
  <c r="R861" i="5"/>
  <c r="L861" i="5"/>
  <c r="J861" i="5"/>
  <c r="F861" i="5"/>
  <c r="D861" i="5"/>
  <c r="S860" i="5"/>
  <c r="R860" i="5"/>
  <c r="L860" i="5"/>
  <c r="M883" i="5" s="1"/>
  <c r="J860" i="5"/>
  <c r="F860" i="5"/>
  <c r="D860" i="5"/>
  <c r="S859" i="5"/>
  <c r="R859" i="5"/>
  <c r="L859" i="5"/>
  <c r="J859" i="5"/>
  <c r="F859" i="5"/>
  <c r="D859" i="5"/>
  <c r="S858" i="5"/>
  <c r="R858" i="5"/>
  <c r="L858" i="5"/>
  <c r="J858" i="5"/>
  <c r="F858" i="5"/>
  <c r="D858" i="5"/>
  <c r="S857" i="5"/>
  <c r="R857" i="5"/>
  <c r="L857" i="5"/>
  <c r="J857" i="5"/>
  <c r="F857" i="5"/>
  <c r="D857" i="5"/>
  <c r="S856" i="5"/>
  <c r="R856" i="5"/>
  <c r="L856" i="5"/>
  <c r="J856" i="5"/>
  <c r="F856" i="5"/>
  <c r="D856" i="5"/>
  <c r="S855" i="5"/>
  <c r="R855" i="5"/>
  <c r="L855" i="5"/>
  <c r="J855" i="5"/>
  <c r="F855" i="5"/>
  <c r="D855" i="5"/>
  <c r="S854" i="5"/>
  <c r="R854" i="5"/>
  <c r="L854" i="5"/>
  <c r="J854" i="5"/>
  <c r="BA39" i="5" s="1"/>
  <c r="F854" i="5"/>
  <c r="D854" i="5"/>
  <c r="S853" i="5"/>
  <c r="R853" i="5"/>
  <c r="L853" i="5"/>
  <c r="J853" i="5"/>
  <c r="F853" i="5"/>
  <c r="D853" i="5"/>
  <c r="S852" i="5"/>
  <c r="R852" i="5"/>
  <c r="L852" i="5"/>
  <c r="M875" i="5" s="1"/>
  <c r="J852" i="5"/>
  <c r="F852" i="5"/>
  <c r="D852" i="5"/>
  <c r="S851" i="5"/>
  <c r="R851" i="5"/>
  <c r="L851" i="5"/>
  <c r="J851" i="5"/>
  <c r="F851" i="5"/>
  <c r="D851" i="5"/>
  <c r="S850" i="5"/>
  <c r="R850" i="5"/>
  <c r="L850" i="5"/>
  <c r="J850" i="5"/>
  <c r="F850" i="5"/>
  <c r="D850" i="5"/>
  <c r="S849" i="5"/>
  <c r="R849" i="5"/>
  <c r="L849" i="5"/>
  <c r="J849" i="5"/>
  <c r="F849" i="5"/>
  <c r="D849" i="5"/>
  <c r="S848" i="5"/>
  <c r="R848" i="5"/>
  <c r="L848" i="5"/>
  <c r="J848" i="5"/>
  <c r="F848" i="5"/>
  <c r="D848" i="5"/>
  <c r="S847" i="5"/>
  <c r="R847" i="5"/>
  <c r="L847" i="5"/>
  <c r="J847" i="5"/>
  <c r="F847" i="5"/>
  <c r="D847" i="5"/>
  <c r="S846" i="5"/>
  <c r="R846" i="5"/>
  <c r="L846" i="5"/>
  <c r="J846" i="5"/>
  <c r="F846" i="5"/>
  <c r="D846" i="5"/>
  <c r="S845" i="5"/>
  <c r="R845" i="5"/>
  <c r="L845" i="5"/>
  <c r="J845" i="5"/>
  <c r="F845" i="5"/>
  <c r="D845" i="5"/>
  <c r="S844" i="5"/>
  <c r="R844" i="5"/>
  <c r="L844" i="5"/>
  <c r="J844" i="5"/>
  <c r="F844" i="5"/>
  <c r="D844" i="5"/>
  <c r="S843" i="5"/>
  <c r="R843" i="5"/>
  <c r="L843" i="5"/>
  <c r="J843" i="5"/>
  <c r="F843" i="5"/>
  <c r="D843" i="5"/>
  <c r="S842" i="5"/>
  <c r="R842" i="5"/>
  <c r="L842" i="5"/>
  <c r="M865" i="5" s="1"/>
  <c r="J842" i="5"/>
  <c r="F842" i="5"/>
  <c r="D842" i="5"/>
  <c r="S841" i="5"/>
  <c r="R841" i="5"/>
  <c r="L841" i="5"/>
  <c r="J841" i="5"/>
  <c r="F841" i="5"/>
  <c r="D841" i="5"/>
  <c r="S840" i="5"/>
  <c r="R840" i="5"/>
  <c r="L840" i="5"/>
  <c r="J840" i="5"/>
  <c r="F840" i="5"/>
  <c r="D840" i="5"/>
  <c r="S839" i="5"/>
  <c r="R839" i="5"/>
  <c r="L839" i="5"/>
  <c r="J839" i="5"/>
  <c r="F839" i="5"/>
  <c r="D839" i="5"/>
  <c r="S838" i="5"/>
  <c r="R838" i="5"/>
  <c r="L838" i="5"/>
  <c r="J838" i="5"/>
  <c r="F838" i="5"/>
  <c r="D838" i="5"/>
  <c r="S837" i="5"/>
  <c r="R837" i="5"/>
  <c r="L837" i="5"/>
  <c r="J837" i="5"/>
  <c r="F837" i="5"/>
  <c r="D837" i="5"/>
  <c r="S836" i="5"/>
  <c r="R836" i="5"/>
  <c r="L836" i="5"/>
  <c r="J836" i="5"/>
  <c r="F836" i="5"/>
  <c r="D836" i="5"/>
  <c r="S835" i="5"/>
  <c r="R835" i="5"/>
  <c r="L835" i="5"/>
  <c r="J835" i="5"/>
  <c r="F835" i="5"/>
  <c r="D835" i="5"/>
  <c r="S834" i="5"/>
  <c r="R834" i="5"/>
  <c r="L834" i="5"/>
  <c r="M857" i="5" s="1"/>
  <c r="J834" i="5"/>
  <c r="F834" i="5"/>
  <c r="D834" i="5"/>
  <c r="S833" i="5"/>
  <c r="R833" i="5"/>
  <c r="L833" i="5"/>
  <c r="J833" i="5"/>
  <c r="F833" i="5"/>
  <c r="D833" i="5"/>
  <c r="S832" i="5"/>
  <c r="R832" i="5"/>
  <c r="L832" i="5"/>
  <c r="J832" i="5"/>
  <c r="F832" i="5"/>
  <c r="D832" i="5"/>
  <c r="S831" i="5"/>
  <c r="R831" i="5"/>
  <c r="L831" i="5"/>
  <c r="J831" i="5"/>
  <c r="F831" i="5"/>
  <c r="D831" i="5"/>
  <c r="S830" i="5"/>
  <c r="R830" i="5"/>
  <c r="L830" i="5"/>
  <c r="J830" i="5"/>
  <c r="F830" i="5"/>
  <c r="D830" i="5"/>
  <c r="S829" i="5"/>
  <c r="R829" i="5"/>
  <c r="L829" i="5"/>
  <c r="J829" i="5"/>
  <c r="F829" i="5"/>
  <c r="D829" i="5"/>
  <c r="S828" i="5"/>
  <c r="R828" i="5"/>
  <c r="L828" i="5"/>
  <c r="J828" i="5"/>
  <c r="F828" i="5"/>
  <c r="D828" i="5"/>
  <c r="S827" i="5"/>
  <c r="R827" i="5"/>
  <c r="L827" i="5"/>
  <c r="J827" i="5"/>
  <c r="F827" i="5"/>
  <c r="D827" i="5"/>
  <c r="S826" i="5"/>
  <c r="R826" i="5"/>
  <c r="L826" i="5"/>
  <c r="J826" i="5"/>
  <c r="F826" i="5"/>
  <c r="D826" i="5"/>
  <c r="S825" i="5"/>
  <c r="R825" i="5"/>
  <c r="L825" i="5"/>
  <c r="J825" i="5"/>
  <c r="F825" i="5"/>
  <c r="D825" i="5"/>
  <c r="S824" i="5"/>
  <c r="R824" i="5"/>
  <c r="L824" i="5"/>
  <c r="J824" i="5"/>
  <c r="F824" i="5"/>
  <c r="D824" i="5"/>
  <c r="S823" i="5"/>
  <c r="R823" i="5"/>
  <c r="L823" i="5"/>
  <c r="J823" i="5"/>
  <c r="F823" i="5"/>
  <c r="D823" i="5"/>
  <c r="S822" i="5"/>
  <c r="R822" i="5"/>
  <c r="L822" i="5"/>
  <c r="J822" i="5"/>
  <c r="F822" i="5"/>
  <c r="D822" i="5"/>
  <c r="S821" i="5"/>
  <c r="R821" i="5"/>
  <c r="L821" i="5"/>
  <c r="J821" i="5"/>
  <c r="F821" i="5"/>
  <c r="D821" i="5"/>
  <c r="S820" i="5"/>
  <c r="R820" i="5"/>
  <c r="AM38" i="5" s="1"/>
  <c r="AN38" i="5" s="1"/>
  <c r="L820" i="5"/>
  <c r="J820" i="5"/>
  <c r="AF38" i="5" s="1"/>
  <c r="F820" i="5"/>
  <c r="D820" i="5"/>
  <c r="S819" i="5"/>
  <c r="R819" i="5"/>
  <c r="L819" i="5"/>
  <c r="J819" i="5"/>
  <c r="F819" i="5"/>
  <c r="D819" i="5"/>
  <c r="Y38" i="5" s="1"/>
  <c r="S818" i="5"/>
  <c r="R818" i="5"/>
  <c r="L818" i="5"/>
  <c r="J818" i="5"/>
  <c r="F818" i="5"/>
  <c r="D818" i="5"/>
  <c r="S817" i="5"/>
  <c r="R817" i="5"/>
  <c r="L817" i="5"/>
  <c r="J817" i="5"/>
  <c r="F817" i="5"/>
  <c r="D817" i="5"/>
  <c r="S816" i="5"/>
  <c r="R816" i="5"/>
  <c r="L816" i="5"/>
  <c r="J816" i="5"/>
  <c r="F816" i="5"/>
  <c r="D816" i="5"/>
  <c r="S815" i="5"/>
  <c r="R815" i="5"/>
  <c r="L815" i="5"/>
  <c r="J815" i="5"/>
  <c r="F815" i="5"/>
  <c r="D815" i="5"/>
  <c r="S814" i="5"/>
  <c r="R814" i="5"/>
  <c r="L814" i="5"/>
  <c r="J814" i="5"/>
  <c r="F814" i="5"/>
  <c r="D814" i="5"/>
  <c r="S813" i="5"/>
  <c r="R813" i="5"/>
  <c r="L813" i="5"/>
  <c r="J813" i="5"/>
  <c r="F813" i="5"/>
  <c r="D813" i="5"/>
  <c r="S812" i="5"/>
  <c r="R812" i="5"/>
  <c r="L812" i="5"/>
  <c r="J812" i="5"/>
  <c r="F812" i="5"/>
  <c r="D812" i="5"/>
  <c r="S811" i="5"/>
  <c r="R811" i="5"/>
  <c r="L811" i="5"/>
  <c r="J811" i="5"/>
  <c r="F811" i="5"/>
  <c r="D811" i="5"/>
  <c r="S810" i="5"/>
  <c r="R810" i="5"/>
  <c r="L810" i="5"/>
  <c r="J810" i="5"/>
  <c r="F810" i="5"/>
  <c r="D810" i="5"/>
  <c r="S809" i="5"/>
  <c r="R809" i="5"/>
  <c r="L809" i="5"/>
  <c r="J809" i="5"/>
  <c r="F809" i="5"/>
  <c r="D809" i="5"/>
  <c r="S808" i="5"/>
  <c r="R808" i="5"/>
  <c r="L808" i="5"/>
  <c r="J808" i="5"/>
  <c r="F808" i="5"/>
  <c r="D808" i="5"/>
  <c r="S807" i="5"/>
  <c r="R807" i="5"/>
  <c r="L807" i="5"/>
  <c r="J807" i="5"/>
  <c r="F807" i="5"/>
  <c r="D807" i="5"/>
  <c r="S806" i="5"/>
  <c r="R806" i="5"/>
  <c r="L806" i="5"/>
  <c r="J806" i="5"/>
  <c r="BA37" i="5" s="1"/>
  <c r="F806" i="5"/>
  <c r="D806" i="5"/>
  <c r="S805" i="5"/>
  <c r="R805" i="5"/>
  <c r="L805" i="5"/>
  <c r="J805" i="5"/>
  <c r="F805" i="5"/>
  <c r="D805" i="5"/>
  <c r="S804" i="5"/>
  <c r="R804" i="5"/>
  <c r="L804" i="5"/>
  <c r="J804" i="5"/>
  <c r="F804" i="5"/>
  <c r="D804" i="5"/>
  <c r="S803" i="5"/>
  <c r="R803" i="5"/>
  <c r="L803" i="5"/>
  <c r="J803" i="5"/>
  <c r="F803" i="5"/>
  <c r="D803" i="5"/>
  <c r="S802" i="5"/>
  <c r="R802" i="5"/>
  <c r="L802" i="5"/>
  <c r="J802" i="5"/>
  <c r="F802" i="5"/>
  <c r="D802" i="5"/>
  <c r="S801" i="5"/>
  <c r="R801" i="5"/>
  <c r="L801" i="5"/>
  <c r="J801" i="5"/>
  <c r="F801" i="5"/>
  <c r="D801" i="5"/>
  <c r="S800" i="5"/>
  <c r="R800" i="5"/>
  <c r="L800" i="5"/>
  <c r="J800" i="5"/>
  <c r="F800" i="5"/>
  <c r="D800" i="5"/>
  <c r="S799" i="5"/>
  <c r="R799" i="5"/>
  <c r="L799" i="5"/>
  <c r="J799" i="5"/>
  <c r="F799" i="5"/>
  <c r="D799" i="5"/>
  <c r="S798" i="5"/>
  <c r="R798" i="5"/>
  <c r="L798" i="5"/>
  <c r="J798" i="5"/>
  <c r="F798" i="5"/>
  <c r="D798" i="5"/>
  <c r="S797" i="5"/>
  <c r="R797" i="5"/>
  <c r="L797" i="5"/>
  <c r="J797" i="5"/>
  <c r="F797" i="5"/>
  <c r="D797" i="5"/>
  <c r="S796" i="5"/>
  <c r="R796" i="5"/>
  <c r="AM37" i="5" s="1"/>
  <c r="AN37" i="5" s="1"/>
  <c r="L796" i="5"/>
  <c r="J796" i="5"/>
  <c r="F796" i="5"/>
  <c r="D796" i="5"/>
  <c r="S795" i="5"/>
  <c r="R795" i="5"/>
  <c r="L795" i="5"/>
  <c r="J795" i="5"/>
  <c r="F795" i="5"/>
  <c r="D795" i="5"/>
  <c r="Y37" i="5" s="1"/>
  <c r="S794" i="5"/>
  <c r="R794" i="5"/>
  <c r="L794" i="5"/>
  <c r="J794" i="5"/>
  <c r="F794" i="5"/>
  <c r="D794" i="5"/>
  <c r="S793" i="5"/>
  <c r="R793" i="5"/>
  <c r="L793" i="5"/>
  <c r="J793" i="5"/>
  <c r="F793" i="5"/>
  <c r="D793" i="5"/>
  <c r="S792" i="5"/>
  <c r="R792" i="5"/>
  <c r="L792" i="5"/>
  <c r="J792" i="5"/>
  <c r="F792" i="5"/>
  <c r="D792" i="5"/>
  <c r="S791" i="5"/>
  <c r="R791" i="5"/>
  <c r="L791" i="5"/>
  <c r="J791" i="5"/>
  <c r="F791" i="5"/>
  <c r="D791" i="5"/>
  <c r="S790" i="5"/>
  <c r="R790" i="5"/>
  <c r="L790" i="5"/>
  <c r="J790" i="5"/>
  <c r="F790" i="5"/>
  <c r="D790" i="5"/>
  <c r="S789" i="5"/>
  <c r="R789" i="5"/>
  <c r="L789" i="5"/>
  <c r="J789" i="5"/>
  <c r="F789" i="5"/>
  <c r="D789" i="5"/>
  <c r="S788" i="5"/>
  <c r="R788" i="5"/>
  <c r="L788" i="5"/>
  <c r="J788" i="5"/>
  <c r="F788" i="5"/>
  <c r="D788" i="5"/>
  <c r="S787" i="5"/>
  <c r="R787" i="5"/>
  <c r="L787" i="5"/>
  <c r="J787" i="5"/>
  <c r="F787" i="5"/>
  <c r="D787" i="5"/>
  <c r="S786" i="5"/>
  <c r="R786" i="5"/>
  <c r="L786" i="5"/>
  <c r="J786" i="5"/>
  <c r="F786" i="5"/>
  <c r="D786" i="5"/>
  <c r="S785" i="5"/>
  <c r="R785" i="5"/>
  <c r="L785" i="5"/>
  <c r="J785" i="5"/>
  <c r="F785" i="5"/>
  <c r="D785" i="5"/>
  <c r="S784" i="5"/>
  <c r="R784" i="5"/>
  <c r="L784" i="5"/>
  <c r="J784" i="5"/>
  <c r="F784" i="5"/>
  <c r="D784" i="5"/>
  <c r="S783" i="5"/>
  <c r="R783" i="5"/>
  <c r="L783" i="5"/>
  <c r="J783" i="5"/>
  <c r="F783" i="5"/>
  <c r="D783" i="5"/>
  <c r="S782" i="5"/>
  <c r="R782" i="5"/>
  <c r="L782" i="5"/>
  <c r="J782" i="5"/>
  <c r="F782" i="5"/>
  <c r="D782" i="5"/>
  <c r="S781" i="5"/>
  <c r="R781" i="5"/>
  <c r="L781" i="5"/>
  <c r="J781" i="5"/>
  <c r="F781" i="5"/>
  <c r="D781" i="5"/>
  <c r="S780" i="5"/>
  <c r="R780" i="5"/>
  <c r="L780" i="5"/>
  <c r="J780" i="5"/>
  <c r="F780" i="5"/>
  <c r="D780" i="5"/>
  <c r="S779" i="5"/>
  <c r="R779" i="5"/>
  <c r="L779" i="5"/>
  <c r="J779" i="5"/>
  <c r="F779" i="5"/>
  <c r="D779" i="5"/>
  <c r="S778" i="5"/>
  <c r="R778" i="5"/>
  <c r="L778" i="5"/>
  <c r="J778" i="5"/>
  <c r="F778" i="5"/>
  <c r="D778" i="5"/>
  <c r="S777" i="5"/>
  <c r="R777" i="5"/>
  <c r="L777" i="5"/>
  <c r="J777" i="5"/>
  <c r="F777" i="5"/>
  <c r="D777" i="5"/>
  <c r="S776" i="5"/>
  <c r="R776" i="5"/>
  <c r="L776" i="5"/>
  <c r="J776" i="5"/>
  <c r="F776" i="5"/>
  <c r="D776" i="5"/>
  <c r="S775" i="5"/>
  <c r="R775" i="5"/>
  <c r="L775" i="5"/>
  <c r="J775" i="5"/>
  <c r="F775" i="5"/>
  <c r="D775" i="5"/>
  <c r="S774" i="5"/>
  <c r="R774" i="5"/>
  <c r="L774" i="5"/>
  <c r="J774" i="5"/>
  <c r="F774" i="5"/>
  <c r="D774" i="5"/>
  <c r="S773" i="5"/>
  <c r="R773" i="5"/>
  <c r="L773" i="5"/>
  <c r="J773" i="5"/>
  <c r="F773" i="5"/>
  <c r="D773" i="5"/>
  <c r="S772" i="5"/>
  <c r="R772" i="5"/>
  <c r="AM36" i="5" s="1"/>
  <c r="AN36" i="5" s="1"/>
  <c r="L772" i="5"/>
  <c r="J772" i="5"/>
  <c r="F772" i="5"/>
  <c r="D772" i="5"/>
  <c r="S771" i="5"/>
  <c r="R771" i="5"/>
  <c r="L771" i="5"/>
  <c r="J771" i="5"/>
  <c r="F771" i="5"/>
  <c r="D771" i="5"/>
  <c r="Y36" i="5" s="1"/>
  <c r="S770" i="5"/>
  <c r="R770" i="5"/>
  <c r="L770" i="5"/>
  <c r="J770" i="5"/>
  <c r="F770" i="5"/>
  <c r="D770" i="5"/>
  <c r="S769" i="5"/>
  <c r="R769" i="5"/>
  <c r="L769" i="5"/>
  <c r="J769" i="5"/>
  <c r="F769" i="5"/>
  <c r="D769" i="5"/>
  <c r="S768" i="5"/>
  <c r="R768" i="5"/>
  <c r="L768" i="5"/>
  <c r="J768" i="5"/>
  <c r="F768" i="5"/>
  <c r="D768" i="5"/>
  <c r="S767" i="5"/>
  <c r="R767" i="5"/>
  <c r="L767" i="5"/>
  <c r="J767" i="5"/>
  <c r="F767" i="5"/>
  <c r="D767" i="5"/>
  <c r="S766" i="5"/>
  <c r="R766" i="5"/>
  <c r="L766" i="5"/>
  <c r="J766" i="5"/>
  <c r="F766" i="5"/>
  <c r="D766" i="5"/>
  <c r="S765" i="5"/>
  <c r="R765" i="5"/>
  <c r="L765" i="5"/>
  <c r="J765" i="5"/>
  <c r="F765" i="5"/>
  <c r="D765" i="5"/>
  <c r="S764" i="5"/>
  <c r="R764" i="5"/>
  <c r="L764" i="5"/>
  <c r="J764" i="5"/>
  <c r="F764" i="5"/>
  <c r="D764" i="5"/>
  <c r="S763" i="5"/>
  <c r="R763" i="5"/>
  <c r="L763" i="5"/>
  <c r="J763" i="5"/>
  <c r="F763" i="5"/>
  <c r="D763" i="5"/>
  <c r="S762" i="5"/>
  <c r="R762" i="5"/>
  <c r="L762" i="5"/>
  <c r="J762" i="5"/>
  <c r="F762" i="5"/>
  <c r="D762" i="5"/>
  <c r="S761" i="5"/>
  <c r="R761" i="5"/>
  <c r="L761" i="5"/>
  <c r="J761" i="5"/>
  <c r="F761" i="5"/>
  <c r="D761" i="5"/>
  <c r="S760" i="5"/>
  <c r="R760" i="5"/>
  <c r="L760" i="5"/>
  <c r="J760" i="5"/>
  <c r="F760" i="5"/>
  <c r="D760" i="5"/>
  <c r="S759" i="5"/>
  <c r="R759" i="5"/>
  <c r="L759" i="5"/>
  <c r="J759" i="5"/>
  <c r="F759" i="5"/>
  <c r="D759" i="5"/>
  <c r="S758" i="5"/>
  <c r="R758" i="5"/>
  <c r="L758" i="5"/>
  <c r="J758" i="5"/>
  <c r="BA35" i="5" s="1"/>
  <c r="F758" i="5"/>
  <c r="D758" i="5"/>
  <c r="S757" i="5"/>
  <c r="R757" i="5"/>
  <c r="L757" i="5"/>
  <c r="J757" i="5"/>
  <c r="F757" i="5"/>
  <c r="D757" i="5"/>
  <c r="S756" i="5"/>
  <c r="R756" i="5"/>
  <c r="L756" i="5"/>
  <c r="J756" i="5"/>
  <c r="F756" i="5"/>
  <c r="D756" i="5"/>
  <c r="S755" i="5"/>
  <c r="R755" i="5"/>
  <c r="L755" i="5"/>
  <c r="J755" i="5"/>
  <c r="F755" i="5"/>
  <c r="D755" i="5"/>
  <c r="S754" i="5"/>
  <c r="R754" i="5"/>
  <c r="L754" i="5"/>
  <c r="J754" i="5"/>
  <c r="F754" i="5"/>
  <c r="D754" i="5"/>
  <c r="S753" i="5"/>
  <c r="R753" i="5"/>
  <c r="L753" i="5"/>
  <c r="J753" i="5"/>
  <c r="F753" i="5"/>
  <c r="D753" i="5"/>
  <c r="S752" i="5"/>
  <c r="R752" i="5"/>
  <c r="L752" i="5"/>
  <c r="J752" i="5"/>
  <c r="F752" i="5"/>
  <c r="D752" i="5"/>
  <c r="S751" i="5"/>
  <c r="R751" i="5"/>
  <c r="L751" i="5"/>
  <c r="J751" i="5"/>
  <c r="F751" i="5"/>
  <c r="D751" i="5"/>
  <c r="S750" i="5"/>
  <c r="R750" i="5"/>
  <c r="L750" i="5"/>
  <c r="J750" i="5"/>
  <c r="F750" i="5"/>
  <c r="D750" i="5"/>
  <c r="S749" i="5"/>
  <c r="R749" i="5"/>
  <c r="L749" i="5"/>
  <c r="J749" i="5"/>
  <c r="F749" i="5"/>
  <c r="D749" i="5"/>
  <c r="S748" i="5"/>
  <c r="R748" i="5"/>
  <c r="AM35" i="5" s="1"/>
  <c r="AN35" i="5" s="1"/>
  <c r="L748" i="5"/>
  <c r="J748" i="5"/>
  <c r="F748" i="5"/>
  <c r="D748" i="5"/>
  <c r="S747" i="5"/>
  <c r="R747" i="5"/>
  <c r="L747" i="5"/>
  <c r="J747" i="5"/>
  <c r="F747" i="5"/>
  <c r="D747" i="5"/>
  <c r="Y35" i="5" s="1"/>
  <c r="S746" i="5"/>
  <c r="R746" i="5"/>
  <c r="L746" i="5"/>
  <c r="J746" i="5"/>
  <c r="F746" i="5"/>
  <c r="D746" i="5"/>
  <c r="S745" i="5"/>
  <c r="R745" i="5"/>
  <c r="L745" i="5"/>
  <c r="J745" i="5"/>
  <c r="F745" i="5"/>
  <c r="D745" i="5"/>
  <c r="S744" i="5"/>
  <c r="R744" i="5"/>
  <c r="L744" i="5"/>
  <c r="J744" i="5"/>
  <c r="F744" i="5"/>
  <c r="D744" i="5"/>
  <c r="S743" i="5"/>
  <c r="R743" i="5"/>
  <c r="L743" i="5"/>
  <c r="J743" i="5"/>
  <c r="F743" i="5"/>
  <c r="D743" i="5"/>
  <c r="S742" i="5"/>
  <c r="R742" i="5"/>
  <c r="L742" i="5"/>
  <c r="J742" i="5"/>
  <c r="F742" i="5"/>
  <c r="D742" i="5"/>
  <c r="S741" i="5"/>
  <c r="R741" i="5"/>
  <c r="L741" i="5"/>
  <c r="J741" i="5"/>
  <c r="F741" i="5"/>
  <c r="D741" i="5"/>
  <c r="S740" i="5"/>
  <c r="R740" i="5"/>
  <c r="L740" i="5"/>
  <c r="J740" i="5"/>
  <c r="F740" i="5"/>
  <c r="D740" i="5"/>
  <c r="S739" i="5"/>
  <c r="R739" i="5"/>
  <c r="L739" i="5"/>
  <c r="J739" i="5"/>
  <c r="F739" i="5"/>
  <c r="D739" i="5"/>
  <c r="S738" i="5"/>
  <c r="R738" i="5"/>
  <c r="L738" i="5"/>
  <c r="J738" i="5"/>
  <c r="F738" i="5"/>
  <c r="D738" i="5"/>
  <c r="S737" i="5"/>
  <c r="R737" i="5"/>
  <c r="L737" i="5"/>
  <c r="J737" i="5"/>
  <c r="F737" i="5"/>
  <c r="D737" i="5"/>
  <c r="S736" i="5"/>
  <c r="R736" i="5"/>
  <c r="L736" i="5"/>
  <c r="J736" i="5"/>
  <c r="F736" i="5"/>
  <c r="D736" i="5"/>
  <c r="S735" i="5"/>
  <c r="R735" i="5"/>
  <c r="L735" i="5"/>
  <c r="J735" i="5"/>
  <c r="F735" i="5"/>
  <c r="D735" i="5"/>
  <c r="S734" i="5"/>
  <c r="R734" i="5"/>
  <c r="L734" i="5"/>
  <c r="J734" i="5"/>
  <c r="BA34" i="5" s="1"/>
  <c r="F734" i="5"/>
  <c r="D734" i="5"/>
  <c r="S733" i="5"/>
  <c r="R733" i="5"/>
  <c r="L733" i="5"/>
  <c r="J733" i="5"/>
  <c r="F733" i="5"/>
  <c r="D733" i="5"/>
  <c r="S732" i="5"/>
  <c r="R732" i="5"/>
  <c r="L732" i="5"/>
  <c r="J732" i="5"/>
  <c r="F732" i="5"/>
  <c r="D732" i="5"/>
  <c r="S731" i="5"/>
  <c r="R731" i="5"/>
  <c r="L731" i="5"/>
  <c r="J731" i="5"/>
  <c r="F731" i="5"/>
  <c r="D731" i="5"/>
  <c r="S730" i="5"/>
  <c r="R730" i="5"/>
  <c r="L730" i="5"/>
  <c r="J730" i="5"/>
  <c r="F730" i="5"/>
  <c r="D730" i="5"/>
  <c r="S729" i="5"/>
  <c r="R729" i="5"/>
  <c r="L729" i="5"/>
  <c r="J729" i="5"/>
  <c r="F729" i="5"/>
  <c r="D729" i="5"/>
  <c r="S728" i="5"/>
  <c r="R728" i="5"/>
  <c r="L728" i="5"/>
  <c r="J728" i="5"/>
  <c r="F728" i="5"/>
  <c r="D728" i="5"/>
  <c r="S727" i="5"/>
  <c r="R727" i="5"/>
  <c r="L727" i="5"/>
  <c r="J727" i="5"/>
  <c r="F727" i="5"/>
  <c r="D727" i="5"/>
  <c r="S726" i="5"/>
  <c r="R726" i="5"/>
  <c r="L726" i="5"/>
  <c r="J726" i="5"/>
  <c r="F726" i="5"/>
  <c r="D726" i="5"/>
  <c r="S725" i="5"/>
  <c r="R725" i="5"/>
  <c r="L725" i="5"/>
  <c r="J725" i="5"/>
  <c r="F725" i="5"/>
  <c r="D725" i="5"/>
  <c r="S724" i="5"/>
  <c r="R724" i="5"/>
  <c r="AM34" i="5" s="1"/>
  <c r="AN34" i="5" s="1"/>
  <c r="L724" i="5"/>
  <c r="J724" i="5"/>
  <c r="F724" i="5"/>
  <c r="D724" i="5"/>
  <c r="S723" i="5"/>
  <c r="R723" i="5"/>
  <c r="L723" i="5"/>
  <c r="J723" i="5"/>
  <c r="F723" i="5"/>
  <c r="D723" i="5"/>
  <c r="Y34" i="5" s="1"/>
  <c r="S722" i="5"/>
  <c r="R722" i="5"/>
  <c r="L722" i="5"/>
  <c r="J722" i="5"/>
  <c r="F722" i="5"/>
  <c r="D722" i="5"/>
  <c r="S721" i="5"/>
  <c r="R721" i="5"/>
  <c r="L721" i="5"/>
  <c r="J721" i="5"/>
  <c r="F721" i="5"/>
  <c r="D721" i="5"/>
  <c r="S720" i="5"/>
  <c r="R720" i="5"/>
  <c r="L720" i="5"/>
  <c r="J720" i="5"/>
  <c r="F720" i="5"/>
  <c r="D720" i="5"/>
  <c r="S719" i="5"/>
  <c r="R719" i="5"/>
  <c r="L719" i="5"/>
  <c r="J719" i="5"/>
  <c r="F719" i="5"/>
  <c r="D719" i="5"/>
  <c r="S718" i="5"/>
  <c r="R718" i="5"/>
  <c r="L718" i="5"/>
  <c r="J718" i="5"/>
  <c r="F718" i="5"/>
  <c r="D718" i="5"/>
  <c r="S717" i="5"/>
  <c r="R717" i="5"/>
  <c r="L717" i="5"/>
  <c r="J717" i="5"/>
  <c r="F717" i="5"/>
  <c r="D717" i="5"/>
  <c r="S716" i="5"/>
  <c r="R716" i="5"/>
  <c r="L716" i="5"/>
  <c r="J716" i="5"/>
  <c r="F716" i="5"/>
  <c r="D716" i="5"/>
  <c r="S715" i="5"/>
  <c r="R715" i="5"/>
  <c r="L715" i="5"/>
  <c r="J715" i="5"/>
  <c r="F715" i="5"/>
  <c r="D715" i="5"/>
  <c r="S714" i="5"/>
  <c r="R714" i="5"/>
  <c r="L714" i="5"/>
  <c r="J714" i="5"/>
  <c r="F714" i="5"/>
  <c r="D714" i="5"/>
  <c r="S713" i="5"/>
  <c r="R713" i="5"/>
  <c r="L713" i="5"/>
  <c r="J713" i="5"/>
  <c r="F713" i="5"/>
  <c r="D713" i="5"/>
  <c r="S712" i="5"/>
  <c r="R712" i="5"/>
  <c r="L712" i="5"/>
  <c r="J712" i="5"/>
  <c r="F712" i="5"/>
  <c r="D712" i="5"/>
  <c r="S711" i="5"/>
  <c r="R711" i="5"/>
  <c r="L711" i="5"/>
  <c r="J711" i="5"/>
  <c r="F711" i="5"/>
  <c r="D711" i="5"/>
  <c r="S710" i="5"/>
  <c r="R710" i="5"/>
  <c r="L710" i="5"/>
  <c r="J710" i="5"/>
  <c r="F710" i="5"/>
  <c r="D710" i="5"/>
  <c r="S709" i="5"/>
  <c r="R709" i="5"/>
  <c r="L709" i="5"/>
  <c r="J709" i="5"/>
  <c r="F709" i="5"/>
  <c r="D709" i="5"/>
  <c r="S708" i="5"/>
  <c r="R708" i="5"/>
  <c r="L708" i="5"/>
  <c r="J708" i="5"/>
  <c r="F708" i="5"/>
  <c r="D708" i="5"/>
  <c r="S707" i="5"/>
  <c r="R707" i="5"/>
  <c r="L707" i="5"/>
  <c r="J707" i="5"/>
  <c r="F707" i="5"/>
  <c r="D707" i="5"/>
  <c r="S706" i="5"/>
  <c r="R706" i="5"/>
  <c r="L706" i="5"/>
  <c r="J706" i="5"/>
  <c r="F706" i="5"/>
  <c r="D706" i="5"/>
  <c r="S705" i="5"/>
  <c r="R705" i="5"/>
  <c r="L705" i="5"/>
  <c r="J705" i="5"/>
  <c r="F705" i="5"/>
  <c r="D705" i="5"/>
  <c r="S704" i="5"/>
  <c r="R704" i="5"/>
  <c r="L704" i="5"/>
  <c r="J704" i="5"/>
  <c r="F704" i="5"/>
  <c r="D704" i="5"/>
  <c r="S703" i="5"/>
  <c r="R703" i="5"/>
  <c r="L703" i="5"/>
  <c r="J703" i="5"/>
  <c r="F703" i="5"/>
  <c r="D703" i="5"/>
  <c r="S702" i="5"/>
  <c r="R702" i="5"/>
  <c r="L702" i="5"/>
  <c r="J702" i="5"/>
  <c r="F702" i="5"/>
  <c r="D702" i="5"/>
  <c r="S701" i="5"/>
  <c r="R701" i="5"/>
  <c r="L701" i="5"/>
  <c r="J701" i="5"/>
  <c r="F701" i="5"/>
  <c r="D701" i="5"/>
  <c r="S700" i="5"/>
  <c r="R700" i="5"/>
  <c r="AM33" i="5" s="1"/>
  <c r="AN33" i="5" s="1"/>
  <c r="L700" i="5"/>
  <c r="J700" i="5"/>
  <c r="F700" i="5"/>
  <c r="D700" i="5"/>
  <c r="S699" i="5"/>
  <c r="R699" i="5"/>
  <c r="L699" i="5"/>
  <c r="J699" i="5"/>
  <c r="F699" i="5"/>
  <c r="D699" i="5"/>
  <c r="Y33" i="5" s="1"/>
  <c r="S698" i="5"/>
  <c r="R698" i="5"/>
  <c r="L698" i="5"/>
  <c r="J698" i="5"/>
  <c r="F698" i="5"/>
  <c r="D698" i="5"/>
  <c r="S697" i="5"/>
  <c r="R697" i="5"/>
  <c r="L697" i="5"/>
  <c r="J697" i="5"/>
  <c r="F697" i="5"/>
  <c r="D697" i="5"/>
  <c r="S696" i="5"/>
  <c r="R696" i="5"/>
  <c r="L696" i="5"/>
  <c r="J696" i="5"/>
  <c r="F696" i="5"/>
  <c r="D696" i="5"/>
  <c r="S695" i="5"/>
  <c r="R695" i="5"/>
  <c r="L695" i="5"/>
  <c r="J695" i="5"/>
  <c r="F695" i="5"/>
  <c r="D695" i="5"/>
  <c r="S694" i="5"/>
  <c r="R694" i="5"/>
  <c r="L694" i="5"/>
  <c r="J694" i="5"/>
  <c r="F694" i="5"/>
  <c r="D694" i="5"/>
  <c r="S693" i="5"/>
  <c r="R693" i="5"/>
  <c r="L693" i="5"/>
  <c r="J693" i="5"/>
  <c r="F693" i="5"/>
  <c r="D693" i="5"/>
  <c r="S692" i="5"/>
  <c r="R692" i="5"/>
  <c r="L692" i="5"/>
  <c r="J692" i="5"/>
  <c r="F692" i="5"/>
  <c r="D692" i="5"/>
  <c r="S691" i="5"/>
  <c r="R691" i="5"/>
  <c r="L691" i="5"/>
  <c r="J691" i="5"/>
  <c r="F691" i="5"/>
  <c r="D691" i="5"/>
  <c r="S690" i="5"/>
  <c r="R690" i="5"/>
  <c r="L690" i="5"/>
  <c r="J690" i="5"/>
  <c r="F690" i="5"/>
  <c r="D690" i="5"/>
  <c r="S689" i="5"/>
  <c r="R689" i="5"/>
  <c r="L689" i="5"/>
  <c r="J689" i="5"/>
  <c r="F689" i="5"/>
  <c r="D689" i="5"/>
  <c r="S688" i="5"/>
  <c r="R688" i="5"/>
  <c r="L688" i="5"/>
  <c r="J688" i="5"/>
  <c r="F688" i="5"/>
  <c r="D688" i="5"/>
  <c r="S687" i="5"/>
  <c r="R687" i="5"/>
  <c r="L687" i="5"/>
  <c r="J687" i="5"/>
  <c r="F687" i="5"/>
  <c r="D687" i="5"/>
  <c r="S686" i="5"/>
  <c r="R686" i="5"/>
  <c r="L686" i="5"/>
  <c r="J686" i="5"/>
  <c r="BA32" i="5" s="1"/>
  <c r="F686" i="5"/>
  <c r="D686" i="5"/>
  <c r="S685" i="5"/>
  <c r="R685" i="5"/>
  <c r="L685" i="5"/>
  <c r="J685" i="5"/>
  <c r="F685" i="5"/>
  <c r="D685" i="5"/>
  <c r="S684" i="5"/>
  <c r="R684" i="5"/>
  <c r="L684" i="5"/>
  <c r="J684" i="5"/>
  <c r="F684" i="5"/>
  <c r="D684" i="5"/>
  <c r="S683" i="5"/>
  <c r="R683" i="5"/>
  <c r="L683" i="5"/>
  <c r="J683" i="5"/>
  <c r="F683" i="5"/>
  <c r="D683" i="5"/>
  <c r="S682" i="5"/>
  <c r="R682" i="5"/>
  <c r="L682" i="5"/>
  <c r="J682" i="5"/>
  <c r="F682" i="5"/>
  <c r="D682" i="5"/>
  <c r="S681" i="5"/>
  <c r="R681" i="5"/>
  <c r="L681" i="5"/>
  <c r="J681" i="5"/>
  <c r="F681" i="5"/>
  <c r="D681" i="5"/>
  <c r="S680" i="5"/>
  <c r="R680" i="5"/>
  <c r="L680" i="5"/>
  <c r="J680" i="5"/>
  <c r="F680" i="5"/>
  <c r="D680" i="5"/>
  <c r="S679" i="5"/>
  <c r="R679" i="5"/>
  <c r="L679" i="5"/>
  <c r="J679" i="5"/>
  <c r="F679" i="5"/>
  <c r="D679" i="5"/>
  <c r="S678" i="5"/>
  <c r="R678" i="5"/>
  <c r="L678" i="5"/>
  <c r="J678" i="5"/>
  <c r="F678" i="5"/>
  <c r="D678" i="5"/>
  <c r="S677" i="5"/>
  <c r="R677" i="5"/>
  <c r="L677" i="5"/>
  <c r="J677" i="5"/>
  <c r="F677" i="5"/>
  <c r="D677" i="5"/>
  <c r="S676" i="5"/>
  <c r="R676" i="5"/>
  <c r="AM32" i="5" s="1"/>
  <c r="AN32" i="5" s="1"/>
  <c r="L676" i="5"/>
  <c r="J676" i="5"/>
  <c r="F676" i="5"/>
  <c r="D676" i="5"/>
  <c r="S675" i="5"/>
  <c r="R675" i="5"/>
  <c r="L675" i="5"/>
  <c r="J675" i="5"/>
  <c r="F675" i="5"/>
  <c r="D675" i="5"/>
  <c r="Y32" i="5" s="1"/>
  <c r="S674" i="5"/>
  <c r="R674" i="5"/>
  <c r="L674" i="5"/>
  <c r="J674" i="5"/>
  <c r="F674" i="5"/>
  <c r="D674" i="5"/>
  <c r="S673" i="5"/>
  <c r="R673" i="5"/>
  <c r="L673" i="5"/>
  <c r="J673" i="5"/>
  <c r="F673" i="5"/>
  <c r="D673" i="5"/>
  <c r="S672" i="5"/>
  <c r="R672" i="5"/>
  <c r="L672" i="5"/>
  <c r="J672" i="5"/>
  <c r="F672" i="5"/>
  <c r="D672" i="5"/>
  <c r="S671" i="5"/>
  <c r="R671" i="5"/>
  <c r="L671" i="5"/>
  <c r="J671" i="5"/>
  <c r="F671" i="5"/>
  <c r="D671" i="5"/>
  <c r="S670" i="5"/>
  <c r="R670" i="5"/>
  <c r="L670" i="5"/>
  <c r="J670" i="5"/>
  <c r="F670" i="5"/>
  <c r="D670" i="5"/>
  <c r="S669" i="5"/>
  <c r="R669" i="5"/>
  <c r="L669" i="5"/>
  <c r="J669" i="5"/>
  <c r="F669" i="5"/>
  <c r="D669" i="5"/>
  <c r="S668" i="5"/>
  <c r="R668" i="5"/>
  <c r="L668" i="5"/>
  <c r="J668" i="5"/>
  <c r="F668" i="5"/>
  <c r="D668" i="5"/>
  <c r="S667" i="5"/>
  <c r="R667" i="5"/>
  <c r="L667" i="5"/>
  <c r="J667" i="5"/>
  <c r="F667" i="5"/>
  <c r="D667" i="5"/>
  <c r="S666" i="5"/>
  <c r="R666" i="5"/>
  <c r="L666" i="5"/>
  <c r="J666" i="5"/>
  <c r="F666" i="5"/>
  <c r="D666" i="5"/>
  <c r="S665" i="5"/>
  <c r="R665" i="5"/>
  <c r="L665" i="5"/>
  <c r="J665" i="5"/>
  <c r="F665" i="5"/>
  <c r="D665" i="5"/>
  <c r="S664" i="5"/>
  <c r="R664" i="5"/>
  <c r="L664" i="5"/>
  <c r="J664" i="5"/>
  <c r="F664" i="5"/>
  <c r="D664" i="5"/>
  <c r="S663" i="5"/>
  <c r="R663" i="5"/>
  <c r="L663" i="5"/>
  <c r="J663" i="5"/>
  <c r="F663" i="5"/>
  <c r="D663" i="5"/>
  <c r="S662" i="5"/>
  <c r="R662" i="5"/>
  <c r="L662" i="5"/>
  <c r="J662" i="5"/>
  <c r="BA31" i="5" s="1"/>
  <c r="F662" i="5"/>
  <c r="D662" i="5"/>
  <c r="S661" i="5"/>
  <c r="R661" i="5"/>
  <c r="L661" i="5"/>
  <c r="J661" i="5"/>
  <c r="F661" i="5"/>
  <c r="D661" i="5"/>
  <c r="S660" i="5"/>
  <c r="R660" i="5"/>
  <c r="L660" i="5"/>
  <c r="J660" i="5"/>
  <c r="F660" i="5"/>
  <c r="D660" i="5"/>
  <c r="S659" i="5"/>
  <c r="R659" i="5"/>
  <c r="L659" i="5"/>
  <c r="J659" i="5"/>
  <c r="F659" i="5"/>
  <c r="D659" i="5"/>
  <c r="S658" i="5"/>
  <c r="R658" i="5"/>
  <c r="L658" i="5"/>
  <c r="J658" i="5"/>
  <c r="F658" i="5"/>
  <c r="D658" i="5"/>
  <c r="S657" i="5"/>
  <c r="R657" i="5"/>
  <c r="L657" i="5"/>
  <c r="J657" i="5"/>
  <c r="F657" i="5"/>
  <c r="D657" i="5"/>
  <c r="S656" i="5"/>
  <c r="R656" i="5"/>
  <c r="L656" i="5"/>
  <c r="J656" i="5"/>
  <c r="F656" i="5"/>
  <c r="D656" i="5"/>
  <c r="S655" i="5"/>
  <c r="R655" i="5"/>
  <c r="L655" i="5"/>
  <c r="J655" i="5"/>
  <c r="F655" i="5"/>
  <c r="D655" i="5"/>
  <c r="S654" i="5"/>
  <c r="R654" i="5"/>
  <c r="L654" i="5"/>
  <c r="J654" i="5"/>
  <c r="F654" i="5"/>
  <c r="D654" i="5"/>
  <c r="S653" i="5"/>
  <c r="R653" i="5"/>
  <c r="L653" i="5"/>
  <c r="J653" i="5"/>
  <c r="F653" i="5"/>
  <c r="D653" i="5"/>
  <c r="S652" i="5"/>
  <c r="R652" i="5"/>
  <c r="AM31" i="5" s="1"/>
  <c r="AN31" i="5" s="1"/>
  <c r="L652" i="5"/>
  <c r="J652" i="5"/>
  <c r="F652" i="5"/>
  <c r="D652" i="5"/>
  <c r="S651" i="5"/>
  <c r="R651" i="5"/>
  <c r="L651" i="5"/>
  <c r="J651" i="5"/>
  <c r="F651" i="5"/>
  <c r="D651" i="5"/>
  <c r="Y31" i="5" s="1"/>
  <c r="S650" i="5"/>
  <c r="R650" i="5"/>
  <c r="L650" i="5"/>
  <c r="J650" i="5"/>
  <c r="F650" i="5"/>
  <c r="D650" i="5"/>
  <c r="S649" i="5"/>
  <c r="R649" i="5"/>
  <c r="L649" i="5"/>
  <c r="J649" i="5"/>
  <c r="F649" i="5"/>
  <c r="D649" i="5"/>
  <c r="S648" i="5"/>
  <c r="R648" i="5"/>
  <c r="L648" i="5"/>
  <c r="J648" i="5"/>
  <c r="F648" i="5"/>
  <c r="D648" i="5"/>
  <c r="S647" i="5"/>
  <c r="R647" i="5"/>
  <c r="L647" i="5"/>
  <c r="J647" i="5"/>
  <c r="F647" i="5"/>
  <c r="D647" i="5"/>
  <c r="S646" i="5"/>
  <c r="R646" i="5"/>
  <c r="L646" i="5"/>
  <c r="J646" i="5"/>
  <c r="F646" i="5"/>
  <c r="D646" i="5"/>
  <c r="S645" i="5"/>
  <c r="R645" i="5"/>
  <c r="L645" i="5"/>
  <c r="J645" i="5"/>
  <c r="F645" i="5"/>
  <c r="D645" i="5"/>
  <c r="S644" i="5"/>
  <c r="R644" i="5"/>
  <c r="L644" i="5"/>
  <c r="J644" i="5"/>
  <c r="F644" i="5"/>
  <c r="D644" i="5"/>
  <c r="S643" i="5"/>
  <c r="R643" i="5"/>
  <c r="L643" i="5"/>
  <c r="J643" i="5"/>
  <c r="F643" i="5"/>
  <c r="D643" i="5"/>
  <c r="S642" i="5"/>
  <c r="R642" i="5"/>
  <c r="L642" i="5"/>
  <c r="J642" i="5"/>
  <c r="F642" i="5"/>
  <c r="D642" i="5"/>
  <c r="S641" i="5"/>
  <c r="R641" i="5"/>
  <c r="L641" i="5"/>
  <c r="J641" i="5"/>
  <c r="F641" i="5"/>
  <c r="D641" i="5"/>
  <c r="S640" i="5"/>
  <c r="R640" i="5"/>
  <c r="L640" i="5"/>
  <c r="J640" i="5"/>
  <c r="F640" i="5"/>
  <c r="D640" i="5"/>
  <c r="S639" i="5"/>
  <c r="R639" i="5"/>
  <c r="L639" i="5"/>
  <c r="J639" i="5"/>
  <c r="F639" i="5"/>
  <c r="D639" i="5"/>
  <c r="S638" i="5"/>
  <c r="R638" i="5"/>
  <c r="L638" i="5"/>
  <c r="J638" i="5"/>
  <c r="F638" i="5"/>
  <c r="D638" i="5"/>
  <c r="S637" i="5"/>
  <c r="R637" i="5"/>
  <c r="L637" i="5"/>
  <c r="J637" i="5"/>
  <c r="F637" i="5"/>
  <c r="D637" i="5"/>
  <c r="S636" i="5"/>
  <c r="R636" i="5"/>
  <c r="L636" i="5"/>
  <c r="J636" i="5"/>
  <c r="F636" i="5"/>
  <c r="D636" i="5"/>
  <c r="S635" i="5"/>
  <c r="R635" i="5"/>
  <c r="L635" i="5"/>
  <c r="J635" i="5"/>
  <c r="F635" i="5"/>
  <c r="D635" i="5"/>
  <c r="S634" i="5"/>
  <c r="R634" i="5"/>
  <c r="L634" i="5"/>
  <c r="J634" i="5"/>
  <c r="F634" i="5"/>
  <c r="D634" i="5"/>
  <c r="S633" i="5"/>
  <c r="R633" i="5"/>
  <c r="L633" i="5"/>
  <c r="J633" i="5"/>
  <c r="F633" i="5"/>
  <c r="D633" i="5"/>
  <c r="S632" i="5"/>
  <c r="R632" i="5"/>
  <c r="L632" i="5"/>
  <c r="J632" i="5"/>
  <c r="F632" i="5"/>
  <c r="D632" i="5"/>
  <c r="S631" i="5"/>
  <c r="R631" i="5"/>
  <c r="L631" i="5"/>
  <c r="J631" i="5"/>
  <c r="F631" i="5"/>
  <c r="D631" i="5"/>
  <c r="S630" i="5"/>
  <c r="R630" i="5"/>
  <c r="L630" i="5"/>
  <c r="J630" i="5"/>
  <c r="F630" i="5"/>
  <c r="D630" i="5"/>
  <c r="S629" i="5"/>
  <c r="R629" i="5"/>
  <c r="L629" i="5"/>
  <c r="J629" i="5"/>
  <c r="F629" i="5"/>
  <c r="D629" i="5"/>
  <c r="S628" i="5"/>
  <c r="R628" i="5"/>
  <c r="AM30" i="5" s="1"/>
  <c r="AN30" i="5" s="1"/>
  <c r="L628" i="5"/>
  <c r="J628" i="5"/>
  <c r="F628" i="5"/>
  <c r="D628" i="5"/>
  <c r="S627" i="5"/>
  <c r="R627" i="5"/>
  <c r="L627" i="5"/>
  <c r="J627" i="5"/>
  <c r="F627" i="5"/>
  <c r="D627" i="5"/>
  <c r="Y30" i="5" s="1"/>
  <c r="S626" i="5"/>
  <c r="R626" i="5"/>
  <c r="L626" i="5"/>
  <c r="J626" i="5"/>
  <c r="F626" i="5"/>
  <c r="D626" i="5"/>
  <c r="S625" i="5"/>
  <c r="R625" i="5"/>
  <c r="L625" i="5"/>
  <c r="J625" i="5"/>
  <c r="F625" i="5"/>
  <c r="D625" i="5"/>
  <c r="S624" i="5"/>
  <c r="R624" i="5"/>
  <c r="L624" i="5"/>
  <c r="J624" i="5"/>
  <c r="F624" i="5"/>
  <c r="D624" i="5"/>
  <c r="S623" i="5"/>
  <c r="R623" i="5"/>
  <c r="L623" i="5"/>
  <c r="J623" i="5"/>
  <c r="F623" i="5"/>
  <c r="D623" i="5"/>
  <c r="S622" i="5"/>
  <c r="R622" i="5"/>
  <c r="L622" i="5"/>
  <c r="J622" i="5"/>
  <c r="F622" i="5"/>
  <c r="D622" i="5"/>
  <c r="S621" i="5"/>
  <c r="R621" i="5"/>
  <c r="L621" i="5"/>
  <c r="J621" i="5"/>
  <c r="F621" i="5"/>
  <c r="D621" i="5"/>
  <c r="S620" i="5"/>
  <c r="R620" i="5"/>
  <c r="L620" i="5"/>
  <c r="J620" i="5"/>
  <c r="F620" i="5"/>
  <c r="D620" i="5"/>
  <c r="S619" i="5"/>
  <c r="R619" i="5"/>
  <c r="L619" i="5"/>
  <c r="J619" i="5"/>
  <c r="F619" i="5"/>
  <c r="D619" i="5"/>
  <c r="S618" i="5"/>
  <c r="R618" i="5"/>
  <c r="L618" i="5"/>
  <c r="J618" i="5"/>
  <c r="F618" i="5"/>
  <c r="D618" i="5"/>
  <c r="S617" i="5"/>
  <c r="R617" i="5"/>
  <c r="L617" i="5"/>
  <c r="J617" i="5"/>
  <c r="F617" i="5"/>
  <c r="D617" i="5"/>
  <c r="S616" i="5"/>
  <c r="R616" i="5"/>
  <c r="L616" i="5"/>
  <c r="J616" i="5"/>
  <c r="F616" i="5"/>
  <c r="D616" i="5"/>
  <c r="S615" i="5"/>
  <c r="R615" i="5"/>
  <c r="L615" i="5"/>
  <c r="J615" i="5"/>
  <c r="F615" i="5"/>
  <c r="D615" i="5"/>
  <c r="S614" i="5"/>
  <c r="R614" i="5"/>
  <c r="L614" i="5"/>
  <c r="J614" i="5"/>
  <c r="BA29" i="5" s="1"/>
  <c r="F614" i="5"/>
  <c r="D614" i="5"/>
  <c r="S613" i="5"/>
  <c r="R613" i="5"/>
  <c r="L613" i="5"/>
  <c r="J613" i="5"/>
  <c r="F613" i="5"/>
  <c r="D613" i="5"/>
  <c r="S612" i="5"/>
  <c r="R612" i="5"/>
  <c r="L612" i="5"/>
  <c r="J612" i="5"/>
  <c r="F612" i="5"/>
  <c r="D612" i="5"/>
  <c r="S611" i="5"/>
  <c r="R611" i="5"/>
  <c r="L611" i="5"/>
  <c r="J611" i="5"/>
  <c r="F611" i="5"/>
  <c r="D611" i="5"/>
  <c r="S610" i="5"/>
  <c r="R610" i="5"/>
  <c r="L610" i="5"/>
  <c r="J610" i="5"/>
  <c r="F610" i="5"/>
  <c r="D610" i="5"/>
  <c r="S609" i="5"/>
  <c r="R609" i="5"/>
  <c r="L609" i="5"/>
  <c r="J609" i="5"/>
  <c r="F609" i="5"/>
  <c r="D609" i="5"/>
  <c r="S608" i="5"/>
  <c r="R608" i="5"/>
  <c r="L608" i="5"/>
  <c r="J608" i="5"/>
  <c r="F608" i="5"/>
  <c r="D608" i="5"/>
  <c r="S607" i="5"/>
  <c r="R607" i="5"/>
  <c r="L607" i="5"/>
  <c r="J607" i="5"/>
  <c r="F607" i="5"/>
  <c r="D607" i="5"/>
  <c r="S606" i="5"/>
  <c r="R606" i="5"/>
  <c r="L606" i="5"/>
  <c r="J606" i="5"/>
  <c r="F606" i="5"/>
  <c r="D606" i="5"/>
  <c r="S605" i="5"/>
  <c r="R605" i="5"/>
  <c r="L605" i="5"/>
  <c r="J605" i="5"/>
  <c r="F605" i="5"/>
  <c r="D605" i="5"/>
  <c r="S604" i="5"/>
  <c r="R604" i="5"/>
  <c r="AM29" i="5" s="1"/>
  <c r="AN29" i="5" s="1"/>
  <c r="L604" i="5"/>
  <c r="J604" i="5"/>
  <c r="F604" i="5"/>
  <c r="D604" i="5"/>
  <c r="S603" i="5"/>
  <c r="R603" i="5"/>
  <c r="L603" i="5"/>
  <c r="J603" i="5"/>
  <c r="F603" i="5"/>
  <c r="D603" i="5"/>
  <c r="S602" i="5"/>
  <c r="R602" i="5"/>
  <c r="L602" i="5"/>
  <c r="J602" i="5"/>
  <c r="F602" i="5"/>
  <c r="D602" i="5"/>
  <c r="S601" i="5"/>
  <c r="R601" i="5"/>
  <c r="L601" i="5"/>
  <c r="J601" i="5"/>
  <c r="F601" i="5"/>
  <c r="D601" i="5"/>
  <c r="S600" i="5"/>
  <c r="R600" i="5"/>
  <c r="L600" i="5"/>
  <c r="J600" i="5"/>
  <c r="F600" i="5"/>
  <c r="D600" i="5"/>
  <c r="S599" i="5"/>
  <c r="R599" i="5"/>
  <c r="L599" i="5"/>
  <c r="J599" i="5"/>
  <c r="F599" i="5"/>
  <c r="D599" i="5"/>
  <c r="S598" i="5"/>
  <c r="R598" i="5"/>
  <c r="L598" i="5"/>
  <c r="J598" i="5"/>
  <c r="F598" i="5"/>
  <c r="D598" i="5"/>
  <c r="S597" i="5"/>
  <c r="R597" i="5"/>
  <c r="L597" i="5"/>
  <c r="J597" i="5"/>
  <c r="F597" i="5"/>
  <c r="D597" i="5"/>
  <c r="S596" i="5"/>
  <c r="R596" i="5"/>
  <c r="L596" i="5"/>
  <c r="J596" i="5"/>
  <c r="F596" i="5"/>
  <c r="D596" i="5"/>
  <c r="S595" i="5"/>
  <c r="R595" i="5"/>
  <c r="L595" i="5"/>
  <c r="J595" i="5"/>
  <c r="F595" i="5"/>
  <c r="D595" i="5"/>
  <c r="S594" i="5"/>
  <c r="R594" i="5"/>
  <c r="L594" i="5"/>
  <c r="J594" i="5"/>
  <c r="F594" i="5"/>
  <c r="D594" i="5"/>
  <c r="S593" i="5"/>
  <c r="R593" i="5"/>
  <c r="L593" i="5"/>
  <c r="J593" i="5"/>
  <c r="F593" i="5"/>
  <c r="D593" i="5"/>
  <c r="S592" i="5"/>
  <c r="R592" i="5"/>
  <c r="L592" i="5"/>
  <c r="J592" i="5"/>
  <c r="F592" i="5"/>
  <c r="D592" i="5"/>
  <c r="S591" i="5"/>
  <c r="R591" i="5"/>
  <c r="L591" i="5"/>
  <c r="J591" i="5"/>
  <c r="F591" i="5"/>
  <c r="D591" i="5"/>
  <c r="S590" i="5"/>
  <c r="R590" i="5"/>
  <c r="L590" i="5"/>
  <c r="J590" i="5"/>
  <c r="F590" i="5"/>
  <c r="D590" i="5"/>
  <c r="S589" i="5"/>
  <c r="R589" i="5"/>
  <c r="L589" i="5"/>
  <c r="J589" i="5"/>
  <c r="F589" i="5"/>
  <c r="D589" i="5"/>
  <c r="S588" i="5"/>
  <c r="R588" i="5"/>
  <c r="L588" i="5"/>
  <c r="J588" i="5"/>
  <c r="F588" i="5"/>
  <c r="D588" i="5"/>
  <c r="S587" i="5"/>
  <c r="R587" i="5"/>
  <c r="L587" i="5"/>
  <c r="J587" i="5"/>
  <c r="F587" i="5"/>
  <c r="D587" i="5"/>
  <c r="S586" i="5"/>
  <c r="R586" i="5"/>
  <c r="L586" i="5"/>
  <c r="J586" i="5"/>
  <c r="F586" i="5"/>
  <c r="D586" i="5"/>
  <c r="S585" i="5"/>
  <c r="R585" i="5"/>
  <c r="L585" i="5"/>
  <c r="J585" i="5"/>
  <c r="F585" i="5"/>
  <c r="D585" i="5"/>
  <c r="S584" i="5"/>
  <c r="R584" i="5"/>
  <c r="L584" i="5"/>
  <c r="J584" i="5"/>
  <c r="F584" i="5"/>
  <c r="D584" i="5"/>
  <c r="S583" i="5"/>
  <c r="R583" i="5"/>
  <c r="L583" i="5"/>
  <c r="J583" i="5"/>
  <c r="F583" i="5"/>
  <c r="D583" i="5"/>
  <c r="S582" i="5"/>
  <c r="R582" i="5"/>
  <c r="L582" i="5"/>
  <c r="J582" i="5"/>
  <c r="F582" i="5"/>
  <c r="D582" i="5"/>
  <c r="S581" i="5"/>
  <c r="R581" i="5"/>
  <c r="L581" i="5"/>
  <c r="J581" i="5"/>
  <c r="F581" i="5"/>
  <c r="D581" i="5"/>
  <c r="S580" i="5"/>
  <c r="R580" i="5"/>
  <c r="AM28" i="5" s="1"/>
  <c r="AN28" i="5" s="1"/>
  <c r="L580" i="5"/>
  <c r="J580" i="5"/>
  <c r="F580" i="5"/>
  <c r="D580" i="5"/>
  <c r="S579" i="5"/>
  <c r="R579" i="5"/>
  <c r="L579" i="5"/>
  <c r="J579" i="5"/>
  <c r="F579" i="5"/>
  <c r="D579" i="5"/>
  <c r="S578" i="5"/>
  <c r="R578" i="5"/>
  <c r="L578" i="5"/>
  <c r="J578" i="5"/>
  <c r="F578" i="5"/>
  <c r="D578" i="5"/>
  <c r="S577" i="5"/>
  <c r="R577" i="5"/>
  <c r="L577" i="5"/>
  <c r="J577" i="5"/>
  <c r="F577" i="5"/>
  <c r="D577" i="5"/>
  <c r="S576" i="5"/>
  <c r="R576" i="5"/>
  <c r="L576" i="5"/>
  <c r="J576" i="5"/>
  <c r="F576" i="5"/>
  <c r="D576" i="5"/>
  <c r="S575" i="5"/>
  <c r="R575" i="5"/>
  <c r="L575" i="5"/>
  <c r="J575" i="5"/>
  <c r="F575" i="5"/>
  <c r="D575" i="5"/>
  <c r="S574" i="5"/>
  <c r="R574" i="5"/>
  <c r="L574" i="5"/>
  <c r="J574" i="5"/>
  <c r="F574" i="5"/>
  <c r="D574" i="5"/>
  <c r="S573" i="5"/>
  <c r="R573" i="5"/>
  <c r="L573" i="5"/>
  <c r="J573" i="5"/>
  <c r="F573" i="5"/>
  <c r="D573" i="5"/>
  <c r="S572" i="5"/>
  <c r="R572" i="5"/>
  <c r="L572" i="5"/>
  <c r="J572" i="5"/>
  <c r="F572" i="5"/>
  <c r="D572" i="5"/>
  <c r="S571" i="5"/>
  <c r="R571" i="5"/>
  <c r="L571" i="5"/>
  <c r="J571" i="5"/>
  <c r="F571" i="5"/>
  <c r="D571" i="5"/>
  <c r="S570" i="5"/>
  <c r="R570" i="5"/>
  <c r="L570" i="5"/>
  <c r="J570" i="5"/>
  <c r="F570" i="5"/>
  <c r="D570" i="5"/>
  <c r="S569" i="5"/>
  <c r="R569" i="5"/>
  <c r="L569" i="5"/>
  <c r="J569" i="5"/>
  <c r="F569" i="5"/>
  <c r="D569" i="5"/>
  <c r="S568" i="5"/>
  <c r="R568" i="5"/>
  <c r="L568" i="5"/>
  <c r="J568" i="5"/>
  <c r="F568" i="5"/>
  <c r="D568" i="5"/>
  <c r="S567" i="5"/>
  <c r="R567" i="5"/>
  <c r="L567" i="5"/>
  <c r="J567" i="5"/>
  <c r="F567" i="5"/>
  <c r="D567" i="5"/>
  <c r="S566" i="5"/>
  <c r="R566" i="5"/>
  <c r="L566" i="5"/>
  <c r="J566" i="5"/>
  <c r="BA27" i="5" s="1"/>
  <c r="F566" i="5"/>
  <c r="D566" i="5"/>
  <c r="S565" i="5"/>
  <c r="R565" i="5"/>
  <c r="L565" i="5"/>
  <c r="J565" i="5"/>
  <c r="F565" i="5"/>
  <c r="D565" i="5"/>
  <c r="S564" i="5"/>
  <c r="R564" i="5"/>
  <c r="L564" i="5"/>
  <c r="J564" i="5"/>
  <c r="F564" i="5"/>
  <c r="D564" i="5"/>
  <c r="S563" i="5"/>
  <c r="R563" i="5"/>
  <c r="L563" i="5"/>
  <c r="J563" i="5"/>
  <c r="F563" i="5"/>
  <c r="D563" i="5"/>
  <c r="S562" i="5"/>
  <c r="R562" i="5"/>
  <c r="L562" i="5"/>
  <c r="J562" i="5"/>
  <c r="F562" i="5"/>
  <c r="D562" i="5"/>
  <c r="S561" i="5"/>
  <c r="R561" i="5"/>
  <c r="L561" i="5"/>
  <c r="J561" i="5"/>
  <c r="F561" i="5"/>
  <c r="D561" i="5"/>
  <c r="S560" i="5"/>
  <c r="R560" i="5"/>
  <c r="L560" i="5"/>
  <c r="J560" i="5"/>
  <c r="F560" i="5"/>
  <c r="D560" i="5"/>
  <c r="S559" i="5"/>
  <c r="R559" i="5"/>
  <c r="L559" i="5"/>
  <c r="J559" i="5"/>
  <c r="F559" i="5"/>
  <c r="D559" i="5"/>
  <c r="S558" i="5"/>
  <c r="R558" i="5"/>
  <c r="L558" i="5"/>
  <c r="J558" i="5"/>
  <c r="F558" i="5"/>
  <c r="D558" i="5"/>
  <c r="S557" i="5"/>
  <c r="R557" i="5"/>
  <c r="L557" i="5"/>
  <c r="J557" i="5"/>
  <c r="F557" i="5"/>
  <c r="D557" i="5"/>
  <c r="S556" i="5"/>
  <c r="R556" i="5"/>
  <c r="AM27" i="5" s="1"/>
  <c r="AN27" i="5" s="1"/>
  <c r="L556" i="5"/>
  <c r="J556" i="5"/>
  <c r="AF27" i="5" s="1"/>
  <c r="F556" i="5"/>
  <c r="D556" i="5"/>
  <c r="S555" i="5"/>
  <c r="R555" i="5"/>
  <c r="L555" i="5"/>
  <c r="J555" i="5"/>
  <c r="F555" i="5"/>
  <c r="D555" i="5"/>
  <c r="S554" i="5"/>
  <c r="R554" i="5"/>
  <c r="L554" i="5"/>
  <c r="J554" i="5"/>
  <c r="F554" i="5"/>
  <c r="D554" i="5"/>
  <c r="S553" i="5"/>
  <c r="R553" i="5"/>
  <c r="L553" i="5"/>
  <c r="J553" i="5"/>
  <c r="F553" i="5"/>
  <c r="D553" i="5"/>
  <c r="S552" i="5"/>
  <c r="R552" i="5"/>
  <c r="L552" i="5"/>
  <c r="J552" i="5"/>
  <c r="F552" i="5"/>
  <c r="D552" i="5"/>
  <c r="S551" i="5"/>
  <c r="R551" i="5"/>
  <c r="L551" i="5"/>
  <c r="J551" i="5"/>
  <c r="F551" i="5"/>
  <c r="D551" i="5"/>
  <c r="S550" i="5"/>
  <c r="R550" i="5"/>
  <c r="L550" i="5"/>
  <c r="J550" i="5"/>
  <c r="F550" i="5"/>
  <c r="D550" i="5"/>
  <c r="S549" i="5"/>
  <c r="R549" i="5"/>
  <c r="L549" i="5"/>
  <c r="J549" i="5"/>
  <c r="F549" i="5"/>
  <c r="D549" i="5"/>
  <c r="S548" i="5"/>
  <c r="R548" i="5"/>
  <c r="L548" i="5"/>
  <c r="J548" i="5"/>
  <c r="F548" i="5"/>
  <c r="D548" i="5"/>
  <c r="S547" i="5"/>
  <c r="R547" i="5"/>
  <c r="L547" i="5"/>
  <c r="J547" i="5"/>
  <c r="F547" i="5"/>
  <c r="D547" i="5"/>
  <c r="S546" i="5"/>
  <c r="R546" i="5"/>
  <c r="L546" i="5"/>
  <c r="J546" i="5"/>
  <c r="F546" i="5"/>
  <c r="D546" i="5"/>
  <c r="S545" i="5"/>
  <c r="R545" i="5"/>
  <c r="L545" i="5"/>
  <c r="J545" i="5"/>
  <c r="F545" i="5"/>
  <c r="D545" i="5"/>
  <c r="S544" i="5"/>
  <c r="R544" i="5"/>
  <c r="L544" i="5"/>
  <c r="J544" i="5"/>
  <c r="F544" i="5"/>
  <c r="D544" i="5"/>
  <c r="S543" i="5"/>
  <c r="R543" i="5"/>
  <c r="L543" i="5"/>
  <c r="J543" i="5"/>
  <c r="F543" i="5"/>
  <c r="D543" i="5"/>
  <c r="S542" i="5"/>
  <c r="R542" i="5"/>
  <c r="L542" i="5"/>
  <c r="J542" i="5"/>
  <c r="F542" i="5"/>
  <c r="D542" i="5"/>
  <c r="S541" i="5"/>
  <c r="R541" i="5"/>
  <c r="L541" i="5"/>
  <c r="J541" i="5"/>
  <c r="F541" i="5"/>
  <c r="D541" i="5"/>
  <c r="S540" i="5"/>
  <c r="R540" i="5"/>
  <c r="L540" i="5"/>
  <c r="J540" i="5"/>
  <c r="F540" i="5"/>
  <c r="D540" i="5"/>
  <c r="S539" i="5"/>
  <c r="R539" i="5"/>
  <c r="L539" i="5"/>
  <c r="J539" i="5"/>
  <c r="F539" i="5"/>
  <c r="D539" i="5"/>
  <c r="S538" i="5"/>
  <c r="R538" i="5"/>
  <c r="L538" i="5"/>
  <c r="J538" i="5"/>
  <c r="F538" i="5"/>
  <c r="D538" i="5"/>
  <c r="S537" i="5"/>
  <c r="R537" i="5"/>
  <c r="L537" i="5"/>
  <c r="J537" i="5"/>
  <c r="F537" i="5"/>
  <c r="D537" i="5"/>
  <c r="S536" i="5"/>
  <c r="R536" i="5"/>
  <c r="L536" i="5"/>
  <c r="J536" i="5"/>
  <c r="F536" i="5"/>
  <c r="D536" i="5"/>
  <c r="S535" i="5"/>
  <c r="R535" i="5"/>
  <c r="L535" i="5"/>
  <c r="J535" i="5"/>
  <c r="F535" i="5"/>
  <c r="D535" i="5"/>
  <c r="S534" i="5"/>
  <c r="R534" i="5"/>
  <c r="L534" i="5"/>
  <c r="J534" i="5"/>
  <c r="F534" i="5"/>
  <c r="D534" i="5"/>
  <c r="S533" i="5"/>
  <c r="R533" i="5"/>
  <c r="L533" i="5"/>
  <c r="J533" i="5"/>
  <c r="F533" i="5"/>
  <c r="D533" i="5"/>
  <c r="S532" i="5"/>
  <c r="R532" i="5"/>
  <c r="AM26" i="5" s="1"/>
  <c r="AN26" i="5" s="1"/>
  <c r="L532" i="5"/>
  <c r="J532" i="5"/>
  <c r="F532" i="5"/>
  <c r="D532" i="5"/>
  <c r="S531" i="5"/>
  <c r="R531" i="5"/>
  <c r="L531" i="5"/>
  <c r="J531" i="5"/>
  <c r="F531" i="5"/>
  <c r="D531" i="5"/>
  <c r="S530" i="5"/>
  <c r="R530" i="5"/>
  <c r="L530" i="5"/>
  <c r="J530" i="5"/>
  <c r="F530" i="5"/>
  <c r="D530" i="5"/>
  <c r="S529" i="5"/>
  <c r="R529" i="5"/>
  <c r="L529" i="5"/>
  <c r="J529" i="5"/>
  <c r="F529" i="5"/>
  <c r="D529" i="5"/>
  <c r="S528" i="5"/>
  <c r="R528" i="5"/>
  <c r="L528" i="5"/>
  <c r="J528" i="5"/>
  <c r="F528" i="5"/>
  <c r="D528" i="5"/>
  <c r="S527" i="5"/>
  <c r="R527" i="5"/>
  <c r="L527" i="5"/>
  <c r="J527" i="5"/>
  <c r="F527" i="5"/>
  <c r="D527" i="5"/>
  <c r="S526" i="5"/>
  <c r="R526" i="5"/>
  <c r="L526" i="5"/>
  <c r="J526" i="5"/>
  <c r="F526" i="5"/>
  <c r="D526" i="5"/>
  <c r="S525" i="5"/>
  <c r="R525" i="5"/>
  <c r="L525" i="5"/>
  <c r="J525" i="5"/>
  <c r="F525" i="5"/>
  <c r="D525" i="5"/>
  <c r="S524" i="5"/>
  <c r="R524" i="5"/>
  <c r="L524" i="5"/>
  <c r="J524" i="5"/>
  <c r="F524" i="5"/>
  <c r="D524" i="5"/>
  <c r="S523" i="5"/>
  <c r="R523" i="5"/>
  <c r="L523" i="5"/>
  <c r="J523" i="5"/>
  <c r="F523" i="5"/>
  <c r="D523" i="5"/>
  <c r="S522" i="5"/>
  <c r="R522" i="5"/>
  <c r="L522" i="5"/>
  <c r="J522" i="5"/>
  <c r="F522" i="5"/>
  <c r="D522" i="5"/>
  <c r="S521" i="5"/>
  <c r="R521" i="5"/>
  <c r="L521" i="5"/>
  <c r="J521" i="5"/>
  <c r="F521" i="5"/>
  <c r="D521" i="5"/>
  <c r="S520" i="5"/>
  <c r="R520" i="5"/>
  <c r="L520" i="5"/>
  <c r="J520" i="5"/>
  <c r="F520" i="5"/>
  <c r="D520" i="5"/>
  <c r="S519" i="5"/>
  <c r="R519" i="5"/>
  <c r="L519" i="5"/>
  <c r="J519" i="5"/>
  <c r="F519" i="5"/>
  <c r="D519" i="5"/>
  <c r="S518" i="5"/>
  <c r="R518" i="5"/>
  <c r="L518" i="5"/>
  <c r="J518" i="5"/>
  <c r="BA25" i="5" s="1"/>
  <c r="F518" i="5"/>
  <c r="D518" i="5"/>
  <c r="AV25" i="5" s="1"/>
  <c r="S517" i="5"/>
  <c r="R517" i="5"/>
  <c r="L517" i="5"/>
  <c r="J517" i="5"/>
  <c r="F517" i="5"/>
  <c r="D517" i="5"/>
  <c r="S516" i="5"/>
  <c r="R516" i="5"/>
  <c r="L516" i="5"/>
  <c r="J516" i="5"/>
  <c r="F516" i="5"/>
  <c r="D516" i="5"/>
  <c r="S515" i="5"/>
  <c r="R515" i="5"/>
  <c r="L515" i="5"/>
  <c r="J515" i="5"/>
  <c r="F515" i="5"/>
  <c r="D515" i="5"/>
  <c r="S514" i="5"/>
  <c r="R514" i="5"/>
  <c r="L514" i="5"/>
  <c r="J514" i="5"/>
  <c r="F514" i="5"/>
  <c r="D514" i="5"/>
  <c r="S513" i="5"/>
  <c r="R513" i="5"/>
  <c r="L513" i="5"/>
  <c r="J513" i="5"/>
  <c r="F513" i="5"/>
  <c r="D513" i="5"/>
  <c r="S512" i="5"/>
  <c r="R512" i="5"/>
  <c r="L512" i="5"/>
  <c r="J512" i="5"/>
  <c r="F512" i="5"/>
  <c r="D512" i="5"/>
  <c r="S511" i="5"/>
  <c r="R511" i="5"/>
  <c r="L511" i="5"/>
  <c r="J511" i="5"/>
  <c r="F511" i="5"/>
  <c r="D511" i="5"/>
  <c r="S510" i="5"/>
  <c r="R510" i="5"/>
  <c r="L510" i="5"/>
  <c r="J510" i="5"/>
  <c r="F510" i="5"/>
  <c r="D510" i="5"/>
  <c r="S509" i="5"/>
  <c r="R509" i="5"/>
  <c r="L509" i="5"/>
  <c r="J509" i="5"/>
  <c r="F509" i="5"/>
  <c r="D509" i="5"/>
  <c r="S508" i="5"/>
  <c r="R508" i="5"/>
  <c r="AM25" i="5" s="1"/>
  <c r="AN25" i="5" s="1"/>
  <c r="L508" i="5"/>
  <c r="J508" i="5"/>
  <c r="AF25" i="5" s="1"/>
  <c r="F508" i="5"/>
  <c r="D508" i="5"/>
  <c r="S507" i="5"/>
  <c r="R507" i="5"/>
  <c r="L507" i="5"/>
  <c r="J507" i="5"/>
  <c r="F507" i="5"/>
  <c r="D507" i="5"/>
  <c r="S506" i="5"/>
  <c r="R506" i="5"/>
  <c r="L506" i="5"/>
  <c r="J506" i="5"/>
  <c r="F506" i="5"/>
  <c r="D506" i="5"/>
  <c r="S505" i="5"/>
  <c r="R505" i="5"/>
  <c r="L505" i="5"/>
  <c r="J505" i="5"/>
  <c r="F505" i="5"/>
  <c r="D505" i="5"/>
  <c r="S504" i="5"/>
  <c r="R504" i="5"/>
  <c r="L504" i="5"/>
  <c r="J504" i="5"/>
  <c r="F504" i="5"/>
  <c r="D504" i="5"/>
  <c r="S503" i="5"/>
  <c r="R503" i="5"/>
  <c r="L503" i="5"/>
  <c r="J503" i="5"/>
  <c r="F503" i="5"/>
  <c r="D503" i="5"/>
  <c r="S502" i="5"/>
  <c r="R502" i="5"/>
  <c r="L502" i="5"/>
  <c r="J502" i="5"/>
  <c r="F502" i="5"/>
  <c r="D502" i="5"/>
  <c r="S501" i="5"/>
  <c r="R501" i="5"/>
  <c r="L501" i="5"/>
  <c r="J501" i="5"/>
  <c r="F501" i="5"/>
  <c r="D501" i="5"/>
  <c r="S500" i="5"/>
  <c r="R500" i="5"/>
  <c r="L500" i="5"/>
  <c r="J500" i="5"/>
  <c r="F500" i="5"/>
  <c r="D500" i="5"/>
  <c r="S499" i="5"/>
  <c r="R499" i="5"/>
  <c r="L499" i="5"/>
  <c r="J499" i="5"/>
  <c r="F499" i="5"/>
  <c r="D499" i="5"/>
  <c r="S498" i="5"/>
  <c r="R498" i="5"/>
  <c r="L498" i="5"/>
  <c r="J498" i="5"/>
  <c r="F498" i="5"/>
  <c r="D498" i="5"/>
  <c r="S497" i="5"/>
  <c r="R497" i="5"/>
  <c r="L497" i="5"/>
  <c r="J497" i="5"/>
  <c r="F497" i="5"/>
  <c r="D497" i="5"/>
  <c r="S496" i="5"/>
  <c r="R496" i="5"/>
  <c r="L496" i="5"/>
  <c r="J496" i="5"/>
  <c r="F496" i="5"/>
  <c r="D496" i="5"/>
  <c r="S495" i="5"/>
  <c r="R495" i="5"/>
  <c r="L495" i="5"/>
  <c r="J495" i="5"/>
  <c r="F495" i="5"/>
  <c r="D495" i="5"/>
  <c r="S494" i="5"/>
  <c r="R494" i="5"/>
  <c r="L494" i="5"/>
  <c r="J494" i="5"/>
  <c r="F494" i="5"/>
  <c r="D494" i="5"/>
  <c r="AV24" i="5" s="1"/>
  <c r="S493" i="5"/>
  <c r="R493" i="5"/>
  <c r="L493" i="5"/>
  <c r="J493" i="5"/>
  <c r="F493" i="5"/>
  <c r="D493" i="5"/>
  <c r="S492" i="5"/>
  <c r="R492" i="5"/>
  <c r="L492" i="5"/>
  <c r="J492" i="5"/>
  <c r="F492" i="5"/>
  <c r="D492" i="5"/>
  <c r="S491" i="5"/>
  <c r="R491" i="5"/>
  <c r="L491" i="5"/>
  <c r="J491" i="5"/>
  <c r="F491" i="5"/>
  <c r="D491" i="5"/>
  <c r="S490" i="5"/>
  <c r="R490" i="5"/>
  <c r="L490" i="5"/>
  <c r="J490" i="5"/>
  <c r="F490" i="5"/>
  <c r="D490" i="5"/>
  <c r="S489" i="5"/>
  <c r="R489" i="5"/>
  <c r="L489" i="5"/>
  <c r="J489" i="5"/>
  <c r="F489" i="5"/>
  <c r="D489" i="5"/>
  <c r="S488" i="5"/>
  <c r="R488" i="5"/>
  <c r="L488" i="5"/>
  <c r="J488" i="5"/>
  <c r="F488" i="5"/>
  <c r="D488" i="5"/>
  <c r="S487" i="5"/>
  <c r="R487" i="5"/>
  <c r="L487" i="5"/>
  <c r="J487" i="5"/>
  <c r="F487" i="5"/>
  <c r="D487" i="5"/>
  <c r="S486" i="5"/>
  <c r="R486" i="5"/>
  <c r="L486" i="5"/>
  <c r="J486" i="5"/>
  <c r="F486" i="5"/>
  <c r="D486" i="5"/>
  <c r="S485" i="5"/>
  <c r="R485" i="5"/>
  <c r="L485" i="5"/>
  <c r="J485" i="5"/>
  <c r="F485" i="5"/>
  <c r="D485" i="5"/>
  <c r="S484" i="5"/>
  <c r="R484" i="5"/>
  <c r="L484" i="5"/>
  <c r="J484" i="5"/>
  <c r="F484" i="5"/>
  <c r="D484" i="5"/>
  <c r="S483" i="5"/>
  <c r="R483" i="5"/>
  <c r="L483" i="5"/>
  <c r="J483" i="5"/>
  <c r="F483" i="5"/>
  <c r="D483" i="5"/>
  <c r="S482" i="5"/>
  <c r="R482" i="5"/>
  <c r="L482" i="5"/>
  <c r="J482" i="5"/>
  <c r="F482" i="5"/>
  <c r="D482" i="5"/>
  <c r="S481" i="5"/>
  <c r="R481" i="5"/>
  <c r="L481" i="5"/>
  <c r="J481" i="5"/>
  <c r="F481" i="5"/>
  <c r="D481" i="5"/>
  <c r="S480" i="5"/>
  <c r="R480" i="5"/>
  <c r="L480" i="5"/>
  <c r="J480" i="5"/>
  <c r="F480" i="5"/>
  <c r="D480" i="5"/>
  <c r="S479" i="5"/>
  <c r="R479" i="5"/>
  <c r="L479" i="5"/>
  <c r="J479" i="5"/>
  <c r="F479" i="5"/>
  <c r="D479" i="5"/>
  <c r="S478" i="5"/>
  <c r="R478" i="5"/>
  <c r="L478" i="5"/>
  <c r="J478" i="5"/>
  <c r="F478" i="5"/>
  <c r="D478" i="5"/>
  <c r="S477" i="5"/>
  <c r="R477" i="5"/>
  <c r="L477" i="5"/>
  <c r="J477" i="5"/>
  <c r="F477" i="5"/>
  <c r="D477" i="5"/>
  <c r="S476" i="5"/>
  <c r="R476" i="5"/>
  <c r="L476" i="5"/>
  <c r="J476" i="5"/>
  <c r="F476" i="5"/>
  <c r="D476" i="5"/>
  <c r="S475" i="5"/>
  <c r="R475" i="5"/>
  <c r="L475" i="5"/>
  <c r="J475" i="5"/>
  <c r="F475" i="5"/>
  <c r="D475" i="5"/>
  <c r="S474" i="5"/>
  <c r="R474" i="5"/>
  <c r="L474" i="5"/>
  <c r="J474" i="5"/>
  <c r="F474" i="5"/>
  <c r="D474" i="5"/>
  <c r="S473" i="5"/>
  <c r="R473" i="5"/>
  <c r="L473" i="5"/>
  <c r="J473" i="5"/>
  <c r="F473" i="5"/>
  <c r="D473" i="5"/>
  <c r="S472" i="5"/>
  <c r="R472" i="5"/>
  <c r="L472" i="5"/>
  <c r="J472" i="5"/>
  <c r="F472" i="5"/>
  <c r="D472" i="5"/>
  <c r="S471" i="5"/>
  <c r="R471" i="5"/>
  <c r="L471" i="5"/>
  <c r="J471" i="5"/>
  <c r="F471" i="5"/>
  <c r="D471" i="5"/>
  <c r="S470" i="5"/>
  <c r="R470" i="5"/>
  <c r="L470" i="5"/>
  <c r="J470" i="5"/>
  <c r="BA23" i="5" s="1"/>
  <c r="F470" i="5"/>
  <c r="D470" i="5"/>
  <c r="S469" i="5"/>
  <c r="R469" i="5"/>
  <c r="L469" i="5"/>
  <c r="J469" i="5"/>
  <c r="F469" i="5"/>
  <c r="D469" i="5"/>
  <c r="S468" i="5"/>
  <c r="R468" i="5"/>
  <c r="L468" i="5"/>
  <c r="J468" i="5"/>
  <c r="F468" i="5"/>
  <c r="D468" i="5"/>
  <c r="S467" i="5"/>
  <c r="R467" i="5"/>
  <c r="L467" i="5"/>
  <c r="J467" i="5"/>
  <c r="F467" i="5"/>
  <c r="D467" i="5"/>
  <c r="S466" i="5"/>
  <c r="R466" i="5"/>
  <c r="L466" i="5"/>
  <c r="J466" i="5"/>
  <c r="F466" i="5"/>
  <c r="D466" i="5"/>
  <c r="S465" i="5"/>
  <c r="R465" i="5"/>
  <c r="L465" i="5"/>
  <c r="J465" i="5"/>
  <c r="F465" i="5"/>
  <c r="D465" i="5"/>
  <c r="S464" i="5"/>
  <c r="R464" i="5"/>
  <c r="L464" i="5"/>
  <c r="J464" i="5"/>
  <c r="F464" i="5"/>
  <c r="D464" i="5"/>
  <c r="S463" i="5"/>
  <c r="R463" i="5"/>
  <c r="L463" i="5"/>
  <c r="J463" i="5"/>
  <c r="F463" i="5"/>
  <c r="D463" i="5"/>
  <c r="S462" i="5"/>
  <c r="R462" i="5"/>
  <c r="L462" i="5"/>
  <c r="J462" i="5"/>
  <c r="F462" i="5"/>
  <c r="D462" i="5"/>
  <c r="S461" i="5"/>
  <c r="R461" i="5"/>
  <c r="L461" i="5"/>
  <c r="J461" i="5"/>
  <c r="F461" i="5"/>
  <c r="D461" i="5"/>
  <c r="S460" i="5"/>
  <c r="R460" i="5"/>
  <c r="AM23" i="5" s="1"/>
  <c r="AN23" i="5" s="1"/>
  <c r="L460" i="5"/>
  <c r="J460" i="5"/>
  <c r="F460" i="5"/>
  <c r="D460" i="5"/>
  <c r="S459" i="5"/>
  <c r="R459" i="5"/>
  <c r="L459" i="5"/>
  <c r="J459" i="5"/>
  <c r="F459" i="5"/>
  <c r="D459" i="5"/>
  <c r="S458" i="5"/>
  <c r="R458" i="5"/>
  <c r="L458" i="5"/>
  <c r="J458" i="5"/>
  <c r="F458" i="5"/>
  <c r="D458" i="5"/>
  <c r="S457" i="5"/>
  <c r="R457" i="5"/>
  <c r="L457" i="5"/>
  <c r="J457" i="5"/>
  <c r="F457" i="5"/>
  <c r="D457" i="5"/>
  <c r="S456" i="5"/>
  <c r="R456" i="5"/>
  <c r="L456" i="5"/>
  <c r="J456" i="5"/>
  <c r="F456" i="5"/>
  <c r="D456" i="5"/>
  <c r="S455" i="5"/>
  <c r="R455" i="5"/>
  <c r="L455" i="5"/>
  <c r="J455" i="5"/>
  <c r="F455" i="5"/>
  <c r="D455" i="5"/>
  <c r="S454" i="5"/>
  <c r="R454" i="5"/>
  <c r="L454" i="5"/>
  <c r="M477" i="5" s="1"/>
  <c r="J454" i="5"/>
  <c r="F454" i="5"/>
  <c r="D454" i="5"/>
  <c r="S453" i="5"/>
  <c r="R453" i="5"/>
  <c r="L453" i="5"/>
  <c r="J453" i="5"/>
  <c r="F453" i="5"/>
  <c r="D453" i="5"/>
  <c r="S452" i="5"/>
  <c r="R452" i="5"/>
  <c r="L452" i="5"/>
  <c r="J452" i="5"/>
  <c r="F452" i="5"/>
  <c r="D452" i="5"/>
  <c r="S451" i="5"/>
  <c r="R451" i="5"/>
  <c r="L451" i="5"/>
  <c r="J451" i="5"/>
  <c r="F451" i="5"/>
  <c r="D451" i="5"/>
  <c r="S450" i="5"/>
  <c r="R450" i="5"/>
  <c r="L450" i="5"/>
  <c r="J450" i="5"/>
  <c r="F450" i="5"/>
  <c r="D450" i="5"/>
  <c r="S449" i="5"/>
  <c r="R449" i="5"/>
  <c r="L449" i="5"/>
  <c r="J449" i="5"/>
  <c r="F449" i="5"/>
  <c r="D449" i="5"/>
  <c r="S448" i="5"/>
  <c r="R448" i="5"/>
  <c r="L448" i="5"/>
  <c r="J448" i="5"/>
  <c r="F448" i="5"/>
  <c r="D448" i="5"/>
  <c r="S447" i="5"/>
  <c r="R447" i="5"/>
  <c r="L447" i="5"/>
  <c r="J447" i="5"/>
  <c r="F447" i="5"/>
  <c r="D447" i="5"/>
  <c r="S446" i="5"/>
  <c r="R446" i="5"/>
  <c r="L446" i="5"/>
  <c r="J446" i="5"/>
  <c r="F446" i="5"/>
  <c r="D446" i="5"/>
  <c r="S445" i="5"/>
  <c r="R445" i="5"/>
  <c r="L445" i="5"/>
  <c r="J445" i="5"/>
  <c r="F445" i="5"/>
  <c r="D445" i="5"/>
  <c r="S444" i="5"/>
  <c r="R444" i="5"/>
  <c r="L444" i="5"/>
  <c r="J444" i="5"/>
  <c r="F444" i="5"/>
  <c r="D444" i="5"/>
  <c r="S443" i="5"/>
  <c r="R443" i="5"/>
  <c r="L443" i="5"/>
  <c r="J443" i="5"/>
  <c r="F443" i="5"/>
  <c r="D443" i="5"/>
  <c r="S442" i="5"/>
  <c r="R442" i="5"/>
  <c r="L442" i="5"/>
  <c r="J442" i="5"/>
  <c r="F442" i="5"/>
  <c r="D442" i="5"/>
  <c r="S441" i="5"/>
  <c r="R441" i="5"/>
  <c r="L441" i="5"/>
  <c r="J441" i="5"/>
  <c r="F441" i="5"/>
  <c r="D441" i="5"/>
  <c r="S440" i="5"/>
  <c r="R440" i="5"/>
  <c r="L440" i="5"/>
  <c r="J440" i="5"/>
  <c r="F440" i="5"/>
  <c r="D440" i="5"/>
  <c r="S439" i="5"/>
  <c r="R439" i="5"/>
  <c r="L439" i="5"/>
  <c r="J439" i="5"/>
  <c r="F439" i="5"/>
  <c r="D439" i="5"/>
  <c r="S438" i="5"/>
  <c r="R438" i="5"/>
  <c r="L438" i="5"/>
  <c r="J438" i="5"/>
  <c r="F438" i="5"/>
  <c r="D438" i="5"/>
  <c r="S437" i="5"/>
  <c r="R437" i="5"/>
  <c r="L437" i="5"/>
  <c r="J437" i="5"/>
  <c r="F437" i="5"/>
  <c r="D437" i="5"/>
  <c r="S436" i="5"/>
  <c r="R436" i="5"/>
  <c r="AM22" i="5" s="1"/>
  <c r="AN22" i="5" s="1"/>
  <c r="L436" i="5"/>
  <c r="J436" i="5"/>
  <c r="F436" i="5"/>
  <c r="D436" i="5"/>
  <c r="S435" i="5"/>
  <c r="R435" i="5"/>
  <c r="L435" i="5"/>
  <c r="J435" i="5"/>
  <c r="F435" i="5"/>
  <c r="D435" i="5"/>
  <c r="S434" i="5"/>
  <c r="R434" i="5"/>
  <c r="L434" i="5"/>
  <c r="J434" i="5"/>
  <c r="F434" i="5"/>
  <c r="D434" i="5"/>
  <c r="S433" i="5"/>
  <c r="R433" i="5"/>
  <c r="L433" i="5"/>
  <c r="J433" i="5"/>
  <c r="F433" i="5"/>
  <c r="D433" i="5"/>
  <c r="S432" i="5"/>
  <c r="R432" i="5"/>
  <c r="L432" i="5"/>
  <c r="J432" i="5"/>
  <c r="F432" i="5"/>
  <c r="D432" i="5"/>
  <c r="S431" i="5"/>
  <c r="R431" i="5"/>
  <c r="L431" i="5"/>
  <c r="J431" i="5"/>
  <c r="F431" i="5"/>
  <c r="D431" i="5"/>
  <c r="S430" i="5"/>
  <c r="R430" i="5"/>
  <c r="L430" i="5"/>
  <c r="J430" i="5"/>
  <c r="F430" i="5"/>
  <c r="D430" i="5"/>
  <c r="S429" i="5"/>
  <c r="R429" i="5"/>
  <c r="L429" i="5"/>
  <c r="J429" i="5"/>
  <c r="F429" i="5"/>
  <c r="D429" i="5"/>
  <c r="S428" i="5"/>
  <c r="R428" i="5"/>
  <c r="L428" i="5"/>
  <c r="J428" i="5"/>
  <c r="F428" i="5"/>
  <c r="D428" i="5"/>
  <c r="S427" i="5"/>
  <c r="R427" i="5"/>
  <c r="L427" i="5"/>
  <c r="J427" i="5"/>
  <c r="F427" i="5"/>
  <c r="D427" i="5"/>
  <c r="S426" i="5"/>
  <c r="R426" i="5"/>
  <c r="L426" i="5"/>
  <c r="J426" i="5"/>
  <c r="F426" i="5"/>
  <c r="D426" i="5"/>
  <c r="S425" i="5"/>
  <c r="R425" i="5"/>
  <c r="L425" i="5"/>
  <c r="J425" i="5"/>
  <c r="F425" i="5"/>
  <c r="D425" i="5"/>
  <c r="S424" i="5"/>
  <c r="R424" i="5"/>
  <c r="L424" i="5"/>
  <c r="J424" i="5"/>
  <c r="F424" i="5"/>
  <c r="D424" i="5"/>
  <c r="S423" i="5"/>
  <c r="R423" i="5"/>
  <c r="L423" i="5"/>
  <c r="J423" i="5"/>
  <c r="F423" i="5"/>
  <c r="D423" i="5"/>
  <c r="S422" i="5"/>
  <c r="R422" i="5"/>
  <c r="L422" i="5"/>
  <c r="J422" i="5"/>
  <c r="BA21" i="5" s="1"/>
  <c r="F422" i="5"/>
  <c r="D422" i="5"/>
  <c r="S421" i="5"/>
  <c r="R421" i="5"/>
  <c r="L421" i="5"/>
  <c r="J421" i="5"/>
  <c r="F421" i="5"/>
  <c r="D421" i="5"/>
  <c r="S420" i="5"/>
  <c r="R420" i="5"/>
  <c r="L420" i="5"/>
  <c r="J420" i="5"/>
  <c r="F420" i="5"/>
  <c r="D420" i="5"/>
  <c r="S419" i="5"/>
  <c r="R419" i="5"/>
  <c r="L419" i="5"/>
  <c r="J419" i="5"/>
  <c r="F419" i="5"/>
  <c r="D419" i="5"/>
  <c r="S418" i="5"/>
  <c r="R418" i="5"/>
  <c r="L418" i="5"/>
  <c r="J418" i="5"/>
  <c r="F418" i="5"/>
  <c r="D418" i="5"/>
  <c r="S417" i="5"/>
  <c r="R417" i="5"/>
  <c r="L417" i="5"/>
  <c r="J417" i="5"/>
  <c r="F417" i="5"/>
  <c r="D417" i="5"/>
  <c r="S416" i="5"/>
  <c r="R416" i="5"/>
  <c r="L416" i="5"/>
  <c r="J416" i="5"/>
  <c r="F416" i="5"/>
  <c r="D416" i="5"/>
  <c r="S415" i="5"/>
  <c r="R415" i="5"/>
  <c r="L415" i="5"/>
  <c r="J415" i="5"/>
  <c r="F415" i="5"/>
  <c r="D415" i="5"/>
  <c r="S414" i="5"/>
  <c r="R414" i="5"/>
  <c r="L414" i="5"/>
  <c r="J414" i="5"/>
  <c r="F414" i="5"/>
  <c r="D414" i="5"/>
  <c r="S413" i="5"/>
  <c r="R413" i="5"/>
  <c r="L413" i="5"/>
  <c r="J413" i="5"/>
  <c r="F413" i="5"/>
  <c r="D413" i="5"/>
  <c r="S412" i="5"/>
  <c r="R412" i="5"/>
  <c r="AM21" i="5" s="1"/>
  <c r="AN21" i="5" s="1"/>
  <c r="L412" i="5"/>
  <c r="J412" i="5"/>
  <c r="F412" i="5"/>
  <c r="D412" i="5"/>
  <c r="S411" i="5"/>
  <c r="R411" i="5"/>
  <c r="L411" i="5"/>
  <c r="J411" i="5"/>
  <c r="F411" i="5"/>
  <c r="D411" i="5"/>
  <c r="S410" i="5"/>
  <c r="R410" i="5"/>
  <c r="L410" i="5"/>
  <c r="J410" i="5"/>
  <c r="F410" i="5"/>
  <c r="D410" i="5"/>
  <c r="S409" i="5"/>
  <c r="R409" i="5"/>
  <c r="L409" i="5"/>
  <c r="J409" i="5"/>
  <c r="F409" i="5"/>
  <c r="D409" i="5"/>
  <c r="S408" i="5"/>
  <c r="R408" i="5"/>
  <c r="L408" i="5"/>
  <c r="J408" i="5"/>
  <c r="F408" i="5"/>
  <c r="D408" i="5"/>
  <c r="S407" i="5"/>
  <c r="R407" i="5"/>
  <c r="L407" i="5"/>
  <c r="J407" i="5"/>
  <c r="F407" i="5"/>
  <c r="D407" i="5"/>
  <c r="S406" i="5"/>
  <c r="R406" i="5"/>
  <c r="L406" i="5"/>
  <c r="J406" i="5"/>
  <c r="F406" i="5"/>
  <c r="D406" i="5"/>
  <c r="S405" i="5"/>
  <c r="R405" i="5"/>
  <c r="L405" i="5"/>
  <c r="J405" i="5"/>
  <c r="F405" i="5"/>
  <c r="D405" i="5"/>
  <c r="S404" i="5"/>
  <c r="R404" i="5"/>
  <c r="L404" i="5"/>
  <c r="J404" i="5"/>
  <c r="F404" i="5"/>
  <c r="D404" i="5"/>
  <c r="S403" i="5"/>
  <c r="R403" i="5"/>
  <c r="L403" i="5"/>
  <c r="J403" i="5"/>
  <c r="F403" i="5"/>
  <c r="D403" i="5"/>
  <c r="S402" i="5"/>
  <c r="R402" i="5"/>
  <c r="L402" i="5"/>
  <c r="J402" i="5"/>
  <c r="F402" i="5"/>
  <c r="D402" i="5"/>
  <c r="S401" i="5"/>
  <c r="R401" i="5"/>
  <c r="L401" i="5"/>
  <c r="J401" i="5"/>
  <c r="F401" i="5"/>
  <c r="D401" i="5"/>
  <c r="S400" i="5"/>
  <c r="R400" i="5"/>
  <c r="L400" i="5"/>
  <c r="J400" i="5"/>
  <c r="F400" i="5"/>
  <c r="D400" i="5"/>
  <c r="S399" i="5"/>
  <c r="R399" i="5"/>
  <c r="L399" i="5"/>
  <c r="J399" i="5"/>
  <c r="F399" i="5"/>
  <c r="D399" i="5"/>
  <c r="S398" i="5"/>
  <c r="R398" i="5"/>
  <c r="L398" i="5"/>
  <c r="J398" i="5"/>
  <c r="F398" i="5"/>
  <c r="D398" i="5"/>
  <c r="S397" i="5"/>
  <c r="R397" i="5"/>
  <c r="L397" i="5"/>
  <c r="J397" i="5"/>
  <c r="F397" i="5"/>
  <c r="D397" i="5"/>
  <c r="S396" i="5"/>
  <c r="R396" i="5"/>
  <c r="L396" i="5"/>
  <c r="J396" i="5"/>
  <c r="F396" i="5"/>
  <c r="D396" i="5"/>
  <c r="S395" i="5"/>
  <c r="R395" i="5"/>
  <c r="L395" i="5"/>
  <c r="J395" i="5"/>
  <c r="F395" i="5"/>
  <c r="D395" i="5"/>
  <c r="S394" i="5"/>
  <c r="R394" i="5"/>
  <c r="L394" i="5"/>
  <c r="J394" i="5"/>
  <c r="F394" i="5"/>
  <c r="D394" i="5"/>
  <c r="S393" i="5"/>
  <c r="R393" i="5"/>
  <c r="L393" i="5"/>
  <c r="J393" i="5"/>
  <c r="F393" i="5"/>
  <c r="D393" i="5"/>
  <c r="S392" i="5"/>
  <c r="R392" i="5"/>
  <c r="L392" i="5"/>
  <c r="J392" i="5"/>
  <c r="F392" i="5"/>
  <c r="D392" i="5"/>
  <c r="S391" i="5"/>
  <c r="R391" i="5"/>
  <c r="L391" i="5"/>
  <c r="J391" i="5"/>
  <c r="F391" i="5"/>
  <c r="D391" i="5"/>
  <c r="S390" i="5"/>
  <c r="R390" i="5"/>
  <c r="L390" i="5"/>
  <c r="J390" i="5"/>
  <c r="F390" i="5"/>
  <c r="D390" i="5"/>
  <c r="S389" i="5"/>
  <c r="R389" i="5"/>
  <c r="L389" i="5"/>
  <c r="J389" i="5"/>
  <c r="F389" i="5"/>
  <c r="D389" i="5"/>
  <c r="S388" i="5"/>
  <c r="R388" i="5"/>
  <c r="AM20" i="5" s="1"/>
  <c r="AN20" i="5" s="1"/>
  <c r="L388" i="5"/>
  <c r="J388" i="5"/>
  <c r="F388" i="5"/>
  <c r="D388" i="5"/>
  <c r="S387" i="5"/>
  <c r="R387" i="5"/>
  <c r="L387" i="5"/>
  <c r="J387" i="5"/>
  <c r="F387" i="5"/>
  <c r="D387" i="5"/>
  <c r="S386" i="5"/>
  <c r="R386" i="5"/>
  <c r="L386" i="5"/>
  <c r="J386" i="5"/>
  <c r="F386" i="5"/>
  <c r="D386" i="5"/>
  <c r="S385" i="5"/>
  <c r="R385" i="5"/>
  <c r="L385" i="5"/>
  <c r="J385" i="5"/>
  <c r="F385" i="5"/>
  <c r="D385" i="5"/>
  <c r="S384" i="5"/>
  <c r="R384" i="5"/>
  <c r="L384" i="5"/>
  <c r="J384" i="5"/>
  <c r="F384" i="5"/>
  <c r="D384" i="5"/>
  <c r="S383" i="5"/>
  <c r="R383" i="5"/>
  <c r="L383" i="5"/>
  <c r="J383" i="5"/>
  <c r="F383" i="5"/>
  <c r="D383" i="5"/>
  <c r="S382" i="5"/>
  <c r="R382" i="5"/>
  <c r="L382" i="5"/>
  <c r="J382" i="5"/>
  <c r="F382" i="5"/>
  <c r="D382" i="5"/>
  <c r="S381" i="5"/>
  <c r="R381" i="5"/>
  <c r="L381" i="5"/>
  <c r="J381" i="5"/>
  <c r="F381" i="5"/>
  <c r="D381" i="5"/>
  <c r="S380" i="5"/>
  <c r="R380" i="5"/>
  <c r="L380" i="5"/>
  <c r="J380" i="5"/>
  <c r="F380" i="5"/>
  <c r="D380" i="5"/>
  <c r="S379" i="5"/>
  <c r="R379" i="5"/>
  <c r="L379" i="5"/>
  <c r="J379" i="5"/>
  <c r="F379" i="5"/>
  <c r="D379" i="5"/>
  <c r="S378" i="5"/>
  <c r="R378" i="5"/>
  <c r="L378" i="5"/>
  <c r="J378" i="5"/>
  <c r="F378" i="5"/>
  <c r="D378" i="5"/>
  <c r="S377" i="5"/>
  <c r="R377" i="5"/>
  <c r="L377" i="5"/>
  <c r="J377" i="5"/>
  <c r="F377" i="5"/>
  <c r="D377" i="5"/>
  <c r="S376" i="5"/>
  <c r="R376" i="5"/>
  <c r="L376" i="5"/>
  <c r="J376" i="5"/>
  <c r="F376" i="5"/>
  <c r="D376" i="5"/>
  <c r="S375" i="5"/>
  <c r="R375" i="5"/>
  <c r="L375" i="5"/>
  <c r="J375" i="5"/>
  <c r="F375" i="5"/>
  <c r="D375" i="5"/>
  <c r="S374" i="5"/>
  <c r="R374" i="5"/>
  <c r="L374" i="5"/>
  <c r="J374" i="5"/>
  <c r="BA19" i="5" s="1"/>
  <c r="F374" i="5"/>
  <c r="D374" i="5"/>
  <c r="S373" i="5"/>
  <c r="R373" i="5"/>
  <c r="L373" i="5"/>
  <c r="J373" i="5"/>
  <c r="F373" i="5"/>
  <c r="D373" i="5"/>
  <c r="S372" i="5"/>
  <c r="R372" i="5"/>
  <c r="L372" i="5"/>
  <c r="J372" i="5"/>
  <c r="F372" i="5"/>
  <c r="D372" i="5"/>
  <c r="S371" i="5"/>
  <c r="R371" i="5"/>
  <c r="L371" i="5"/>
  <c r="J371" i="5"/>
  <c r="F371" i="5"/>
  <c r="D371" i="5"/>
  <c r="S370" i="5"/>
  <c r="R370" i="5"/>
  <c r="L370" i="5"/>
  <c r="J370" i="5"/>
  <c r="F370" i="5"/>
  <c r="D370" i="5"/>
  <c r="S369" i="5"/>
  <c r="R369" i="5"/>
  <c r="L369" i="5"/>
  <c r="J369" i="5"/>
  <c r="F369" i="5"/>
  <c r="D369" i="5"/>
  <c r="S368" i="5"/>
  <c r="R368" i="5"/>
  <c r="L368" i="5"/>
  <c r="J368" i="5"/>
  <c r="F368" i="5"/>
  <c r="D368" i="5"/>
  <c r="S367" i="5"/>
  <c r="R367" i="5"/>
  <c r="L367" i="5"/>
  <c r="J367" i="5"/>
  <c r="F367" i="5"/>
  <c r="D367" i="5"/>
  <c r="S366" i="5"/>
  <c r="R366" i="5"/>
  <c r="L366" i="5"/>
  <c r="J366" i="5"/>
  <c r="F366" i="5"/>
  <c r="D366" i="5"/>
  <c r="S365" i="5"/>
  <c r="R365" i="5"/>
  <c r="L365" i="5"/>
  <c r="J365" i="5"/>
  <c r="F365" i="5"/>
  <c r="D365" i="5"/>
  <c r="S364" i="5"/>
  <c r="R364" i="5"/>
  <c r="AM19" i="5" s="1"/>
  <c r="AN19" i="5" s="1"/>
  <c r="L364" i="5"/>
  <c r="J364" i="5"/>
  <c r="F364" i="5"/>
  <c r="D364" i="5"/>
  <c r="S363" i="5"/>
  <c r="R363" i="5"/>
  <c r="L363" i="5"/>
  <c r="J363" i="5"/>
  <c r="F363" i="5"/>
  <c r="D363" i="5"/>
  <c r="S362" i="5"/>
  <c r="R362" i="5"/>
  <c r="L362" i="5"/>
  <c r="J362" i="5"/>
  <c r="F362" i="5"/>
  <c r="D362" i="5"/>
  <c r="S361" i="5"/>
  <c r="R361" i="5"/>
  <c r="L361" i="5"/>
  <c r="J361" i="5"/>
  <c r="F361" i="5"/>
  <c r="D361" i="5"/>
  <c r="S360" i="5"/>
  <c r="R360" i="5"/>
  <c r="L360" i="5"/>
  <c r="J360" i="5"/>
  <c r="F360" i="5"/>
  <c r="D360" i="5"/>
  <c r="S359" i="5"/>
  <c r="R359" i="5"/>
  <c r="L359" i="5"/>
  <c r="J359" i="5"/>
  <c r="F359" i="5"/>
  <c r="D359" i="5"/>
  <c r="S358" i="5"/>
  <c r="R358" i="5"/>
  <c r="L358" i="5"/>
  <c r="J358" i="5"/>
  <c r="F358" i="5"/>
  <c r="D358" i="5"/>
  <c r="S357" i="5"/>
  <c r="R357" i="5"/>
  <c r="L357" i="5"/>
  <c r="J357" i="5"/>
  <c r="F357" i="5"/>
  <c r="D357" i="5"/>
  <c r="S356" i="5"/>
  <c r="R356" i="5"/>
  <c r="L356" i="5"/>
  <c r="J356" i="5"/>
  <c r="F356" i="5"/>
  <c r="D356" i="5"/>
  <c r="S355" i="5"/>
  <c r="R355" i="5"/>
  <c r="L355" i="5"/>
  <c r="J355" i="5"/>
  <c r="F355" i="5"/>
  <c r="D355" i="5"/>
  <c r="S354" i="5"/>
  <c r="R354" i="5"/>
  <c r="L354" i="5"/>
  <c r="J354" i="5"/>
  <c r="F354" i="5"/>
  <c r="D354" i="5"/>
  <c r="S353" i="5"/>
  <c r="R353" i="5"/>
  <c r="L353" i="5"/>
  <c r="J353" i="5"/>
  <c r="F353" i="5"/>
  <c r="D353" i="5"/>
  <c r="S352" i="5"/>
  <c r="R352" i="5"/>
  <c r="L352" i="5"/>
  <c r="J352" i="5"/>
  <c r="F352" i="5"/>
  <c r="D352" i="5"/>
  <c r="S351" i="5"/>
  <c r="R351" i="5"/>
  <c r="L351" i="5"/>
  <c r="J351" i="5"/>
  <c r="F351" i="5"/>
  <c r="D351" i="5"/>
  <c r="S350" i="5"/>
  <c r="R350" i="5"/>
  <c r="L350" i="5"/>
  <c r="J350" i="5"/>
  <c r="F350" i="5"/>
  <c r="D350" i="5"/>
  <c r="AV18" i="5" s="1"/>
  <c r="S349" i="5"/>
  <c r="R349" i="5"/>
  <c r="L349" i="5"/>
  <c r="J349" i="5"/>
  <c r="F349" i="5"/>
  <c r="D349" i="5"/>
  <c r="S348" i="5"/>
  <c r="R348" i="5"/>
  <c r="L348" i="5"/>
  <c r="J348" i="5"/>
  <c r="F348" i="5"/>
  <c r="D348" i="5"/>
  <c r="S347" i="5"/>
  <c r="R347" i="5"/>
  <c r="L347" i="5"/>
  <c r="J347" i="5"/>
  <c r="F347" i="5"/>
  <c r="D347" i="5"/>
  <c r="S346" i="5"/>
  <c r="R346" i="5"/>
  <c r="L346" i="5"/>
  <c r="J346" i="5"/>
  <c r="F346" i="5"/>
  <c r="D346" i="5"/>
  <c r="S345" i="5"/>
  <c r="R345" i="5"/>
  <c r="L345" i="5"/>
  <c r="J345" i="5"/>
  <c r="F345" i="5"/>
  <c r="D345" i="5"/>
  <c r="S344" i="5"/>
  <c r="R344" i="5"/>
  <c r="L344" i="5"/>
  <c r="J344" i="5"/>
  <c r="F344" i="5"/>
  <c r="D344" i="5"/>
  <c r="S343" i="5"/>
  <c r="R343" i="5"/>
  <c r="L343" i="5"/>
  <c r="J343" i="5"/>
  <c r="F343" i="5"/>
  <c r="D343" i="5"/>
  <c r="S342" i="5"/>
  <c r="R342" i="5"/>
  <c r="L342" i="5"/>
  <c r="J342" i="5"/>
  <c r="F342" i="5"/>
  <c r="D342" i="5"/>
  <c r="S341" i="5"/>
  <c r="R341" i="5"/>
  <c r="L341" i="5"/>
  <c r="J341" i="5"/>
  <c r="F341" i="5"/>
  <c r="D341" i="5"/>
  <c r="S340" i="5"/>
  <c r="R340" i="5"/>
  <c r="AM18" i="5" s="1"/>
  <c r="AN18" i="5" s="1"/>
  <c r="L340" i="5"/>
  <c r="J340" i="5"/>
  <c r="F340" i="5"/>
  <c r="D340" i="5"/>
  <c r="S339" i="5"/>
  <c r="R339" i="5"/>
  <c r="L339" i="5"/>
  <c r="J339" i="5"/>
  <c r="F339" i="5"/>
  <c r="D339" i="5"/>
  <c r="S338" i="5"/>
  <c r="R338" i="5"/>
  <c r="L338" i="5"/>
  <c r="J338" i="5"/>
  <c r="F338" i="5"/>
  <c r="D338" i="5"/>
  <c r="S337" i="5"/>
  <c r="R337" i="5"/>
  <c r="L337" i="5"/>
  <c r="J337" i="5"/>
  <c r="F337" i="5"/>
  <c r="D337" i="5"/>
  <c r="S336" i="5"/>
  <c r="R336" i="5"/>
  <c r="L336" i="5"/>
  <c r="J336" i="5"/>
  <c r="F336" i="5"/>
  <c r="D336" i="5"/>
  <c r="S335" i="5"/>
  <c r="R335" i="5"/>
  <c r="L335" i="5"/>
  <c r="J335" i="5"/>
  <c r="F335" i="5"/>
  <c r="D335" i="5"/>
  <c r="S334" i="5"/>
  <c r="R334" i="5"/>
  <c r="L334" i="5"/>
  <c r="J334" i="5"/>
  <c r="F334" i="5"/>
  <c r="D334" i="5"/>
  <c r="S333" i="5"/>
  <c r="R333" i="5"/>
  <c r="L333" i="5"/>
  <c r="J333" i="5"/>
  <c r="F333" i="5"/>
  <c r="D333" i="5"/>
  <c r="S332" i="5"/>
  <c r="R332" i="5"/>
  <c r="L332" i="5"/>
  <c r="J332" i="5"/>
  <c r="F332" i="5"/>
  <c r="D332" i="5"/>
  <c r="S331" i="5"/>
  <c r="R331" i="5"/>
  <c r="L331" i="5"/>
  <c r="J331" i="5"/>
  <c r="F331" i="5"/>
  <c r="D331" i="5"/>
  <c r="S330" i="5"/>
  <c r="R330" i="5"/>
  <c r="L330" i="5"/>
  <c r="J330" i="5"/>
  <c r="F330" i="5"/>
  <c r="D330" i="5"/>
  <c r="S329" i="5"/>
  <c r="R329" i="5"/>
  <c r="L329" i="5"/>
  <c r="J329" i="5"/>
  <c r="F329" i="5"/>
  <c r="D329" i="5"/>
  <c r="S328" i="5"/>
  <c r="R328" i="5"/>
  <c r="L328" i="5"/>
  <c r="J328" i="5"/>
  <c r="F328" i="5"/>
  <c r="D328" i="5"/>
  <c r="S327" i="5"/>
  <c r="R327" i="5"/>
  <c r="L327" i="5"/>
  <c r="J327" i="5"/>
  <c r="F327" i="5"/>
  <c r="D327" i="5"/>
  <c r="S326" i="5"/>
  <c r="R326" i="5"/>
  <c r="L326" i="5"/>
  <c r="J326" i="5"/>
  <c r="BA17" i="5" s="1"/>
  <c r="F326" i="5"/>
  <c r="D326" i="5"/>
  <c r="S325" i="5"/>
  <c r="R325" i="5"/>
  <c r="L325" i="5"/>
  <c r="J325" i="5"/>
  <c r="F325" i="5"/>
  <c r="D325" i="5"/>
  <c r="S324" i="5"/>
  <c r="R324" i="5"/>
  <c r="L324" i="5"/>
  <c r="J324" i="5"/>
  <c r="F324" i="5"/>
  <c r="D324" i="5"/>
  <c r="S323" i="5"/>
  <c r="R323" i="5"/>
  <c r="L323" i="5"/>
  <c r="J323" i="5"/>
  <c r="F323" i="5"/>
  <c r="D323" i="5"/>
  <c r="S322" i="5"/>
  <c r="R322" i="5"/>
  <c r="L322" i="5"/>
  <c r="J322" i="5"/>
  <c r="F322" i="5"/>
  <c r="D322" i="5"/>
  <c r="S321" i="5"/>
  <c r="R321" i="5"/>
  <c r="L321" i="5"/>
  <c r="J321" i="5"/>
  <c r="F321" i="5"/>
  <c r="D321" i="5"/>
  <c r="S320" i="5"/>
  <c r="R320" i="5"/>
  <c r="L320" i="5"/>
  <c r="J320" i="5"/>
  <c r="F320" i="5"/>
  <c r="D320" i="5"/>
  <c r="S319" i="5"/>
  <c r="R319" i="5"/>
  <c r="L319" i="5"/>
  <c r="J319" i="5"/>
  <c r="F319" i="5"/>
  <c r="D319" i="5"/>
  <c r="S318" i="5"/>
  <c r="R318" i="5"/>
  <c r="L318" i="5"/>
  <c r="J318" i="5"/>
  <c r="F318" i="5"/>
  <c r="D318" i="5"/>
  <c r="S317" i="5"/>
  <c r="R317" i="5"/>
  <c r="L317" i="5"/>
  <c r="J317" i="5"/>
  <c r="F317" i="5"/>
  <c r="D317" i="5"/>
  <c r="S316" i="5"/>
  <c r="R316" i="5"/>
  <c r="AM17" i="5" s="1"/>
  <c r="AN17" i="5" s="1"/>
  <c r="L316" i="5"/>
  <c r="J316" i="5"/>
  <c r="F316" i="5"/>
  <c r="D316" i="5"/>
  <c r="S315" i="5"/>
  <c r="R315" i="5"/>
  <c r="L315" i="5"/>
  <c r="J315" i="5"/>
  <c r="F315" i="5"/>
  <c r="D315" i="5"/>
  <c r="S314" i="5"/>
  <c r="R314" i="5"/>
  <c r="L314" i="5"/>
  <c r="J314" i="5"/>
  <c r="F314" i="5"/>
  <c r="D314" i="5"/>
  <c r="S313" i="5"/>
  <c r="R313" i="5"/>
  <c r="L313" i="5"/>
  <c r="J313" i="5"/>
  <c r="F313" i="5"/>
  <c r="D313" i="5"/>
  <c r="S312" i="5"/>
  <c r="R312" i="5"/>
  <c r="L312" i="5"/>
  <c r="J312" i="5"/>
  <c r="F312" i="5"/>
  <c r="D312" i="5"/>
  <c r="S311" i="5"/>
  <c r="R311" i="5"/>
  <c r="L311" i="5"/>
  <c r="J311" i="5"/>
  <c r="F311" i="5"/>
  <c r="D311" i="5"/>
  <c r="S310" i="5"/>
  <c r="R310" i="5"/>
  <c r="L310" i="5"/>
  <c r="J310" i="5"/>
  <c r="F310" i="5"/>
  <c r="D310" i="5"/>
  <c r="S309" i="5"/>
  <c r="R309" i="5"/>
  <c r="L309" i="5"/>
  <c r="J309" i="5"/>
  <c r="F309" i="5"/>
  <c r="D309" i="5"/>
  <c r="S308" i="5"/>
  <c r="R308" i="5"/>
  <c r="L308" i="5"/>
  <c r="J308" i="5"/>
  <c r="F308" i="5"/>
  <c r="D308" i="5"/>
  <c r="S307" i="5"/>
  <c r="R307" i="5"/>
  <c r="L307" i="5"/>
  <c r="J307" i="5"/>
  <c r="F307" i="5"/>
  <c r="D307" i="5"/>
  <c r="S306" i="5"/>
  <c r="R306" i="5"/>
  <c r="L306" i="5"/>
  <c r="J306" i="5"/>
  <c r="F306" i="5"/>
  <c r="D306" i="5"/>
  <c r="S305" i="5"/>
  <c r="R305" i="5"/>
  <c r="L305" i="5"/>
  <c r="J305" i="5"/>
  <c r="F305" i="5"/>
  <c r="D305" i="5"/>
  <c r="S304" i="5"/>
  <c r="R304" i="5"/>
  <c r="L304" i="5"/>
  <c r="J304" i="5"/>
  <c r="F304" i="5"/>
  <c r="D304" i="5"/>
  <c r="S303" i="5"/>
  <c r="R303" i="5"/>
  <c r="L303" i="5"/>
  <c r="J303" i="5"/>
  <c r="F303" i="5"/>
  <c r="D303" i="5"/>
  <c r="S302" i="5"/>
  <c r="R302" i="5"/>
  <c r="L302" i="5"/>
  <c r="J302" i="5"/>
  <c r="F302" i="5"/>
  <c r="D302" i="5"/>
  <c r="AV16" i="5" s="1"/>
  <c r="S301" i="5"/>
  <c r="R301" i="5"/>
  <c r="L301" i="5"/>
  <c r="J301" i="5"/>
  <c r="F301" i="5"/>
  <c r="D301" i="5"/>
  <c r="S300" i="5"/>
  <c r="R300" i="5"/>
  <c r="L300" i="5"/>
  <c r="J300" i="5"/>
  <c r="F300" i="5"/>
  <c r="D300" i="5"/>
  <c r="S299" i="5"/>
  <c r="R299" i="5"/>
  <c r="L299" i="5"/>
  <c r="J299" i="5"/>
  <c r="F299" i="5"/>
  <c r="D299" i="5"/>
  <c r="S298" i="5"/>
  <c r="R298" i="5"/>
  <c r="L298" i="5"/>
  <c r="J298" i="5"/>
  <c r="F298" i="5"/>
  <c r="D298" i="5"/>
  <c r="S297" i="5"/>
  <c r="R297" i="5"/>
  <c r="L297" i="5"/>
  <c r="J297" i="5"/>
  <c r="F297" i="5"/>
  <c r="D297" i="5"/>
  <c r="S296" i="5"/>
  <c r="R296" i="5"/>
  <c r="L296" i="5"/>
  <c r="J296" i="5"/>
  <c r="F296" i="5"/>
  <c r="D296" i="5"/>
  <c r="S295" i="5"/>
  <c r="R295" i="5"/>
  <c r="L295" i="5"/>
  <c r="J295" i="5"/>
  <c r="F295" i="5"/>
  <c r="D295" i="5"/>
  <c r="S294" i="5"/>
  <c r="R294" i="5"/>
  <c r="L294" i="5"/>
  <c r="J294" i="5"/>
  <c r="F294" i="5"/>
  <c r="D294" i="5"/>
  <c r="S293" i="5"/>
  <c r="R293" i="5"/>
  <c r="L293" i="5"/>
  <c r="J293" i="5"/>
  <c r="F293" i="5"/>
  <c r="D293" i="5"/>
  <c r="S292" i="5"/>
  <c r="R292" i="5"/>
  <c r="AM16" i="5" s="1"/>
  <c r="AN16" i="5" s="1"/>
  <c r="L292" i="5"/>
  <c r="J292" i="5"/>
  <c r="F292" i="5"/>
  <c r="D292" i="5"/>
  <c r="S291" i="5"/>
  <c r="R291" i="5"/>
  <c r="L291" i="5"/>
  <c r="J291" i="5"/>
  <c r="F291" i="5"/>
  <c r="D291" i="5"/>
  <c r="S290" i="5"/>
  <c r="R290" i="5"/>
  <c r="L290" i="5"/>
  <c r="J290" i="5"/>
  <c r="F290" i="5"/>
  <c r="D290" i="5"/>
  <c r="S289" i="5"/>
  <c r="R289" i="5"/>
  <c r="L289" i="5"/>
  <c r="J289" i="5"/>
  <c r="F289" i="5"/>
  <c r="D289" i="5"/>
  <c r="S288" i="5"/>
  <c r="R288" i="5"/>
  <c r="L288" i="5"/>
  <c r="J288" i="5"/>
  <c r="F288" i="5"/>
  <c r="D288" i="5"/>
  <c r="S287" i="5"/>
  <c r="R287" i="5"/>
  <c r="L287" i="5"/>
  <c r="J287" i="5"/>
  <c r="F287" i="5"/>
  <c r="D287" i="5"/>
  <c r="S286" i="5"/>
  <c r="R286" i="5"/>
  <c r="L286" i="5"/>
  <c r="J286" i="5"/>
  <c r="F286" i="5"/>
  <c r="D286" i="5"/>
  <c r="S285" i="5"/>
  <c r="R285" i="5"/>
  <c r="L285" i="5"/>
  <c r="J285" i="5"/>
  <c r="F285" i="5"/>
  <c r="D285" i="5"/>
  <c r="S284" i="5"/>
  <c r="R284" i="5"/>
  <c r="L284" i="5"/>
  <c r="J284" i="5"/>
  <c r="F284" i="5"/>
  <c r="D284" i="5"/>
  <c r="S283" i="5"/>
  <c r="R283" i="5"/>
  <c r="L283" i="5"/>
  <c r="J283" i="5"/>
  <c r="F283" i="5"/>
  <c r="D283" i="5"/>
  <c r="S282" i="5"/>
  <c r="R282" i="5"/>
  <c r="L282" i="5"/>
  <c r="J282" i="5"/>
  <c r="F282" i="5"/>
  <c r="D282" i="5"/>
  <c r="S281" i="5"/>
  <c r="R281" i="5"/>
  <c r="L281" i="5"/>
  <c r="J281" i="5"/>
  <c r="F281" i="5"/>
  <c r="D281" i="5"/>
  <c r="S280" i="5"/>
  <c r="R280" i="5"/>
  <c r="L280" i="5"/>
  <c r="J280" i="5"/>
  <c r="F280" i="5"/>
  <c r="D280" i="5"/>
  <c r="S279" i="5"/>
  <c r="R279" i="5"/>
  <c r="L279" i="5"/>
  <c r="J279" i="5"/>
  <c r="F279" i="5"/>
  <c r="D279" i="5"/>
  <c r="S278" i="5"/>
  <c r="R278" i="5"/>
  <c r="L278" i="5"/>
  <c r="J278" i="5"/>
  <c r="BA15" i="5" s="1"/>
  <c r="F278" i="5"/>
  <c r="D278" i="5"/>
  <c r="S277" i="5"/>
  <c r="R277" i="5"/>
  <c r="L277" i="5"/>
  <c r="J277" i="5"/>
  <c r="F277" i="5"/>
  <c r="D277" i="5"/>
  <c r="S276" i="5"/>
  <c r="R276" i="5"/>
  <c r="L276" i="5"/>
  <c r="J276" i="5"/>
  <c r="F276" i="5"/>
  <c r="D276" i="5"/>
  <c r="S275" i="5"/>
  <c r="R275" i="5"/>
  <c r="L275" i="5"/>
  <c r="J275" i="5"/>
  <c r="F275" i="5"/>
  <c r="D275" i="5"/>
  <c r="S274" i="5"/>
  <c r="R274" i="5"/>
  <c r="L274" i="5"/>
  <c r="J274" i="5"/>
  <c r="F274" i="5"/>
  <c r="D274" i="5"/>
  <c r="S273" i="5"/>
  <c r="R273" i="5"/>
  <c r="L273" i="5"/>
  <c r="J273" i="5"/>
  <c r="F273" i="5"/>
  <c r="D273" i="5"/>
  <c r="S272" i="5"/>
  <c r="R272" i="5"/>
  <c r="L272" i="5"/>
  <c r="J272" i="5"/>
  <c r="F272" i="5"/>
  <c r="D272" i="5"/>
  <c r="S271" i="5"/>
  <c r="R271" i="5"/>
  <c r="L271" i="5"/>
  <c r="J271" i="5"/>
  <c r="F271" i="5"/>
  <c r="D271" i="5"/>
  <c r="S270" i="5"/>
  <c r="R270" i="5"/>
  <c r="L270" i="5"/>
  <c r="J270" i="5"/>
  <c r="F270" i="5"/>
  <c r="D270" i="5"/>
  <c r="S269" i="5"/>
  <c r="R269" i="5"/>
  <c r="L269" i="5"/>
  <c r="J269" i="5"/>
  <c r="F269" i="5"/>
  <c r="D269" i="5"/>
  <c r="S268" i="5"/>
  <c r="R268" i="5"/>
  <c r="L268" i="5"/>
  <c r="J268" i="5"/>
  <c r="F268" i="5"/>
  <c r="D268" i="5"/>
  <c r="S267" i="5"/>
  <c r="R267" i="5"/>
  <c r="L267" i="5"/>
  <c r="J267" i="5"/>
  <c r="F267" i="5"/>
  <c r="D267" i="5"/>
  <c r="S266" i="5"/>
  <c r="R266" i="5"/>
  <c r="L266" i="5"/>
  <c r="J266" i="5"/>
  <c r="F266" i="5"/>
  <c r="D266" i="5"/>
  <c r="S265" i="5"/>
  <c r="R265" i="5"/>
  <c r="L265" i="5"/>
  <c r="J265" i="5"/>
  <c r="F265" i="5"/>
  <c r="D265" i="5"/>
  <c r="S264" i="5"/>
  <c r="R264" i="5"/>
  <c r="L264" i="5"/>
  <c r="J264" i="5"/>
  <c r="F264" i="5"/>
  <c r="D264" i="5"/>
  <c r="S263" i="5"/>
  <c r="R263" i="5"/>
  <c r="L263" i="5"/>
  <c r="J263" i="5"/>
  <c r="F263" i="5"/>
  <c r="D263" i="5"/>
  <c r="S262" i="5"/>
  <c r="R262" i="5"/>
  <c r="L262" i="5"/>
  <c r="M285" i="5" s="1"/>
  <c r="J262" i="5"/>
  <c r="F262" i="5"/>
  <c r="D262" i="5"/>
  <c r="S261" i="5"/>
  <c r="R261" i="5"/>
  <c r="L261" i="5"/>
  <c r="J261" i="5"/>
  <c r="F261" i="5"/>
  <c r="D261" i="5"/>
  <c r="S260" i="5"/>
  <c r="R260" i="5"/>
  <c r="L260" i="5"/>
  <c r="J260" i="5"/>
  <c r="F260" i="5"/>
  <c r="D260" i="5"/>
  <c r="S259" i="5"/>
  <c r="R259" i="5"/>
  <c r="L259" i="5"/>
  <c r="J259" i="5"/>
  <c r="F259" i="5"/>
  <c r="D259" i="5"/>
  <c r="S258" i="5"/>
  <c r="R258" i="5"/>
  <c r="L258" i="5"/>
  <c r="J258" i="5"/>
  <c r="F258" i="5"/>
  <c r="D258" i="5"/>
  <c r="S257" i="5"/>
  <c r="R257" i="5"/>
  <c r="L257" i="5"/>
  <c r="J257" i="5"/>
  <c r="F257" i="5"/>
  <c r="D257" i="5"/>
  <c r="S256" i="5"/>
  <c r="R256" i="5"/>
  <c r="L256" i="5"/>
  <c r="J256" i="5"/>
  <c r="F256" i="5"/>
  <c r="D256" i="5"/>
  <c r="S255" i="5"/>
  <c r="R255" i="5"/>
  <c r="L255" i="5"/>
  <c r="J255" i="5"/>
  <c r="F255" i="5"/>
  <c r="D255" i="5"/>
  <c r="S254" i="5"/>
  <c r="R254" i="5"/>
  <c r="L254" i="5"/>
  <c r="J254" i="5"/>
  <c r="F254" i="5"/>
  <c r="D254" i="5"/>
  <c r="AV14" i="5" s="1"/>
  <c r="S253" i="5"/>
  <c r="R253" i="5"/>
  <c r="L253" i="5"/>
  <c r="J253" i="5"/>
  <c r="F253" i="5"/>
  <c r="D253" i="5"/>
  <c r="S252" i="5"/>
  <c r="R252" i="5"/>
  <c r="L252" i="5"/>
  <c r="M275" i="5" s="1"/>
  <c r="J252" i="5"/>
  <c r="F252" i="5"/>
  <c r="D252" i="5"/>
  <c r="S251" i="5"/>
  <c r="R251" i="5"/>
  <c r="L251" i="5"/>
  <c r="J251" i="5"/>
  <c r="F251" i="5"/>
  <c r="D251" i="5"/>
  <c r="S250" i="5"/>
  <c r="R250" i="5"/>
  <c r="L250" i="5"/>
  <c r="M273" i="5" s="1"/>
  <c r="J250" i="5"/>
  <c r="F250" i="5"/>
  <c r="D250" i="5"/>
  <c r="S249" i="5"/>
  <c r="R249" i="5"/>
  <c r="L249" i="5"/>
  <c r="J249" i="5"/>
  <c r="F249" i="5"/>
  <c r="D249" i="5"/>
  <c r="S248" i="5"/>
  <c r="R248" i="5"/>
  <c r="L248" i="5"/>
  <c r="M271" i="5" s="1"/>
  <c r="J248" i="5"/>
  <c r="F248" i="5"/>
  <c r="D248" i="5"/>
  <c r="S247" i="5"/>
  <c r="R247" i="5"/>
  <c r="L247" i="5"/>
  <c r="J247" i="5"/>
  <c r="F247" i="5"/>
  <c r="D247" i="5"/>
  <c r="S246" i="5"/>
  <c r="R246" i="5"/>
  <c r="L246" i="5"/>
  <c r="J246" i="5"/>
  <c r="F246" i="5"/>
  <c r="D246" i="5"/>
  <c r="S245" i="5"/>
  <c r="R245" i="5"/>
  <c r="L245" i="5"/>
  <c r="J245" i="5"/>
  <c r="F245" i="5"/>
  <c r="D245" i="5"/>
  <c r="S244" i="5"/>
  <c r="R244" i="5"/>
  <c r="AM14" i="5" s="1"/>
  <c r="AN14" i="5" s="1"/>
  <c r="L244" i="5"/>
  <c r="J244" i="5"/>
  <c r="F244" i="5"/>
  <c r="D244" i="5"/>
  <c r="S243" i="5"/>
  <c r="R243" i="5"/>
  <c r="L243" i="5"/>
  <c r="J243" i="5"/>
  <c r="F243" i="5"/>
  <c r="D243" i="5"/>
  <c r="S242" i="5"/>
  <c r="R242" i="5"/>
  <c r="L242" i="5"/>
  <c r="M265" i="5" s="1"/>
  <c r="J242" i="5"/>
  <c r="F242" i="5"/>
  <c r="D242" i="5"/>
  <c r="S241" i="5"/>
  <c r="R241" i="5"/>
  <c r="L241" i="5"/>
  <c r="J241" i="5"/>
  <c r="F241" i="5"/>
  <c r="D241" i="5"/>
  <c r="S240" i="5"/>
  <c r="R240" i="5"/>
  <c r="L240" i="5"/>
  <c r="J240" i="5"/>
  <c r="F240" i="5"/>
  <c r="D240" i="5"/>
  <c r="S239" i="5"/>
  <c r="R239" i="5"/>
  <c r="L239" i="5"/>
  <c r="J239" i="5"/>
  <c r="F239" i="5"/>
  <c r="D239" i="5"/>
  <c r="S238" i="5"/>
  <c r="R238" i="5"/>
  <c r="L238" i="5"/>
  <c r="J238" i="5"/>
  <c r="F238" i="5"/>
  <c r="D238" i="5"/>
  <c r="S237" i="5"/>
  <c r="R237" i="5"/>
  <c r="L237" i="5"/>
  <c r="J237" i="5"/>
  <c r="F237" i="5"/>
  <c r="D237" i="5"/>
  <c r="S236" i="5"/>
  <c r="R236" i="5"/>
  <c r="L236" i="5"/>
  <c r="J236" i="5"/>
  <c r="F236" i="5"/>
  <c r="D236" i="5"/>
  <c r="S235" i="5"/>
  <c r="R235" i="5"/>
  <c r="L235" i="5"/>
  <c r="J235" i="5"/>
  <c r="F235" i="5"/>
  <c r="D235" i="5"/>
  <c r="S234" i="5"/>
  <c r="R234" i="5"/>
  <c r="L234" i="5"/>
  <c r="J234" i="5"/>
  <c r="F234" i="5"/>
  <c r="D234" i="5"/>
  <c r="S233" i="5"/>
  <c r="R233" i="5"/>
  <c r="L233" i="5"/>
  <c r="J233" i="5"/>
  <c r="F233" i="5"/>
  <c r="D233" i="5"/>
  <c r="S232" i="5"/>
  <c r="R232" i="5"/>
  <c r="L232" i="5"/>
  <c r="J232" i="5"/>
  <c r="F232" i="5"/>
  <c r="D232" i="5"/>
  <c r="S231" i="5"/>
  <c r="R231" i="5"/>
  <c r="L231" i="5"/>
  <c r="J231" i="5"/>
  <c r="F231" i="5"/>
  <c r="D231" i="5"/>
  <c r="S230" i="5"/>
  <c r="R230" i="5"/>
  <c r="L230" i="5"/>
  <c r="J230" i="5"/>
  <c r="F230" i="5"/>
  <c r="D230" i="5"/>
  <c r="S229" i="5"/>
  <c r="R229" i="5"/>
  <c r="L229" i="5"/>
  <c r="J229" i="5"/>
  <c r="F229" i="5"/>
  <c r="D229" i="5"/>
  <c r="S228" i="5"/>
  <c r="R228" i="5"/>
  <c r="L228" i="5"/>
  <c r="M251" i="5" s="1"/>
  <c r="J228" i="5"/>
  <c r="F228" i="5"/>
  <c r="D228" i="5"/>
  <c r="S227" i="5"/>
  <c r="R227" i="5"/>
  <c r="L227" i="5"/>
  <c r="J227" i="5"/>
  <c r="F227" i="5"/>
  <c r="D227" i="5"/>
  <c r="S226" i="5"/>
  <c r="R226" i="5"/>
  <c r="L226" i="5"/>
  <c r="J226" i="5"/>
  <c r="F226" i="5"/>
  <c r="D226" i="5"/>
  <c r="S225" i="5"/>
  <c r="R225" i="5"/>
  <c r="L225" i="5"/>
  <c r="J225" i="5"/>
  <c r="F225" i="5"/>
  <c r="D225" i="5"/>
  <c r="S224" i="5"/>
  <c r="R224" i="5"/>
  <c r="L224" i="5"/>
  <c r="M247" i="5" s="1"/>
  <c r="J224" i="5"/>
  <c r="F224" i="5"/>
  <c r="D224" i="5"/>
  <c r="S223" i="5"/>
  <c r="R223" i="5"/>
  <c r="L223" i="5"/>
  <c r="J223" i="5"/>
  <c r="F223" i="5"/>
  <c r="D223" i="5"/>
  <c r="S222" i="5"/>
  <c r="R222" i="5"/>
  <c r="L222" i="5"/>
  <c r="J222" i="5"/>
  <c r="F222" i="5"/>
  <c r="D222" i="5"/>
  <c r="S221" i="5"/>
  <c r="R221" i="5"/>
  <c r="L221" i="5"/>
  <c r="J221" i="5"/>
  <c r="F221" i="5"/>
  <c r="D221" i="5"/>
  <c r="S220" i="5"/>
  <c r="R220" i="5"/>
  <c r="AM13" i="5" s="1"/>
  <c r="AN13" i="5" s="1"/>
  <c r="L220" i="5"/>
  <c r="M243" i="5" s="1"/>
  <c r="J220" i="5"/>
  <c r="AF13" i="5" s="1"/>
  <c r="F220" i="5"/>
  <c r="D220" i="5"/>
  <c r="S219" i="5"/>
  <c r="R219" i="5"/>
  <c r="L219" i="5"/>
  <c r="J219" i="5"/>
  <c r="F219" i="5"/>
  <c r="D219" i="5"/>
  <c r="S218" i="5"/>
  <c r="R218" i="5"/>
  <c r="L218" i="5"/>
  <c r="J218" i="5"/>
  <c r="F218" i="5"/>
  <c r="D218" i="5"/>
  <c r="S217" i="5"/>
  <c r="R217" i="5"/>
  <c r="L217" i="5"/>
  <c r="J217" i="5"/>
  <c r="F217" i="5"/>
  <c r="D217" i="5"/>
  <c r="S216" i="5"/>
  <c r="R216" i="5"/>
  <c r="L216" i="5"/>
  <c r="M239" i="5" s="1"/>
  <c r="J216" i="5"/>
  <c r="F216" i="5"/>
  <c r="D216" i="5"/>
  <c r="S215" i="5"/>
  <c r="R215" i="5"/>
  <c r="L215" i="5"/>
  <c r="J215" i="5"/>
  <c r="F215" i="5"/>
  <c r="D215" i="5"/>
  <c r="S214" i="5"/>
  <c r="R214" i="5"/>
  <c r="L214" i="5"/>
  <c r="J214" i="5"/>
  <c r="F214" i="5"/>
  <c r="D214" i="5"/>
  <c r="S213" i="5"/>
  <c r="R213" i="5"/>
  <c r="L213" i="5"/>
  <c r="J213" i="5"/>
  <c r="F213" i="5"/>
  <c r="D213" i="5"/>
  <c r="S212" i="5"/>
  <c r="R212" i="5"/>
  <c r="L212" i="5"/>
  <c r="J212" i="5"/>
  <c r="F212" i="5"/>
  <c r="D212" i="5"/>
  <c r="S211" i="5"/>
  <c r="R211" i="5"/>
  <c r="L211" i="5"/>
  <c r="J211" i="5"/>
  <c r="F211" i="5"/>
  <c r="D211" i="5"/>
  <c r="S210" i="5"/>
  <c r="R210" i="5"/>
  <c r="L210" i="5"/>
  <c r="J210" i="5"/>
  <c r="F210" i="5"/>
  <c r="D210" i="5"/>
  <c r="S209" i="5"/>
  <c r="R209" i="5"/>
  <c r="L209" i="5"/>
  <c r="J209" i="5"/>
  <c r="F209" i="5"/>
  <c r="D209" i="5"/>
  <c r="S208" i="5"/>
  <c r="R208" i="5"/>
  <c r="L208" i="5"/>
  <c r="M231" i="5" s="1"/>
  <c r="J208" i="5"/>
  <c r="F208" i="5"/>
  <c r="D208" i="5"/>
  <c r="S207" i="5"/>
  <c r="R207" i="5"/>
  <c r="L207" i="5"/>
  <c r="J207" i="5"/>
  <c r="F207" i="5"/>
  <c r="D207" i="5"/>
  <c r="S206" i="5"/>
  <c r="R206" i="5"/>
  <c r="L206" i="5"/>
  <c r="J206" i="5"/>
  <c r="F206" i="5"/>
  <c r="D206" i="5"/>
  <c r="S205" i="5"/>
  <c r="R205" i="5"/>
  <c r="L205" i="5"/>
  <c r="J205" i="5"/>
  <c r="F205" i="5"/>
  <c r="D205" i="5"/>
  <c r="S204" i="5"/>
  <c r="R204" i="5"/>
  <c r="L204" i="5"/>
  <c r="J204" i="5"/>
  <c r="F204" i="5"/>
  <c r="D204" i="5"/>
  <c r="S203" i="5"/>
  <c r="R203" i="5"/>
  <c r="L203" i="5"/>
  <c r="J203" i="5"/>
  <c r="F203" i="5"/>
  <c r="D203" i="5"/>
  <c r="S202" i="5"/>
  <c r="R202" i="5"/>
  <c r="L202" i="5"/>
  <c r="J202" i="5"/>
  <c r="F202" i="5"/>
  <c r="D202" i="5"/>
  <c r="S201" i="5"/>
  <c r="R201" i="5"/>
  <c r="L201" i="5"/>
  <c r="J201" i="5"/>
  <c r="F201" i="5"/>
  <c r="D201" i="5"/>
  <c r="S200" i="5"/>
  <c r="R200" i="5"/>
  <c r="L200" i="5"/>
  <c r="J200" i="5"/>
  <c r="F200" i="5"/>
  <c r="D200" i="5"/>
  <c r="S199" i="5"/>
  <c r="R199" i="5"/>
  <c r="L199" i="5"/>
  <c r="J199" i="5"/>
  <c r="F199" i="5"/>
  <c r="D199" i="5"/>
  <c r="S198" i="5"/>
  <c r="R198" i="5"/>
  <c r="L198" i="5"/>
  <c r="J198" i="5"/>
  <c r="F198" i="5"/>
  <c r="D198" i="5"/>
  <c r="S197" i="5"/>
  <c r="R197" i="5"/>
  <c r="L197" i="5"/>
  <c r="J197" i="5"/>
  <c r="F197" i="5"/>
  <c r="D197" i="5"/>
  <c r="S196" i="5"/>
  <c r="R196" i="5"/>
  <c r="L196" i="5"/>
  <c r="J196" i="5"/>
  <c r="AF12" i="5" s="1"/>
  <c r="F196" i="5"/>
  <c r="D196" i="5"/>
  <c r="S195" i="5"/>
  <c r="R195" i="5"/>
  <c r="L195" i="5"/>
  <c r="J195" i="5"/>
  <c r="F195" i="5"/>
  <c r="D195" i="5"/>
  <c r="S194" i="5"/>
  <c r="R194" i="5"/>
  <c r="L194" i="5"/>
  <c r="J194" i="5"/>
  <c r="F194" i="5"/>
  <c r="D194" i="5"/>
  <c r="S193" i="5"/>
  <c r="R193" i="5"/>
  <c r="L193" i="5"/>
  <c r="J193" i="5"/>
  <c r="F193" i="5"/>
  <c r="D193" i="5"/>
  <c r="S192" i="5"/>
  <c r="R192" i="5"/>
  <c r="L192" i="5"/>
  <c r="J192" i="5"/>
  <c r="F192" i="5"/>
  <c r="D192" i="5"/>
  <c r="S191" i="5"/>
  <c r="R191" i="5"/>
  <c r="L191" i="5"/>
  <c r="J191" i="5"/>
  <c r="F191" i="5"/>
  <c r="D191" i="5"/>
  <c r="S190" i="5"/>
  <c r="R190" i="5"/>
  <c r="L190" i="5"/>
  <c r="J190" i="5"/>
  <c r="F190" i="5"/>
  <c r="D190" i="5"/>
  <c r="S189" i="5"/>
  <c r="R189" i="5"/>
  <c r="L189" i="5"/>
  <c r="J189" i="5"/>
  <c r="F189" i="5"/>
  <c r="D189" i="5"/>
  <c r="AQ188" i="5"/>
  <c r="AM188" i="5"/>
  <c r="AN188" i="5" s="1"/>
  <c r="AL188" i="5"/>
  <c r="AK188" i="5"/>
  <c r="AJ188" i="5"/>
  <c r="AH188" i="5"/>
  <c r="AF188" i="5"/>
  <c r="AE188" i="5"/>
  <c r="AD188" i="5"/>
  <c r="AC188" i="5"/>
  <c r="Z188" i="5"/>
  <c r="AA188" i="5" s="1"/>
  <c r="Y188" i="5"/>
  <c r="X188" i="5"/>
  <c r="S188" i="5"/>
  <c r="R188" i="5"/>
  <c r="L188" i="5"/>
  <c r="M211" i="5" s="1"/>
  <c r="J188" i="5"/>
  <c r="F188" i="5"/>
  <c r="D188" i="5"/>
  <c r="BI187" i="5"/>
  <c r="BH187" i="5"/>
  <c r="BG187" i="5"/>
  <c r="BF187" i="5"/>
  <c r="BE187" i="5"/>
  <c r="BC187" i="5"/>
  <c r="BB187" i="5"/>
  <c r="BA187" i="5"/>
  <c r="AZ187" i="5"/>
  <c r="AY187" i="5"/>
  <c r="AX187" i="5"/>
  <c r="AW187" i="5"/>
  <c r="AV187" i="5"/>
  <c r="AU187" i="5"/>
  <c r="AT187" i="5"/>
  <c r="AQ187" i="5"/>
  <c r="AM187" i="5"/>
  <c r="AN187" i="5" s="1"/>
  <c r="AL187" i="5"/>
  <c r="AK187" i="5"/>
  <c r="AJ187" i="5"/>
  <c r="AH187" i="5"/>
  <c r="AF187" i="5"/>
  <c r="AE187" i="5"/>
  <c r="AD187" i="5"/>
  <c r="AC187" i="5"/>
  <c r="Z187" i="5"/>
  <c r="AA187" i="5" s="1"/>
  <c r="Y187" i="5"/>
  <c r="X187" i="5"/>
  <c r="S187" i="5"/>
  <c r="R187" i="5"/>
  <c r="L187" i="5"/>
  <c r="J187" i="5"/>
  <c r="F187" i="5"/>
  <c r="D187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Q186" i="5"/>
  <c r="AM186" i="5"/>
  <c r="AN186" i="5" s="1"/>
  <c r="AL186" i="5"/>
  <c r="AK186" i="5"/>
  <c r="AJ186" i="5"/>
  <c r="AH186" i="5"/>
  <c r="AF186" i="5"/>
  <c r="AE186" i="5"/>
  <c r="AD186" i="5"/>
  <c r="AC186" i="5"/>
  <c r="Z186" i="5"/>
  <c r="AA186" i="5" s="1"/>
  <c r="Y186" i="5"/>
  <c r="X186" i="5"/>
  <c r="S186" i="5"/>
  <c r="R186" i="5"/>
  <c r="L186" i="5"/>
  <c r="J186" i="5"/>
  <c r="F186" i="5"/>
  <c r="D186" i="5"/>
  <c r="BI185" i="5"/>
  <c r="BH185" i="5"/>
  <c r="BG185" i="5"/>
  <c r="BF185" i="5"/>
  <c r="BE185" i="5"/>
  <c r="BC185" i="5"/>
  <c r="BB185" i="5"/>
  <c r="BA185" i="5"/>
  <c r="AZ185" i="5"/>
  <c r="AY185" i="5"/>
  <c r="AX185" i="5"/>
  <c r="AW185" i="5"/>
  <c r="AV185" i="5"/>
  <c r="AU185" i="5"/>
  <c r="AT185" i="5"/>
  <c r="AQ185" i="5"/>
  <c r="AM185" i="5"/>
  <c r="AN185" i="5" s="1"/>
  <c r="AL185" i="5"/>
  <c r="AK185" i="5"/>
  <c r="AJ185" i="5"/>
  <c r="AH185" i="5"/>
  <c r="AF185" i="5"/>
  <c r="AE185" i="5"/>
  <c r="AD185" i="5"/>
  <c r="AC185" i="5"/>
  <c r="Z185" i="5"/>
  <c r="AA185" i="5" s="1"/>
  <c r="Y185" i="5"/>
  <c r="X185" i="5"/>
  <c r="S185" i="5"/>
  <c r="R185" i="5"/>
  <c r="L185" i="5"/>
  <c r="J185" i="5"/>
  <c r="F185" i="5"/>
  <c r="D185" i="5"/>
  <c r="BI184" i="5"/>
  <c r="BH184" i="5"/>
  <c r="BG184" i="5"/>
  <c r="BF184" i="5"/>
  <c r="BE184" i="5"/>
  <c r="BC184" i="5"/>
  <c r="BB184" i="5"/>
  <c r="BA184" i="5"/>
  <c r="AZ184" i="5"/>
  <c r="AY184" i="5"/>
  <c r="AX184" i="5"/>
  <c r="AW184" i="5"/>
  <c r="AV184" i="5"/>
  <c r="AU184" i="5"/>
  <c r="AT184" i="5"/>
  <c r="AQ184" i="5"/>
  <c r="AM184" i="5"/>
  <c r="AN184" i="5" s="1"/>
  <c r="AL184" i="5"/>
  <c r="AK184" i="5"/>
  <c r="AJ184" i="5"/>
  <c r="AH184" i="5"/>
  <c r="AF184" i="5"/>
  <c r="AE184" i="5"/>
  <c r="AD184" i="5"/>
  <c r="AC184" i="5"/>
  <c r="Z184" i="5"/>
  <c r="AA184" i="5" s="1"/>
  <c r="Y184" i="5"/>
  <c r="X184" i="5"/>
  <c r="S184" i="5"/>
  <c r="R184" i="5"/>
  <c r="L184" i="5"/>
  <c r="J184" i="5"/>
  <c r="F184" i="5"/>
  <c r="D184" i="5"/>
  <c r="BI183" i="5"/>
  <c r="BH183" i="5"/>
  <c r="BG183" i="5"/>
  <c r="BF183" i="5"/>
  <c r="BE183" i="5"/>
  <c r="BC183" i="5"/>
  <c r="BB183" i="5"/>
  <c r="BA183" i="5"/>
  <c r="AZ183" i="5"/>
  <c r="AY183" i="5"/>
  <c r="AX183" i="5"/>
  <c r="AW183" i="5"/>
  <c r="AV183" i="5"/>
  <c r="AU183" i="5"/>
  <c r="AT183" i="5"/>
  <c r="AQ183" i="5"/>
  <c r="AM183" i="5"/>
  <c r="AN183" i="5" s="1"/>
  <c r="AL183" i="5"/>
  <c r="AK183" i="5"/>
  <c r="AJ183" i="5"/>
  <c r="AH183" i="5"/>
  <c r="AF183" i="5"/>
  <c r="AE183" i="5"/>
  <c r="AD183" i="5"/>
  <c r="AC183" i="5"/>
  <c r="Z183" i="5"/>
  <c r="AA183" i="5" s="1"/>
  <c r="Y183" i="5"/>
  <c r="X183" i="5"/>
  <c r="S183" i="5"/>
  <c r="R183" i="5"/>
  <c r="L183" i="5"/>
  <c r="J183" i="5"/>
  <c r="F183" i="5"/>
  <c r="D183" i="5"/>
  <c r="BI182" i="5"/>
  <c r="BH182" i="5"/>
  <c r="BG182" i="5"/>
  <c r="BF182" i="5"/>
  <c r="BE182" i="5"/>
  <c r="BC182" i="5"/>
  <c r="BB182" i="5"/>
  <c r="BA182" i="5"/>
  <c r="AZ182" i="5"/>
  <c r="AY182" i="5"/>
  <c r="AX182" i="5"/>
  <c r="AW182" i="5"/>
  <c r="AV182" i="5"/>
  <c r="AU182" i="5"/>
  <c r="AT182" i="5"/>
  <c r="AQ182" i="5"/>
  <c r="AM182" i="5"/>
  <c r="AN182" i="5" s="1"/>
  <c r="AL182" i="5"/>
  <c r="AK182" i="5"/>
  <c r="AJ182" i="5"/>
  <c r="AH182" i="5"/>
  <c r="AF182" i="5"/>
  <c r="AE182" i="5"/>
  <c r="AD182" i="5"/>
  <c r="AC182" i="5"/>
  <c r="Z182" i="5"/>
  <c r="AA182" i="5" s="1"/>
  <c r="Y182" i="5"/>
  <c r="X182" i="5"/>
  <c r="S182" i="5"/>
  <c r="R182" i="5"/>
  <c r="L182" i="5"/>
  <c r="J182" i="5"/>
  <c r="BA11" i="5" s="1"/>
  <c r="F182" i="5"/>
  <c r="D182" i="5"/>
  <c r="BI181" i="5"/>
  <c r="BH181" i="5"/>
  <c r="BG181" i="5"/>
  <c r="BF181" i="5"/>
  <c r="BE181" i="5"/>
  <c r="BC181" i="5"/>
  <c r="BB181" i="5"/>
  <c r="BA181" i="5"/>
  <c r="AZ181" i="5"/>
  <c r="AY181" i="5"/>
  <c r="AX181" i="5"/>
  <c r="AW181" i="5"/>
  <c r="AV181" i="5"/>
  <c r="AU181" i="5"/>
  <c r="AT181" i="5"/>
  <c r="AQ181" i="5"/>
  <c r="AM181" i="5"/>
  <c r="AN181" i="5" s="1"/>
  <c r="AL181" i="5"/>
  <c r="AK181" i="5"/>
  <c r="AJ181" i="5"/>
  <c r="AH181" i="5"/>
  <c r="AF181" i="5"/>
  <c r="AE181" i="5"/>
  <c r="AD181" i="5"/>
  <c r="AC181" i="5"/>
  <c r="Z181" i="5"/>
  <c r="AA181" i="5" s="1"/>
  <c r="Y181" i="5"/>
  <c r="X181" i="5"/>
  <c r="S181" i="5"/>
  <c r="R181" i="5"/>
  <c r="L181" i="5"/>
  <c r="J181" i="5"/>
  <c r="F181" i="5"/>
  <c r="D181" i="5"/>
  <c r="BI180" i="5"/>
  <c r="BH180" i="5"/>
  <c r="BG180" i="5"/>
  <c r="BF180" i="5"/>
  <c r="BE180" i="5"/>
  <c r="BC180" i="5"/>
  <c r="BB180" i="5"/>
  <c r="BA180" i="5"/>
  <c r="AZ180" i="5"/>
  <c r="AY180" i="5"/>
  <c r="AX180" i="5"/>
  <c r="AW180" i="5"/>
  <c r="AV180" i="5"/>
  <c r="AU180" i="5"/>
  <c r="AT180" i="5"/>
  <c r="AQ180" i="5"/>
  <c r="AM180" i="5"/>
  <c r="AN180" i="5" s="1"/>
  <c r="AL180" i="5"/>
  <c r="AK180" i="5"/>
  <c r="AJ180" i="5"/>
  <c r="AH180" i="5"/>
  <c r="AF180" i="5"/>
  <c r="AE180" i="5"/>
  <c r="AD180" i="5"/>
  <c r="AC180" i="5"/>
  <c r="Z180" i="5"/>
  <c r="AA180" i="5" s="1"/>
  <c r="Y180" i="5"/>
  <c r="X180" i="5"/>
  <c r="S180" i="5"/>
  <c r="R180" i="5"/>
  <c r="L180" i="5"/>
  <c r="J180" i="5"/>
  <c r="F180" i="5"/>
  <c r="D180" i="5"/>
  <c r="BI179" i="5"/>
  <c r="BH179" i="5"/>
  <c r="BG179" i="5"/>
  <c r="BF179" i="5"/>
  <c r="BE179" i="5"/>
  <c r="BC179" i="5"/>
  <c r="BB179" i="5"/>
  <c r="BA179" i="5"/>
  <c r="AZ179" i="5"/>
  <c r="AY179" i="5"/>
  <c r="AX179" i="5"/>
  <c r="AW179" i="5"/>
  <c r="AV179" i="5"/>
  <c r="AU179" i="5"/>
  <c r="AT179" i="5"/>
  <c r="AQ179" i="5"/>
  <c r="AM179" i="5"/>
  <c r="AN179" i="5" s="1"/>
  <c r="AL179" i="5"/>
  <c r="AK179" i="5"/>
  <c r="AJ179" i="5"/>
  <c r="AH179" i="5"/>
  <c r="AF179" i="5"/>
  <c r="AE179" i="5"/>
  <c r="AD179" i="5"/>
  <c r="AC179" i="5"/>
  <c r="Z179" i="5"/>
  <c r="AA179" i="5" s="1"/>
  <c r="Y179" i="5"/>
  <c r="X179" i="5"/>
  <c r="S179" i="5"/>
  <c r="R179" i="5"/>
  <c r="L179" i="5"/>
  <c r="J179" i="5"/>
  <c r="F179" i="5"/>
  <c r="D179" i="5"/>
  <c r="BI178" i="5"/>
  <c r="BH178" i="5"/>
  <c r="BG178" i="5"/>
  <c r="BF178" i="5"/>
  <c r="BE178" i="5"/>
  <c r="BC178" i="5"/>
  <c r="BB178" i="5"/>
  <c r="BA178" i="5"/>
  <c r="AZ178" i="5"/>
  <c r="AY178" i="5"/>
  <c r="AX178" i="5"/>
  <c r="AW178" i="5"/>
  <c r="AV178" i="5"/>
  <c r="AU178" i="5"/>
  <c r="AT178" i="5"/>
  <c r="AQ178" i="5"/>
  <c r="AM178" i="5"/>
  <c r="AN178" i="5" s="1"/>
  <c r="AL178" i="5"/>
  <c r="AK178" i="5"/>
  <c r="AJ178" i="5"/>
  <c r="AH178" i="5"/>
  <c r="AF178" i="5"/>
  <c r="AE178" i="5"/>
  <c r="AD178" i="5"/>
  <c r="AC178" i="5"/>
  <c r="AG178" i="5" s="1"/>
  <c r="Z178" i="5"/>
  <c r="AA178" i="5" s="1"/>
  <c r="Y178" i="5"/>
  <c r="X178" i="5"/>
  <c r="S178" i="5"/>
  <c r="R178" i="5"/>
  <c r="L178" i="5"/>
  <c r="J178" i="5"/>
  <c r="F178" i="5"/>
  <c r="D178" i="5"/>
  <c r="BI177" i="5"/>
  <c r="BH177" i="5"/>
  <c r="BG177" i="5"/>
  <c r="BF177" i="5"/>
  <c r="BE177" i="5"/>
  <c r="BC177" i="5"/>
  <c r="BB177" i="5"/>
  <c r="BA177" i="5"/>
  <c r="AZ177" i="5"/>
  <c r="AY177" i="5"/>
  <c r="AX177" i="5"/>
  <c r="AW177" i="5"/>
  <c r="AV177" i="5"/>
  <c r="AU177" i="5"/>
  <c r="AT177" i="5"/>
  <c r="AQ177" i="5"/>
  <c r="AM177" i="5"/>
  <c r="AN177" i="5" s="1"/>
  <c r="AL177" i="5"/>
  <c r="AK177" i="5"/>
  <c r="AJ177" i="5"/>
  <c r="AH177" i="5"/>
  <c r="AF177" i="5"/>
  <c r="AE177" i="5"/>
  <c r="AD177" i="5"/>
  <c r="AC177" i="5"/>
  <c r="Z177" i="5"/>
  <c r="AA177" i="5" s="1"/>
  <c r="Y177" i="5"/>
  <c r="X177" i="5"/>
  <c r="S177" i="5"/>
  <c r="R177" i="5"/>
  <c r="L177" i="5"/>
  <c r="J177" i="5"/>
  <c r="F177" i="5"/>
  <c r="D177" i="5"/>
  <c r="BI176" i="5"/>
  <c r="BH176" i="5"/>
  <c r="BG176" i="5"/>
  <c r="BF176" i="5"/>
  <c r="BE176" i="5"/>
  <c r="BC176" i="5"/>
  <c r="BB176" i="5"/>
  <c r="BA176" i="5"/>
  <c r="AZ176" i="5"/>
  <c r="AY176" i="5"/>
  <c r="AX176" i="5"/>
  <c r="AW176" i="5"/>
  <c r="AV176" i="5"/>
  <c r="AU176" i="5"/>
  <c r="AT176" i="5"/>
  <c r="AQ176" i="5"/>
  <c r="AM176" i="5"/>
  <c r="AN176" i="5" s="1"/>
  <c r="AL176" i="5"/>
  <c r="AK176" i="5"/>
  <c r="AJ176" i="5"/>
  <c r="AH176" i="5"/>
  <c r="AF176" i="5"/>
  <c r="AE176" i="5"/>
  <c r="AD176" i="5"/>
  <c r="AC176" i="5"/>
  <c r="Z176" i="5"/>
  <c r="AA176" i="5" s="1"/>
  <c r="Y176" i="5"/>
  <c r="X176" i="5"/>
  <c r="S176" i="5"/>
  <c r="R176" i="5"/>
  <c r="L176" i="5"/>
  <c r="J176" i="5"/>
  <c r="F176" i="5"/>
  <c r="D176" i="5"/>
  <c r="BI175" i="5"/>
  <c r="BH175" i="5"/>
  <c r="BG175" i="5"/>
  <c r="BF175" i="5"/>
  <c r="BE175" i="5"/>
  <c r="BC175" i="5"/>
  <c r="BB175" i="5"/>
  <c r="BA175" i="5"/>
  <c r="AZ175" i="5"/>
  <c r="AY175" i="5"/>
  <c r="AX175" i="5"/>
  <c r="AW175" i="5"/>
  <c r="AV175" i="5"/>
  <c r="AU175" i="5"/>
  <c r="AT175" i="5"/>
  <c r="AQ175" i="5"/>
  <c r="AM175" i="5"/>
  <c r="AN175" i="5" s="1"/>
  <c r="AL175" i="5"/>
  <c r="AK175" i="5"/>
  <c r="AJ175" i="5"/>
  <c r="AH175" i="5"/>
  <c r="AF175" i="5"/>
  <c r="AE175" i="5"/>
  <c r="AD175" i="5"/>
  <c r="AC175" i="5"/>
  <c r="AG175" i="5" s="1"/>
  <c r="Z175" i="5"/>
  <c r="AA175" i="5" s="1"/>
  <c r="Y175" i="5"/>
  <c r="X175" i="5"/>
  <c r="S175" i="5"/>
  <c r="R175" i="5"/>
  <c r="L175" i="5"/>
  <c r="J175" i="5"/>
  <c r="F175" i="5"/>
  <c r="D175" i="5"/>
  <c r="BI174" i="5"/>
  <c r="BH174" i="5"/>
  <c r="BG174" i="5"/>
  <c r="BF174" i="5"/>
  <c r="BE174" i="5"/>
  <c r="BC174" i="5"/>
  <c r="BB174" i="5"/>
  <c r="BA174" i="5"/>
  <c r="AZ174" i="5"/>
  <c r="AY174" i="5"/>
  <c r="AX174" i="5"/>
  <c r="AW174" i="5"/>
  <c r="AV174" i="5"/>
  <c r="AU174" i="5"/>
  <c r="AT174" i="5"/>
  <c r="AQ174" i="5"/>
  <c r="AM174" i="5"/>
  <c r="AN174" i="5" s="1"/>
  <c r="AL174" i="5"/>
  <c r="AK174" i="5"/>
  <c r="AJ174" i="5"/>
  <c r="AH174" i="5"/>
  <c r="AF174" i="5"/>
  <c r="AE174" i="5"/>
  <c r="AD174" i="5"/>
  <c r="AC174" i="5"/>
  <c r="Z174" i="5"/>
  <c r="AA174" i="5" s="1"/>
  <c r="Y174" i="5"/>
  <c r="X174" i="5"/>
  <c r="S174" i="5"/>
  <c r="R174" i="5"/>
  <c r="L174" i="5"/>
  <c r="J174" i="5"/>
  <c r="F174" i="5"/>
  <c r="D174" i="5"/>
  <c r="BI173" i="5"/>
  <c r="BH173" i="5"/>
  <c r="BG173" i="5"/>
  <c r="BF173" i="5"/>
  <c r="BE173" i="5"/>
  <c r="BC173" i="5"/>
  <c r="BB173" i="5"/>
  <c r="BA173" i="5"/>
  <c r="AZ173" i="5"/>
  <c r="AY173" i="5"/>
  <c r="AX173" i="5"/>
  <c r="AW173" i="5"/>
  <c r="AV173" i="5"/>
  <c r="AU173" i="5"/>
  <c r="AT173" i="5"/>
  <c r="AQ173" i="5"/>
  <c r="AM173" i="5"/>
  <c r="AN173" i="5" s="1"/>
  <c r="AL173" i="5"/>
  <c r="AK173" i="5"/>
  <c r="AJ173" i="5"/>
  <c r="AH173" i="5"/>
  <c r="AF173" i="5"/>
  <c r="AE173" i="5"/>
  <c r="AD173" i="5"/>
  <c r="AC173" i="5"/>
  <c r="Z173" i="5"/>
  <c r="AA173" i="5" s="1"/>
  <c r="Y173" i="5"/>
  <c r="X173" i="5"/>
  <c r="S173" i="5"/>
  <c r="R173" i="5"/>
  <c r="L173" i="5"/>
  <c r="J173" i="5"/>
  <c r="F173" i="5"/>
  <c r="D173" i="5"/>
  <c r="BI172" i="5"/>
  <c r="BH172" i="5"/>
  <c r="BG172" i="5"/>
  <c r="BF172" i="5"/>
  <c r="BE172" i="5"/>
  <c r="BC172" i="5"/>
  <c r="BB172" i="5"/>
  <c r="BA172" i="5"/>
  <c r="AZ172" i="5"/>
  <c r="AY172" i="5"/>
  <c r="AX172" i="5"/>
  <c r="AW172" i="5"/>
  <c r="AV172" i="5"/>
  <c r="AU172" i="5"/>
  <c r="AT172" i="5"/>
  <c r="AQ172" i="5"/>
  <c r="AM172" i="5"/>
  <c r="AN172" i="5" s="1"/>
  <c r="AL172" i="5"/>
  <c r="AK172" i="5"/>
  <c r="AJ172" i="5"/>
  <c r="AH172" i="5"/>
  <c r="AF172" i="5"/>
  <c r="AE172" i="5"/>
  <c r="AD172" i="5"/>
  <c r="AC172" i="5"/>
  <c r="Z172" i="5"/>
  <c r="AA172" i="5" s="1"/>
  <c r="Y172" i="5"/>
  <c r="X172" i="5"/>
  <c r="S172" i="5"/>
  <c r="R172" i="5"/>
  <c r="L172" i="5"/>
  <c r="J172" i="5"/>
  <c r="F172" i="5"/>
  <c r="D172" i="5"/>
  <c r="BI171" i="5"/>
  <c r="BH171" i="5"/>
  <c r="BG171" i="5"/>
  <c r="BF171" i="5"/>
  <c r="BE171" i="5"/>
  <c r="BC171" i="5"/>
  <c r="BB171" i="5"/>
  <c r="BA171" i="5"/>
  <c r="AZ171" i="5"/>
  <c r="AY171" i="5"/>
  <c r="AX171" i="5"/>
  <c r="AW171" i="5"/>
  <c r="AV171" i="5"/>
  <c r="AU171" i="5"/>
  <c r="AT171" i="5"/>
  <c r="AQ171" i="5"/>
  <c r="AM171" i="5"/>
  <c r="AN171" i="5" s="1"/>
  <c r="AL171" i="5"/>
  <c r="AK171" i="5"/>
  <c r="AJ171" i="5"/>
  <c r="AH171" i="5"/>
  <c r="AF171" i="5"/>
  <c r="AE171" i="5"/>
  <c r="AD171" i="5"/>
  <c r="AC171" i="5"/>
  <c r="Z171" i="5"/>
  <c r="AA171" i="5" s="1"/>
  <c r="Y171" i="5"/>
  <c r="X171" i="5"/>
  <c r="S171" i="5"/>
  <c r="R171" i="5"/>
  <c r="L171" i="5"/>
  <c r="J171" i="5"/>
  <c r="F171" i="5"/>
  <c r="D171" i="5"/>
  <c r="Y11" i="5" s="1"/>
  <c r="BI170" i="5"/>
  <c r="BH170" i="5"/>
  <c r="BG170" i="5"/>
  <c r="BF170" i="5"/>
  <c r="BE170" i="5"/>
  <c r="BC170" i="5"/>
  <c r="BB170" i="5"/>
  <c r="BA170" i="5"/>
  <c r="AZ170" i="5"/>
  <c r="AY170" i="5"/>
  <c r="AX170" i="5"/>
  <c r="AW170" i="5"/>
  <c r="AV170" i="5"/>
  <c r="AU170" i="5"/>
  <c r="AT170" i="5"/>
  <c r="AQ170" i="5"/>
  <c r="AM170" i="5"/>
  <c r="AN170" i="5" s="1"/>
  <c r="AL170" i="5"/>
  <c r="AK170" i="5"/>
  <c r="AJ170" i="5"/>
  <c r="AH170" i="5"/>
  <c r="AF170" i="5"/>
  <c r="AE170" i="5"/>
  <c r="AD170" i="5"/>
  <c r="AC170" i="5"/>
  <c r="Z170" i="5"/>
  <c r="AA170" i="5" s="1"/>
  <c r="Y170" i="5"/>
  <c r="X170" i="5"/>
  <c r="S170" i="5"/>
  <c r="R170" i="5"/>
  <c r="L170" i="5"/>
  <c r="J170" i="5"/>
  <c r="F170" i="5"/>
  <c r="D170" i="5"/>
  <c r="BI169" i="5"/>
  <c r="BH169" i="5"/>
  <c r="BG169" i="5"/>
  <c r="BF169" i="5"/>
  <c r="BE169" i="5"/>
  <c r="BC169" i="5"/>
  <c r="BB169" i="5"/>
  <c r="BA169" i="5"/>
  <c r="AZ169" i="5"/>
  <c r="AY169" i="5"/>
  <c r="AX169" i="5"/>
  <c r="AW169" i="5"/>
  <c r="AV169" i="5"/>
  <c r="AU169" i="5"/>
  <c r="AT169" i="5"/>
  <c r="AQ169" i="5"/>
  <c r="AM169" i="5"/>
  <c r="AN169" i="5" s="1"/>
  <c r="AL169" i="5"/>
  <c r="AK169" i="5"/>
  <c r="AJ169" i="5"/>
  <c r="AH169" i="5"/>
  <c r="AF169" i="5"/>
  <c r="AE169" i="5"/>
  <c r="AD169" i="5"/>
  <c r="AC169" i="5"/>
  <c r="Z169" i="5"/>
  <c r="AA169" i="5" s="1"/>
  <c r="Y169" i="5"/>
  <c r="X169" i="5"/>
  <c r="S169" i="5"/>
  <c r="R169" i="5"/>
  <c r="L169" i="5"/>
  <c r="J169" i="5"/>
  <c r="F169" i="5"/>
  <c r="D169" i="5"/>
  <c r="BI168" i="5"/>
  <c r="BH168" i="5"/>
  <c r="BG168" i="5"/>
  <c r="BF168" i="5"/>
  <c r="BE168" i="5"/>
  <c r="BC168" i="5"/>
  <c r="BB168" i="5"/>
  <c r="BA168" i="5"/>
  <c r="AZ168" i="5"/>
  <c r="AY168" i="5"/>
  <c r="AX168" i="5"/>
  <c r="AW168" i="5"/>
  <c r="AV168" i="5"/>
  <c r="AU168" i="5"/>
  <c r="AT168" i="5"/>
  <c r="AQ168" i="5"/>
  <c r="AM168" i="5"/>
  <c r="AN168" i="5" s="1"/>
  <c r="AL168" i="5"/>
  <c r="AK168" i="5"/>
  <c r="AJ168" i="5"/>
  <c r="AH168" i="5"/>
  <c r="AF168" i="5"/>
  <c r="AE168" i="5"/>
  <c r="AD168" i="5"/>
  <c r="AC168" i="5"/>
  <c r="Z168" i="5"/>
  <c r="AA168" i="5" s="1"/>
  <c r="Y168" i="5"/>
  <c r="X168" i="5"/>
  <c r="S168" i="5"/>
  <c r="R168" i="5"/>
  <c r="L168" i="5"/>
  <c r="J168" i="5"/>
  <c r="F168" i="5"/>
  <c r="D168" i="5"/>
  <c r="BI167" i="5"/>
  <c r="BH167" i="5"/>
  <c r="BG167" i="5"/>
  <c r="BF167" i="5"/>
  <c r="BE167" i="5"/>
  <c r="BC167" i="5"/>
  <c r="BB167" i="5"/>
  <c r="BA167" i="5"/>
  <c r="AZ167" i="5"/>
  <c r="AY167" i="5"/>
  <c r="AX167" i="5"/>
  <c r="AW167" i="5"/>
  <c r="AV167" i="5"/>
  <c r="AU167" i="5"/>
  <c r="AT167" i="5"/>
  <c r="AQ167" i="5"/>
  <c r="AM167" i="5"/>
  <c r="AN167" i="5" s="1"/>
  <c r="AL167" i="5"/>
  <c r="AK167" i="5"/>
  <c r="AJ167" i="5"/>
  <c r="AH167" i="5"/>
  <c r="AF167" i="5"/>
  <c r="AE167" i="5"/>
  <c r="AD167" i="5"/>
  <c r="AC167" i="5"/>
  <c r="Z167" i="5"/>
  <c r="AA167" i="5" s="1"/>
  <c r="Y167" i="5"/>
  <c r="X167" i="5"/>
  <c r="S167" i="5"/>
  <c r="R167" i="5"/>
  <c r="L167" i="5"/>
  <c r="J167" i="5"/>
  <c r="F167" i="5"/>
  <c r="D167" i="5"/>
  <c r="BI166" i="5"/>
  <c r="BH166" i="5"/>
  <c r="BG166" i="5"/>
  <c r="BF166" i="5"/>
  <c r="BE166" i="5"/>
  <c r="BC166" i="5"/>
  <c r="BB166" i="5"/>
  <c r="BA166" i="5"/>
  <c r="AZ166" i="5"/>
  <c r="AY166" i="5"/>
  <c r="AX166" i="5"/>
  <c r="AW166" i="5"/>
  <c r="AV166" i="5"/>
  <c r="AU166" i="5"/>
  <c r="AT166" i="5"/>
  <c r="AQ166" i="5"/>
  <c r="AM166" i="5"/>
  <c r="AN166" i="5" s="1"/>
  <c r="AL166" i="5"/>
  <c r="AK166" i="5"/>
  <c r="AJ166" i="5"/>
  <c r="AH166" i="5"/>
  <c r="AF166" i="5"/>
  <c r="AE166" i="5"/>
  <c r="AD166" i="5"/>
  <c r="AC166" i="5"/>
  <c r="Z166" i="5"/>
  <c r="AA166" i="5" s="1"/>
  <c r="Y166" i="5"/>
  <c r="X166" i="5"/>
  <c r="S166" i="5"/>
  <c r="R166" i="5"/>
  <c r="L166" i="5"/>
  <c r="J166" i="5"/>
  <c r="F166" i="5"/>
  <c r="D166" i="5"/>
  <c r="BI165" i="5"/>
  <c r="BH165" i="5"/>
  <c r="BG165" i="5"/>
  <c r="BF165" i="5"/>
  <c r="BE165" i="5"/>
  <c r="BC165" i="5"/>
  <c r="BB165" i="5"/>
  <c r="BA165" i="5"/>
  <c r="AZ165" i="5"/>
  <c r="AY165" i="5"/>
  <c r="AX165" i="5"/>
  <c r="AW165" i="5"/>
  <c r="AV165" i="5"/>
  <c r="AU165" i="5"/>
  <c r="AT165" i="5"/>
  <c r="AQ165" i="5"/>
  <c r="AM165" i="5"/>
  <c r="AN165" i="5" s="1"/>
  <c r="AL165" i="5"/>
  <c r="AK165" i="5"/>
  <c r="AJ165" i="5"/>
  <c r="AH165" i="5"/>
  <c r="AF165" i="5"/>
  <c r="AE165" i="5"/>
  <c r="AD165" i="5"/>
  <c r="AC165" i="5"/>
  <c r="Z165" i="5"/>
  <c r="AA165" i="5" s="1"/>
  <c r="Y165" i="5"/>
  <c r="X165" i="5"/>
  <c r="S165" i="5"/>
  <c r="R165" i="5"/>
  <c r="L165" i="5"/>
  <c r="J165" i="5"/>
  <c r="F165" i="5"/>
  <c r="D165" i="5"/>
  <c r="BI164" i="5"/>
  <c r="BH164" i="5"/>
  <c r="BG164" i="5"/>
  <c r="BF164" i="5"/>
  <c r="BE164" i="5"/>
  <c r="BC164" i="5"/>
  <c r="BB164" i="5"/>
  <c r="BA164" i="5"/>
  <c r="AZ164" i="5"/>
  <c r="AY164" i="5"/>
  <c r="AX164" i="5"/>
  <c r="AW164" i="5"/>
  <c r="AV164" i="5"/>
  <c r="AU164" i="5"/>
  <c r="AT164" i="5"/>
  <c r="AQ164" i="5"/>
  <c r="AM164" i="5"/>
  <c r="AN164" i="5" s="1"/>
  <c r="AL164" i="5"/>
  <c r="AK164" i="5"/>
  <c r="AJ164" i="5"/>
  <c r="AH164" i="5"/>
  <c r="AF164" i="5"/>
  <c r="AE164" i="5"/>
  <c r="AD164" i="5"/>
  <c r="AC164" i="5"/>
  <c r="Z164" i="5"/>
  <c r="AA164" i="5" s="1"/>
  <c r="Y164" i="5"/>
  <c r="X164" i="5"/>
  <c r="S164" i="5"/>
  <c r="R164" i="5"/>
  <c r="L164" i="5"/>
  <c r="J164" i="5"/>
  <c r="F164" i="5"/>
  <c r="D164" i="5"/>
  <c r="BI163" i="5"/>
  <c r="BH163" i="5"/>
  <c r="BG163" i="5"/>
  <c r="BF163" i="5"/>
  <c r="BE163" i="5"/>
  <c r="BC163" i="5"/>
  <c r="BB163" i="5"/>
  <c r="BA163" i="5"/>
  <c r="AZ163" i="5"/>
  <c r="AY163" i="5"/>
  <c r="AX163" i="5"/>
  <c r="AW163" i="5"/>
  <c r="AV163" i="5"/>
  <c r="AU163" i="5"/>
  <c r="AT163" i="5"/>
  <c r="AQ163" i="5"/>
  <c r="AM163" i="5"/>
  <c r="AN163" i="5" s="1"/>
  <c r="AL163" i="5"/>
  <c r="AK163" i="5"/>
  <c r="AJ163" i="5"/>
  <c r="AH163" i="5"/>
  <c r="AF163" i="5"/>
  <c r="AE163" i="5"/>
  <c r="AD163" i="5"/>
  <c r="AC163" i="5"/>
  <c r="Z163" i="5"/>
  <c r="AA163" i="5" s="1"/>
  <c r="Y163" i="5"/>
  <c r="X163" i="5"/>
  <c r="S163" i="5"/>
  <c r="R163" i="5"/>
  <c r="L163" i="5"/>
  <c r="J163" i="5"/>
  <c r="F163" i="5"/>
  <c r="D163" i="5"/>
  <c r="BI162" i="5"/>
  <c r="BH162" i="5"/>
  <c r="BG162" i="5"/>
  <c r="BF162" i="5"/>
  <c r="BE162" i="5"/>
  <c r="BC162" i="5"/>
  <c r="BB162" i="5"/>
  <c r="BA162" i="5"/>
  <c r="AZ162" i="5"/>
  <c r="AY162" i="5"/>
  <c r="AX162" i="5"/>
  <c r="AW162" i="5"/>
  <c r="AV162" i="5"/>
  <c r="AU162" i="5"/>
  <c r="AT162" i="5"/>
  <c r="AQ162" i="5"/>
  <c r="AM162" i="5"/>
  <c r="AN162" i="5" s="1"/>
  <c r="AL162" i="5"/>
  <c r="AK162" i="5"/>
  <c r="AJ162" i="5"/>
  <c r="AH162" i="5"/>
  <c r="AF162" i="5"/>
  <c r="AE162" i="5"/>
  <c r="AD162" i="5"/>
  <c r="AC162" i="5"/>
  <c r="Z162" i="5"/>
  <c r="AA162" i="5" s="1"/>
  <c r="Y162" i="5"/>
  <c r="X162" i="5"/>
  <c r="S162" i="5"/>
  <c r="R162" i="5"/>
  <c r="L162" i="5"/>
  <c r="J162" i="5"/>
  <c r="F162" i="5"/>
  <c r="D162" i="5"/>
  <c r="BI161" i="5"/>
  <c r="BH161" i="5"/>
  <c r="BG161" i="5"/>
  <c r="BF161" i="5"/>
  <c r="BE161" i="5"/>
  <c r="BC161" i="5"/>
  <c r="BB161" i="5"/>
  <c r="BA161" i="5"/>
  <c r="AZ161" i="5"/>
  <c r="AY161" i="5"/>
  <c r="AX161" i="5"/>
  <c r="AW161" i="5"/>
  <c r="AV161" i="5"/>
  <c r="AU161" i="5"/>
  <c r="AT161" i="5"/>
  <c r="AQ161" i="5"/>
  <c r="AM161" i="5"/>
  <c r="AN161" i="5" s="1"/>
  <c r="AL161" i="5"/>
  <c r="AK161" i="5"/>
  <c r="AJ161" i="5"/>
  <c r="AH161" i="5"/>
  <c r="AF161" i="5"/>
  <c r="AE161" i="5"/>
  <c r="AD161" i="5"/>
  <c r="AC161" i="5"/>
  <c r="Z161" i="5"/>
  <c r="AA161" i="5" s="1"/>
  <c r="Y161" i="5"/>
  <c r="X161" i="5"/>
  <c r="S161" i="5"/>
  <c r="R161" i="5"/>
  <c r="L161" i="5"/>
  <c r="J161" i="5"/>
  <c r="F161" i="5"/>
  <c r="D161" i="5"/>
  <c r="BI160" i="5"/>
  <c r="BH160" i="5"/>
  <c r="BG160" i="5"/>
  <c r="BF160" i="5"/>
  <c r="BE160" i="5"/>
  <c r="BC160" i="5"/>
  <c r="BB160" i="5"/>
  <c r="BA160" i="5"/>
  <c r="AZ160" i="5"/>
  <c r="AY160" i="5"/>
  <c r="AX160" i="5"/>
  <c r="AW160" i="5"/>
  <c r="AV160" i="5"/>
  <c r="AU160" i="5"/>
  <c r="AT160" i="5"/>
  <c r="AQ160" i="5"/>
  <c r="AM160" i="5"/>
  <c r="AN160" i="5" s="1"/>
  <c r="AL160" i="5"/>
  <c r="AK160" i="5"/>
  <c r="AJ160" i="5"/>
  <c r="AH160" i="5"/>
  <c r="AF160" i="5"/>
  <c r="AE160" i="5"/>
  <c r="AD160" i="5"/>
  <c r="AC160" i="5"/>
  <c r="Z160" i="5"/>
  <c r="AA160" i="5" s="1"/>
  <c r="Y160" i="5"/>
  <c r="X160" i="5"/>
  <c r="S160" i="5"/>
  <c r="R160" i="5"/>
  <c r="L160" i="5"/>
  <c r="J160" i="5"/>
  <c r="F160" i="5"/>
  <c r="D160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Q159" i="5"/>
  <c r="AM159" i="5"/>
  <c r="AN159" i="5" s="1"/>
  <c r="AL159" i="5"/>
  <c r="AK159" i="5"/>
  <c r="AJ159" i="5"/>
  <c r="AH159" i="5"/>
  <c r="AF159" i="5"/>
  <c r="AE159" i="5"/>
  <c r="AD159" i="5"/>
  <c r="AC159" i="5"/>
  <c r="AG159" i="5" s="1"/>
  <c r="Z159" i="5"/>
  <c r="AA159" i="5" s="1"/>
  <c r="Y159" i="5"/>
  <c r="X159" i="5"/>
  <c r="S159" i="5"/>
  <c r="R159" i="5"/>
  <c r="L159" i="5"/>
  <c r="J159" i="5"/>
  <c r="F159" i="5"/>
  <c r="D159" i="5"/>
  <c r="BI158" i="5"/>
  <c r="BH158" i="5"/>
  <c r="BG158" i="5"/>
  <c r="BF158" i="5"/>
  <c r="BE158" i="5"/>
  <c r="BC158" i="5"/>
  <c r="BB158" i="5"/>
  <c r="BA158" i="5"/>
  <c r="AZ158" i="5"/>
  <c r="AY158" i="5"/>
  <c r="AX158" i="5"/>
  <c r="AW158" i="5"/>
  <c r="AV158" i="5"/>
  <c r="AU158" i="5"/>
  <c r="AT158" i="5"/>
  <c r="AQ158" i="5"/>
  <c r="AM158" i="5"/>
  <c r="AN158" i="5" s="1"/>
  <c r="AL158" i="5"/>
  <c r="AK158" i="5"/>
  <c r="AJ158" i="5"/>
  <c r="AH158" i="5"/>
  <c r="AF158" i="5"/>
  <c r="AE158" i="5"/>
  <c r="AD158" i="5"/>
  <c r="AC158" i="5"/>
  <c r="Z158" i="5"/>
  <c r="AA158" i="5" s="1"/>
  <c r="Y158" i="5"/>
  <c r="X158" i="5"/>
  <c r="S158" i="5"/>
  <c r="R158" i="5"/>
  <c r="L158" i="5"/>
  <c r="J158" i="5"/>
  <c r="F158" i="5"/>
  <c r="D158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Q157" i="5"/>
  <c r="AM157" i="5"/>
  <c r="AN157" i="5" s="1"/>
  <c r="AL157" i="5"/>
  <c r="AK157" i="5"/>
  <c r="AJ157" i="5"/>
  <c r="AH157" i="5"/>
  <c r="AF157" i="5"/>
  <c r="AE157" i="5"/>
  <c r="AD157" i="5"/>
  <c r="AC157" i="5"/>
  <c r="Z157" i="5"/>
  <c r="AA157" i="5" s="1"/>
  <c r="Y157" i="5"/>
  <c r="X157" i="5"/>
  <c r="S157" i="5"/>
  <c r="R157" i="5"/>
  <c r="L157" i="5"/>
  <c r="J157" i="5"/>
  <c r="F157" i="5"/>
  <c r="D157" i="5"/>
  <c r="BI156" i="5"/>
  <c r="BH156" i="5"/>
  <c r="BG156" i="5"/>
  <c r="BF156" i="5"/>
  <c r="BE156" i="5"/>
  <c r="BC156" i="5"/>
  <c r="BB156" i="5"/>
  <c r="BA156" i="5"/>
  <c r="AZ156" i="5"/>
  <c r="AY156" i="5"/>
  <c r="AX156" i="5"/>
  <c r="AW156" i="5"/>
  <c r="AV156" i="5"/>
  <c r="AU156" i="5"/>
  <c r="AT156" i="5"/>
  <c r="AQ156" i="5"/>
  <c r="AM156" i="5"/>
  <c r="AN156" i="5" s="1"/>
  <c r="AL156" i="5"/>
  <c r="AK156" i="5"/>
  <c r="AJ156" i="5"/>
  <c r="AH156" i="5"/>
  <c r="AF156" i="5"/>
  <c r="AE156" i="5"/>
  <c r="AD156" i="5"/>
  <c r="AC156" i="5"/>
  <c r="Z156" i="5"/>
  <c r="AA156" i="5" s="1"/>
  <c r="Y156" i="5"/>
  <c r="X156" i="5"/>
  <c r="S156" i="5"/>
  <c r="R156" i="5"/>
  <c r="L156" i="5"/>
  <c r="J156" i="5"/>
  <c r="F156" i="5"/>
  <c r="D156" i="5"/>
  <c r="BI155" i="5"/>
  <c r="BH155" i="5"/>
  <c r="BG155" i="5"/>
  <c r="BF155" i="5"/>
  <c r="BE155" i="5"/>
  <c r="BC155" i="5"/>
  <c r="BB155" i="5"/>
  <c r="BA155" i="5"/>
  <c r="AZ155" i="5"/>
  <c r="AY155" i="5"/>
  <c r="AX155" i="5"/>
  <c r="AW155" i="5"/>
  <c r="AV155" i="5"/>
  <c r="AU155" i="5"/>
  <c r="AT155" i="5"/>
  <c r="AQ155" i="5"/>
  <c r="AM155" i="5"/>
  <c r="AN155" i="5" s="1"/>
  <c r="AL155" i="5"/>
  <c r="AK155" i="5"/>
  <c r="AJ155" i="5"/>
  <c r="AH155" i="5"/>
  <c r="AF155" i="5"/>
  <c r="AE155" i="5"/>
  <c r="AD155" i="5"/>
  <c r="AC155" i="5"/>
  <c r="Z155" i="5"/>
  <c r="AA155" i="5" s="1"/>
  <c r="Y155" i="5"/>
  <c r="X155" i="5"/>
  <c r="S155" i="5"/>
  <c r="R155" i="5"/>
  <c r="L155" i="5"/>
  <c r="J155" i="5"/>
  <c r="F155" i="5"/>
  <c r="D155" i="5"/>
  <c r="BI154" i="5"/>
  <c r="BH154" i="5"/>
  <c r="BG154" i="5"/>
  <c r="BF154" i="5"/>
  <c r="BE154" i="5"/>
  <c r="BC154" i="5"/>
  <c r="BB154" i="5"/>
  <c r="BA154" i="5"/>
  <c r="AZ154" i="5"/>
  <c r="AY154" i="5"/>
  <c r="AX154" i="5"/>
  <c r="AW154" i="5"/>
  <c r="AV154" i="5"/>
  <c r="AU154" i="5"/>
  <c r="AT154" i="5"/>
  <c r="AQ154" i="5"/>
  <c r="AM154" i="5"/>
  <c r="AN154" i="5" s="1"/>
  <c r="AL154" i="5"/>
  <c r="AK154" i="5"/>
  <c r="AJ154" i="5"/>
  <c r="AH154" i="5"/>
  <c r="AF154" i="5"/>
  <c r="AE154" i="5"/>
  <c r="AD154" i="5"/>
  <c r="AC154" i="5"/>
  <c r="Z154" i="5"/>
  <c r="AA154" i="5" s="1"/>
  <c r="Y154" i="5"/>
  <c r="X154" i="5"/>
  <c r="S154" i="5"/>
  <c r="R154" i="5"/>
  <c r="L154" i="5"/>
  <c r="J154" i="5"/>
  <c r="F154" i="5"/>
  <c r="D154" i="5"/>
  <c r="BI153" i="5"/>
  <c r="BH153" i="5"/>
  <c r="BG153" i="5"/>
  <c r="BF153" i="5"/>
  <c r="BE153" i="5"/>
  <c r="BC153" i="5"/>
  <c r="BB153" i="5"/>
  <c r="BA153" i="5"/>
  <c r="AZ153" i="5"/>
  <c r="AY153" i="5"/>
  <c r="AX153" i="5"/>
  <c r="AW153" i="5"/>
  <c r="AV153" i="5"/>
  <c r="AU153" i="5"/>
  <c r="AT153" i="5"/>
  <c r="AQ153" i="5"/>
  <c r="AM153" i="5"/>
  <c r="AN153" i="5" s="1"/>
  <c r="AL153" i="5"/>
  <c r="AK153" i="5"/>
  <c r="AJ153" i="5"/>
  <c r="AH153" i="5"/>
  <c r="AF153" i="5"/>
  <c r="AE153" i="5"/>
  <c r="AD153" i="5"/>
  <c r="AC153" i="5"/>
  <c r="Z153" i="5"/>
  <c r="AA153" i="5" s="1"/>
  <c r="Y153" i="5"/>
  <c r="X153" i="5"/>
  <c r="S153" i="5"/>
  <c r="R153" i="5"/>
  <c r="L153" i="5"/>
  <c r="J153" i="5"/>
  <c r="F153" i="5"/>
  <c r="D153" i="5"/>
  <c r="BI152" i="5"/>
  <c r="BH152" i="5"/>
  <c r="BG152" i="5"/>
  <c r="BF152" i="5"/>
  <c r="BE152" i="5"/>
  <c r="BC152" i="5"/>
  <c r="BB152" i="5"/>
  <c r="BA152" i="5"/>
  <c r="AZ152" i="5"/>
  <c r="AY152" i="5"/>
  <c r="AX152" i="5"/>
  <c r="AW152" i="5"/>
  <c r="AV152" i="5"/>
  <c r="AU152" i="5"/>
  <c r="AT152" i="5"/>
  <c r="AQ152" i="5"/>
  <c r="AM152" i="5"/>
  <c r="AN152" i="5" s="1"/>
  <c r="AL152" i="5"/>
  <c r="AK152" i="5"/>
  <c r="AJ152" i="5"/>
  <c r="AH152" i="5"/>
  <c r="AF152" i="5"/>
  <c r="AE152" i="5"/>
  <c r="AD152" i="5"/>
  <c r="AC152" i="5"/>
  <c r="Z152" i="5"/>
  <c r="AA152" i="5" s="1"/>
  <c r="Y152" i="5"/>
  <c r="X152" i="5"/>
  <c r="S152" i="5"/>
  <c r="R152" i="5"/>
  <c r="L152" i="5"/>
  <c r="J152" i="5"/>
  <c r="F152" i="5"/>
  <c r="D152" i="5"/>
  <c r="BI151" i="5"/>
  <c r="BH151" i="5"/>
  <c r="BG151" i="5"/>
  <c r="BF151" i="5"/>
  <c r="BE151" i="5"/>
  <c r="BC151" i="5"/>
  <c r="BB151" i="5"/>
  <c r="BA151" i="5"/>
  <c r="AZ151" i="5"/>
  <c r="AY151" i="5"/>
  <c r="AX151" i="5"/>
  <c r="AW151" i="5"/>
  <c r="AV151" i="5"/>
  <c r="AU151" i="5"/>
  <c r="AT151" i="5"/>
  <c r="AQ151" i="5"/>
  <c r="AM151" i="5"/>
  <c r="AN151" i="5" s="1"/>
  <c r="AL151" i="5"/>
  <c r="AK151" i="5"/>
  <c r="AJ151" i="5"/>
  <c r="AH151" i="5"/>
  <c r="AF151" i="5"/>
  <c r="AE151" i="5"/>
  <c r="AD151" i="5"/>
  <c r="AC151" i="5"/>
  <c r="Z151" i="5"/>
  <c r="AA151" i="5" s="1"/>
  <c r="Y151" i="5"/>
  <c r="X151" i="5"/>
  <c r="S151" i="5"/>
  <c r="R151" i="5"/>
  <c r="L151" i="5"/>
  <c r="J151" i="5"/>
  <c r="F151" i="5"/>
  <c r="D151" i="5"/>
  <c r="BI150" i="5"/>
  <c r="BH150" i="5"/>
  <c r="BG150" i="5"/>
  <c r="BF150" i="5"/>
  <c r="BE150" i="5"/>
  <c r="BC150" i="5"/>
  <c r="BB150" i="5"/>
  <c r="BA150" i="5"/>
  <c r="AZ150" i="5"/>
  <c r="AY150" i="5"/>
  <c r="AX150" i="5"/>
  <c r="AW150" i="5"/>
  <c r="AV150" i="5"/>
  <c r="AU150" i="5"/>
  <c r="AT150" i="5"/>
  <c r="AQ150" i="5"/>
  <c r="AM150" i="5"/>
  <c r="AN150" i="5" s="1"/>
  <c r="AL150" i="5"/>
  <c r="AK150" i="5"/>
  <c r="AJ150" i="5"/>
  <c r="AH150" i="5"/>
  <c r="AF150" i="5"/>
  <c r="AE150" i="5"/>
  <c r="AD150" i="5"/>
  <c r="AC150" i="5"/>
  <c r="Z150" i="5"/>
  <c r="AA150" i="5" s="1"/>
  <c r="AB150" i="5" s="1"/>
  <c r="Y150" i="5"/>
  <c r="X150" i="5"/>
  <c r="S150" i="5"/>
  <c r="R150" i="5"/>
  <c r="L150" i="5"/>
  <c r="J150" i="5"/>
  <c r="F150" i="5"/>
  <c r="D150" i="5"/>
  <c r="BI149" i="5"/>
  <c r="BH149" i="5"/>
  <c r="BG149" i="5"/>
  <c r="BF149" i="5"/>
  <c r="BE149" i="5"/>
  <c r="BC149" i="5"/>
  <c r="BB149" i="5"/>
  <c r="BA149" i="5"/>
  <c r="AZ149" i="5"/>
  <c r="AY149" i="5"/>
  <c r="AX149" i="5"/>
  <c r="AW149" i="5"/>
  <c r="AV149" i="5"/>
  <c r="AU149" i="5"/>
  <c r="AT149" i="5"/>
  <c r="AQ149" i="5"/>
  <c r="AM149" i="5"/>
  <c r="AN149" i="5" s="1"/>
  <c r="AL149" i="5"/>
  <c r="AK149" i="5"/>
  <c r="AJ149" i="5"/>
  <c r="AH149" i="5"/>
  <c r="AF149" i="5"/>
  <c r="AE149" i="5"/>
  <c r="AD149" i="5"/>
  <c r="AC149" i="5"/>
  <c r="Z149" i="5"/>
  <c r="AA149" i="5" s="1"/>
  <c r="Y149" i="5"/>
  <c r="X149" i="5"/>
  <c r="S149" i="5"/>
  <c r="R149" i="5"/>
  <c r="L149" i="5"/>
  <c r="J149" i="5"/>
  <c r="F149" i="5"/>
  <c r="D149" i="5"/>
  <c r="BI148" i="5"/>
  <c r="BH148" i="5"/>
  <c r="BG148" i="5"/>
  <c r="BF148" i="5"/>
  <c r="BE148" i="5"/>
  <c r="BC148" i="5"/>
  <c r="BB148" i="5"/>
  <c r="BA148" i="5"/>
  <c r="AZ148" i="5"/>
  <c r="AY148" i="5"/>
  <c r="AX148" i="5"/>
  <c r="AW148" i="5"/>
  <c r="AV148" i="5"/>
  <c r="AU148" i="5"/>
  <c r="AT148" i="5"/>
  <c r="AQ148" i="5"/>
  <c r="AM148" i="5"/>
  <c r="AN148" i="5" s="1"/>
  <c r="AL148" i="5"/>
  <c r="AK148" i="5"/>
  <c r="AJ148" i="5"/>
  <c r="AH148" i="5"/>
  <c r="AF148" i="5"/>
  <c r="AE148" i="5"/>
  <c r="AD148" i="5"/>
  <c r="AC148" i="5"/>
  <c r="Z148" i="5"/>
  <c r="AA148" i="5" s="1"/>
  <c r="Y148" i="5"/>
  <c r="X148" i="5"/>
  <c r="S148" i="5"/>
  <c r="R148" i="5"/>
  <c r="L148" i="5"/>
  <c r="J148" i="5"/>
  <c r="F148" i="5"/>
  <c r="D148" i="5"/>
  <c r="BI147" i="5"/>
  <c r="BH147" i="5"/>
  <c r="BG147" i="5"/>
  <c r="BF147" i="5"/>
  <c r="BE147" i="5"/>
  <c r="BC147" i="5"/>
  <c r="BB147" i="5"/>
  <c r="BA147" i="5"/>
  <c r="AZ147" i="5"/>
  <c r="AY147" i="5"/>
  <c r="AX147" i="5"/>
  <c r="AW147" i="5"/>
  <c r="AV147" i="5"/>
  <c r="AU147" i="5"/>
  <c r="AT147" i="5"/>
  <c r="AQ147" i="5"/>
  <c r="AM147" i="5"/>
  <c r="AN147" i="5" s="1"/>
  <c r="AL147" i="5"/>
  <c r="AK147" i="5"/>
  <c r="AJ147" i="5"/>
  <c r="AH147" i="5"/>
  <c r="AF147" i="5"/>
  <c r="AE147" i="5"/>
  <c r="AD147" i="5"/>
  <c r="AC147" i="5"/>
  <c r="Y147" i="5"/>
  <c r="X147" i="5"/>
  <c r="S147" i="5"/>
  <c r="R147" i="5"/>
  <c r="L147" i="5"/>
  <c r="J147" i="5"/>
  <c r="F147" i="5"/>
  <c r="D147" i="5"/>
  <c r="BI146" i="5"/>
  <c r="BH146" i="5"/>
  <c r="BG146" i="5"/>
  <c r="BF146" i="5"/>
  <c r="BE146" i="5"/>
  <c r="BC146" i="5"/>
  <c r="BB146" i="5"/>
  <c r="BA146" i="5"/>
  <c r="AZ146" i="5"/>
  <c r="AY146" i="5"/>
  <c r="AX146" i="5"/>
  <c r="AW146" i="5"/>
  <c r="AV146" i="5"/>
  <c r="AU146" i="5"/>
  <c r="AT146" i="5"/>
  <c r="AQ146" i="5"/>
  <c r="AM146" i="5"/>
  <c r="AN146" i="5" s="1"/>
  <c r="AL146" i="5"/>
  <c r="AK146" i="5"/>
  <c r="AJ146" i="5"/>
  <c r="AH146" i="5"/>
  <c r="AF146" i="5"/>
  <c r="AE146" i="5"/>
  <c r="AD146" i="5"/>
  <c r="AC146" i="5"/>
  <c r="Z146" i="5"/>
  <c r="AA146" i="5" s="1"/>
  <c r="Y146" i="5"/>
  <c r="X146" i="5"/>
  <c r="S146" i="5"/>
  <c r="R146" i="5"/>
  <c r="L146" i="5"/>
  <c r="M169" i="5" s="1"/>
  <c r="J146" i="5"/>
  <c r="F146" i="5"/>
  <c r="D146" i="5"/>
  <c r="BI145" i="5"/>
  <c r="BH145" i="5"/>
  <c r="BG145" i="5"/>
  <c r="BF145" i="5"/>
  <c r="BE145" i="5"/>
  <c r="BC145" i="5"/>
  <c r="BB145" i="5"/>
  <c r="BA145" i="5"/>
  <c r="AZ145" i="5"/>
  <c r="AY145" i="5"/>
  <c r="AX145" i="5"/>
  <c r="AW145" i="5"/>
  <c r="AV145" i="5"/>
  <c r="AU145" i="5"/>
  <c r="AT145" i="5"/>
  <c r="AQ145" i="5"/>
  <c r="AM145" i="5"/>
  <c r="AN145" i="5" s="1"/>
  <c r="AL145" i="5"/>
  <c r="AK145" i="5"/>
  <c r="AJ145" i="5"/>
  <c r="AH145" i="5"/>
  <c r="AF145" i="5"/>
  <c r="AE145" i="5"/>
  <c r="AD145" i="5"/>
  <c r="AC145" i="5"/>
  <c r="Z145" i="5"/>
  <c r="AA145" i="5" s="1"/>
  <c r="Y145" i="5"/>
  <c r="X145" i="5"/>
  <c r="S145" i="5"/>
  <c r="R145" i="5"/>
  <c r="L145" i="5"/>
  <c r="J145" i="5"/>
  <c r="F145" i="5"/>
  <c r="D145" i="5"/>
  <c r="BI144" i="5"/>
  <c r="BH144" i="5"/>
  <c r="BG144" i="5"/>
  <c r="BF144" i="5"/>
  <c r="BE144" i="5"/>
  <c r="BC144" i="5"/>
  <c r="BB144" i="5"/>
  <c r="BA144" i="5"/>
  <c r="AZ144" i="5"/>
  <c r="AY144" i="5"/>
  <c r="AX144" i="5"/>
  <c r="AW144" i="5"/>
  <c r="AV144" i="5"/>
  <c r="AU144" i="5"/>
  <c r="AT144" i="5"/>
  <c r="AQ144" i="5"/>
  <c r="AM144" i="5"/>
  <c r="AN144" i="5" s="1"/>
  <c r="AL144" i="5"/>
  <c r="AK144" i="5"/>
  <c r="AJ144" i="5"/>
  <c r="AH144" i="5"/>
  <c r="AF144" i="5"/>
  <c r="AE144" i="5"/>
  <c r="AD144" i="5"/>
  <c r="AC144" i="5"/>
  <c r="Z144" i="5"/>
  <c r="AA144" i="5" s="1"/>
  <c r="Y144" i="5"/>
  <c r="X144" i="5"/>
  <c r="S144" i="5"/>
  <c r="R144" i="5"/>
  <c r="L144" i="5"/>
  <c r="J144" i="5"/>
  <c r="F144" i="5"/>
  <c r="D144" i="5"/>
  <c r="BI143" i="5"/>
  <c r="BH143" i="5"/>
  <c r="BG143" i="5"/>
  <c r="BF143" i="5"/>
  <c r="BE143" i="5"/>
  <c r="BC143" i="5"/>
  <c r="BB143" i="5"/>
  <c r="BA143" i="5"/>
  <c r="AZ143" i="5"/>
  <c r="AY143" i="5"/>
  <c r="AX143" i="5"/>
  <c r="AW143" i="5"/>
  <c r="AV143" i="5"/>
  <c r="AU143" i="5"/>
  <c r="AT143" i="5"/>
  <c r="AQ143" i="5"/>
  <c r="AM143" i="5"/>
  <c r="AN143" i="5" s="1"/>
  <c r="AL143" i="5"/>
  <c r="AK143" i="5"/>
  <c r="AJ143" i="5"/>
  <c r="AH143" i="5"/>
  <c r="AF143" i="5"/>
  <c r="AE143" i="5"/>
  <c r="AD143" i="5"/>
  <c r="AC143" i="5"/>
  <c r="Z143" i="5"/>
  <c r="AA143" i="5" s="1"/>
  <c r="Y143" i="5"/>
  <c r="X143" i="5"/>
  <c r="S143" i="5"/>
  <c r="R143" i="5"/>
  <c r="L143" i="5"/>
  <c r="J143" i="5"/>
  <c r="F143" i="5"/>
  <c r="D143" i="5"/>
  <c r="BI142" i="5"/>
  <c r="BH142" i="5"/>
  <c r="BG142" i="5"/>
  <c r="BF142" i="5"/>
  <c r="BE142" i="5"/>
  <c r="BC142" i="5"/>
  <c r="BB142" i="5"/>
  <c r="BA142" i="5"/>
  <c r="AZ142" i="5"/>
  <c r="AY142" i="5"/>
  <c r="AX142" i="5"/>
  <c r="AW142" i="5"/>
  <c r="AV142" i="5"/>
  <c r="AU142" i="5"/>
  <c r="AT142" i="5"/>
  <c r="AQ142" i="5"/>
  <c r="AM142" i="5"/>
  <c r="AN142" i="5" s="1"/>
  <c r="AL142" i="5"/>
  <c r="AK142" i="5"/>
  <c r="AJ142" i="5"/>
  <c r="AH142" i="5"/>
  <c r="AF142" i="5"/>
  <c r="AE142" i="5"/>
  <c r="AD142" i="5"/>
  <c r="AC142" i="5"/>
  <c r="AG142" i="5" s="1"/>
  <c r="Z142" i="5"/>
  <c r="AA142" i="5" s="1"/>
  <c r="Y142" i="5"/>
  <c r="X142" i="5"/>
  <c r="S142" i="5"/>
  <c r="R142" i="5"/>
  <c r="L142" i="5"/>
  <c r="J142" i="5"/>
  <c r="F142" i="5"/>
  <c r="D142" i="5"/>
  <c r="BI141" i="5"/>
  <c r="BH141" i="5"/>
  <c r="BG141" i="5"/>
  <c r="BF141" i="5"/>
  <c r="BE141" i="5"/>
  <c r="BC141" i="5"/>
  <c r="BB141" i="5"/>
  <c r="BA141" i="5"/>
  <c r="AZ141" i="5"/>
  <c r="AY141" i="5"/>
  <c r="AX141" i="5"/>
  <c r="AW141" i="5"/>
  <c r="AV141" i="5"/>
  <c r="AU141" i="5"/>
  <c r="AT141" i="5"/>
  <c r="AQ141" i="5"/>
  <c r="AM141" i="5"/>
  <c r="AN141" i="5" s="1"/>
  <c r="AL141" i="5"/>
  <c r="AK141" i="5"/>
  <c r="AJ141" i="5"/>
  <c r="AH141" i="5"/>
  <c r="AF141" i="5"/>
  <c r="AE141" i="5"/>
  <c r="AD141" i="5"/>
  <c r="AC141" i="5"/>
  <c r="Z141" i="5"/>
  <c r="AA141" i="5" s="1"/>
  <c r="Y141" i="5"/>
  <c r="X141" i="5"/>
  <c r="S141" i="5"/>
  <c r="R141" i="5"/>
  <c r="L141" i="5"/>
  <c r="J141" i="5"/>
  <c r="F141" i="5"/>
  <c r="D141" i="5"/>
  <c r="BI140" i="5"/>
  <c r="BH140" i="5"/>
  <c r="BG140" i="5"/>
  <c r="BF140" i="5"/>
  <c r="BE140" i="5"/>
  <c r="BC140" i="5"/>
  <c r="BB140" i="5"/>
  <c r="BA140" i="5"/>
  <c r="AZ140" i="5"/>
  <c r="AY140" i="5"/>
  <c r="AX140" i="5"/>
  <c r="AW140" i="5"/>
  <c r="AV140" i="5"/>
  <c r="AU140" i="5"/>
  <c r="AT140" i="5"/>
  <c r="AQ140" i="5"/>
  <c r="AM140" i="5"/>
  <c r="AN140" i="5" s="1"/>
  <c r="AL140" i="5"/>
  <c r="AK140" i="5"/>
  <c r="AJ140" i="5"/>
  <c r="AH140" i="5"/>
  <c r="AF140" i="5"/>
  <c r="AE140" i="5"/>
  <c r="AD140" i="5"/>
  <c r="AC140" i="5"/>
  <c r="Z140" i="5"/>
  <c r="AA140" i="5" s="1"/>
  <c r="Y140" i="5"/>
  <c r="X140" i="5"/>
  <c r="S140" i="5"/>
  <c r="R140" i="5"/>
  <c r="L140" i="5"/>
  <c r="J140" i="5"/>
  <c r="F140" i="5"/>
  <c r="D140" i="5"/>
  <c r="BI139" i="5"/>
  <c r="BH139" i="5"/>
  <c r="BG139" i="5"/>
  <c r="BF139" i="5"/>
  <c r="BE139" i="5"/>
  <c r="BC139" i="5"/>
  <c r="BB139" i="5"/>
  <c r="BA139" i="5"/>
  <c r="AZ139" i="5"/>
  <c r="AY139" i="5"/>
  <c r="AX139" i="5"/>
  <c r="AW139" i="5"/>
  <c r="AV139" i="5"/>
  <c r="AU139" i="5"/>
  <c r="AT139" i="5"/>
  <c r="AQ139" i="5"/>
  <c r="AM139" i="5"/>
  <c r="AN139" i="5" s="1"/>
  <c r="AL139" i="5"/>
  <c r="AK139" i="5"/>
  <c r="AJ139" i="5"/>
  <c r="AH139" i="5"/>
  <c r="AF139" i="5"/>
  <c r="AE139" i="5"/>
  <c r="AD139" i="5"/>
  <c r="AC139" i="5"/>
  <c r="Z139" i="5"/>
  <c r="AA139" i="5" s="1"/>
  <c r="Y139" i="5"/>
  <c r="X139" i="5"/>
  <c r="S139" i="5"/>
  <c r="R139" i="5"/>
  <c r="L139" i="5"/>
  <c r="J139" i="5"/>
  <c r="F139" i="5"/>
  <c r="D139" i="5"/>
  <c r="BI138" i="5"/>
  <c r="BH138" i="5"/>
  <c r="BG138" i="5"/>
  <c r="BF138" i="5"/>
  <c r="BE138" i="5"/>
  <c r="BC138" i="5"/>
  <c r="BB138" i="5"/>
  <c r="BA138" i="5"/>
  <c r="AZ138" i="5"/>
  <c r="AY138" i="5"/>
  <c r="AX138" i="5"/>
  <c r="AW138" i="5"/>
  <c r="AV138" i="5"/>
  <c r="AU138" i="5"/>
  <c r="AT138" i="5"/>
  <c r="AQ138" i="5"/>
  <c r="AM138" i="5"/>
  <c r="AN138" i="5" s="1"/>
  <c r="AL138" i="5"/>
  <c r="AK138" i="5"/>
  <c r="AJ138" i="5"/>
  <c r="AH138" i="5"/>
  <c r="AF138" i="5"/>
  <c r="AE138" i="5"/>
  <c r="AD138" i="5"/>
  <c r="AC138" i="5"/>
  <c r="Z138" i="5"/>
  <c r="AA138" i="5" s="1"/>
  <c r="Y138" i="5"/>
  <c r="X138" i="5"/>
  <c r="S138" i="5"/>
  <c r="R138" i="5"/>
  <c r="L138" i="5"/>
  <c r="J138" i="5"/>
  <c r="F138" i="5"/>
  <c r="D138" i="5"/>
  <c r="BI137" i="5"/>
  <c r="BH137" i="5"/>
  <c r="BG137" i="5"/>
  <c r="BF137" i="5"/>
  <c r="BE137" i="5"/>
  <c r="BC137" i="5"/>
  <c r="BB137" i="5"/>
  <c r="BA137" i="5"/>
  <c r="AZ137" i="5"/>
  <c r="AY137" i="5"/>
  <c r="AX137" i="5"/>
  <c r="AW137" i="5"/>
  <c r="AV137" i="5"/>
  <c r="AU137" i="5"/>
  <c r="AT137" i="5"/>
  <c r="AQ137" i="5"/>
  <c r="AM137" i="5"/>
  <c r="AN137" i="5" s="1"/>
  <c r="AL137" i="5"/>
  <c r="AK137" i="5"/>
  <c r="AJ137" i="5"/>
  <c r="AH137" i="5"/>
  <c r="AF137" i="5"/>
  <c r="AE137" i="5"/>
  <c r="AD137" i="5"/>
  <c r="AC137" i="5"/>
  <c r="Z137" i="5"/>
  <c r="AA137" i="5" s="1"/>
  <c r="Y137" i="5"/>
  <c r="X137" i="5"/>
  <c r="S137" i="5"/>
  <c r="R137" i="5"/>
  <c r="L137" i="5"/>
  <c r="J137" i="5"/>
  <c r="F137" i="5"/>
  <c r="D137" i="5"/>
  <c r="BI136" i="5"/>
  <c r="BH136" i="5"/>
  <c r="BG136" i="5"/>
  <c r="BF136" i="5"/>
  <c r="BE136" i="5"/>
  <c r="BC136" i="5"/>
  <c r="BB136" i="5"/>
  <c r="BA136" i="5"/>
  <c r="AZ136" i="5"/>
  <c r="AY136" i="5"/>
  <c r="AX136" i="5"/>
  <c r="AW136" i="5"/>
  <c r="AV136" i="5"/>
  <c r="AU136" i="5"/>
  <c r="AT136" i="5"/>
  <c r="AQ136" i="5"/>
  <c r="AM136" i="5"/>
  <c r="AN136" i="5" s="1"/>
  <c r="AL136" i="5"/>
  <c r="AK136" i="5"/>
  <c r="AJ136" i="5"/>
  <c r="AH136" i="5"/>
  <c r="AF136" i="5"/>
  <c r="AE136" i="5"/>
  <c r="AD136" i="5"/>
  <c r="AC136" i="5"/>
  <c r="Z136" i="5"/>
  <c r="AA136" i="5" s="1"/>
  <c r="Y136" i="5"/>
  <c r="X136" i="5"/>
  <c r="S136" i="5"/>
  <c r="R136" i="5"/>
  <c r="L136" i="5"/>
  <c r="J136" i="5"/>
  <c r="F136" i="5"/>
  <c r="D136" i="5"/>
  <c r="BI135" i="5"/>
  <c r="BH135" i="5"/>
  <c r="BG135" i="5"/>
  <c r="BF135" i="5"/>
  <c r="BE135" i="5"/>
  <c r="BC135" i="5"/>
  <c r="BB135" i="5"/>
  <c r="BA135" i="5"/>
  <c r="AZ135" i="5"/>
  <c r="AY135" i="5"/>
  <c r="AX135" i="5"/>
  <c r="AW135" i="5"/>
  <c r="AV135" i="5"/>
  <c r="AU135" i="5"/>
  <c r="AT135" i="5"/>
  <c r="AQ135" i="5"/>
  <c r="AM135" i="5"/>
  <c r="AN135" i="5" s="1"/>
  <c r="AL135" i="5"/>
  <c r="AK135" i="5"/>
  <c r="AJ135" i="5"/>
  <c r="AH135" i="5"/>
  <c r="AF135" i="5"/>
  <c r="AE135" i="5"/>
  <c r="AD135" i="5"/>
  <c r="AC135" i="5"/>
  <c r="Z135" i="5"/>
  <c r="AA135" i="5" s="1"/>
  <c r="Y135" i="5"/>
  <c r="X135" i="5"/>
  <c r="S135" i="5"/>
  <c r="R135" i="5"/>
  <c r="L135" i="5"/>
  <c r="J135" i="5"/>
  <c r="F135" i="5"/>
  <c r="D135" i="5"/>
  <c r="BI134" i="5"/>
  <c r="BH134" i="5"/>
  <c r="BG134" i="5"/>
  <c r="BF134" i="5"/>
  <c r="BE134" i="5"/>
  <c r="BC134" i="5"/>
  <c r="BB134" i="5"/>
  <c r="BA134" i="5"/>
  <c r="AZ134" i="5"/>
  <c r="AY134" i="5"/>
  <c r="AX134" i="5"/>
  <c r="AW134" i="5"/>
  <c r="AV134" i="5"/>
  <c r="AU134" i="5"/>
  <c r="AT134" i="5"/>
  <c r="AQ134" i="5"/>
  <c r="AM134" i="5"/>
  <c r="AN134" i="5" s="1"/>
  <c r="AL134" i="5"/>
  <c r="AK134" i="5"/>
  <c r="AJ134" i="5"/>
  <c r="AH134" i="5"/>
  <c r="AF134" i="5"/>
  <c r="AE134" i="5"/>
  <c r="AD134" i="5"/>
  <c r="AC134" i="5"/>
  <c r="Z134" i="5"/>
  <c r="AA134" i="5" s="1"/>
  <c r="Y134" i="5"/>
  <c r="X134" i="5"/>
  <c r="S134" i="5"/>
  <c r="R134" i="5"/>
  <c r="L134" i="5"/>
  <c r="BC9" i="5" s="1"/>
  <c r="J134" i="5"/>
  <c r="BA9" i="5" s="1"/>
  <c r="F134" i="5"/>
  <c r="D134" i="5"/>
  <c r="BI133" i="5"/>
  <c r="BH133" i="5"/>
  <c r="BG133" i="5"/>
  <c r="BF133" i="5"/>
  <c r="BE133" i="5"/>
  <c r="BC133" i="5"/>
  <c r="BB133" i="5"/>
  <c r="BA133" i="5"/>
  <c r="AZ133" i="5"/>
  <c r="AY133" i="5"/>
  <c r="AX133" i="5"/>
  <c r="AW133" i="5"/>
  <c r="AV133" i="5"/>
  <c r="AU133" i="5"/>
  <c r="AT133" i="5"/>
  <c r="AQ133" i="5"/>
  <c r="AM133" i="5"/>
  <c r="AN133" i="5" s="1"/>
  <c r="AL133" i="5"/>
  <c r="AK133" i="5"/>
  <c r="AJ133" i="5"/>
  <c r="AH133" i="5"/>
  <c r="AF133" i="5"/>
  <c r="AE133" i="5"/>
  <c r="AD133" i="5"/>
  <c r="AC133" i="5"/>
  <c r="Z133" i="5"/>
  <c r="AA133" i="5" s="1"/>
  <c r="Y133" i="5"/>
  <c r="X133" i="5"/>
  <c r="S133" i="5"/>
  <c r="R133" i="5"/>
  <c r="L133" i="5"/>
  <c r="J133" i="5"/>
  <c r="F133" i="5"/>
  <c r="D133" i="5"/>
  <c r="BI132" i="5"/>
  <c r="BH132" i="5"/>
  <c r="BG132" i="5"/>
  <c r="BF132" i="5"/>
  <c r="BE132" i="5"/>
  <c r="BC132" i="5"/>
  <c r="BB132" i="5"/>
  <c r="BA132" i="5"/>
  <c r="AZ132" i="5"/>
  <c r="AY132" i="5"/>
  <c r="AX132" i="5"/>
  <c r="AW132" i="5"/>
  <c r="AV132" i="5"/>
  <c r="AU132" i="5"/>
  <c r="AT132" i="5"/>
  <c r="AQ132" i="5"/>
  <c r="AM132" i="5"/>
  <c r="AN132" i="5" s="1"/>
  <c r="AL132" i="5"/>
  <c r="AK132" i="5"/>
  <c r="AJ132" i="5"/>
  <c r="AH132" i="5"/>
  <c r="AF132" i="5"/>
  <c r="AE132" i="5"/>
  <c r="AD132" i="5"/>
  <c r="AC132" i="5"/>
  <c r="Z132" i="5"/>
  <c r="AA132" i="5" s="1"/>
  <c r="Y132" i="5"/>
  <c r="X132" i="5"/>
  <c r="S132" i="5"/>
  <c r="R132" i="5"/>
  <c r="L132" i="5"/>
  <c r="J132" i="5"/>
  <c r="F132" i="5"/>
  <c r="D132" i="5"/>
  <c r="BI131" i="5"/>
  <c r="BH131" i="5"/>
  <c r="BG131" i="5"/>
  <c r="BF131" i="5"/>
  <c r="BE131" i="5"/>
  <c r="BC131" i="5"/>
  <c r="BB131" i="5"/>
  <c r="BA131" i="5"/>
  <c r="AZ131" i="5"/>
  <c r="AY131" i="5"/>
  <c r="AX131" i="5"/>
  <c r="AW131" i="5"/>
  <c r="AV131" i="5"/>
  <c r="AU131" i="5"/>
  <c r="AT131" i="5"/>
  <c r="AQ131" i="5"/>
  <c r="AM131" i="5"/>
  <c r="AN131" i="5" s="1"/>
  <c r="AL131" i="5"/>
  <c r="AK131" i="5"/>
  <c r="AJ131" i="5"/>
  <c r="AH131" i="5"/>
  <c r="AF131" i="5"/>
  <c r="AE131" i="5"/>
  <c r="AG131" i="5" s="1"/>
  <c r="AD131" i="5"/>
  <c r="AC131" i="5"/>
  <c r="Z131" i="5"/>
  <c r="AA131" i="5" s="1"/>
  <c r="Y131" i="5"/>
  <c r="X131" i="5"/>
  <c r="S131" i="5"/>
  <c r="R131" i="5"/>
  <c r="L131" i="5"/>
  <c r="J131" i="5"/>
  <c r="F131" i="5"/>
  <c r="D131" i="5"/>
  <c r="BI130" i="5"/>
  <c r="BH130" i="5"/>
  <c r="BG130" i="5"/>
  <c r="BF130" i="5"/>
  <c r="BE130" i="5"/>
  <c r="BC130" i="5"/>
  <c r="BB130" i="5"/>
  <c r="BA130" i="5"/>
  <c r="AZ130" i="5"/>
  <c r="AY130" i="5"/>
  <c r="AX130" i="5"/>
  <c r="AW130" i="5"/>
  <c r="AV130" i="5"/>
  <c r="AU130" i="5"/>
  <c r="AT130" i="5"/>
  <c r="AQ130" i="5"/>
  <c r="AM130" i="5"/>
  <c r="AN130" i="5" s="1"/>
  <c r="AL130" i="5"/>
  <c r="AK130" i="5"/>
  <c r="AJ130" i="5"/>
  <c r="AH130" i="5"/>
  <c r="AF130" i="5"/>
  <c r="AE130" i="5"/>
  <c r="AD130" i="5"/>
  <c r="AC130" i="5"/>
  <c r="Z130" i="5"/>
  <c r="AA130" i="5" s="1"/>
  <c r="Y130" i="5"/>
  <c r="X130" i="5"/>
  <c r="S130" i="5"/>
  <c r="R130" i="5"/>
  <c r="L130" i="5"/>
  <c r="J130" i="5"/>
  <c r="F130" i="5"/>
  <c r="D130" i="5"/>
  <c r="BI129" i="5"/>
  <c r="BH129" i="5"/>
  <c r="BG129" i="5"/>
  <c r="BF129" i="5"/>
  <c r="BE129" i="5"/>
  <c r="BC129" i="5"/>
  <c r="BB129" i="5"/>
  <c r="BA129" i="5"/>
  <c r="AZ129" i="5"/>
  <c r="AY129" i="5"/>
  <c r="AX129" i="5"/>
  <c r="AW129" i="5"/>
  <c r="AV129" i="5"/>
  <c r="AU129" i="5"/>
  <c r="AT129" i="5"/>
  <c r="AQ129" i="5"/>
  <c r="AM129" i="5"/>
  <c r="AN129" i="5" s="1"/>
  <c r="AL129" i="5"/>
  <c r="AK129" i="5"/>
  <c r="AJ129" i="5"/>
  <c r="AH129" i="5"/>
  <c r="AF129" i="5"/>
  <c r="AE129" i="5"/>
  <c r="AD129" i="5"/>
  <c r="AC129" i="5"/>
  <c r="Z129" i="5"/>
  <c r="AA129" i="5" s="1"/>
  <c r="Y129" i="5"/>
  <c r="X129" i="5"/>
  <c r="S129" i="5"/>
  <c r="R129" i="5"/>
  <c r="L129" i="5"/>
  <c r="J129" i="5"/>
  <c r="F129" i="5"/>
  <c r="D129" i="5"/>
  <c r="BI128" i="5"/>
  <c r="BH128" i="5"/>
  <c r="BG128" i="5"/>
  <c r="BF128" i="5"/>
  <c r="BE128" i="5"/>
  <c r="BC128" i="5"/>
  <c r="BB128" i="5"/>
  <c r="BA128" i="5"/>
  <c r="AZ128" i="5"/>
  <c r="AY128" i="5"/>
  <c r="AX128" i="5"/>
  <c r="AW128" i="5"/>
  <c r="AV128" i="5"/>
  <c r="AU128" i="5"/>
  <c r="AT128" i="5"/>
  <c r="AQ128" i="5"/>
  <c r="AM128" i="5"/>
  <c r="AN128" i="5" s="1"/>
  <c r="AL128" i="5"/>
  <c r="AK128" i="5"/>
  <c r="AJ128" i="5"/>
  <c r="AH128" i="5"/>
  <c r="AF128" i="5"/>
  <c r="AE128" i="5"/>
  <c r="AD128" i="5"/>
  <c r="AC128" i="5"/>
  <c r="Z128" i="5"/>
  <c r="AA128" i="5" s="1"/>
  <c r="Y128" i="5"/>
  <c r="X128" i="5"/>
  <c r="S128" i="5"/>
  <c r="R128" i="5"/>
  <c r="L128" i="5"/>
  <c r="J128" i="5"/>
  <c r="F128" i="5"/>
  <c r="D128" i="5"/>
  <c r="BI127" i="5"/>
  <c r="BH127" i="5"/>
  <c r="BG127" i="5"/>
  <c r="BF127" i="5"/>
  <c r="BE127" i="5"/>
  <c r="BC127" i="5"/>
  <c r="BB127" i="5"/>
  <c r="BA127" i="5"/>
  <c r="AZ127" i="5"/>
  <c r="AY127" i="5"/>
  <c r="AX127" i="5"/>
  <c r="AW127" i="5"/>
  <c r="AV127" i="5"/>
  <c r="AU127" i="5"/>
  <c r="AT127" i="5"/>
  <c r="AQ127" i="5"/>
  <c r="AM127" i="5"/>
  <c r="AN127" i="5" s="1"/>
  <c r="AL127" i="5"/>
  <c r="AK127" i="5"/>
  <c r="AJ127" i="5"/>
  <c r="AH127" i="5"/>
  <c r="AF127" i="5"/>
  <c r="AE127" i="5"/>
  <c r="AD127" i="5"/>
  <c r="AC127" i="5"/>
  <c r="Z127" i="5"/>
  <c r="AA127" i="5" s="1"/>
  <c r="Y127" i="5"/>
  <c r="X127" i="5"/>
  <c r="S127" i="5"/>
  <c r="R127" i="5"/>
  <c r="L127" i="5"/>
  <c r="J127" i="5"/>
  <c r="F127" i="5"/>
  <c r="D127" i="5"/>
  <c r="BI126" i="5"/>
  <c r="BH126" i="5"/>
  <c r="BG126" i="5"/>
  <c r="BF126" i="5"/>
  <c r="BE126" i="5"/>
  <c r="BC126" i="5"/>
  <c r="BB126" i="5"/>
  <c r="BA126" i="5"/>
  <c r="AZ126" i="5"/>
  <c r="AY126" i="5"/>
  <c r="AX126" i="5"/>
  <c r="AW126" i="5"/>
  <c r="AV126" i="5"/>
  <c r="AU126" i="5"/>
  <c r="AT126" i="5"/>
  <c r="AQ126" i="5"/>
  <c r="AM126" i="5"/>
  <c r="AN126" i="5" s="1"/>
  <c r="AL126" i="5"/>
  <c r="AK126" i="5"/>
  <c r="AJ126" i="5"/>
  <c r="AH126" i="5"/>
  <c r="AF126" i="5"/>
  <c r="AE126" i="5"/>
  <c r="AD126" i="5"/>
  <c r="AC126" i="5"/>
  <c r="Z126" i="5"/>
  <c r="AA126" i="5" s="1"/>
  <c r="Y126" i="5"/>
  <c r="X126" i="5"/>
  <c r="S126" i="5"/>
  <c r="R126" i="5"/>
  <c r="L126" i="5"/>
  <c r="J126" i="5"/>
  <c r="F126" i="5"/>
  <c r="D126" i="5"/>
  <c r="BI125" i="5"/>
  <c r="BH125" i="5"/>
  <c r="BG125" i="5"/>
  <c r="BF125" i="5"/>
  <c r="BE125" i="5"/>
  <c r="BC125" i="5"/>
  <c r="BB125" i="5"/>
  <c r="BA125" i="5"/>
  <c r="AZ125" i="5"/>
  <c r="AY125" i="5"/>
  <c r="AX125" i="5"/>
  <c r="AW125" i="5"/>
  <c r="AV125" i="5"/>
  <c r="AU125" i="5"/>
  <c r="AT125" i="5"/>
  <c r="AQ125" i="5"/>
  <c r="AM125" i="5"/>
  <c r="AN125" i="5" s="1"/>
  <c r="AL125" i="5"/>
  <c r="AK125" i="5"/>
  <c r="AJ125" i="5"/>
  <c r="AH125" i="5"/>
  <c r="AF125" i="5"/>
  <c r="AE125" i="5"/>
  <c r="AD125" i="5"/>
  <c r="AC125" i="5"/>
  <c r="Z125" i="5"/>
  <c r="AA125" i="5" s="1"/>
  <c r="Y125" i="5"/>
  <c r="X125" i="5"/>
  <c r="S125" i="5"/>
  <c r="R125" i="5"/>
  <c r="L125" i="5"/>
  <c r="J125" i="5"/>
  <c r="F125" i="5"/>
  <c r="D125" i="5"/>
  <c r="BI124" i="5"/>
  <c r="BH124" i="5"/>
  <c r="BG124" i="5"/>
  <c r="BF124" i="5"/>
  <c r="BE124" i="5"/>
  <c r="BC124" i="5"/>
  <c r="BB124" i="5"/>
  <c r="BA124" i="5"/>
  <c r="AZ124" i="5"/>
  <c r="AY124" i="5"/>
  <c r="AX124" i="5"/>
  <c r="AW124" i="5"/>
  <c r="AV124" i="5"/>
  <c r="AU124" i="5"/>
  <c r="AT124" i="5"/>
  <c r="AQ124" i="5"/>
  <c r="AM124" i="5"/>
  <c r="AN124" i="5" s="1"/>
  <c r="AL124" i="5"/>
  <c r="AK124" i="5"/>
  <c r="AJ124" i="5"/>
  <c r="AH124" i="5"/>
  <c r="AF124" i="5"/>
  <c r="AE124" i="5"/>
  <c r="AD124" i="5"/>
  <c r="AC124" i="5"/>
  <c r="Z124" i="5"/>
  <c r="AA124" i="5" s="1"/>
  <c r="Y124" i="5"/>
  <c r="X124" i="5"/>
  <c r="S124" i="5"/>
  <c r="R124" i="5"/>
  <c r="L124" i="5"/>
  <c r="J124" i="5"/>
  <c r="F124" i="5"/>
  <c r="D124" i="5"/>
  <c r="BI123" i="5"/>
  <c r="BH123" i="5"/>
  <c r="BG123" i="5"/>
  <c r="BF123" i="5"/>
  <c r="BE123" i="5"/>
  <c r="BC123" i="5"/>
  <c r="BB123" i="5"/>
  <c r="BA123" i="5"/>
  <c r="AZ123" i="5"/>
  <c r="AY123" i="5"/>
  <c r="AX123" i="5"/>
  <c r="AW123" i="5"/>
  <c r="AV123" i="5"/>
  <c r="AU123" i="5"/>
  <c r="AT123" i="5"/>
  <c r="AQ123" i="5"/>
  <c r="AM123" i="5"/>
  <c r="AN123" i="5" s="1"/>
  <c r="AL123" i="5"/>
  <c r="AK123" i="5"/>
  <c r="AJ123" i="5"/>
  <c r="AH123" i="5"/>
  <c r="AF123" i="5"/>
  <c r="AE123" i="5"/>
  <c r="AD123" i="5"/>
  <c r="AC123" i="5"/>
  <c r="Z123" i="5"/>
  <c r="AA123" i="5" s="1"/>
  <c r="Y123" i="5"/>
  <c r="X123" i="5"/>
  <c r="S123" i="5"/>
  <c r="R123" i="5"/>
  <c r="L123" i="5"/>
  <c r="J123" i="5"/>
  <c r="F123" i="5"/>
  <c r="D123" i="5"/>
  <c r="BI122" i="5"/>
  <c r="BH122" i="5"/>
  <c r="BG122" i="5"/>
  <c r="BF122" i="5"/>
  <c r="BE122" i="5"/>
  <c r="BC122" i="5"/>
  <c r="BB122" i="5"/>
  <c r="BA122" i="5"/>
  <c r="AZ122" i="5"/>
  <c r="AY122" i="5"/>
  <c r="AX122" i="5"/>
  <c r="AW122" i="5"/>
  <c r="AV122" i="5"/>
  <c r="AU122" i="5"/>
  <c r="AT122" i="5"/>
  <c r="AQ122" i="5"/>
  <c r="AM122" i="5"/>
  <c r="AN122" i="5" s="1"/>
  <c r="AL122" i="5"/>
  <c r="AK122" i="5"/>
  <c r="AJ122" i="5"/>
  <c r="AH122" i="5"/>
  <c r="AF122" i="5"/>
  <c r="AE122" i="5"/>
  <c r="AD122" i="5"/>
  <c r="AC122" i="5"/>
  <c r="Z122" i="5"/>
  <c r="AA122" i="5" s="1"/>
  <c r="Y122" i="5"/>
  <c r="X122" i="5"/>
  <c r="S122" i="5"/>
  <c r="R122" i="5"/>
  <c r="L122" i="5"/>
  <c r="J122" i="5"/>
  <c r="F122" i="5"/>
  <c r="D122" i="5"/>
  <c r="BI121" i="5"/>
  <c r="BH121" i="5"/>
  <c r="BG121" i="5"/>
  <c r="BF121" i="5"/>
  <c r="BE121" i="5"/>
  <c r="BC121" i="5"/>
  <c r="BB121" i="5"/>
  <c r="BA121" i="5"/>
  <c r="AZ121" i="5"/>
  <c r="AY121" i="5"/>
  <c r="AX121" i="5"/>
  <c r="AW121" i="5"/>
  <c r="AV121" i="5"/>
  <c r="AU121" i="5"/>
  <c r="AT121" i="5"/>
  <c r="AQ121" i="5"/>
  <c r="AM121" i="5"/>
  <c r="AN121" i="5" s="1"/>
  <c r="AL121" i="5"/>
  <c r="AK121" i="5"/>
  <c r="AJ121" i="5"/>
  <c r="AH121" i="5"/>
  <c r="AF121" i="5"/>
  <c r="AE121" i="5"/>
  <c r="AD121" i="5"/>
  <c r="AC121" i="5"/>
  <c r="Z121" i="5"/>
  <c r="AA121" i="5" s="1"/>
  <c r="Y121" i="5"/>
  <c r="X121" i="5"/>
  <c r="S121" i="5"/>
  <c r="R121" i="5"/>
  <c r="L121" i="5"/>
  <c r="J121" i="5"/>
  <c r="F121" i="5"/>
  <c r="D121" i="5"/>
  <c r="BI120" i="5"/>
  <c r="BH120" i="5"/>
  <c r="BG120" i="5"/>
  <c r="BF120" i="5"/>
  <c r="BE120" i="5"/>
  <c r="BC120" i="5"/>
  <c r="BB120" i="5"/>
  <c r="BA120" i="5"/>
  <c r="AZ120" i="5"/>
  <c r="AY120" i="5"/>
  <c r="AX120" i="5"/>
  <c r="AW120" i="5"/>
  <c r="AV120" i="5"/>
  <c r="AU120" i="5"/>
  <c r="AT120" i="5"/>
  <c r="AQ120" i="5"/>
  <c r="AM120" i="5"/>
  <c r="AN120" i="5" s="1"/>
  <c r="AL120" i="5"/>
  <c r="AK120" i="5"/>
  <c r="AJ120" i="5"/>
  <c r="AH120" i="5"/>
  <c r="AF120" i="5"/>
  <c r="AE120" i="5"/>
  <c r="AD120" i="5"/>
  <c r="AC120" i="5"/>
  <c r="Z120" i="5"/>
  <c r="AA120" i="5" s="1"/>
  <c r="Y120" i="5"/>
  <c r="X120" i="5"/>
  <c r="S120" i="5"/>
  <c r="R120" i="5"/>
  <c r="L120" i="5"/>
  <c r="J120" i="5"/>
  <c r="F120" i="5"/>
  <c r="D120" i="5"/>
  <c r="BI119" i="5"/>
  <c r="BH119" i="5"/>
  <c r="BG119" i="5"/>
  <c r="BF119" i="5"/>
  <c r="BE119" i="5"/>
  <c r="BC119" i="5"/>
  <c r="BB119" i="5"/>
  <c r="BA119" i="5"/>
  <c r="AZ119" i="5"/>
  <c r="AY119" i="5"/>
  <c r="AX119" i="5"/>
  <c r="AW119" i="5"/>
  <c r="AV119" i="5"/>
  <c r="AU119" i="5"/>
  <c r="AT119" i="5"/>
  <c r="AQ119" i="5"/>
  <c r="AM119" i="5"/>
  <c r="AN119" i="5" s="1"/>
  <c r="AL119" i="5"/>
  <c r="AK119" i="5"/>
  <c r="AJ119" i="5"/>
  <c r="AH119" i="5"/>
  <c r="AF119" i="5"/>
  <c r="AE119" i="5"/>
  <c r="AD119" i="5"/>
  <c r="AC119" i="5"/>
  <c r="Z119" i="5"/>
  <c r="AA119" i="5" s="1"/>
  <c r="Y119" i="5"/>
  <c r="X119" i="5"/>
  <c r="S119" i="5"/>
  <c r="R119" i="5"/>
  <c r="L119" i="5"/>
  <c r="J119" i="5"/>
  <c r="F119" i="5"/>
  <c r="D119" i="5"/>
  <c r="BI118" i="5"/>
  <c r="BH118" i="5"/>
  <c r="BG118" i="5"/>
  <c r="BF118" i="5"/>
  <c r="BE118" i="5"/>
  <c r="BC118" i="5"/>
  <c r="BB118" i="5"/>
  <c r="BA118" i="5"/>
  <c r="AZ118" i="5"/>
  <c r="AY118" i="5"/>
  <c r="AX118" i="5"/>
  <c r="AW118" i="5"/>
  <c r="AV118" i="5"/>
  <c r="AU118" i="5"/>
  <c r="AT118" i="5"/>
  <c r="AQ118" i="5"/>
  <c r="AM118" i="5"/>
  <c r="AN118" i="5" s="1"/>
  <c r="AL118" i="5"/>
  <c r="AK118" i="5"/>
  <c r="AJ118" i="5"/>
  <c r="AH118" i="5"/>
  <c r="AF118" i="5"/>
  <c r="AE118" i="5"/>
  <c r="AD118" i="5"/>
  <c r="AC118" i="5"/>
  <c r="Z118" i="5"/>
  <c r="AA118" i="5" s="1"/>
  <c r="Y118" i="5"/>
  <c r="X118" i="5"/>
  <c r="S118" i="5"/>
  <c r="R118" i="5"/>
  <c r="L118" i="5"/>
  <c r="J118" i="5"/>
  <c r="F118" i="5"/>
  <c r="D118" i="5"/>
  <c r="BI117" i="5"/>
  <c r="BH117" i="5"/>
  <c r="BG117" i="5"/>
  <c r="BF117" i="5"/>
  <c r="BE117" i="5"/>
  <c r="BC117" i="5"/>
  <c r="BB117" i="5"/>
  <c r="BA117" i="5"/>
  <c r="AZ117" i="5"/>
  <c r="AY117" i="5"/>
  <c r="AX117" i="5"/>
  <c r="AW117" i="5"/>
  <c r="AV117" i="5"/>
  <c r="AU117" i="5"/>
  <c r="AT117" i="5"/>
  <c r="AQ117" i="5"/>
  <c r="AM117" i="5"/>
  <c r="AN117" i="5" s="1"/>
  <c r="AL117" i="5"/>
  <c r="AK117" i="5"/>
  <c r="AJ117" i="5"/>
  <c r="AH117" i="5"/>
  <c r="AF117" i="5"/>
  <c r="AE117" i="5"/>
  <c r="AD117" i="5"/>
  <c r="AC117" i="5"/>
  <c r="Z117" i="5"/>
  <c r="AA117" i="5" s="1"/>
  <c r="Y117" i="5"/>
  <c r="X117" i="5"/>
  <c r="S117" i="5"/>
  <c r="R117" i="5"/>
  <c r="L117" i="5"/>
  <c r="J117" i="5"/>
  <c r="F117" i="5"/>
  <c r="D117" i="5"/>
  <c r="BI116" i="5"/>
  <c r="BH116" i="5"/>
  <c r="BG116" i="5"/>
  <c r="BF116" i="5"/>
  <c r="BE116" i="5"/>
  <c r="BC116" i="5"/>
  <c r="BB116" i="5"/>
  <c r="BA116" i="5"/>
  <c r="AZ116" i="5"/>
  <c r="AY116" i="5"/>
  <c r="AX116" i="5"/>
  <c r="AW116" i="5"/>
  <c r="AV116" i="5"/>
  <c r="AU116" i="5"/>
  <c r="AT116" i="5"/>
  <c r="AQ116" i="5"/>
  <c r="AM116" i="5"/>
  <c r="AN116" i="5" s="1"/>
  <c r="AL116" i="5"/>
  <c r="AK116" i="5"/>
  <c r="AJ116" i="5"/>
  <c r="AH116" i="5"/>
  <c r="AF116" i="5"/>
  <c r="AE116" i="5"/>
  <c r="AD116" i="5"/>
  <c r="AC116" i="5"/>
  <c r="Z116" i="5"/>
  <c r="AA116" i="5" s="1"/>
  <c r="Y116" i="5"/>
  <c r="X116" i="5"/>
  <c r="S116" i="5"/>
  <c r="R116" i="5"/>
  <c r="L116" i="5"/>
  <c r="J116" i="5"/>
  <c r="F116" i="5"/>
  <c r="D116" i="5"/>
  <c r="BI115" i="5"/>
  <c r="BH115" i="5"/>
  <c r="BG115" i="5"/>
  <c r="BF115" i="5"/>
  <c r="BE115" i="5"/>
  <c r="BC115" i="5"/>
  <c r="BB115" i="5"/>
  <c r="BA115" i="5"/>
  <c r="AZ115" i="5"/>
  <c r="AY115" i="5"/>
  <c r="AX115" i="5"/>
  <c r="AW115" i="5"/>
  <c r="AV115" i="5"/>
  <c r="AU115" i="5"/>
  <c r="AT115" i="5"/>
  <c r="AQ115" i="5"/>
  <c r="AM115" i="5"/>
  <c r="AN115" i="5" s="1"/>
  <c r="AL115" i="5"/>
  <c r="AK115" i="5"/>
  <c r="AJ115" i="5"/>
  <c r="AH115" i="5"/>
  <c r="AF115" i="5"/>
  <c r="AE115" i="5"/>
  <c r="AD115" i="5"/>
  <c r="AC115" i="5"/>
  <c r="Z115" i="5"/>
  <c r="AA115" i="5" s="1"/>
  <c r="Y115" i="5"/>
  <c r="X115" i="5"/>
  <c r="S115" i="5"/>
  <c r="R115" i="5"/>
  <c r="L115" i="5"/>
  <c r="J115" i="5"/>
  <c r="F115" i="5"/>
  <c r="D115" i="5"/>
  <c r="BI114" i="5"/>
  <c r="BH114" i="5"/>
  <c r="BG114" i="5"/>
  <c r="BF114" i="5"/>
  <c r="BE114" i="5"/>
  <c r="BC114" i="5"/>
  <c r="BB114" i="5"/>
  <c r="BA114" i="5"/>
  <c r="AZ114" i="5"/>
  <c r="AY114" i="5"/>
  <c r="AX114" i="5"/>
  <c r="AW114" i="5"/>
  <c r="AV114" i="5"/>
  <c r="AU114" i="5"/>
  <c r="AT114" i="5"/>
  <c r="AQ114" i="5"/>
  <c r="AM114" i="5"/>
  <c r="AN114" i="5" s="1"/>
  <c r="AL114" i="5"/>
  <c r="AK114" i="5"/>
  <c r="AJ114" i="5"/>
  <c r="AH114" i="5"/>
  <c r="AF114" i="5"/>
  <c r="AE114" i="5"/>
  <c r="AD114" i="5"/>
  <c r="AC114" i="5"/>
  <c r="Z114" i="5"/>
  <c r="AA114" i="5" s="1"/>
  <c r="Y114" i="5"/>
  <c r="X114" i="5"/>
  <c r="S114" i="5"/>
  <c r="R114" i="5"/>
  <c r="L114" i="5"/>
  <c r="J114" i="5"/>
  <c r="F114" i="5"/>
  <c r="D114" i="5"/>
  <c r="BI113" i="5"/>
  <c r="BH113" i="5"/>
  <c r="BG113" i="5"/>
  <c r="BF113" i="5"/>
  <c r="BE113" i="5"/>
  <c r="BC113" i="5"/>
  <c r="BB113" i="5"/>
  <c r="BA113" i="5"/>
  <c r="AZ113" i="5"/>
  <c r="AY113" i="5"/>
  <c r="AX113" i="5"/>
  <c r="AW113" i="5"/>
  <c r="AV113" i="5"/>
  <c r="AU113" i="5"/>
  <c r="AT113" i="5"/>
  <c r="AQ113" i="5"/>
  <c r="AM113" i="5"/>
  <c r="AN113" i="5" s="1"/>
  <c r="AL113" i="5"/>
  <c r="AK113" i="5"/>
  <c r="AJ113" i="5"/>
  <c r="AH113" i="5"/>
  <c r="AF113" i="5"/>
  <c r="AE113" i="5"/>
  <c r="AD113" i="5"/>
  <c r="AC113" i="5"/>
  <c r="Z113" i="5"/>
  <c r="AA113" i="5" s="1"/>
  <c r="Y113" i="5"/>
  <c r="X113" i="5"/>
  <c r="S113" i="5"/>
  <c r="R113" i="5"/>
  <c r="L113" i="5"/>
  <c r="J113" i="5"/>
  <c r="F113" i="5"/>
  <c r="D113" i="5"/>
  <c r="BI112" i="5"/>
  <c r="BH112" i="5"/>
  <c r="BG112" i="5"/>
  <c r="BF112" i="5"/>
  <c r="BE112" i="5"/>
  <c r="BC112" i="5"/>
  <c r="BB112" i="5"/>
  <c r="BA112" i="5"/>
  <c r="AZ112" i="5"/>
  <c r="AY112" i="5"/>
  <c r="AX112" i="5"/>
  <c r="AW112" i="5"/>
  <c r="AV112" i="5"/>
  <c r="AU112" i="5"/>
  <c r="AT112" i="5"/>
  <c r="AQ112" i="5"/>
  <c r="AM112" i="5"/>
  <c r="AN112" i="5" s="1"/>
  <c r="AL112" i="5"/>
  <c r="AK112" i="5"/>
  <c r="AJ112" i="5"/>
  <c r="AH112" i="5"/>
  <c r="AF112" i="5"/>
  <c r="AE112" i="5"/>
  <c r="AD112" i="5"/>
  <c r="AC112" i="5"/>
  <c r="Z112" i="5"/>
  <c r="AA112" i="5" s="1"/>
  <c r="Y112" i="5"/>
  <c r="X112" i="5"/>
  <c r="S112" i="5"/>
  <c r="R112" i="5"/>
  <c r="L112" i="5"/>
  <c r="J112" i="5"/>
  <c r="F112" i="5"/>
  <c r="D112" i="5"/>
  <c r="BI111" i="5"/>
  <c r="BH111" i="5"/>
  <c r="BG111" i="5"/>
  <c r="BF111" i="5"/>
  <c r="BE111" i="5"/>
  <c r="BC111" i="5"/>
  <c r="BB111" i="5"/>
  <c r="BA111" i="5"/>
  <c r="AZ111" i="5"/>
  <c r="AY111" i="5"/>
  <c r="AX111" i="5"/>
  <c r="AW111" i="5"/>
  <c r="AV111" i="5"/>
  <c r="AU111" i="5"/>
  <c r="AT111" i="5"/>
  <c r="AQ111" i="5"/>
  <c r="AM111" i="5"/>
  <c r="AN111" i="5" s="1"/>
  <c r="AL111" i="5"/>
  <c r="AK111" i="5"/>
  <c r="AJ111" i="5"/>
  <c r="AH111" i="5"/>
  <c r="AF111" i="5"/>
  <c r="AE111" i="5"/>
  <c r="AD111" i="5"/>
  <c r="AC111" i="5"/>
  <c r="Z111" i="5"/>
  <c r="AA111" i="5" s="1"/>
  <c r="Y111" i="5"/>
  <c r="X111" i="5"/>
  <c r="S111" i="5"/>
  <c r="R111" i="5"/>
  <c r="L111" i="5"/>
  <c r="J111" i="5"/>
  <c r="F111" i="5"/>
  <c r="D111" i="5"/>
  <c r="BI110" i="5"/>
  <c r="BH110" i="5"/>
  <c r="BG110" i="5"/>
  <c r="BF110" i="5"/>
  <c r="BE110" i="5"/>
  <c r="BC110" i="5"/>
  <c r="BB110" i="5"/>
  <c r="BA110" i="5"/>
  <c r="AZ110" i="5"/>
  <c r="AY110" i="5"/>
  <c r="AX110" i="5"/>
  <c r="AW110" i="5"/>
  <c r="AV110" i="5"/>
  <c r="AU110" i="5"/>
  <c r="AT110" i="5"/>
  <c r="AQ110" i="5"/>
  <c r="AM110" i="5"/>
  <c r="AN110" i="5" s="1"/>
  <c r="AL110" i="5"/>
  <c r="AK110" i="5"/>
  <c r="AJ110" i="5"/>
  <c r="AH110" i="5"/>
  <c r="AF110" i="5"/>
  <c r="AE110" i="5"/>
  <c r="AD110" i="5"/>
  <c r="AC110" i="5"/>
  <c r="Z110" i="5"/>
  <c r="AA110" i="5" s="1"/>
  <c r="Y110" i="5"/>
  <c r="X110" i="5"/>
  <c r="S110" i="5"/>
  <c r="R110" i="5"/>
  <c r="L110" i="5"/>
  <c r="J110" i="5"/>
  <c r="BA8" i="5" s="1"/>
  <c r="F110" i="5"/>
  <c r="D110" i="5"/>
  <c r="BI109" i="5"/>
  <c r="BH109" i="5"/>
  <c r="BG109" i="5"/>
  <c r="BF109" i="5"/>
  <c r="BE109" i="5"/>
  <c r="BC109" i="5"/>
  <c r="BB109" i="5"/>
  <c r="BA109" i="5"/>
  <c r="AZ109" i="5"/>
  <c r="AY109" i="5"/>
  <c r="AX109" i="5"/>
  <c r="AW109" i="5"/>
  <c r="AV109" i="5"/>
  <c r="AU109" i="5"/>
  <c r="AT109" i="5"/>
  <c r="AQ109" i="5"/>
  <c r="AM109" i="5"/>
  <c r="AN109" i="5" s="1"/>
  <c r="AL109" i="5"/>
  <c r="AK109" i="5"/>
  <c r="AJ109" i="5"/>
  <c r="AH109" i="5"/>
  <c r="AF109" i="5"/>
  <c r="AE109" i="5"/>
  <c r="AD109" i="5"/>
  <c r="AC109" i="5"/>
  <c r="Z109" i="5"/>
  <c r="AA109" i="5" s="1"/>
  <c r="Y109" i="5"/>
  <c r="X109" i="5"/>
  <c r="S109" i="5"/>
  <c r="R109" i="5"/>
  <c r="L109" i="5"/>
  <c r="J109" i="5"/>
  <c r="F109" i="5"/>
  <c r="D109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Q108" i="5"/>
  <c r="AM108" i="5"/>
  <c r="AN108" i="5" s="1"/>
  <c r="AL108" i="5"/>
  <c r="AK108" i="5"/>
  <c r="AJ108" i="5"/>
  <c r="AH108" i="5"/>
  <c r="AF108" i="5"/>
  <c r="AE108" i="5"/>
  <c r="AD108" i="5"/>
  <c r="AC108" i="5"/>
  <c r="Z108" i="5"/>
  <c r="AA108" i="5" s="1"/>
  <c r="Y108" i="5"/>
  <c r="X108" i="5"/>
  <c r="S108" i="5"/>
  <c r="R108" i="5"/>
  <c r="L108" i="5"/>
  <c r="J108" i="5"/>
  <c r="F108" i="5"/>
  <c r="D108" i="5"/>
  <c r="BI107" i="5"/>
  <c r="BH107" i="5"/>
  <c r="BG107" i="5"/>
  <c r="BF107" i="5"/>
  <c r="BE107" i="5"/>
  <c r="BC107" i="5"/>
  <c r="BB107" i="5"/>
  <c r="BA107" i="5"/>
  <c r="AZ107" i="5"/>
  <c r="AY107" i="5"/>
  <c r="AX107" i="5"/>
  <c r="AW107" i="5"/>
  <c r="AV107" i="5"/>
  <c r="AU107" i="5"/>
  <c r="AT107" i="5"/>
  <c r="AQ107" i="5"/>
  <c r="AM107" i="5"/>
  <c r="AN107" i="5" s="1"/>
  <c r="AL107" i="5"/>
  <c r="AK107" i="5"/>
  <c r="AJ107" i="5"/>
  <c r="AH107" i="5"/>
  <c r="AF107" i="5"/>
  <c r="AE107" i="5"/>
  <c r="AD107" i="5"/>
  <c r="AC107" i="5"/>
  <c r="Z107" i="5"/>
  <c r="AA107" i="5" s="1"/>
  <c r="Y107" i="5"/>
  <c r="X107" i="5"/>
  <c r="S107" i="5"/>
  <c r="R107" i="5"/>
  <c r="L107" i="5"/>
  <c r="J107" i="5"/>
  <c r="F107" i="5"/>
  <c r="D107" i="5"/>
  <c r="BI106" i="5"/>
  <c r="BH106" i="5"/>
  <c r="BG106" i="5"/>
  <c r="BF106" i="5"/>
  <c r="BE106" i="5"/>
  <c r="BC106" i="5"/>
  <c r="BB106" i="5"/>
  <c r="BA106" i="5"/>
  <c r="AZ106" i="5"/>
  <c r="AY106" i="5"/>
  <c r="AX106" i="5"/>
  <c r="AW106" i="5"/>
  <c r="AV106" i="5"/>
  <c r="AU106" i="5"/>
  <c r="AT106" i="5"/>
  <c r="AQ106" i="5"/>
  <c r="AM106" i="5"/>
  <c r="AN106" i="5" s="1"/>
  <c r="AL106" i="5"/>
  <c r="AK106" i="5"/>
  <c r="AJ106" i="5"/>
  <c r="AH106" i="5"/>
  <c r="AF106" i="5"/>
  <c r="AE106" i="5"/>
  <c r="AD106" i="5"/>
  <c r="AC106" i="5"/>
  <c r="Z106" i="5"/>
  <c r="AA106" i="5" s="1"/>
  <c r="Y106" i="5"/>
  <c r="X106" i="5"/>
  <c r="S106" i="5"/>
  <c r="R106" i="5"/>
  <c r="L106" i="5"/>
  <c r="J106" i="5"/>
  <c r="F106" i="5"/>
  <c r="D106" i="5"/>
  <c r="BI105" i="5"/>
  <c r="BH105" i="5"/>
  <c r="BG105" i="5"/>
  <c r="BF105" i="5"/>
  <c r="BE105" i="5"/>
  <c r="BC105" i="5"/>
  <c r="BB105" i="5"/>
  <c r="BA105" i="5"/>
  <c r="AZ105" i="5"/>
  <c r="AY105" i="5"/>
  <c r="AX105" i="5"/>
  <c r="AW105" i="5"/>
  <c r="AV105" i="5"/>
  <c r="AU105" i="5"/>
  <c r="AT105" i="5"/>
  <c r="AQ105" i="5"/>
  <c r="AM105" i="5"/>
  <c r="AN105" i="5" s="1"/>
  <c r="AL105" i="5"/>
  <c r="AK105" i="5"/>
  <c r="AJ105" i="5"/>
  <c r="AH105" i="5"/>
  <c r="AF105" i="5"/>
  <c r="AE105" i="5"/>
  <c r="AD105" i="5"/>
  <c r="AC105" i="5"/>
  <c r="Z105" i="5"/>
  <c r="AA105" i="5" s="1"/>
  <c r="Y105" i="5"/>
  <c r="X105" i="5"/>
  <c r="S105" i="5"/>
  <c r="R105" i="5"/>
  <c r="L105" i="5"/>
  <c r="J105" i="5"/>
  <c r="F105" i="5"/>
  <c r="D105" i="5"/>
  <c r="BI104" i="5"/>
  <c r="BH104" i="5"/>
  <c r="BG104" i="5"/>
  <c r="BF104" i="5"/>
  <c r="BE104" i="5"/>
  <c r="BC104" i="5"/>
  <c r="BB104" i="5"/>
  <c r="BA104" i="5"/>
  <c r="AZ104" i="5"/>
  <c r="AY104" i="5"/>
  <c r="AX104" i="5"/>
  <c r="AW104" i="5"/>
  <c r="AV104" i="5"/>
  <c r="AU104" i="5"/>
  <c r="AT104" i="5"/>
  <c r="AQ104" i="5"/>
  <c r="AM104" i="5"/>
  <c r="AN104" i="5" s="1"/>
  <c r="AL104" i="5"/>
  <c r="AK104" i="5"/>
  <c r="AJ104" i="5"/>
  <c r="AH104" i="5"/>
  <c r="AF104" i="5"/>
  <c r="AE104" i="5"/>
  <c r="AD104" i="5"/>
  <c r="AC104" i="5"/>
  <c r="Z104" i="5"/>
  <c r="AA104" i="5" s="1"/>
  <c r="Y104" i="5"/>
  <c r="X104" i="5"/>
  <c r="S104" i="5"/>
  <c r="R104" i="5"/>
  <c r="L104" i="5"/>
  <c r="J104" i="5"/>
  <c r="F104" i="5"/>
  <c r="D104" i="5"/>
  <c r="BI103" i="5"/>
  <c r="BH103" i="5"/>
  <c r="BG103" i="5"/>
  <c r="BF103" i="5"/>
  <c r="BE103" i="5"/>
  <c r="BC103" i="5"/>
  <c r="BB103" i="5"/>
  <c r="BA103" i="5"/>
  <c r="AZ103" i="5"/>
  <c r="AY103" i="5"/>
  <c r="AX103" i="5"/>
  <c r="AW103" i="5"/>
  <c r="AV103" i="5"/>
  <c r="AU103" i="5"/>
  <c r="AT103" i="5"/>
  <c r="AQ103" i="5"/>
  <c r="AM103" i="5"/>
  <c r="AN103" i="5" s="1"/>
  <c r="AL103" i="5"/>
  <c r="AK103" i="5"/>
  <c r="AJ103" i="5"/>
  <c r="AH103" i="5"/>
  <c r="AF103" i="5"/>
  <c r="AE103" i="5"/>
  <c r="AD103" i="5"/>
  <c r="AC103" i="5"/>
  <c r="Z103" i="5"/>
  <c r="AA103" i="5" s="1"/>
  <c r="Y103" i="5"/>
  <c r="X103" i="5"/>
  <c r="S103" i="5"/>
  <c r="R103" i="5"/>
  <c r="L103" i="5"/>
  <c r="J103" i="5"/>
  <c r="F103" i="5"/>
  <c r="D103" i="5"/>
  <c r="BI102" i="5"/>
  <c r="BH102" i="5"/>
  <c r="BG102" i="5"/>
  <c r="BF102" i="5"/>
  <c r="BE102" i="5"/>
  <c r="BC102" i="5"/>
  <c r="BB102" i="5"/>
  <c r="BA102" i="5"/>
  <c r="AZ102" i="5"/>
  <c r="AY102" i="5"/>
  <c r="AX102" i="5"/>
  <c r="AW102" i="5"/>
  <c r="AV102" i="5"/>
  <c r="AU102" i="5"/>
  <c r="AT102" i="5"/>
  <c r="AQ102" i="5"/>
  <c r="AM102" i="5"/>
  <c r="AN102" i="5" s="1"/>
  <c r="AL102" i="5"/>
  <c r="AK102" i="5"/>
  <c r="AJ102" i="5"/>
  <c r="AH102" i="5"/>
  <c r="AF102" i="5"/>
  <c r="AE102" i="5"/>
  <c r="AD102" i="5"/>
  <c r="AC102" i="5"/>
  <c r="Z102" i="5"/>
  <c r="AA102" i="5" s="1"/>
  <c r="Y102" i="5"/>
  <c r="X102" i="5"/>
  <c r="S102" i="5"/>
  <c r="R102" i="5"/>
  <c r="L102" i="5"/>
  <c r="J102" i="5"/>
  <c r="F102" i="5"/>
  <c r="D102" i="5"/>
  <c r="BI101" i="5"/>
  <c r="BH101" i="5"/>
  <c r="BG101" i="5"/>
  <c r="BF101" i="5"/>
  <c r="BE101" i="5"/>
  <c r="BC101" i="5"/>
  <c r="BB101" i="5"/>
  <c r="BA101" i="5"/>
  <c r="AZ101" i="5"/>
  <c r="AY101" i="5"/>
  <c r="AX101" i="5"/>
  <c r="AW101" i="5"/>
  <c r="AV101" i="5"/>
  <c r="AU101" i="5"/>
  <c r="AT101" i="5"/>
  <c r="AQ101" i="5"/>
  <c r="AM101" i="5"/>
  <c r="AN101" i="5" s="1"/>
  <c r="AL101" i="5"/>
  <c r="AK101" i="5"/>
  <c r="AJ101" i="5"/>
  <c r="AH101" i="5"/>
  <c r="AF101" i="5"/>
  <c r="AE101" i="5"/>
  <c r="AD101" i="5"/>
  <c r="AC101" i="5"/>
  <c r="Z101" i="5"/>
  <c r="AA101" i="5" s="1"/>
  <c r="Y101" i="5"/>
  <c r="X101" i="5"/>
  <c r="S101" i="5"/>
  <c r="R101" i="5"/>
  <c r="L101" i="5"/>
  <c r="J101" i="5"/>
  <c r="F101" i="5"/>
  <c r="D101" i="5"/>
  <c r="BI100" i="5"/>
  <c r="BH100" i="5"/>
  <c r="BG100" i="5"/>
  <c r="BF100" i="5"/>
  <c r="BE100" i="5"/>
  <c r="BC100" i="5"/>
  <c r="BB100" i="5"/>
  <c r="BA100" i="5"/>
  <c r="AZ100" i="5"/>
  <c r="AY100" i="5"/>
  <c r="AX100" i="5"/>
  <c r="AW100" i="5"/>
  <c r="AV100" i="5"/>
  <c r="AU100" i="5"/>
  <c r="AT100" i="5"/>
  <c r="AQ100" i="5"/>
  <c r="AM100" i="5"/>
  <c r="AN100" i="5" s="1"/>
  <c r="AL100" i="5"/>
  <c r="AK100" i="5"/>
  <c r="AJ100" i="5"/>
  <c r="AH100" i="5"/>
  <c r="AF100" i="5"/>
  <c r="AE100" i="5"/>
  <c r="AD100" i="5"/>
  <c r="AC100" i="5"/>
  <c r="Z100" i="5"/>
  <c r="AA100" i="5" s="1"/>
  <c r="Y100" i="5"/>
  <c r="X100" i="5"/>
  <c r="S100" i="5"/>
  <c r="R100" i="5"/>
  <c r="L100" i="5"/>
  <c r="J100" i="5"/>
  <c r="AF8" i="5" s="1"/>
  <c r="F100" i="5"/>
  <c r="D100" i="5"/>
  <c r="BI99" i="5"/>
  <c r="BH99" i="5"/>
  <c r="BG99" i="5"/>
  <c r="BF99" i="5"/>
  <c r="BE99" i="5"/>
  <c r="BC99" i="5"/>
  <c r="BB99" i="5"/>
  <c r="BA99" i="5"/>
  <c r="AZ99" i="5"/>
  <c r="AY99" i="5"/>
  <c r="AX99" i="5"/>
  <c r="AW99" i="5"/>
  <c r="AV99" i="5"/>
  <c r="AU99" i="5"/>
  <c r="AT99" i="5"/>
  <c r="AQ99" i="5"/>
  <c r="AM99" i="5"/>
  <c r="AN99" i="5" s="1"/>
  <c r="AL99" i="5"/>
  <c r="AK99" i="5"/>
  <c r="AJ99" i="5"/>
  <c r="AH99" i="5"/>
  <c r="AF99" i="5"/>
  <c r="AE99" i="5"/>
  <c r="AD99" i="5"/>
  <c r="AC99" i="5"/>
  <c r="Z99" i="5"/>
  <c r="AA99" i="5" s="1"/>
  <c r="Y99" i="5"/>
  <c r="X99" i="5"/>
  <c r="S99" i="5"/>
  <c r="R99" i="5"/>
  <c r="L99" i="5"/>
  <c r="J99" i="5"/>
  <c r="F99" i="5"/>
  <c r="D99" i="5"/>
  <c r="Y8" i="5" s="1"/>
  <c r="BI98" i="5"/>
  <c r="BH98" i="5"/>
  <c r="BG98" i="5"/>
  <c r="BF98" i="5"/>
  <c r="BE98" i="5"/>
  <c r="BC98" i="5"/>
  <c r="BB98" i="5"/>
  <c r="BA98" i="5"/>
  <c r="AZ98" i="5"/>
  <c r="AY98" i="5"/>
  <c r="AX98" i="5"/>
  <c r="AW98" i="5"/>
  <c r="AV98" i="5"/>
  <c r="AU98" i="5"/>
  <c r="AT98" i="5"/>
  <c r="AQ98" i="5"/>
  <c r="AM98" i="5"/>
  <c r="AN98" i="5" s="1"/>
  <c r="AL98" i="5"/>
  <c r="AK98" i="5"/>
  <c r="AJ98" i="5"/>
  <c r="AH98" i="5"/>
  <c r="AF98" i="5"/>
  <c r="AE98" i="5"/>
  <c r="AD98" i="5"/>
  <c r="AC98" i="5"/>
  <c r="Z98" i="5"/>
  <c r="AA98" i="5" s="1"/>
  <c r="Y98" i="5"/>
  <c r="X98" i="5"/>
  <c r="S98" i="5"/>
  <c r="R98" i="5"/>
  <c r="L98" i="5"/>
  <c r="J98" i="5"/>
  <c r="F98" i="5"/>
  <c r="D98" i="5"/>
  <c r="BI97" i="5"/>
  <c r="BH97" i="5"/>
  <c r="BG97" i="5"/>
  <c r="BF97" i="5"/>
  <c r="BE97" i="5"/>
  <c r="BC97" i="5"/>
  <c r="BB97" i="5"/>
  <c r="BA97" i="5"/>
  <c r="AZ97" i="5"/>
  <c r="AY97" i="5"/>
  <c r="AX97" i="5"/>
  <c r="AW97" i="5"/>
  <c r="AV97" i="5"/>
  <c r="AU97" i="5"/>
  <c r="AT97" i="5"/>
  <c r="AQ97" i="5"/>
  <c r="AM97" i="5"/>
  <c r="AN97" i="5" s="1"/>
  <c r="AL97" i="5"/>
  <c r="AK97" i="5"/>
  <c r="AJ97" i="5"/>
  <c r="AH97" i="5"/>
  <c r="AF97" i="5"/>
  <c r="AE97" i="5"/>
  <c r="AD97" i="5"/>
  <c r="AC97" i="5"/>
  <c r="Z97" i="5"/>
  <c r="AA97" i="5" s="1"/>
  <c r="Y97" i="5"/>
  <c r="X97" i="5"/>
  <c r="S97" i="5"/>
  <c r="R97" i="5"/>
  <c r="L97" i="5"/>
  <c r="J97" i="5"/>
  <c r="F97" i="5"/>
  <c r="D97" i="5"/>
  <c r="BI96" i="5"/>
  <c r="BH96" i="5"/>
  <c r="BG96" i="5"/>
  <c r="BF96" i="5"/>
  <c r="BE96" i="5"/>
  <c r="BC96" i="5"/>
  <c r="BB96" i="5"/>
  <c r="BA96" i="5"/>
  <c r="AZ96" i="5"/>
  <c r="AY96" i="5"/>
  <c r="AX96" i="5"/>
  <c r="AW96" i="5"/>
  <c r="AV96" i="5"/>
  <c r="AU96" i="5"/>
  <c r="AT96" i="5"/>
  <c r="AQ96" i="5"/>
  <c r="AM96" i="5"/>
  <c r="AN96" i="5" s="1"/>
  <c r="AL96" i="5"/>
  <c r="AK96" i="5"/>
  <c r="AJ96" i="5"/>
  <c r="AH96" i="5"/>
  <c r="AF96" i="5"/>
  <c r="AE96" i="5"/>
  <c r="AD96" i="5"/>
  <c r="AC96" i="5"/>
  <c r="Z96" i="5"/>
  <c r="AA96" i="5" s="1"/>
  <c r="Y96" i="5"/>
  <c r="X96" i="5"/>
  <c r="S96" i="5"/>
  <c r="R96" i="5"/>
  <c r="L96" i="5"/>
  <c r="J96" i="5"/>
  <c r="F96" i="5"/>
  <c r="D96" i="5"/>
  <c r="BI95" i="5"/>
  <c r="BH95" i="5"/>
  <c r="BG95" i="5"/>
  <c r="BF95" i="5"/>
  <c r="BE95" i="5"/>
  <c r="BC95" i="5"/>
  <c r="BB95" i="5"/>
  <c r="BA95" i="5"/>
  <c r="AZ95" i="5"/>
  <c r="AY95" i="5"/>
  <c r="AX95" i="5"/>
  <c r="AW95" i="5"/>
  <c r="AV95" i="5"/>
  <c r="AU95" i="5"/>
  <c r="AT95" i="5"/>
  <c r="AQ95" i="5"/>
  <c r="AM95" i="5"/>
  <c r="AN95" i="5" s="1"/>
  <c r="AL95" i="5"/>
  <c r="AK95" i="5"/>
  <c r="AJ95" i="5"/>
  <c r="AH95" i="5"/>
  <c r="AF95" i="5"/>
  <c r="AE95" i="5"/>
  <c r="AD95" i="5"/>
  <c r="AC95" i="5"/>
  <c r="Z95" i="5"/>
  <c r="AA95" i="5" s="1"/>
  <c r="Y95" i="5"/>
  <c r="X95" i="5"/>
  <c r="S95" i="5"/>
  <c r="R95" i="5"/>
  <c r="L95" i="5"/>
  <c r="J95" i="5"/>
  <c r="F95" i="5"/>
  <c r="D95" i="5"/>
  <c r="BI94" i="5"/>
  <c r="BH94" i="5"/>
  <c r="BG94" i="5"/>
  <c r="BF94" i="5"/>
  <c r="BE94" i="5"/>
  <c r="BC94" i="5"/>
  <c r="BB94" i="5"/>
  <c r="BA94" i="5"/>
  <c r="AZ94" i="5"/>
  <c r="AY94" i="5"/>
  <c r="AX94" i="5"/>
  <c r="AW94" i="5"/>
  <c r="AV94" i="5"/>
  <c r="AU94" i="5"/>
  <c r="AT94" i="5"/>
  <c r="AQ94" i="5"/>
  <c r="AM94" i="5"/>
  <c r="AN94" i="5" s="1"/>
  <c r="AL94" i="5"/>
  <c r="AK94" i="5"/>
  <c r="AJ94" i="5"/>
  <c r="AH94" i="5"/>
  <c r="AF94" i="5"/>
  <c r="AE94" i="5"/>
  <c r="AD94" i="5"/>
  <c r="AC94" i="5"/>
  <c r="Z94" i="5"/>
  <c r="AA94" i="5" s="1"/>
  <c r="AB94" i="5" s="1"/>
  <c r="Y94" i="5"/>
  <c r="X94" i="5"/>
  <c r="S94" i="5"/>
  <c r="R94" i="5"/>
  <c r="L94" i="5"/>
  <c r="J94" i="5"/>
  <c r="F94" i="5"/>
  <c r="D94" i="5"/>
  <c r="BI93" i="5"/>
  <c r="BH93" i="5"/>
  <c r="BG93" i="5"/>
  <c r="BF93" i="5"/>
  <c r="BE93" i="5"/>
  <c r="BC93" i="5"/>
  <c r="BB93" i="5"/>
  <c r="BA93" i="5"/>
  <c r="AZ93" i="5"/>
  <c r="AY93" i="5"/>
  <c r="AX93" i="5"/>
  <c r="AW93" i="5"/>
  <c r="AV93" i="5"/>
  <c r="AU93" i="5"/>
  <c r="AT93" i="5"/>
  <c r="AQ93" i="5"/>
  <c r="AM93" i="5"/>
  <c r="AN93" i="5" s="1"/>
  <c r="AL93" i="5"/>
  <c r="AK93" i="5"/>
  <c r="AJ93" i="5"/>
  <c r="AH93" i="5"/>
  <c r="AF93" i="5"/>
  <c r="AE93" i="5"/>
  <c r="AD93" i="5"/>
  <c r="AC93" i="5"/>
  <c r="Z93" i="5"/>
  <c r="AA93" i="5" s="1"/>
  <c r="Y93" i="5"/>
  <c r="X93" i="5"/>
  <c r="S93" i="5"/>
  <c r="R93" i="5"/>
  <c r="L93" i="5"/>
  <c r="J93" i="5"/>
  <c r="F93" i="5"/>
  <c r="D93" i="5"/>
  <c r="BI92" i="5"/>
  <c r="BH92" i="5"/>
  <c r="BG92" i="5"/>
  <c r="BF92" i="5"/>
  <c r="BE92" i="5"/>
  <c r="BC92" i="5"/>
  <c r="BB92" i="5"/>
  <c r="BA92" i="5"/>
  <c r="AZ92" i="5"/>
  <c r="AY92" i="5"/>
  <c r="AX92" i="5"/>
  <c r="AW92" i="5"/>
  <c r="AV92" i="5"/>
  <c r="AU92" i="5"/>
  <c r="AT92" i="5"/>
  <c r="AQ92" i="5"/>
  <c r="AM92" i="5"/>
  <c r="AN92" i="5" s="1"/>
  <c r="AL92" i="5"/>
  <c r="AK92" i="5"/>
  <c r="AJ92" i="5"/>
  <c r="AH92" i="5"/>
  <c r="AF92" i="5"/>
  <c r="AE92" i="5"/>
  <c r="AD92" i="5"/>
  <c r="AC92" i="5"/>
  <c r="Z92" i="5"/>
  <c r="AA92" i="5" s="1"/>
  <c r="Y92" i="5"/>
  <c r="X92" i="5"/>
  <c r="S92" i="5"/>
  <c r="R92" i="5"/>
  <c r="L92" i="5"/>
  <c r="J92" i="5"/>
  <c r="F92" i="5"/>
  <c r="D92" i="5"/>
  <c r="BI91" i="5"/>
  <c r="BH91" i="5"/>
  <c r="BG91" i="5"/>
  <c r="BF91" i="5"/>
  <c r="BE91" i="5"/>
  <c r="BC91" i="5"/>
  <c r="BB91" i="5"/>
  <c r="BA91" i="5"/>
  <c r="AZ91" i="5"/>
  <c r="AY91" i="5"/>
  <c r="AX91" i="5"/>
  <c r="AW91" i="5"/>
  <c r="AV91" i="5"/>
  <c r="AU91" i="5"/>
  <c r="AT91" i="5"/>
  <c r="AQ91" i="5"/>
  <c r="AM91" i="5"/>
  <c r="AN91" i="5" s="1"/>
  <c r="AL91" i="5"/>
  <c r="AK91" i="5"/>
  <c r="AJ91" i="5"/>
  <c r="AH91" i="5"/>
  <c r="AF91" i="5"/>
  <c r="AE91" i="5"/>
  <c r="AD91" i="5"/>
  <c r="AC91" i="5"/>
  <c r="Z91" i="5"/>
  <c r="AA91" i="5" s="1"/>
  <c r="AB91" i="5" s="1"/>
  <c r="Y91" i="5"/>
  <c r="X91" i="5"/>
  <c r="S91" i="5"/>
  <c r="R91" i="5"/>
  <c r="L91" i="5"/>
  <c r="J91" i="5"/>
  <c r="F91" i="5"/>
  <c r="D91" i="5"/>
  <c r="BI90" i="5"/>
  <c r="BH90" i="5"/>
  <c r="BG90" i="5"/>
  <c r="BF90" i="5"/>
  <c r="BE90" i="5"/>
  <c r="BC90" i="5"/>
  <c r="BB90" i="5"/>
  <c r="BA90" i="5"/>
  <c r="AZ90" i="5"/>
  <c r="AY90" i="5"/>
  <c r="AX90" i="5"/>
  <c r="AW90" i="5"/>
  <c r="AV90" i="5"/>
  <c r="AU90" i="5"/>
  <c r="AT90" i="5"/>
  <c r="AQ90" i="5"/>
  <c r="AM90" i="5"/>
  <c r="AN90" i="5" s="1"/>
  <c r="AL90" i="5"/>
  <c r="AK90" i="5"/>
  <c r="AJ90" i="5"/>
  <c r="AH90" i="5"/>
  <c r="AF90" i="5"/>
  <c r="AE90" i="5"/>
  <c r="AD90" i="5"/>
  <c r="AC90" i="5"/>
  <c r="Z90" i="5"/>
  <c r="AA90" i="5" s="1"/>
  <c r="Y90" i="5"/>
  <c r="X90" i="5"/>
  <c r="S90" i="5"/>
  <c r="R90" i="5"/>
  <c r="L90" i="5"/>
  <c r="J90" i="5"/>
  <c r="F90" i="5"/>
  <c r="D90" i="5"/>
  <c r="BI89" i="5"/>
  <c r="BH89" i="5"/>
  <c r="BG89" i="5"/>
  <c r="BF89" i="5"/>
  <c r="BE89" i="5"/>
  <c r="BC89" i="5"/>
  <c r="BB89" i="5"/>
  <c r="BA89" i="5"/>
  <c r="AZ89" i="5"/>
  <c r="AY89" i="5"/>
  <c r="AX89" i="5"/>
  <c r="AW89" i="5"/>
  <c r="AV89" i="5"/>
  <c r="AU89" i="5"/>
  <c r="AT89" i="5"/>
  <c r="AQ89" i="5"/>
  <c r="AM89" i="5"/>
  <c r="AN89" i="5" s="1"/>
  <c r="AL89" i="5"/>
  <c r="AK89" i="5"/>
  <c r="AJ89" i="5"/>
  <c r="AH89" i="5"/>
  <c r="AF89" i="5"/>
  <c r="AE89" i="5"/>
  <c r="AD89" i="5"/>
  <c r="AC89" i="5"/>
  <c r="Z89" i="5"/>
  <c r="AA89" i="5" s="1"/>
  <c r="Y89" i="5"/>
  <c r="X89" i="5"/>
  <c r="S89" i="5"/>
  <c r="R89" i="5"/>
  <c r="L89" i="5"/>
  <c r="J89" i="5"/>
  <c r="F89" i="5"/>
  <c r="D89" i="5"/>
  <c r="BI88" i="5"/>
  <c r="BH88" i="5"/>
  <c r="BG88" i="5"/>
  <c r="BF88" i="5"/>
  <c r="BE88" i="5"/>
  <c r="BC88" i="5"/>
  <c r="BB88" i="5"/>
  <c r="BA88" i="5"/>
  <c r="AZ88" i="5"/>
  <c r="AY88" i="5"/>
  <c r="AX88" i="5"/>
  <c r="AW88" i="5"/>
  <c r="AV88" i="5"/>
  <c r="AU88" i="5"/>
  <c r="AT88" i="5"/>
  <c r="AQ88" i="5"/>
  <c r="AM88" i="5"/>
  <c r="AN88" i="5" s="1"/>
  <c r="AL88" i="5"/>
  <c r="AK88" i="5"/>
  <c r="AJ88" i="5"/>
  <c r="AH88" i="5"/>
  <c r="AF88" i="5"/>
  <c r="AE88" i="5"/>
  <c r="AD88" i="5"/>
  <c r="AC88" i="5"/>
  <c r="Z88" i="5"/>
  <c r="AA88" i="5" s="1"/>
  <c r="Y88" i="5"/>
  <c r="X88" i="5"/>
  <c r="S88" i="5"/>
  <c r="R88" i="5"/>
  <c r="L88" i="5"/>
  <c r="J88" i="5"/>
  <c r="F88" i="5"/>
  <c r="D88" i="5"/>
  <c r="BI87" i="5"/>
  <c r="BH87" i="5"/>
  <c r="BG87" i="5"/>
  <c r="BF87" i="5"/>
  <c r="BE87" i="5"/>
  <c r="BB87" i="5"/>
  <c r="BA87" i="5"/>
  <c r="AZ87" i="5"/>
  <c r="AY87" i="5"/>
  <c r="AX87" i="5"/>
  <c r="AW87" i="5"/>
  <c r="AV87" i="5"/>
  <c r="AU87" i="5"/>
  <c r="AT87" i="5"/>
  <c r="AQ87" i="5"/>
  <c r="AM87" i="5"/>
  <c r="AN87" i="5" s="1"/>
  <c r="AL87" i="5"/>
  <c r="AK87" i="5"/>
  <c r="AJ87" i="5"/>
  <c r="AH87" i="5"/>
  <c r="AF87" i="5"/>
  <c r="AE87" i="5"/>
  <c r="AD87" i="5"/>
  <c r="AC87" i="5"/>
  <c r="Z87" i="5"/>
  <c r="AA87" i="5" s="1"/>
  <c r="Y87" i="5"/>
  <c r="X87" i="5"/>
  <c r="S87" i="5"/>
  <c r="R87" i="5"/>
  <c r="L87" i="5"/>
  <c r="J87" i="5"/>
  <c r="F87" i="5"/>
  <c r="D87" i="5"/>
  <c r="BI86" i="5"/>
  <c r="BH86" i="5"/>
  <c r="BG86" i="5"/>
  <c r="BF86" i="5"/>
  <c r="BE86" i="5"/>
  <c r="BC86" i="5"/>
  <c r="BB86" i="5"/>
  <c r="BA86" i="5"/>
  <c r="AZ86" i="5"/>
  <c r="AY86" i="5"/>
  <c r="AX86" i="5"/>
  <c r="AW86" i="5"/>
  <c r="AV86" i="5"/>
  <c r="AU86" i="5"/>
  <c r="AT86" i="5"/>
  <c r="AQ86" i="5"/>
  <c r="AM86" i="5"/>
  <c r="AN86" i="5" s="1"/>
  <c r="AL86" i="5"/>
  <c r="AK86" i="5"/>
  <c r="AJ86" i="5"/>
  <c r="AH86" i="5"/>
  <c r="AF86" i="5"/>
  <c r="AE86" i="5"/>
  <c r="AD86" i="5"/>
  <c r="AC86" i="5"/>
  <c r="Z86" i="5"/>
  <c r="AA86" i="5" s="1"/>
  <c r="Y86" i="5"/>
  <c r="X86" i="5"/>
  <c r="S86" i="5"/>
  <c r="R86" i="5"/>
  <c r="L86" i="5"/>
  <c r="BC7" i="5" s="1"/>
  <c r="J86" i="5"/>
  <c r="F86" i="5"/>
  <c r="D86" i="5"/>
  <c r="AV7" i="5" s="1"/>
  <c r="BI85" i="5"/>
  <c r="BH85" i="5"/>
  <c r="BG85" i="5"/>
  <c r="BF85" i="5"/>
  <c r="BE85" i="5"/>
  <c r="BB85" i="5"/>
  <c r="BA85" i="5"/>
  <c r="AZ85" i="5"/>
  <c r="AY85" i="5"/>
  <c r="AX85" i="5"/>
  <c r="AW85" i="5"/>
  <c r="AV85" i="5"/>
  <c r="AU85" i="5"/>
  <c r="AT85" i="5"/>
  <c r="AQ85" i="5"/>
  <c r="AM85" i="5"/>
  <c r="AN85" i="5" s="1"/>
  <c r="AL85" i="5"/>
  <c r="AK85" i="5"/>
  <c r="AJ85" i="5"/>
  <c r="AH85" i="5"/>
  <c r="AF85" i="5"/>
  <c r="AE85" i="5"/>
  <c r="AD85" i="5"/>
  <c r="AC85" i="5"/>
  <c r="Z85" i="5"/>
  <c r="AA85" i="5" s="1"/>
  <c r="Y85" i="5"/>
  <c r="X85" i="5"/>
  <c r="S85" i="5"/>
  <c r="R85" i="5"/>
  <c r="L85" i="5"/>
  <c r="J85" i="5"/>
  <c r="F85" i="5"/>
  <c r="D85" i="5"/>
  <c r="BI84" i="5"/>
  <c r="BH84" i="5"/>
  <c r="BG84" i="5"/>
  <c r="BF84" i="5"/>
  <c r="BE84" i="5"/>
  <c r="BC84" i="5"/>
  <c r="BB84" i="5"/>
  <c r="BA84" i="5"/>
  <c r="AZ84" i="5"/>
  <c r="AY84" i="5"/>
  <c r="AX84" i="5"/>
  <c r="AW84" i="5"/>
  <c r="AV84" i="5"/>
  <c r="AU84" i="5"/>
  <c r="AT84" i="5"/>
  <c r="AQ84" i="5"/>
  <c r="AM84" i="5"/>
  <c r="AN84" i="5" s="1"/>
  <c r="AL84" i="5"/>
  <c r="AK84" i="5"/>
  <c r="AJ84" i="5"/>
  <c r="AH84" i="5"/>
  <c r="AF84" i="5"/>
  <c r="AE84" i="5"/>
  <c r="AD84" i="5"/>
  <c r="AC84" i="5"/>
  <c r="Z84" i="5"/>
  <c r="AA84" i="5" s="1"/>
  <c r="Y84" i="5"/>
  <c r="X84" i="5"/>
  <c r="S84" i="5"/>
  <c r="R84" i="5"/>
  <c r="L84" i="5"/>
  <c r="J84" i="5"/>
  <c r="F84" i="5"/>
  <c r="D84" i="5"/>
  <c r="BI83" i="5"/>
  <c r="BH83" i="5"/>
  <c r="BG83" i="5"/>
  <c r="BF83" i="5"/>
  <c r="BE83" i="5"/>
  <c r="BC83" i="5"/>
  <c r="BB83" i="5"/>
  <c r="BA83" i="5"/>
  <c r="AZ83" i="5"/>
  <c r="AY83" i="5"/>
  <c r="AX83" i="5"/>
  <c r="AW83" i="5"/>
  <c r="AV83" i="5"/>
  <c r="AU83" i="5"/>
  <c r="AT83" i="5"/>
  <c r="AQ83" i="5"/>
  <c r="AM83" i="5"/>
  <c r="AN83" i="5" s="1"/>
  <c r="AL83" i="5"/>
  <c r="AK83" i="5"/>
  <c r="AJ83" i="5"/>
  <c r="AH83" i="5"/>
  <c r="AF83" i="5"/>
  <c r="AE83" i="5"/>
  <c r="AD83" i="5"/>
  <c r="AC83" i="5"/>
  <c r="Z83" i="5"/>
  <c r="AA83" i="5" s="1"/>
  <c r="Y83" i="5"/>
  <c r="X83" i="5"/>
  <c r="S83" i="5"/>
  <c r="R83" i="5"/>
  <c r="L83" i="5"/>
  <c r="J83" i="5"/>
  <c r="F83" i="5"/>
  <c r="D83" i="5"/>
  <c r="BI82" i="5"/>
  <c r="BH82" i="5"/>
  <c r="BG82" i="5"/>
  <c r="BF82" i="5"/>
  <c r="BE82" i="5"/>
  <c r="BC82" i="5"/>
  <c r="BB82" i="5"/>
  <c r="BA82" i="5"/>
  <c r="AZ82" i="5"/>
  <c r="AY82" i="5"/>
  <c r="AX82" i="5"/>
  <c r="AW82" i="5"/>
  <c r="AV82" i="5"/>
  <c r="AU82" i="5"/>
  <c r="AT82" i="5"/>
  <c r="AQ82" i="5"/>
  <c r="AM82" i="5"/>
  <c r="AN82" i="5" s="1"/>
  <c r="AL82" i="5"/>
  <c r="AK82" i="5"/>
  <c r="AJ82" i="5"/>
  <c r="AH82" i="5"/>
  <c r="AF82" i="5"/>
  <c r="AE82" i="5"/>
  <c r="AD82" i="5"/>
  <c r="AC82" i="5"/>
  <c r="Z82" i="5"/>
  <c r="AA82" i="5" s="1"/>
  <c r="Y82" i="5"/>
  <c r="X82" i="5"/>
  <c r="S82" i="5"/>
  <c r="R82" i="5"/>
  <c r="L82" i="5"/>
  <c r="J82" i="5"/>
  <c r="F82" i="5"/>
  <c r="D82" i="5"/>
  <c r="BI81" i="5"/>
  <c r="BH81" i="5"/>
  <c r="BG81" i="5"/>
  <c r="BF81" i="5"/>
  <c r="BE81" i="5"/>
  <c r="BB81" i="5"/>
  <c r="BA81" i="5"/>
  <c r="AZ81" i="5"/>
  <c r="AY81" i="5"/>
  <c r="AX81" i="5"/>
  <c r="AW81" i="5"/>
  <c r="AV81" i="5"/>
  <c r="AU81" i="5"/>
  <c r="AT81" i="5"/>
  <c r="AQ81" i="5"/>
  <c r="AM81" i="5"/>
  <c r="AN81" i="5" s="1"/>
  <c r="AL81" i="5"/>
  <c r="AK81" i="5"/>
  <c r="AJ81" i="5"/>
  <c r="AH81" i="5"/>
  <c r="AF81" i="5"/>
  <c r="AE81" i="5"/>
  <c r="AD81" i="5"/>
  <c r="AC81" i="5"/>
  <c r="Z81" i="5"/>
  <c r="AA81" i="5" s="1"/>
  <c r="Y81" i="5"/>
  <c r="X81" i="5"/>
  <c r="S81" i="5"/>
  <c r="R81" i="5"/>
  <c r="L81" i="5"/>
  <c r="J81" i="5"/>
  <c r="F81" i="5"/>
  <c r="D81" i="5"/>
  <c r="BI80" i="5"/>
  <c r="BH80" i="5"/>
  <c r="BG80" i="5"/>
  <c r="BF80" i="5"/>
  <c r="BE80" i="5"/>
  <c r="BC80" i="5"/>
  <c r="BB80" i="5"/>
  <c r="BA80" i="5"/>
  <c r="AZ80" i="5"/>
  <c r="AY80" i="5"/>
  <c r="AX80" i="5"/>
  <c r="AW80" i="5"/>
  <c r="AV80" i="5"/>
  <c r="AU80" i="5"/>
  <c r="AT80" i="5"/>
  <c r="AQ80" i="5"/>
  <c r="AM80" i="5"/>
  <c r="AN80" i="5" s="1"/>
  <c r="AL80" i="5"/>
  <c r="AK80" i="5"/>
  <c r="AJ80" i="5"/>
  <c r="AH80" i="5"/>
  <c r="AF80" i="5"/>
  <c r="AE80" i="5"/>
  <c r="AD80" i="5"/>
  <c r="AC80" i="5"/>
  <c r="Z80" i="5"/>
  <c r="AA80" i="5" s="1"/>
  <c r="Y80" i="5"/>
  <c r="X80" i="5"/>
  <c r="S80" i="5"/>
  <c r="R80" i="5"/>
  <c r="L80" i="5"/>
  <c r="J80" i="5"/>
  <c r="F80" i="5"/>
  <c r="D80" i="5"/>
  <c r="BI79" i="5"/>
  <c r="BH79" i="5"/>
  <c r="BG79" i="5"/>
  <c r="BF79" i="5"/>
  <c r="BE79" i="5"/>
  <c r="BB79" i="5"/>
  <c r="BA79" i="5"/>
  <c r="AZ79" i="5"/>
  <c r="AY79" i="5"/>
  <c r="AX79" i="5"/>
  <c r="AW79" i="5"/>
  <c r="AV79" i="5"/>
  <c r="AU79" i="5"/>
  <c r="AT79" i="5"/>
  <c r="AQ79" i="5"/>
  <c r="AM79" i="5"/>
  <c r="AN79" i="5" s="1"/>
  <c r="AL79" i="5"/>
  <c r="AK79" i="5"/>
  <c r="AJ79" i="5"/>
  <c r="AH79" i="5"/>
  <c r="AF79" i="5"/>
  <c r="AE79" i="5"/>
  <c r="AD79" i="5"/>
  <c r="AC79" i="5"/>
  <c r="Z79" i="5"/>
  <c r="AA79" i="5" s="1"/>
  <c r="Y79" i="5"/>
  <c r="X79" i="5"/>
  <c r="S79" i="5"/>
  <c r="R79" i="5"/>
  <c r="L79" i="5"/>
  <c r="J79" i="5"/>
  <c r="F79" i="5"/>
  <c r="D79" i="5"/>
  <c r="BI78" i="5"/>
  <c r="BH78" i="5"/>
  <c r="BG78" i="5"/>
  <c r="BF78" i="5"/>
  <c r="BE78" i="5"/>
  <c r="BC78" i="5"/>
  <c r="BB78" i="5"/>
  <c r="BA78" i="5"/>
  <c r="AZ78" i="5"/>
  <c r="AY78" i="5"/>
  <c r="AX78" i="5"/>
  <c r="AW78" i="5"/>
  <c r="AV78" i="5"/>
  <c r="AU78" i="5"/>
  <c r="AT78" i="5"/>
  <c r="AQ78" i="5"/>
  <c r="AM78" i="5"/>
  <c r="AN78" i="5" s="1"/>
  <c r="AL78" i="5"/>
  <c r="AK78" i="5"/>
  <c r="AJ78" i="5"/>
  <c r="AH78" i="5"/>
  <c r="AF78" i="5"/>
  <c r="AE78" i="5"/>
  <c r="AD78" i="5"/>
  <c r="AC78" i="5"/>
  <c r="Z78" i="5"/>
  <c r="AA78" i="5" s="1"/>
  <c r="Y78" i="5"/>
  <c r="X78" i="5"/>
  <c r="S78" i="5"/>
  <c r="R78" i="5"/>
  <c r="L78" i="5"/>
  <c r="J78" i="5"/>
  <c r="F78" i="5"/>
  <c r="D78" i="5"/>
  <c r="BI77" i="5"/>
  <c r="BH77" i="5"/>
  <c r="BG77" i="5"/>
  <c r="BF77" i="5"/>
  <c r="BE77" i="5"/>
  <c r="BC77" i="5"/>
  <c r="BB77" i="5"/>
  <c r="BA77" i="5"/>
  <c r="AZ77" i="5"/>
  <c r="AY77" i="5"/>
  <c r="AX77" i="5"/>
  <c r="AW77" i="5"/>
  <c r="AV77" i="5"/>
  <c r="AU77" i="5"/>
  <c r="AT77" i="5"/>
  <c r="AQ77" i="5"/>
  <c r="AM77" i="5"/>
  <c r="AN77" i="5" s="1"/>
  <c r="AL77" i="5"/>
  <c r="AK77" i="5"/>
  <c r="AJ77" i="5"/>
  <c r="AH77" i="5"/>
  <c r="AF77" i="5"/>
  <c r="AE77" i="5"/>
  <c r="AD77" i="5"/>
  <c r="AC77" i="5"/>
  <c r="Z77" i="5"/>
  <c r="AA77" i="5" s="1"/>
  <c r="Y77" i="5"/>
  <c r="X77" i="5"/>
  <c r="S77" i="5"/>
  <c r="R77" i="5"/>
  <c r="L77" i="5"/>
  <c r="J77" i="5"/>
  <c r="F77" i="5"/>
  <c r="D77" i="5"/>
  <c r="BI76" i="5"/>
  <c r="BH76" i="5"/>
  <c r="BG76" i="5"/>
  <c r="BF76" i="5"/>
  <c r="BE76" i="5"/>
  <c r="BC76" i="5"/>
  <c r="BB76" i="5"/>
  <c r="BA76" i="5"/>
  <c r="AZ76" i="5"/>
  <c r="AY76" i="5"/>
  <c r="AX76" i="5"/>
  <c r="AW76" i="5"/>
  <c r="AV76" i="5"/>
  <c r="AU76" i="5"/>
  <c r="AT76" i="5"/>
  <c r="AQ76" i="5"/>
  <c r="AM76" i="5"/>
  <c r="AN76" i="5" s="1"/>
  <c r="AL76" i="5"/>
  <c r="AK76" i="5"/>
  <c r="AJ76" i="5"/>
  <c r="AH76" i="5"/>
  <c r="AF76" i="5"/>
  <c r="AE76" i="5"/>
  <c r="AD76" i="5"/>
  <c r="AC76" i="5"/>
  <c r="Z76" i="5"/>
  <c r="AA76" i="5" s="1"/>
  <c r="Y76" i="5"/>
  <c r="X76" i="5"/>
  <c r="S76" i="5"/>
  <c r="R76" i="5"/>
  <c r="AM7" i="5" s="1"/>
  <c r="AN7" i="5" s="1"/>
  <c r="L76" i="5"/>
  <c r="J76" i="5"/>
  <c r="AF7" i="5" s="1"/>
  <c r="F76" i="5"/>
  <c r="Z7" i="5" s="1"/>
  <c r="AA7" i="5" s="1"/>
  <c r="D76" i="5"/>
  <c r="BI75" i="5"/>
  <c r="BH75" i="5"/>
  <c r="BG75" i="5"/>
  <c r="BF75" i="5"/>
  <c r="BE75" i="5"/>
  <c r="BB75" i="5"/>
  <c r="BA75" i="5"/>
  <c r="AZ75" i="5"/>
  <c r="AY75" i="5"/>
  <c r="AX75" i="5"/>
  <c r="AW75" i="5"/>
  <c r="AV75" i="5"/>
  <c r="AU75" i="5"/>
  <c r="AT75" i="5"/>
  <c r="AQ75" i="5"/>
  <c r="AM75" i="5"/>
  <c r="AN75" i="5" s="1"/>
  <c r="AL75" i="5"/>
  <c r="AK75" i="5"/>
  <c r="AJ75" i="5"/>
  <c r="AH75" i="5"/>
  <c r="AE75" i="5"/>
  <c r="AD75" i="5"/>
  <c r="AC75" i="5"/>
  <c r="Y75" i="5"/>
  <c r="X75" i="5"/>
  <c r="S75" i="5"/>
  <c r="R75" i="5"/>
  <c r="L75" i="5"/>
  <c r="J75" i="5"/>
  <c r="F75" i="5"/>
  <c r="D75" i="5"/>
  <c r="Y7" i="5" s="1"/>
  <c r="BI74" i="5"/>
  <c r="BH74" i="5"/>
  <c r="BG74" i="5"/>
  <c r="BF74" i="5"/>
  <c r="BE74" i="5"/>
  <c r="BB74" i="5"/>
  <c r="AZ74" i="5"/>
  <c r="AY74" i="5"/>
  <c r="AX74" i="5"/>
  <c r="AW74" i="5"/>
  <c r="AV74" i="5"/>
  <c r="AU74" i="5"/>
  <c r="AT74" i="5"/>
  <c r="AQ74" i="5"/>
  <c r="AM74" i="5"/>
  <c r="AN74" i="5" s="1"/>
  <c r="AL74" i="5"/>
  <c r="AK74" i="5"/>
  <c r="AJ74" i="5"/>
  <c r="AH74" i="5"/>
  <c r="AE74" i="5"/>
  <c r="AD74" i="5"/>
  <c r="AC74" i="5"/>
  <c r="Z74" i="5"/>
  <c r="AA74" i="5" s="1"/>
  <c r="Y74" i="5"/>
  <c r="X74" i="5"/>
  <c r="S74" i="5"/>
  <c r="R74" i="5"/>
  <c r="L74" i="5"/>
  <c r="J74" i="5"/>
  <c r="F74" i="5"/>
  <c r="D74" i="5"/>
  <c r="BI73" i="5"/>
  <c r="BH73" i="5"/>
  <c r="BG73" i="5"/>
  <c r="BF73" i="5"/>
  <c r="BE73" i="5"/>
  <c r="BC73" i="5"/>
  <c r="BB73" i="5"/>
  <c r="AZ73" i="5"/>
  <c r="AY73" i="5"/>
  <c r="AX73" i="5"/>
  <c r="AW73" i="5"/>
  <c r="AV73" i="5"/>
  <c r="AU73" i="5"/>
  <c r="AT73" i="5"/>
  <c r="AQ73" i="5"/>
  <c r="AM73" i="5"/>
  <c r="AN73" i="5" s="1"/>
  <c r="AL73" i="5"/>
  <c r="AK73" i="5"/>
  <c r="AJ73" i="5"/>
  <c r="AH73" i="5"/>
  <c r="AE73" i="5"/>
  <c r="AD73" i="5"/>
  <c r="AC73" i="5"/>
  <c r="Z73" i="5"/>
  <c r="AA73" i="5" s="1"/>
  <c r="Y73" i="5"/>
  <c r="X73" i="5"/>
  <c r="S73" i="5"/>
  <c r="R73" i="5"/>
  <c r="L73" i="5"/>
  <c r="J73" i="5"/>
  <c r="F73" i="5"/>
  <c r="D73" i="5"/>
  <c r="BI72" i="5"/>
  <c r="BH72" i="5"/>
  <c r="BG72" i="5"/>
  <c r="BF72" i="5"/>
  <c r="BE72" i="5"/>
  <c r="BC72" i="5"/>
  <c r="BB72" i="5"/>
  <c r="BA72" i="5"/>
  <c r="AZ72" i="5"/>
  <c r="AY72" i="5"/>
  <c r="AX72" i="5"/>
  <c r="AW72" i="5"/>
  <c r="AU72" i="5"/>
  <c r="AT72" i="5"/>
  <c r="AQ72" i="5"/>
  <c r="AM72" i="5"/>
  <c r="AN72" i="5" s="1"/>
  <c r="AL72" i="5"/>
  <c r="AK72" i="5"/>
  <c r="AJ72" i="5"/>
  <c r="AH72" i="5"/>
  <c r="AF72" i="5"/>
  <c r="AE72" i="5"/>
  <c r="AD72" i="5"/>
  <c r="AC72" i="5"/>
  <c r="Y72" i="5"/>
  <c r="X72" i="5"/>
  <c r="S72" i="5"/>
  <c r="R72" i="5"/>
  <c r="L72" i="5"/>
  <c r="J72" i="5"/>
  <c r="F72" i="5"/>
  <c r="D72" i="5"/>
  <c r="BI71" i="5"/>
  <c r="BH71" i="5"/>
  <c r="BG71" i="5"/>
  <c r="BF71" i="5"/>
  <c r="BE71" i="5"/>
  <c r="BC71" i="5"/>
  <c r="BB71" i="5"/>
  <c r="BA71" i="5"/>
  <c r="AZ71" i="5"/>
  <c r="AY71" i="5"/>
  <c r="AX71" i="5"/>
  <c r="AW71" i="5"/>
  <c r="AU71" i="5"/>
  <c r="AT71" i="5"/>
  <c r="AQ71" i="5"/>
  <c r="AM71" i="5"/>
  <c r="AN71" i="5" s="1"/>
  <c r="AL71" i="5"/>
  <c r="AK71" i="5"/>
  <c r="AJ71" i="5"/>
  <c r="AH71" i="5"/>
  <c r="AF71" i="5"/>
  <c r="AE71" i="5"/>
  <c r="AD71" i="5"/>
  <c r="AC71" i="5"/>
  <c r="Z71" i="5"/>
  <c r="AA71" i="5" s="1"/>
  <c r="Y71" i="5"/>
  <c r="X71" i="5"/>
  <c r="S71" i="5"/>
  <c r="R71" i="5"/>
  <c r="L71" i="5"/>
  <c r="J71" i="5"/>
  <c r="F71" i="5"/>
  <c r="D71" i="5"/>
  <c r="BI70" i="5"/>
  <c r="BH70" i="5"/>
  <c r="BG70" i="5"/>
  <c r="BF70" i="5"/>
  <c r="BE70" i="5"/>
  <c r="BB70" i="5"/>
  <c r="BA70" i="5"/>
  <c r="AZ70" i="5"/>
  <c r="AY70" i="5"/>
  <c r="AX70" i="5"/>
  <c r="AW70" i="5"/>
  <c r="AV70" i="5"/>
  <c r="AU70" i="5"/>
  <c r="AT70" i="5"/>
  <c r="AQ70" i="5"/>
  <c r="AM70" i="5"/>
  <c r="AN70" i="5" s="1"/>
  <c r="AL70" i="5"/>
  <c r="AK70" i="5"/>
  <c r="AJ70" i="5"/>
  <c r="AH70" i="5"/>
  <c r="AF70" i="5"/>
  <c r="AE70" i="5"/>
  <c r="AD70" i="5"/>
  <c r="AC70" i="5"/>
  <c r="Z70" i="5"/>
  <c r="AA70" i="5" s="1"/>
  <c r="Y70" i="5"/>
  <c r="X70" i="5"/>
  <c r="S70" i="5"/>
  <c r="R70" i="5"/>
  <c r="L70" i="5"/>
  <c r="J70" i="5"/>
  <c r="F70" i="5"/>
  <c r="D70" i="5"/>
  <c r="BI69" i="5"/>
  <c r="BH69" i="5"/>
  <c r="BG69" i="5"/>
  <c r="BF69" i="5"/>
  <c r="BE69" i="5"/>
  <c r="BC69" i="5"/>
  <c r="BB69" i="5"/>
  <c r="AZ69" i="5"/>
  <c r="AY69" i="5"/>
  <c r="AX69" i="5"/>
  <c r="AW69" i="5"/>
  <c r="AV69" i="5"/>
  <c r="AU69" i="5"/>
  <c r="AT69" i="5"/>
  <c r="AQ69" i="5"/>
  <c r="AM69" i="5"/>
  <c r="AN69" i="5" s="1"/>
  <c r="AL69" i="5"/>
  <c r="AK69" i="5"/>
  <c r="AJ69" i="5"/>
  <c r="AH69" i="5"/>
  <c r="AE69" i="5"/>
  <c r="AD69" i="5"/>
  <c r="AC69" i="5"/>
  <c r="Y69" i="5"/>
  <c r="X69" i="5"/>
  <c r="S69" i="5"/>
  <c r="R69" i="5"/>
  <c r="L69" i="5"/>
  <c r="J69" i="5"/>
  <c r="F69" i="5"/>
  <c r="D69" i="5"/>
  <c r="BI68" i="5"/>
  <c r="BH68" i="5"/>
  <c r="BG68" i="5"/>
  <c r="BF68" i="5"/>
  <c r="BE68" i="5"/>
  <c r="BC68" i="5"/>
  <c r="BB68" i="5"/>
  <c r="AZ68" i="5"/>
  <c r="AY68" i="5"/>
  <c r="AX68" i="5"/>
  <c r="AW68" i="5"/>
  <c r="AV68" i="5"/>
  <c r="AU68" i="5"/>
  <c r="AT68" i="5"/>
  <c r="AQ68" i="5"/>
  <c r="AM68" i="5"/>
  <c r="AN68" i="5" s="1"/>
  <c r="AL68" i="5"/>
  <c r="AK68" i="5"/>
  <c r="AJ68" i="5"/>
  <c r="AH68" i="5"/>
  <c r="AE68" i="5"/>
  <c r="AD68" i="5"/>
  <c r="AC68" i="5"/>
  <c r="Y68" i="5"/>
  <c r="X68" i="5"/>
  <c r="S68" i="5"/>
  <c r="R68" i="5"/>
  <c r="L68" i="5"/>
  <c r="J68" i="5"/>
  <c r="F68" i="5"/>
  <c r="D68" i="5"/>
  <c r="BI67" i="5"/>
  <c r="BH67" i="5"/>
  <c r="BG67" i="5"/>
  <c r="BF67" i="5"/>
  <c r="BE67" i="5"/>
  <c r="BC67" i="5"/>
  <c r="BB67" i="5"/>
  <c r="AZ67" i="5"/>
  <c r="AY67" i="5"/>
  <c r="AX67" i="5"/>
  <c r="AW67" i="5"/>
  <c r="AV67" i="5"/>
  <c r="AU67" i="5"/>
  <c r="AT67" i="5"/>
  <c r="AQ67" i="5"/>
  <c r="AM67" i="5"/>
  <c r="AN67" i="5" s="1"/>
  <c r="AL67" i="5"/>
  <c r="AK67" i="5"/>
  <c r="AJ67" i="5"/>
  <c r="AH67" i="5"/>
  <c r="AE67" i="5"/>
  <c r="AD67" i="5"/>
  <c r="AC67" i="5"/>
  <c r="Z67" i="5"/>
  <c r="AA67" i="5" s="1"/>
  <c r="Y67" i="5"/>
  <c r="X67" i="5"/>
  <c r="S67" i="5"/>
  <c r="R67" i="5"/>
  <c r="L67" i="5"/>
  <c r="J67" i="5"/>
  <c r="F67" i="5"/>
  <c r="D67" i="5"/>
  <c r="BI66" i="5"/>
  <c r="BH66" i="5"/>
  <c r="BG66" i="5"/>
  <c r="BF66" i="5"/>
  <c r="BE66" i="5"/>
  <c r="BC66" i="5"/>
  <c r="BB66" i="5"/>
  <c r="AZ66" i="5"/>
  <c r="AY66" i="5"/>
  <c r="AX66" i="5"/>
  <c r="AW66" i="5"/>
  <c r="AV66" i="5"/>
  <c r="AU66" i="5"/>
  <c r="AT66" i="5"/>
  <c r="AQ66" i="5"/>
  <c r="AM66" i="5"/>
  <c r="AN66" i="5" s="1"/>
  <c r="AL66" i="5"/>
  <c r="AK66" i="5"/>
  <c r="AJ66" i="5"/>
  <c r="AH66" i="5"/>
  <c r="AE66" i="5"/>
  <c r="AD66" i="5"/>
  <c r="AC66" i="5"/>
  <c r="Y66" i="5"/>
  <c r="X66" i="5"/>
  <c r="S66" i="5"/>
  <c r="R66" i="5"/>
  <c r="L66" i="5"/>
  <c r="J66" i="5"/>
  <c r="F66" i="5"/>
  <c r="D66" i="5"/>
  <c r="BI65" i="5"/>
  <c r="BH65" i="5"/>
  <c r="BG65" i="5"/>
  <c r="BF65" i="5"/>
  <c r="BE65" i="5"/>
  <c r="BC65" i="5"/>
  <c r="BB65" i="5"/>
  <c r="AZ65" i="5"/>
  <c r="AY65" i="5"/>
  <c r="AX65" i="5"/>
  <c r="AW65" i="5"/>
  <c r="AV65" i="5"/>
  <c r="AU65" i="5"/>
  <c r="AT65" i="5"/>
  <c r="AQ65" i="5"/>
  <c r="AM65" i="5"/>
  <c r="AN65" i="5" s="1"/>
  <c r="AL65" i="5"/>
  <c r="AK65" i="5"/>
  <c r="AJ65" i="5"/>
  <c r="AH65" i="5"/>
  <c r="AE65" i="5"/>
  <c r="AD65" i="5"/>
  <c r="AC65" i="5"/>
  <c r="Y65" i="5"/>
  <c r="X65" i="5"/>
  <c r="S65" i="5"/>
  <c r="R65" i="5"/>
  <c r="L65" i="5"/>
  <c r="J65" i="5"/>
  <c r="F65" i="5"/>
  <c r="D65" i="5"/>
  <c r="BI64" i="5"/>
  <c r="BH64" i="5"/>
  <c r="BG64" i="5"/>
  <c r="BF64" i="5"/>
  <c r="BE64" i="5"/>
  <c r="BC64" i="5"/>
  <c r="BB64" i="5"/>
  <c r="AZ64" i="5"/>
  <c r="AY64" i="5"/>
  <c r="AX64" i="5"/>
  <c r="AW64" i="5"/>
  <c r="AV64" i="5"/>
  <c r="AU64" i="5"/>
  <c r="AT64" i="5"/>
  <c r="AQ64" i="5"/>
  <c r="AM64" i="5"/>
  <c r="AN64" i="5" s="1"/>
  <c r="AL64" i="5"/>
  <c r="AK64" i="5"/>
  <c r="AJ64" i="5"/>
  <c r="AH64" i="5"/>
  <c r="AE64" i="5"/>
  <c r="AD64" i="5"/>
  <c r="AC64" i="5"/>
  <c r="Z64" i="5"/>
  <c r="AA64" i="5" s="1"/>
  <c r="Y64" i="5"/>
  <c r="X64" i="5"/>
  <c r="S64" i="5"/>
  <c r="R64" i="5"/>
  <c r="L64" i="5"/>
  <c r="J64" i="5"/>
  <c r="F64" i="5"/>
  <c r="D64" i="5"/>
  <c r="BI63" i="5"/>
  <c r="BH63" i="5"/>
  <c r="BG63" i="5"/>
  <c r="BF63" i="5"/>
  <c r="BE63" i="5"/>
  <c r="BC63" i="5"/>
  <c r="BB63" i="5"/>
  <c r="AZ63" i="5"/>
  <c r="AY63" i="5"/>
  <c r="AX63" i="5"/>
  <c r="AW63" i="5"/>
  <c r="AV63" i="5"/>
  <c r="AU63" i="5"/>
  <c r="AT63" i="5"/>
  <c r="AQ63" i="5"/>
  <c r="AM63" i="5"/>
  <c r="AN63" i="5" s="1"/>
  <c r="AL63" i="5"/>
  <c r="AK63" i="5"/>
  <c r="AJ63" i="5"/>
  <c r="AH63" i="5"/>
  <c r="AE63" i="5"/>
  <c r="AD63" i="5"/>
  <c r="AC63" i="5"/>
  <c r="Y63" i="5"/>
  <c r="X63" i="5"/>
  <c r="S63" i="5"/>
  <c r="R63" i="5"/>
  <c r="L63" i="5"/>
  <c r="J63" i="5"/>
  <c r="F63" i="5"/>
  <c r="D63" i="5"/>
  <c r="BI62" i="5"/>
  <c r="BH62" i="5"/>
  <c r="BG62" i="5"/>
  <c r="BF62" i="5"/>
  <c r="BE62" i="5"/>
  <c r="BC62" i="5"/>
  <c r="BB62" i="5"/>
  <c r="AZ62" i="5"/>
  <c r="AY62" i="5"/>
  <c r="AX62" i="5"/>
  <c r="AW62" i="5"/>
  <c r="AV62" i="5"/>
  <c r="AU62" i="5"/>
  <c r="AT62" i="5"/>
  <c r="AQ62" i="5"/>
  <c r="AM62" i="5"/>
  <c r="AN62" i="5" s="1"/>
  <c r="AL62" i="5"/>
  <c r="AK62" i="5"/>
  <c r="AJ62" i="5"/>
  <c r="AH62" i="5"/>
  <c r="AE62" i="5"/>
  <c r="AD62" i="5"/>
  <c r="AC62" i="5"/>
  <c r="Y62" i="5"/>
  <c r="X62" i="5"/>
  <c r="S62" i="5"/>
  <c r="R62" i="5"/>
  <c r="L62" i="5"/>
  <c r="BC6" i="5" s="1"/>
  <c r="J62" i="5"/>
  <c r="BA6" i="5" s="1"/>
  <c r="F62" i="5"/>
  <c r="D62" i="5"/>
  <c r="AV6" i="5" s="1"/>
  <c r="BI61" i="5"/>
  <c r="BH61" i="5"/>
  <c r="BG61" i="5"/>
  <c r="BF61" i="5"/>
  <c r="BE61" i="5"/>
  <c r="BC61" i="5"/>
  <c r="BB61" i="5"/>
  <c r="AZ61" i="5"/>
  <c r="AY61" i="5"/>
  <c r="AX61" i="5"/>
  <c r="AW61" i="5"/>
  <c r="AV61" i="5"/>
  <c r="AU61" i="5"/>
  <c r="AT61" i="5"/>
  <c r="AQ61" i="5"/>
  <c r="AM61" i="5"/>
  <c r="AN61" i="5" s="1"/>
  <c r="AL61" i="5"/>
  <c r="AK61" i="5"/>
  <c r="AJ61" i="5"/>
  <c r="AH61" i="5"/>
  <c r="AE61" i="5"/>
  <c r="AD61" i="5"/>
  <c r="AC61" i="5"/>
  <c r="Z61" i="5"/>
  <c r="AA61" i="5" s="1"/>
  <c r="Y61" i="5"/>
  <c r="X61" i="5"/>
  <c r="S61" i="5"/>
  <c r="R61" i="5"/>
  <c r="L61" i="5"/>
  <c r="J61" i="5"/>
  <c r="F61" i="5"/>
  <c r="D61" i="5"/>
  <c r="BI60" i="5"/>
  <c r="BH60" i="5"/>
  <c r="BG60" i="5"/>
  <c r="BF60" i="5"/>
  <c r="BE60" i="5"/>
  <c r="BC60" i="5"/>
  <c r="BB60" i="5"/>
  <c r="AZ60" i="5"/>
  <c r="AY60" i="5"/>
  <c r="AX60" i="5"/>
  <c r="AW60" i="5"/>
  <c r="AV60" i="5"/>
  <c r="AU60" i="5"/>
  <c r="AT60" i="5"/>
  <c r="AQ60" i="5"/>
  <c r="AM60" i="5"/>
  <c r="AN60" i="5" s="1"/>
  <c r="AL60" i="5"/>
  <c r="AK60" i="5"/>
  <c r="AJ60" i="5"/>
  <c r="AH60" i="5"/>
  <c r="AE60" i="5"/>
  <c r="AD60" i="5"/>
  <c r="AC60" i="5"/>
  <c r="Y60" i="5"/>
  <c r="X60" i="5"/>
  <c r="S60" i="5"/>
  <c r="R60" i="5"/>
  <c r="L60" i="5"/>
  <c r="J60" i="5"/>
  <c r="F60" i="5"/>
  <c r="D60" i="5"/>
  <c r="BI59" i="5"/>
  <c r="BH59" i="5"/>
  <c r="BG59" i="5"/>
  <c r="BF59" i="5"/>
  <c r="BE59" i="5"/>
  <c r="BB59" i="5"/>
  <c r="BA59" i="5"/>
  <c r="AZ59" i="5"/>
  <c r="AY59" i="5"/>
  <c r="AX59" i="5"/>
  <c r="AW59" i="5"/>
  <c r="AV59" i="5"/>
  <c r="AU59" i="5"/>
  <c r="AT59" i="5"/>
  <c r="AQ59" i="5"/>
  <c r="AN59" i="5"/>
  <c r="AM59" i="5"/>
  <c r="AL59" i="5"/>
  <c r="AK59" i="5"/>
  <c r="AJ59" i="5"/>
  <c r="AH59" i="5"/>
  <c r="AF59" i="5"/>
  <c r="AE59" i="5"/>
  <c r="AD59" i="5"/>
  <c r="AC59" i="5"/>
  <c r="Z59" i="5"/>
  <c r="AA59" i="5" s="1"/>
  <c r="Y59" i="5"/>
  <c r="X59" i="5"/>
  <c r="S59" i="5"/>
  <c r="R59" i="5"/>
  <c r="L59" i="5"/>
  <c r="J59" i="5"/>
  <c r="F59" i="5"/>
  <c r="D59" i="5"/>
  <c r="BI58" i="5"/>
  <c r="BH58" i="5"/>
  <c r="BG58" i="5"/>
  <c r="BF58" i="5"/>
  <c r="BE58" i="5"/>
  <c r="BB58" i="5"/>
  <c r="BA58" i="5"/>
  <c r="AZ58" i="5"/>
  <c r="AY58" i="5"/>
  <c r="AX58" i="5"/>
  <c r="AW58" i="5"/>
  <c r="AV58" i="5"/>
  <c r="AU58" i="5"/>
  <c r="AT58" i="5"/>
  <c r="AQ58" i="5"/>
  <c r="AM58" i="5"/>
  <c r="AN58" i="5" s="1"/>
  <c r="AL58" i="5"/>
  <c r="AK58" i="5"/>
  <c r="AJ58" i="5"/>
  <c r="AH58" i="5"/>
  <c r="AF58" i="5"/>
  <c r="AE58" i="5"/>
  <c r="AD58" i="5"/>
  <c r="AC58" i="5"/>
  <c r="Y58" i="5"/>
  <c r="X58" i="5"/>
  <c r="S58" i="5"/>
  <c r="R58" i="5"/>
  <c r="L58" i="5"/>
  <c r="J58" i="5"/>
  <c r="F58" i="5"/>
  <c r="D58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Q57" i="5"/>
  <c r="AM57" i="5"/>
  <c r="AN57" i="5" s="1"/>
  <c r="AL57" i="5"/>
  <c r="AK57" i="5"/>
  <c r="AJ57" i="5"/>
  <c r="AH57" i="5"/>
  <c r="AF57" i="5"/>
  <c r="AE57" i="5"/>
  <c r="AD57" i="5"/>
  <c r="AC57" i="5"/>
  <c r="AG57" i="5" s="1"/>
  <c r="Z57" i="5"/>
  <c r="AA57" i="5" s="1"/>
  <c r="Y57" i="5"/>
  <c r="X57" i="5"/>
  <c r="S57" i="5"/>
  <c r="R57" i="5"/>
  <c r="L57" i="5"/>
  <c r="J57" i="5"/>
  <c r="F57" i="5"/>
  <c r="D57" i="5"/>
  <c r="BI56" i="5"/>
  <c r="BH56" i="5"/>
  <c r="BG56" i="5"/>
  <c r="BF56" i="5"/>
  <c r="BE56" i="5"/>
  <c r="BB56" i="5"/>
  <c r="BA56" i="5"/>
  <c r="AZ56" i="5"/>
  <c r="AY56" i="5"/>
  <c r="AX56" i="5"/>
  <c r="AW56" i="5"/>
  <c r="AV56" i="5"/>
  <c r="AU56" i="5"/>
  <c r="AT56" i="5"/>
  <c r="AQ56" i="5"/>
  <c r="AM56" i="5"/>
  <c r="AN56" i="5" s="1"/>
  <c r="AL56" i="5"/>
  <c r="AK56" i="5"/>
  <c r="AJ56" i="5"/>
  <c r="AH56" i="5"/>
  <c r="AF56" i="5"/>
  <c r="AE56" i="5"/>
  <c r="AD56" i="5"/>
  <c r="AC56" i="5"/>
  <c r="Y56" i="5"/>
  <c r="X56" i="5"/>
  <c r="S56" i="5"/>
  <c r="R56" i="5"/>
  <c r="L56" i="5"/>
  <c r="J56" i="5"/>
  <c r="F56" i="5"/>
  <c r="D56" i="5"/>
  <c r="BI55" i="5"/>
  <c r="BH55" i="5"/>
  <c r="BG55" i="5"/>
  <c r="BF55" i="5"/>
  <c r="BE55" i="5"/>
  <c r="BC55" i="5"/>
  <c r="BB55" i="5"/>
  <c r="BA55" i="5"/>
  <c r="AZ55" i="5"/>
  <c r="AY55" i="5"/>
  <c r="AX55" i="5"/>
  <c r="AW55" i="5"/>
  <c r="AV55" i="5"/>
  <c r="AU55" i="5"/>
  <c r="AT55" i="5"/>
  <c r="AQ55" i="5"/>
  <c r="AL55" i="5"/>
  <c r="AK55" i="5"/>
  <c r="AJ55" i="5"/>
  <c r="AH55" i="5"/>
  <c r="AE55" i="5"/>
  <c r="AD55" i="5"/>
  <c r="AC55" i="5"/>
  <c r="AA55" i="5"/>
  <c r="Z55" i="5"/>
  <c r="Y55" i="5"/>
  <c r="X55" i="5"/>
  <c r="S55" i="5"/>
  <c r="R55" i="5"/>
  <c r="L55" i="5"/>
  <c r="J55" i="5"/>
  <c r="F55" i="5"/>
  <c r="D55" i="5"/>
  <c r="BI54" i="5"/>
  <c r="BH54" i="5"/>
  <c r="BG54" i="5"/>
  <c r="BF54" i="5"/>
  <c r="BE54" i="5"/>
  <c r="BC54" i="5"/>
  <c r="BB54" i="5"/>
  <c r="BA54" i="5"/>
  <c r="AZ54" i="5"/>
  <c r="AY54" i="5"/>
  <c r="AX54" i="5"/>
  <c r="AW54" i="5"/>
  <c r="AV54" i="5"/>
  <c r="AU54" i="5"/>
  <c r="AT54" i="5"/>
  <c r="AQ54" i="5"/>
  <c r="AL54" i="5"/>
  <c r="AK54" i="5"/>
  <c r="AJ54" i="5"/>
  <c r="AH54" i="5"/>
  <c r="AF54" i="5"/>
  <c r="AE54" i="5"/>
  <c r="AD54" i="5"/>
  <c r="AC54" i="5"/>
  <c r="Z54" i="5"/>
  <c r="AA54" i="5" s="1"/>
  <c r="Y54" i="5"/>
  <c r="X54" i="5"/>
  <c r="S54" i="5"/>
  <c r="R54" i="5"/>
  <c r="L54" i="5"/>
  <c r="J54" i="5"/>
  <c r="F54" i="5"/>
  <c r="D54" i="5"/>
  <c r="BI53" i="5"/>
  <c r="BH53" i="5"/>
  <c r="BG53" i="5"/>
  <c r="BF53" i="5"/>
  <c r="BE53" i="5"/>
  <c r="BC53" i="5"/>
  <c r="BB53" i="5"/>
  <c r="AZ53" i="5"/>
  <c r="AY53" i="5"/>
  <c r="AX53" i="5"/>
  <c r="AW53" i="5"/>
  <c r="AV53" i="5"/>
  <c r="AU53" i="5"/>
  <c r="AT53" i="5"/>
  <c r="AQ53" i="5"/>
  <c r="AM53" i="5"/>
  <c r="AN53" i="5" s="1"/>
  <c r="AL53" i="5"/>
  <c r="AK53" i="5"/>
  <c r="AJ53" i="5"/>
  <c r="AH53" i="5"/>
  <c r="AF53" i="5"/>
  <c r="AE53" i="5"/>
  <c r="AG53" i="5" s="1"/>
  <c r="AD53" i="5"/>
  <c r="AC53" i="5"/>
  <c r="Z53" i="5"/>
  <c r="AA53" i="5" s="1"/>
  <c r="Y53" i="5"/>
  <c r="X53" i="5"/>
  <c r="S53" i="5"/>
  <c r="R53" i="5"/>
  <c r="L53" i="5"/>
  <c r="J53" i="5"/>
  <c r="F53" i="5"/>
  <c r="D53" i="5"/>
  <c r="BI52" i="5"/>
  <c r="BH52" i="5"/>
  <c r="BG52" i="5"/>
  <c r="BF52" i="5"/>
  <c r="BE52" i="5"/>
  <c r="BC52" i="5"/>
  <c r="BB52" i="5"/>
  <c r="BA52" i="5"/>
  <c r="AZ52" i="5"/>
  <c r="AY52" i="5"/>
  <c r="AX52" i="5"/>
  <c r="AW52" i="5"/>
  <c r="AV52" i="5"/>
  <c r="AU52" i="5"/>
  <c r="AT52" i="5"/>
  <c r="AQ52" i="5"/>
  <c r="AL52" i="5"/>
  <c r="AK52" i="5"/>
  <c r="AJ52" i="5"/>
  <c r="AH52" i="5"/>
  <c r="AE52" i="5"/>
  <c r="AD52" i="5"/>
  <c r="AC52" i="5"/>
  <c r="Z52" i="5"/>
  <c r="AA52" i="5" s="1"/>
  <c r="Y52" i="5"/>
  <c r="X52" i="5"/>
  <c r="S52" i="5"/>
  <c r="R52" i="5"/>
  <c r="AM6" i="5" s="1"/>
  <c r="AN6" i="5" s="1"/>
  <c r="L52" i="5"/>
  <c r="J52" i="5"/>
  <c r="AF6" i="5" s="1"/>
  <c r="F52" i="5"/>
  <c r="Z6" i="5" s="1"/>
  <c r="AA6" i="5" s="1"/>
  <c r="D52" i="5"/>
  <c r="BI51" i="5"/>
  <c r="BH51" i="5"/>
  <c r="BG51" i="5"/>
  <c r="BF51" i="5"/>
  <c r="BE51" i="5"/>
  <c r="BC51" i="5"/>
  <c r="BB51" i="5"/>
  <c r="AZ51" i="5"/>
  <c r="AY51" i="5"/>
  <c r="AX51" i="5"/>
  <c r="AW51" i="5"/>
  <c r="AV51" i="5"/>
  <c r="AU51" i="5"/>
  <c r="AT51" i="5"/>
  <c r="AQ51" i="5"/>
  <c r="AM51" i="5"/>
  <c r="AN51" i="5" s="1"/>
  <c r="AL51" i="5"/>
  <c r="AK51" i="5"/>
  <c r="AJ51" i="5"/>
  <c r="AH51" i="5"/>
  <c r="AF51" i="5"/>
  <c r="AE51" i="5"/>
  <c r="AD51" i="5"/>
  <c r="AC51" i="5"/>
  <c r="Z51" i="5"/>
  <c r="AA51" i="5" s="1"/>
  <c r="X51" i="5"/>
  <c r="S51" i="5"/>
  <c r="R51" i="5"/>
  <c r="L51" i="5"/>
  <c r="J51" i="5"/>
  <c r="F51" i="5"/>
  <c r="D51" i="5"/>
  <c r="BI50" i="5"/>
  <c r="BH50" i="5"/>
  <c r="BG50" i="5"/>
  <c r="BF50" i="5"/>
  <c r="BE50" i="5"/>
  <c r="BC50" i="5"/>
  <c r="BB50" i="5"/>
  <c r="BA50" i="5"/>
  <c r="AZ50" i="5"/>
  <c r="AY50" i="5"/>
  <c r="AX50" i="5"/>
  <c r="AW50" i="5"/>
  <c r="AV50" i="5"/>
  <c r="AU50" i="5"/>
  <c r="AT50" i="5"/>
  <c r="AQ50" i="5"/>
  <c r="AM50" i="5"/>
  <c r="AN50" i="5" s="1"/>
  <c r="AL50" i="5"/>
  <c r="AK50" i="5"/>
  <c r="AJ50" i="5"/>
  <c r="AH50" i="5"/>
  <c r="AE50" i="5"/>
  <c r="AD50" i="5"/>
  <c r="AC50" i="5"/>
  <c r="Z50" i="5"/>
  <c r="AA50" i="5" s="1"/>
  <c r="Y50" i="5"/>
  <c r="X50" i="5"/>
  <c r="S50" i="5"/>
  <c r="R50" i="5"/>
  <c r="L50" i="5"/>
  <c r="J50" i="5"/>
  <c r="F50" i="5"/>
  <c r="D50" i="5"/>
  <c r="BI49" i="5"/>
  <c r="BH49" i="5"/>
  <c r="BG49" i="5"/>
  <c r="BF49" i="5"/>
  <c r="BE49" i="5"/>
  <c r="BC49" i="5"/>
  <c r="BB49" i="5"/>
  <c r="BA49" i="5"/>
  <c r="AZ49" i="5"/>
  <c r="AY49" i="5"/>
  <c r="AX49" i="5"/>
  <c r="AW49" i="5"/>
  <c r="AV49" i="5"/>
  <c r="AU49" i="5"/>
  <c r="AT49" i="5"/>
  <c r="AQ49" i="5"/>
  <c r="AL49" i="5"/>
  <c r="AK49" i="5"/>
  <c r="AJ49" i="5"/>
  <c r="AH49" i="5"/>
  <c r="AF49" i="5"/>
  <c r="AE49" i="5"/>
  <c r="AD49" i="5"/>
  <c r="AC49" i="5"/>
  <c r="Z49" i="5"/>
  <c r="AA49" i="5" s="1"/>
  <c r="X49" i="5"/>
  <c r="S49" i="5"/>
  <c r="R49" i="5"/>
  <c r="L49" i="5"/>
  <c r="J49" i="5"/>
  <c r="F49" i="5"/>
  <c r="D49" i="5"/>
  <c r="BI48" i="5"/>
  <c r="BH48" i="5"/>
  <c r="BG48" i="5"/>
  <c r="BF48" i="5"/>
  <c r="BE48" i="5"/>
  <c r="BC48" i="5"/>
  <c r="BB48" i="5"/>
  <c r="AZ48" i="5"/>
  <c r="AY48" i="5"/>
  <c r="AX48" i="5"/>
  <c r="AW48" i="5"/>
  <c r="AV48" i="5"/>
  <c r="AU48" i="5"/>
  <c r="AT48" i="5"/>
  <c r="AQ48" i="5"/>
  <c r="AL48" i="5"/>
  <c r="AK48" i="5"/>
  <c r="AJ48" i="5"/>
  <c r="AH48" i="5"/>
  <c r="AF48" i="5"/>
  <c r="AE48" i="5"/>
  <c r="AD48" i="5"/>
  <c r="AC48" i="5"/>
  <c r="Z48" i="5"/>
  <c r="AA48" i="5" s="1"/>
  <c r="X48" i="5"/>
  <c r="S48" i="5"/>
  <c r="R48" i="5"/>
  <c r="L48" i="5"/>
  <c r="J48" i="5"/>
  <c r="F48" i="5"/>
  <c r="D48" i="5"/>
  <c r="BI47" i="5"/>
  <c r="BH47" i="5"/>
  <c r="BG47" i="5"/>
  <c r="BF47" i="5"/>
  <c r="BE47" i="5"/>
  <c r="BC47" i="5"/>
  <c r="BB47" i="5"/>
  <c r="AZ47" i="5"/>
  <c r="AY47" i="5"/>
  <c r="AX47" i="5"/>
  <c r="AW47" i="5"/>
  <c r="AV47" i="5"/>
  <c r="AU47" i="5"/>
  <c r="AT47" i="5"/>
  <c r="AQ47" i="5"/>
  <c r="AM47" i="5"/>
  <c r="AN47" i="5" s="1"/>
  <c r="AL47" i="5"/>
  <c r="AK47" i="5"/>
  <c r="AJ47" i="5"/>
  <c r="AH47" i="5"/>
  <c r="AF47" i="5"/>
  <c r="AE47" i="5"/>
  <c r="AD47" i="5"/>
  <c r="AC47" i="5"/>
  <c r="Z47" i="5"/>
  <c r="AA47" i="5" s="1"/>
  <c r="X47" i="5"/>
  <c r="S47" i="5"/>
  <c r="R47" i="5"/>
  <c r="L47" i="5"/>
  <c r="J47" i="5"/>
  <c r="F47" i="5"/>
  <c r="D47" i="5"/>
  <c r="BI46" i="5"/>
  <c r="BH46" i="5"/>
  <c r="BG46" i="5"/>
  <c r="BF46" i="5"/>
  <c r="BE46" i="5"/>
  <c r="BC46" i="5"/>
  <c r="BB46" i="5"/>
  <c r="BA46" i="5"/>
  <c r="AZ46" i="5"/>
  <c r="AY46" i="5"/>
  <c r="AX46" i="5"/>
  <c r="AW46" i="5"/>
  <c r="AV46" i="5"/>
  <c r="AU46" i="5"/>
  <c r="AT46" i="5"/>
  <c r="AQ46" i="5"/>
  <c r="AM46" i="5"/>
  <c r="AN46" i="5" s="1"/>
  <c r="AL46" i="5"/>
  <c r="AK46" i="5"/>
  <c r="AJ46" i="5"/>
  <c r="AH46" i="5"/>
  <c r="AE46" i="5"/>
  <c r="AD46" i="5"/>
  <c r="AC46" i="5"/>
  <c r="Z46" i="5"/>
  <c r="AA46" i="5" s="1"/>
  <c r="Y46" i="5"/>
  <c r="X46" i="5"/>
  <c r="S46" i="5"/>
  <c r="R46" i="5"/>
  <c r="L46" i="5"/>
  <c r="J46" i="5"/>
  <c r="F46" i="5"/>
  <c r="D46" i="5"/>
  <c r="BI45" i="5"/>
  <c r="BH45" i="5"/>
  <c r="BG45" i="5"/>
  <c r="BF45" i="5"/>
  <c r="BE45" i="5"/>
  <c r="BC45" i="5"/>
  <c r="BB45" i="5"/>
  <c r="BA45" i="5"/>
  <c r="AZ45" i="5"/>
  <c r="AY45" i="5"/>
  <c r="AX45" i="5"/>
  <c r="AW45" i="5"/>
  <c r="AV45" i="5"/>
  <c r="AU45" i="5"/>
  <c r="AT45" i="5"/>
  <c r="AQ45" i="5"/>
  <c r="AL45" i="5"/>
  <c r="AK45" i="5"/>
  <c r="AJ45" i="5"/>
  <c r="AH45" i="5"/>
  <c r="AF45" i="5"/>
  <c r="AE45" i="5"/>
  <c r="AD45" i="5"/>
  <c r="AC45" i="5"/>
  <c r="Z45" i="5"/>
  <c r="AA45" i="5" s="1"/>
  <c r="AB45" i="5" s="1"/>
  <c r="X45" i="5"/>
  <c r="S45" i="5"/>
  <c r="R45" i="5"/>
  <c r="L45" i="5"/>
  <c r="J45" i="5"/>
  <c r="F45" i="5"/>
  <c r="D45" i="5"/>
  <c r="BI44" i="5"/>
  <c r="BH44" i="5"/>
  <c r="BG44" i="5"/>
  <c r="BF44" i="5"/>
  <c r="BE44" i="5"/>
  <c r="BC44" i="5"/>
  <c r="BB44" i="5"/>
  <c r="AZ44" i="5"/>
  <c r="AY44" i="5"/>
  <c r="AX44" i="5"/>
  <c r="AW44" i="5"/>
  <c r="AV44" i="5"/>
  <c r="AU44" i="5"/>
  <c r="AT44" i="5"/>
  <c r="AQ44" i="5"/>
  <c r="AM44" i="5"/>
  <c r="AN44" i="5" s="1"/>
  <c r="AL44" i="5"/>
  <c r="AK44" i="5"/>
  <c r="AJ44" i="5"/>
  <c r="AH44" i="5"/>
  <c r="AF44" i="5"/>
  <c r="AE44" i="5"/>
  <c r="AD44" i="5"/>
  <c r="AC44" i="5"/>
  <c r="Z44" i="5"/>
  <c r="AA44" i="5" s="1"/>
  <c r="X44" i="5"/>
  <c r="S44" i="5"/>
  <c r="R44" i="5"/>
  <c r="L44" i="5"/>
  <c r="J44" i="5"/>
  <c r="F44" i="5"/>
  <c r="D44" i="5"/>
  <c r="BI43" i="5"/>
  <c r="BH43" i="5"/>
  <c r="BG43" i="5"/>
  <c r="BF43" i="5"/>
  <c r="BE43" i="5"/>
  <c r="BC43" i="5"/>
  <c r="BB43" i="5"/>
  <c r="BA43" i="5"/>
  <c r="AZ43" i="5"/>
  <c r="AY43" i="5"/>
  <c r="AX43" i="5"/>
  <c r="AW43" i="5"/>
  <c r="AV43" i="5"/>
  <c r="AU43" i="5"/>
  <c r="AT43" i="5"/>
  <c r="AQ43" i="5"/>
  <c r="AL43" i="5"/>
  <c r="AK43" i="5"/>
  <c r="AJ43" i="5"/>
  <c r="AH43" i="5"/>
  <c r="AE43" i="5"/>
  <c r="AD43" i="5"/>
  <c r="AC43" i="5"/>
  <c r="Z43" i="5"/>
  <c r="AA43" i="5" s="1"/>
  <c r="X43" i="5"/>
  <c r="S43" i="5"/>
  <c r="R43" i="5"/>
  <c r="L43" i="5"/>
  <c r="J43" i="5"/>
  <c r="F43" i="5"/>
  <c r="D43" i="5"/>
  <c r="BI42" i="5"/>
  <c r="BH42" i="5"/>
  <c r="BG42" i="5"/>
  <c r="BF42" i="5"/>
  <c r="BE42" i="5"/>
  <c r="BC42" i="5"/>
  <c r="BB42" i="5"/>
  <c r="AZ42" i="5"/>
  <c r="AY42" i="5"/>
  <c r="AX42" i="5"/>
  <c r="AW42" i="5"/>
  <c r="AV42" i="5"/>
  <c r="AU42" i="5"/>
  <c r="AT42" i="5"/>
  <c r="AQ42" i="5"/>
  <c r="AM42" i="5"/>
  <c r="AN42" i="5" s="1"/>
  <c r="AL42" i="5"/>
  <c r="AK42" i="5"/>
  <c r="AJ42" i="5"/>
  <c r="AH42" i="5"/>
  <c r="AE42" i="5"/>
  <c r="AD42" i="5"/>
  <c r="AC42" i="5"/>
  <c r="Z42" i="5"/>
  <c r="AA42" i="5" s="1"/>
  <c r="Y42" i="5"/>
  <c r="X42" i="5"/>
  <c r="S42" i="5"/>
  <c r="R42" i="5"/>
  <c r="L42" i="5"/>
  <c r="J42" i="5"/>
  <c r="F42" i="5"/>
  <c r="D42" i="5"/>
  <c r="BI41" i="5"/>
  <c r="BH41" i="5"/>
  <c r="BG41" i="5"/>
  <c r="BF41" i="5"/>
  <c r="BE41" i="5"/>
  <c r="BC41" i="5"/>
  <c r="BB41" i="5"/>
  <c r="BA41" i="5"/>
  <c r="AZ41" i="5"/>
  <c r="AY41" i="5"/>
  <c r="AX41" i="5"/>
  <c r="AW41" i="5"/>
  <c r="AV41" i="5"/>
  <c r="AU41" i="5"/>
  <c r="AT41" i="5"/>
  <c r="AQ41" i="5"/>
  <c r="AM41" i="5"/>
  <c r="AN41" i="5" s="1"/>
  <c r="AL41" i="5"/>
  <c r="AK41" i="5"/>
  <c r="AJ41" i="5"/>
  <c r="AI41" i="5"/>
  <c r="AH41" i="5"/>
  <c r="AE41" i="5"/>
  <c r="AD41" i="5"/>
  <c r="AC41" i="5"/>
  <c r="Z41" i="5"/>
  <c r="AA41" i="5" s="1"/>
  <c r="Y41" i="5"/>
  <c r="X41" i="5"/>
  <c r="S41" i="5"/>
  <c r="R41" i="5"/>
  <c r="L41" i="5"/>
  <c r="J41" i="5"/>
  <c r="F41" i="5"/>
  <c r="D41" i="5"/>
  <c r="BI40" i="5"/>
  <c r="BH40" i="5"/>
  <c r="BG40" i="5"/>
  <c r="BF40" i="5"/>
  <c r="BE40" i="5"/>
  <c r="BB40" i="5"/>
  <c r="BA40" i="5"/>
  <c r="AZ40" i="5"/>
  <c r="AY40" i="5"/>
  <c r="AX40" i="5"/>
  <c r="AW40" i="5"/>
  <c r="AV40" i="5"/>
  <c r="AU40" i="5"/>
  <c r="AT40" i="5"/>
  <c r="AQ40" i="5"/>
  <c r="AL40" i="5"/>
  <c r="AK40" i="5"/>
  <c r="AJ40" i="5"/>
  <c r="AH40" i="5"/>
  <c r="AF40" i="5"/>
  <c r="AE40" i="5"/>
  <c r="AD40" i="5"/>
  <c r="AC40" i="5"/>
  <c r="Z40" i="5"/>
  <c r="AA40" i="5" s="1"/>
  <c r="Y40" i="5"/>
  <c r="X40" i="5"/>
  <c r="S40" i="5"/>
  <c r="R40" i="5"/>
  <c r="L40" i="5"/>
  <c r="J40" i="5"/>
  <c r="F40" i="5"/>
  <c r="D40" i="5"/>
  <c r="BI39" i="5"/>
  <c r="BH39" i="5"/>
  <c r="BG39" i="5"/>
  <c r="BF39" i="5"/>
  <c r="BE39" i="5"/>
  <c r="BC39" i="5"/>
  <c r="BB39" i="5"/>
  <c r="AZ39" i="5"/>
  <c r="AY39" i="5"/>
  <c r="AX39" i="5"/>
  <c r="AW39" i="5"/>
  <c r="AV39" i="5"/>
  <c r="AU39" i="5"/>
  <c r="AT39" i="5"/>
  <c r="AQ39" i="5"/>
  <c r="AM39" i="5"/>
  <c r="AN39" i="5" s="1"/>
  <c r="AL39" i="5"/>
  <c r="AK39" i="5"/>
  <c r="AJ39" i="5"/>
  <c r="AH39" i="5"/>
  <c r="AF39" i="5"/>
  <c r="AE39" i="5"/>
  <c r="AD39" i="5"/>
  <c r="AC39" i="5"/>
  <c r="Z39" i="5"/>
  <c r="AA39" i="5" s="1"/>
  <c r="Y39" i="5"/>
  <c r="X39" i="5"/>
  <c r="S39" i="5"/>
  <c r="R39" i="5"/>
  <c r="L39" i="5"/>
  <c r="J39" i="5"/>
  <c r="F39" i="5"/>
  <c r="D39" i="5"/>
  <c r="BI38" i="5"/>
  <c r="BH38" i="5"/>
  <c r="BG38" i="5"/>
  <c r="BF38" i="5"/>
  <c r="BE38" i="5"/>
  <c r="BC38" i="5"/>
  <c r="BB38" i="5"/>
  <c r="BA38" i="5"/>
  <c r="AZ38" i="5"/>
  <c r="AY38" i="5"/>
  <c r="AX38" i="5"/>
  <c r="AW38" i="5"/>
  <c r="AV38" i="5"/>
  <c r="AU38" i="5"/>
  <c r="AT38" i="5"/>
  <c r="AQ38" i="5"/>
  <c r="AL38" i="5"/>
  <c r="AK38" i="5"/>
  <c r="AJ38" i="5"/>
  <c r="AH38" i="5"/>
  <c r="AE38" i="5"/>
  <c r="AD38" i="5"/>
  <c r="AC38" i="5"/>
  <c r="Z38" i="5"/>
  <c r="AA38" i="5" s="1"/>
  <c r="X38" i="5"/>
  <c r="S38" i="5"/>
  <c r="R38" i="5"/>
  <c r="L38" i="5"/>
  <c r="J38" i="5"/>
  <c r="BA5" i="5" s="1"/>
  <c r="F38" i="5"/>
  <c r="D38" i="5"/>
  <c r="BI37" i="5"/>
  <c r="BH37" i="5"/>
  <c r="BG37" i="5"/>
  <c r="BF37" i="5"/>
  <c r="BE37" i="5"/>
  <c r="BC37" i="5"/>
  <c r="BB37" i="5"/>
  <c r="AZ37" i="5"/>
  <c r="AY37" i="5"/>
  <c r="AX37" i="5"/>
  <c r="AW37" i="5"/>
  <c r="AV37" i="5"/>
  <c r="AU37" i="5"/>
  <c r="AT37" i="5"/>
  <c r="AQ37" i="5"/>
  <c r="AL37" i="5"/>
  <c r="AK37" i="5"/>
  <c r="AJ37" i="5"/>
  <c r="AH37" i="5"/>
  <c r="AF37" i="5"/>
  <c r="AE37" i="5"/>
  <c r="AD37" i="5"/>
  <c r="AC37" i="5"/>
  <c r="Z37" i="5"/>
  <c r="AA37" i="5" s="1"/>
  <c r="X37" i="5"/>
  <c r="S37" i="5"/>
  <c r="R37" i="5"/>
  <c r="L37" i="5"/>
  <c r="J37" i="5"/>
  <c r="F37" i="5"/>
  <c r="D37" i="5"/>
  <c r="BI36" i="5"/>
  <c r="BH36" i="5"/>
  <c r="BG36" i="5"/>
  <c r="BF36" i="5"/>
  <c r="BE36" i="5"/>
  <c r="BC36" i="5"/>
  <c r="BB36" i="5"/>
  <c r="BA36" i="5"/>
  <c r="AZ36" i="5"/>
  <c r="AY36" i="5"/>
  <c r="AX36" i="5"/>
  <c r="AW36" i="5"/>
  <c r="AV36" i="5"/>
  <c r="AU36" i="5"/>
  <c r="AT36" i="5"/>
  <c r="AQ36" i="5"/>
  <c r="AL36" i="5"/>
  <c r="AK36" i="5"/>
  <c r="AJ36" i="5"/>
  <c r="AH36" i="5"/>
  <c r="AF36" i="5"/>
  <c r="AE36" i="5"/>
  <c r="AD36" i="5"/>
  <c r="AC36" i="5"/>
  <c r="Z36" i="5"/>
  <c r="AA36" i="5" s="1"/>
  <c r="X36" i="5"/>
  <c r="S36" i="5"/>
  <c r="R36" i="5"/>
  <c r="L36" i="5"/>
  <c r="J36" i="5"/>
  <c r="F36" i="5"/>
  <c r="D36" i="5"/>
  <c r="BI35" i="5"/>
  <c r="BH35" i="5"/>
  <c r="BG35" i="5"/>
  <c r="BF35" i="5"/>
  <c r="BE35" i="5"/>
  <c r="BC35" i="5"/>
  <c r="BB35" i="5"/>
  <c r="AZ35" i="5"/>
  <c r="AY35" i="5"/>
  <c r="AX35" i="5"/>
  <c r="AW35" i="5"/>
  <c r="AV35" i="5"/>
  <c r="AU35" i="5"/>
  <c r="AT35" i="5"/>
  <c r="AQ35" i="5"/>
  <c r="AL35" i="5"/>
  <c r="AK35" i="5"/>
  <c r="AJ35" i="5"/>
  <c r="AH35" i="5"/>
  <c r="AF35" i="5"/>
  <c r="AE35" i="5"/>
  <c r="AD35" i="5"/>
  <c r="AC35" i="5"/>
  <c r="Z35" i="5"/>
  <c r="AA35" i="5" s="1"/>
  <c r="X35" i="5"/>
  <c r="S35" i="5"/>
  <c r="R35" i="5"/>
  <c r="L35" i="5"/>
  <c r="J35" i="5"/>
  <c r="F35" i="5"/>
  <c r="D35" i="5"/>
  <c r="BI34" i="5"/>
  <c r="BH34" i="5"/>
  <c r="BG34" i="5"/>
  <c r="BF34" i="5"/>
  <c r="BE34" i="5"/>
  <c r="BC34" i="5"/>
  <c r="BB34" i="5"/>
  <c r="AZ34" i="5"/>
  <c r="AY34" i="5"/>
  <c r="AX34" i="5"/>
  <c r="AW34" i="5"/>
  <c r="AV34" i="5"/>
  <c r="AU34" i="5"/>
  <c r="AT34" i="5"/>
  <c r="AQ34" i="5"/>
  <c r="AL34" i="5"/>
  <c r="AK34" i="5"/>
  <c r="AJ34" i="5"/>
  <c r="AH34" i="5"/>
  <c r="AF34" i="5"/>
  <c r="AE34" i="5"/>
  <c r="AD34" i="5"/>
  <c r="AC34" i="5"/>
  <c r="Z34" i="5"/>
  <c r="AA34" i="5" s="1"/>
  <c r="X34" i="5"/>
  <c r="S34" i="5"/>
  <c r="R34" i="5"/>
  <c r="L34" i="5"/>
  <c r="J34" i="5"/>
  <c r="F34" i="5"/>
  <c r="D34" i="5"/>
  <c r="BI33" i="5"/>
  <c r="BH33" i="5"/>
  <c r="BG33" i="5"/>
  <c r="BF33" i="5"/>
  <c r="BE33" i="5"/>
  <c r="BC33" i="5"/>
  <c r="BB33" i="5"/>
  <c r="BA33" i="5"/>
  <c r="AZ33" i="5"/>
  <c r="AY33" i="5"/>
  <c r="AX33" i="5"/>
  <c r="AW33" i="5"/>
  <c r="AV33" i="5"/>
  <c r="AU33" i="5"/>
  <c r="AT33" i="5"/>
  <c r="AQ33" i="5"/>
  <c r="AL33" i="5"/>
  <c r="AK33" i="5"/>
  <c r="AJ33" i="5"/>
  <c r="AH33" i="5"/>
  <c r="AF33" i="5"/>
  <c r="AE33" i="5"/>
  <c r="AD33" i="5"/>
  <c r="AC33" i="5"/>
  <c r="Z33" i="5"/>
  <c r="AA33" i="5" s="1"/>
  <c r="X33" i="5"/>
  <c r="S33" i="5"/>
  <c r="R33" i="5"/>
  <c r="L33" i="5"/>
  <c r="J33" i="5"/>
  <c r="F33" i="5"/>
  <c r="D33" i="5"/>
  <c r="BI32" i="5"/>
  <c r="BH32" i="5"/>
  <c r="BG32" i="5"/>
  <c r="BF32" i="5"/>
  <c r="BE32" i="5"/>
  <c r="BC32" i="5"/>
  <c r="BB32" i="5"/>
  <c r="AZ32" i="5"/>
  <c r="AY32" i="5"/>
  <c r="AX32" i="5"/>
  <c r="AW32" i="5"/>
  <c r="AV32" i="5"/>
  <c r="AU32" i="5"/>
  <c r="AT32" i="5"/>
  <c r="AQ32" i="5"/>
  <c r="AL32" i="5"/>
  <c r="AK32" i="5"/>
  <c r="AJ32" i="5"/>
  <c r="AH32" i="5"/>
  <c r="AF32" i="5"/>
  <c r="AE32" i="5"/>
  <c r="AD32" i="5"/>
  <c r="AC32" i="5"/>
  <c r="Z32" i="5"/>
  <c r="AA32" i="5" s="1"/>
  <c r="X32" i="5"/>
  <c r="S32" i="5"/>
  <c r="R32" i="5"/>
  <c r="L32" i="5"/>
  <c r="J32" i="5"/>
  <c r="F32" i="5"/>
  <c r="D32" i="5"/>
  <c r="BI31" i="5"/>
  <c r="BH31" i="5"/>
  <c r="BG31" i="5"/>
  <c r="BF31" i="5"/>
  <c r="BE31" i="5"/>
  <c r="BC31" i="5"/>
  <c r="BB31" i="5"/>
  <c r="AZ31" i="5"/>
  <c r="AY31" i="5"/>
  <c r="AX31" i="5"/>
  <c r="AW31" i="5"/>
  <c r="AV31" i="5"/>
  <c r="AU31" i="5"/>
  <c r="AT31" i="5"/>
  <c r="AQ31" i="5"/>
  <c r="AL31" i="5"/>
  <c r="AK31" i="5"/>
  <c r="AJ31" i="5"/>
  <c r="AH31" i="5"/>
  <c r="AF31" i="5"/>
  <c r="AE31" i="5"/>
  <c r="AD31" i="5"/>
  <c r="AC31" i="5"/>
  <c r="Z31" i="5"/>
  <c r="AA31" i="5" s="1"/>
  <c r="X31" i="5"/>
  <c r="S31" i="5"/>
  <c r="R31" i="5"/>
  <c r="L31" i="5"/>
  <c r="J31" i="5"/>
  <c r="F31" i="5"/>
  <c r="D31" i="5"/>
  <c r="BI30" i="5"/>
  <c r="BH30" i="5"/>
  <c r="BG30" i="5"/>
  <c r="BF30" i="5"/>
  <c r="BE30" i="5"/>
  <c r="BC30" i="5"/>
  <c r="BB30" i="5"/>
  <c r="BA30" i="5"/>
  <c r="AZ30" i="5"/>
  <c r="AY30" i="5"/>
  <c r="AX30" i="5"/>
  <c r="AW30" i="5"/>
  <c r="AV30" i="5"/>
  <c r="AU30" i="5"/>
  <c r="AT30" i="5"/>
  <c r="AQ30" i="5"/>
  <c r="AL30" i="5"/>
  <c r="AK30" i="5"/>
  <c r="AJ30" i="5"/>
  <c r="AH30" i="5"/>
  <c r="AF30" i="5"/>
  <c r="AE30" i="5"/>
  <c r="AD30" i="5"/>
  <c r="AC30" i="5"/>
  <c r="Z30" i="5"/>
  <c r="AA30" i="5" s="1"/>
  <c r="X30" i="5"/>
  <c r="S30" i="5"/>
  <c r="R30" i="5"/>
  <c r="L30" i="5"/>
  <c r="J30" i="5"/>
  <c r="F30" i="5"/>
  <c r="D30" i="5"/>
  <c r="BI29" i="5"/>
  <c r="BH29" i="5"/>
  <c r="BG29" i="5"/>
  <c r="BF29" i="5"/>
  <c r="BE29" i="5"/>
  <c r="BC29" i="5"/>
  <c r="BB29" i="5"/>
  <c r="AZ29" i="5"/>
  <c r="AY29" i="5"/>
  <c r="AX29" i="5"/>
  <c r="AW29" i="5"/>
  <c r="AV29" i="5"/>
  <c r="AU29" i="5"/>
  <c r="AT29" i="5"/>
  <c r="AQ29" i="5"/>
  <c r="AL29" i="5"/>
  <c r="AK29" i="5"/>
  <c r="AJ29" i="5"/>
  <c r="AH29" i="5"/>
  <c r="AF29" i="5"/>
  <c r="AE29" i="5"/>
  <c r="AD29" i="5"/>
  <c r="AC29" i="5"/>
  <c r="Z29" i="5"/>
  <c r="AA29" i="5" s="1"/>
  <c r="Y29" i="5"/>
  <c r="X29" i="5"/>
  <c r="S29" i="5"/>
  <c r="R29" i="5"/>
  <c r="L29" i="5"/>
  <c r="J29" i="5"/>
  <c r="F29" i="5"/>
  <c r="D29" i="5"/>
  <c r="BI28" i="5"/>
  <c r="BH28" i="5"/>
  <c r="BG28" i="5"/>
  <c r="BF28" i="5"/>
  <c r="BE28" i="5"/>
  <c r="BC28" i="5"/>
  <c r="BB28" i="5"/>
  <c r="BA28" i="5"/>
  <c r="AZ28" i="5"/>
  <c r="AY28" i="5"/>
  <c r="AX28" i="5"/>
  <c r="AW28" i="5"/>
  <c r="AV28" i="5"/>
  <c r="AU28" i="5"/>
  <c r="AT28" i="5"/>
  <c r="AQ28" i="5"/>
  <c r="AL28" i="5"/>
  <c r="AK28" i="5"/>
  <c r="AJ28" i="5"/>
  <c r="AH28" i="5"/>
  <c r="AF28" i="5"/>
  <c r="AE28" i="5"/>
  <c r="AD28" i="5"/>
  <c r="AC28" i="5"/>
  <c r="Z28" i="5"/>
  <c r="AA28" i="5" s="1"/>
  <c r="Y28" i="5"/>
  <c r="X28" i="5"/>
  <c r="S28" i="5"/>
  <c r="R28" i="5"/>
  <c r="L28" i="5"/>
  <c r="J28" i="5"/>
  <c r="AF5" i="5" s="1"/>
  <c r="F28" i="5"/>
  <c r="Z5" i="5" s="1"/>
  <c r="AA5" i="5" s="1"/>
  <c r="D28" i="5"/>
  <c r="BI27" i="5"/>
  <c r="BH27" i="5"/>
  <c r="BG27" i="5"/>
  <c r="BF27" i="5"/>
  <c r="BE27" i="5"/>
  <c r="BC27" i="5"/>
  <c r="BB27" i="5"/>
  <c r="AZ27" i="5"/>
  <c r="AY27" i="5"/>
  <c r="AX27" i="5"/>
  <c r="AW27" i="5"/>
  <c r="AV27" i="5"/>
  <c r="AU27" i="5"/>
  <c r="AT27" i="5"/>
  <c r="AQ27" i="5"/>
  <c r="AL27" i="5"/>
  <c r="AK27" i="5"/>
  <c r="AJ27" i="5"/>
  <c r="AH27" i="5"/>
  <c r="AE27" i="5"/>
  <c r="AD27" i="5"/>
  <c r="AC27" i="5"/>
  <c r="Z27" i="5"/>
  <c r="AA27" i="5" s="1"/>
  <c r="Y27" i="5"/>
  <c r="X27" i="5"/>
  <c r="S27" i="5"/>
  <c r="L27" i="5"/>
  <c r="J27" i="5"/>
  <c r="D27" i="5"/>
  <c r="Y5" i="5" s="1"/>
  <c r="BI26" i="5"/>
  <c r="BH26" i="5"/>
  <c r="BG26" i="5"/>
  <c r="BF26" i="5"/>
  <c r="BE26" i="5"/>
  <c r="BC26" i="5"/>
  <c r="BB26" i="5"/>
  <c r="BA26" i="5"/>
  <c r="AZ26" i="5"/>
  <c r="AY26" i="5"/>
  <c r="AX26" i="5"/>
  <c r="AW26" i="5"/>
  <c r="AV26" i="5"/>
  <c r="AU26" i="5"/>
  <c r="AT26" i="5"/>
  <c r="AQ26" i="5"/>
  <c r="AL26" i="5"/>
  <c r="AK26" i="5"/>
  <c r="AJ26" i="5"/>
  <c r="AH26" i="5"/>
  <c r="AF26" i="5"/>
  <c r="AE26" i="5"/>
  <c r="AD26" i="5"/>
  <c r="AC26" i="5"/>
  <c r="Z26" i="5"/>
  <c r="AA26" i="5" s="1"/>
  <c r="Y26" i="5"/>
  <c r="X26" i="5"/>
  <c r="S26" i="5"/>
  <c r="L26" i="5"/>
  <c r="J26" i="5"/>
  <c r="BI25" i="5"/>
  <c r="BH25" i="5"/>
  <c r="BG25" i="5"/>
  <c r="BF25" i="5"/>
  <c r="BE25" i="5"/>
  <c r="BC25" i="5"/>
  <c r="BB25" i="5"/>
  <c r="AZ25" i="5"/>
  <c r="AY25" i="5"/>
  <c r="AX25" i="5"/>
  <c r="AW25" i="5"/>
  <c r="AU25" i="5"/>
  <c r="AT25" i="5"/>
  <c r="AQ25" i="5"/>
  <c r="AL25" i="5"/>
  <c r="AK25" i="5"/>
  <c r="AJ25" i="5"/>
  <c r="AH25" i="5"/>
  <c r="AE25" i="5"/>
  <c r="AD25" i="5"/>
  <c r="AC25" i="5"/>
  <c r="Z25" i="5"/>
  <c r="AA25" i="5" s="1"/>
  <c r="Y25" i="5"/>
  <c r="X25" i="5"/>
  <c r="S25" i="5"/>
  <c r="L25" i="5"/>
  <c r="J25" i="5"/>
  <c r="BI24" i="5"/>
  <c r="BH24" i="5"/>
  <c r="BG24" i="5"/>
  <c r="BF24" i="5"/>
  <c r="BE24" i="5"/>
  <c r="BC24" i="5"/>
  <c r="BB24" i="5"/>
  <c r="BA24" i="5"/>
  <c r="AZ24" i="5"/>
  <c r="AY24" i="5"/>
  <c r="AX24" i="5"/>
  <c r="AW24" i="5"/>
  <c r="AU24" i="5"/>
  <c r="AT24" i="5"/>
  <c r="AQ24" i="5"/>
  <c r="AM24" i="5"/>
  <c r="AN24" i="5" s="1"/>
  <c r="AL24" i="5"/>
  <c r="AK24" i="5"/>
  <c r="AJ24" i="5"/>
  <c r="AH24" i="5"/>
  <c r="AF24" i="5"/>
  <c r="AE24" i="5"/>
  <c r="AD24" i="5"/>
  <c r="AC24" i="5"/>
  <c r="Z24" i="5"/>
  <c r="AA24" i="5" s="1"/>
  <c r="Y24" i="5"/>
  <c r="X24" i="5"/>
  <c r="S24" i="5"/>
  <c r="L24" i="5"/>
  <c r="J24" i="5"/>
  <c r="BI23" i="5"/>
  <c r="BH23" i="5"/>
  <c r="BG23" i="5"/>
  <c r="BF23" i="5"/>
  <c r="BE23" i="5"/>
  <c r="BC23" i="5"/>
  <c r="BB23" i="5"/>
  <c r="AZ23" i="5"/>
  <c r="AY23" i="5"/>
  <c r="AX23" i="5"/>
  <c r="AW23" i="5"/>
  <c r="AV23" i="5"/>
  <c r="AU23" i="5"/>
  <c r="AT23" i="5"/>
  <c r="AQ23" i="5"/>
  <c r="AL23" i="5"/>
  <c r="AK23" i="5"/>
  <c r="AJ23" i="5"/>
  <c r="AH23" i="5"/>
  <c r="AF23" i="5"/>
  <c r="AE23" i="5"/>
  <c r="AG23" i="5" s="1"/>
  <c r="AD23" i="5"/>
  <c r="AC23" i="5"/>
  <c r="Z23" i="5"/>
  <c r="AA23" i="5" s="1"/>
  <c r="Y23" i="5"/>
  <c r="X23" i="5"/>
  <c r="S23" i="5"/>
  <c r="L23" i="5"/>
  <c r="J23" i="5"/>
  <c r="BI22" i="5"/>
  <c r="BH22" i="5"/>
  <c r="BG22" i="5"/>
  <c r="BF22" i="5"/>
  <c r="BE22" i="5"/>
  <c r="BC22" i="5"/>
  <c r="BB22" i="5"/>
  <c r="BA22" i="5"/>
  <c r="AZ22" i="5"/>
  <c r="AY22" i="5"/>
  <c r="AX22" i="5"/>
  <c r="AW22" i="5"/>
  <c r="AV22" i="5"/>
  <c r="AU22" i="5"/>
  <c r="AT22" i="5"/>
  <c r="AQ22" i="5"/>
  <c r="AL22" i="5"/>
  <c r="AK22" i="5"/>
  <c r="AJ22" i="5"/>
  <c r="AH22" i="5"/>
  <c r="AF22" i="5"/>
  <c r="AE22" i="5"/>
  <c r="AD22" i="5"/>
  <c r="AC22" i="5"/>
  <c r="Z22" i="5"/>
  <c r="AA22" i="5" s="1"/>
  <c r="Y22" i="5"/>
  <c r="X22" i="5"/>
  <c r="S22" i="5"/>
  <c r="L22" i="5"/>
  <c r="J22" i="5"/>
  <c r="BI21" i="5"/>
  <c r="BH21" i="5"/>
  <c r="BG21" i="5"/>
  <c r="BF21" i="5"/>
  <c r="BE21" i="5"/>
  <c r="BC21" i="5"/>
  <c r="BB21" i="5"/>
  <c r="AZ21" i="5"/>
  <c r="AY21" i="5"/>
  <c r="AX21" i="5"/>
  <c r="AW21" i="5"/>
  <c r="AV21" i="5"/>
  <c r="AU21" i="5"/>
  <c r="AT21" i="5"/>
  <c r="AQ21" i="5"/>
  <c r="AL21" i="5"/>
  <c r="AK21" i="5"/>
  <c r="AJ21" i="5"/>
  <c r="AH21" i="5"/>
  <c r="AF21" i="5"/>
  <c r="AE21" i="5"/>
  <c r="AD21" i="5"/>
  <c r="AC21" i="5"/>
  <c r="Z21" i="5"/>
  <c r="AA21" i="5" s="1"/>
  <c r="Y21" i="5"/>
  <c r="X21" i="5"/>
  <c r="S21" i="5"/>
  <c r="L21" i="5"/>
  <c r="J21" i="5"/>
  <c r="BI20" i="5"/>
  <c r="BH20" i="5"/>
  <c r="BG20" i="5"/>
  <c r="BF20" i="5"/>
  <c r="BE20" i="5"/>
  <c r="BC20" i="5"/>
  <c r="BB20" i="5"/>
  <c r="BA20" i="5"/>
  <c r="AZ20" i="5"/>
  <c r="AY20" i="5"/>
  <c r="AX20" i="5"/>
  <c r="AW20" i="5"/>
  <c r="AV20" i="5"/>
  <c r="AU20" i="5"/>
  <c r="AT20" i="5"/>
  <c r="AQ20" i="5"/>
  <c r="AL20" i="5"/>
  <c r="AK20" i="5"/>
  <c r="AJ20" i="5"/>
  <c r="AH20" i="5"/>
  <c r="AF20" i="5"/>
  <c r="AE20" i="5"/>
  <c r="AD20" i="5"/>
  <c r="AC20" i="5"/>
  <c r="Z20" i="5"/>
  <c r="AA20" i="5" s="1"/>
  <c r="Y20" i="5"/>
  <c r="X20" i="5"/>
  <c r="S20" i="5"/>
  <c r="L20" i="5"/>
  <c r="J20" i="5"/>
  <c r="BI19" i="5"/>
  <c r="BH19" i="5"/>
  <c r="BG19" i="5"/>
  <c r="BF19" i="5"/>
  <c r="BE19" i="5"/>
  <c r="BC19" i="5"/>
  <c r="BB19" i="5"/>
  <c r="AZ19" i="5"/>
  <c r="AY19" i="5"/>
  <c r="AX19" i="5"/>
  <c r="AW19" i="5"/>
  <c r="AV19" i="5"/>
  <c r="AU19" i="5"/>
  <c r="AT19" i="5"/>
  <c r="AQ19" i="5"/>
  <c r="AL19" i="5"/>
  <c r="AK19" i="5"/>
  <c r="AJ19" i="5"/>
  <c r="AH19" i="5"/>
  <c r="AF19" i="5"/>
  <c r="AE19" i="5"/>
  <c r="AD19" i="5"/>
  <c r="AC19" i="5"/>
  <c r="Z19" i="5"/>
  <c r="AA19" i="5" s="1"/>
  <c r="Y19" i="5"/>
  <c r="X19" i="5"/>
  <c r="S19" i="5"/>
  <c r="L19" i="5"/>
  <c r="J19" i="5"/>
  <c r="BI18" i="5"/>
  <c r="BH18" i="5"/>
  <c r="BG18" i="5"/>
  <c r="BF18" i="5"/>
  <c r="BE18" i="5"/>
  <c r="BC18" i="5"/>
  <c r="BB18" i="5"/>
  <c r="BA18" i="5"/>
  <c r="AZ18" i="5"/>
  <c r="AY18" i="5"/>
  <c r="AX18" i="5"/>
  <c r="AW18" i="5"/>
  <c r="AU18" i="5"/>
  <c r="AT18" i="5"/>
  <c r="AQ18" i="5"/>
  <c r="AL18" i="5"/>
  <c r="AK18" i="5"/>
  <c r="AJ18" i="5"/>
  <c r="AH18" i="5"/>
  <c r="AF18" i="5"/>
  <c r="AE18" i="5"/>
  <c r="AD18" i="5"/>
  <c r="AC18" i="5"/>
  <c r="Z18" i="5"/>
  <c r="AA18" i="5" s="1"/>
  <c r="Y18" i="5"/>
  <c r="X18" i="5"/>
  <c r="S18" i="5"/>
  <c r="L18" i="5"/>
  <c r="J18" i="5"/>
  <c r="BI17" i="5"/>
  <c r="BH17" i="5"/>
  <c r="BG17" i="5"/>
  <c r="BF17" i="5"/>
  <c r="BE17" i="5"/>
  <c r="BC17" i="5"/>
  <c r="BB17" i="5"/>
  <c r="AZ17" i="5"/>
  <c r="AY17" i="5"/>
  <c r="AX17" i="5"/>
  <c r="AW17" i="5"/>
  <c r="AV17" i="5"/>
  <c r="AU17" i="5"/>
  <c r="AT17" i="5"/>
  <c r="AQ17" i="5"/>
  <c r="AL17" i="5"/>
  <c r="AK17" i="5"/>
  <c r="AJ17" i="5"/>
  <c r="AH17" i="5"/>
  <c r="AF17" i="5"/>
  <c r="AE17" i="5"/>
  <c r="AD17" i="5"/>
  <c r="AC17" i="5"/>
  <c r="Z17" i="5"/>
  <c r="AA17" i="5" s="1"/>
  <c r="AB17" i="5" s="1"/>
  <c r="Y17" i="5"/>
  <c r="X17" i="5"/>
  <c r="S17" i="5"/>
  <c r="L17" i="5"/>
  <c r="J17" i="5"/>
  <c r="BI16" i="5"/>
  <c r="BH16" i="5"/>
  <c r="BG16" i="5"/>
  <c r="BF16" i="5"/>
  <c r="BE16" i="5"/>
  <c r="BC16" i="5"/>
  <c r="BB16" i="5"/>
  <c r="BA16" i="5"/>
  <c r="AZ16" i="5"/>
  <c r="AY16" i="5"/>
  <c r="AX16" i="5"/>
  <c r="AW16" i="5"/>
  <c r="AU16" i="5"/>
  <c r="AT16" i="5"/>
  <c r="AQ16" i="5"/>
  <c r="AL16" i="5"/>
  <c r="AK16" i="5"/>
  <c r="AJ16" i="5"/>
  <c r="AH16" i="5"/>
  <c r="AF16" i="5"/>
  <c r="AE16" i="5"/>
  <c r="AD16" i="5"/>
  <c r="AC16" i="5"/>
  <c r="Z16" i="5"/>
  <c r="AA16" i="5" s="1"/>
  <c r="Y16" i="5"/>
  <c r="X16" i="5"/>
  <c r="S16" i="5"/>
  <c r="L16" i="5"/>
  <c r="J16" i="5"/>
  <c r="BI15" i="5"/>
  <c r="BH15" i="5"/>
  <c r="BG15" i="5"/>
  <c r="BF15" i="5"/>
  <c r="BE15" i="5"/>
  <c r="BC15" i="5"/>
  <c r="BB15" i="5"/>
  <c r="AZ15" i="5"/>
  <c r="AY15" i="5"/>
  <c r="AX15" i="5"/>
  <c r="AW15" i="5"/>
  <c r="AV15" i="5"/>
  <c r="AU15" i="5"/>
  <c r="AT15" i="5"/>
  <c r="AQ15" i="5"/>
  <c r="AM15" i="5"/>
  <c r="AN15" i="5" s="1"/>
  <c r="AL15" i="5"/>
  <c r="AK15" i="5"/>
  <c r="AJ15" i="5"/>
  <c r="AH15" i="5"/>
  <c r="AF15" i="5"/>
  <c r="AE15" i="5"/>
  <c r="AD15" i="5"/>
  <c r="AC15" i="5"/>
  <c r="Z15" i="5"/>
  <c r="AA15" i="5" s="1"/>
  <c r="Y15" i="5"/>
  <c r="X15" i="5"/>
  <c r="S15" i="5"/>
  <c r="L15" i="5"/>
  <c r="J15" i="5"/>
  <c r="BI14" i="5"/>
  <c r="BH14" i="5"/>
  <c r="BG14" i="5"/>
  <c r="BF14" i="5"/>
  <c r="BE14" i="5"/>
  <c r="BC14" i="5"/>
  <c r="BB14" i="5"/>
  <c r="BA14" i="5"/>
  <c r="AZ14" i="5"/>
  <c r="AY14" i="5"/>
  <c r="AX14" i="5"/>
  <c r="AW14" i="5"/>
  <c r="AU14" i="5"/>
  <c r="AT14" i="5"/>
  <c r="AQ14" i="5"/>
  <c r="AL14" i="5"/>
  <c r="AK14" i="5"/>
  <c r="AJ14" i="5"/>
  <c r="AH14" i="5"/>
  <c r="AF14" i="5"/>
  <c r="AE14" i="5"/>
  <c r="AD14" i="5"/>
  <c r="AC14" i="5"/>
  <c r="Z14" i="5"/>
  <c r="AA14" i="5" s="1"/>
  <c r="Y14" i="5"/>
  <c r="X14" i="5"/>
  <c r="S14" i="5"/>
  <c r="L14" i="5"/>
  <c r="J14" i="5"/>
  <c r="BI13" i="5"/>
  <c r="BH13" i="5"/>
  <c r="BG13" i="5"/>
  <c r="BF13" i="5"/>
  <c r="BE13" i="5"/>
  <c r="BC13" i="5"/>
  <c r="BB13" i="5"/>
  <c r="BA13" i="5"/>
  <c r="AZ13" i="5"/>
  <c r="AY13" i="5"/>
  <c r="AX13" i="5"/>
  <c r="AW13" i="5"/>
  <c r="AV13" i="5"/>
  <c r="AU13" i="5"/>
  <c r="AT13" i="5"/>
  <c r="AQ13" i="5"/>
  <c r="AL13" i="5"/>
  <c r="AK13" i="5"/>
  <c r="AJ13" i="5"/>
  <c r="AH13" i="5"/>
  <c r="AE13" i="5"/>
  <c r="AD13" i="5"/>
  <c r="AC13" i="5"/>
  <c r="Z13" i="5"/>
  <c r="AA13" i="5" s="1"/>
  <c r="Y13" i="5"/>
  <c r="X13" i="5"/>
  <c r="S13" i="5"/>
  <c r="L13" i="5"/>
  <c r="J13" i="5"/>
  <c r="BI12" i="5"/>
  <c r="BH12" i="5"/>
  <c r="BG12" i="5"/>
  <c r="BF12" i="5"/>
  <c r="BE12" i="5"/>
  <c r="BC12" i="5"/>
  <c r="BB12" i="5"/>
  <c r="BA12" i="5"/>
  <c r="AZ12" i="5"/>
  <c r="AY12" i="5"/>
  <c r="AX12" i="5"/>
  <c r="AW12" i="5"/>
  <c r="AV12" i="5"/>
  <c r="AU12" i="5"/>
  <c r="AT12" i="5"/>
  <c r="AQ12" i="5"/>
  <c r="AM12" i="5"/>
  <c r="AN12" i="5" s="1"/>
  <c r="AL12" i="5"/>
  <c r="AK12" i="5"/>
  <c r="AJ12" i="5"/>
  <c r="AH12" i="5"/>
  <c r="AE12" i="5"/>
  <c r="AD12" i="5"/>
  <c r="AC12" i="5"/>
  <c r="Z12" i="5"/>
  <c r="AA12" i="5" s="1"/>
  <c r="Y12" i="5"/>
  <c r="X12" i="5"/>
  <c r="S12" i="5"/>
  <c r="L12" i="5"/>
  <c r="J12" i="5"/>
  <c r="BI11" i="5"/>
  <c r="BH11" i="5"/>
  <c r="BG11" i="5"/>
  <c r="BF11" i="5"/>
  <c r="BE11" i="5"/>
  <c r="BC11" i="5"/>
  <c r="BB11" i="5"/>
  <c r="AZ11" i="5"/>
  <c r="AY11" i="5"/>
  <c r="AX11" i="5"/>
  <c r="AW11" i="5"/>
  <c r="AV11" i="5"/>
  <c r="AU11" i="5"/>
  <c r="AT11" i="5"/>
  <c r="AQ11" i="5"/>
  <c r="AM11" i="5"/>
  <c r="AN11" i="5" s="1"/>
  <c r="AL11" i="5"/>
  <c r="AK11" i="5"/>
  <c r="AJ11" i="5"/>
  <c r="AH11" i="5"/>
  <c r="AF11" i="5"/>
  <c r="AE11" i="5"/>
  <c r="AD11" i="5"/>
  <c r="AC11" i="5"/>
  <c r="Z11" i="5"/>
  <c r="AA11" i="5" s="1"/>
  <c r="X11" i="5"/>
  <c r="S11" i="5"/>
  <c r="L11" i="5"/>
  <c r="J11" i="5"/>
  <c r="BI10" i="5"/>
  <c r="BH10" i="5"/>
  <c r="BG10" i="5"/>
  <c r="BF10" i="5"/>
  <c r="BE10" i="5"/>
  <c r="BC10" i="5"/>
  <c r="BB10" i="5"/>
  <c r="BA10" i="5"/>
  <c r="AZ10" i="5"/>
  <c r="AY10" i="5"/>
  <c r="AX10" i="5"/>
  <c r="AW10" i="5"/>
  <c r="AV10" i="5"/>
  <c r="AU10" i="5"/>
  <c r="AT10" i="5"/>
  <c r="AQ10" i="5"/>
  <c r="AM10" i="5"/>
  <c r="AN10" i="5" s="1"/>
  <c r="AL10" i="5"/>
  <c r="AK10" i="5"/>
  <c r="AJ10" i="5"/>
  <c r="AH10" i="5"/>
  <c r="AF10" i="5"/>
  <c r="AE10" i="5"/>
  <c r="AD10" i="5"/>
  <c r="AC10" i="5"/>
  <c r="Z10" i="5"/>
  <c r="AA10" i="5" s="1"/>
  <c r="Y10" i="5"/>
  <c r="X10" i="5"/>
  <c r="S10" i="5"/>
  <c r="L10" i="5"/>
  <c r="J10" i="5"/>
  <c r="BI9" i="5"/>
  <c r="BH9" i="5"/>
  <c r="BG9" i="5"/>
  <c r="BF9" i="5"/>
  <c r="BE9" i="5"/>
  <c r="BB9" i="5"/>
  <c r="AZ9" i="5"/>
  <c r="AY9" i="5"/>
  <c r="AX9" i="5"/>
  <c r="AW9" i="5"/>
  <c r="AV9" i="5"/>
  <c r="AU9" i="5"/>
  <c r="AT9" i="5"/>
  <c r="AQ9" i="5"/>
  <c r="AM9" i="5"/>
  <c r="AN9" i="5" s="1"/>
  <c r="AL9" i="5"/>
  <c r="AK9" i="5"/>
  <c r="AJ9" i="5"/>
  <c r="AH9" i="5"/>
  <c r="AF9" i="5"/>
  <c r="AE9" i="5"/>
  <c r="AD9" i="5"/>
  <c r="AC9" i="5"/>
  <c r="Z9" i="5"/>
  <c r="AA9" i="5" s="1"/>
  <c r="Y9" i="5"/>
  <c r="X9" i="5"/>
  <c r="S9" i="5"/>
  <c r="L9" i="5"/>
  <c r="J9" i="5"/>
  <c r="BI8" i="5"/>
  <c r="BH8" i="5"/>
  <c r="BG8" i="5"/>
  <c r="BF8" i="5"/>
  <c r="BE8" i="5"/>
  <c r="BC8" i="5"/>
  <c r="BB8" i="5"/>
  <c r="AZ8" i="5"/>
  <c r="AY8" i="5"/>
  <c r="AX8" i="5"/>
  <c r="AW8" i="5"/>
  <c r="AV8" i="5"/>
  <c r="AU8" i="5"/>
  <c r="AT8" i="5"/>
  <c r="AQ8" i="5"/>
  <c r="AM8" i="5"/>
  <c r="AN8" i="5" s="1"/>
  <c r="AL8" i="5"/>
  <c r="AK8" i="5"/>
  <c r="AJ8" i="5"/>
  <c r="AH8" i="5"/>
  <c r="AE8" i="5"/>
  <c r="AD8" i="5"/>
  <c r="AC8" i="5"/>
  <c r="Z8" i="5"/>
  <c r="AA8" i="5" s="1"/>
  <c r="X8" i="5"/>
  <c r="S8" i="5"/>
  <c r="L8" i="5"/>
  <c r="J8" i="5"/>
  <c r="BI7" i="5"/>
  <c r="BH7" i="5"/>
  <c r="BG7" i="5"/>
  <c r="BF7" i="5"/>
  <c r="BE7" i="5"/>
  <c r="BB7" i="5"/>
  <c r="BA7" i="5"/>
  <c r="AZ7" i="5"/>
  <c r="AY7" i="5"/>
  <c r="AX7" i="5"/>
  <c r="AW7" i="5"/>
  <c r="AU7" i="5"/>
  <c r="AT7" i="5"/>
  <c r="AQ7" i="5"/>
  <c r="AL7" i="5"/>
  <c r="AK7" i="5"/>
  <c r="AJ7" i="5"/>
  <c r="AH7" i="5"/>
  <c r="AE7" i="5"/>
  <c r="AD7" i="5"/>
  <c r="AC7" i="5"/>
  <c r="X7" i="5"/>
  <c r="S7" i="5"/>
  <c r="L7" i="5"/>
  <c r="J7" i="5"/>
  <c r="BI6" i="5"/>
  <c r="BH6" i="5"/>
  <c r="BG6" i="5"/>
  <c r="BF6" i="5"/>
  <c r="BE6" i="5"/>
  <c r="BB6" i="5"/>
  <c r="AZ6" i="5"/>
  <c r="AY6" i="5"/>
  <c r="AX6" i="5"/>
  <c r="AW6" i="5"/>
  <c r="AU6" i="5"/>
  <c r="AT6" i="5"/>
  <c r="AQ6" i="5"/>
  <c r="AL6" i="5"/>
  <c r="AK6" i="5"/>
  <c r="AJ6" i="5"/>
  <c r="AH6" i="5"/>
  <c r="AE6" i="5"/>
  <c r="AD6" i="5"/>
  <c r="AC6" i="5"/>
  <c r="Y6" i="5"/>
  <c r="X6" i="5"/>
  <c r="S6" i="5"/>
  <c r="L6" i="5"/>
  <c r="J6" i="5"/>
  <c r="BI5" i="5"/>
  <c r="BH5" i="5"/>
  <c r="BG5" i="5"/>
  <c r="BF5" i="5"/>
  <c r="BE5" i="5"/>
  <c r="BB5" i="5"/>
  <c r="AZ5" i="5"/>
  <c r="AY5" i="5"/>
  <c r="AX5" i="5"/>
  <c r="AW5" i="5"/>
  <c r="AV5" i="5"/>
  <c r="AU5" i="5"/>
  <c r="AT5" i="5"/>
  <c r="AQ5" i="5"/>
  <c r="AM5" i="5"/>
  <c r="AN5" i="5" s="1"/>
  <c r="AL5" i="5"/>
  <c r="AK5" i="5"/>
  <c r="AJ5" i="5"/>
  <c r="AH5" i="5"/>
  <c r="AE5" i="5"/>
  <c r="AD5" i="5"/>
  <c r="AC5" i="5"/>
  <c r="X5" i="5"/>
  <c r="S5" i="5"/>
  <c r="L5" i="5"/>
  <c r="J5" i="5"/>
  <c r="AN19" i="3"/>
  <c r="AM19" i="3"/>
  <c r="AB19" i="3"/>
  <c r="AA19" i="3"/>
  <c r="AN12" i="3"/>
  <c r="AM12" i="3"/>
  <c r="AB12" i="3"/>
  <c r="AA12" i="3"/>
  <c r="AN5" i="3"/>
  <c r="AM5" i="3"/>
  <c r="AB5" i="3"/>
  <c r="AA5" i="3"/>
  <c r="M54" i="5" l="1"/>
  <c r="AG48" i="5"/>
  <c r="AB123" i="5"/>
  <c r="AG8" i="5"/>
  <c r="M2894" i="5"/>
  <c r="BD124" i="5" s="1"/>
  <c r="AB95" i="5"/>
  <c r="M2939" i="5"/>
  <c r="M2945" i="5"/>
  <c r="M2979" i="5"/>
  <c r="M3003" i="5"/>
  <c r="M3046" i="5"/>
  <c r="M3175" i="5"/>
  <c r="M3285" i="5"/>
  <c r="M3317" i="5"/>
  <c r="M3393" i="5"/>
  <c r="M3423" i="5"/>
  <c r="M3429" i="5"/>
  <c r="M3437" i="5"/>
  <c r="M3445" i="5"/>
  <c r="M3487" i="5"/>
  <c r="M3509" i="5"/>
  <c r="AB127" i="5"/>
  <c r="AO127" i="5" s="1"/>
  <c r="AB133" i="5"/>
  <c r="AO133" i="5" s="1"/>
  <c r="AB139" i="5"/>
  <c r="M3861" i="5"/>
  <c r="M3887" i="5"/>
  <c r="M3937" i="5"/>
  <c r="M3965" i="5"/>
  <c r="M3990" i="5"/>
  <c r="M1178" i="5"/>
  <c r="M1194" i="5"/>
  <c r="M1202" i="5"/>
  <c r="M1203" i="5"/>
  <c r="M1206" i="5"/>
  <c r="M1218" i="5"/>
  <c r="M1228" i="5"/>
  <c r="AI55" i="5" s="1"/>
  <c r="AG49" i="5"/>
  <c r="BC85" i="5"/>
  <c r="AG139" i="5"/>
  <c r="M1684" i="5"/>
  <c r="AI74" i="5" s="1"/>
  <c r="AG20" i="5"/>
  <c r="AG22" i="5"/>
  <c r="AB53" i="5"/>
  <c r="AG65" i="5"/>
  <c r="M132" i="5"/>
  <c r="M144" i="5"/>
  <c r="AB137" i="5"/>
  <c r="AO137" i="5" s="1"/>
  <c r="AB143" i="5"/>
  <c r="AO143" i="5" s="1"/>
  <c r="M2536" i="5"/>
  <c r="M2545" i="5"/>
  <c r="M2609" i="5"/>
  <c r="M2690" i="5"/>
  <c r="M2707" i="5"/>
  <c r="M2744" i="5"/>
  <c r="M2870" i="5"/>
  <c r="BD123" i="5" s="1"/>
  <c r="AG105" i="5"/>
  <c r="AB111" i="5"/>
  <c r="AB117" i="5"/>
  <c r="AO117" i="5" s="1"/>
  <c r="M202" i="5"/>
  <c r="M124" i="5"/>
  <c r="AI9" i="5" s="1"/>
  <c r="M195" i="5"/>
  <c r="M201" i="5"/>
  <c r="M111" i="5"/>
  <c r="AG6" i="5"/>
  <c r="M30" i="5"/>
  <c r="AG12" i="5"/>
  <c r="AB19" i="5"/>
  <c r="AO19" i="5" s="1"/>
  <c r="AB41" i="5"/>
  <c r="AB122" i="5"/>
  <c r="AB142" i="5"/>
  <c r="AO142" i="5" s="1"/>
  <c r="AG148" i="5"/>
  <c r="M34" i="5"/>
  <c r="M41" i="5"/>
  <c r="M57" i="5"/>
  <c r="M110" i="5"/>
  <c r="BD8" i="5" s="1"/>
  <c r="AG123" i="5"/>
  <c r="M161" i="5"/>
  <c r="M312" i="5"/>
  <c r="M376" i="5"/>
  <c r="M386" i="5"/>
  <c r="M413" i="5"/>
  <c r="M440" i="5"/>
  <c r="M448" i="5"/>
  <c r="M450" i="5"/>
  <c r="M466" i="5"/>
  <c r="M474" i="5"/>
  <c r="M504" i="5"/>
  <c r="M512" i="5"/>
  <c r="M514" i="5"/>
  <c r="M520" i="5"/>
  <c r="M530" i="5"/>
  <c r="M568" i="5"/>
  <c r="M576" i="5"/>
  <c r="M578" i="5"/>
  <c r="M584" i="5"/>
  <c r="M594" i="5"/>
  <c r="M602" i="5"/>
  <c r="M605" i="5"/>
  <c r="M628" i="5"/>
  <c r="AI30" i="5" s="1"/>
  <c r="M632" i="5"/>
  <c r="M636" i="5"/>
  <c r="M640" i="5"/>
  <c r="M642" i="5"/>
  <c r="M644" i="5"/>
  <c r="M648" i="5"/>
  <c r="M658" i="5"/>
  <c r="M684" i="5"/>
  <c r="M688" i="5"/>
  <c r="M690" i="5"/>
  <c r="M692" i="5"/>
  <c r="M696" i="5"/>
  <c r="M698" i="5"/>
  <c r="M700" i="5"/>
  <c r="AI33" i="5" s="1"/>
  <c r="M704" i="5"/>
  <c r="M706" i="5"/>
  <c r="M708" i="5"/>
  <c r="M712" i="5"/>
  <c r="M714" i="5"/>
  <c r="M716" i="5"/>
  <c r="M720" i="5"/>
  <c r="M722" i="5"/>
  <c r="M724" i="5"/>
  <c r="AI34" i="5" s="1"/>
  <c r="M728" i="5"/>
  <c r="M730" i="5"/>
  <c r="M732" i="5"/>
  <c r="M1142" i="5"/>
  <c r="BD51" i="5" s="1"/>
  <c r="AG74" i="5"/>
  <c r="AG38" i="5"/>
  <c r="AB9" i="5"/>
  <c r="AB65" i="5"/>
  <c r="AO65" i="5" s="1"/>
  <c r="M109" i="5"/>
  <c r="AG90" i="5"/>
  <c r="M128" i="5"/>
  <c r="AG122" i="5"/>
  <c r="M160" i="5"/>
  <c r="M173" i="5"/>
  <c r="AG153" i="5"/>
  <c r="AB159" i="5"/>
  <c r="AG160" i="5"/>
  <c r="AG179" i="5"/>
  <c r="M136" i="5"/>
  <c r="AG45" i="5"/>
  <c r="M120" i="5"/>
  <c r="M172" i="5"/>
  <c r="AI11" i="5" s="1"/>
  <c r="AG7" i="5"/>
  <c r="AG29" i="5"/>
  <c r="AG39" i="5"/>
  <c r="AG113" i="5"/>
  <c r="AB151" i="5"/>
  <c r="AB157" i="5"/>
  <c r="M185" i="5"/>
  <c r="M47" i="5"/>
  <c r="AB28" i="5"/>
  <c r="AG33" i="5"/>
  <c r="AB38" i="5"/>
  <c r="AO38" i="5" s="1"/>
  <c r="AG82" i="5"/>
  <c r="M119" i="5"/>
  <c r="M165" i="5"/>
  <c r="M177" i="5"/>
  <c r="M1595" i="5"/>
  <c r="M3677" i="5"/>
  <c r="M736" i="5"/>
  <c r="M738" i="5"/>
  <c r="M740" i="5"/>
  <c r="M744" i="5"/>
  <c r="M746" i="5"/>
  <c r="M748" i="5"/>
  <c r="AI35" i="5" s="1"/>
  <c r="M752" i="5"/>
  <c r="M754" i="5"/>
  <c r="M760" i="5"/>
  <c r="M762" i="5"/>
  <c r="M767" i="5"/>
  <c r="M770" i="5"/>
  <c r="M775" i="5"/>
  <c r="M778" i="5"/>
  <c r="M783" i="5"/>
  <c r="M786" i="5"/>
  <c r="M791" i="5"/>
  <c r="M794" i="5"/>
  <c r="M799" i="5"/>
  <c r="M802" i="5"/>
  <c r="M807" i="5"/>
  <c r="M810" i="5"/>
  <c r="M815" i="5"/>
  <c r="M818" i="5"/>
  <c r="M823" i="5"/>
  <c r="M826" i="5"/>
  <c r="M831" i="5"/>
  <c r="M834" i="5"/>
  <c r="M839" i="5"/>
  <c r="M842" i="5"/>
  <c r="M847" i="5"/>
  <c r="M850" i="5"/>
  <c r="M855" i="5"/>
  <c r="M858" i="5"/>
  <c r="M863" i="5"/>
  <c r="M866" i="5"/>
  <c r="M870" i="5"/>
  <c r="M874" i="5"/>
  <c r="M898" i="5"/>
  <c r="M922" i="5"/>
  <c r="M926" i="5"/>
  <c r="BD42" i="5" s="1"/>
  <c r="M928" i="5"/>
  <c r="M936" i="5"/>
  <c r="M938" i="5"/>
  <c r="M942" i="5"/>
  <c r="M944" i="5"/>
  <c r="M952" i="5"/>
  <c r="M954" i="5"/>
  <c r="M958" i="5"/>
  <c r="M960" i="5"/>
  <c r="M968" i="5"/>
  <c r="M970" i="5"/>
  <c r="M974" i="5"/>
  <c r="BD44" i="5" s="1"/>
  <c r="M976" i="5"/>
  <c r="M984" i="5"/>
  <c r="M986" i="5"/>
  <c r="M990" i="5"/>
  <c r="M992" i="5"/>
  <c r="M1000" i="5"/>
  <c r="M1002" i="5"/>
  <c r="M1006" i="5"/>
  <c r="M1008" i="5"/>
  <c r="M1016" i="5"/>
  <c r="M1018" i="5"/>
  <c r="M1022" i="5"/>
  <c r="BD46" i="5" s="1"/>
  <c r="M1024" i="5"/>
  <c r="M1032" i="5"/>
  <c r="M1034" i="5"/>
  <c r="M1038" i="5"/>
  <c r="M1040" i="5"/>
  <c r="M1048" i="5"/>
  <c r="M1050" i="5"/>
  <c r="M1054" i="5"/>
  <c r="M1056" i="5"/>
  <c r="M1066" i="5"/>
  <c r="M1070" i="5"/>
  <c r="BD48" i="5" s="1"/>
  <c r="M1074" i="5"/>
  <c r="M1086" i="5"/>
  <c r="M1090" i="5"/>
  <c r="M1114" i="5"/>
  <c r="M1130" i="5"/>
  <c r="M1138" i="5"/>
  <c r="M1139" i="5"/>
  <c r="M1675" i="5"/>
  <c r="M2963" i="5"/>
  <c r="M3872" i="5"/>
  <c r="M1262" i="5"/>
  <c r="BD56" i="5" s="1"/>
  <c r="M1278" i="5"/>
  <c r="M1338" i="5"/>
  <c r="M3005" i="5"/>
  <c r="M3019" i="5"/>
  <c r="M3026" i="5"/>
  <c r="M3036" i="5"/>
  <c r="M3045" i="5"/>
  <c r="M1402" i="5"/>
  <c r="M1409" i="5"/>
  <c r="M1414" i="5"/>
  <c r="M1418" i="5"/>
  <c r="M1428" i="5"/>
  <c r="M2713" i="5"/>
  <c r="M3122" i="5"/>
  <c r="M3130" i="5"/>
  <c r="M3142" i="5"/>
  <c r="M3176" i="5"/>
  <c r="M3180" i="5"/>
  <c r="M3190" i="5"/>
  <c r="M3204" i="5"/>
  <c r="M3205" i="5"/>
  <c r="M3214" i="5"/>
  <c r="M3218" i="5"/>
  <c r="M3230" i="5"/>
  <c r="BD138" i="5" s="1"/>
  <c r="M3246" i="5"/>
  <c r="M3250" i="5"/>
  <c r="M3278" i="5"/>
  <c r="BD140" i="5" s="1"/>
  <c r="M3282" i="5"/>
  <c r="M3294" i="5"/>
  <c r="M3301" i="5"/>
  <c r="M4214" i="5"/>
  <c r="BD179" i="5" s="1"/>
  <c r="M4241" i="5"/>
  <c r="M4305" i="5"/>
  <c r="M4349" i="5"/>
  <c r="M3470" i="5"/>
  <c r="BD148" i="5" s="1"/>
  <c r="M3514" i="5"/>
  <c r="M3522" i="5"/>
  <c r="M1658" i="5"/>
  <c r="M2915" i="5"/>
  <c r="M3782" i="5"/>
  <c r="BD161" i="5" s="1"/>
  <c r="M1233" i="5"/>
  <c r="M1738" i="5"/>
  <c r="M2272" i="5"/>
  <c r="M2310" i="5"/>
  <c r="M2318" i="5"/>
  <c r="BD100" i="5" s="1"/>
  <c r="M2321" i="5"/>
  <c r="AB87" i="5"/>
  <c r="AO87" i="5" s="1"/>
  <c r="AG115" i="5"/>
  <c r="AG64" i="5"/>
  <c r="AG149" i="5"/>
  <c r="AG155" i="5"/>
  <c r="AG171" i="5"/>
  <c r="AB24" i="5"/>
  <c r="AO24" i="5" s="1"/>
  <c r="AB32" i="5"/>
  <c r="AO32" i="5" s="1"/>
  <c r="AB71" i="5"/>
  <c r="AG170" i="5"/>
  <c r="AB187" i="5"/>
  <c r="AO187" i="5" s="1"/>
  <c r="AG106" i="5"/>
  <c r="AG127" i="5"/>
  <c r="AG141" i="5"/>
  <c r="AG37" i="5"/>
  <c r="AG118" i="5"/>
  <c r="AB125" i="5"/>
  <c r="AB175" i="5"/>
  <c r="AO175" i="5" s="1"/>
  <c r="AB21" i="5"/>
  <c r="AO151" i="5"/>
  <c r="AG21" i="5"/>
  <c r="AG26" i="5"/>
  <c r="AG31" i="5"/>
  <c r="AG69" i="5"/>
  <c r="AG138" i="5"/>
  <c r="AB80" i="5"/>
  <c r="AG16" i="5"/>
  <c r="AG36" i="5"/>
  <c r="AG41" i="5"/>
  <c r="AG61" i="5"/>
  <c r="AG130" i="5"/>
  <c r="AG146" i="5"/>
  <c r="AG152" i="5"/>
  <c r="AG167" i="5"/>
  <c r="AG174" i="5"/>
  <c r="AG182" i="5"/>
  <c r="AG110" i="5"/>
  <c r="AG158" i="5"/>
  <c r="AB5" i="5"/>
  <c r="AG13" i="5"/>
  <c r="AG52" i="5"/>
  <c r="AB109" i="5"/>
  <c r="AO109" i="5" s="1"/>
  <c r="AB115" i="5"/>
  <c r="AG129" i="5"/>
  <c r="AG145" i="5"/>
  <c r="AG166" i="5"/>
  <c r="AG68" i="5"/>
  <c r="AB82" i="5"/>
  <c r="AB83" i="5"/>
  <c r="AB90" i="5"/>
  <c r="AO90" i="5" s="1"/>
  <c r="AG102" i="5"/>
  <c r="AG111" i="5"/>
  <c r="AO122" i="5"/>
  <c r="AB138" i="5"/>
  <c r="AO138" i="5" s="1"/>
  <c r="AG143" i="5"/>
  <c r="AB147" i="5"/>
  <c r="AO147" i="5" s="1"/>
  <c r="AO5" i="5"/>
  <c r="AO21" i="5"/>
  <c r="AG60" i="5"/>
  <c r="AB7" i="5"/>
  <c r="AO7" i="5" s="1"/>
  <c r="AB89" i="5"/>
  <c r="AB98" i="5"/>
  <c r="AO98" i="5" s="1"/>
  <c r="AG154" i="5"/>
  <c r="AG24" i="5"/>
  <c r="AG32" i="5"/>
  <c r="AO36" i="5"/>
  <c r="AB37" i="5"/>
  <c r="AO37" i="5" s="1"/>
  <c r="AG44" i="5"/>
  <c r="AG81" i="5"/>
  <c r="AG89" i="5"/>
  <c r="AG98" i="5"/>
  <c r="AB106" i="5"/>
  <c r="AO106" i="5" s="1"/>
  <c r="AB121" i="5"/>
  <c r="AO121" i="5" s="1"/>
  <c r="AB129" i="5"/>
  <c r="AG137" i="5"/>
  <c r="AG147" i="5"/>
  <c r="AB153" i="5"/>
  <c r="AO153" i="5" s="1"/>
  <c r="AB163" i="5"/>
  <c r="AO163" i="5" s="1"/>
  <c r="AB11" i="5"/>
  <c r="AO11" i="5" s="1"/>
  <c r="AB16" i="5"/>
  <c r="AO16" i="5" s="1"/>
  <c r="AB49" i="5"/>
  <c r="AO49" i="5" s="1"/>
  <c r="AB114" i="5"/>
  <c r="AB146" i="5"/>
  <c r="AO146" i="5" s="1"/>
  <c r="AB171" i="5"/>
  <c r="AO171" i="5" s="1"/>
  <c r="AG114" i="5"/>
  <c r="AB13" i="5"/>
  <c r="AB36" i="5"/>
  <c r="AB57" i="5"/>
  <c r="AO57" i="5" s="1"/>
  <c r="AO94" i="5"/>
  <c r="AB113" i="5"/>
  <c r="AO113" i="5" s="1"/>
  <c r="AB119" i="5"/>
  <c r="AO119" i="5" s="1"/>
  <c r="AB145" i="5"/>
  <c r="AG163" i="5"/>
  <c r="AB183" i="5"/>
  <c r="AO183" i="5" s="1"/>
  <c r="AG187" i="5"/>
  <c r="AG56" i="5"/>
  <c r="AB77" i="5"/>
  <c r="AG79" i="5"/>
  <c r="AG86" i="5"/>
  <c r="AG95" i="5"/>
  <c r="AB118" i="5"/>
  <c r="AO118" i="5" s="1"/>
  <c r="AG151" i="5"/>
  <c r="AB158" i="5"/>
  <c r="AB179" i="5"/>
  <c r="AB180" i="5"/>
  <c r="AO180" i="5" s="1"/>
  <c r="AB20" i="5"/>
  <c r="AB25" i="5"/>
  <c r="AO25" i="5" s="1"/>
  <c r="AB40" i="5"/>
  <c r="AG78" i="5"/>
  <c r="AB85" i="5"/>
  <c r="AO85" i="5" s="1"/>
  <c r="AG87" i="5"/>
  <c r="AO91" i="5"/>
  <c r="AG134" i="5"/>
  <c r="AB167" i="5"/>
  <c r="AO167" i="5" s="1"/>
  <c r="AG10" i="5"/>
  <c r="AB12" i="5"/>
  <c r="AO12" i="5" s="1"/>
  <c r="AG25" i="5"/>
  <c r="AB34" i="5"/>
  <c r="AO34" i="5" s="1"/>
  <c r="AG40" i="5"/>
  <c r="AB69" i="5"/>
  <c r="AO83" i="5"/>
  <c r="AG93" i="5"/>
  <c r="AG94" i="5"/>
  <c r="AB102" i="5"/>
  <c r="AO102" i="5" s="1"/>
  <c r="AG126" i="5"/>
  <c r="AG150" i="5"/>
  <c r="AG183" i="5"/>
  <c r="AG11" i="5"/>
  <c r="AB33" i="5"/>
  <c r="AO33" i="5" s="1"/>
  <c r="AB110" i="5"/>
  <c r="AO110" i="5" s="1"/>
  <c r="AO115" i="5"/>
  <c r="AG117" i="5"/>
  <c r="AB141" i="5"/>
  <c r="AO141" i="5" s="1"/>
  <c r="AB149" i="5"/>
  <c r="AB155" i="5"/>
  <c r="AO155" i="5" s="1"/>
  <c r="AB73" i="5"/>
  <c r="AO73" i="5" s="1"/>
  <c r="M322" i="5"/>
  <c r="M410" i="5"/>
  <c r="M53" i="5"/>
  <c r="AB55" i="5"/>
  <c r="AO55" i="5" s="1"/>
  <c r="AB67" i="5"/>
  <c r="M131" i="5"/>
  <c r="M135" i="5"/>
  <c r="M156" i="5"/>
  <c r="M157" i="5"/>
  <c r="M140" i="5"/>
  <c r="AO158" i="5"/>
  <c r="AO159" i="5"/>
  <c r="AB42" i="5"/>
  <c r="AB43" i="5"/>
  <c r="AO43" i="5" s="1"/>
  <c r="AB46" i="5"/>
  <c r="AB47" i="5"/>
  <c r="AO47" i="5" s="1"/>
  <c r="AB50" i="5"/>
  <c r="AB51" i="5"/>
  <c r="AO51" i="5" s="1"/>
  <c r="AB54" i="5"/>
  <c r="AB63" i="5"/>
  <c r="AO63" i="5" s="1"/>
  <c r="AG70" i="5"/>
  <c r="M96" i="5"/>
  <c r="AG73" i="5"/>
  <c r="M100" i="5"/>
  <c r="AI8" i="5" s="1"/>
  <c r="AG99" i="5"/>
  <c r="AG103" i="5"/>
  <c r="M129" i="5"/>
  <c r="M133" i="5"/>
  <c r="M134" i="5"/>
  <c r="BD9" i="5" s="1"/>
  <c r="M152" i="5"/>
  <c r="M162" i="5"/>
  <c r="M1531" i="5"/>
  <c r="M4417" i="5"/>
  <c r="M32" i="5"/>
  <c r="M37" i="5"/>
  <c r="AB15" i="5"/>
  <c r="M40" i="5"/>
  <c r="AG19" i="5"/>
  <c r="M43" i="5"/>
  <c r="M50" i="5"/>
  <c r="AB59" i="5"/>
  <c r="AB61" i="5"/>
  <c r="AO61" i="5" s="1"/>
  <c r="AG66" i="5"/>
  <c r="M97" i="5"/>
  <c r="M101" i="5"/>
  <c r="M102" i="5"/>
  <c r="AB86" i="5"/>
  <c r="AO86" i="5" s="1"/>
  <c r="M130" i="5"/>
  <c r="AG119" i="5"/>
  <c r="M153" i="5"/>
  <c r="M158" i="5"/>
  <c r="BD10" i="5" s="1"/>
  <c r="AB154" i="5"/>
  <c r="AO154" i="5" s="1"/>
  <c r="AG156" i="5"/>
  <c r="AG157" i="5"/>
  <c r="M203" i="5"/>
  <c r="M209" i="5"/>
  <c r="M210" i="5"/>
  <c r="M1608" i="5"/>
  <c r="M1590" i="5"/>
  <c r="AG42" i="5"/>
  <c r="AG46" i="5"/>
  <c r="AG50" i="5"/>
  <c r="AG54" i="5"/>
  <c r="M125" i="5"/>
  <c r="M127" i="5"/>
  <c r="AO114" i="5"/>
  <c r="M148" i="5"/>
  <c r="AI10" i="5" s="1"/>
  <c r="M149" i="5"/>
  <c r="M154" i="5"/>
  <c r="AO139" i="5"/>
  <c r="AO150" i="5"/>
  <c r="M207" i="5"/>
  <c r="M1174" i="5"/>
  <c r="M1182" i="5"/>
  <c r="M1198" i="5"/>
  <c r="M1723" i="5"/>
  <c r="M3877" i="5"/>
  <c r="M384" i="5"/>
  <c r="AG18" i="5"/>
  <c r="M46" i="5"/>
  <c r="AG35" i="5"/>
  <c r="AG62" i="5"/>
  <c r="M92" i="5"/>
  <c r="AO82" i="5"/>
  <c r="AG84" i="5"/>
  <c r="AG85" i="5"/>
  <c r="AG91" i="5"/>
  <c r="M121" i="5"/>
  <c r="M123" i="5"/>
  <c r="AO111" i="5"/>
  <c r="M143" i="5"/>
  <c r="M145" i="5"/>
  <c r="M146" i="5"/>
  <c r="M150" i="5"/>
  <c r="M221" i="5"/>
  <c r="M295" i="5"/>
  <c r="M303" i="5"/>
  <c r="M307" i="5"/>
  <c r="M1944" i="5"/>
  <c r="M1945" i="5"/>
  <c r="N64" i="6"/>
  <c r="K65" i="6"/>
  <c r="L65" i="6" s="1"/>
  <c r="L64" i="6"/>
  <c r="AO53" i="5"/>
  <c r="M320" i="5"/>
  <c r="M33" i="5"/>
  <c r="AG5" i="5"/>
  <c r="M31" i="5"/>
  <c r="M36" i="5"/>
  <c r="AG15" i="5"/>
  <c r="M39" i="5"/>
  <c r="M49" i="5"/>
  <c r="AB29" i="5"/>
  <c r="AO29" i="5" s="1"/>
  <c r="AB30" i="5"/>
  <c r="AO30" i="5" s="1"/>
  <c r="AG58" i="5"/>
  <c r="M88" i="5"/>
  <c r="M93" i="5"/>
  <c r="M116" i="5"/>
  <c r="M117" i="5"/>
  <c r="M122" i="5"/>
  <c r="M126" i="5"/>
  <c r="AB134" i="5"/>
  <c r="AO134" i="5" s="1"/>
  <c r="M188" i="5"/>
  <c r="AB174" i="5"/>
  <c r="AO174" i="5" s="1"/>
  <c r="AO179" i="5"/>
  <c r="M311" i="5"/>
  <c r="M315" i="5"/>
  <c r="M321" i="5"/>
  <c r="M329" i="5"/>
  <c r="M335" i="5"/>
  <c r="M337" i="5"/>
  <c r="M339" i="5"/>
  <c r="M359" i="5"/>
  <c r="M349" i="5"/>
  <c r="M367" i="5"/>
  <c r="M371" i="5"/>
  <c r="M375" i="5"/>
  <c r="M379" i="5"/>
  <c r="M385" i="5"/>
  <c r="M393" i="5"/>
  <c r="M399" i="5"/>
  <c r="M401" i="5"/>
  <c r="M403" i="5"/>
  <c r="M423" i="5"/>
  <c r="M431" i="5"/>
  <c r="M435" i="5"/>
  <c r="M1267" i="5"/>
  <c r="M1270" i="5"/>
  <c r="M4029" i="5"/>
  <c r="M164" i="5"/>
  <c r="AO20" i="5"/>
  <c r="M70" i="5"/>
  <c r="M89" i="5"/>
  <c r="M141" i="5"/>
  <c r="M142" i="5"/>
  <c r="M190" i="5"/>
  <c r="M439" i="5"/>
  <c r="M443" i="5"/>
  <c r="M447" i="5"/>
  <c r="M449" i="5"/>
  <c r="M451" i="5"/>
  <c r="M457" i="5"/>
  <c r="M463" i="5"/>
  <c r="M465" i="5"/>
  <c r="M467" i="5"/>
  <c r="M487" i="5"/>
  <c r="M495" i="5"/>
  <c r="M499" i="5"/>
  <c r="M1353" i="5"/>
  <c r="M1358" i="5"/>
  <c r="BD60" i="5" s="1"/>
  <c r="M3134" i="5"/>
  <c r="BD134" i="5" s="1"/>
  <c r="M4185" i="5"/>
  <c r="M4189" i="5"/>
  <c r="I115" i="6"/>
  <c r="I116" i="6"/>
  <c r="I114" i="6"/>
  <c r="I111" i="6"/>
  <c r="I109" i="6"/>
  <c r="I108" i="6"/>
  <c r="M29" i="5"/>
  <c r="M64" i="5"/>
  <c r="M66" i="5"/>
  <c r="M68" i="5"/>
  <c r="M74" i="5"/>
  <c r="M76" i="5"/>
  <c r="AI7" i="5" s="1"/>
  <c r="M35" i="5"/>
  <c r="AG14" i="5"/>
  <c r="M42" i="5"/>
  <c r="AG27" i="5"/>
  <c r="AG28" i="5"/>
  <c r="AG34" i="5"/>
  <c r="M65" i="5"/>
  <c r="M69" i="5"/>
  <c r="M73" i="5"/>
  <c r="M77" i="5"/>
  <c r="M84" i="5"/>
  <c r="AB74" i="5"/>
  <c r="AO74" i="5" s="1"/>
  <c r="AB78" i="5"/>
  <c r="AO78" i="5" s="1"/>
  <c r="AB79" i="5"/>
  <c r="AO79" i="5" s="1"/>
  <c r="AG83" i="5"/>
  <c r="M112" i="5"/>
  <c r="M113" i="5"/>
  <c r="M115" i="5"/>
  <c r="M118" i="5"/>
  <c r="AB107" i="5"/>
  <c r="AG109" i="5"/>
  <c r="AB130" i="5"/>
  <c r="AO130" i="5" s="1"/>
  <c r="AG133" i="5"/>
  <c r="AB135" i="5"/>
  <c r="AO135" i="5" s="1"/>
  <c r="M180" i="5"/>
  <c r="M181" i="5"/>
  <c r="M184" i="5"/>
  <c r="M186" i="5"/>
  <c r="M187" i="5"/>
  <c r="M192" i="5"/>
  <c r="AB182" i="5"/>
  <c r="M503" i="5"/>
  <c r="M507" i="5"/>
  <c r="M511" i="5"/>
  <c r="M513" i="5"/>
  <c r="M515" i="5"/>
  <c r="M521" i="5"/>
  <c r="M527" i="5"/>
  <c r="M529" i="5"/>
  <c r="M551" i="5"/>
  <c r="M559" i="5"/>
  <c r="M563" i="5"/>
  <c r="M567" i="5"/>
  <c r="M571" i="5"/>
  <c r="M575" i="5"/>
  <c r="M577" i="5"/>
  <c r="M579" i="5"/>
  <c r="M585" i="5"/>
  <c r="M593" i="5"/>
  <c r="M615" i="5"/>
  <c r="M623" i="5"/>
  <c r="M627" i="5"/>
  <c r="M3344" i="5"/>
  <c r="I86" i="6"/>
  <c r="I88" i="6"/>
  <c r="I87" i="6"/>
  <c r="I82" i="6"/>
  <c r="I81" i="6"/>
  <c r="I89" i="6"/>
  <c r="I80" i="6"/>
  <c r="M72" i="5"/>
  <c r="AB8" i="5"/>
  <c r="AO8" i="5" s="1"/>
  <c r="AG9" i="5"/>
  <c r="AG17" i="5"/>
  <c r="M45" i="5"/>
  <c r="AB23" i="5"/>
  <c r="AO23" i="5" s="1"/>
  <c r="AG30" i="5"/>
  <c r="M62" i="5"/>
  <c r="BD6" i="5" s="1"/>
  <c r="M80" i="5"/>
  <c r="M85" i="5"/>
  <c r="AG76" i="5"/>
  <c r="M108" i="5"/>
  <c r="M114" i="5"/>
  <c r="M139" i="5"/>
  <c r="AB126" i="5"/>
  <c r="AO126" i="5" s="1"/>
  <c r="AB131" i="5"/>
  <c r="AO131" i="5" s="1"/>
  <c r="M183" i="5"/>
  <c r="M631" i="5"/>
  <c r="M635" i="5"/>
  <c r="M639" i="5"/>
  <c r="M641" i="5"/>
  <c r="M643" i="5"/>
  <c r="M649" i="5"/>
  <c r="M657" i="5"/>
  <c r="M679" i="5"/>
  <c r="M687" i="5"/>
  <c r="M689" i="5"/>
  <c r="M691" i="5"/>
  <c r="M695" i="5"/>
  <c r="M697" i="5"/>
  <c r="M3615" i="5"/>
  <c r="AO41" i="5"/>
  <c r="AO45" i="5"/>
  <c r="AG77" i="5"/>
  <c r="M194" i="5"/>
  <c r="M196" i="5"/>
  <c r="AI12" i="5" s="1"/>
  <c r="AG186" i="5"/>
  <c r="M1169" i="5"/>
  <c r="M1189" i="5"/>
  <c r="M1213" i="5"/>
  <c r="M1223" i="5"/>
  <c r="M1718" i="5"/>
  <c r="BD75" i="5" s="1"/>
  <c r="AO69" i="5"/>
  <c r="AG72" i="5"/>
  <c r="M28" i="5"/>
  <c r="AI5" i="5" s="1"/>
  <c r="M38" i="5"/>
  <c r="BD5" i="5" s="1"/>
  <c r="M58" i="5"/>
  <c r="M61" i="5"/>
  <c r="AO95" i="5"/>
  <c r="AB99" i="5"/>
  <c r="AO99" i="5" s="1"/>
  <c r="AG101" i="5"/>
  <c r="AB103" i="5"/>
  <c r="AO103" i="5" s="1"/>
  <c r="AG107" i="5"/>
  <c r="M137" i="5"/>
  <c r="M138" i="5"/>
  <c r="AG121" i="5"/>
  <c r="AG125" i="5"/>
  <c r="AG135" i="5"/>
  <c r="M168" i="5"/>
  <c r="M176" i="5"/>
  <c r="M248" i="5"/>
  <c r="M256" i="5"/>
  <c r="M258" i="5"/>
  <c r="K27" i="6"/>
  <c r="N27" i="6" s="1"/>
  <c r="M27" i="6" s="1"/>
  <c r="L26" i="6"/>
  <c r="M1271" i="5"/>
  <c r="M1615" i="5"/>
  <c r="M2572" i="5"/>
  <c r="AI111" i="5" s="1"/>
  <c r="M2561" i="5"/>
  <c r="M2584" i="5"/>
  <c r="M2592" i="5"/>
  <c r="M2600" i="5"/>
  <c r="M2636" i="5"/>
  <c r="M2625" i="5"/>
  <c r="M2656" i="5"/>
  <c r="M2648" i="5"/>
  <c r="M2712" i="5"/>
  <c r="M3375" i="5"/>
  <c r="M3431" i="5"/>
  <c r="M3687" i="5"/>
  <c r="M871" i="5"/>
  <c r="M876" i="5"/>
  <c r="M878" i="5"/>
  <c r="M879" i="5"/>
  <c r="M882" i="5"/>
  <c r="M884" i="5"/>
  <c r="M890" i="5"/>
  <c r="M894" i="5"/>
  <c r="M904" i="5"/>
  <c r="M906" i="5"/>
  <c r="M910" i="5"/>
  <c r="M912" i="5"/>
  <c r="M920" i="5"/>
  <c r="M1748" i="5"/>
  <c r="M2193" i="5"/>
  <c r="M2257" i="5"/>
  <c r="M2739" i="5"/>
  <c r="M2977" i="5"/>
  <c r="M2985" i="5"/>
  <c r="M2991" i="5"/>
  <c r="M3216" i="5"/>
  <c r="M3237" i="5"/>
  <c r="M3712" i="5"/>
  <c r="M3905" i="5"/>
  <c r="M3909" i="5"/>
  <c r="M3901" i="5"/>
  <c r="M3929" i="5"/>
  <c r="M3926" i="5"/>
  <c r="BD167" i="5" s="1"/>
  <c r="M4205" i="5"/>
  <c r="M4209" i="5"/>
  <c r="M4225" i="5"/>
  <c r="M4229" i="5"/>
  <c r="M4233" i="5"/>
  <c r="M4221" i="5"/>
  <c r="M4249" i="5"/>
  <c r="M4253" i="5"/>
  <c r="I99" i="6"/>
  <c r="M1098" i="5"/>
  <c r="M1110" i="5"/>
  <c r="M1118" i="5"/>
  <c r="BD50" i="5" s="1"/>
  <c r="M1134" i="5"/>
  <c r="M1154" i="5"/>
  <c r="M1162" i="5"/>
  <c r="M1337" i="5"/>
  <c r="M1343" i="5"/>
  <c r="M1345" i="5"/>
  <c r="M1351" i="5"/>
  <c r="M1359" i="5"/>
  <c r="M1482" i="5"/>
  <c r="M1492" i="5"/>
  <c r="AI66" i="5" s="1"/>
  <c r="M1637" i="5"/>
  <c r="M1663" i="5"/>
  <c r="M1672" i="5"/>
  <c r="M1679" i="5"/>
  <c r="M1786" i="5"/>
  <c r="M1818" i="5"/>
  <c r="M1850" i="5"/>
  <c r="M1858" i="5"/>
  <c r="M1882" i="5"/>
  <c r="M1890" i="5"/>
  <c r="M1914" i="5"/>
  <c r="M1922" i="5"/>
  <c r="M2297" i="5"/>
  <c r="M2298" i="5"/>
  <c r="M2354" i="5"/>
  <c r="M2370" i="5"/>
  <c r="M2383" i="5"/>
  <c r="M2403" i="5"/>
  <c r="M2786" i="5"/>
  <c r="M2776" i="5"/>
  <c r="M2822" i="5"/>
  <c r="BD121" i="5" s="1"/>
  <c r="M2837" i="5"/>
  <c r="M2865" i="5"/>
  <c r="M2877" i="5"/>
  <c r="M2888" i="5"/>
  <c r="M3001" i="5"/>
  <c r="M3221" i="5"/>
  <c r="M3231" i="5"/>
  <c r="M3262" i="5"/>
  <c r="M3269" i="5"/>
  <c r="M3969" i="5"/>
  <c r="M3973" i="5"/>
  <c r="M4269" i="5"/>
  <c r="M4273" i="5"/>
  <c r="M4277" i="5"/>
  <c r="M4289" i="5"/>
  <c r="M4293" i="5"/>
  <c r="M4297" i="5"/>
  <c r="M4285" i="5"/>
  <c r="M4313" i="5"/>
  <c r="G48" i="6"/>
  <c r="L63" i="6"/>
  <c r="I71" i="6"/>
  <c r="M1546" i="5"/>
  <c r="M1556" i="5"/>
  <c r="M1913" i="5"/>
  <c r="M1954" i="5"/>
  <c r="M2440" i="5"/>
  <c r="M2436" i="5"/>
  <c r="M2447" i="5"/>
  <c r="M2448" i="5"/>
  <c r="M2898" i="5"/>
  <c r="M3009" i="5"/>
  <c r="M3014" i="5"/>
  <c r="BD129" i="5" s="1"/>
  <c r="M3022" i="5"/>
  <c r="M3253" i="5"/>
  <c r="M3263" i="5"/>
  <c r="M3495" i="5"/>
  <c r="M3798" i="5"/>
  <c r="M3802" i="5"/>
  <c r="M3808" i="5"/>
  <c r="M3814" i="5"/>
  <c r="M3993" i="5"/>
  <c r="M4333" i="5"/>
  <c r="M4337" i="5"/>
  <c r="M4341" i="5"/>
  <c r="M4353" i="5"/>
  <c r="M4357" i="5"/>
  <c r="M4361" i="5"/>
  <c r="M1231" i="5"/>
  <c r="M1240" i="5"/>
  <c r="M1252" i="5"/>
  <c r="AI56" i="5" s="1"/>
  <c r="M1260" i="5"/>
  <c r="M1594" i="5"/>
  <c r="M1604" i="5"/>
  <c r="M1727" i="5"/>
  <c r="M1970" i="5"/>
  <c r="M2472" i="5"/>
  <c r="M2477" i="5"/>
  <c r="M2517" i="5"/>
  <c r="M2899" i="5"/>
  <c r="M2912" i="5"/>
  <c r="M2917" i="5"/>
  <c r="M2922" i="5"/>
  <c r="M3033" i="5"/>
  <c r="M3056" i="5"/>
  <c r="M3310" i="5"/>
  <c r="M3314" i="5"/>
  <c r="M3295" i="5"/>
  <c r="M3326" i="5"/>
  <c r="BD142" i="5" s="1"/>
  <c r="M3334" i="5"/>
  <c r="M3518" i="5"/>
  <c r="BD150" i="5" s="1"/>
  <c r="M3529" i="5"/>
  <c r="M3821" i="5"/>
  <c r="M3830" i="5"/>
  <c r="BD163" i="5" s="1"/>
  <c r="M3853" i="5"/>
  <c r="M3840" i="5"/>
  <c r="M3869" i="5"/>
  <c r="M3876" i="5"/>
  <c r="M3878" i="5"/>
  <c r="BD165" i="5" s="1"/>
  <c r="M3882" i="5"/>
  <c r="M4385" i="5"/>
  <c r="M4394" i="5"/>
  <c r="G44" i="6"/>
  <c r="I49" i="6"/>
  <c r="I100" i="6"/>
  <c r="I105" i="6"/>
  <c r="M1259" i="5"/>
  <c r="M1387" i="5"/>
  <c r="M1403" i="5"/>
  <c r="M1423" i="5"/>
  <c r="M1610" i="5"/>
  <c r="M1736" i="5"/>
  <c r="M2026" i="5"/>
  <c r="M2028" i="5"/>
  <c r="M2549" i="5"/>
  <c r="M3078" i="5"/>
  <c r="M3088" i="5"/>
  <c r="M3109" i="5"/>
  <c r="M3111" i="5"/>
  <c r="M3112" i="5"/>
  <c r="M3117" i="5"/>
  <c r="M3135" i="5"/>
  <c r="M3136" i="5"/>
  <c r="M3342" i="5"/>
  <c r="M3327" i="5"/>
  <c r="M3366" i="5"/>
  <c r="M3557" i="5"/>
  <c r="M3559" i="5"/>
  <c r="M3582" i="5"/>
  <c r="M3622" i="5"/>
  <c r="M3637" i="5"/>
  <c r="M3641" i="5"/>
  <c r="M3645" i="5"/>
  <c r="M3659" i="5"/>
  <c r="M3673" i="5"/>
  <c r="M3885" i="5"/>
  <c r="M3893" i="5"/>
  <c r="M4033" i="5"/>
  <c r="M4037" i="5"/>
  <c r="M4409" i="5"/>
  <c r="H25" i="6"/>
  <c r="I60" i="6"/>
  <c r="I64" i="6"/>
  <c r="M1743" i="5"/>
  <c r="M2090" i="5"/>
  <c r="M2092" i="5"/>
  <c r="AI91" i="5" s="1"/>
  <c r="M2122" i="5"/>
  <c r="M2941" i="5"/>
  <c r="M3173" i="5"/>
  <c r="M3183" i="5"/>
  <c r="M3197" i="5"/>
  <c r="M3398" i="5"/>
  <c r="BD145" i="5" s="1"/>
  <c r="M3404" i="5"/>
  <c r="M3406" i="5"/>
  <c r="M3434" i="5"/>
  <c r="M3691" i="5"/>
  <c r="M3709" i="5"/>
  <c r="M4057" i="5"/>
  <c r="H40" i="6"/>
  <c r="I48" i="6" s="1"/>
  <c r="I68" i="6"/>
  <c r="M699" i="5"/>
  <c r="M703" i="5"/>
  <c r="M705" i="5"/>
  <c r="M707" i="5"/>
  <c r="M711" i="5"/>
  <c r="M713" i="5"/>
  <c r="M715" i="5"/>
  <c r="M719" i="5"/>
  <c r="M721" i="5"/>
  <c r="M723" i="5"/>
  <c r="M727" i="5"/>
  <c r="M729" i="5"/>
  <c r="M731" i="5"/>
  <c r="M735" i="5"/>
  <c r="M737" i="5"/>
  <c r="M739" i="5"/>
  <c r="M743" i="5"/>
  <c r="M745" i="5"/>
  <c r="M747" i="5"/>
  <c r="M751" i="5"/>
  <c r="M753" i="5"/>
  <c r="M755" i="5"/>
  <c r="M759" i="5"/>
  <c r="M761" i="5"/>
  <c r="M763" i="5"/>
  <c r="M769" i="5"/>
  <c r="M771" i="5"/>
  <c r="M777" i="5"/>
  <c r="M779" i="5"/>
  <c r="M785" i="5"/>
  <c r="M787" i="5"/>
  <c r="M793" i="5"/>
  <c r="M795" i="5"/>
  <c r="M801" i="5"/>
  <c r="M803" i="5"/>
  <c r="M809" i="5"/>
  <c r="M811" i="5"/>
  <c r="M817" i="5"/>
  <c r="M819" i="5"/>
  <c r="M825" i="5"/>
  <c r="M827" i="5"/>
  <c r="M833" i="5"/>
  <c r="M835" i="5"/>
  <c r="M841" i="5"/>
  <c r="M843" i="5"/>
  <c r="M849" i="5"/>
  <c r="M851" i="5"/>
  <c r="M859" i="5"/>
  <c r="M867" i="5"/>
  <c r="M1283" i="5"/>
  <c r="M1620" i="5"/>
  <c r="M2154" i="5"/>
  <c r="M2156" i="5"/>
  <c r="M2186" i="5"/>
  <c r="M2218" i="5"/>
  <c r="M2220" i="5"/>
  <c r="M2250" i="5"/>
  <c r="M2282" i="5"/>
  <c r="M2284" i="5"/>
  <c r="AI99" i="5" s="1"/>
  <c r="M2286" i="5"/>
  <c r="M2288" i="5"/>
  <c r="M2749" i="5"/>
  <c r="M2981" i="5"/>
  <c r="M2986" i="5"/>
  <c r="M2996" i="5"/>
  <c r="M3209" i="5"/>
  <c r="M3215" i="5"/>
  <c r="M3450" i="5"/>
  <c r="M3723" i="5"/>
  <c r="M4077" i="5"/>
  <c r="M4081" i="5"/>
  <c r="M4085" i="5"/>
  <c r="M4097" i="5"/>
  <c r="M4101" i="5"/>
  <c r="M4105" i="5"/>
  <c r="I106" i="6"/>
  <c r="M1105" i="5"/>
  <c r="M1125" i="5"/>
  <c r="M1149" i="5"/>
  <c r="M1275" i="5"/>
  <c r="M1354" i="5"/>
  <c r="M1487" i="5"/>
  <c r="M1668" i="5"/>
  <c r="M1674" i="5"/>
  <c r="M2873" i="5"/>
  <c r="M2881" i="5"/>
  <c r="M2886" i="5"/>
  <c r="M3247" i="5"/>
  <c r="M3462" i="5"/>
  <c r="M3700" i="5"/>
  <c r="AI158" i="5" s="1"/>
  <c r="M3964" i="5"/>
  <c r="AI169" i="5" s="1"/>
  <c r="M4121" i="5"/>
  <c r="M4125" i="5"/>
  <c r="M4129" i="5"/>
  <c r="M4246" i="5"/>
  <c r="G27" i="6"/>
  <c r="F27" i="6" s="1"/>
  <c r="I41" i="6"/>
  <c r="I92" i="6"/>
  <c r="M122" i="6"/>
  <c r="M3279" i="5"/>
  <c r="M4310" i="5"/>
  <c r="BD183" i="5" s="1"/>
  <c r="G46" i="6"/>
  <c r="I102" i="6"/>
  <c r="P122" i="6"/>
  <c r="M1247" i="5"/>
  <c r="M1257" i="5"/>
  <c r="M1589" i="5"/>
  <c r="M1599" i="5"/>
  <c r="M1722" i="5"/>
  <c r="M1732" i="5"/>
  <c r="AI76" i="5" s="1"/>
  <c r="M2500" i="5"/>
  <c r="AI108" i="5" s="1"/>
  <c r="M2524" i="5"/>
  <c r="AI109" i="5" s="1"/>
  <c r="M2540" i="5"/>
  <c r="M3311" i="5"/>
  <c r="M3525" i="5"/>
  <c r="M3871" i="5"/>
  <c r="M3880" i="5"/>
  <c r="M4141" i="5"/>
  <c r="M4145" i="5"/>
  <c r="M4149" i="5"/>
  <c r="M4161" i="5"/>
  <c r="M4165" i="5"/>
  <c r="M4169" i="5"/>
  <c r="M4393" i="5"/>
  <c r="I31" i="6"/>
  <c r="I62" i="6"/>
  <c r="I107" i="6"/>
  <c r="B40" i="7"/>
  <c r="B41" i="7" s="1"/>
  <c r="M64" i="6"/>
  <c r="I21" i="6"/>
  <c r="I32" i="6"/>
  <c r="I9" i="6"/>
  <c r="I7" i="6"/>
  <c r="I5" i="6"/>
  <c r="I8" i="6"/>
  <c r="I6" i="6"/>
  <c r="I34" i="6"/>
  <c r="I30" i="6"/>
  <c r="I27" i="6"/>
  <c r="I26" i="6"/>
  <c r="I33" i="6"/>
  <c r="I29" i="6"/>
  <c r="M123" i="6"/>
  <c r="L124" i="6"/>
  <c r="P123" i="6"/>
  <c r="G26" i="6"/>
  <c r="F26" i="6" s="1"/>
  <c r="G14" i="6"/>
  <c r="F14" i="6" s="1"/>
  <c r="I28" i="6"/>
  <c r="G29" i="6"/>
  <c r="F29" i="6" s="1"/>
  <c r="G30" i="6"/>
  <c r="F30" i="6" s="1"/>
  <c r="I40" i="6"/>
  <c r="I42" i="6"/>
  <c r="I44" i="6"/>
  <c r="I46" i="6"/>
  <c r="H50" i="6"/>
  <c r="I52" i="6" s="1"/>
  <c r="G52" i="6"/>
  <c r="G54" i="6"/>
  <c r="G56" i="6"/>
  <c r="I63" i="6"/>
  <c r="N65" i="6"/>
  <c r="M65" i="6" s="1"/>
  <c r="I95" i="6"/>
  <c r="N121" i="6"/>
  <c r="G19" i="6"/>
  <c r="F19" i="6" s="1"/>
  <c r="G25" i="6"/>
  <c r="F25" i="6" s="1"/>
  <c r="L27" i="6"/>
  <c r="K28" i="6"/>
  <c r="G31" i="6"/>
  <c r="F31" i="6" s="1"/>
  <c r="I58" i="6"/>
  <c r="I69" i="6"/>
  <c r="I78" i="6"/>
  <c r="I85" i="6"/>
  <c r="I90" i="6"/>
  <c r="I98" i="6"/>
  <c r="I103" i="6"/>
  <c r="I110" i="6"/>
  <c r="I119" i="6"/>
  <c r="G28" i="6"/>
  <c r="F28" i="6" s="1"/>
  <c r="G10" i="6"/>
  <c r="F10" i="6" s="1"/>
  <c r="G13" i="6"/>
  <c r="F13" i="6" s="1"/>
  <c r="G16" i="6"/>
  <c r="F16" i="6" s="1"/>
  <c r="G32" i="6"/>
  <c r="F32" i="6" s="1"/>
  <c r="I61" i="6"/>
  <c r="I77" i="6"/>
  <c r="I93" i="6"/>
  <c r="I125" i="6"/>
  <c r="I10" i="6"/>
  <c r="H13" i="6"/>
  <c r="I17" i="6" s="1"/>
  <c r="G21" i="6"/>
  <c r="F21" i="6" s="1"/>
  <c r="I25" i="6"/>
  <c r="G33" i="6"/>
  <c r="F33" i="6" s="1"/>
  <c r="G41" i="6"/>
  <c r="G43" i="6"/>
  <c r="G45" i="6"/>
  <c r="G47" i="6"/>
  <c r="G49" i="6"/>
  <c r="I67" i="6"/>
  <c r="I76" i="6"/>
  <c r="I83" i="6"/>
  <c r="I96" i="6"/>
  <c r="I101" i="6"/>
  <c r="I112" i="6"/>
  <c r="I117" i="6"/>
  <c r="I122" i="6"/>
  <c r="I123" i="6"/>
  <c r="I124" i="6"/>
  <c r="G18" i="6"/>
  <c r="F18" i="6" s="1"/>
  <c r="G34" i="6"/>
  <c r="F34" i="6" s="1"/>
  <c r="G51" i="6"/>
  <c r="G53" i="6"/>
  <c r="G55" i="6"/>
  <c r="I59" i="6"/>
  <c r="I75" i="6"/>
  <c r="I91" i="6"/>
  <c r="I113" i="6"/>
  <c r="I120" i="6"/>
  <c r="K66" i="6"/>
  <c r="I74" i="6"/>
  <c r="I73" i="6"/>
  <c r="AO15" i="5"/>
  <c r="AO59" i="5"/>
  <c r="AB70" i="5"/>
  <c r="AO70" i="5" s="1"/>
  <c r="AB75" i="5"/>
  <c r="AO75" i="5" s="1"/>
  <c r="AO13" i="5"/>
  <c r="AO28" i="5"/>
  <c r="AB66" i="5"/>
  <c r="AO66" i="5" s="1"/>
  <c r="AO17" i="5"/>
  <c r="AO42" i="5"/>
  <c r="AO46" i="5"/>
  <c r="AO50" i="5"/>
  <c r="AO54" i="5"/>
  <c r="AO9" i="5"/>
  <c r="AB62" i="5"/>
  <c r="AO62" i="5" s="1"/>
  <c r="AO71" i="5"/>
  <c r="AO40" i="5"/>
  <c r="AB58" i="5"/>
  <c r="AO58" i="5" s="1"/>
  <c r="AO67" i="5"/>
  <c r="M51" i="5"/>
  <c r="M55" i="5"/>
  <c r="M59" i="5"/>
  <c r="M63" i="5"/>
  <c r="M67" i="5"/>
  <c r="M71" i="5"/>
  <c r="M75" i="5"/>
  <c r="M81" i="5"/>
  <c r="AG92" i="5"/>
  <c r="AB92" i="5"/>
  <c r="AO92" i="5" s="1"/>
  <c r="AG96" i="5"/>
  <c r="AB96" i="5"/>
  <c r="AO96" i="5" s="1"/>
  <c r="AG104" i="5"/>
  <c r="AB104" i="5"/>
  <c r="AO104" i="5" s="1"/>
  <c r="AG140" i="5"/>
  <c r="AB140" i="5"/>
  <c r="AO140" i="5" s="1"/>
  <c r="M555" i="5"/>
  <c r="M549" i="5"/>
  <c r="AB44" i="5"/>
  <c r="AO44" i="5" s="1"/>
  <c r="AB48" i="5"/>
  <c r="AO48" i="5" s="1"/>
  <c r="AB52" i="5"/>
  <c r="AO52" i="5" s="1"/>
  <c r="M79" i="5"/>
  <c r="AB56" i="5"/>
  <c r="AO56" i="5" s="1"/>
  <c r="M83" i="5"/>
  <c r="AB60" i="5"/>
  <c r="AO60" i="5" s="1"/>
  <c r="M87" i="5"/>
  <c r="AB64" i="5"/>
  <c r="AO64" i="5" s="1"/>
  <c r="M91" i="5"/>
  <c r="AB68" i="5"/>
  <c r="AO68" i="5" s="1"/>
  <c r="M95" i="5"/>
  <c r="AB72" i="5"/>
  <c r="AO72" i="5" s="1"/>
  <c r="M99" i="5"/>
  <c r="AB76" i="5"/>
  <c r="AO76" i="5" s="1"/>
  <c r="M103" i="5"/>
  <c r="AG80" i="5"/>
  <c r="AG108" i="5"/>
  <c r="AB108" i="5"/>
  <c r="AO108" i="5" s="1"/>
  <c r="AO123" i="5"/>
  <c r="AG144" i="5"/>
  <c r="AB144" i="5"/>
  <c r="AO144" i="5" s="1"/>
  <c r="AG169" i="5"/>
  <c r="AB169" i="5"/>
  <c r="AO169" i="5" s="1"/>
  <c r="M619" i="5"/>
  <c r="M613" i="5"/>
  <c r="AB6" i="5"/>
  <c r="AO6" i="5" s="1"/>
  <c r="AB10" i="5"/>
  <c r="AO10" i="5" s="1"/>
  <c r="AB14" i="5"/>
  <c r="AO14" i="5" s="1"/>
  <c r="AB18" i="5"/>
  <c r="AO18" i="5" s="1"/>
  <c r="AB22" i="5"/>
  <c r="AO22" i="5" s="1"/>
  <c r="AB26" i="5"/>
  <c r="AO26" i="5" s="1"/>
  <c r="AB27" i="5"/>
  <c r="AO27" i="5" s="1"/>
  <c r="AB31" i="5"/>
  <c r="AO31" i="5" s="1"/>
  <c r="AB35" i="5"/>
  <c r="AO35" i="5" s="1"/>
  <c r="AB39" i="5"/>
  <c r="AO39" i="5" s="1"/>
  <c r="M44" i="5"/>
  <c r="M48" i="5"/>
  <c r="M52" i="5"/>
  <c r="AI6" i="5" s="1"/>
  <c r="M56" i="5"/>
  <c r="M60" i="5"/>
  <c r="AO80" i="5"/>
  <c r="M104" i="5"/>
  <c r="M538" i="5"/>
  <c r="M683" i="5"/>
  <c r="M677" i="5"/>
  <c r="AG112" i="5"/>
  <c r="AB112" i="5"/>
  <c r="AO112" i="5" s="1"/>
  <c r="AG116" i="5"/>
  <c r="AB116" i="5"/>
  <c r="AO116" i="5" s="1"/>
  <c r="AG120" i="5"/>
  <c r="AB120" i="5"/>
  <c r="AO120" i="5" s="1"/>
  <c r="AO125" i="5"/>
  <c r="AO129" i="5"/>
  <c r="M235" i="5"/>
  <c r="M229" i="5"/>
  <c r="BC5" i="5"/>
  <c r="M27" i="5"/>
  <c r="AG43" i="5"/>
  <c r="AG47" i="5"/>
  <c r="AG51" i="5"/>
  <c r="AG55" i="5"/>
  <c r="AG59" i="5"/>
  <c r="AG63" i="5"/>
  <c r="AG67" i="5"/>
  <c r="AG71" i="5"/>
  <c r="AG75" i="5"/>
  <c r="AB84" i="5"/>
  <c r="AO84" i="5" s="1"/>
  <c r="AO157" i="5"/>
  <c r="M299" i="5"/>
  <c r="M293" i="5"/>
  <c r="M666" i="5"/>
  <c r="M107" i="5"/>
  <c r="AB93" i="5"/>
  <c r="AO93" i="5" s="1"/>
  <c r="AG97" i="5"/>
  <c r="AB97" i="5"/>
  <c r="AO97" i="5" s="1"/>
  <c r="AG124" i="5"/>
  <c r="AB124" i="5"/>
  <c r="AO124" i="5" s="1"/>
  <c r="AG128" i="5"/>
  <c r="AB128" i="5"/>
  <c r="AO128" i="5" s="1"/>
  <c r="M218" i="5"/>
  <c r="M363" i="5"/>
  <c r="M357" i="5"/>
  <c r="AO77" i="5"/>
  <c r="AO107" i="5"/>
  <c r="AG132" i="5"/>
  <c r="AB132" i="5"/>
  <c r="AO132" i="5" s="1"/>
  <c r="AG165" i="5"/>
  <c r="AB165" i="5"/>
  <c r="AO165" i="5" s="1"/>
  <c r="M282" i="5"/>
  <c r="M427" i="5"/>
  <c r="M421" i="5"/>
  <c r="M78" i="5"/>
  <c r="M82" i="5"/>
  <c r="M86" i="5"/>
  <c r="BD7" i="5" s="1"/>
  <c r="M90" i="5"/>
  <c r="M94" i="5"/>
  <c r="M98" i="5"/>
  <c r="AB81" i="5"/>
  <c r="AO81" i="5" s="1"/>
  <c r="M105" i="5"/>
  <c r="M106" i="5"/>
  <c r="AG88" i="5"/>
  <c r="AB88" i="5"/>
  <c r="AO88" i="5" s="1"/>
  <c r="AO89" i="5"/>
  <c r="AG100" i="5"/>
  <c r="AB100" i="5"/>
  <c r="AO100" i="5" s="1"/>
  <c r="AG136" i="5"/>
  <c r="AB136" i="5"/>
  <c r="AO136" i="5" s="1"/>
  <c r="AO145" i="5"/>
  <c r="AO149" i="5"/>
  <c r="M346" i="5"/>
  <c r="M491" i="5"/>
  <c r="M485" i="5"/>
  <c r="M541" i="5"/>
  <c r="M147" i="5"/>
  <c r="M151" i="5"/>
  <c r="M155" i="5"/>
  <c r="M159" i="5"/>
  <c r="M163" i="5"/>
  <c r="M167" i="5"/>
  <c r="M193" i="5"/>
  <c r="AG173" i="5"/>
  <c r="AB173" i="5"/>
  <c r="AO173" i="5" s="1"/>
  <c r="M200" i="5"/>
  <c r="AG177" i="5"/>
  <c r="AB177" i="5"/>
  <c r="AO177" i="5" s="1"/>
  <c r="M208" i="5"/>
  <c r="AG185" i="5"/>
  <c r="AB185" i="5"/>
  <c r="AO185" i="5" s="1"/>
  <c r="M223" i="5"/>
  <c r="M227" i="5"/>
  <c r="M213" i="5"/>
  <c r="M240" i="5"/>
  <c r="M257" i="5"/>
  <c r="M274" i="5"/>
  <c r="M287" i="5"/>
  <c r="M291" i="5"/>
  <c r="M277" i="5"/>
  <c r="M304" i="5"/>
  <c r="M338" i="5"/>
  <c r="M351" i="5"/>
  <c r="M355" i="5"/>
  <c r="M341" i="5"/>
  <c r="M368" i="5"/>
  <c r="M402" i="5"/>
  <c r="M415" i="5"/>
  <c r="M419" i="5"/>
  <c r="M405" i="5"/>
  <c r="M432" i="5"/>
  <c r="M479" i="5"/>
  <c r="M483" i="5"/>
  <c r="M469" i="5"/>
  <c r="M496" i="5"/>
  <c r="M543" i="5"/>
  <c r="M547" i="5"/>
  <c r="M533" i="5"/>
  <c r="M560" i="5"/>
  <c r="M607" i="5"/>
  <c r="M611" i="5"/>
  <c r="M597" i="5"/>
  <c r="M624" i="5"/>
  <c r="M671" i="5"/>
  <c r="M675" i="5"/>
  <c r="M669" i="5"/>
  <c r="M661" i="5"/>
  <c r="AB101" i="5"/>
  <c r="AO101" i="5" s="1"/>
  <c r="AB105" i="5"/>
  <c r="AO105" i="5" s="1"/>
  <c r="AB164" i="5"/>
  <c r="AO164" i="5" s="1"/>
  <c r="M226" i="5"/>
  <c r="M290" i="5"/>
  <c r="M354" i="5"/>
  <c r="M418" i="5"/>
  <c r="M482" i="5"/>
  <c r="M546" i="5"/>
  <c r="M610" i="5"/>
  <c r="M674" i="5"/>
  <c r="AB162" i="5"/>
  <c r="AO162" i="5" s="1"/>
  <c r="AB172" i="5"/>
  <c r="AO172" i="5" s="1"/>
  <c r="AG172" i="5"/>
  <c r="AB176" i="5"/>
  <c r="AO176" i="5" s="1"/>
  <c r="AG176" i="5"/>
  <c r="AO182" i="5"/>
  <c r="M217" i="5"/>
  <c r="M234" i="5"/>
  <c r="M237" i="5"/>
  <c r="M264" i="5"/>
  <c r="M281" i="5"/>
  <c r="M298" i="5"/>
  <c r="M301" i="5"/>
  <c r="M328" i="5"/>
  <c r="M345" i="5"/>
  <c r="M362" i="5"/>
  <c r="M365" i="5"/>
  <c r="M392" i="5"/>
  <c r="M409" i="5"/>
  <c r="M426" i="5"/>
  <c r="M429" i="5"/>
  <c r="M456" i="5"/>
  <c r="M473" i="5"/>
  <c r="M490" i="5"/>
  <c r="M493" i="5"/>
  <c r="M537" i="5"/>
  <c r="M554" i="5"/>
  <c r="M557" i="5"/>
  <c r="M601" i="5"/>
  <c r="M618" i="5"/>
  <c r="M621" i="5"/>
  <c r="M652" i="5"/>
  <c r="AI31" i="5" s="1"/>
  <c r="M665" i="5"/>
  <c r="M682" i="5"/>
  <c r="AB148" i="5"/>
  <c r="AO148" i="5" s="1"/>
  <c r="AB152" i="5"/>
  <c r="AO152" i="5" s="1"/>
  <c r="AB156" i="5"/>
  <c r="AO156" i="5" s="1"/>
  <c r="AG161" i="5"/>
  <c r="AB161" i="5"/>
  <c r="AO161" i="5" s="1"/>
  <c r="AB168" i="5"/>
  <c r="AO168" i="5" s="1"/>
  <c r="AG168" i="5"/>
  <c r="M199" i="5"/>
  <c r="M204" i="5"/>
  <c r="AG181" i="5"/>
  <c r="AB181" i="5"/>
  <c r="AO181" i="5" s="1"/>
  <c r="AB184" i="5"/>
  <c r="AO184" i="5" s="1"/>
  <c r="M225" i="5"/>
  <c r="M242" i="5"/>
  <c r="M255" i="5"/>
  <c r="M259" i="5"/>
  <c r="M245" i="5"/>
  <c r="M272" i="5"/>
  <c r="M289" i="5"/>
  <c r="M306" i="5"/>
  <c r="M319" i="5"/>
  <c r="M323" i="5"/>
  <c r="M309" i="5"/>
  <c r="M336" i="5"/>
  <c r="M353" i="5"/>
  <c r="M370" i="5"/>
  <c r="M383" i="5"/>
  <c r="M387" i="5"/>
  <c r="M373" i="5"/>
  <c r="M400" i="5"/>
  <c r="M417" i="5"/>
  <c r="M434" i="5"/>
  <c r="M437" i="5"/>
  <c r="M464" i="5"/>
  <c r="M481" i="5"/>
  <c r="M498" i="5"/>
  <c r="M501" i="5"/>
  <c r="M528" i="5"/>
  <c r="M545" i="5"/>
  <c r="M562" i="5"/>
  <c r="M565" i="5"/>
  <c r="M592" i="5"/>
  <c r="M609" i="5"/>
  <c r="M626" i="5"/>
  <c r="M629" i="5"/>
  <c r="M656" i="5"/>
  <c r="M660" i="5"/>
  <c r="M673" i="5"/>
  <c r="M170" i="5"/>
  <c r="M171" i="5"/>
  <c r="M174" i="5"/>
  <c r="M175" i="5"/>
  <c r="M178" i="5"/>
  <c r="M179" i="5"/>
  <c r="M182" i="5"/>
  <c r="BD11" i="5" s="1"/>
  <c r="AB160" i="5"/>
  <c r="AO160" i="5" s="1"/>
  <c r="M191" i="5"/>
  <c r="M198" i="5"/>
  <c r="AB178" i="5"/>
  <c r="AO178" i="5" s="1"/>
  <c r="M189" i="5"/>
  <c r="M216" i="5"/>
  <c r="M233" i="5"/>
  <c r="M250" i="5"/>
  <c r="M263" i="5"/>
  <c r="M267" i="5"/>
  <c r="M253" i="5"/>
  <c r="M280" i="5"/>
  <c r="M297" i="5"/>
  <c r="M314" i="5"/>
  <c r="M327" i="5"/>
  <c r="M331" i="5"/>
  <c r="M317" i="5"/>
  <c r="M344" i="5"/>
  <c r="M361" i="5"/>
  <c r="M378" i="5"/>
  <c r="M391" i="5"/>
  <c r="M395" i="5"/>
  <c r="M381" i="5"/>
  <c r="M408" i="5"/>
  <c r="M425" i="5"/>
  <c r="M442" i="5"/>
  <c r="M455" i="5"/>
  <c r="M459" i="5"/>
  <c r="M445" i="5"/>
  <c r="M472" i="5"/>
  <c r="M489" i="5"/>
  <c r="M506" i="5"/>
  <c r="M519" i="5"/>
  <c r="M523" i="5"/>
  <c r="M509" i="5"/>
  <c r="M536" i="5"/>
  <c r="M553" i="5"/>
  <c r="M570" i="5"/>
  <c r="M583" i="5"/>
  <c r="M587" i="5"/>
  <c r="M573" i="5"/>
  <c r="M600" i="5"/>
  <c r="M617" i="5"/>
  <c r="M634" i="5"/>
  <c r="M647" i="5"/>
  <c r="M651" i="5"/>
  <c r="M637" i="5"/>
  <c r="M664" i="5"/>
  <c r="M668" i="5"/>
  <c r="M681" i="5"/>
  <c r="M166" i="5"/>
  <c r="AG164" i="5"/>
  <c r="M197" i="5"/>
  <c r="M224" i="5"/>
  <c r="M241" i="5"/>
  <c r="M261" i="5"/>
  <c r="M288" i="5"/>
  <c r="M305" i="5"/>
  <c r="M325" i="5"/>
  <c r="M352" i="5"/>
  <c r="M369" i="5"/>
  <c r="M389" i="5"/>
  <c r="M416" i="5"/>
  <c r="M433" i="5"/>
  <c r="M453" i="5"/>
  <c r="M480" i="5"/>
  <c r="M497" i="5"/>
  <c r="M531" i="5"/>
  <c r="M517" i="5"/>
  <c r="M544" i="5"/>
  <c r="M561" i="5"/>
  <c r="M591" i="5"/>
  <c r="M595" i="5"/>
  <c r="M581" i="5"/>
  <c r="M608" i="5"/>
  <c r="M612" i="5"/>
  <c r="M625" i="5"/>
  <c r="M655" i="5"/>
  <c r="M659" i="5"/>
  <c r="M645" i="5"/>
  <c r="M672" i="5"/>
  <c r="M676" i="5"/>
  <c r="AI32" i="5" s="1"/>
  <c r="AG162" i="5"/>
  <c r="AB166" i="5"/>
  <c r="AO166" i="5" s="1"/>
  <c r="AB170" i="5"/>
  <c r="AO170" i="5" s="1"/>
  <c r="M206" i="5"/>
  <c r="BD12" i="5" s="1"/>
  <c r="AB188" i="5"/>
  <c r="AO188" i="5" s="1"/>
  <c r="M215" i="5"/>
  <c r="M219" i="5"/>
  <c r="M205" i="5"/>
  <c r="M232" i="5"/>
  <c r="M249" i="5"/>
  <c r="M266" i="5"/>
  <c r="M279" i="5"/>
  <c r="M283" i="5"/>
  <c r="M269" i="5"/>
  <c r="M296" i="5"/>
  <c r="M313" i="5"/>
  <c r="M330" i="5"/>
  <c r="M343" i="5"/>
  <c r="M347" i="5"/>
  <c r="M333" i="5"/>
  <c r="M360" i="5"/>
  <c r="M377" i="5"/>
  <c r="M394" i="5"/>
  <c r="M407" i="5"/>
  <c r="M411" i="5"/>
  <c r="M397" i="5"/>
  <c r="M424" i="5"/>
  <c r="M441" i="5"/>
  <c r="M458" i="5"/>
  <c r="M471" i="5"/>
  <c r="M475" i="5"/>
  <c r="M461" i="5"/>
  <c r="M488" i="5"/>
  <c r="M505" i="5"/>
  <c r="M522" i="5"/>
  <c r="M535" i="5"/>
  <c r="M539" i="5"/>
  <c r="M525" i="5"/>
  <c r="M552" i="5"/>
  <c r="M569" i="5"/>
  <c r="M586" i="5"/>
  <c r="M599" i="5"/>
  <c r="M603" i="5"/>
  <c r="M589" i="5"/>
  <c r="M616" i="5"/>
  <c r="M620" i="5"/>
  <c r="M633" i="5"/>
  <c r="M650" i="5"/>
  <c r="M663" i="5"/>
  <c r="M667" i="5"/>
  <c r="M653" i="5"/>
  <c r="M680" i="5"/>
  <c r="M214" i="5"/>
  <c r="M222" i="5"/>
  <c r="M230" i="5"/>
  <c r="BD13" i="5" s="1"/>
  <c r="M238" i="5"/>
  <c r="M246" i="5"/>
  <c r="M254" i="5"/>
  <c r="BD14" i="5" s="1"/>
  <c r="M262" i="5"/>
  <c r="M270" i="5"/>
  <c r="M278" i="5"/>
  <c r="BD15" i="5" s="1"/>
  <c r="M286" i="5"/>
  <c r="M294" i="5"/>
  <c r="M302" i="5"/>
  <c r="BD16" i="5" s="1"/>
  <c r="M310" i="5"/>
  <c r="M318" i="5"/>
  <c r="M326" i="5"/>
  <c r="BD17" i="5" s="1"/>
  <c r="M334" i="5"/>
  <c r="M342" i="5"/>
  <c r="M350" i="5"/>
  <c r="BD18" i="5" s="1"/>
  <c r="M358" i="5"/>
  <c r="M366" i="5"/>
  <c r="M374" i="5"/>
  <c r="BD19" i="5" s="1"/>
  <c r="M382" i="5"/>
  <c r="M390" i="5"/>
  <c r="M398" i="5"/>
  <c r="BD20" i="5" s="1"/>
  <c r="M406" i="5"/>
  <c r="M414" i="5"/>
  <c r="M422" i="5"/>
  <c r="BD21" i="5" s="1"/>
  <c r="M430" i="5"/>
  <c r="M438" i="5"/>
  <c r="M446" i="5"/>
  <c r="BD22" i="5" s="1"/>
  <c r="M454" i="5"/>
  <c r="M462" i="5"/>
  <c r="M470" i="5"/>
  <c r="BD23" i="5" s="1"/>
  <c r="M478" i="5"/>
  <c r="M486" i="5"/>
  <c r="M494" i="5"/>
  <c r="BD24" i="5" s="1"/>
  <c r="M502" i="5"/>
  <c r="M510" i="5"/>
  <c r="M518" i="5"/>
  <c r="BD25" i="5" s="1"/>
  <c r="M526" i="5"/>
  <c r="M534" i="5"/>
  <c r="M542" i="5"/>
  <c r="BD26" i="5" s="1"/>
  <c r="M550" i="5"/>
  <c r="M558" i="5"/>
  <c r="M566" i="5"/>
  <c r="BD27" i="5" s="1"/>
  <c r="M574" i="5"/>
  <c r="M582" i="5"/>
  <c r="M590" i="5"/>
  <c r="BD28" i="5" s="1"/>
  <c r="M598" i="5"/>
  <c r="M606" i="5"/>
  <c r="M614" i="5"/>
  <c r="BD29" i="5" s="1"/>
  <c r="M622" i="5"/>
  <c r="M630" i="5"/>
  <c r="M638" i="5"/>
  <c r="BD30" i="5" s="1"/>
  <c r="M646" i="5"/>
  <c r="M654" i="5"/>
  <c r="M662" i="5"/>
  <c r="BD31" i="5" s="1"/>
  <c r="M670" i="5"/>
  <c r="M678" i="5"/>
  <c r="M686" i="5"/>
  <c r="BD32" i="5" s="1"/>
  <c r="M694" i="5"/>
  <c r="M702" i="5"/>
  <c r="M710" i="5"/>
  <c r="BD33" i="5" s="1"/>
  <c r="M718" i="5"/>
  <c r="M726" i="5"/>
  <c r="M734" i="5"/>
  <c r="BD34" i="5" s="1"/>
  <c r="M742" i="5"/>
  <c r="M750" i="5"/>
  <c r="M758" i="5"/>
  <c r="BD35" i="5" s="1"/>
  <c r="M766" i="5"/>
  <c r="M774" i="5"/>
  <c r="M782" i="5"/>
  <c r="BD36" i="5" s="1"/>
  <c r="M790" i="5"/>
  <c r="M798" i="5"/>
  <c r="M806" i="5"/>
  <c r="BD37" i="5" s="1"/>
  <c r="M814" i="5"/>
  <c r="M822" i="5"/>
  <c r="M830" i="5"/>
  <c r="BD38" i="5" s="1"/>
  <c r="M838" i="5"/>
  <c r="M846" i="5"/>
  <c r="M854" i="5"/>
  <c r="BD39" i="5" s="1"/>
  <c r="M862" i="5"/>
  <c r="M888" i="5"/>
  <c r="M915" i="5"/>
  <c r="M921" i="5"/>
  <c r="M931" i="5"/>
  <c r="M937" i="5"/>
  <c r="M947" i="5"/>
  <c r="M953" i="5"/>
  <c r="M963" i="5"/>
  <c r="M969" i="5"/>
  <c r="M979" i="5"/>
  <c r="M985" i="5"/>
  <c r="M995" i="5"/>
  <c r="M1001" i="5"/>
  <c r="M1011" i="5"/>
  <c r="M1017" i="5"/>
  <c r="M1027" i="5"/>
  <c r="M1033" i="5"/>
  <c r="M1043" i="5"/>
  <c r="M1049" i="5"/>
  <c r="M1059" i="5"/>
  <c r="M1065" i="5"/>
  <c r="M1075" i="5"/>
  <c r="M1081" i="5"/>
  <c r="M1095" i="5"/>
  <c r="M1096" i="5"/>
  <c r="M1101" i="5"/>
  <c r="M1115" i="5"/>
  <c r="M1108" i="5"/>
  <c r="AI50" i="5" s="1"/>
  <c r="M1145" i="5"/>
  <c r="M1159" i="5"/>
  <c r="M1160" i="5"/>
  <c r="M1165" i="5"/>
  <c r="M1179" i="5"/>
  <c r="M1172" i="5"/>
  <c r="M1209" i="5"/>
  <c r="M1234" i="5"/>
  <c r="M1239" i="5"/>
  <c r="M1230" i="5"/>
  <c r="M1276" i="5"/>
  <c r="AI57" i="5" s="1"/>
  <c r="M1272" i="5"/>
  <c r="M1312" i="5"/>
  <c r="M1313" i="5"/>
  <c r="M1377" i="5"/>
  <c r="M1544" i="5"/>
  <c r="M1545" i="5"/>
  <c r="M1826" i="5"/>
  <c r="M685" i="5"/>
  <c r="M693" i="5"/>
  <c r="M701" i="5"/>
  <c r="M709" i="5"/>
  <c r="M717" i="5"/>
  <c r="M725" i="5"/>
  <c r="M733" i="5"/>
  <c r="M741" i="5"/>
  <c r="M749" i="5"/>
  <c r="M757" i="5"/>
  <c r="M765" i="5"/>
  <c r="M773" i="5"/>
  <c r="M781" i="5"/>
  <c r="M789" i="5"/>
  <c r="M797" i="5"/>
  <c r="M805" i="5"/>
  <c r="M813" i="5"/>
  <c r="M821" i="5"/>
  <c r="M829" i="5"/>
  <c r="M837" i="5"/>
  <c r="M845" i="5"/>
  <c r="M853" i="5"/>
  <c r="M861" i="5"/>
  <c r="M914" i="5"/>
  <c r="M930" i="5"/>
  <c r="M946" i="5"/>
  <c r="M962" i="5"/>
  <c r="M978" i="5"/>
  <c r="M994" i="5"/>
  <c r="M1010" i="5"/>
  <c r="M1026" i="5"/>
  <c r="M1042" i="5"/>
  <c r="M1058" i="5"/>
  <c r="M1068" i="5"/>
  <c r="M1078" i="5"/>
  <c r="M1119" i="5"/>
  <c r="M1120" i="5"/>
  <c r="M1122" i="5"/>
  <c r="M1132" i="5"/>
  <c r="AI51" i="5" s="1"/>
  <c r="M1183" i="5"/>
  <c r="M1184" i="5"/>
  <c r="M1186" i="5"/>
  <c r="M1196" i="5"/>
  <c r="M1294" i="5"/>
  <c r="M1320" i="5"/>
  <c r="M1318" i="5"/>
  <c r="M1384" i="5"/>
  <c r="M1385" i="5"/>
  <c r="M1382" i="5"/>
  <c r="BD61" i="5" s="1"/>
  <c r="M1464" i="5"/>
  <c r="M1465" i="5"/>
  <c r="M1524" i="5"/>
  <c r="M1523" i="5"/>
  <c r="M1540" i="5"/>
  <c r="AI68" i="5" s="1"/>
  <c r="M1539" i="5"/>
  <c r="M1526" i="5"/>
  <c r="BD67" i="5" s="1"/>
  <c r="M1583" i="5"/>
  <c r="M1582" i="5"/>
  <c r="M1563" i="5"/>
  <c r="M1579" i="5"/>
  <c r="M1656" i="5"/>
  <c r="M1657" i="5"/>
  <c r="M1711" i="5"/>
  <c r="M1710" i="5"/>
  <c r="M1691" i="5"/>
  <c r="M1707" i="5"/>
  <c r="AB186" i="5"/>
  <c r="AO186" i="5" s="1"/>
  <c r="M212" i="5"/>
  <c r="M220" i="5"/>
  <c r="AI13" i="5" s="1"/>
  <c r="M228" i="5"/>
  <c r="M236" i="5"/>
  <c r="M244" i="5"/>
  <c r="AI14" i="5" s="1"/>
  <c r="M252" i="5"/>
  <c r="M260" i="5"/>
  <c r="M268" i="5"/>
  <c r="AI15" i="5" s="1"/>
  <c r="M276" i="5"/>
  <c r="M284" i="5"/>
  <c r="M292" i="5"/>
  <c r="AI16" i="5" s="1"/>
  <c r="M300" i="5"/>
  <c r="M308" i="5"/>
  <c r="M316" i="5"/>
  <c r="AI17" i="5" s="1"/>
  <c r="M324" i="5"/>
  <c r="M332" i="5"/>
  <c r="M340" i="5"/>
  <c r="AI18" i="5" s="1"/>
  <c r="M348" i="5"/>
  <c r="M356" i="5"/>
  <c r="M364" i="5"/>
  <c r="AI19" i="5" s="1"/>
  <c r="M372" i="5"/>
  <c r="M380" i="5"/>
  <c r="M388" i="5"/>
  <c r="AI20" i="5" s="1"/>
  <c r="M396" i="5"/>
  <c r="M404" i="5"/>
  <c r="M412" i="5"/>
  <c r="AI21" i="5" s="1"/>
  <c r="M420" i="5"/>
  <c r="M428" i="5"/>
  <c r="M436" i="5"/>
  <c r="AI22" i="5" s="1"/>
  <c r="M444" i="5"/>
  <c r="M452" i="5"/>
  <c r="M460" i="5"/>
  <c r="AI23" i="5" s="1"/>
  <c r="M468" i="5"/>
  <c r="M476" i="5"/>
  <c r="M484" i="5"/>
  <c r="AI24" i="5" s="1"/>
  <c r="M492" i="5"/>
  <c r="M500" i="5"/>
  <c r="M508" i="5"/>
  <c r="AI25" i="5" s="1"/>
  <c r="M516" i="5"/>
  <c r="M524" i="5"/>
  <c r="M532" i="5"/>
  <c r="AI26" i="5" s="1"/>
  <c r="M540" i="5"/>
  <c r="M548" i="5"/>
  <c r="M556" i="5"/>
  <c r="AI27" i="5" s="1"/>
  <c r="M564" i="5"/>
  <c r="M572" i="5"/>
  <c r="M580" i="5"/>
  <c r="AI28" i="5" s="1"/>
  <c r="M588" i="5"/>
  <c r="M596" i="5"/>
  <c r="M604" i="5"/>
  <c r="AI29" i="5" s="1"/>
  <c r="M756" i="5"/>
  <c r="M764" i="5"/>
  <c r="M772" i="5"/>
  <c r="AI36" i="5" s="1"/>
  <c r="M780" i="5"/>
  <c r="M788" i="5"/>
  <c r="M796" i="5"/>
  <c r="AI37" i="5" s="1"/>
  <c r="M804" i="5"/>
  <c r="M812" i="5"/>
  <c r="M820" i="5"/>
  <c r="AI38" i="5" s="1"/>
  <c r="M828" i="5"/>
  <c r="M836" i="5"/>
  <c r="M844" i="5"/>
  <c r="AI39" i="5" s="1"/>
  <c r="M852" i="5"/>
  <c r="M860" i="5"/>
  <c r="M868" i="5"/>
  <c r="AI40" i="5" s="1"/>
  <c r="M909" i="5"/>
  <c r="M892" i="5"/>
  <c r="M919" i="5"/>
  <c r="M925" i="5"/>
  <c r="M908" i="5"/>
  <c r="M935" i="5"/>
  <c r="M941" i="5"/>
  <c r="M924" i="5"/>
  <c r="M951" i="5"/>
  <c r="M957" i="5"/>
  <c r="M940" i="5"/>
  <c r="AI43" i="5" s="1"/>
  <c r="M967" i="5"/>
  <c r="M973" i="5"/>
  <c r="M956" i="5"/>
  <c r="M983" i="5"/>
  <c r="M989" i="5"/>
  <c r="M972" i="5"/>
  <c r="M999" i="5"/>
  <c r="M1005" i="5"/>
  <c r="M988" i="5"/>
  <c r="AI45" i="5" s="1"/>
  <c r="M1015" i="5"/>
  <c r="M1021" i="5"/>
  <c r="M1004" i="5"/>
  <c r="M1031" i="5"/>
  <c r="M1037" i="5"/>
  <c r="M1020" i="5"/>
  <c r="M1047" i="5"/>
  <c r="M1053" i="5"/>
  <c r="M1036" i="5"/>
  <c r="AI47" i="5" s="1"/>
  <c r="M1063" i="5"/>
  <c r="M1064" i="5"/>
  <c r="M1069" i="5"/>
  <c r="M1052" i="5"/>
  <c r="M1079" i="5"/>
  <c r="M1080" i="5"/>
  <c r="M1085" i="5"/>
  <c r="M1099" i="5"/>
  <c r="M1082" i="5"/>
  <c r="M1092" i="5"/>
  <c r="M1102" i="5"/>
  <c r="M1129" i="5"/>
  <c r="M1143" i="5"/>
  <c r="M1144" i="5"/>
  <c r="M1163" i="5"/>
  <c r="M1146" i="5"/>
  <c r="M1156" i="5"/>
  <c r="AI52" i="5" s="1"/>
  <c r="M1166" i="5"/>
  <c r="BD52" i="5" s="1"/>
  <c r="M1193" i="5"/>
  <c r="M1207" i="5"/>
  <c r="M1208" i="5"/>
  <c r="M1210" i="5"/>
  <c r="M1224" i="5"/>
  <c r="M1279" i="5"/>
  <c r="M1284" i="5"/>
  <c r="M1303" i="5"/>
  <c r="M1289" i="5"/>
  <c r="M1328" i="5"/>
  <c r="M1329" i="5"/>
  <c r="M1480" i="5"/>
  <c r="M1481" i="5"/>
  <c r="M1467" i="5"/>
  <c r="M1521" i="5"/>
  <c r="AG180" i="5"/>
  <c r="AG184" i="5"/>
  <c r="AG188" i="5"/>
  <c r="M873" i="5"/>
  <c r="M881" i="5"/>
  <c r="M889" i="5"/>
  <c r="M880" i="5"/>
  <c r="M886" i="5"/>
  <c r="M918" i="5"/>
  <c r="M934" i="5"/>
  <c r="M950" i="5"/>
  <c r="BD43" i="5" s="1"/>
  <c r="M966" i="5"/>
  <c r="M982" i="5"/>
  <c r="M998" i="5"/>
  <c r="BD45" i="5" s="1"/>
  <c r="M1014" i="5"/>
  <c r="M1030" i="5"/>
  <c r="M1046" i="5"/>
  <c r="BD47" i="5" s="1"/>
  <c r="M1062" i="5"/>
  <c r="M1089" i="5"/>
  <c r="M1103" i="5"/>
  <c r="M1104" i="5"/>
  <c r="M1109" i="5"/>
  <c r="M1123" i="5"/>
  <c r="M1106" i="5"/>
  <c r="M1116" i="5"/>
  <c r="M1126" i="5"/>
  <c r="M1153" i="5"/>
  <c r="M1167" i="5"/>
  <c r="M1168" i="5"/>
  <c r="M1173" i="5"/>
  <c r="M1187" i="5"/>
  <c r="M1170" i="5"/>
  <c r="M1180" i="5"/>
  <c r="AI53" i="5" s="1"/>
  <c r="M1190" i="5"/>
  <c r="BD53" i="5" s="1"/>
  <c r="M1217" i="5"/>
  <c r="M1219" i="5"/>
  <c r="M1256" i="5"/>
  <c r="M1311" i="5"/>
  <c r="M1310" i="5"/>
  <c r="BD58" i="5" s="1"/>
  <c r="M1336" i="5"/>
  <c r="M1334" i="5"/>
  <c r="BD59" i="5" s="1"/>
  <c r="M1367" i="5"/>
  <c r="M1375" i="5"/>
  <c r="M1374" i="5"/>
  <c r="M1400" i="5"/>
  <c r="M1401" i="5"/>
  <c r="M1460" i="5"/>
  <c r="M1459" i="5"/>
  <c r="M1476" i="5"/>
  <c r="M1475" i="5"/>
  <c r="M1462" i="5"/>
  <c r="M1519" i="5"/>
  <c r="M1518" i="5"/>
  <c r="M1499" i="5"/>
  <c r="M1515" i="5"/>
  <c r="M1535" i="5"/>
  <c r="M1534" i="5"/>
  <c r="M1578" i="5"/>
  <c r="M1652" i="5"/>
  <c r="M1651" i="5"/>
  <c r="M1654" i="5"/>
  <c r="M1706" i="5"/>
  <c r="M1771" i="5"/>
  <c r="M1780" i="5"/>
  <c r="AI78" i="5" s="1"/>
  <c r="M1777" i="5"/>
  <c r="M1779" i="5"/>
  <c r="M2011" i="5"/>
  <c r="M2014" i="5"/>
  <c r="M2015" i="5"/>
  <c r="M2009" i="5"/>
  <c r="M895" i="5"/>
  <c r="M907" i="5"/>
  <c r="M913" i="5"/>
  <c r="M896" i="5"/>
  <c r="M923" i="5"/>
  <c r="M929" i="5"/>
  <c r="M939" i="5"/>
  <c r="M945" i="5"/>
  <c r="M955" i="5"/>
  <c r="M961" i="5"/>
  <c r="M971" i="5"/>
  <c r="M977" i="5"/>
  <c r="M987" i="5"/>
  <c r="M993" i="5"/>
  <c r="M1003" i="5"/>
  <c r="M1009" i="5"/>
  <c r="M1019" i="5"/>
  <c r="M1025" i="5"/>
  <c r="M1035" i="5"/>
  <c r="M1041" i="5"/>
  <c r="M1051" i="5"/>
  <c r="M1057" i="5"/>
  <c r="M1067" i="5"/>
  <c r="M1073" i="5"/>
  <c r="M1083" i="5"/>
  <c r="M1076" i="5"/>
  <c r="M1113" i="5"/>
  <c r="M1127" i="5"/>
  <c r="M1128" i="5"/>
  <c r="M1133" i="5"/>
  <c r="M1147" i="5"/>
  <c r="M1140" i="5"/>
  <c r="M1150" i="5"/>
  <c r="M1177" i="5"/>
  <c r="M1191" i="5"/>
  <c r="M1192" i="5"/>
  <c r="M1197" i="5"/>
  <c r="M1211" i="5"/>
  <c r="M1222" i="5"/>
  <c r="M1204" i="5"/>
  <c r="AI54" i="5" s="1"/>
  <c r="M1214" i="5"/>
  <c r="BD54" i="5" s="1"/>
  <c r="M1241" i="5"/>
  <c r="M1255" i="5"/>
  <c r="M1251" i="5"/>
  <c r="M1291" i="5"/>
  <c r="M1302" i="5"/>
  <c r="M1305" i="5"/>
  <c r="M1395" i="5"/>
  <c r="M1416" i="5"/>
  <c r="M1417" i="5"/>
  <c r="M1457" i="5"/>
  <c r="M1542" i="5"/>
  <c r="M1649" i="5"/>
  <c r="M1785" i="5"/>
  <c r="M2075" i="5"/>
  <c r="M2078" i="5"/>
  <c r="BD90" i="5" s="1"/>
  <c r="M2079" i="5"/>
  <c r="M2073" i="5"/>
  <c r="M887" i="5"/>
  <c r="M872" i="5"/>
  <c r="M1087" i="5"/>
  <c r="M1088" i="5"/>
  <c r="M1093" i="5"/>
  <c r="M1107" i="5"/>
  <c r="M1100" i="5"/>
  <c r="M1137" i="5"/>
  <c r="M1151" i="5"/>
  <c r="M1152" i="5"/>
  <c r="M1157" i="5"/>
  <c r="M1171" i="5"/>
  <c r="M1164" i="5"/>
  <c r="M1201" i="5"/>
  <c r="M1215" i="5"/>
  <c r="M1216" i="5"/>
  <c r="M1226" i="5"/>
  <c r="M1235" i="5"/>
  <c r="M1236" i="5"/>
  <c r="M1227" i="5"/>
  <c r="M1232" i="5"/>
  <c r="M1246" i="5"/>
  <c r="M1273" i="5"/>
  <c r="M1287" i="5"/>
  <c r="M1319" i="5"/>
  <c r="M1327" i="5"/>
  <c r="M1326" i="5"/>
  <c r="M1352" i="5"/>
  <c r="M1350" i="5"/>
  <c r="M1370" i="5"/>
  <c r="M1390" i="5"/>
  <c r="M1412" i="5"/>
  <c r="M1411" i="5"/>
  <c r="M1398" i="5"/>
  <c r="M1455" i="5"/>
  <c r="M1454" i="5"/>
  <c r="BD64" i="5" s="1"/>
  <c r="M1435" i="5"/>
  <c r="M1451" i="5"/>
  <c r="M1471" i="5"/>
  <c r="M1470" i="5"/>
  <c r="M1514" i="5"/>
  <c r="M1530" i="5"/>
  <c r="M1537" i="5"/>
  <c r="M1573" i="5"/>
  <c r="M1592" i="5"/>
  <c r="M1593" i="5"/>
  <c r="M1647" i="5"/>
  <c r="M1646" i="5"/>
  <c r="BD72" i="5" s="1"/>
  <c r="M1627" i="5"/>
  <c r="M1643" i="5"/>
  <c r="M1701" i="5"/>
  <c r="M1720" i="5"/>
  <c r="M1721" i="5"/>
  <c r="M1774" i="5"/>
  <c r="M1775" i="5"/>
  <c r="M1769" i="5"/>
  <c r="M1755" i="5"/>
  <c r="M1817" i="5"/>
  <c r="M1994" i="5"/>
  <c r="M2139" i="5"/>
  <c r="M2142" i="5"/>
  <c r="M2143" i="5"/>
  <c r="M2137" i="5"/>
  <c r="M768" i="5"/>
  <c r="M776" i="5"/>
  <c r="M784" i="5"/>
  <c r="M792" i="5"/>
  <c r="M800" i="5"/>
  <c r="M808" i="5"/>
  <c r="M816" i="5"/>
  <c r="M824" i="5"/>
  <c r="M832" i="5"/>
  <c r="M840" i="5"/>
  <c r="M848" i="5"/>
  <c r="M856" i="5"/>
  <c r="M864" i="5"/>
  <c r="M893" i="5"/>
  <c r="M911" i="5"/>
  <c r="M917" i="5"/>
  <c r="M927" i="5"/>
  <c r="M933" i="5"/>
  <c r="M916" i="5"/>
  <c r="AI42" i="5" s="1"/>
  <c r="M943" i="5"/>
  <c r="M949" i="5"/>
  <c r="M932" i="5"/>
  <c r="M959" i="5"/>
  <c r="M965" i="5"/>
  <c r="M948" i="5"/>
  <c r="M975" i="5"/>
  <c r="M981" i="5"/>
  <c r="M964" i="5"/>
  <c r="AI44" i="5" s="1"/>
  <c r="M991" i="5"/>
  <c r="M997" i="5"/>
  <c r="M980" i="5"/>
  <c r="M1007" i="5"/>
  <c r="M1013" i="5"/>
  <c r="M996" i="5"/>
  <c r="M1023" i="5"/>
  <c r="M1029" i="5"/>
  <c r="M1012" i="5"/>
  <c r="AI46" i="5" s="1"/>
  <c r="M1039" i="5"/>
  <c r="M1045" i="5"/>
  <c r="M1028" i="5"/>
  <c r="M1055" i="5"/>
  <c r="M1061" i="5"/>
  <c r="M1044" i="5"/>
  <c r="M1071" i="5"/>
  <c r="M1072" i="5"/>
  <c r="M1077" i="5"/>
  <c r="M1060" i="5"/>
  <c r="AI48" i="5" s="1"/>
  <c r="M1097" i="5"/>
  <c r="M1111" i="5"/>
  <c r="M1112" i="5"/>
  <c r="M1117" i="5"/>
  <c r="M1131" i="5"/>
  <c r="M1124" i="5"/>
  <c r="M1161" i="5"/>
  <c r="M1175" i="5"/>
  <c r="M1176" i="5"/>
  <c r="M1181" i="5"/>
  <c r="M1195" i="5"/>
  <c r="M1188" i="5"/>
  <c r="M1225" i="5"/>
  <c r="M1249" i="5"/>
  <c r="M1254" i="5"/>
  <c r="M1248" i="5"/>
  <c r="M1263" i="5"/>
  <c r="M1268" i="5"/>
  <c r="M1264" i="5"/>
  <c r="M1321" i="5"/>
  <c r="M1361" i="5"/>
  <c r="M1393" i="5"/>
  <c r="M1478" i="5"/>
  <c r="BD65" i="5" s="1"/>
  <c r="M1849" i="5"/>
  <c r="M2058" i="5"/>
  <c r="M2203" i="5"/>
  <c r="M2206" i="5"/>
  <c r="M2207" i="5"/>
  <c r="M2201" i="5"/>
  <c r="M869" i="5"/>
  <c r="M877" i="5"/>
  <c r="M885" i="5"/>
  <c r="M905" i="5"/>
  <c r="M1091" i="5"/>
  <c r="M1084" i="5"/>
  <c r="AI49" i="5" s="1"/>
  <c r="M1094" i="5"/>
  <c r="BD49" i="5" s="1"/>
  <c r="M1121" i="5"/>
  <c r="M1135" i="5"/>
  <c r="M1136" i="5"/>
  <c r="M1141" i="5"/>
  <c r="M1155" i="5"/>
  <c r="M1148" i="5"/>
  <c r="M1158" i="5"/>
  <c r="M1185" i="5"/>
  <c r="M1199" i="5"/>
  <c r="M1200" i="5"/>
  <c r="M1205" i="5"/>
  <c r="M1220" i="5"/>
  <c r="M1212" i="5"/>
  <c r="M1244" i="5"/>
  <c r="M1281" i="5"/>
  <c r="M1286" i="5"/>
  <c r="BD57" i="5" s="1"/>
  <c r="M1280" i="5"/>
  <c r="M1295" i="5"/>
  <c r="M1322" i="5"/>
  <c r="M1335" i="5"/>
  <c r="M1368" i="5"/>
  <c r="M1366" i="5"/>
  <c r="M1386" i="5"/>
  <c r="M1407" i="5"/>
  <c r="M1406" i="5"/>
  <c r="BD62" i="5" s="1"/>
  <c r="M1450" i="5"/>
  <c r="M1466" i="5"/>
  <c r="M1473" i="5"/>
  <c r="M1509" i="5"/>
  <c r="M1525" i="5"/>
  <c r="M1528" i="5"/>
  <c r="M1529" i="5"/>
  <c r="M1588" i="5"/>
  <c r="AI70" i="5" s="1"/>
  <c r="M1587" i="5"/>
  <c r="M1642" i="5"/>
  <c r="M1716" i="5"/>
  <c r="M1715" i="5"/>
  <c r="M1770" i="5"/>
  <c r="M1794" i="5"/>
  <c r="M1881" i="5"/>
  <c r="M2271" i="5"/>
  <c r="M2267" i="5"/>
  <c r="M2270" i="5"/>
  <c r="BD98" i="5" s="1"/>
  <c r="M2265" i="5"/>
  <c r="M1245" i="5"/>
  <c r="M1258" i="5"/>
  <c r="M1277" i="5"/>
  <c r="M1290" i="5"/>
  <c r="M1296" i="5"/>
  <c r="M1309" i="5"/>
  <c r="M1325" i="5"/>
  <c r="M1341" i="5"/>
  <c r="M1357" i="5"/>
  <c r="M1373" i="5"/>
  <c r="M1389" i="5"/>
  <c r="M1405" i="5"/>
  <c r="M1410" i="5"/>
  <c r="M1415" i="5"/>
  <c r="M1420" i="5"/>
  <c r="AI63" i="5" s="1"/>
  <c r="M1424" i="5"/>
  <c r="M1422" i="5"/>
  <c r="M1427" i="5"/>
  <c r="M1469" i="5"/>
  <c r="M1474" i="5"/>
  <c r="M1479" i="5"/>
  <c r="M1484" i="5"/>
  <c r="M1488" i="5"/>
  <c r="M1486" i="5"/>
  <c r="M1491" i="5"/>
  <c r="M1533" i="5"/>
  <c r="M1538" i="5"/>
  <c r="M1543" i="5"/>
  <c r="M1548" i="5"/>
  <c r="M1552" i="5"/>
  <c r="M1550" i="5"/>
  <c r="BD68" i="5" s="1"/>
  <c r="M1555" i="5"/>
  <c r="M1597" i="5"/>
  <c r="M1602" i="5"/>
  <c r="M1607" i="5"/>
  <c r="M1612" i="5"/>
  <c r="AI71" i="5" s="1"/>
  <c r="M1616" i="5"/>
  <c r="M1609" i="5"/>
  <c r="M1614" i="5"/>
  <c r="M1619" i="5"/>
  <c r="M1661" i="5"/>
  <c r="M1666" i="5"/>
  <c r="M1671" i="5"/>
  <c r="M1676" i="5"/>
  <c r="M1680" i="5"/>
  <c r="M1673" i="5"/>
  <c r="M1678" i="5"/>
  <c r="M1683" i="5"/>
  <c r="M1725" i="5"/>
  <c r="M1730" i="5"/>
  <c r="M1735" i="5"/>
  <c r="M1740" i="5"/>
  <c r="M1744" i="5"/>
  <c r="M1737" i="5"/>
  <c r="M1742" i="5"/>
  <c r="BD76" i="5" s="1"/>
  <c r="M1747" i="5"/>
  <c r="M1789" i="5"/>
  <c r="M1806" i="5"/>
  <c r="M1807" i="5"/>
  <c r="M1812" i="5"/>
  <c r="M1821" i="5"/>
  <c r="M1803" i="5"/>
  <c r="M1838" i="5"/>
  <c r="BD80" i="5" s="1"/>
  <c r="M1839" i="5"/>
  <c r="M1844" i="5"/>
  <c r="M1853" i="5"/>
  <c r="M1835" i="5"/>
  <c r="M1870" i="5"/>
  <c r="M1871" i="5"/>
  <c r="M1876" i="5"/>
  <c r="AI82" i="5" s="1"/>
  <c r="M1885" i="5"/>
  <c r="M1867" i="5"/>
  <c r="M1902" i="5"/>
  <c r="M1903" i="5"/>
  <c r="M1908" i="5"/>
  <c r="M1917" i="5"/>
  <c r="M1899" i="5"/>
  <c r="M1934" i="5"/>
  <c r="BD84" i="5" s="1"/>
  <c r="M1935" i="5"/>
  <c r="M1940" i="5"/>
  <c r="M1949" i="5"/>
  <c r="M1931" i="5"/>
  <c r="M1963" i="5"/>
  <c r="M1966" i="5"/>
  <c r="M1967" i="5"/>
  <c r="M1972" i="5"/>
  <c r="AI86" i="5" s="1"/>
  <c r="M1984" i="5"/>
  <c r="M1989" i="5"/>
  <c r="M2002" i="5"/>
  <c r="M2019" i="5"/>
  <c r="M2022" i="5"/>
  <c r="M2023" i="5"/>
  <c r="M2036" i="5"/>
  <c r="M2048" i="5"/>
  <c r="M2053" i="5"/>
  <c r="M2066" i="5"/>
  <c r="M2083" i="5"/>
  <c r="M2086" i="5"/>
  <c r="M2087" i="5"/>
  <c r="M2100" i="5"/>
  <c r="M2112" i="5"/>
  <c r="M2117" i="5"/>
  <c r="M2130" i="5"/>
  <c r="M2147" i="5"/>
  <c r="M2150" i="5"/>
  <c r="BD93" i="5" s="1"/>
  <c r="M2151" i="5"/>
  <c r="M2164" i="5"/>
  <c r="AI94" i="5" s="1"/>
  <c r="M2176" i="5"/>
  <c r="M2181" i="5"/>
  <c r="M2194" i="5"/>
  <c r="M2211" i="5"/>
  <c r="M2214" i="5"/>
  <c r="M2215" i="5"/>
  <c r="M2228" i="5"/>
  <c r="M2240" i="5"/>
  <c r="M2245" i="5"/>
  <c r="M2258" i="5"/>
  <c r="M2279" i="5"/>
  <c r="M2274" i="5"/>
  <c r="M2290" i="5"/>
  <c r="M2349" i="5"/>
  <c r="M2350" i="5"/>
  <c r="M2365" i="5"/>
  <c r="M2366" i="5"/>
  <c r="BD102" i="5" s="1"/>
  <c r="M2381" i="5"/>
  <c r="M2382" i="5"/>
  <c r="M2393" i="5"/>
  <c r="M2404" i="5"/>
  <c r="AI104" i="5" s="1"/>
  <c r="M1314" i="5"/>
  <c r="M1297" i="5"/>
  <c r="M1330" i="5"/>
  <c r="M1346" i="5"/>
  <c r="M1362" i="5"/>
  <c r="M1378" i="5"/>
  <c r="M1394" i="5"/>
  <c r="M1429" i="5"/>
  <c r="M1434" i="5"/>
  <c r="M1439" i="5"/>
  <c r="M1444" i="5"/>
  <c r="AI64" i="5" s="1"/>
  <c r="M1448" i="5"/>
  <c r="M1441" i="5"/>
  <c r="M1446" i="5"/>
  <c r="M1493" i="5"/>
  <c r="M1498" i="5"/>
  <c r="M1503" i="5"/>
  <c r="M1508" i="5"/>
  <c r="M1512" i="5"/>
  <c r="M1505" i="5"/>
  <c r="M1510" i="5"/>
  <c r="M1557" i="5"/>
  <c r="M1562" i="5"/>
  <c r="M1567" i="5"/>
  <c r="M1572" i="5"/>
  <c r="M1576" i="5"/>
  <c r="M1569" i="5"/>
  <c r="M1574" i="5"/>
  <c r="BD69" i="5" s="1"/>
  <c r="M1621" i="5"/>
  <c r="M1626" i="5"/>
  <c r="M1631" i="5"/>
  <c r="M1636" i="5"/>
  <c r="AI72" i="5" s="1"/>
  <c r="M1640" i="5"/>
  <c r="M1633" i="5"/>
  <c r="M1638" i="5"/>
  <c r="M1685" i="5"/>
  <c r="M1690" i="5"/>
  <c r="M1695" i="5"/>
  <c r="M1700" i="5"/>
  <c r="M1704" i="5"/>
  <c r="M1697" i="5"/>
  <c r="M1702" i="5"/>
  <c r="M1749" i="5"/>
  <c r="M1754" i="5"/>
  <c r="M1759" i="5"/>
  <c r="M1764" i="5"/>
  <c r="M1768" i="5"/>
  <c r="M1761" i="5"/>
  <c r="M1792" i="5"/>
  <c r="M1802" i="5"/>
  <c r="M1793" i="5"/>
  <c r="M1824" i="5"/>
  <c r="M1834" i="5"/>
  <c r="M1825" i="5"/>
  <c r="M1856" i="5"/>
  <c r="M1866" i="5"/>
  <c r="M1857" i="5"/>
  <c r="M1888" i="5"/>
  <c r="M1898" i="5"/>
  <c r="M1889" i="5"/>
  <c r="M1920" i="5"/>
  <c r="M1930" i="5"/>
  <c r="M1921" i="5"/>
  <c r="M1952" i="5"/>
  <c r="M1962" i="5"/>
  <c r="M1953" i="5"/>
  <c r="M1980" i="5"/>
  <c r="M1992" i="5"/>
  <c r="M1997" i="5"/>
  <c r="M2010" i="5"/>
  <c r="M2027" i="5"/>
  <c r="M2030" i="5"/>
  <c r="BD88" i="5" s="1"/>
  <c r="M2031" i="5"/>
  <c r="M2017" i="5"/>
  <c r="M2044" i="5"/>
  <c r="AI89" i="5" s="1"/>
  <c r="M2056" i="5"/>
  <c r="M2061" i="5"/>
  <c r="M2074" i="5"/>
  <c r="M2091" i="5"/>
  <c r="M2094" i="5"/>
  <c r="M2095" i="5"/>
  <c r="M2081" i="5"/>
  <c r="M2108" i="5"/>
  <c r="M2120" i="5"/>
  <c r="M2125" i="5"/>
  <c r="M2138" i="5"/>
  <c r="M2155" i="5"/>
  <c r="M2158" i="5"/>
  <c r="M2159" i="5"/>
  <c r="M2145" i="5"/>
  <c r="M2172" i="5"/>
  <c r="M2184" i="5"/>
  <c r="M2189" i="5"/>
  <c r="M2202" i="5"/>
  <c r="M2219" i="5"/>
  <c r="M2222" i="5"/>
  <c r="BD96" i="5" s="1"/>
  <c r="M2223" i="5"/>
  <c r="M2209" i="5"/>
  <c r="M2236" i="5"/>
  <c r="AI97" i="5" s="1"/>
  <c r="M2248" i="5"/>
  <c r="M2253" i="5"/>
  <c r="M2266" i="5"/>
  <c r="M2287" i="5"/>
  <c r="M2293" i="5"/>
  <c r="M2300" i="5"/>
  <c r="M2423" i="5"/>
  <c r="M1221" i="5"/>
  <c r="M1229" i="5"/>
  <c r="M1237" i="5"/>
  <c r="M1250" i="5"/>
  <c r="M1269" i="5"/>
  <c r="M1282" i="5"/>
  <c r="M1288" i="5"/>
  <c r="M1301" i="5"/>
  <c r="M1308" i="5"/>
  <c r="M1324" i="5"/>
  <c r="AI59" i="5" s="1"/>
  <c r="M1307" i="5"/>
  <c r="M1340" i="5"/>
  <c r="M1323" i="5"/>
  <c r="M1356" i="5"/>
  <c r="M1339" i="5"/>
  <c r="M1372" i="5"/>
  <c r="AI61" i="5" s="1"/>
  <c r="M1355" i="5"/>
  <c r="M1383" i="5"/>
  <c r="M1388" i="5"/>
  <c r="M1371" i="5"/>
  <c r="M1399" i="5"/>
  <c r="M1404" i="5"/>
  <c r="M1408" i="5"/>
  <c r="M1453" i="5"/>
  <c r="M1458" i="5"/>
  <c r="M1463" i="5"/>
  <c r="M1468" i="5"/>
  <c r="AI65" i="5" s="1"/>
  <c r="M1472" i="5"/>
  <c r="M1517" i="5"/>
  <c r="M1522" i="5"/>
  <c r="M1527" i="5"/>
  <c r="M1532" i="5"/>
  <c r="M1536" i="5"/>
  <c r="M1581" i="5"/>
  <c r="M1586" i="5"/>
  <c r="M1591" i="5"/>
  <c r="M1596" i="5"/>
  <c r="M1600" i="5"/>
  <c r="M1598" i="5"/>
  <c r="BD70" i="5" s="1"/>
  <c r="M1603" i="5"/>
  <c r="M1645" i="5"/>
  <c r="M1650" i="5"/>
  <c r="M1655" i="5"/>
  <c r="M1660" i="5"/>
  <c r="AI73" i="5" s="1"/>
  <c r="M1664" i="5"/>
  <c r="M1662" i="5"/>
  <c r="M1667" i="5"/>
  <c r="M1709" i="5"/>
  <c r="M1714" i="5"/>
  <c r="M1719" i="5"/>
  <c r="M1724" i="5"/>
  <c r="M1728" i="5"/>
  <c r="M1726" i="5"/>
  <c r="M1731" i="5"/>
  <c r="M1773" i="5"/>
  <c r="M1778" i="5"/>
  <c r="M1782" i="5"/>
  <c r="M1783" i="5"/>
  <c r="M1788" i="5"/>
  <c r="M1797" i="5"/>
  <c r="M1814" i="5"/>
  <c r="BD79" i="5" s="1"/>
  <c r="M1815" i="5"/>
  <c r="M1820" i="5"/>
  <c r="M1829" i="5"/>
  <c r="M1811" i="5"/>
  <c r="M1846" i="5"/>
  <c r="M1847" i="5"/>
  <c r="M1852" i="5"/>
  <c r="AI81" i="5" s="1"/>
  <c r="M1861" i="5"/>
  <c r="M1843" i="5"/>
  <c r="M1878" i="5"/>
  <c r="M1879" i="5"/>
  <c r="M1884" i="5"/>
  <c r="M1893" i="5"/>
  <c r="M1875" i="5"/>
  <c r="M1910" i="5"/>
  <c r="BD83" i="5" s="1"/>
  <c r="M1911" i="5"/>
  <c r="M1916" i="5"/>
  <c r="M1925" i="5"/>
  <c r="M1907" i="5"/>
  <c r="M1942" i="5"/>
  <c r="M1943" i="5"/>
  <c r="M1948" i="5"/>
  <c r="AI85" i="5" s="1"/>
  <c r="M1957" i="5"/>
  <c r="M1939" i="5"/>
  <c r="M1971" i="5"/>
  <c r="M1974" i="5"/>
  <c r="M1975" i="5"/>
  <c r="M1961" i="5"/>
  <c r="M1988" i="5"/>
  <c r="M2000" i="5"/>
  <c r="M2005" i="5"/>
  <c r="M2018" i="5"/>
  <c r="M2035" i="5"/>
  <c r="M2038" i="5"/>
  <c r="M2039" i="5"/>
  <c r="M2025" i="5"/>
  <c r="M2052" i="5"/>
  <c r="M2064" i="5"/>
  <c r="M2069" i="5"/>
  <c r="M2082" i="5"/>
  <c r="M2099" i="5"/>
  <c r="M2102" i="5"/>
  <c r="BD91" i="5" s="1"/>
  <c r="M2103" i="5"/>
  <c r="M2089" i="5"/>
  <c r="M2116" i="5"/>
  <c r="AI92" i="5" s="1"/>
  <c r="M2128" i="5"/>
  <c r="M2133" i="5"/>
  <c r="M2146" i="5"/>
  <c r="M2163" i="5"/>
  <c r="M2166" i="5"/>
  <c r="M2167" i="5"/>
  <c r="M2153" i="5"/>
  <c r="M2180" i="5"/>
  <c r="M2192" i="5"/>
  <c r="M2197" i="5"/>
  <c r="M2210" i="5"/>
  <c r="M2227" i="5"/>
  <c r="M2230" i="5"/>
  <c r="M2231" i="5"/>
  <c r="M2217" i="5"/>
  <c r="M2244" i="5"/>
  <c r="M2256" i="5"/>
  <c r="M2261" i="5"/>
  <c r="M2278" i="5"/>
  <c r="M2285" i="5"/>
  <c r="M2320" i="5"/>
  <c r="M1344" i="5"/>
  <c r="M1360" i="5"/>
  <c r="M1376" i="5"/>
  <c r="M1392" i="5"/>
  <c r="M1413" i="5"/>
  <c r="M1432" i="5"/>
  <c r="M1425" i="5"/>
  <c r="M1430" i="5"/>
  <c r="BD63" i="5" s="1"/>
  <c r="M1477" i="5"/>
  <c r="M1496" i="5"/>
  <c r="M1489" i="5"/>
  <c r="M1494" i="5"/>
  <c r="M1541" i="5"/>
  <c r="M1560" i="5"/>
  <c r="M1553" i="5"/>
  <c r="M1558" i="5"/>
  <c r="M1605" i="5"/>
  <c r="M1624" i="5"/>
  <c r="M1617" i="5"/>
  <c r="M1622" i="5"/>
  <c r="BD71" i="5" s="1"/>
  <c r="M1669" i="5"/>
  <c r="M1688" i="5"/>
  <c r="M1681" i="5"/>
  <c r="M1686" i="5"/>
  <c r="M1733" i="5"/>
  <c r="M1752" i="5"/>
  <c r="M1745" i="5"/>
  <c r="M1750" i="5"/>
  <c r="M1800" i="5"/>
  <c r="M1810" i="5"/>
  <c r="M1801" i="5"/>
  <c r="M1832" i="5"/>
  <c r="M1842" i="5"/>
  <c r="M1833" i="5"/>
  <c r="M1864" i="5"/>
  <c r="M1874" i="5"/>
  <c r="M1865" i="5"/>
  <c r="M1896" i="5"/>
  <c r="M1906" i="5"/>
  <c r="M1897" i="5"/>
  <c r="M1928" i="5"/>
  <c r="M1938" i="5"/>
  <c r="M1929" i="5"/>
  <c r="M1979" i="5"/>
  <c r="M1982" i="5"/>
  <c r="BD86" i="5" s="1"/>
  <c r="M1983" i="5"/>
  <c r="M1969" i="5"/>
  <c r="M1996" i="5"/>
  <c r="AI87" i="5" s="1"/>
  <c r="M2008" i="5"/>
  <c r="M2013" i="5"/>
  <c r="M2043" i="5"/>
  <c r="M2046" i="5"/>
  <c r="M2047" i="5"/>
  <c r="M2033" i="5"/>
  <c r="M2060" i="5"/>
  <c r="M2072" i="5"/>
  <c r="M2077" i="5"/>
  <c r="M2107" i="5"/>
  <c r="M2110" i="5"/>
  <c r="M2111" i="5"/>
  <c r="M2097" i="5"/>
  <c r="M2124" i="5"/>
  <c r="M2136" i="5"/>
  <c r="M2141" i="5"/>
  <c r="M2171" i="5"/>
  <c r="M2174" i="5"/>
  <c r="BD94" i="5" s="1"/>
  <c r="M2175" i="5"/>
  <c r="M2161" i="5"/>
  <c r="M2188" i="5"/>
  <c r="AI95" i="5" s="1"/>
  <c r="M2200" i="5"/>
  <c r="M2205" i="5"/>
  <c r="M2235" i="5"/>
  <c r="M2238" i="5"/>
  <c r="M2239" i="5"/>
  <c r="M2225" i="5"/>
  <c r="M2252" i="5"/>
  <c r="M2264" i="5"/>
  <c r="M2269" i="5"/>
  <c r="M2307" i="5"/>
  <c r="M2306" i="5"/>
  <c r="M2302" i="5"/>
  <c r="M2445" i="5"/>
  <c r="M2444" i="5"/>
  <c r="M2443" i="5"/>
  <c r="M2496" i="5"/>
  <c r="M2502" i="5"/>
  <c r="M1242" i="5"/>
  <c r="M1261" i="5"/>
  <c r="M1274" i="5"/>
  <c r="M1293" i="5"/>
  <c r="M1300" i="5"/>
  <c r="AI58" i="5" s="1"/>
  <c r="M1306" i="5"/>
  <c r="M1317" i="5"/>
  <c r="M1333" i="5"/>
  <c r="M1349" i="5"/>
  <c r="M1365" i="5"/>
  <c r="M1381" i="5"/>
  <c r="M1397" i="5"/>
  <c r="M1437" i="5"/>
  <c r="M1442" i="5"/>
  <c r="M1447" i="5"/>
  <c r="M1452" i="5"/>
  <c r="M1456" i="5"/>
  <c r="M1449" i="5"/>
  <c r="M1501" i="5"/>
  <c r="M1506" i="5"/>
  <c r="M1511" i="5"/>
  <c r="M1516" i="5"/>
  <c r="AI67" i="5" s="1"/>
  <c r="M1520" i="5"/>
  <c r="M1513" i="5"/>
  <c r="M1565" i="5"/>
  <c r="M1570" i="5"/>
  <c r="M1575" i="5"/>
  <c r="M1580" i="5"/>
  <c r="M1584" i="5"/>
  <c r="M1577" i="5"/>
  <c r="M1629" i="5"/>
  <c r="M1634" i="5"/>
  <c r="M1639" i="5"/>
  <c r="M1644" i="5"/>
  <c r="M1648" i="5"/>
  <c r="M1641" i="5"/>
  <c r="M1693" i="5"/>
  <c r="M1698" i="5"/>
  <c r="M1703" i="5"/>
  <c r="M1708" i="5"/>
  <c r="AI75" i="5" s="1"/>
  <c r="M1712" i="5"/>
  <c r="M1705" i="5"/>
  <c r="M1757" i="5"/>
  <c r="M1762" i="5"/>
  <c r="M1766" i="5"/>
  <c r="BD77" i="5" s="1"/>
  <c r="M1767" i="5"/>
  <c r="M1772" i="5"/>
  <c r="M1776" i="5"/>
  <c r="M1790" i="5"/>
  <c r="BD78" i="5" s="1"/>
  <c r="M1791" i="5"/>
  <c r="M1796" i="5"/>
  <c r="M1805" i="5"/>
  <c r="M1787" i="5"/>
  <c r="M1822" i="5"/>
  <c r="M1823" i="5"/>
  <c r="M1828" i="5"/>
  <c r="AI80" i="5" s="1"/>
  <c r="M1837" i="5"/>
  <c r="M1819" i="5"/>
  <c r="M1854" i="5"/>
  <c r="M1855" i="5"/>
  <c r="M1860" i="5"/>
  <c r="M1869" i="5"/>
  <c r="M1851" i="5"/>
  <c r="M1886" i="5"/>
  <c r="BD82" i="5" s="1"/>
  <c r="M1887" i="5"/>
  <c r="M1892" i="5"/>
  <c r="M1901" i="5"/>
  <c r="M1883" i="5"/>
  <c r="M1918" i="5"/>
  <c r="M1919" i="5"/>
  <c r="M1924" i="5"/>
  <c r="AI84" i="5" s="1"/>
  <c r="M1933" i="5"/>
  <c r="M1915" i="5"/>
  <c r="M1950" i="5"/>
  <c r="M1951" i="5"/>
  <c r="M1956" i="5"/>
  <c r="M1965" i="5"/>
  <c r="M1947" i="5"/>
  <c r="M1987" i="5"/>
  <c r="M1990" i="5"/>
  <c r="M1991" i="5"/>
  <c r="M1977" i="5"/>
  <c r="M2004" i="5"/>
  <c r="M2016" i="5"/>
  <c r="M2021" i="5"/>
  <c r="M2034" i="5"/>
  <c r="M2051" i="5"/>
  <c r="M2054" i="5"/>
  <c r="BD89" i="5" s="1"/>
  <c r="M2055" i="5"/>
  <c r="M2041" i="5"/>
  <c r="M2068" i="5"/>
  <c r="AI90" i="5" s="1"/>
  <c r="M2080" i="5"/>
  <c r="M2085" i="5"/>
  <c r="M2098" i="5"/>
  <c r="M2115" i="5"/>
  <c r="M2118" i="5"/>
  <c r="M2119" i="5"/>
  <c r="M2105" i="5"/>
  <c r="M2132" i="5"/>
  <c r="M2144" i="5"/>
  <c r="M2149" i="5"/>
  <c r="M2162" i="5"/>
  <c r="M2179" i="5"/>
  <c r="M2182" i="5"/>
  <c r="M2183" i="5"/>
  <c r="M2169" i="5"/>
  <c r="M2196" i="5"/>
  <c r="M2208" i="5"/>
  <c r="M2213" i="5"/>
  <c r="M2226" i="5"/>
  <c r="M2243" i="5"/>
  <c r="M2246" i="5"/>
  <c r="BD97" i="5" s="1"/>
  <c r="M2247" i="5"/>
  <c r="M2233" i="5"/>
  <c r="M2260" i="5"/>
  <c r="AI98" i="5" s="1"/>
  <c r="M2273" i="5"/>
  <c r="M2277" i="5"/>
  <c r="M2294" i="5"/>
  <c r="BD99" i="5" s="1"/>
  <c r="M2309" i="5"/>
  <c r="M2326" i="5"/>
  <c r="M2344" i="5"/>
  <c r="M2360" i="5"/>
  <c r="M2384" i="5"/>
  <c r="M2392" i="5"/>
  <c r="M2580" i="5"/>
  <c r="M2735" i="5"/>
  <c r="M2728" i="5"/>
  <c r="M2729" i="5"/>
  <c r="M1601" i="5"/>
  <c r="M1606" i="5"/>
  <c r="M1653" i="5"/>
  <c r="M1665" i="5"/>
  <c r="M1670" i="5"/>
  <c r="BD73" i="5" s="1"/>
  <c r="M1717" i="5"/>
  <c r="M1729" i="5"/>
  <c r="M1734" i="5"/>
  <c r="M1781" i="5"/>
  <c r="M1808" i="5"/>
  <c r="M1809" i="5"/>
  <c r="M1840" i="5"/>
  <c r="M1841" i="5"/>
  <c r="M1872" i="5"/>
  <c r="M1873" i="5"/>
  <c r="M1904" i="5"/>
  <c r="M1905" i="5"/>
  <c r="M1936" i="5"/>
  <c r="M1946" i="5"/>
  <c r="M1937" i="5"/>
  <c r="M1968" i="5"/>
  <c r="M1978" i="5"/>
  <c r="M1995" i="5"/>
  <c r="M1998" i="5"/>
  <c r="M1999" i="5"/>
  <c r="M1985" i="5"/>
  <c r="M2012" i="5"/>
  <c r="M2024" i="5"/>
  <c r="M2029" i="5"/>
  <c r="M2042" i="5"/>
  <c r="M2059" i="5"/>
  <c r="M2062" i="5"/>
  <c r="M2063" i="5"/>
  <c r="M2049" i="5"/>
  <c r="M2076" i="5"/>
  <c r="M2088" i="5"/>
  <c r="M2093" i="5"/>
  <c r="M2106" i="5"/>
  <c r="M2123" i="5"/>
  <c r="M2126" i="5"/>
  <c r="BD92" i="5" s="1"/>
  <c r="M2127" i="5"/>
  <c r="M2113" i="5"/>
  <c r="M2140" i="5"/>
  <c r="AI93" i="5" s="1"/>
  <c r="M2152" i="5"/>
  <c r="M2157" i="5"/>
  <c r="M2170" i="5"/>
  <c r="M2187" i="5"/>
  <c r="M2190" i="5"/>
  <c r="M2191" i="5"/>
  <c r="M2177" i="5"/>
  <c r="M2204" i="5"/>
  <c r="M2216" i="5"/>
  <c r="M2221" i="5"/>
  <c r="M2234" i="5"/>
  <c r="M2251" i="5"/>
  <c r="M2254" i="5"/>
  <c r="M2255" i="5"/>
  <c r="M2241" i="5"/>
  <c r="M2268" i="5"/>
  <c r="M2301" i="5"/>
  <c r="M2305" i="5"/>
  <c r="M2481" i="5"/>
  <c r="M1253" i="5"/>
  <c r="M1266" i="5"/>
  <c r="M1285" i="5"/>
  <c r="M1292" i="5"/>
  <c r="M1298" i="5"/>
  <c r="M1304" i="5"/>
  <c r="M1316" i="5"/>
  <c r="M1299" i="5"/>
  <c r="M1332" i="5"/>
  <c r="M1315" i="5"/>
  <c r="M1348" i="5"/>
  <c r="AI60" i="5" s="1"/>
  <c r="M1331" i="5"/>
  <c r="M1364" i="5"/>
  <c r="M1347" i="5"/>
  <c r="M1380" i="5"/>
  <c r="M1363" i="5"/>
  <c r="M1391" i="5"/>
  <c r="M1396" i="5"/>
  <c r="AI62" i="5" s="1"/>
  <c r="M1379" i="5"/>
  <c r="M1421" i="5"/>
  <c r="M1426" i="5"/>
  <c r="M1431" i="5"/>
  <c r="M1436" i="5"/>
  <c r="M1440" i="5"/>
  <c r="M1433" i="5"/>
  <c r="M1438" i="5"/>
  <c r="M1443" i="5"/>
  <c r="M1485" i="5"/>
  <c r="M1490" i="5"/>
  <c r="M1495" i="5"/>
  <c r="M1500" i="5"/>
  <c r="M1504" i="5"/>
  <c r="M1497" i="5"/>
  <c r="M1502" i="5"/>
  <c r="BD66" i="5" s="1"/>
  <c r="M1507" i="5"/>
  <c r="M1549" i="5"/>
  <c r="M1554" i="5"/>
  <c r="M1559" i="5"/>
  <c r="M1564" i="5"/>
  <c r="AI69" i="5" s="1"/>
  <c r="M1568" i="5"/>
  <c r="M1561" i="5"/>
  <c r="M1566" i="5"/>
  <c r="M1571" i="5"/>
  <c r="M1613" i="5"/>
  <c r="M1618" i="5"/>
  <c r="M1623" i="5"/>
  <c r="M1628" i="5"/>
  <c r="M1632" i="5"/>
  <c r="M1625" i="5"/>
  <c r="M1630" i="5"/>
  <c r="M1635" i="5"/>
  <c r="M1677" i="5"/>
  <c r="M1682" i="5"/>
  <c r="M1687" i="5"/>
  <c r="M1692" i="5"/>
  <c r="M1696" i="5"/>
  <c r="M1689" i="5"/>
  <c r="M1694" i="5"/>
  <c r="BD74" i="5" s="1"/>
  <c r="M1699" i="5"/>
  <c r="M1741" i="5"/>
  <c r="M1746" i="5"/>
  <c r="M1751" i="5"/>
  <c r="M1756" i="5"/>
  <c r="AI77" i="5" s="1"/>
  <c r="M1760" i="5"/>
  <c r="M1753" i="5"/>
  <c r="M1758" i="5"/>
  <c r="M1763" i="5"/>
  <c r="M1798" i="5"/>
  <c r="M1799" i="5"/>
  <c r="M1804" i="5"/>
  <c r="AI79" i="5" s="1"/>
  <c r="M1813" i="5"/>
  <c r="M1795" i="5"/>
  <c r="M1830" i="5"/>
  <c r="M1831" i="5"/>
  <c r="M1836" i="5"/>
  <c r="M1845" i="5"/>
  <c r="M1827" i="5"/>
  <c r="M1862" i="5"/>
  <c r="BD81" i="5" s="1"/>
  <c r="M1863" i="5"/>
  <c r="M1868" i="5"/>
  <c r="M1877" i="5"/>
  <c r="M1859" i="5"/>
  <c r="M1894" i="5"/>
  <c r="M1895" i="5"/>
  <c r="M1900" i="5"/>
  <c r="AI83" i="5" s="1"/>
  <c r="M1909" i="5"/>
  <c r="M1891" i="5"/>
  <c r="M1926" i="5"/>
  <c r="M1927" i="5"/>
  <c r="M1932" i="5"/>
  <c r="M1941" i="5"/>
  <c r="M1923" i="5"/>
  <c r="M1955" i="5"/>
  <c r="M1958" i="5"/>
  <c r="BD85" i="5" s="1"/>
  <c r="M1959" i="5"/>
  <c r="M1964" i="5"/>
  <c r="M1973" i="5"/>
  <c r="M1986" i="5"/>
  <c r="M2003" i="5"/>
  <c r="M2006" i="5"/>
  <c r="BD87" i="5" s="1"/>
  <c r="M2007" i="5"/>
  <c r="M1993" i="5"/>
  <c r="M2020" i="5"/>
  <c r="AI88" i="5" s="1"/>
  <c r="M2032" i="5"/>
  <c r="M2037" i="5"/>
  <c r="M2050" i="5"/>
  <c r="M2067" i="5"/>
  <c r="M2070" i="5"/>
  <c r="M2071" i="5"/>
  <c r="M2057" i="5"/>
  <c r="M2084" i="5"/>
  <c r="M2096" i="5"/>
  <c r="M2101" i="5"/>
  <c r="M2114" i="5"/>
  <c r="M2131" i="5"/>
  <c r="M2134" i="5"/>
  <c r="M2135" i="5"/>
  <c r="M2121" i="5"/>
  <c r="M2148" i="5"/>
  <c r="M2160" i="5"/>
  <c r="M2165" i="5"/>
  <c r="M2178" i="5"/>
  <c r="M2195" i="5"/>
  <c r="M2198" i="5"/>
  <c r="BD95" i="5" s="1"/>
  <c r="M2199" i="5"/>
  <c r="M2185" i="5"/>
  <c r="M2212" i="5"/>
  <c r="AI96" i="5" s="1"/>
  <c r="M2224" i="5"/>
  <c r="M2229" i="5"/>
  <c r="M2242" i="5"/>
  <c r="M2259" i="5"/>
  <c r="M2262" i="5"/>
  <c r="M2263" i="5"/>
  <c r="M2249" i="5"/>
  <c r="M2276" i="5"/>
  <c r="M2289" i="5"/>
  <c r="M2312" i="5"/>
  <c r="M2313" i="5"/>
  <c r="M2314" i="5"/>
  <c r="M2304" i="5"/>
  <c r="M2339" i="5"/>
  <c r="M2334" i="5"/>
  <c r="M2329" i="5"/>
  <c r="M2336" i="5"/>
  <c r="M2337" i="5"/>
  <c r="M2338" i="5"/>
  <c r="M2407" i="5"/>
  <c r="M2391" i="5"/>
  <c r="M2398" i="5"/>
  <c r="M2598" i="5"/>
  <c r="M2596" i="5"/>
  <c r="AI112" i="5" s="1"/>
  <c r="M2585" i="5"/>
  <c r="M2692" i="5"/>
  <c r="AI116" i="5" s="1"/>
  <c r="M2694" i="5"/>
  <c r="M2672" i="5"/>
  <c r="M2688" i="5"/>
  <c r="M2689" i="5"/>
  <c r="M2681" i="5"/>
  <c r="M2680" i="5"/>
  <c r="M2295" i="5"/>
  <c r="M2292" i="5"/>
  <c r="M2327" i="5"/>
  <c r="M2333" i="5"/>
  <c r="M2317" i="5"/>
  <c r="M2328" i="5"/>
  <c r="M2356" i="5"/>
  <c r="AI102" i="5" s="1"/>
  <c r="M2372" i="5"/>
  <c r="M2388" i="5"/>
  <c r="M2408" i="5"/>
  <c r="M2386" i="5"/>
  <c r="M2413" i="5"/>
  <c r="M2427" i="5"/>
  <c r="M2428" i="5"/>
  <c r="AI105" i="5" s="1"/>
  <c r="M2486" i="5"/>
  <c r="BD107" i="5" s="1"/>
  <c r="M2490" i="5"/>
  <c r="M2573" i="5"/>
  <c r="M2607" i="5"/>
  <c r="M2601" i="5"/>
  <c r="M2627" i="5"/>
  <c r="M2319" i="5"/>
  <c r="M2325" i="5"/>
  <c r="M2332" i="5"/>
  <c r="AI101" i="5" s="1"/>
  <c r="M2322" i="5"/>
  <c r="M2355" i="5"/>
  <c r="M2371" i="5"/>
  <c r="M2387" i="5"/>
  <c r="M2409" i="5"/>
  <c r="M2422" i="5"/>
  <c r="M2435" i="5"/>
  <c r="M2454" i="5"/>
  <c r="M2458" i="5"/>
  <c r="M2457" i="5"/>
  <c r="M2470" i="5"/>
  <c r="M2471" i="5"/>
  <c r="M2462" i="5"/>
  <c r="BD106" i="5" s="1"/>
  <c r="M2488" i="5"/>
  <c r="M2518" i="5"/>
  <c r="M2512" i="5"/>
  <c r="M2516" i="5"/>
  <c r="M2543" i="5"/>
  <c r="M2537" i="5"/>
  <c r="M2563" i="5"/>
  <c r="M2604" i="5"/>
  <c r="M2972" i="5"/>
  <c r="M2971" i="5"/>
  <c r="M2969" i="5"/>
  <c r="M2299" i="5"/>
  <c r="M2296" i="5"/>
  <c r="M2331" i="5"/>
  <c r="M2343" i="5"/>
  <c r="M2359" i="5"/>
  <c r="M2342" i="5"/>
  <c r="BD101" i="5" s="1"/>
  <c r="M2375" i="5"/>
  <c r="M2353" i="5"/>
  <c r="M2358" i="5"/>
  <c r="M2369" i="5"/>
  <c r="M2406" i="5"/>
  <c r="M2416" i="5"/>
  <c r="M2421" i="5"/>
  <c r="M2399" i="5"/>
  <c r="M2426" i="5"/>
  <c r="M2425" i="5"/>
  <c r="M2417" i="5"/>
  <c r="M2483" i="5"/>
  <c r="M2480" i="5"/>
  <c r="M2501" i="5"/>
  <c r="M2534" i="5"/>
  <c r="BD109" i="5" s="1"/>
  <c r="M2532" i="5"/>
  <c r="M2618" i="5"/>
  <c r="M2616" i="5"/>
  <c r="M2617" i="5"/>
  <c r="M2608" i="5"/>
  <c r="M2622" i="5"/>
  <c r="M2620" i="5"/>
  <c r="AI113" i="5" s="1"/>
  <c r="M2647" i="5"/>
  <c r="M2651" i="5"/>
  <c r="M2685" i="5"/>
  <c r="M2722" i="5"/>
  <c r="M2724" i="5"/>
  <c r="M2726" i="5"/>
  <c r="BD117" i="5" s="1"/>
  <c r="M2704" i="5"/>
  <c r="M2720" i="5"/>
  <c r="M2721" i="5"/>
  <c r="M2767" i="5"/>
  <c r="M2760" i="5"/>
  <c r="M2761" i="5"/>
  <c r="M2745" i="5"/>
  <c r="M2771" i="5"/>
  <c r="M2950" i="5"/>
  <c r="M2958" i="5"/>
  <c r="M2311" i="5"/>
  <c r="M2324" i="5"/>
  <c r="M2308" i="5"/>
  <c r="AI100" i="5" s="1"/>
  <c r="M2348" i="5"/>
  <c r="M2364" i="5"/>
  <c r="M2352" i="5"/>
  <c r="M2380" i="5"/>
  <c r="AI103" i="5" s="1"/>
  <c r="M2368" i="5"/>
  <c r="M2396" i="5"/>
  <c r="M2434" i="5"/>
  <c r="M2412" i="5"/>
  <c r="M2439" i="5"/>
  <c r="M2430" i="5"/>
  <c r="M2642" i="5"/>
  <c r="M2640" i="5"/>
  <c r="M2641" i="5"/>
  <c r="M2624" i="5"/>
  <c r="M2275" i="5"/>
  <c r="M2283" i="5"/>
  <c r="M2291" i="5"/>
  <c r="M2323" i="5"/>
  <c r="M2341" i="5"/>
  <c r="M2357" i="5"/>
  <c r="M2373" i="5"/>
  <c r="M2374" i="5"/>
  <c r="M2390" i="5"/>
  <c r="BD103" i="5" s="1"/>
  <c r="M2400" i="5"/>
  <c r="M2378" i="5"/>
  <c r="M2415" i="5"/>
  <c r="M2419" i="5"/>
  <c r="M2420" i="5"/>
  <c r="M2411" i="5"/>
  <c r="M2451" i="5"/>
  <c r="M2452" i="5"/>
  <c r="AI106" i="5" s="1"/>
  <c r="M2463" i="5"/>
  <c r="M2464" i="5"/>
  <c r="M2465" i="5"/>
  <c r="M2478" i="5"/>
  <c r="M2456" i="5"/>
  <c r="M2533" i="5"/>
  <c r="M2554" i="5"/>
  <c r="M2552" i="5"/>
  <c r="M2553" i="5"/>
  <c r="M2544" i="5"/>
  <c r="M2558" i="5"/>
  <c r="BD110" i="5" s="1"/>
  <c r="M2556" i="5"/>
  <c r="M2583" i="5"/>
  <c r="M2587" i="5"/>
  <c r="M2613" i="5"/>
  <c r="M2671" i="5"/>
  <c r="M2664" i="5"/>
  <c r="M2665" i="5"/>
  <c r="M2649" i="5"/>
  <c r="M2675" i="5"/>
  <c r="M2717" i="5"/>
  <c r="M2754" i="5"/>
  <c r="M2756" i="5"/>
  <c r="M2758" i="5"/>
  <c r="M2736" i="5"/>
  <c r="M2752" i="5"/>
  <c r="M2753" i="5"/>
  <c r="M2799" i="5"/>
  <c r="M2792" i="5"/>
  <c r="M2777" i="5"/>
  <c r="M2303" i="5"/>
  <c r="M2281" i="5"/>
  <c r="M2316" i="5"/>
  <c r="M2335" i="5"/>
  <c r="M2347" i="5"/>
  <c r="M2330" i="5"/>
  <c r="M2363" i="5"/>
  <c r="M2346" i="5"/>
  <c r="M2379" i="5"/>
  <c r="M2362" i="5"/>
  <c r="M2395" i="5"/>
  <c r="M2377" i="5"/>
  <c r="M2414" i="5"/>
  <c r="BD104" i="5" s="1"/>
  <c r="M2431" i="5"/>
  <c r="M2432" i="5"/>
  <c r="M2433" i="5"/>
  <c r="M2438" i="5"/>
  <c r="BD105" i="5" s="1"/>
  <c r="M2455" i="5"/>
  <c r="M2578" i="5"/>
  <c r="M2576" i="5"/>
  <c r="M2577" i="5"/>
  <c r="M2560" i="5"/>
  <c r="M2637" i="5"/>
  <c r="M2315" i="5"/>
  <c r="M2340" i="5"/>
  <c r="M2351" i="5"/>
  <c r="M2367" i="5"/>
  <c r="M2345" i="5"/>
  <c r="M2361" i="5"/>
  <c r="M2376" i="5"/>
  <c r="M2424" i="5"/>
  <c r="M2468" i="5"/>
  <c r="M2660" i="5"/>
  <c r="M2662" i="5"/>
  <c r="M2703" i="5"/>
  <c r="M2696" i="5"/>
  <c r="M2697" i="5"/>
  <c r="M2788" i="5"/>
  <c r="AI120" i="5" s="1"/>
  <c r="M2790" i="5"/>
  <c r="M2768" i="5"/>
  <c r="M2784" i="5"/>
  <c r="M2785" i="5"/>
  <c r="M2863" i="5"/>
  <c r="M2862" i="5"/>
  <c r="M2859" i="5"/>
  <c r="M2851" i="5"/>
  <c r="M2389" i="5"/>
  <c r="M2397" i="5"/>
  <c r="M2405" i="5"/>
  <c r="M2495" i="5"/>
  <c r="M2473" i="5"/>
  <c r="M2506" i="5"/>
  <c r="M2511" i="5"/>
  <c r="M2489" i="5"/>
  <c r="M2522" i="5"/>
  <c r="M2527" i="5"/>
  <c r="M2505" i="5"/>
  <c r="M2538" i="5"/>
  <c r="M2520" i="5"/>
  <c r="M2547" i="5"/>
  <c r="M2567" i="5"/>
  <c r="M2582" i="5"/>
  <c r="BD111" i="5" s="1"/>
  <c r="M2597" i="5"/>
  <c r="M2602" i="5"/>
  <c r="M2611" i="5"/>
  <c r="M2631" i="5"/>
  <c r="M2644" i="5"/>
  <c r="AI114" i="5" s="1"/>
  <c r="M2646" i="5"/>
  <c r="M2661" i="5"/>
  <c r="M2666" i="5"/>
  <c r="M2668" i="5"/>
  <c r="AI115" i="5" s="1"/>
  <c r="M2670" i="5"/>
  <c r="M2679" i="5"/>
  <c r="M2657" i="5"/>
  <c r="M2683" i="5"/>
  <c r="M2693" i="5"/>
  <c r="M2698" i="5"/>
  <c r="M2700" i="5"/>
  <c r="M2702" i="5"/>
  <c r="BD116" i="5" s="1"/>
  <c r="M2711" i="5"/>
  <c r="M2715" i="5"/>
  <c r="M2725" i="5"/>
  <c r="M2730" i="5"/>
  <c r="M2732" i="5"/>
  <c r="M2734" i="5"/>
  <c r="M2743" i="5"/>
  <c r="M2747" i="5"/>
  <c r="M2757" i="5"/>
  <c r="M2762" i="5"/>
  <c r="M2764" i="5"/>
  <c r="AI119" i="5" s="1"/>
  <c r="M2766" i="5"/>
  <c r="M2775" i="5"/>
  <c r="M2779" i="5"/>
  <c r="M2789" i="5"/>
  <c r="M2794" i="5"/>
  <c r="M2795" i="5"/>
  <c r="M2807" i="5"/>
  <c r="M2798" i="5"/>
  <c r="BD120" i="5" s="1"/>
  <c r="M2825" i="5"/>
  <c r="M2853" i="5"/>
  <c r="M2858" i="5"/>
  <c r="M2891" i="5"/>
  <c r="M2913" i="5"/>
  <c r="M2921" i="5"/>
  <c r="M2967" i="5"/>
  <c r="M2966" i="5"/>
  <c r="BD127" i="5" s="1"/>
  <c r="M3040" i="5"/>
  <c r="M3041" i="5"/>
  <c r="M2418" i="5"/>
  <c r="M2437" i="5"/>
  <c r="M2450" i="5"/>
  <c r="M2441" i="5"/>
  <c r="M2469" i="5"/>
  <c r="M2475" i="5"/>
  <c r="M2482" i="5"/>
  <c r="M2460" i="5"/>
  <c r="M2499" i="5"/>
  <c r="M2515" i="5"/>
  <c r="M2504" i="5"/>
  <c r="M2531" i="5"/>
  <c r="M2542" i="5"/>
  <c r="M2557" i="5"/>
  <c r="M2562" i="5"/>
  <c r="M2571" i="5"/>
  <c r="M2564" i="5"/>
  <c r="M2591" i="5"/>
  <c r="M2569" i="5"/>
  <c r="M2606" i="5"/>
  <c r="BD112" i="5" s="1"/>
  <c r="M2621" i="5"/>
  <c r="M2626" i="5"/>
  <c r="M2635" i="5"/>
  <c r="M2628" i="5"/>
  <c r="M2655" i="5"/>
  <c r="M2633" i="5"/>
  <c r="M2820" i="5"/>
  <c r="M2833" i="5"/>
  <c r="M2962" i="5"/>
  <c r="M2493" i="5"/>
  <c r="M2526" i="5"/>
  <c r="M2551" i="5"/>
  <c r="M2529" i="5"/>
  <c r="M2566" i="5"/>
  <c r="M2581" i="5"/>
  <c r="M2586" i="5"/>
  <c r="M2568" i="5"/>
  <c r="M2595" i="5"/>
  <c r="M2588" i="5"/>
  <c r="M2615" i="5"/>
  <c r="M2593" i="5"/>
  <c r="M2630" i="5"/>
  <c r="BD113" i="5" s="1"/>
  <c r="M2645" i="5"/>
  <c r="M2650" i="5"/>
  <c r="M2632" i="5"/>
  <c r="M2659" i="5"/>
  <c r="M2669" i="5"/>
  <c r="M2674" i="5"/>
  <c r="M2676" i="5"/>
  <c r="M2678" i="5"/>
  <c r="BD115" i="5" s="1"/>
  <c r="M2687" i="5"/>
  <c r="M2691" i="5"/>
  <c r="M2701" i="5"/>
  <c r="M2706" i="5"/>
  <c r="M2708" i="5"/>
  <c r="M2710" i="5"/>
  <c r="M2719" i="5"/>
  <c r="M2723" i="5"/>
  <c r="M2733" i="5"/>
  <c r="M2738" i="5"/>
  <c r="M2740" i="5"/>
  <c r="AI118" i="5" s="1"/>
  <c r="M2742" i="5"/>
  <c r="M2751" i="5"/>
  <c r="M2755" i="5"/>
  <c r="M2765" i="5"/>
  <c r="M2770" i="5"/>
  <c r="M2772" i="5"/>
  <c r="M2774" i="5"/>
  <c r="BD119" i="5" s="1"/>
  <c r="M2783" i="5"/>
  <c r="M2787" i="5"/>
  <c r="M2793" i="5"/>
  <c r="M2797" i="5"/>
  <c r="M2801" i="5"/>
  <c r="M2806" i="5"/>
  <c r="M2811" i="5"/>
  <c r="M2849" i="5"/>
  <c r="M2857" i="5"/>
  <c r="M2908" i="5"/>
  <c r="AI125" i="5" s="1"/>
  <c r="M2907" i="5"/>
  <c r="M2937" i="5"/>
  <c r="M2934" i="5"/>
  <c r="M3065" i="5"/>
  <c r="M2394" i="5"/>
  <c r="M2402" i="5"/>
  <c r="M2410" i="5"/>
  <c r="M2401" i="5"/>
  <c r="M2429" i="5"/>
  <c r="M2442" i="5"/>
  <c r="M2461" i="5"/>
  <c r="M2467" i="5"/>
  <c r="M2474" i="5"/>
  <c r="M2487" i="5"/>
  <c r="M2476" i="5"/>
  <c r="AI107" i="5" s="1"/>
  <c r="M2509" i="5"/>
  <c r="M2492" i="5"/>
  <c r="M2525" i="5"/>
  <c r="M2541" i="5"/>
  <c r="M2546" i="5"/>
  <c r="M2528" i="5"/>
  <c r="M2555" i="5"/>
  <c r="M2548" i="5"/>
  <c r="AI110" i="5" s="1"/>
  <c r="M2575" i="5"/>
  <c r="M2590" i="5"/>
  <c r="M2605" i="5"/>
  <c r="M2610" i="5"/>
  <c r="M2619" i="5"/>
  <c r="M2612" i="5"/>
  <c r="M2639" i="5"/>
  <c r="M2652" i="5"/>
  <c r="M2654" i="5"/>
  <c r="BD114" i="5" s="1"/>
  <c r="M2819" i="5"/>
  <c r="M2805" i="5"/>
  <c r="M2832" i="5"/>
  <c r="M2905" i="5"/>
  <c r="M2932" i="5"/>
  <c r="AI126" i="5" s="1"/>
  <c r="M2931" i="5"/>
  <c r="M2929" i="5"/>
  <c r="M2491" i="5"/>
  <c r="M2498" i="5"/>
  <c r="M2503" i="5"/>
  <c r="M2514" i="5"/>
  <c r="M2519" i="5"/>
  <c r="M2497" i="5"/>
  <c r="M2530" i="5"/>
  <c r="M2535" i="5"/>
  <c r="M2513" i="5"/>
  <c r="M2550" i="5"/>
  <c r="M2565" i="5"/>
  <c r="M2570" i="5"/>
  <c r="M2579" i="5"/>
  <c r="M2599" i="5"/>
  <c r="M2614" i="5"/>
  <c r="M2629" i="5"/>
  <c r="M2634" i="5"/>
  <c r="M2643" i="5"/>
  <c r="M2663" i="5"/>
  <c r="M2667" i="5"/>
  <c r="M2677" i="5"/>
  <c r="M2682" i="5"/>
  <c r="M2684" i="5"/>
  <c r="M2686" i="5"/>
  <c r="M2695" i="5"/>
  <c r="M2673" i="5"/>
  <c r="M2699" i="5"/>
  <c r="M2709" i="5"/>
  <c r="M2714" i="5"/>
  <c r="M2716" i="5"/>
  <c r="AI117" i="5" s="1"/>
  <c r="M2718" i="5"/>
  <c r="M2727" i="5"/>
  <c r="M2705" i="5"/>
  <c r="M2731" i="5"/>
  <c r="M2741" i="5"/>
  <c r="M2746" i="5"/>
  <c r="M2748" i="5"/>
  <c r="M2750" i="5"/>
  <c r="BD118" i="5" s="1"/>
  <c r="M2759" i="5"/>
  <c r="M2737" i="5"/>
  <c r="M2763" i="5"/>
  <c r="M2773" i="5"/>
  <c r="M2778" i="5"/>
  <c r="M2780" i="5"/>
  <c r="M2782" i="5"/>
  <c r="M2791" i="5"/>
  <c r="M2769" i="5"/>
  <c r="M2800" i="5"/>
  <c r="M2814" i="5"/>
  <c r="M2827" i="5"/>
  <c r="M2821" i="5"/>
  <c r="M2848" i="5"/>
  <c r="M2846" i="5"/>
  <c r="BD122" i="5" s="1"/>
  <c r="M2903" i="5"/>
  <c r="M2902" i="5"/>
  <c r="M2927" i="5"/>
  <c r="M2926" i="5"/>
  <c r="M2923" i="5"/>
  <c r="M3031" i="5"/>
  <c r="M3030" i="5"/>
  <c r="M3055" i="5"/>
  <c r="M3054" i="5"/>
  <c r="M3153" i="5"/>
  <c r="M3156" i="5"/>
  <c r="M3150" i="5"/>
  <c r="M2453" i="5"/>
  <c r="M2466" i="5"/>
  <c r="M2479" i="5"/>
  <c r="M2485" i="5"/>
  <c r="M2507" i="5"/>
  <c r="M2523" i="5"/>
  <c r="M2539" i="5"/>
  <c r="M2559" i="5"/>
  <c r="M2574" i="5"/>
  <c r="M2589" i="5"/>
  <c r="M2594" i="5"/>
  <c r="M2603" i="5"/>
  <c r="M2623" i="5"/>
  <c r="M2638" i="5"/>
  <c r="M2653" i="5"/>
  <c r="M2658" i="5"/>
  <c r="M2843" i="5"/>
  <c r="M2838" i="5"/>
  <c r="M2841" i="5"/>
  <c r="M2868" i="5"/>
  <c r="M2867" i="5"/>
  <c r="M2952" i="5"/>
  <c r="M2955" i="5"/>
  <c r="M3087" i="5"/>
  <c r="M3086" i="5"/>
  <c r="BD132" i="5" s="1"/>
  <c r="M3073" i="5"/>
  <c r="M2808" i="5"/>
  <c r="M2815" i="5"/>
  <c r="M2828" i="5"/>
  <c r="M2839" i="5"/>
  <c r="M2844" i="5"/>
  <c r="M2864" i="5"/>
  <c r="M2874" i="5"/>
  <c r="M2879" i="5"/>
  <c r="M2884" i="5"/>
  <c r="AI124" i="5" s="1"/>
  <c r="M2893" i="5"/>
  <c r="M2928" i="5"/>
  <c r="M2938" i="5"/>
  <c r="M2943" i="5"/>
  <c r="M2948" i="5"/>
  <c r="M2957" i="5"/>
  <c r="M2992" i="5"/>
  <c r="M3002" i="5"/>
  <c r="M3007" i="5"/>
  <c r="M3012" i="5"/>
  <c r="M3016" i="5"/>
  <c r="M3021" i="5"/>
  <c r="M3051" i="5"/>
  <c r="M3060" i="5"/>
  <c r="M3074" i="5"/>
  <c r="M3080" i="5"/>
  <c r="M3089" i="5"/>
  <c r="M3092" i="5"/>
  <c r="M3101" i="5"/>
  <c r="M3114" i="5"/>
  <c r="M3127" i="5"/>
  <c r="M3128" i="5"/>
  <c r="M3145" i="5"/>
  <c r="M3148" i="5"/>
  <c r="AI135" i="5" s="1"/>
  <c r="M3174" i="5"/>
  <c r="M3382" i="5"/>
  <c r="M3574" i="5"/>
  <c r="M3575" i="5"/>
  <c r="M3581" i="5"/>
  <c r="M3573" i="5"/>
  <c r="M3565" i="5"/>
  <c r="M2976" i="5"/>
  <c r="M2993" i="5"/>
  <c r="M2998" i="5"/>
  <c r="M3050" i="5"/>
  <c r="M3068" i="5"/>
  <c r="M3077" i="5"/>
  <c r="M3082" i="5"/>
  <c r="M3097" i="5"/>
  <c r="M3100" i="5"/>
  <c r="AI133" i="5" s="1"/>
  <c r="M3143" i="5"/>
  <c r="M3144" i="5"/>
  <c r="M3164" i="5"/>
  <c r="M3161" i="5"/>
  <c r="M3556" i="5"/>
  <c r="AI152" i="5" s="1"/>
  <c r="M3549" i="5"/>
  <c r="M3550" i="5"/>
  <c r="M3551" i="5"/>
  <c r="M2826" i="5"/>
  <c r="M2842" i="5"/>
  <c r="M2872" i="5"/>
  <c r="M2882" i="5"/>
  <c r="M2887" i="5"/>
  <c r="M2892" i="5"/>
  <c r="M2901" i="5"/>
  <c r="M2889" i="5"/>
  <c r="M2936" i="5"/>
  <c r="M2946" i="5"/>
  <c r="M2951" i="5"/>
  <c r="M2956" i="5"/>
  <c r="AI127" i="5" s="1"/>
  <c r="M2965" i="5"/>
  <c r="M2953" i="5"/>
  <c r="M3000" i="5"/>
  <c r="M3010" i="5"/>
  <c r="M3015" i="5"/>
  <c r="M3020" i="5"/>
  <c r="M3024" i="5"/>
  <c r="M3029" i="5"/>
  <c r="M3035" i="5"/>
  <c r="M3017" i="5"/>
  <c r="M3053" i="5"/>
  <c r="M3063" i="5"/>
  <c r="M3095" i="5"/>
  <c r="M3105" i="5"/>
  <c r="M3108" i="5"/>
  <c r="M3094" i="5"/>
  <c r="M3125" i="5"/>
  <c r="M3138" i="5"/>
  <c r="M3151" i="5"/>
  <c r="M3152" i="5"/>
  <c r="M3168" i="5"/>
  <c r="M3172" i="5"/>
  <c r="AI136" i="5" s="1"/>
  <c r="M3158" i="5"/>
  <c r="BD135" i="5" s="1"/>
  <c r="M3397" i="5"/>
  <c r="M3391" i="5"/>
  <c r="M3392" i="5"/>
  <c r="M2796" i="5"/>
  <c r="M2804" i="5"/>
  <c r="M2812" i="5"/>
  <c r="AI121" i="5" s="1"/>
  <c r="M2803" i="5"/>
  <c r="M2831" i="5"/>
  <c r="M2836" i="5"/>
  <c r="AI122" i="5" s="1"/>
  <c r="M2847" i="5"/>
  <c r="M2852" i="5"/>
  <c r="M2861" i="5"/>
  <c r="M2854" i="5"/>
  <c r="M2896" i="5"/>
  <c r="M2906" i="5"/>
  <c r="M2911" i="5"/>
  <c r="M2916" i="5"/>
  <c r="M2925" i="5"/>
  <c r="M2918" i="5"/>
  <c r="BD125" i="5" s="1"/>
  <c r="M2960" i="5"/>
  <c r="M2970" i="5"/>
  <c r="M2975" i="5"/>
  <c r="M2980" i="5"/>
  <c r="AI128" i="5" s="1"/>
  <c r="M2989" i="5"/>
  <c r="M2982" i="5"/>
  <c r="M2987" i="5"/>
  <c r="M3034" i="5"/>
  <c r="M3039" i="5"/>
  <c r="M3044" i="5"/>
  <c r="M3048" i="5"/>
  <c r="M3058" i="5"/>
  <c r="M3064" i="5"/>
  <c r="M3049" i="5"/>
  <c r="M3076" i="5"/>
  <c r="AI132" i="5" s="1"/>
  <c r="M3085" i="5"/>
  <c r="M3090" i="5"/>
  <c r="M3096" i="5"/>
  <c r="M3113" i="5"/>
  <c r="M3116" i="5"/>
  <c r="M3102" i="5"/>
  <c r="M3133" i="5"/>
  <c r="M3146" i="5"/>
  <c r="M3159" i="5"/>
  <c r="M2818" i="5"/>
  <c r="M2824" i="5"/>
  <c r="M2802" i="5"/>
  <c r="M2856" i="5"/>
  <c r="M2866" i="5"/>
  <c r="M2871" i="5"/>
  <c r="M2876" i="5"/>
  <c r="M2885" i="5"/>
  <c r="M2878" i="5"/>
  <c r="M2883" i="5"/>
  <c r="M2920" i="5"/>
  <c r="M2930" i="5"/>
  <c r="M2935" i="5"/>
  <c r="M2940" i="5"/>
  <c r="M2949" i="5"/>
  <c r="M2942" i="5"/>
  <c r="BD126" i="5" s="1"/>
  <c r="M2947" i="5"/>
  <c r="M2984" i="5"/>
  <c r="M2994" i="5"/>
  <c r="M2999" i="5"/>
  <c r="M3004" i="5"/>
  <c r="AI129" i="5" s="1"/>
  <c r="M3013" i="5"/>
  <c r="M3006" i="5"/>
  <c r="M3011" i="5"/>
  <c r="M3061" i="5"/>
  <c r="M3071" i="5"/>
  <c r="M3062" i="5"/>
  <c r="BD131" i="5" s="1"/>
  <c r="M3103" i="5"/>
  <c r="M3104" i="5"/>
  <c r="M3121" i="5"/>
  <c r="M3124" i="5"/>
  <c r="AI134" i="5" s="1"/>
  <c r="M3110" i="5"/>
  <c r="BD133" i="5" s="1"/>
  <c r="M3141" i="5"/>
  <c r="M3154" i="5"/>
  <c r="M3166" i="5"/>
  <c r="M3184" i="5"/>
  <c r="M3428" i="5"/>
  <c r="M3422" i="5"/>
  <c r="BD146" i="5" s="1"/>
  <c r="M3407" i="5"/>
  <c r="M3421" i="5"/>
  <c r="M2810" i="5"/>
  <c r="M2823" i="5"/>
  <c r="M2829" i="5"/>
  <c r="M2840" i="5"/>
  <c r="M2845" i="5"/>
  <c r="M2880" i="5"/>
  <c r="M2890" i="5"/>
  <c r="M2895" i="5"/>
  <c r="M2900" i="5"/>
  <c r="M2909" i="5"/>
  <c r="M2897" i="5"/>
  <c r="M2944" i="5"/>
  <c r="M2954" i="5"/>
  <c r="M2959" i="5"/>
  <c r="M2964" i="5"/>
  <c r="M2973" i="5"/>
  <c r="M2961" i="5"/>
  <c r="M3008" i="5"/>
  <c r="M3018" i="5"/>
  <c r="M3023" i="5"/>
  <c r="M3027" i="5"/>
  <c r="M3028" i="5"/>
  <c r="AI130" i="5" s="1"/>
  <c r="M3032" i="5"/>
  <c r="M3037" i="5"/>
  <c r="M3043" i="5"/>
  <c r="M3025" i="5"/>
  <c r="M3052" i="5"/>
  <c r="AI131" i="5" s="1"/>
  <c r="M3066" i="5"/>
  <c r="M3072" i="5"/>
  <c r="M3057" i="5"/>
  <c r="M3081" i="5"/>
  <c r="M3084" i="5"/>
  <c r="M3093" i="5"/>
  <c r="M3098" i="5"/>
  <c r="M3129" i="5"/>
  <c r="M3132" i="5"/>
  <c r="M3118" i="5"/>
  <c r="M3149" i="5"/>
  <c r="M3371" i="5"/>
  <c r="M3367" i="5"/>
  <c r="M3368" i="5"/>
  <c r="M2816" i="5"/>
  <c r="M2834" i="5"/>
  <c r="M2850" i="5"/>
  <c r="M2855" i="5"/>
  <c r="M2860" i="5"/>
  <c r="AI123" i="5" s="1"/>
  <c r="M2869" i="5"/>
  <c r="M2904" i="5"/>
  <c r="M2914" i="5"/>
  <c r="M2919" i="5"/>
  <c r="M2924" i="5"/>
  <c r="M2933" i="5"/>
  <c r="M2968" i="5"/>
  <c r="M2978" i="5"/>
  <c r="M2983" i="5"/>
  <c r="M2988" i="5"/>
  <c r="M2997" i="5"/>
  <c r="M2990" i="5"/>
  <c r="BD128" i="5" s="1"/>
  <c r="M2995" i="5"/>
  <c r="M3042" i="5"/>
  <c r="M3047" i="5"/>
  <c r="M3038" i="5"/>
  <c r="BD130" i="5" s="1"/>
  <c r="M3069" i="5"/>
  <c r="M3079" i="5"/>
  <c r="M3070" i="5"/>
  <c r="M3106" i="5"/>
  <c r="M3119" i="5"/>
  <c r="M3120" i="5"/>
  <c r="M3137" i="5"/>
  <c r="M3140" i="5"/>
  <c r="M3126" i="5"/>
  <c r="M3157" i="5"/>
  <c r="M3165" i="5"/>
  <c r="M3189" i="5"/>
  <c r="M3358" i="5"/>
  <c r="M3362" i="5"/>
  <c r="M3359" i="5"/>
  <c r="M3360" i="5"/>
  <c r="M3484" i="5"/>
  <c r="AI149" i="5" s="1"/>
  <c r="M3471" i="5"/>
  <c r="M3181" i="5"/>
  <c r="M3187" i="5"/>
  <c r="M3193" i="5"/>
  <c r="M3198" i="5"/>
  <c r="M3203" i="5"/>
  <c r="M3212" i="5"/>
  <c r="M3217" i="5"/>
  <c r="M3244" i="5"/>
  <c r="AI139" i="5" s="1"/>
  <c r="M3222" i="5"/>
  <c r="M3249" i="5"/>
  <c r="M3276" i="5"/>
  <c r="M3254" i="5"/>
  <c r="BD139" i="5" s="1"/>
  <c r="M3281" i="5"/>
  <c r="M3308" i="5"/>
  <c r="M3286" i="5"/>
  <c r="M3313" i="5"/>
  <c r="M3340" i="5"/>
  <c r="AI143" i="5" s="1"/>
  <c r="M3318" i="5"/>
  <c r="M3345" i="5"/>
  <c r="M3349" i="5"/>
  <c r="M3389" i="5"/>
  <c r="M3420" i="5"/>
  <c r="M3454" i="5"/>
  <c r="M3493" i="5"/>
  <c r="M3498" i="5"/>
  <c r="M3548" i="5"/>
  <c r="M3534" i="5"/>
  <c r="M3606" i="5"/>
  <c r="M4026" i="5"/>
  <c r="M4027" i="5"/>
  <c r="M4024" i="5"/>
  <c r="M4025" i="5"/>
  <c r="M4014" i="5"/>
  <c r="M4006" i="5"/>
  <c r="M3163" i="5"/>
  <c r="M3171" i="5"/>
  <c r="M3179" i="5"/>
  <c r="M3186" i="5"/>
  <c r="M3196" i="5"/>
  <c r="AI137" i="5" s="1"/>
  <c r="M3202" i="5"/>
  <c r="M3211" i="5"/>
  <c r="M3207" i="5"/>
  <c r="M3208" i="5"/>
  <c r="M3234" i="5"/>
  <c r="M3243" i="5"/>
  <c r="M3239" i="5"/>
  <c r="M3240" i="5"/>
  <c r="M3266" i="5"/>
  <c r="M3248" i="5"/>
  <c r="M3275" i="5"/>
  <c r="M3271" i="5"/>
  <c r="M3272" i="5"/>
  <c r="M3298" i="5"/>
  <c r="M3280" i="5"/>
  <c r="M3307" i="5"/>
  <c r="M3303" i="5"/>
  <c r="M3304" i="5"/>
  <c r="M3330" i="5"/>
  <c r="M3312" i="5"/>
  <c r="M3339" i="5"/>
  <c r="M3335" i="5"/>
  <c r="M3336" i="5"/>
  <c r="M3357" i="5"/>
  <c r="M3343" i="5"/>
  <c r="M3388" i="5"/>
  <c r="AI145" i="5" s="1"/>
  <c r="M3410" i="5"/>
  <c r="M3414" i="5"/>
  <c r="M3416" i="5"/>
  <c r="M3419" i="5"/>
  <c r="M3415" i="5"/>
  <c r="M3458" i="5"/>
  <c r="M3492" i="5"/>
  <c r="M3485" i="5"/>
  <c r="M3486" i="5"/>
  <c r="M3542" i="5"/>
  <c r="BD151" i="5" s="1"/>
  <c r="M3627" i="5"/>
  <c r="M3623" i="5"/>
  <c r="M3635" i="5"/>
  <c r="M3630" i="5"/>
  <c r="M3631" i="5"/>
  <c r="M3777" i="5"/>
  <c r="M3778" i="5"/>
  <c r="M3162" i="5"/>
  <c r="M3170" i="5"/>
  <c r="M3178" i="5"/>
  <c r="M3229" i="5"/>
  <c r="M3261" i="5"/>
  <c r="M3293" i="5"/>
  <c r="M3325" i="5"/>
  <c r="M3361" i="5"/>
  <c r="M3365" i="5"/>
  <c r="M3405" i="5"/>
  <c r="M3449" i="5"/>
  <c r="M3447" i="5"/>
  <c r="M3453" i="5"/>
  <c r="M3480" i="5"/>
  <c r="M3483" i="5"/>
  <c r="M3478" i="5"/>
  <c r="M3479" i="5"/>
  <c r="M3510" i="5"/>
  <c r="M3511" i="5"/>
  <c r="M3517" i="5"/>
  <c r="M3593" i="5"/>
  <c r="M3059" i="5"/>
  <c r="M3067" i="5"/>
  <c r="M3075" i="5"/>
  <c r="M3083" i="5"/>
  <c r="M3091" i="5"/>
  <c r="M3099" i="5"/>
  <c r="M3107" i="5"/>
  <c r="M3115" i="5"/>
  <c r="M3123" i="5"/>
  <c r="M3131" i="5"/>
  <c r="M3139" i="5"/>
  <c r="M3169" i="5"/>
  <c r="M3147" i="5"/>
  <c r="M3177" i="5"/>
  <c r="M3155" i="5"/>
  <c r="M3185" i="5"/>
  <c r="M3195" i="5"/>
  <c r="M3191" i="5"/>
  <c r="M3192" i="5"/>
  <c r="M3201" i="5"/>
  <c r="M3228" i="5"/>
  <c r="M3206" i="5"/>
  <c r="BD137" i="5" s="1"/>
  <c r="M3233" i="5"/>
  <c r="M3260" i="5"/>
  <c r="M3238" i="5"/>
  <c r="M3265" i="5"/>
  <c r="M3292" i="5"/>
  <c r="AI141" i="5" s="1"/>
  <c r="M3270" i="5"/>
  <c r="M3297" i="5"/>
  <c r="M3324" i="5"/>
  <c r="M3302" i="5"/>
  <c r="BD141" i="5" s="1"/>
  <c r="M3329" i="5"/>
  <c r="M3333" i="5"/>
  <c r="M3356" i="5"/>
  <c r="M3374" i="5"/>
  <c r="BD144" i="5" s="1"/>
  <c r="M3378" i="5"/>
  <c r="M3387" i="5"/>
  <c r="M3383" i="5"/>
  <c r="M3384" i="5"/>
  <c r="M3409" i="5"/>
  <c r="M3413" i="5"/>
  <c r="M3560" i="5"/>
  <c r="M3563" i="5"/>
  <c r="M3558" i="5"/>
  <c r="M3568" i="5"/>
  <c r="M3571" i="5"/>
  <c r="M3566" i="5"/>
  <c r="BD152" i="5" s="1"/>
  <c r="M3567" i="5"/>
  <c r="M3597" i="5"/>
  <c r="M3601" i="5"/>
  <c r="M3605" i="5"/>
  <c r="M3167" i="5"/>
  <c r="M3373" i="5"/>
  <c r="M3432" i="5"/>
  <c r="M3435" i="5"/>
  <c r="M3430" i="5"/>
  <c r="M3440" i="5"/>
  <c r="M3443" i="5"/>
  <c r="M3438" i="5"/>
  <c r="M3439" i="5"/>
  <c r="M3465" i="5"/>
  <c r="M3589" i="5"/>
  <c r="M3590" i="5"/>
  <c r="BD153" i="5" s="1"/>
  <c r="M3188" i="5"/>
  <c r="M3194" i="5"/>
  <c r="M3200" i="5"/>
  <c r="M3227" i="5"/>
  <c r="M3223" i="5"/>
  <c r="M3224" i="5"/>
  <c r="M3232" i="5"/>
  <c r="M3259" i="5"/>
  <c r="M3255" i="5"/>
  <c r="M3256" i="5"/>
  <c r="M3264" i="5"/>
  <c r="M3291" i="5"/>
  <c r="M3287" i="5"/>
  <c r="M3288" i="5"/>
  <c r="M3296" i="5"/>
  <c r="M3323" i="5"/>
  <c r="M3319" i="5"/>
  <c r="M3320" i="5"/>
  <c r="M3346" i="5"/>
  <c r="M3328" i="5"/>
  <c r="M3355" i="5"/>
  <c r="M3351" i="5"/>
  <c r="M3352" i="5"/>
  <c r="M3350" i="5"/>
  <c r="BD143" i="5" s="1"/>
  <c r="M3377" i="5"/>
  <c r="M3381" i="5"/>
  <c r="M3469" i="5"/>
  <c r="M3496" i="5"/>
  <c r="M3499" i="5"/>
  <c r="M3494" i="5"/>
  <c r="BD149" i="5" s="1"/>
  <c r="M3504" i="5"/>
  <c r="M3507" i="5"/>
  <c r="M3502" i="5"/>
  <c r="M3503" i="5"/>
  <c r="M3533" i="5"/>
  <c r="M3537" i="5"/>
  <c r="M3541" i="5"/>
  <c r="M3598" i="5"/>
  <c r="M3182" i="5"/>
  <c r="BD136" i="5" s="1"/>
  <c r="M3160" i="5"/>
  <c r="M3213" i="5"/>
  <c r="M3199" i="5"/>
  <c r="M3245" i="5"/>
  <c r="M3277" i="5"/>
  <c r="M3309" i="5"/>
  <c r="M3341" i="5"/>
  <c r="M3372" i="5"/>
  <c r="M3390" i="5"/>
  <c r="M3394" i="5"/>
  <c r="M3376" i="5"/>
  <c r="M3400" i="5"/>
  <c r="M3403" i="5"/>
  <c r="M3399" i="5"/>
  <c r="M3468" i="5"/>
  <c r="M3461" i="5"/>
  <c r="M3463" i="5"/>
  <c r="M3446" i="5"/>
  <c r="BD147" i="5" s="1"/>
  <c r="M3473" i="5"/>
  <c r="M3477" i="5"/>
  <c r="M3501" i="5"/>
  <c r="M3578" i="5"/>
  <c r="M3616" i="5"/>
  <c r="M3620" i="5"/>
  <c r="M3613" i="5"/>
  <c r="M3614" i="5"/>
  <c r="BD154" i="5" s="1"/>
  <c r="M3210" i="5"/>
  <c r="M3220" i="5"/>
  <c r="AI138" i="5" s="1"/>
  <c r="M3226" i="5"/>
  <c r="M3236" i="5"/>
  <c r="M3242" i="5"/>
  <c r="M3252" i="5"/>
  <c r="M3258" i="5"/>
  <c r="M3268" i="5"/>
  <c r="AI140" i="5" s="1"/>
  <c r="M3274" i="5"/>
  <c r="M3284" i="5"/>
  <c r="M3290" i="5"/>
  <c r="M3300" i="5"/>
  <c r="M3306" i="5"/>
  <c r="M3316" i="5"/>
  <c r="AI142" i="5" s="1"/>
  <c r="M3322" i="5"/>
  <c r="M3332" i="5"/>
  <c r="M3338" i="5"/>
  <c r="M3348" i="5"/>
  <c r="M3354" i="5"/>
  <c r="M3364" i="5"/>
  <c r="AI144" i="5" s="1"/>
  <c r="M3370" i="5"/>
  <c r="M3380" i="5"/>
  <c r="M3386" i="5"/>
  <c r="M3396" i="5"/>
  <c r="M3402" i="5"/>
  <c r="M3412" i="5"/>
  <c r="AI146" i="5" s="1"/>
  <c r="M3418" i="5"/>
  <c r="M3433" i="5"/>
  <c r="M3452" i="5"/>
  <c r="M3464" i="5"/>
  <c r="M3467" i="5"/>
  <c r="M3455" i="5"/>
  <c r="M3482" i="5"/>
  <c r="M3497" i="5"/>
  <c r="M3516" i="5"/>
  <c r="M3528" i="5"/>
  <c r="M3531" i="5"/>
  <c r="M3519" i="5"/>
  <c r="M3546" i="5"/>
  <c r="M3561" i="5"/>
  <c r="M3580" i="5"/>
  <c r="AI153" i="5" s="1"/>
  <c r="M3592" i="5"/>
  <c r="M3595" i="5"/>
  <c r="M3583" i="5"/>
  <c r="M3610" i="5"/>
  <c r="M3625" i="5"/>
  <c r="M3640" i="5"/>
  <c r="M3644" i="5"/>
  <c r="M3649" i="5"/>
  <c r="M3653" i="5"/>
  <c r="M3658" i="5"/>
  <c r="M3667" i="5"/>
  <c r="M3672" i="5"/>
  <c r="M3676" i="5"/>
  <c r="AI157" i="5" s="1"/>
  <c r="M3681" i="5"/>
  <c r="M3685" i="5"/>
  <c r="M3663" i="5"/>
  <c r="M3690" i="5"/>
  <c r="M3699" i="5"/>
  <c r="M3704" i="5"/>
  <c r="M3708" i="5"/>
  <c r="M3717" i="5"/>
  <c r="M3695" i="5"/>
  <c r="M3722" i="5"/>
  <c r="M3748" i="5"/>
  <c r="AI160" i="5" s="1"/>
  <c r="M3752" i="5"/>
  <c r="M3756" i="5"/>
  <c r="M3867" i="5"/>
  <c r="M3864" i="5"/>
  <c r="M3865" i="5"/>
  <c r="M3424" i="5"/>
  <c r="M3427" i="5"/>
  <c r="M3442" i="5"/>
  <c r="M3457" i="5"/>
  <c r="M3476" i="5"/>
  <c r="M3488" i="5"/>
  <c r="M3491" i="5"/>
  <c r="M3506" i="5"/>
  <c r="M3521" i="5"/>
  <c r="M3540" i="5"/>
  <c r="M3552" i="5"/>
  <c r="M3555" i="5"/>
  <c r="M3543" i="5"/>
  <c r="M3570" i="5"/>
  <c r="M3585" i="5"/>
  <c r="M3600" i="5"/>
  <c r="M3604" i="5"/>
  <c r="AI154" i="5" s="1"/>
  <c r="M3619" i="5"/>
  <c r="M3629" i="5"/>
  <c r="M3607" i="5"/>
  <c r="M3634" i="5"/>
  <c r="M3662" i="5"/>
  <c r="BD156" i="5" s="1"/>
  <c r="M3694" i="5"/>
  <c r="M3750" i="5"/>
  <c r="M3862" i="5"/>
  <c r="M3856" i="5"/>
  <c r="M3219" i="5"/>
  <c r="M3225" i="5"/>
  <c r="M3235" i="5"/>
  <c r="M3241" i="5"/>
  <c r="M3251" i="5"/>
  <c r="M3257" i="5"/>
  <c r="M3267" i="5"/>
  <c r="M3273" i="5"/>
  <c r="M3283" i="5"/>
  <c r="M3289" i="5"/>
  <c r="M3299" i="5"/>
  <c r="M3305" i="5"/>
  <c r="M3315" i="5"/>
  <c r="M3321" i="5"/>
  <c r="M3331" i="5"/>
  <c r="M3337" i="5"/>
  <c r="M3347" i="5"/>
  <c r="M3353" i="5"/>
  <c r="M3363" i="5"/>
  <c r="M3369" i="5"/>
  <c r="M3379" i="5"/>
  <c r="M3385" i="5"/>
  <c r="M3395" i="5"/>
  <c r="M3401" i="5"/>
  <c r="M3408" i="5"/>
  <c r="M3411" i="5"/>
  <c r="M3417" i="5"/>
  <c r="M3436" i="5"/>
  <c r="AI147" i="5" s="1"/>
  <c r="M3448" i="5"/>
  <c r="M3451" i="5"/>
  <c r="M3466" i="5"/>
  <c r="M3481" i="5"/>
  <c r="M3500" i="5"/>
  <c r="M3512" i="5"/>
  <c r="M3515" i="5"/>
  <c r="M3530" i="5"/>
  <c r="M3545" i="5"/>
  <c r="M3564" i="5"/>
  <c r="M3576" i="5"/>
  <c r="M3579" i="5"/>
  <c r="M3594" i="5"/>
  <c r="M3609" i="5"/>
  <c r="M3624" i="5"/>
  <c r="M3628" i="5"/>
  <c r="AI155" i="5" s="1"/>
  <c r="M3643" i="5"/>
  <c r="M3648" i="5"/>
  <c r="M3652" i="5"/>
  <c r="AI156" i="5" s="1"/>
  <c r="M3657" i="5"/>
  <c r="M3661" i="5"/>
  <c r="M3639" i="5"/>
  <c r="M3666" i="5"/>
  <c r="M3675" i="5"/>
  <c r="M3680" i="5"/>
  <c r="M3684" i="5"/>
  <c r="M3689" i="5"/>
  <c r="M3693" i="5"/>
  <c r="M3671" i="5"/>
  <c r="M3703" i="5"/>
  <c r="M3716" i="5"/>
  <c r="M3726" i="5"/>
  <c r="M3727" i="5"/>
  <c r="M3772" i="5"/>
  <c r="AI161" i="5" s="1"/>
  <c r="M3426" i="5"/>
  <c r="M3441" i="5"/>
  <c r="M3460" i="5"/>
  <c r="AI148" i="5" s="1"/>
  <c r="M3472" i="5"/>
  <c r="M3475" i="5"/>
  <c r="M3490" i="5"/>
  <c r="M3505" i="5"/>
  <c r="M3524" i="5"/>
  <c r="M3536" i="5"/>
  <c r="M3539" i="5"/>
  <c r="M3527" i="5"/>
  <c r="M3554" i="5"/>
  <c r="M3569" i="5"/>
  <c r="M3588" i="5"/>
  <c r="M3603" i="5"/>
  <c r="M3591" i="5"/>
  <c r="M3618" i="5"/>
  <c r="M3633" i="5"/>
  <c r="M3638" i="5"/>
  <c r="BD155" i="5" s="1"/>
  <c r="M3670" i="5"/>
  <c r="M3702" i="5"/>
  <c r="M3742" i="5"/>
  <c r="M3774" i="5"/>
  <c r="M3949" i="5"/>
  <c r="M3953" i="5"/>
  <c r="M3957" i="5"/>
  <c r="M3642" i="5"/>
  <c r="M3651" i="5"/>
  <c r="M3656" i="5"/>
  <c r="M3660" i="5"/>
  <c r="M3665" i="5"/>
  <c r="M3669" i="5"/>
  <c r="M3647" i="5"/>
  <c r="M3674" i="5"/>
  <c r="M3683" i="5"/>
  <c r="M3688" i="5"/>
  <c r="M3692" i="5"/>
  <c r="M3679" i="5"/>
  <c r="M3711" i="5"/>
  <c r="M3725" i="5"/>
  <c r="M3728" i="5"/>
  <c r="M3732" i="5"/>
  <c r="M3741" i="5"/>
  <c r="M3719" i="5"/>
  <c r="M3746" i="5"/>
  <c r="M3743" i="5"/>
  <c r="M3425" i="5"/>
  <c r="M3444" i="5"/>
  <c r="M3456" i="5"/>
  <c r="M3459" i="5"/>
  <c r="M3474" i="5"/>
  <c r="M3489" i="5"/>
  <c r="M3508" i="5"/>
  <c r="AI150" i="5" s="1"/>
  <c r="M3520" i="5"/>
  <c r="M3523" i="5"/>
  <c r="M3538" i="5"/>
  <c r="M3553" i="5"/>
  <c r="M3572" i="5"/>
  <c r="M3584" i="5"/>
  <c r="M3587" i="5"/>
  <c r="M3602" i="5"/>
  <c r="M3617" i="5"/>
  <c r="M3632" i="5"/>
  <c r="M3636" i="5"/>
  <c r="M3646" i="5"/>
  <c r="M3678" i="5"/>
  <c r="M3710" i="5"/>
  <c r="BD158" i="5" s="1"/>
  <c r="M3724" i="5"/>
  <c r="AI159" i="5" s="1"/>
  <c r="M3718" i="5"/>
  <c r="M3513" i="5"/>
  <c r="M3532" i="5"/>
  <c r="AI151" i="5" s="1"/>
  <c r="M3544" i="5"/>
  <c r="M3547" i="5"/>
  <c r="M3535" i="5"/>
  <c r="M3562" i="5"/>
  <c r="M3577" i="5"/>
  <c r="M3596" i="5"/>
  <c r="M3611" i="5"/>
  <c r="M3621" i="5"/>
  <c r="M3599" i="5"/>
  <c r="M3626" i="5"/>
  <c r="M3655" i="5"/>
  <c r="M3701" i="5"/>
  <c r="M3757" i="5"/>
  <c r="M3735" i="5"/>
  <c r="M3761" i="5"/>
  <c r="M3762" i="5"/>
  <c r="M3760" i="5"/>
  <c r="M4042" i="5"/>
  <c r="M4043" i="5"/>
  <c r="M4040" i="5"/>
  <c r="M4041" i="5"/>
  <c r="M4047" i="5"/>
  <c r="M4046" i="5"/>
  <c r="BD172" i="5" s="1"/>
  <c r="M4045" i="5"/>
  <c r="M4317" i="5"/>
  <c r="M4321" i="5"/>
  <c r="M3707" i="5"/>
  <c r="M3715" i="5"/>
  <c r="M3739" i="5"/>
  <c r="M3744" i="5"/>
  <c r="M3755" i="5"/>
  <c r="M3733" i="5"/>
  <c r="M3771" i="5"/>
  <c r="M3749" i="5"/>
  <c r="M3754" i="5"/>
  <c r="M3791" i="5"/>
  <c r="M3769" i="5"/>
  <c r="M3796" i="5"/>
  <c r="AI162" i="5" s="1"/>
  <c r="M3792" i="5"/>
  <c r="M3819" i="5"/>
  <c r="M3816" i="5"/>
  <c r="M3817" i="5"/>
  <c r="M3962" i="5"/>
  <c r="M3963" i="5"/>
  <c r="M3960" i="5"/>
  <c r="M3961" i="5"/>
  <c r="M3950" i="5"/>
  <c r="BD168" i="5" s="1"/>
  <c r="M4063" i="5"/>
  <c r="M4061" i="5"/>
  <c r="M4062" i="5"/>
  <c r="M4053" i="5"/>
  <c r="M4049" i="5"/>
  <c r="M4076" i="5"/>
  <c r="M4073" i="5"/>
  <c r="M4154" i="5"/>
  <c r="M4155" i="5"/>
  <c r="M4152" i="5"/>
  <c r="M4153" i="5"/>
  <c r="M4142" i="5"/>
  <c r="BD176" i="5" s="1"/>
  <c r="M4175" i="5"/>
  <c r="M4173" i="5"/>
  <c r="M4174" i="5"/>
  <c r="M4204" i="5"/>
  <c r="AI179" i="5" s="1"/>
  <c r="M4201" i="5"/>
  <c r="M3698" i="5"/>
  <c r="M3706" i="5"/>
  <c r="M3714" i="5"/>
  <c r="M3720" i="5"/>
  <c r="M3721" i="5"/>
  <c r="M3766" i="5"/>
  <c r="M3776" i="5"/>
  <c r="M3768" i="5"/>
  <c r="M3773" i="5"/>
  <c r="M3813" i="5"/>
  <c r="M3978" i="5"/>
  <c r="M3979" i="5"/>
  <c r="M3976" i="5"/>
  <c r="M3977" i="5"/>
  <c r="M3983" i="5"/>
  <c r="M3982" i="5"/>
  <c r="M3981" i="5"/>
  <c r="M4070" i="5"/>
  <c r="BD173" i="5" s="1"/>
  <c r="M4346" i="5"/>
  <c r="M4347" i="5"/>
  <c r="M4344" i="5"/>
  <c r="M4345" i="5"/>
  <c r="M4334" i="5"/>
  <c r="BD184" i="5" s="1"/>
  <c r="M4365" i="5"/>
  <c r="M4367" i="5"/>
  <c r="M4366" i="5"/>
  <c r="M3697" i="5"/>
  <c r="M3705" i="5"/>
  <c r="M3713" i="5"/>
  <c r="M3738" i="5"/>
  <c r="M3765" i="5"/>
  <c r="M3770" i="5"/>
  <c r="M3789" i="5"/>
  <c r="M3795" i="5"/>
  <c r="M3793" i="5"/>
  <c r="M3835" i="5"/>
  <c r="M3832" i="5"/>
  <c r="M3833" i="5"/>
  <c r="M3999" i="5"/>
  <c r="M3997" i="5"/>
  <c r="M3998" i="5"/>
  <c r="BD170" i="5" s="1"/>
  <c r="M3989" i="5"/>
  <c r="M3985" i="5"/>
  <c r="M4012" i="5"/>
  <c r="AI171" i="5" s="1"/>
  <c r="M4009" i="5"/>
  <c r="M4065" i="5"/>
  <c r="M4389" i="5"/>
  <c r="M4391" i="5"/>
  <c r="M4390" i="5"/>
  <c r="M4377" i="5"/>
  <c r="M3731" i="5"/>
  <c r="M3764" i="5"/>
  <c r="M3781" i="5"/>
  <c r="M3790" i="5"/>
  <c r="M3829" i="5"/>
  <c r="M3914" i="5"/>
  <c r="M3915" i="5"/>
  <c r="M3912" i="5"/>
  <c r="M3913" i="5"/>
  <c r="M3919" i="5"/>
  <c r="M3918" i="5"/>
  <c r="M3917" i="5"/>
  <c r="M4218" i="5"/>
  <c r="M4219" i="5"/>
  <c r="M4216" i="5"/>
  <c r="M4217" i="5"/>
  <c r="M4213" i="5"/>
  <c r="M4206" i="5"/>
  <c r="M4239" i="5"/>
  <c r="M4237" i="5"/>
  <c r="M4238" i="5"/>
  <c r="BD180" i="5" s="1"/>
  <c r="M4268" i="5"/>
  <c r="M4265" i="5"/>
  <c r="M3736" i="5"/>
  <c r="M3747" i="5"/>
  <c r="M3753" i="5"/>
  <c r="M3763" i="5"/>
  <c r="M3784" i="5"/>
  <c r="M3803" i="5"/>
  <c r="M3800" i="5"/>
  <c r="M3801" i="5"/>
  <c r="M3785" i="5"/>
  <c r="M3812" i="5"/>
  <c r="M3809" i="5"/>
  <c r="M3824" i="5"/>
  <c r="M3851" i="5"/>
  <c r="M3848" i="5"/>
  <c r="M3849" i="5"/>
  <c r="M3935" i="5"/>
  <c r="M3933" i="5"/>
  <c r="M3934" i="5"/>
  <c r="M3925" i="5"/>
  <c r="M3921" i="5"/>
  <c r="M3948" i="5"/>
  <c r="M3945" i="5"/>
  <c r="M4028" i="5"/>
  <c r="M4090" i="5"/>
  <c r="M4091" i="5"/>
  <c r="M4088" i="5"/>
  <c r="M4089" i="5"/>
  <c r="M4078" i="5"/>
  <c r="M3730" i="5"/>
  <c r="M3758" i="5"/>
  <c r="BD160" i="5" s="1"/>
  <c r="M3783" i="5"/>
  <c r="M3807" i="5"/>
  <c r="M3805" i="5"/>
  <c r="M3806" i="5"/>
  <c r="BD162" i="5" s="1"/>
  <c r="M3837" i="5"/>
  <c r="M3846" i="5"/>
  <c r="M3845" i="5"/>
  <c r="M3942" i="5"/>
  <c r="M4013" i="5"/>
  <c r="M4017" i="5"/>
  <c r="M4021" i="5"/>
  <c r="M4111" i="5"/>
  <c r="M4109" i="5"/>
  <c r="M4110" i="5"/>
  <c r="M4140" i="5"/>
  <c r="M4137" i="5"/>
  <c r="M4413" i="5"/>
  <c r="M4282" i="5"/>
  <c r="M4283" i="5"/>
  <c r="M4280" i="5"/>
  <c r="M4281" i="5"/>
  <c r="M4270" i="5"/>
  <c r="M4303" i="5"/>
  <c r="M4301" i="5"/>
  <c r="M4302" i="5"/>
  <c r="M4332" i="5"/>
  <c r="M4329" i="5"/>
  <c r="M3818" i="5"/>
  <c r="M3823" i="5"/>
  <c r="M3828" i="5"/>
  <c r="M3834" i="5"/>
  <c r="M3839" i="5"/>
  <c r="M3844" i="5"/>
  <c r="AI164" i="5" s="1"/>
  <c r="M3822" i="5"/>
  <c r="M3850" i="5"/>
  <c r="M3855" i="5"/>
  <c r="M3860" i="5"/>
  <c r="M3838" i="5"/>
  <c r="M3866" i="5"/>
  <c r="M3854" i="5"/>
  <c r="BD164" i="5" s="1"/>
  <c r="M3892" i="5"/>
  <c r="AI166" i="5" s="1"/>
  <c r="M3870" i="5"/>
  <c r="M3903" i="5"/>
  <c r="M3881" i="5"/>
  <c r="M3908" i="5"/>
  <c r="M3886" i="5"/>
  <c r="M3922" i="5"/>
  <c r="M3923" i="5"/>
  <c r="M3920" i="5"/>
  <c r="M3943" i="5"/>
  <c r="M3972" i="5"/>
  <c r="M3986" i="5"/>
  <c r="M3987" i="5"/>
  <c r="M3984" i="5"/>
  <c r="M4007" i="5"/>
  <c r="M4036" i="5"/>
  <c r="AI172" i="5" s="1"/>
  <c r="M4050" i="5"/>
  <c r="M4051" i="5"/>
  <c r="M4048" i="5"/>
  <c r="M4071" i="5"/>
  <c r="M4100" i="5"/>
  <c r="M4114" i="5"/>
  <c r="M4115" i="5"/>
  <c r="M4112" i="5"/>
  <c r="M4135" i="5"/>
  <c r="M4117" i="5"/>
  <c r="M4164" i="5"/>
  <c r="M4178" i="5"/>
  <c r="M4179" i="5"/>
  <c r="M4176" i="5"/>
  <c r="M4199" i="5"/>
  <c r="M4181" i="5"/>
  <c r="M4228" i="5"/>
  <c r="AI180" i="5" s="1"/>
  <c r="M4242" i="5"/>
  <c r="M4243" i="5"/>
  <c r="M4240" i="5"/>
  <c r="M4263" i="5"/>
  <c r="M4245" i="5"/>
  <c r="M4292" i="5"/>
  <c r="M4306" i="5"/>
  <c r="M4307" i="5"/>
  <c r="M4304" i="5"/>
  <c r="M4327" i="5"/>
  <c r="M4309" i="5"/>
  <c r="M4356" i="5"/>
  <c r="M4370" i="5"/>
  <c r="M4371" i="5"/>
  <c r="M4368" i="5"/>
  <c r="M4404" i="5"/>
  <c r="M4418" i="5"/>
  <c r="M3775" i="5"/>
  <c r="M3788" i="5"/>
  <c r="M3932" i="5"/>
  <c r="M3910" i="5"/>
  <c r="M3946" i="5"/>
  <c r="M3947" i="5"/>
  <c r="M3944" i="5"/>
  <c r="M3967" i="5"/>
  <c r="M3996" i="5"/>
  <c r="M3974" i="5"/>
  <c r="BD169" i="5" s="1"/>
  <c r="M4010" i="5"/>
  <c r="M4011" i="5"/>
  <c r="M4008" i="5"/>
  <c r="M4031" i="5"/>
  <c r="M4060" i="5"/>
  <c r="AI173" i="5" s="1"/>
  <c r="M4038" i="5"/>
  <c r="M4074" i="5"/>
  <c r="M4075" i="5"/>
  <c r="M4072" i="5"/>
  <c r="M4095" i="5"/>
  <c r="M4124" i="5"/>
  <c r="M4102" i="5"/>
  <c r="M4138" i="5"/>
  <c r="M4139" i="5"/>
  <c r="M4136" i="5"/>
  <c r="M4159" i="5"/>
  <c r="M4188" i="5"/>
  <c r="M4166" i="5"/>
  <c r="BD177" i="5" s="1"/>
  <c r="M4202" i="5"/>
  <c r="M4203" i="5"/>
  <c r="M4200" i="5"/>
  <c r="M4223" i="5"/>
  <c r="M4252" i="5"/>
  <c r="AI181" i="5" s="1"/>
  <c r="M4230" i="5"/>
  <c r="M4266" i="5"/>
  <c r="M4267" i="5"/>
  <c r="M4264" i="5"/>
  <c r="M4287" i="5"/>
  <c r="M4316" i="5"/>
  <c r="M4294" i="5"/>
  <c r="M4330" i="5"/>
  <c r="M4331" i="5"/>
  <c r="M4328" i="5"/>
  <c r="M4351" i="5"/>
  <c r="M4380" i="5"/>
  <c r="M4358" i="5"/>
  <c r="BD185" i="5" s="1"/>
  <c r="M4397" i="5"/>
  <c r="M4399" i="5"/>
  <c r="M3787" i="5"/>
  <c r="M3794" i="5"/>
  <c r="M3811" i="5"/>
  <c r="M3827" i="5"/>
  <c r="M3843" i="5"/>
  <c r="M3859" i="5"/>
  <c r="M3875" i="5"/>
  <c r="M3891" i="5"/>
  <c r="M3888" i="5"/>
  <c r="M3906" i="5"/>
  <c r="M3907" i="5"/>
  <c r="M3904" i="5"/>
  <c r="M3927" i="5"/>
  <c r="M3956" i="5"/>
  <c r="M3970" i="5"/>
  <c r="M3971" i="5"/>
  <c r="M3968" i="5"/>
  <c r="M3991" i="5"/>
  <c r="M4020" i="5"/>
  <c r="M4034" i="5"/>
  <c r="M4035" i="5"/>
  <c r="M4032" i="5"/>
  <c r="M4055" i="5"/>
  <c r="M4084" i="5"/>
  <c r="AI174" i="5" s="1"/>
  <c r="M4098" i="5"/>
  <c r="M4099" i="5"/>
  <c r="M4096" i="5"/>
  <c r="M4119" i="5"/>
  <c r="M4148" i="5"/>
  <c r="M4126" i="5"/>
  <c r="M4162" i="5"/>
  <c r="M4163" i="5"/>
  <c r="M4160" i="5"/>
  <c r="M4183" i="5"/>
  <c r="M4212" i="5"/>
  <c r="M4190" i="5"/>
  <c r="BD178" i="5" s="1"/>
  <c r="M4226" i="5"/>
  <c r="M4227" i="5"/>
  <c r="M4224" i="5"/>
  <c r="M4247" i="5"/>
  <c r="M4276" i="5"/>
  <c r="AI182" i="5" s="1"/>
  <c r="M4254" i="5"/>
  <c r="M4290" i="5"/>
  <c r="M4291" i="5"/>
  <c r="M4288" i="5"/>
  <c r="M4311" i="5"/>
  <c r="M4340" i="5"/>
  <c r="M4318" i="5"/>
  <c r="M4354" i="5"/>
  <c r="M4355" i="5"/>
  <c r="M4352" i="5"/>
  <c r="M4373" i="5"/>
  <c r="M4375" i="5"/>
  <c r="M4402" i="5"/>
  <c r="M4412" i="5"/>
  <c r="M3751" i="5"/>
  <c r="M3729" i="5"/>
  <c r="M3759" i="5"/>
  <c r="M3737" i="5"/>
  <c r="M3767" i="5"/>
  <c r="M3745" i="5"/>
  <c r="M3780" i="5"/>
  <c r="M3799" i="5"/>
  <c r="M3889" i="5"/>
  <c r="M3916" i="5"/>
  <c r="AI167" i="5" s="1"/>
  <c r="M3894" i="5"/>
  <c r="M3930" i="5"/>
  <c r="M3931" i="5"/>
  <c r="M3928" i="5"/>
  <c r="M3951" i="5"/>
  <c r="M3980" i="5"/>
  <c r="M3958" i="5"/>
  <c r="M3994" i="5"/>
  <c r="M3995" i="5"/>
  <c r="M3992" i="5"/>
  <c r="M4015" i="5"/>
  <c r="M4044" i="5"/>
  <c r="M4022" i="5"/>
  <c r="BD171" i="5" s="1"/>
  <c r="M4058" i="5"/>
  <c r="M4059" i="5"/>
  <c r="M4056" i="5"/>
  <c r="M4079" i="5"/>
  <c r="M4108" i="5"/>
  <c r="AI175" i="5" s="1"/>
  <c r="M4086" i="5"/>
  <c r="M4122" i="5"/>
  <c r="M4123" i="5"/>
  <c r="M4120" i="5"/>
  <c r="M4143" i="5"/>
  <c r="M4172" i="5"/>
  <c r="M4150" i="5"/>
  <c r="M4186" i="5"/>
  <c r="M4187" i="5"/>
  <c r="M4184" i="5"/>
  <c r="M4207" i="5"/>
  <c r="M4236" i="5"/>
  <c r="M4250" i="5"/>
  <c r="M4251" i="5"/>
  <c r="M4248" i="5"/>
  <c r="M4271" i="5"/>
  <c r="M4300" i="5"/>
  <c r="AI183" i="5" s="1"/>
  <c r="M4278" i="5"/>
  <c r="M4314" i="5"/>
  <c r="M4315" i="5"/>
  <c r="M4312" i="5"/>
  <c r="M4335" i="5"/>
  <c r="M4364" i="5"/>
  <c r="M4342" i="5"/>
  <c r="M4378" i="5"/>
  <c r="M4379" i="5"/>
  <c r="M4376" i="5"/>
  <c r="M4405" i="5"/>
  <c r="M4407" i="5"/>
  <c r="M4398" i="5"/>
  <c r="M3779" i="5"/>
  <c r="M3786" i="5"/>
  <c r="M3804" i="5"/>
  <c r="M3810" i="5"/>
  <c r="M3815" i="5"/>
  <c r="M3820" i="5"/>
  <c r="AI163" i="5" s="1"/>
  <c r="M3826" i="5"/>
  <c r="M3831" i="5"/>
  <c r="M3836" i="5"/>
  <c r="M3842" i="5"/>
  <c r="M3847" i="5"/>
  <c r="M3825" i="5"/>
  <c r="M3852" i="5"/>
  <c r="M3858" i="5"/>
  <c r="M3863" i="5"/>
  <c r="M3841" i="5"/>
  <c r="M3868" i="5"/>
  <c r="AI165" i="5" s="1"/>
  <c r="M3874" i="5"/>
  <c r="M3879" i="5"/>
  <c r="M3857" i="5"/>
  <c r="M3884" i="5"/>
  <c r="M3890" i="5"/>
  <c r="M3895" i="5"/>
  <c r="M3873" i="5"/>
  <c r="M3900" i="5"/>
  <c r="M3911" i="5"/>
  <c r="M3940" i="5"/>
  <c r="AI168" i="5" s="1"/>
  <c r="M3954" i="5"/>
  <c r="M3955" i="5"/>
  <c r="M3952" i="5"/>
  <c r="M3975" i="5"/>
  <c r="M4004" i="5"/>
  <c r="M4018" i="5"/>
  <c r="M4019" i="5"/>
  <c r="M4016" i="5"/>
  <c r="M4039" i="5"/>
  <c r="M4068" i="5"/>
  <c r="M4082" i="5"/>
  <c r="M4083" i="5"/>
  <c r="M4080" i="5"/>
  <c r="M4103" i="5"/>
  <c r="M4132" i="5"/>
  <c r="AI176" i="5" s="1"/>
  <c r="M4146" i="5"/>
  <c r="M4147" i="5"/>
  <c r="M4144" i="5"/>
  <c r="M4167" i="5"/>
  <c r="M4196" i="5"/>
  <c r="M4210" i="5"/>
  <c r="M4211" i="5"/>
  <c r="M4208" i="5"/>
  <c r="M4231" i="5"/>
  <c r="M4260" i="5"/>
  <c r="M4274" i="5"/>
  <c r="M4275" i="5"/>
  <c r="M4272" i="5"/>
  <c r="M4295" i="5"/>
  <c r="M4324" i="5"/>
  <c r="AI184" i="5" s="1"/>
  <c r="M4338" i="5"/>
  <c r="M4339" i="5"/>
  <c r="M4336" i="5"/>
  <c r="M4359" i="5"/>
  <c r="M4388" i="5"/>
  <c r="M4410" i="5"/>
  <c r="M4420" i="5"/>
  <c r="AI188" i="5" s="1"/>
  <c r="M4106" i="5"/>
  <c r="M4107" i="5"/>
  <c r="M4104" i="5"/>
  <c r="M4127" i="5"/>
  <c r="M4156" i="5"/>
  <c r="AI177" i="5" s="1"/>
  <c r="M4134" i="5"/>
  <c r="M4170" i="5"/>
  <c r="M4171" i="5"/>
  <c r="M4168" i="5"/>
  <c r="M4191" i="5"/>
  <c r="M4193" i="5"/>
  <c r="M4220" i="5"/>
  <c r="M4198" i="5"/>
  <c r="M4234" i="5"/>
  <c r="M4235" i="5"/>
  <c r="M4232" i="5"/>
  <c r="M4255" i="5"/>
  <c r="M4257" i="5"/>
  <c r="M4284" i="5"/>
  <c r="M4262" i="5"/>
  <c r="BD181" i="5" s="1"/>
  <c r="M4298" i="5"/>
  <c r="M4299" i="5"/>
  <c r="M4296" i="5"/>
  <c r="M4319" i="5"/>
  <c r="M4348" i="5"/>
  <c r="AI185" i="5" s="1"/>
  <c r="M4326" i="5"/>
  <c r="M4362" i="5"/>
  <c r="M4363" i="5"/>
  <c r="M4360" i="5"/>
  <c r="M4381" i="5"/>
  <c r="M4383" i="5"/>
  <c r="M4374" i="5"/>
  <c r="M4415" i="5"/>
  <c r="M4406" i="5"/>
  <c r="BD187" i="5" s="1"/>
  <c r="M3883" i="5"/>
  <c r="M3898" i="5"/>
  <c r="M3899" i="5"/>
  <c r="M3896" i="5"/>
  <c r="M3897" i="5"/>
  <c r="M3924" i="5"/>
  <c r="M3902" i="5"/>
  <c r="BD166" i="5" s="1"/>
  <c r="M3938" i="5"/>
  <c r="M3939" i="5"/>
  <c r="M3936" i="5"/>
  <c r="M3959" i="5"/>
  <c r="M3941" i="5"/>
  <c r="M3988" i="5"/>
  <c r="AI170" i="5" s="1"/>
  <c r="M3966" i="5"/>
  <c r="M4002" i="5"/>
  <c r="M4003" i="5"/>
  <c r="M4000" i="5"/>
  <c r="M4023" i="5"/>
  <c r="M4005" i="5"/>
  <c r="M4052" i="5"/>
  <c r="M4030" i="5"/>
  <c r="M4066" i="5"/>
  <c r="M4067" i="5"/>
  <c r="M4064" i="5"/>
  <c r="M4087" i="5"/>
  <c r="M4069" i="5"/>
  <c r="M4116" i="5"/>
  <c r="M4094" i="5"/>
  <c r="BD174" i="5" s="1"/>
  <c r="M4130" i="5"/>
  <c r="M4131" i="5"/>
  <c r="M4128" i="5"/>
  <c r="M4151" i="5"/>
  <c r="M4133" i="5"/>
  <c r="M4180" i="5"/>
  <c r="AI178" i="5" s="1"/>
  <c r="M4158" i="5"/>
  <c r="M4194" i="5"/>
  <c r="M4195" i="5"/>
  <c r="M4192" i="5"/>
  <c r="M4215" i="5"/>
  <c r="M4197" i="5"/>
  <c r="M4244" i="5"/>
  <c r="M4222" i="5"/>
  <c r="M4258" i="5"/>
  <c r="M4259" i="5"/>
  <c r="M4256" i="5"/>
  <c r="M4279" i="5"/>
  <c r="M4261" i="5"/>
  <c r="M4308" i="5"/>
  <c r="M4286" i="5"/>
  <c r="BD182" i="5" s="1"/>
  <c r="M4322" i="5"/>
  <c r="M4323" i="5"/>
  <c r="M4320" i="5"/>
  <c r="M4343" i="5"/>
  <c r="M4325" i="5"/>
  <c r="M4372" i="5"/>
  <c r="AI186" i="5" s="1"/>
  <c r="M4350" i="5"/>
  <c r="M4386" i="5"/>
  <c r="M4387" i="5"/>
  <c r="M4384" i="5"/>
  <c r="M4369" i="5"/>
  <c r="M4396" i="5"/>
  <c r="AI187" i="5" s="1"/>
  <c r="M4419" i="5"/>
  <c r="M4401" i="5"/>
  <c r="M4392" i="5"/>
  <c r="M4400" i="5"/>
  <c r="M4408" i="5"/>
  <c r="M4416" i="5"/>
  <c r="M4395" i="5"/>
  <c r="M4403" i="5"/>
  <c r="M4411" i="5"/>
  <c r="I56" i="6" l="1"/>
  <c r="I45" i="6"/>
  <c r="I16" i="6"/>
  <c r="I19" i="6"/>
  <c r="I47" i="6"/>
  <c r="I13" i="6"/>
  <c r="I43" i="6"/>
  <c r="I50" i="6"/>
  <c r="M124" i="6"/>
  <c r="L125" i="6"/>
  <c r="P124" i="6"/>
  <c r="N124" i="6" s="1"/>
  <c r="I14" i="6"/>
  <c r="N28" i="6"/>
  <c r="M28" i="6" s="1"/>
  <c r="K29" i="6"/>
  <c r="L28" i="6"/>
  <c r="I54" i="6"/>
  <c r="I15" i="6"/>
  <c r="I18" i="6"/>
  <c r="I20" i="6"/>
  <c r="I22" i="6"/>
  <c r="I57" i="6"/>
  <c r="I55" i="6"/>
  <c r="I53" i="6"/>
  <c r="I51" i="6"/>
  <c r="L66" i="6"/>
  <c r="K67" i="6"/>
  <c r="N66" i="6"/>
  <c r="M66" i="6" s="1"/>
  <c r="N123" i="6"/>
  <c r="N122" i="6"/>
  <c r="R123" i="6"/>
  <c r="R122" i="6"/>
  <c r="L67" i="6" l="1"/>
  <c r="K68" i="6"/>
  <c r="N67" i="6"/>
  <c r="M67" i="6" s="1"/>
  <c r="P125" i="6"/>
  <c r="N125" i="6" s="1"/>
  <c r="M125" i="6"/>
  <c r="L126" i="6"/>
  <c r="N29" i="6"/>
  <c r="M29" i="6" s="1"/>
  <c r="L29" i="6"/>
  <c r="K30" i="6"/>
  <c r="L127" i="6" l="1"/>
  <c r="P126" i="6"/>
  <c r="N126" i="6" s="1"/>
  <c r="M126" i="6"/>
  <c r="N30" i="6"/>
  <c r="M30" i="6" s="1"/>
  <c r="K31" i="6"/>
  <c r="L30" i="6"/>
  <c r="N68" i="6"/>
  <c r="L68" i="6"/>
  <c r="K69" i="6"/>
  <c r="N69" i="6" l="1"/>
  <c r="M69" i="6" s="1"/>
  <c r="L69" i="6"/>
  <c r="K70" i="6"/>
  <c r="M68" i="6"/>
  <c r="N31" i="6"/>
  <c r="M31" i="6" s="1"/>
  <c r="K32" i="6"/>
  <c r="L31" i="6"/>
  <c r="P127" i="6"/>
  <c r="N127" i="6" s="1"/>
  <c r="M127" i="6"/>
  <c r="L128" i="6"/>
  <c r="K33" i="6" l="1"/>
  <c r="L32" i="6"/>
  <c r="N32" i="6"/>
  <c r="M32" i="6" s="1"/>
  <c r="N70" i="6"/>
  <c r="M70" i="6" s="1"/>
  <c r="L70" i="6"/>
  <c r="K71" i="6"/>
  <c r="L129" i="6"/>
  <c r="P128" i="6"/>
  <c r="N128" i="6" s="1"/>
  <c r="M128" i="6"/>
  <c r="P129" i="6" l="1"/>
  <c r="N129" i="6" s="1"/>
  <c r="M129" i="6"/>
  <c r="L130" i="6"/>
  <c r="N71" i="6"/>
  <c r="M71" i="6" s="1"/>
  <c r="L71" i="6"/>
  <c r="K72" i="6"/>
  <c r="K34" i="6"/>
  <c r="L33" i="6"/>
  <c r="N33" i="6"/>
  <c r="M33" i="6" s="1"/>
  <c r="K35" i="6" l="1"/>
  <c r="L34" i="6"/>
  <c r="N34" i="6"/>
  <c r="M34" i="6" s="1"/>
  <c r="N72" i="6"/>
  <c r="M72" i="6" s="1"/>
  <c r="K73" i="6"/>
  <c r="L72" i="6"/>
  <c r="L131" i="6"/>
  <c r="P130" i="6"/>
  <c r="N130" i="6" s="1"/>
  <c r="M130" i="6"/>
  <c r="K74" i="6" l="1"/>
  <c r="N73" i="6"/>
  <c r="M73" i="6" s="1"/>
  <c r="L73" i="6"/>
  <c r="L35" i="6"/>
  <c r="K36" i="6"/>
  <c r="N35" i="6"/>
  <c r="M35" i="6" s="1"/>
  <c r="P131" i="6"/>
  <c r="N131" i="6" s="1"/>
  <c r="M131" i="6"/>
  <c r="L132" i="6"/>
  <c r="L36" i="6" l="1"/>
  <c r="K37" i="6"/>
  <c r="N36" i="6"/>
  <c r="M36" i="6" s="1"/>
  <c r="L133" i="6"/>
  <c r="P132" i="6"/>
  <c r="N132" i="6" s="1"/>
  <c r="M132" i="6"/>
  <c r="K75" i="6"/>
  <c r="N74" i="6"/>
  <c r="M74" i="6" s="1"/>
  <c r="L74" i="6"/>
  <c r="L75" i="6" l="1"/>
  <c r="K76" i="6"/>
  <c r="N75" i="6"/>
  <c r="M75" i="6" s="1"/>
  <c r="P133" i="6"/>
  <c r="N133" i="6" s="1"/>
  <c r="M133" i="6"/>
  <c r="L134" i="6"/>
  <c r="N37" i="6"/>
  <c r="M37" i="6" s="1"/>
  <c r="L37" i="6"/>
  <c r="L135" i="6" l="1"/>
  <c r="P134" i="6"/>
  <c r="N134" i="6" s="1"/>
  <c r="M134" i="6"/>
  <c r="L76" i="6"/>
  <c r="K77" i="6"/>
  <c r="N76" i="6"/>
  <c r="M76" i="6" s="1"/>
  <c r="N77" i="6" l="1"/>
  <c r="L77" i="6"/>
  <c r="P135" i="6"/>
  <c r="N135" i="6" s="1"/>
  <c r="M135" i="6"/>
  <c r="M77" i="6" l="1"/>
  <c r="N78" i="6"/>
  <c r="M78" i="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tc={FD04B188-E8D3-4010-9E2B-97C99A3B5575}</author>
  </authors>
  <commentList>
    <comment ref="C4" authorId="0" shapeId="0" xr:uid="{FD04B188-E8D3-4010-9E2B-97C99A3B5575}">
      <text>
        <t>[Threaded comment]
Your version of Excel allows you to read this threaded comment; however, any edits to it will get removed if the file is opened in a newer version of Excel. Learn more: https://go.microsoft.com/fwlink/?linkid=870924
Comment:
    Avg hourly flow</t>
      </text>
    </comment>
  </commentList>
</comments>
</file>

<file path=xl/sharedStrings.xml><?xml version="1.0" encoding="utf-8"?>
<sst xmlns="http://schemas.openxmlformats.org/spreadsheetml/2006/main" count="699" uniqueCount="169">
  <si>
    <t xml:space="preserve">06:00 - 06:00 COMPOSITE SAMPLES                                       06:00 - 06:00 COMPOSITE SAMPLES  </t>
  </si>
  <si>
    <t xml:space="preserve">GRAB SAMPLES          GRAB SAMPLES             GRAB SAMPLES           GRAB SAMPLES           GRAB SAMPLES                    GRAB SAMPLES           GRAB SAMPLES           GRAB SAMPLES           GRAB SAMPLES           GRAB SAMPLES           GRAB SAMPLES  </t>
  </si>
  <si>
    <t>Influent</t>
  </si>
  <si>
    <t>Aeration Basin Influent (ABI)</t>
  </si>
  <si>
    <t>Effluent</t>
  </si>
  <si>
    <t>AB2 Zone 7 Mixed Liquor</t>
  </si>
  <si>
    <t>Mixed Liquor Wasting Station</t>
  </si>
  <si>
    <t>Solids Contact Effluent</t>
  </si>
  <si>
    <t>RAS from Splitting Structure</t>
  </si>
  <si>
    <t>Gravity Thickener Overflow</t>
  </si>
  <si>
    <t>DAFT Subnatant</t>
  </si>
  <si>
    <t>Centrate</t>
  </si>
  <si>
    <t>TSS</t>
  </si>
  <si>
    <t>VSS</t>
  </si>
  <si>
    <t>TP</t>
  </si>
  <si>
    <t>OP</t>
  </si>
  <si>
    <t>ALK</t>
  </si>
  <si>
    <t>Total Iron</t>
  </si>
  <si>
    <t>Sol. Iron</t>
  </si>
  <si>
    <t>mg/L</t>
  </si>
  <si>
    <t>mg-TP/L</t>
  </si>
  <si>
    <t>mg-OP/L</t>
  </si>
  <si>
    <t>mg/L CaCO3</t>
  </si>
  <si>
    <t>mg-Fe/L</t>
  </si>
  <si>
    <t>Digester Feed TWAS (GRAB SAMPLE)</t>
  </si>
  <si>
    <t>Digester Feed TPS (GRAB SAMPLE)</t>
  </si>
  <si>
    <t>Primary Digester Effluent (GRAB SAMPLE)</t>
  </si>
  <si>
    <t>Secondary Digester Effluent (GRAB SAMPLE)</t>
  </si>
  <si>
    <t>TS</t>
  </si>
  <si>
    <t>VS</t>
  </si>
  <si>
    <t>Tot. Fe</t>
  </si>
  <si>
    <t>Sol. Fe</t>
  </si>
  <si>
    <t>pH</t>
  </si>
  <si>
    <t>NH3</t>
  </si>
  <si>
    <t>Ca</t>
  </si>
  <si>
    <t>Mg</t>
  </si>
  <si>
    <t>% Solids</t>
  </si>
  <si>
    <t>% Volatile</t>
  </si>
  <si>
    <t>-</t>
  </si>
  <si>
    <t>mg-N/L</t>
  </si>
  <si>
    <t>Gallons</t>
  </si>
  <si>
    <t>Date</t>
  </si>
  <si>
    <t>OP Conc. (mg-P/L)</t>
  </si>
  <si>
    <t>Totalized Flows for the End of Day</t>
  </si>
  <si>
    <t>Primary Sludge</t>
  </si>
  <si>
    <t>Thickened Sludge</t>
  </si>
  <si>
    <t>GVT O/F</t>
  </si>
  <si>
    <t>DAFT Sub.</t>
  </si>
  <si>
    <t>ABI</t>
  </si>
  <si>
    <t>RAS</t>
  </si>
  <si>
    <t>MLWS Flow</t>
  </si>
  <si>
    <t>TWAS Flow</t>
  </si>
  <si>
    <t>MGD</t>
  </si>
  <si>
    <t>GPM</t>
  </si>
  <si>
    <t>GAL</t>
  </si>
  <si>
    <t>Avg MGD</t>
  </si>
  <si>
    <t>Est. GAL</t>
  </si>
  <si>
    <t>% Diff.</t>
  </si>
  <si>
    <t>GPD</t>
  </si>
  <si>
    <t>TPS Corr.</t>
  </si>
  <si>
    <t>Bad</t>
  </si>
  <si>
    <t>Phosphorus Profiles for the Mixed Liquor Wasting Station Pre-Ferric Dosing location</t>
  </si>
  <si>
    <t>Time</t>
  </si>
  <si>
    <t>Delta %</t>
  </si>
  <si>
    <t>Delta</t>
  </si>
  <si>
    <t>9-5 average</t>
  </si>
  <si>
    <t>% delta from 9-5 average</t>
  </si>
  <si>
    <t>Notes</t>
  </si>
  <si>
    <t>Data marker</t>
  </si>
  <si>
    <t>Molar Dose</t>
  </si>
  <si>
    <t>mm/dd/yyyy</t>
  </si>
  <si>
    <t>hh:mm</t>
  </si>
  <si>
    <t>Abs</t>
  </si>
  <si>
    <t>mg-P/L</t>
  </si>
  <si>
    <t>Triangle</t>
  </si>
  <si>
    <t>Baseline</t>
  </si>
  <si>
    <t>This is an initial profiling campaign performed before any ferric dosing had occurred and can be considered a baseline for the MLC at the wasting station.</t>
  </si>
  <si>
    <t>Square</t>
  </si>
  <si>
    <t>Diamond</t>
  </si>
  <si>
    <t>Circle</t>
  </si>
  <si>
    <t>NOTE: Scada system was down in the morning</t>
  </si>
  <si>
    <t>OP Conc.</t>
  </si>
  <si>
    <t>Low MLC OP conc. (9/2)</t>
  </si>
  <si>
    <t>High MLC OP Conc. (9/9)</t>
  </si>
  <si>
    <t>Val.</t>
  </si>
  <si>
    <t>Pow.</t>
  </si>
  <si>
    <t>A</t>
  </si>
  <si>
    <t>B</t>
  </si>
  <si>
    <t>C</t>
  </si>
  <si>
    <t>D</t>
  </si>
  <si>
    <t>E</t>
  </si>
  <si>
    <t>Delta 1st OP</t>
  </si>
  <si>
    <t>Phosphorous dosing system down for 3 hours over the weekend, setpoint not updated until 4 pm on Monday</t>
  </si>
  <si>
    <t>Ammonia Profile in Mixed Liquor Channel</t>
  </si>
  <si>
    <t>Dosing pumps down from noon onwards</t>
  </si>
  <si>
    <t xml:space="preserve"> </t>
  </si>
  <si>
    <t>Predicted Concentration</t>
  </si>
  <si>
    <t>0.5*time of day</t>
  </si>
  <si>
    <t>% Deviation from 9-5 Average</t>
  </si>
  <si>
    <t>Calculation of axis bounds</t>
  </si>
  <si>
    <t>Constants</t>
  </si>
  <si>
    <t>g/mol</t>
  </si>
  <si>
    <t>MW Phosphorous</t>
  </si>
  <si>
    <t>MW Iron</t>
  </si>
  <si>
    <t>MW Al</t>
  </si>
  <si>
    <t>Primary Digester</t>
  </si>
  <si>
    <t>Cu. Ft</t>
  </si>
  <si>
    <t>Secondary Dig.</t>
  </si>
  <si>
    <t>PAD</t>
  </si>
  <si>
    <t>Ferric Chloride Solution</t>
  </si>
  <si>
    <t>mass/mass</t>
  </si>
  <si>
    <t>FeCl/Total</t>
  </si>
  <si>
    <t>FeCl3</t>
  </si>
  <si>
    <t>FeCl3-6H2O</t>
  </si>
  <si>
    <t>mol H2O</t>
  </si>
  <si>
    <t>S.G.</t>
  </si>
  <si>
    <t>lbs/gal (S.G.)</t>
  </si>
  <si>
    <t>lbs FeCl3 hyd/ gal</t>
  </si>
  <si>
    <t>mol Fe / gal</t>
  </si>
  <si>
    <t>lbs Fe / lb soln.</t>
  </si>
  <si>
    <t>Aluminum Sulfate</t>
  </si>
  <si>
    <t>Alum/Total</t>
  </si>
  <si>
    <r>
      <t>Al</t>
    </r>
    <r>
      <rPr>
        <vertAlign val="subscript"/>
        <sz val="10"/>
        <rFont val="Arial"/>
        <family val="2"/>
      </rPr>
      <t>2</t>
    </r>
    <r>
      <rPr>
        <sz val="11"/>
        <color theme="1"/>
        <rFont val="Calibri"/>
        <family val="2"/>
        <scheme val="minor"/>
      </rPr>
      <t>O</t>
    </r>
    <r>
      <rPr>
        <vertAlign val="subscript"/>
        <sz val="10"/>
        <rFont val="Arial"/>
        <family val="2"/>
      </rPr>
      <t>3</t>
    </r>
  </si>
  <si>
    <r>
      <t>Al</t>
    </r>
    <r>
      <rPr>
        <vertAlign val="subscript"/>
        <sz val="10"/>
        <rFont val="Arial"/>
        <family val="2"/>
      </rPr>
      <t>2</t>
    </r>
    <r>
      <rPr>
        <sz val="11"/>
        <color theme="1"/>
        <rFont val="Calibri"/>
        <family val="2"/>
        <scheme val="minor"/>
      </rPr>
      <t>(SO</t>
    </r>
    <r>
      <rPr>
        <vertAlign val="subscript"/>
        <sz val="10"/>
        <rFont val="Arial"/>
        <family val="2"/>
      </rPr>
      <t>4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0"/>
        <rFont val="Arial"/>
        <family val="2"/>
      </rPr>
      <t>3</t>
    </r>
  </si>
  <si>
    <r>
      <t>Al</t>
    </r>
    <r>
      <rPr>
        <vertAlign val="subscript"/>
        <sz val="10"/>
        <rFont val="Arial"/>
        <family val="2"/>
      </rPr>
      <t>2</t>
    </r>
    <r>
      <rPr>
        <sz val="11"/>
        <color theme="1"/>
        <rFont val="Calibri"/>
        <family val="2"/>
        <scheme val="minor"/>
      </rPr>
      <t>(SO</t>
    </r>
    <r>
      <rPr>
        <vertAlign val="subscript"/>
        <sz val="10"/>
        <rFont val="Arial"/>
        <family val="2"/>
      </rPr>
      <t>4</t>
    </r>
    <r>
      <rPr>
        <sz val="11"/>
        <color theme="1"/>
        <rFont val="Calibri"/>
        <family val="2"/>
        <scheme val="minor"/>
      </rPr>
      <t>)</t>
    </r>
    <r>
      <rPr>
        <vertAlign val="subscript"/>
        <sz val="10"/>
        <rFont val="Arial"/>
        <family val="2"/>
      </rPr>
      <t xml:space="preserve">3 </t>
    </r>
    <r>
      <rPr>
        <sz val="10"/>
        <rFont val="Calibri"/>
        <family val="2"/>
      </rPr>
      <t>•</t>
    </r>
    <r>
      <rPr>
        <sz val="10"/>
        <rFont val="Arial"/>
        <family val="2"/>
      </rPr>
      <t xml:space="preserve"> 14H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</si>
  <si>
    <t>mass Alum /mass</t>
  </si>
  <si>
    <t>mass / mass</t>
  </si>
  <si>
    <t>lbs Al / gal</t>
  </si>
  <si>
    <t>mol Al / gal</t>
  </si>
  <si>
    <t>lbs Al / lb soln.</t>
  </si>
  <si>
    <t>Coagulant Usage</t>
  </si>
  <si>
    <t>Flow Meter</t>
  </si>
  <si>
    <t>Solution Mass</t>
  </si>
  <si>
    <t>Salt Mass</t>
  </si>
  <si>
    <t>Mols of Metal</t>
  </si>
  <si>
    <t>Coagulant</t>
  </si>
  <si>
    <t>gal/day</t>
  </si>
  <si>
    <t>avg ppmv</t>
  </si>
  <si>
    <t>lbs/day</t>
  </si>
  <si>
    <t>kg/day</t>
  </si>
  <si>
    <t>kmol/day</t>
  </si>
  <si>
    <t>Ferric</t>
  </si>
  <si>
    <t>Alum</t>
  </si>
  <si>
    <t>None</t>
  </si>
  <si>
    <t>Units</t>
  </si>
  <si>
    <t>Pre-Ferric Average (Before 8/15)</t>
  </si>
  <si>
    <t>Ferric Average (8/15-9/7)</t>
  </si>
  <si>
    <t>Interstudy Average (9/8-10/20)</t>
  </si>
  <si>
    <t>Alum Average (10/21-12/15)</t>
  </si>
  <si>
    <t>Return Average (After 12/15)</t>
  </si>
  <si>
    <t>Averages for 09:00 to 10:00 (Grab Sample Times)</t>
  </si>
  <si>
    <t>influent_mgd_hourly_avg</t>
  </si>
  <si>
    <t>influent_mgd_daily_avg</t>
  </si>
  <si>
    <t>primary_sludge_gmp_hourly_avg</t>
  </si>
  <si>
    <t>primary_sludge_gmp_daily_avg</t>
  </si>
  <si>
    <t>primary_sludge_gal</t>
  </si>
  <si>
    <t>thickened_sludge_gpm</t>
  </si>
  <si>
    <t>thickened_sludge_gal</t>
  </si>
  <si>
    <t>gvt_o_f_gpm</t>
  </si>
  <si>
    <t>centrate_gal</t>
  </si>
  <si>
    <t>daft_sub_gpm</t>
  </si>
  <si>
    <t>daft_sub_gal</t>
  </si>
  <si>
    <t>abi_mgd</t>
  </si>
  <si>
    <t>ras_gpm</t>
  </si>
  <si>
    <t>mlws_flow_gpm</t>
  </si>
  <si>
    <t>twas_flow_gmp_hourly_avg</t>
  </si>
  <si>
    <t>twas_flow_gmp_daily_avg</t>
  </si>
  <si>
    <t>twas_flow_gal</t>
  </si>
  <si>
    <t>effluent_mgd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</si>
</sst>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dd\-mmm\-yy"/>
    <numFmt numFmtId="165" formatCode="0.0"/>
    <numFmt numFmtId="166" formatCode="dd\-mmm\-yy\ hh:mm:ss"/>
    <numFmt numFmtId="167" formatCode="m/d/yy\ h:mm;@"/>
    <numFmt numFmtId="168" formatCode="[$-F400]h:mm:ss\ AM/PM"/>
    <numFmt numFmtId="169" formatCode="0.000"/>
    <numFmt numFmtId="170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0"/>
      <name val="Arial"/>
      <family val="2"/>
    </font>
    <font>
      <vertAlign val="subscript"/>
      <sz val="10"/>
      <name val="Arial"/>
      <family val="2"/>
    </font>
    <font>
      <sz val="10"/>
      <name val="Calibri"/>
      <family val="2"/>
    </font>
    <font>
      <b/>
      <sz val="11"/>
      <color theme="4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</fills>
  <borders count="4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indexed="64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medium">
        <color indexed="64"/>
      </top>
      <bottom/>
      <diagonal/>
    </border>
    <border>
      <left style="thin">
        <color indexed="22"/>
      </left>
      <right style="thin">
        <color indexed="22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7" fillId="0" borderId="0"/>
    <xf numFmtId="0" fontId="7" fillId="0" borderId="0"/>
  </cellStyleXfs>
  <cellXfs count="269">
    <xf numFmtId="0" fontId="0" fillId="0" borderId="0" xfId="0"/>
    <xf numFmtId="0" fontId="0" fillId="0" borderId="0" xfId="0" applyAlignment="1">
      <alignment horizontal="left" vertical="center"/>
    </xf>
    <xf numFmtId="0" fontId="0" fillId="2" borderId="1" xfId="0" applyFill="1" applyBorder="1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4" xfId="0" applyFill="1" applyBorder="1"/>
    <xf numFmtId="0" fontId="0" fillId="0" borderId="0" xfId="0" applyAlignment="1">
      <alignment horizontal="left"/>
    </xf>
    <xf numFmtId="0" fontId="0" fillId="0" borderId="5" xfId="0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0" xfId="0" applyFill="1"/>
    <xf numFmtId="0" fontId="0" fillId="2" borderId="6" xfId="0" applyFill="1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7" xfId="0" applyFill="1" applyBorder="1"/>
    <xf numFmtId="164" fontId="6" fillId="0" borderId="9" xfId="3" applyNumberFormat="1" applyFont="1" applyBorder="1" applyAlignment="1">
      <alignment horizontal="left" wrapText="1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164" fontId="6" fillId="0" borderId="1" xfId="3" applyNumberFormat="1" applyFont="1" applyBorder="1" applyAlignment="1">
      <alignment horizontal="left" wrapText="1"/>
    </xf>
    <xf numFmtId="0" fontId="6" fillId="0" borderId="0" xfId="3" applyFont="1" applyAlignment="1">
      <alignment horizontal="left" wrapText="1"/>
    </xf>
    <xf numFmtId="0" fontId="6" fillId="0" borderId="10" xfId="3" applyFont="1" applyBorder="1" applyAlignment="1">
      <alignment horizontal="left" wrapText="1"/>
    </xf>
    <xf numFmtId="164" fontId="6" fillId="0" borderId="11" xfId="3" applyNumberFormat="1" applyFont="1" applyBorder="1" applyAlignment="1">
      <alignment horizontal="left" wrapText="1"/>
    </xf>
    <xf numFmtId="20" fontId="8" fillId="0" borderId="10" xfId="4" applyNumberFormat="1" applyFont="1" applyBorder="1" applyAlignment="1">
      <alignment horizontal="center" wrapText="1"/>
    </xf>
    <xf numFmtId="0" fontId="6" fillId="0" borderId="12" xfId="3" applyFont="1" applyBorder="1" applyAlignment="1">
      <alignment horizontal="left" wrapText="1"/>
    </xf>
    <xf numFmtId="164" fontId="8" fillId="0" borderId="11" xfId="5" applyNumberFormat="1" applyFont="1" applyBorder="1" applyAlignment="1">
      <alignment horizontal="left" wrapText="1"/>
    </xf>
    <xf numFmtId="0" fontId="8" fillId="0" borderId="13" xfId="5" applyFont="1" applyBorder="1" applyAlignment="1">
      <alignment horizontal="left" wrapText="1"/>
    </xf>
    <xf numFmtId="164" fontId="6" fillId="0" borderId="14" xfId="3" applyNumberFormat="1" applyFont="1" applyBorder="1" applyAlignment="1">
      <alignment horizontal="left" wrapText="1"/>
    </xf>
    <xf numFmtId="0" fontId="6" fillId="0" borderId="15" xfId="3" applyFont="1" applyBorder="1" applyAlignment="1">
      <alignment horizontal="left" wrapText="1"/>
    </xf>
    <xf numFmtId="164" fontId="6" fillId="0" borderId="4" xfId="3" applyNumberFormat="1" applyFont="1" applyBorder="1" applyAlignment="1">
      <alignment horizontal="left" wrapText="1"/>
    </xf>
    <xf numFmtId="0" fontId="6" fillId="0" borderId="16" xfId="3" applyFont="1" applyBorder="1" applyAlignment="1">
      <alignment horizontal="left" wrapText="1"/>
    </xf>
    <xf numFmtId="0" fontId="6" fillId="0" borderId="17" xfId="3" applyFont="1" applyBorder="1" applyAlignment="1">
      <alignment horizontal="left" wrapText="1"/>
    </xf>
    <xf numFmtId="20" fontId="8" fillId="0" borderId="15" xfId="4" applyNumberFormat="1" applyFont="1" applyBorder="1" applyAlignment="1">
      <alignment horizontal="center" wrapText="1"/>
    </xf>
    <xf numFmtId="0" fontId="6" fillId="0" borderId="18" xfId="3" applyFont="1" applyBorder="1" applyAlignment="1">
      <alignment horizontal="left" wrapText="1"/>
    </xf>
    <xf numFmtId="0" fontId="8" fillId="0" borderId="17" xfId="5" applyFont="1" applyBorder="1" applyAlignment="1">
      <alignment horizontal="left" wrapText="1"/>
    </xf>
    <xf numFmtId="0" fontId="0" fillId="0" borderId="5" xfId="0" applyBorder="1"/>
    <xf numFmtId="0" fontId="6" fillId="0" borderId="13" xfId="3" applyFont="1" applyBorder="1" applyAlignment="1">
      <alignment horizontal="left" wrapText="1"/>
    </xf>
    <xf numFmtId="164" fontId="6" fillId="0" borderId="15" xfId="3" applyNumberFormat="1" applyFont="1" applyBorder="1" applyAlignment="1">
      <alignment horizontal="left" wrapText="1"/>
    </xf>
    <xf numFmtId="0" fontId="6" fillId="0" borderId="5" xfId="3" applyFont="1" applyBorder="1" applyAlignment="1">
      <alignment horizontal="left" wrapText="1"/>
    </xf>
    <xf numFmtId="0" fontId="5" fillId="0" borderId="0" xfId="3"/>
    <xf numFmtId="20" fontId="8" fillId="0" borderId="17" xfId="4" applyNumberFormat="1" applyFont="1" applyBorder="1" applyAlignment="1">
      <alignment horizontal="center" wrapText="1"/>
    </xf>
    <xf numFmtId="164" fontId="6" fillId="0" borderId="17" xfId="3" applyNumberFormat="1" applyFont="1" applyBorder="1" applyAlignment="1">
      <alignment horizontal="left" wrapText="1"/>
    </xf>
    <xf numFmtId="0" fontId="7" fillId="0" borderId="0" xfId="5"/>
    <xf numFmtId="0" fontId="8" fillId="0" borderId="0" xfId="5" applyFont="1" applyAlignment="1">
      <alignment horizontal="left" wrapText="1"/>
    </xf>
    <xf numFmtId="0" fontId="8" fillId="0" borderId="5" xfId="5" applyFont="1" applyBorder="1" applyAlignment="1">
      <alignment horizontal="left" wrapText="1"/>
    </xf>
    <xf numFmtId="0" fontId="5" fillId="0" borderId="5" xfId="3" applyBorder="1"/>
    <xf numFmtId="0" fontId="7" fillId="0" borderId="5" xfId="5" applyBorder="1"/>
    <xf numFmtId="164" fontId="6" fillId="0" borderId="0" xfId="3" applyNumberFormat="1" applyFont="1" applyAlignment="1">
      <alignment horizontal="left" wrapText="1"/>
    </xf>
    <xf numFmtId="20" fontId="8" fillId="0" borderId="19" xfId="4" applyNumberFormat="1" applyFont="1" applyBorder="1" applyAlignment="1">
      <alignment horizontal="center" wrapText="1"/>
    </xf>
    <xf numFmtId="0" fontId="6" fillId="0" borderId="19" xfId="3" applyFont="1" applyBorder="1" applyAlignment="1">
      <alignment horizontal="left" wrapText="1"/>
    </xf>
    <xf numFmtId="164" fontId="6" fillId="0" borderId="20" xfId="3" applyNumberFormat="1" applyFont="1" applyBorder="1" applyAlignment="1">
      <alignment horizontal="left" wrapText="1"/>
    </xf>
    <xf numFmtId="20" fontId="8" fillId="0" borderId="21" xfId="4" applyNumberFormat="1" applyFont="1" applyBorder="1" applyAlignment="1">
      <alignment horizontal="center" wrapText="1"/>
    </xf>
    <xf numFmtId="0" fontId="6" fillId="0" borderId="21" xfId="3" applyFont="1" applyBorder="1" applyAlignment="1">
      <alignment horizontal="left" wrapText="1"/>
    </xf>
    <xf numFmtId="0" fontId="0" fillId="0" borderId="7" xfId="0" applyBorder="1"/>
    <xf numFmtId="0" fontId="0" fillId="0" borderId="8" xfId="0" applyBorder="1"/>
    <xf numFmtId="0" fontId="8" fillId="0" borderId="19" xfId="5" applyFont="1" applyBorder="1" applyAlignment="1">
      <alignment horizontal="left" wrapText="1"/>
    </xf>
    <xf numFmtId="164" fontId="8" fillId="0" borderId="20" xfId="5" applyNumberFormat="1" applyFont="1" applyBorder="1" applyAlignment="1">
      <alignment horizontal="left" wrapText="1"/>
    </xf>
    <xf numFmtId="0" fontId="8" fillId="0" borderId="21" xfId="5" applyFont="1" applyBorder="1" applyAlignment="1">
      <alignment horizontal="left" wrapText="1"/>
    </xf>
    <xf numFmtId="0" fontId="0" fillId="0" borderId="4" xfId="0" applyBorder="1"/>
    <xf numFmtId="0" fontId="0" fillId="0" borderId="6" xfId="0" applyBorder="1"/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164" fontId="8" fillId="0" borderId="11" xfId="6" applyNumberFormat="1" applyFont="1" applyBorder="1" applyAlignment="1">
      <alignment horizontal="left" wrapText="1"/>
    </xf>
    <xf numFmtId="0" fontId="6" fillId="0" borderId="17" xfId="7" applyFont="1" applyBorder="1" applyAlignment="1">
      <alignment horizontal="left" wrapText="1"/>
    </xf>
    <xf numFmtId="0" fontId="8" fillId="0" borderId="17" xfId="8" applyFont="1" applyBorder="1" applyAlignment="1">
      <alignment horizontal="left" wrapText="1"/>
    </xf>
    <xf numFmtId="0" fontId="8" fillId="0" borderId="17" xfId="9" applyFont="1" applyBorder="1" applyAlignment="1">
      <alignment horizontal="left" wrapText="1"/>
    </xf>
    <xf numFmtId="0" fontId="8" fillId="0" borderId="13" xfId="9" applyFont="1" applyBorder="1" applyAlignment="1">
      <alignment horizontal="left" wrapText="1"/>
    </xf>
    <xf numFmtId="164" fontId="8" fillId="0" borderId="11" xfId="9" applyNumberFormat="1" applyFont="1" applyBorder="1" applyAlignment="1">
      <alignment horizontal="left" wrapText="1"/>
    </xf>
    <xf numFmtId="0" fontId="7" fillId="0" borderId="0" xfId="9"/>
    <xf numFmtId="0" fontId="8" fillId="0" borderId="0" xfId="9" applyFont="1" applyAlignment="1">
      <alignment horizontal="left" wrapText="1"/>
    </xf>
    <xf numFmtId="165" fontId="8" fillId="0" borderId="0" xfId="9" applyNumberFormat="1" applyFont="1" applyAlignment="1">
      <alignment horizontal="center" wrapText="1"/>
    </xf>
    <xf numFmtId="165" fontId="8" fillId="0" borderId="5" xfId="9" applyNumberFormat="1" applyFont="1" applyBorder="1" applyAlignment="1">
      <alignment horizontal="center" wrapText="1"/>
    </xf>
    <xf numFmtId="165" fontId="8" fillId="0" borderId="17" xfId="9" applyNumberFormat="1" applyFont="1" applyBorder="1" applyAlignment="1">
      <alignment horizontal="left" wrapText="1"/>
    </xf>
    <xf numFmtId="165" fontId="8" fillId="0" borderId="13" xfId="9" applyNumberFormat="1" applyFont="1" applyBorder="1" applyAlignment="1">
      <alignment horizontal="left" wrapText="1"/>
    </xf>
    <xf numFmtId="165" fontId="8" fillId="0" borderId="0" xfId="9" applyNumberFormat="1" applyFont="1" applyAlignment="1">
      <alignment horizontal="left" wrapText="1"/>
    </xf>
    <xf numFmtId="165" fontId="8" fillId="0" borderId="5" xfId="9" applyNumberFormat="1" applyFont="1" applyBorder="1" applyAlignment="1">
      <alignment horizontal="left" wrapText="1"/>
    </xf>
    <xf numFmtId="0" fontId="8" fillId="0" borderId="5" xfId="9" applyFont="1" applyBorder="1" applyAlignment="1">
      <alignment horizontal="left" wrapText="1"/>
    </xf>
    <xf numFmtId="0" fontId="6" fillId="0" borderId="0" xfId="7" applyFont="1" applyAlignment="1">
      <alignment horizontal="left" wrapText="1"/>
    </xf>
    <xf numFmtId="0" fontId="8" fillId="0" borderId="25" xfId="9" applyFont="1" applyBorder="1" applyAlignment="1">
      <alignment horizontal="left" wrapText="1"/>
    </xf>
    <xf numFmtId="0" fontId="8" fillId="0" borderId="19" xfId="8" applyFont="1" applyBorder="1" applyAlignment="1">
      <alignment horizontal="left" wrapText="1"/>
    </xf>
    <xf numFmtId="0" fontId="8" fillId="0" borderId="19" xfId="9" applyFont="1" applyBorder="1" applyAlignment="1">
      <alignment horizontal="left" wrapText="1"/>
    </xf>
    <xf numFmtId="164" fontId="8" fillId="0" borderId="26" xfId="6" applyNumberFormat="1" applyFont="1" applyBorder="1" applyAlignment="1">
      <alignment horizontal="left" wrapText="1"/>
    </xf>
    <xf numFmtId="164" fontId="8" fillId="0" borderId="26" xfId="9" applyNumberFormat="1" applyFont="1" applyBorder="1" applyAlignment="1">
      <alignment horizontal="left" wrapText="1"/>
    </xf>
    <xf numFmtId="164" fontId="8" fillId="0" borderId="9" xfId="6" applyNumberFormat="1" applyFont="1" applyBorder="1" applyAlignment="1">
      <alignment horizontal="left" wrapText="1"/>
    </xf>
    <xf numFmtId="0" fontId="8" fillId="0" borderId="2" xfId="8" applyFont="1" applyBorder="1" applyAlignment="1">
      <alignment horizontal="left" wrapText="1"/>
    </xf>
    <xf numFmtId="164" fontId="8" fillId="0" borderId="9" xfId="9" applyNumberFormat="1" applyFont="1" applyBorder="1" applyAlignment="1">
      <alignment horizontal="left" wrapText="1"/>
    </xf>
    <xf numFmtId="0" fontId="8" fillId="0" borderId="2" xfId="9" applyFont="1" applyBorder="1" applyAlignment="1">
      <alignment horizontal="left" wrapText="1"/>
    </xf>
    <xf numFmtId="0" fontId="8" fillId="0" borderId="0" xfId="8" applyFont="1" applyAlignment="1">
      <alignment horizontal="left" wrapText="1"/>
    </xf>
    <xf numFmtId="0" fontId="8" fillId="0" borderId="27" xfId="9" applyFont="1" applyBorder="1" applyAlignment="1">
      <alignment horizontal="left" wrapText="1"/>
    </xf>
    <xf numFmtId="164" fontId="8" fillId="0" borderId="20" xfId="6" applyNumberFormat="1" applyFont="1" applyBorder="1" applyAlignment="1">
      <alignment horizontal="left" wrapText="1"/>
    </xf>
    <xf numFmtId="164" fontId="8" fillId="0" borderId="20" xfId="9" applyNumberFormat="1" applyFont="1" applyBorder="1" applyAlignment="1">
      <alignment horizontal="left" wrapText="1"/>
    </xf>
    <xf numFmtId="0" fontId="8" fillId="0" borderId="28" xfId="9" applyFont="1" applyBorder="1" applyAlignment="1">
      <alignment horizontal="left" wrapText="1"/>
    </xf>
    <xf numFmtId="0" fontId="8" fillId="0" borderId="15" xfId="9" applyFont="1" applyBorder="1" applyAlignment="1">
      <alignment horizontal="left" wrapText="1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22" fontId="0" fillId="0" borderId="0" xfId="0" applyNumberFormat="1"/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/>
    </xf>
    <xf numFmtId="166" fontId="0" fillId="0" borderId="0" xfId="0" applyNumberFormat="1" applyAlignment="1">
      <alignment horizontal="left"/>
    </xf>
    <xf numFmtId="2" fontId="0" fillId="0" borderId="0" xfId="0" applyNumberFormat="1"/>
    <xf numFmtId="14" fontId="0" fillId="0" borderId="0" xfId="0" applyNumberFormat="1"/>
    <xf numFmtId="9" fontId="0" fillId="0" borderId="0" xfId="2" applyFont="1" applyAlignment="1">
      <alignment horizontal="center"/>
    </xf>
    <xf numFmtId="2" fontId="0" fillId="4" borderId="0" xfId="0" applyNumberFormat="1" applyFill="1" applyAlignment="1">
      <alignment horizontal="center"/>
    </xf>
    <xf numFmtId="167" fontId="0" fillId="0" borderId="0" xfId="0" applyNumberFormat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center"/>
    </xf>
    <xf numFmtId="20" fontId="0" fillId="0" borderId="2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9" fontId="0" fillId="0" borderId="2" xfId="2" applyFont="1" applyBorder="1" applyAlignment="1">
      <alignment horizontal="center" vertical="center"/>
    </xf>
    <xf numFmtId="2" fontId="0" fillId="0" borderId="3" xfId="0" applyNumberFormat="1" applyBorder="1"/>
    <xf numFmtId="10" fontId="0" fillId="0" borderId="3" xfId="2" applyNumberFormat="1" applyFont="1" applyBorder="1"/>
    <xf numFmtId="2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9" fontId="0" fillId="0" borderId="0" xfId="2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20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9" fontId="0" fillId="0" borderId="7" xfId="2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14" fontId="0" fillId="0" borderId="22" xfId="0" applyNumberFormat="1" applyBorder="1" applyAlignment="1">
      <alignment horizontal="center" vertical="center"/>
    </xf>
    <xf numFmtId="20" fontId="0" fillId="0" borderId="23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68" fontId="0" fillId="0" borderId="0" xfId="0" applyNumberFormat="1"/>
    <xf numFmtId="0" fontId="0" fillId="3" borderId="32" xfId="0" applyFill="1" applyBorder="1" applyAlignment="1">
      <alignment horizontal="center"/>
    </xf>
    <xf numFmtId="2" fontId="0" fillId="0" borderId="0" xfId="1" applyNumberFormat="1" applyFont="1" applyAlignment="1">
      <alignment horizontal="center"/>
    </xf>
    <xf numFmtId="14" fontId="0" fillId="0" borderId="1" xfId="0" applyNumberFormat="1" applyBorder="1"/>
    <xf numFmtId="20" fontId="0" fillId="0" borderId="2" xfId="0" applyNumberFormat="1" applyBorder="1"/>
    <xf numFmtId="2" fontId="0" fillId="0" borderId="2" xfId="0" applyNumberFormat="1" applyBorder="1" applyAlignment="1">
      <alignment horizontal="center"/>
    </xf>
    <xf numFmtId="14" fontId="0" fillId="0" borderId="6" xfId="0" applyNumberFormat="1" applyBorder="1"/>
    <xf numFmtId="20" fontId="0" fillId="0" borderId="7" xfId="0" applyNumberFormat="1" applyBorder="1"/>
    <xf numFmtId="2" fontId="0" fillId="0" borderId="7" xfId="0" applyNumberFormat="1" applyBorder="1" applyAlignment="1">
      <alignment horizontal="center"/>
    </xf>
    <xf numFmtId="14" fontId="0" fillId="0" borderId="22" xfId="0" applyNumberFormat="1" applyBorder="1"/>
    <xf numFmtId="20" fontId="0" fillId="0" borderId="23" xfId="0" applyNumberFormat="1" applyBorder="1"/>
    <xf numFmtId="2" fontId="0" fillId="0" borderId="23" xfId="0" applyNumberFormat="1" applyBorder="1" applyAlignment="1">
      <alignment horizontal="center"/>
    </xf>
    <xf numFmtId="0" fontId="0" fillId="0" borderId="23" xfId="0" applyBorder="1"/>
    <xf numFmtId="2" fontId="0" fillId="0" borderId="3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20" fontId="0" fillId="0" borderId="2" xfId="0" applyNumberForma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20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5" xfId="0" applyBorder="1" applyAlignment="1">
      <alignment vertical="center" wrapText="1"/>
    </xf>
    <xf numFmtId="20" fontId="0" fillId="0" borderId="0" xfId="0" applyNumberFormat="1"/>
    <xf numFmtId="0" fontId="0" fillId="0" borderId="0" xfId="0" applyAlignment="1">
      <alignment wrapText="1"/>
    </xf>
    <xf numFmtId="0" fontId="0" fillId="3" borderId="0" xfId="0" applyFill="1" applyAlignment="1">
      <alignment horizontal="center"/>
    </xf>
    <xf numFmtId="0" fontId="0" fillId="0" borderId="33" xfId="0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left"/>
    </xf>
    <xf numFmtId="0" fontId="0" fillId="0" borderId="36" xfId="0" applyBorder="1" applyAlignment="1">
      <alignment horizontal="left"/>
    </xf>
    <xf numFmtId="165" fontId="0" fillId="0" borderId="4" xfId="0" applyNumberFormat="1" applyBorder="1" applyAlignment="1">
      <alignment horizontal="right"/>
    </xf>
    <xf numFmtId="9" fontId="0" fillId="0" borderId="37" xfId="0" applyNumberFormat="1" applyBorder="1" applyAlignment="1">
      <alignment horizontal="left" vertical="center"/>
    </xf>
    <xf numFmtId="0" fontId="0" fillId="0" borderId="38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7" borderId="44" xfId="0" applyFill="1" applyBorder="1" applyAlignment="1">
      <alignment horizontal="left" vertical="center"/>
    </xf>
    <xf numFmtId="170" fontId="0" fillId="0" borderId="45" xfId="2" applyNumberFormat="1" applyFont="1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2" fontId="0" fillId="0" borderId="40" xfId="0" applyNumberFormat="1" applyBorder="1" applyAlignment="1">
      <alignment horizontal="left" vertical="center"/>
    </xf>
    <xf numFmtId="170" fontId="0" fillId="0" borderId="37" xfId="0" applyNumberFormat="1" applyBorder="1" applyAlignment="1">
      <alignment horizontal="left" vertical="center"/>
    </xf>
    <xf numFmtId="2" fontId="0" fillId="0" borderId="46" xfId="0" applyNumberForma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10" fontId="0" fillId="0" borderId="40" xfId="0" applyNumberFormat="1" applyBorder="1" applyAlignment="1">
      <alignment horizontal="left" vertical="center"/>
    </xf>
    <xf numFmtId="169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170" fontId="0" fillId="0" borderId="0" xfId="2" applyNumberFormat="1" applyFont="1"/>
    <xf numFmtId="1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9" fillId="10" borderId="1" xfId="0" applyNumberFormat="1" applyFont="1" applyFill="1" applyBorder="1" applyAlignment="1">
      <alignment horizontal="center" vertical="center"/>
    </xf>
    <xf numFmtId="2" fontId="9" fillId="10" borderId="2" xfId="0" applyNumberFormat="1" applyFont="1" applyFill="1" applyBorder="1" applyAlignment="1">
      <alignment horizontal="center" vertical="center"/>
    </xf>
    <xf numFmtId="2" fontId="0" fillId="9" borderId="4" xfId="0" applyNumberFormat="1" applyFill="1" applyBorder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9" fillId="10" borderId="4" xfId="0" applyNumberFormat="1" applyFont="1" applyFill="1" applyBorder="1" applyAlignment="1">
      <alignment horizontal="center" vertical="center"/>
    </xf>
    <xf numFmtId="2" fontId="9" fillId="10" borderId="0" xfId="0" applyNumberFormat="1" applyFont="1" applyFill="1" applyAlignment="1">
      <alignment horizontal="center" vertical="center"/>
    </xf>
    <xf numFmtId="2" fontId="9" fillId="2" borderId="4" xfId="0" applyNumberFormat="1" applyFont="1" applyFill="1" applyBorder="1" applyAlignment="1">
      <alignment horizontal="center" vertical="center"/>
    </xf>
    <xf numFmtId="2" fontId="9" fillId="2" borderId="0" xfId="0" applyNumberFormat="1" applyFont="1" applyFill="1" applyAlignment="1">
      <alignment horizontal="center" vertical="center"/>
    </xf>
    <xf numFmtId="2" fontId="9" fillId="10" borderId="6" xfId="0" applyNumberFormat="1" applyFont="1" applyFill="1" applyBorder="1" applyAlignment="1">
      <alignment horizontal="center" vertical="center"/>
    </xf>
    <xf numFmtId="2" fontId="9" fillId="10" borderId="7" xfId="0" applyNumberFormat="1" applyFont="1" applyFill="1" applyBorder="1" applyAlignment="1">
      <alignment horizontal="center" vertical="center"/>
    </xf>
    <xf numFmtId="2" fontId="9" fillId="0" borderId="4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9" fillId="8" borderId="4" xfId="0" applyNumberFormat="1" applyFont="1" applyFill="1" applyBorder="1" applyAlignment="1">
      <alignment horizontal="center" vertical="center"/>
    </xf>
    <xf numFmtId="2" fontId="9" fillId="8" borderId="0" xfId="0" applyNumberFormat="1" applyFont="1" applyFill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2" fontId="0" fillId="8" borderId="0" xfId="0" applyNumberFormat="1" applyFill="1" applyAlignment="1">
      <alignment horizontal="center" vertical="center"/>
    </xf>
    <xf numFmtId="14" fontId="17" fillId="0" borderId="5" xfId="0" applyNumberFormat="1" applyFont="1" applyBorder="1" applyAlignment="1">
      <alignment horizontal="right" vertical="center"/>
    </xf>
    <xf numFmtId="14" fontId="0" fillId="0" borderId="5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9" borderId="5" xfId="0" applyNumberFormat="1" applyFill="1" applyBorder="1" applyAlignment="1">
      <alignment horizontal="right" vertical="center"/>
    </xf>
    <xf numFmtId="14" fontId="0" fillId="2" borderId="5" xfId="0" applyNumberFormat="1" applyFill="1" applyBorder="1" applyAlignment="1">
      <alignment horizontal="right" vertical="center"/>
    </xf>
    <xf numFmtId="14" fontId="0" fillId="0" borderId="8" xfId="0" applyNumberFormat="1" applyBorder="1" applyAlignment="1">
      <alignment horizontal="right" vertical="center"/>
    </xf>
    <xf numFmtId="14" fontId="0" fillId="0" borderId="29" xfId="0" applyNumberFormat="1" applyBorder="1" applyAlignment="1">
      <alignment horizontal="right" vertical="center"/>
    </xf>
    <xf numFmtId="14" fontId="0" fillId="0" borderId="30" xfId="0" applyNumberFormat="1" applyBorder="1" applyAlignment="1">
      <alignment horizontal="right" vertical="center"/>
    </xf>
    <xf numFmtId="14" fontId="0" fillId="8" borderId="30" xfId="0" applyNumberFormat="1" applyFill="1" applyBorder="1" applyAlignment="1">
      <alignment horizontal="right" vertical="center"/>
    </xf>
    <xf numFmtId="14" fontId="0" fillId="0" borderId="31" xfId="0" applyNumberFormat="1" applyBorder="1" applyAlignment="1">
      <alignment horizontal="right" vertical="center"/>
    </xf>
    <xf numFmtId="22" fontId="0" fillId="0" borderId="0" xfId="0" applyNumberFormat="1" applyFill="1"/>
    <xf numFmtId="0" fontId="0" fillId="0" borderId="0" xfId="0" applyFill="1"/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14" fontId="0" fillId="0" borderId="6" xfId="0" applyNumberForma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5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11" fillId="6" borderId="1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" fillId="0" borderId="5" xfId="0" applyFont="1" applyBorder="1" applyAlignment="1">
      <alignment horizontal="left"/>
    </xf>
    <xf numFmtId="0" fontId="2" fillId="6" borderId="33" xfId="0" applyFont="1" applyFill="1" applyBorder="1" applyAlignment="1">
      <alignment horizontal="center" vertical="center"/>
    </xf>
    <xf numFmtId="0" fontId="2" fillId="6" borderId="34" xfId="0" applyFont="1" applyFill="1" applyBorder="1" applyAlignment="1">
      <alignment horizontal="center" vertical="center"/>
    </xf>
    <xf numFmtId="0" fontId="2" fillId="6" borderId="35" xfId="0" applyFont="1" applyFill="1" applyBorder="1" applyAlignment="1">
      <alignment horizontal="center" vertical="center"/>
    </xf>
    <xf numFmtId="2" fontId="16" fillId="0" borderId="1" xfId="0" applyNumberFormat="1" applyFont="1" applyBorder="1" applyAlignment="1">
      <alignment horizontal="center" vertical="center"/>
    </xf>
    <xf numFmtId="2" fontId="16" fillId="0" borderId="2" xfId="0" applyNumberFormat="1" applyFont="1" applyBorder="1" applyAlignment="1">
      <alignment horizontal="center" vertical="center"/>
    </xf>
  </cellXfs>
  <cellStyles count="10">
    <cellStyle name="Comma" xfId="1" builtinId="3"/>
    <cellStyle name="Normal" xfId="0" builtinId="0"/>
    <cellStyle name="Normal_Aq Comp" xfId="3" xr:uid="{9623C517-6ECA-45AA-A4AF-05A6621D7519}"/>
    <cellStyle name="Normal_Aq Comp_1" xfId="5" xr:uid="{FEEC59E4-A5FC-4762-B1EF-DFB5DC50937B}"/>
    <cellStyle name="Normal_Sheet1" xfId="6" xr:uid="{4A8E8197-773C-4953-868A-649B2E860144}"/>
    <cellStyle name="Normal_Tribal (Aq Grab)" xfId="8" xr:uid="{1C6E8F4A-DF59-4213-8C71-3E82CC33F61B}"/>
    <cellStyle name="Normal_Tribal (Aq)" xfId="4" xr:uid="{4E916FBB-9000-459E-A109-8186378F6F15}"/>
    <cellStyle name="Normal_Tribal (Solids)" xfId="9" xr:uid="{827C4A83-6F60-4EFD-98BF-830AC668F85F}"/>
    <cellStyle name="Normal_Tribal (Solids)_1" xfId="7" xr:uid="{4D07BCB2-6601-4C6D-BAC4-02DF51F8AFCE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MLC Ortho-Phosphorus Profiles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'Mixed-Liquor Channel Profile'!$B$50</c:f>
              <c:strCache>
                <c:ptCount val="1"/>
                <c:pt idx="0">
                  <c:v>9/9/19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'Mixed-Liquor Channel Profile'!$C$50:$C$57</c:f>
              <c:numCache>
                <c:formatCode>h:mm</c:formatCode>
                <c:ptCount val="8"/>
                <c:pt idx="0">
                  <c:v>0.32291666666666669</c:v>
                </c:pt>
                <c:pt idx="1">
                  <c:v>0.375</c:v>
                </c:pt>
                <c:pt idx="2">
                  <c:v>0.41666666666666669</c:v>
                </c:pt>
                <c:pt idx="3">
                  <c:v>0.4513888888888889</c:v>
                </c:pt>
                <c:pt idx="4">
                  <c:v>0.49652777777777773</c:v>
                </c:pt>
                <c:pt idx="5">
                  <c:v>0.5625</c:v>
                </c:pt>
                <c:pt idx="6">
                  <c:v>0.625</c:v>
                </c:pt>
                <c:pt idx="7">
                  <c:v>0.6875</c:v>
                </c:pt>
              </c:numCache>
            </c:numRef>
          </c:xVal>
          <c:yVal>
            <c:numRef>
              <c:f>'Mixed-Liquor Channel Profile'!$E$50:$E$57</c:f>
              <c:numCache>
                <c:formatCode>General</c:formatCode>
                <c:ptCount val="8"/>
                <c:pt idx="0">
                  <c:v>3.1680000000000001</c:v>
                </c:pt>
                <c:pt idx="1">
                  <c:v>3.2</c:v>
                </c:pt>
                <c:pt idx="2">
                  <c:v>3.04</c:v>
                </c:pt>
                <c:pt idx="3">
                  <c:v>3.06</c:v>
                </c:pt>
                <c:pt idx="4">
                  <c:v>3.048</c:v>
                </c:pt>
                <c:pt idx="5">
                  <c:v>3.32</c:v>
                </c:pt>
                <c:pt idx="6">
                  <c:v>3.444</c:v>
                </c:pt>
                <c:pt idx="7">
                  <c:v>3.536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1C-465C-8675-BC0A6CA50E54}"/>
            </c:ext>
          </c:extLst>
        </c:ser>
        <c:ser>
          <c:idx val="11"/>
          <c:order val="1"/>
          <c:tx>
            <c:strRef>
              <c:f>'Mixed-Liquor Channel Profile'!$B$40</c:f>
              <c:strCache>
                <c:ptCount val="1"/>
                <c:pt idx="0">
                  <c:v>9/2/19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'Mixed-Liquor Channel Profile'!$C$40:$C$49</c:f>
              <c:numCache>
                <c:formatCode>h:mm</c:formatCode>
                <c:ptCount val="10"/>
                <c:pt idx="0">
                  <c:v>0.32291666666666669</c:v>
                </c:pt>
                <c:pt idx="1">
                  <c:v>0.36458333333333331</c:v>
                </c:pt>
                <c:pt idx="2">
                  <c:v>0.40625</c:v>
                </c:pt>
                <c:pt idx="3">
                  <c:v>0.4548611111111111</c:v>
                </c:pt>
                <c:pt idx="4">
                  <c:v>0.50347222222222221</c:v>
                </c:pt>
                <c:pt idx="5">
                  <c:v>0.54166666666666663</c:v>
                </c:pt>
                <c:pt idx="6">
                  <c:v>0.58333333333333337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0.71180555555555547</c:v>
                </c:pt>
              </c:numCache>
            </c:numRef>
          </c:xVal>
          <c:yVal>
            <c:numRef>
              <c:f>'Mixed-Liquor Channel Profile'!$E$40:$E$49</c:f>
              <c:numCache>
                <c:formatCode>General</c:formatCode>
                <c:ptCount val="10"/>
                <c:pt idx="0">
                  <c:v>1.8959999999999999</c:v>
                </c:pt>
                <c:pt idx="1">
                  <c:v>1.9159999999999999</c:v>
                </c:pt>
                <c:pt idx="2">
                  <c:v>1.9279999999999999</c:v>
                </c:pt>
                <c:pt idx="3">
                  <c:v>1.9039999999999999</c:v>
                </c:pt>
                <c:pt idx="4">
                  <c:v>1.9119999999999999</c:v>
                </c:pt>
                <c:pt idx="5">
                  <c:v>2.016</c:v>
                </c:pt>
                <c:pt idx="6">
                  <c:v>2.1760000000000002</c:v>
                </c:pt>
                <c:pt idx="7">
                  <c:v>2.3159999999999998</c:v>
                </c:pt>
                <c:pt idx="8">
                  <c:v>2.2959999999999998</c:v>
                </c:pt>
                <c:pt idx="9">
                  <c:v>2.2679999999999998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1C-465C-8675-BC0A6CA50E54}"/>
            </c:ext>
          </c:extLst>
        </c:ser>
        <c:ser>
          <c:idx val="8"/>
          <c:order val="2"/>
          <c:tx>
            <c:strRef>
              <c:f>'Mixed-Liquor Channel Profile'!$B$25</c:f>
              <c:strCache>
                <c:ptCount val="1"/>
                <c:pt idx="0">
                  <c:v>8/26/19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'Mixed-Liquor Channel Profile'!$C$25:$C$34</c:f>
              <c:numCache>
                <c:formatCode>h:mm</c:formatCode>
                <c:ptCount val="10"/>
                <c:pt idx="0">
                  <c:v>0.3125</c:v>
                </c:pt>
                <c:pt idx="1">
                  <c:v>0.35416666666666669</c:v>
                </c:pt>
                <c:pt idx="2">
                  <c:v>0.39930555555555558</c:v>
                </c:pt>
                <c:pt idx="3">
                  <c:v>0.44097222222222227</c:v>
                </c:pt>
                <c:pt idx="4">
                  <c:v>0.47916666666666702</c:v>
                </c:pt>
                <c:pt idx="5">
                  <c:v>0.52777777777777779</c:v>
                </c:pt>
                <c:pt idx="6">
                  <c:v>0.56597222222222221</c:v>
                </c:pt>
                <c:pt idx="7">
                  <c:v>0.60763888888888895</c:v>
                </c:pt>
                <c:pt idx="8">
                  <c:v>0.64583333333333304</c:v>
                </c:pt>
                <c:pt idx="9">
                  <c:v>0.6875</c:v>
                </c:pt>
              </c:numCache>
            </c:numRef>
          </c:xVal>
          <c:yVal>
            <c:numRef>
              <c:f>'Mixed-Liquor Channel Profile'!$E$25:$E$34</c:f>
              <c:numCache>
                <c:formatCode>General</c:formatCode>
                <c:ptCount val="10"/>
                <c:pt idx="0">
                  <c:v>2.2480000000000002</c:v>
                </c:pt>
                <c:pt idx="1">
                  <c:v>2.2879999999999998</c:v>
                </c:pt>
                <c:pt idx="2">
                  <c:v>2.3559999999999999</c:v>
                </c:pt>
                <c:pt idx="3">
                  <c:v>2.3199999999999998</c:v>
                </c:pt>
                <c:pt idx="4">
                  <c:v>2.2799999999999998</c:v>
                </c:pt>
                <c:pt idx="5">
                  <c:v>2.75</c:v>
                </c:pt>
                <c:pt idx="6">
                  <c:v>2.6920000000000002</c:v>
                </c:pt>
                <c:pt idx="7">
                  <c:v>2.972</c:v>
                </c:pt>
                <c:pt idx="8">
                  <c:v>2.968</c:v>
                </c:pt>
                <c:pt idx="9">
                  <c:v>2.6320000000000001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1C-465C-8675-BC0A6CA50E54}"/>
            </c:ext>
          </c:extLst>
        </c:ser>
        <c:ser>
          <c:idx val="7"/>
          <c:order val="3"/>
          <c:tx>
            <c:strRef>
              <c:f>'Mixed-Liquor Channel Profile'!$B$13</c:f>
              <c:strCache>
                <c:ptCount val="1"/>
                <c:pt idx="0">
                  <c:v>8/20/19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'Mixed-Liquor Channel Profile'!$C$13:$C$22</c:f>
              <c:numCache>
                <c:formatCode>h:mm</c:formatCode>
                <c:ptCount val="10"/>
                <c:pt idx="0">
                  <c:v>0.30208333333333331</c:v>
                </c:pt>
                <c:pt idx="1">
                  <c:v>0.33680555555555558</c:v>
                </c:pt>
                <c:pt idx="2">
                  <c:v>0.37847222222222227</c:v>
                </c:pt>
                <c:pt idx="3">
                  <c:v>0.42708333333333331</c:v>
                </c:pt>
                <c:pt idx="4">
                  <c:v>0.46875</c:v>
                </c:pt>
                <c:pt idx="5">
                  <c:v>0.53125</c:v>
                </c:pt>
                <c:pt idx="6">
                  <c:v>0.57638888888888895</c:v>
                </c:pt>
                <c:pt idx="7">
                  <c:v>0.61458333333333337</c:v>
                </c:pt>
                <c:pt idx="8">
                  <c:v>0.65625</c:v>
                </c:pt>
                <c:pt idx="9">
                  <c:v>0.69791666666666663</c:v>
                </c:pt>
              </c:numCache>
            </c:numRef>
          </c:xVal>
          <c:yVal>
            <c:numRef>
              <c:f>'Mixed-Liquor Channel Profile'!$E$13:$E$22</c:f>
              <c:numCache>
                <c:formatCode>General</c:formatCode>
                <c:ptCount val="10"/>
                <c:pt idx="0">
                  <c:v>2.504</c:v>
                </c:pt>
                <c:pt idx="1">
                  <c:v>2.6440000000000001</c:v>
                </c:pt>
                <c:pt idx="2">
                  <c:v>2.548</c:v>
                </c:pt>
                <c:pt idx="3">
                  <c:v>2.52</c:v>
                </c:pt>
                <c:pt idx="4">
                  <c:v>2.468</c:v>
                </c:pt>
                <c:pt idx="5">
                  <c:v>2.8279999999999998</c:v>
                </c:pt>
                <c:pt idx="6">
                  <c:v>3.044</c:v>
                </c:pt>
                <c:pt idx="7">
                  <c:v>3.1520000000000001</c:v>
                </c:pt>
                <c:pt idx="8">
                  <c:v>3.0880000000000001</c:v>
                </c:pt>
                <c:pt idx="9">
                  <c:v>3.2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1C-465C-8675-BC0A6CA50E54}"/>
            </c:ext>
          </c:extLst>
        </c:ser>
        <c:ser>
          <c:idx val="6"/>
          <c:order val="4"/>
          <c:tx>
            <c:strRef>
              <c:f>'Mixed-Liquor Channel Profile'!$B$5</c:f>
              <c:strCache>
                <c:ptCount val="1"/>
                <c:pt idx="0">
                  <c:v>8/15/19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'Mixed-Liquor Channel Profile'!$C$5:$C$10</c:f>
              <c:numCache>
                <c:formatCode>h:mm</c:formatCode>
                <c:ptCount val="6"/>
                <c:pt idx="0">
                  <c:v>0.32291666666666669</c:v>
                </c:pt>
                <c:pt idx="1">
                  <c:v>0.36458333333333331</c:v>
                </c:pt>
                <c:pt idx="2">
                  <c:v>0.40625</c:v>
                </c:pt>
                <c:pt idx="3">
                  <c:v>0.44791666666666702</c:v>
                </c:pt>
                <c:pt idx="4">
                  <c:v>0.51041666666666663</c:v>
                </c:pt>
                <c:pt idx="5">
                  <c:v>0.57291666666666696</c:v>
                </c:pt>
              </c:numCache>
            </c:numRef>
          </c:xVal>
          <c:yVal>
            <c:numRef>
              <c:f>'Mixed-Liquor Channel Profile'!$E$5:$E$10</c:f>
              <c:numCache>
                <c:formatCode>General</c:formatCode>
                <c:ptCount val="6"/>
                <c:pt idx="0">
                  <c:v>3.3479999999999999</c:v>
                </c:pt>
                <c:pt idx="1">
                  <c:v>3.3319999999999999</c:v>
                </c:pt>
                <c:pt idx="2">
                  <c:v>3.2090000000000001</c:v>
                </c:pt>
                <c:pt idx="3">
                  <c:v>3.1720000000000002</c:v>
                </c:pt>
                <c:pt idx="4">
                  <c:v>3.2440000000000002</c:v>
                </c:pt>
                <c:pt idx="5">
                  <c:v>3.3159999999999998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1C-465C-8675-BC0A6CA5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503944"/>
        <c:axId val="295500992"/>
        <c:extLst/>
      </c:scatterChart>
      <c:valAx>
        <c:axId val="295503944"/>
        <c:scaling>
          <c:orientation val="minMax"/>
          <c:max val="0.8"/>
          <c:min val="0.2816667000000000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00992"/>
        <c:crosses val="autoZero"/>
        <c:crossBetween val="midCat"/>
        <c:majorUnit val="4.1666700000000008E-2"/>
      </c:valAx>
      <c:valAx>
        <c:axId val="295500992"/>
        <c:scaling>
          <c:orientation val="minMax"/>
          <c:min val="1.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03944"/>
        <c:crosses val="autoZero"/>
        <c:crossBetween val="midCat"/>
        <c:majorUnit val="0.25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MLC Ortho-Phosphorus Profiles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7"/>
          <c:order val="0"/>
          <c:tx>
            <c:strRef>
              <c:f>'Mixed-Liquor Channel Profile'!$B$58</c:f>
              <c:strCache>
                <c:ptCount val="1"/>
                <c:pt idx="0">
                  <c:v>10/22/19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'Mixed-Liquor Channel Profile'!$C$58:$C$65</c:f>
              <c:numCache>
                <c:formatCode>h:mm</c:formatCode>
                <c:ptCount val="8"/>
                <c:pt idx="0">
                  <c:v>0.34722222222222227</c:v>
                </c:pt>
                <c:pt idx="1">
                  <c:v>0.40277777777777773</c:v>
                </c:pt>
                <c:pt idx="2">
                  <c:v>0.44791666666666669</c:v>
                </c:pt>
                <c:pt idx="3">
                  <c:v>0.49652777777777773</c:v>
                </c:pt>
                <c:pt idx="4">
                  <c:v>0.53472222222222221</c:v>
                </c:pt>
                <c:pt idx="5">
                  <c:v>0.58333333333333337</c:v>
                </c:pt>
                <c:pt idx="6">
                  <c:v>0.63541666666666663</c:v>
                </c:pt>
                <c:pt idx="7">
                  <c:v>0.68055555555555547</c:v>
                </c:pt>
              </c:numCache>
            </c:numRef>
          </c:xVal>
          <c:yVal>
            <c:numRef>
              <c:f>'Mixed-Liquor Channel Profile'!$E$58:$E$65</c:f>
              <c:numCache>
                <c:formatCode>General</c:formatCode>
                <c:ptCount val="8"/>
                <c:pt idx="0">
                  <c:v>2.83</c:v>
                </c:pt>
                <c:pt idx="1">
                  <c:v>2.75</c:v>
                </c:pt>
                <c:pt idx="2">
                  <c:v>2.65</c:v>
                </c:pt>
                <c:pt idx="3">
                  <c:v>2.62</c:v>
                </c:pt>
                <c:pt idx="4">
                  <c:v>2.7</c:v>
                </c:pt>
                <c:pt idx="5">
                  <c:v>2.8</c:v>
                </c:pt>
                <c:pt idx="6">
                  <c:v>3.02</c:v>
                </c:pt>
                <c:pt idx="7">
                  <c:v>3.01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41-46F7-B3A3-14E7C6685ED9}"/>
            </c:ext>
          </c:extLst>
        </c:ser>
        <c:ser>
          <c:idx val="2"/>
          <c:order val="1"/>
          <c:tx>
            <c:strRef>
              <c:f>'Mixed-Liquor Channel Profile'!$J$50</c:f>
              <c:strCache>
                <c:ptCount val="1"/>
                <c:pt idx="0">
                  <c:v>High MLC OP Conc. (9/9)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'Mixed-Liquor Channel Profile'!$C$50:$C$57</c:f>
              <c:numCache>
                <c:formatCode>h:mm</c:formatCode>
                <c:ptCount val="8"/>
                <c:pt idx="0">
                  <c:v>0.32291666666666669</c:v>
                </c:pt>
                <c:pt idx="1">
                  <c:v>0.375</c:v>
                </c:pt>
                <c:pt idx="2">
                  <c:v>0.41666666666666669</c:v>
                </c:pt>
                <c:pt idx="3">
                  <c:v>0.4513888888888889</c:v>
                </c:pt>
                <c:pt idx="4">
                  <c:v>0.49652777777777773</c:v>
                </c:pt>
                <c:pt idx="5">
                  <c:v>0.5625</c:v>
                </c:pt>
                <c:pt idx="6">
                  <c:v>0.625</c:v>
                </c:pt>
                <c:pt idx="7">
                  <c:v>0.6875</c:v>
                </c:pt>
              </c:numCache>
            </c:numRef>
          </c:xVal>
          <c:yVal>
            <c:numRef>
              <c:f>'Mixed-Liquor Channel Profile'!$E$50:$E$57</c:f>
              <c:numCache>
                <c:formatCode>General</c:formatCode>
                <c:ptCount val="8"/>
                <c:pt idx="0">
                  <c:v>3.1680000000000001</c:v>
                </c:pt>
                <c:pt idx="1">
                  <c:v>3.2</c:v>
                </c:pt>
                <c:pt idx="2">
                  <c:v>3.04</c:v>
                </c:pt>
                <c:pt idx="3">
                  <c:v>3.06</c:v>
                </c:pt>
                <c:pt idx="4">
                  <c:v>3.048</c:v>
                </c:pt>
                <c:pt idx="5">
                  <c:v>3.32</c:v>
                </c:pt>
                <c:pt idx="6">
                  <c:v>3.444</c:v>
                </c:pt>
                <c:pt idx="7">
                  <c:v>3.536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41-46F7-B3A3-14E7C6685ED9}"/>
            </c:ext>
          </c:extLst>
        </c:ser>
        <c:ser>
          <c:idx val="11"/>
          <c:order val="2"/>
          <c:tx>
            <c:strRef>
              <c:f>'Mixed-Liquor Channel Profile'!$J$40</c:f>
              <c:strCache>
                <c:ptCount val="1"/>
                <c:pt idx="0">
                  <c:v>Low MLC OP conc. (9/2)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'Mixed-Liquor Channel Profile'!$C$40:$C$49</c:f>
              <c:numCache>
                <c:formatCode>h:mm</c:formatCode>
                <c:ptCount val="10"/>
                <c:pt idx="0">
                  <c:v>0.32291666666666669</c:v>
                </c:pt>
                <c:pt idx="1">
                  <c:v>0.36458333333333331</c:v>
                </c:pt>
                <c:pt idx="2">
                  <c:v>0.40625</c:v>
                </c:pt>
                <c:pt idx="3">
                  <c:v>0.4548611111111111</c:v>
                </c:pt>
                <c:pt idx="4">
                  <c:v>0.50347222222222221</c:v>
                </c:pt>
                <c:pt idx="5">
                  <c:v>0.54166666666666663</c:v>
                </c:pt>
                <c:pt idx="6">
                  <c:v>0.58333333333333337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0.71180555555555547</c:v>
                </c:pt>
              </c:numCache>
            </c:numRef>
          </c:xVal>
          <c:yVal>
            <c:numRef>
              <c:f>'Mixed-Liquor Channel Profile'!$E$40:$E$49</c:f>
              <c:numCache>
                <c:formatCode>General</c:formatCode>
                <c:ptCount val="10"/>
                <c:pt idx="0">
                  <c:v>1.8959999999999999</c:v>
                </c:pt>
                <c:pt idx="1">
                  <c:v>1.9159999999999999</c:v>
                </c:pt>
                <c:pt idx="2">
                  <c:v>1.9279999999999999</c:v>
                </c:pt>
                <c:pt idx="3">
                  <c:v>1.9039999999999999</c:v>
                </c:pt>
                <c:pt idx="4">
                  <c:v>1.9119999999999999</c:v>
                </c:pt>
                <c:pt idx="5">
                  <c:v>2.016</c:v>
                </c:pt>
                <c:pt idx="6">
                  <c:v>2.1760000000000002</c:v>
                </c:pt>
                <c:pt idx="7">
                  <c:v>2.3159999999999998</c:v>
                </c:pt>
                <c:pt idx="8">
                  <c:v>2.2959999999999998</c:v>
                </c:pt>
                <c:pt idx="9">
                  <c:v>2.2679999999999998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41-46F7-B3A3-14E7C6685ED9}"/>
            </c:ext>
          </c:extLst>
        </c:ser>
        <c:ser>
          <c:idx val="0"/>
          <c:order val="3"/>
          <c:tx>
            <c:strRef>
              <c:f>'Mixed-Liquor Channel Profile'!$A$5</c:f>
              <c:strCache>
                <c:ptCount val="1"/>
                <c:pt idx="0">
                  <c:v>Baseline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'Mixed-Liquor Channel Profile'!$C$5:$C$10</c:f>
              <c:numCache>
                <c:formatCode>h:mm</c:formatCode>
                <c:ptCount val="6"/>
                <c:pt idx="0">
                  <c:v>0.32291666666666669</c:v>
                </c:pt>
                <c:pt idx="1">
                  <c:v>0.36458333333333331</c:v>
                </c:pt>
                <c:pt idx="2">
                  <c:v>0.40625</c:v>
                </c:pt>
                <c:pt idx="3">
                  <c:v>0.44791666666666702</c:v>
                </c:pt>
                <c:pt idx="4">
                  <c:v>0.51041666666666663</c:v>
                </c:pt>
                <c:pt idx="5">
                  <c:v>0.57291666666666696</c:v>
                </c:pt>
              </c:numCache>
            </c:numRef>
          </c:xVal>
          <c:yVal>
            <c:numRef>
              <c:f>'Mixed-Liquor Channel Profile'!$E$5:$E$10</c:f>
              <c:numCache>
                <c:formatCode>General</c:formatCode>
                <c:ptCount val="6"/>
                <c:pt idx="0">
                  <c:v>3.3479999999999999</c:v>
                </c:pt>
                <c:pt idx="1">
                  <c:v>3.3319999999999999</c:v>
                </c:pt>
                <c:pt idx="2">
                  <c:v>3.2090000000000001</c:v>
                </c:pt>
                <c:pt idx="3">
                  <c:v>3.1720000000000002</c:v>
                </c:pt>
                <c:pt idx="4">
                  <c:v>3.2440000000000002</c:v>
                </c:pt>
                <c:pt idx="5">
                  <c:v>3.3159999999999998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41-46F7-B3A3-14E7C6685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503944"/>
        <c:axId val="295500992"/>
        <c:extLst/>
      </c:scatterChart>
      <c:valAx>
        <c:axId val="295503944"/>
        <c:scaling>
          <c:orientation val="minMax"/>
          <c:max val="0.8"/>
          <c:min val="0.2816667000000000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00992"/>
        <c:crosses val="autoZero"/>
        <c:crossBetween val="midCat"/>
        <c:majorUnit val="4.1666700000000008E-2"/>
      </c:valAx>
      <c:valAx>
        <c:axId val="295500992"/>
        <c:scaling>
          <c:orientation val="minMax"/>
          <c:min val="1.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03944"/>
        <c:crosses val="autoZero"/>
        <c:crossBetween val="midCat"/>
        <c:majorUnit val="0.25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Delta Profiles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'Mixed-Liquor Channel Profile'!$B$50</c:f>
              <c:strCache>
                <c:ptCount val="1"/>
                <c:pt idx="0">
                  <c:v>9/9/19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'Mixed-Liquor Channel Profile'!$C$50:$C$57</c:f>
              <c:numCache>
                <c:formatCode>h:mm</c:formatCode>
                <c:ptCount val="8"/>
                <c:pt idx="0">
                  <c:v>0.32291666666666669</c:v>
                </c:pt>
                <c:pt idx="1">
                  <c:v>0.375</c:v>
                </c:pt>
                <c:pt idx="2">
                  <c:v>0.41666666666666669</c:v>
                </c:pt>
                <c:pt idx="3">
                  <c:v>0.4513888888888889</c:v>
                </c:pt>
                <c:pt idx="4">
                  <c:v>0.49652777777777773</c:v>
                </c:pt>
                <c:pt idx="5">
                  <c:v>0.5625</c:v>
                </c:pt>
                <c:pt idx="6">
                  <c:v>0.625</c:v>
                </c:pt>
                <c:pt idx="7">
                  <c:v>0.6875</c:v>
                </c:pt>
              </c:numCache>
            </c:numRef>
          </c:xVal>
          <c:yVal>
            <c:numRef>
              <c:f>'Mixed-Liquor Channel Profile'!$G$50:$G$57</c:f>
              <c:numCache>
                <c:formatCode>General</c:formatCode>
                <c:ptCount val="8"/>
                <c:pt idx="0">
                  <c:v>0</c:v>
                </c:pt>
                <c:pt idx="1">
                  <c:v>-3.2000000000000028E-2</c:v>
                </c:pt>
                <c:pt idx="2">
                  <c:v>0.12800000000000011</c:v>
                </c:pt>
                <c:pt idx="3">
                  <c:v>0.1080000000000001</c:v>
                </c:pt>
                <c:pt idx="4">
                  <c:v>0.12000000000000011</c:v>
                </c:pt>
                <c:pt idx="5">
                  <c:v>-0.15199999999999969</c:v>
                </c:pt>
                <c:pt idx="6">
                  <c:v>-0.2759999999999998</c:v>
                </c:pt>
                <c:pt idx="7">
                  <c:v>-0.36799999999999988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DF-4D2A-9383-8C28FCF3EFC4}"/>
            </c:ext>
          </c:extLst>
        </c:ser>
        <c:ser>
          <c:idx val="11"/>
          <c:order val="1"/>
          <c:tx>
            <c:strRef>
              <c:f>'Mixed-Liquor Channel Profile'!$B$40</c:f>
              <c:strCache>
                <c:ptCount val="1"/>
                <c:pt idx="0">
                  <c:v>9/2/19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'Mixed-Liquor Channel Profile'!$C$40:$C$49</c:f>
              <c:numCache>
                <c:formatCode>h:mm</c:formatCode>
                <c:ptCount val="10"/>
                <c:pt idx="0">
                  <c:v>0.32291666666666669</c:v>
                </c:pt>
                <c:pt idx="1">
                  <c:v>0.36458333333333331</c:v>
                </c:pt>
                <c:pt idx="2">
                  <c:v>0.40625</c:v>
                </c:pt>
                <c:pt idx="3">
                  <c:v>0.4548611111111111</c:v>
                </c:pt>
                <c:pt idx="4">
                  <c:v>0.50347222222222221</c:v>
                </c:pt>
                <c:pt idx="5">
                  <c:v>0.54166666666666663</c:v>
                </c:pt>
                <c:pt idx="6">
                  <c:v>0.58333333333333337</c:v>
                </c:pt>
                <c:pt idx="7">
                  <c:v>0.625</c:v>
                </c:pt>
                <c:pt idx="8">
                  <c:v>0.66666666666666663</c:v>
                </c:pt>
                <c:pt idx="9">
                  <c:v>0.71180555555555547</c:v>
                </c:pt>
              </c:numCache>
            </c:numRef>
          </c:xVal>
          <c:yVal>
            <c:numRef>
              <c:f>'Mixed-Liquor Channel Profile'!$G$40:$G$49</c:f>
              <c:numCache>
                <c:formatCode>General</c:formatCode>
                <c:ptCount val="10"/>
                <c:pt idx="0">
                  <c:v>0</c:v>
                </c:pt>
                <c:pt idx="1">
                  <c:v>-2.0000000000000018E-2</c:v>
                </c:pt>
                <c:pt idx="2">
                  <c:v>-3.2000000000000028E-2</c:v>
                </c:pt>
                <c:pt idx="3">
                  <c:v>-8.0000000000000071E-3</c:v>
                </c:pt>
                <c:pt idx="4">
                  <c:v>-1.6000000000000014E-2</c:v>
                </c:pt>
                <c:pt idx="5">
                  <c:v>-0.12000000000000011</c:v>
                </c:pt>
                <c:pt idx="6">
                  <c:v>-0.28000000000000025</c:v>
                </c:pt>
                <c:pt idx="7">
                  <c:v>-0.41999999999999993</c:v>
                </c:pt>
                <c:pt idx="8">
                  <c:v>-0.39999999999999991</c:v>
                </c:pt>
                <c:pt idx="9">
                  <c:v>-0.37199999999999989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DF-4D2A-9383-8C28FCF3EFC4}"/>
            </c:ext>
          </c:extLst>
        </c:ser>
        <c:ser>
          <c:idx val="8"/>
          <c:order val="2"/>
          <c:tx>
            <c:strRef>
              <c:f>'Mixed-Liquor Channel Profile'!$B$25</c:f>
              <c:strCache>
                <c:ptCount val="1"/>
                <c:pt idx="0">
                  <c:v>8/26/19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'Mixed-Liquor Channel Profile'!$C$25:$C$34</c:f>
              <c:numCache>
                <c:formatCode>h:mm</c:formatCode>
                <c:ptCount val="10"/>
                <c:pt idx="0">
                  <c:v>0.3125</c:v>
                </c:pt>
                <c:pt idx="1">
                  <c:v>0.35416666666666669</c:v>
                </c:pt>
                <c:pt idx="2">
                  <c:v>0.39930555555555558</c:v>
                </c:pt>
                <c:pt idx="3">
                  <c:v>0.44097222222222227</c:v>
                </c:pt>
                <c:pt idx="4">
                  <c:v>0.47916666666666702</c:v>
                </c:pt>
                <c:pt idx="5">
                  <c:v>0.52777777777777779</c:v>
                </c:pt>
                <c:pt idx="6">
                  <c:v>0.56597222222222221</c:v>
                </c:pt>
                <c:pt idx="7">
                  <c:v>0.60763888888888895</c:v>
                </c:pt>
                <c:pt idx="8">
                  <c:v>0.64583333333333304</c:v>
                </c:pt>
                <c:pt idx="9">
                  <c:v>0.6875</c:v>
                </c:pt>
              </c:numCache>
            </c:numRef>
          </c:xVal>
          <c:yVal>
            <c:numRef>
              <c:f>'Mixed-Liquor Channel Profile'!$G$25:$G$34</c:f>
              <c:numCache>
                <c:formatCode>General</c:formatCode>
                <c:ptCount val="10"/>
                <c:pt idx="0">
                  <c:v>0</c:v>
                </c:pt>
                <c:pt idx="1">
                  <c:v>-3.9999999999999591E-2</c:v>
                </c:pt>
                <c:pt idx="2">
                  <c:v>-0.10799999999999965</c:v>
                </c:pt>
                <c:pt idx="3">
                  <c:v>-7.199999999999962E-2</c:v>
                </c:pt>
                <c:pt idx="4">
                  <c:v>-3.1999999999999584E-2</c:v>
                </c:pt>
                <c:pt idx="5">
                  <c:v>-0.50199999999999978</c:v>
                </c:pt>
                <c:pt idx="6">
                  <c:v>-0.44399999999999995</c:v>
                </c:pt>
                <c:pt idx="7">
                  <c:v>-0.72399999999999975</c:v>
                </c:pt>
                <c:pt idx="8">
                  <c:v>-0.71999999999999975</c:v>
                </c:pt>
                <c:pt idx="9">
                  <c:v>-0.3839999999999999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DF-4D2A-9383-8C28FCF3EFC4}"/>
            </c:ext>
          </c:extLst>
        </c:ser>
        <c:ser>
          <c:idx val="7"/>
          <c:order val="3"/>
          <c:tx>
            <c:strRef>
              <c:f>'Mixed-Liquor Channel Profile'!$B$13</c:f>
              <c:strCache>
                <c:ptCount val="1"/>
                <c:pt idx="0">
                  <c:v>8/20/19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'Mixed-Liquor Channel Profile'!$C$13:$C$22</c:f>
              <c:numCache>
                <c:formatCode>h:mm</c:formatCode>
                <c:ptCount val="10"/>
                <c:pt idx="0">
                  <c:v>0.30208333333333331</c:v>
                </c:pt>
                <c:pt idx="1">
                  <c:v>0.33680555555555558</c:v>
                </c:pt>
                <c:pt idx="2">
                  <c:v>0.37847222222222227</c:v>
                </c:pt>
                <c:pt idx="3">
                  <c:v>0.42708333333333331</c:v>
                </c:pt>
                <c:pt idx="4">
                  <c:v>0.46875</c:v>
                </c:pt>
                <c:pt idx="5">
                  <c:v>0.53125</c:v>
                </c:pt>
                <c:pt idx="6">
                  <c:v>0.57638888888888895</c:v>
                </c:pt>
                <c:pt idx="7">
                  <c:v>0.61458333333333337</c:v>
                </c:pt>
                <c:pt idx="8">
                  <c:v>0.65625</c:v>
                </c:pt>
                <c:pt idx="9">
                  <c:v>0.69791666666666663</c:v>
                </c:pt>
              </c:numCache>
            </c:numRef>
          </c:xVal>
          <c:yVal>
            <c:numRef>
              <c:f>'Mixed-Liquor Channel Profile'!$G$13:$G$22</c:f>
              <c:numCache>
                <c:formatCode>General</c:formatCode>
                <c:ptCount val="10"/>
                <c:pt idx="0">
                  <c:v>0</c:v>
                </c:pt>
                <c:pt idx="1">
                  <c:v>-0.14000000000000012</c:v>
                </c:pt>
                <c:pt idx="2">
                  <c:v>-4.4000000000000039E-2</c:v>
                </c:pt>
                <c:pt idx="3">
                  <c:v>-1.6000000000000014E-2</c:v>
                </c:pt>
                <c:pt idx="4">
                  <c:v>3.6000000000000032E-2</c:v>
                </c:pt>
                <c:pt idx="5">
                  <c:v>-0.32399999999999984</c:v>
                </c:pt>
                <c:pt idx="6">
                  <c:v>-0.54</c:v>
                </c:pt>
                <c:pt idx="7">
                  <c:v>-0.64800000000000013</c:v>
                </c:pt>
                <c:pt idx="8">
                  <c:v>-0.58400000000000007</c:v>
                </c:pt>
                <c:pt idx="9">
                  <c:v>-0.69600000000000017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4DF-4D2A-9383-8C28FCF3EFC4}"/>
            </c:ext>
          </c:extLst>
        </c:ser>
        <c:ser>
          <c:idx val="6"/>
          <c:order val="4"/>
          <c:tx>
            <c:strRef>
              <c:f>'Mixed-Liquor Channel Profile'!$B$5</c:f>
              <c:strCache>
                <c:ptCount val="1"/>
                <c:pt idx="0">
                  <c:v>8/15/19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'Mixed-Liquor Channel Profile'!$C$5:$C$10</c:f>
              <c:numCache>
                <c:formatCode>h:mm</c:formatCode>
                <c:ptCount val="6"/>
                <c:pt idx="0">
                  <c:v>0.32291666666666669</c:v>
                </c:pt>
                <c:pt idx="1">
                  <c:v>0.36458333333333331</c:v>
                </c:pt>
                <c:pt idx="2">
                  <c:v>0.40625</c:v>
                </c:pt>
                <c:pt idx="3">
                  <c:v>0.44791666666666702</c:v>
                </c:pt>
                <c:pt idx="4">
                  <c:v>0.51041666666666663</c:v>
                </c:pt>
                <c:pt idx="5">
                  <c:v>0.57291666666666696</c:v>
                </c:pt>
              </c:numCache>
            </c:numRef>
          </c:xVal>
          <c:yVal>
            <c:numRef>
              <c:f>'Mixed-Liquor Channel Profile'!$G$5:$G$10</c:f>
              <c:numCache>
                <c:formatCode>General</c:formatCode>
                <c:ptCount val="6"/>
                <c:pt idx="0">
                  <c:v>0</c:v>
                </c:pt>
                <c:pt idx="1">
                  <c:v>1.6000000000000014E-2</c:v>
                </c:pt>
                <c:pt idx="2">
                  <c:v>0.13899999999999979</c:v>
                </c:pt>
                <c:pt idx="3">
                  <c:v>0.17599999999999971</c:v>
                </c:pt>
                <c:pt idx="4">
                  <c:v>0.10399999999999965</c:v>
                </c:pt>
                <c:pt idx="5">
                  <c:v>3.2000000000000028E-2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4DF-4D2A-9383-8C28FCF3EFC4}"/>
            </c:ext>
          </c:extLst>
        </c:ser>
        <c:ser>
          <c:idx val="0"/>
          <c:order val="5"/>
          <c:tx>
            <c:strRef>
              <c:f>'Mixed-Liquor Channel Profile'!$B$58:$B$65</c:f>
              <c:strCache>
                <c:ptCount val="8"/>
                <c:pt idx="0">
                  <c:v>10/22/19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'Mixed-Liquor Channel Profile'!$C$58:$C$65</c:f>
              <c:numCache>
                <c:formatCode>h:mm</c:formatCode>
                <c:ptCount val="8"/>
                <c:pt idx="0">
                  <c:v>0.34722222222222227</c:v>
                </c:pt>
                <c:pt idx="1">
                  <c:v>0.40277777777777773</c:v>
                </c:pt>
                <c:pt idx="2">
                  <c:v>0.44791666666666669</c:v>
                </c:pt>
                <c:pt idx="3">
                  <c:v>0.49652777777777773</c:v>
                </c:pt>
                <c:pt idx="4">
                  <c:v>0.53472222222222221</c:v>
                </c:pt>
                <c:pt idx="5">
                  <c:v>0.58333333333333337</c:v>
                </c:pt>
                <c:pt idx="6">
                  <c:v>0.63541666666666663</c:v>
                </c:pt>
                <c:pt idx="7">
                  <c:v>0.68055555555555547</c:v>
                </c:pt>
              </c:numCache>
            </c:numRef>
          </c:xVal>
          <c:yVal>
            <c:numRef>
              <c:f>'Mixed-Liquor Channel Profile'!$G$58:$G$65</c:f>
              <c:numCache>
                <c:formatCode>General</c:formatCode>
                <c:ptCount val="8"/>
                <c:pt idx="0">
                  <c:v>0</c:v>
                </c:pt>
                <c:pt idx="1">
                  <c:v>-8.0000000000000071E-2</c:v>
                </c:pt>
                <c:pt idx="2">
                  <c:v>-0.18000000000000016</c:v>
                </c:pt>
                <c:pt idx="3">
                  <c:v>-0.20999999999999996</c:v>
                </c:pt>
                <c:pt idx="4">
                  <c:v>-0.12999999999999989</c:v>
                </c:pt>
                <c:pt idx="5">
                  <c:v>-3.0000000000000249E-2</c:v>
                </c:pt>
                <c:pt idx="6">
                  <c:v>0.18999999999999995</c:v>
                </c:pt>
                <c:pt idx="7">
                  <c:v>0.17999999999999972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4DF-4D2A-9383-8C28FCF3E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503944"/>
        <c:axId val="295500992"/>
        <c:extLst/>
      </c:scatterChart>
      <c:valAx>
        <c:axId val="295503944"/>
        <c:scaling>
          <c:orientation val="minMax"/>
          <c:max val="0.8"/>
          <c:min val="0.28166670000000005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numFmt formatCode="h:mm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00992"/>
        <c:crosses val="autoZero"/>
        <c:crossBetween val="midCat"/>
        <c:majorUnit val="4.1666700000000008E-2"/>
      </c:valAx>
      <c:valAx>
        <c:axId val="295500992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03944"/>
        <c:crosses val="autoZero"/>
        <c:crossBetween val="midCat"/>
        <c:majorUnit val="0.25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 Trending at MLWS</a:t>
            </a:r>
          </a:p>
        </c:rich>
      </c:tx>
      <c:layout>
        <c:manualLayout>
          <c:xMode val="edge"/>
          <c:yMode val="edge"/>
          <c:x val="0.32137489063867014"/>
          <c:y val="8.008008008008007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66447944006998"/>
          <c:y val="0.23940570491751595"/>
          <c:w val="0.82851618547681538"/>
          <c:h val="0.60131974494179208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'Mixed-Liquor Channel Profile'!$N$62</c:f>
              <c:strCache>
                <c:ptCount val="1"/>
                <c:pt idx="0">
                  <c:v>Delta 1st 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3.5758967629046366E-2"/>
                  <c:y val="-0.29597818290731676"/>
                </c:manualLayout>
              </c:layout>
              <c:numFmt formatCode="General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'Mixed-Liquor Channel Profile'!$D$90:$D$125</c:f>
              <c:numCache>
                <c:formatCode>0.00</c:formatCode>
                <c:ptCount val="36"/>
                <c:pt idx="0">
                  <c:v>0.3576388888888889</c:v>
                </c:pt>
                <c:pt idx="1">
                  <c:v>0.39583333333333331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0.53472222222222221</c:v>
                </c:pt>
                <c:pt idx="5">
                  <c:v>0.59027777777777779</c:v>
                </c:pt>
                <c:pt idx="6">
                  <c:v>0.625</c:v>
                </c:pt>
                <c:pt idx="7">
                  <c:v>0.66319444444444442</c:v>
                </c:pt>
                <c:pt idx="8">
                  <c:v>0.71875</c:v>
                </c:pt>
                <c:pt idx="9">
                  <c:v>0.3611111111111111</c:v>
                </c:pt>
                <c:pt idx="10">
                  <c:v>0.40625</c:v>
                </c:pt>
                <c:pt idx="11">
                  <c:v>0.4861111111111111</c:v>
                </c:pt>
                <c:pt idx="12">
                  <c:v>0.53125</c:v>
                </c:pt>
                <c:pt idx="13">
                  <c:v>0.58333333333333337</c:v>
                </c:pt>
                <c:pt idx="14">
                  <c:v>0.63055555555555554</c:v>
                </c:pt>
                <c:pt idx="15">
                  <c:v>0.65972222222222221</c:v>
                </c:pt>
                <c:pt idx="16">
                  <c:v>0.70138888888888884</c:v>
                </c:pt>
                <c:pt idx="17">
                  <c:v>0.72916666666666663</c:v>
                </c:pt>
                <c:pt idx="18" formatCode="General">
                  <c:v>0.38</c:v>
                </c:pt>
                <c:pt idx="19" formatCode="General">
                  <c:v>0.42</c:v>
                </c:pt>
                <c:pt idx="20" formatCode="General">
                  <c:v>0.47</c:v>
                </c:pt>
                <c:pt idx="21" formatCode="General">
                  <c:v>0.51</c:v>
                </c:pt>
                <c:pt idx="22" formatCode="General">
                  <c:v>0.56000000000000005</c:v>
                </c:pt>
                <c:pt idx="23" formatCode="General">
                  <c:v>0.59</c:v>
                </c:pt>
                <c:pt idx="24" formatCode="General">
                  <c:v>0.63</c:v>
                </c:pt>
                <c:pt idx="25" formatCode="General">
                  <c:v>0.67</c:v>
                </c:pt>
                <c:pt idx="26" formatCode="General">
                  <c:v>0.71</c:v>
                </c:pt>
                <c:pt idx="27">
                  <c:v>0.3611111111111111</c:v>
                </c:pt>
                <c:pt idx="28">
                  <c:v>0.40625</c:v>
                </c:pt>
                <c:pt idx="29">
                  <c:v>0.45833333333333331</c:v>
                </c:pt>
                <c:pt idx="30">
                  <c:v>0.50347222222222221</c:v>
                </c:pt>
                <c:pt idx="31">
                  <c:v>0.54166666666666663</c:v>
                </c:pt>
                <c:pt idx="32">
                  <c:v>0.61111111111111105</c:v>
                </c:pt>
                <c:pt idx="33">
                  <c:v>0.65277777777777801</c:v>
                </c:pt>
                <c:pt idx="34">
                  <c:v>0.69444444444444398</c:v>
                </c:pt>
                <c:pt idx="35">
                  <c:v>0.73611111111111105</c:v>
                </c:pt>
              </c:numCache>
            </c:numRef>
          </c:xVal>
          <c:yVal>
            <c:numRef>
              <c:f>'Mixed-Liquor Channel Profile'!$G$90:$G$125</c:f>
              <c:numCache>
                <c:formatCode>General</c:formatCode>
                <c:ptCount val="36"/>
                <c:pt idx="0">
                  <c:v>0</c:v>
                </c:pt>
                <c:pt idx="1">
                  <c:v>-0.24399999999999999</c:v>
                </c:pt>
                <c:pt idx="2">
                  <c:v>-0.16300000000000003</c:v>
                </c:pt>
                <c:pt idx="3">
                  <c:v>-4.9000000000000044E-2</c:v>
                </c:pt>
                <c:pt idx="4">
                  <c:v>-3.400000000000003E-2</c:v>
                </c:pt>
                <c:pt idx="5">
                  <c:v>0.11999999999999988</c:v>
                </c:pt>
                <c:pt idx="6">
                  <c:v>0.18999999999999995</c:v>
                </c:pt>
                <c:pt idx="7">
                  <c:v>0.28000000000000003</c:v>
                </c:pt>
                <c:pt idx="8">
                  <c:v>0.36999999999999988</c:v>
                </c:pt>
                <c:pt idx="9">
                  <c:v>0</c:v>
                </c:pt>
                <c:pt idx="10">
                  <c:v>-0.11999999999999988</c:v>
                </c:pt>
                <c:pt idx="11">
                  <c:v>-3.9999999999999813E-2</c:v>
                </c:pt>
                <c:pt idx="12">
                  <c:v>5.0000000000000044E-2</c:v>
                </c:pt>
                <c:pt idx="13">
                  <c:v>0.14000000000000012</c:v>
                </c:pt>
                <c:pt idx="14">
                  <c:v>0.21999999999999997</c:v>
                </c:pt>
                <c:pt idx="15">
                  <c:v>0.20000000000000018</c:v>
                </c:pt>
                <c:pt idx="16">
                  <c:v>0.18000000000000016</c:v>
                </c:pt>
                <c:pt idx="17">
                  <c:v>0.18000000000000016</c:v>
                </c:pt>
                <c:pt idx="18">
                  <c:v>0</c:v>
                </c:pt>
                <c:pt idx="19">
                  <c:v>0.02</c:v>
                </c:pt>
                <c:pt idx="20">
                  <c:v>-5.0000000000000001E-3</c:v>
                </c:pt>
                <c:pt idx="21">
                  <c:v>9.0999999999999998E-2</c:v>
                </c:pt>
                <c:pt idx="22">
                  <c:v>0.04</c:v>
                </c:pt>
                <c:pt idx="23">
                  <c:v>0.13100000000000001</c:v>
                </c:pt>
                <c:pt idx="24">
                  <c:v>0.224</c:v>
                </c:pt>
                <c:pt idx="25">
                  <c:v>0.317</c:v>
                </c:pt>
                <c:pt idx="26">
                  <c:v>0.41</c:v>
                </c:pt>
                <c:pt idx="27">
                  <c:v>-0.36999999999999988</c:v>
                </c:pt>
                <c:pt idx="28">
                  <c:v>-0.37999999999999989</c:v>
                </c:pt>
                <c:pt idx="29">
                  <c:v>-0.40999999999999992</c:v>
                </c:pt>
                <c:pt idx="30">
                  <c:v>-0.34999999999999987</c:v>
                </c:pt>
                <c:pt idx="31">
                  <c:v>-0.28999999999999981</c:v>
                </c:pt>
                <c:pt idx="32">
                  <c:v>-0.10999999999999988</c:v>
                </c:pt>
                <c:pt idx="33">
                  <c:v>-3.9999999999999813E-2</c:v>
                </c:pt>
                <c:pt idx="34">
                  <c:v>-3.9999999999999813E-2</c:v>
                </c:pt>
                <c:pt idx="35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C3-4794-A91C-1A52E510A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56624"/>
        <c:axId val="970457280"/>
      </c:scatterChart>
      <c:scatterChart>
        <c:scatterStyle val="smoothMarker"/>
        <c:varyColors val="0"/>
        <c:ser>
          <c:idx val="1"/>
          <c:order val="1"/>
          <c:tx>
            <c:strRef>
              <c:f>'Mixed-Liquor Channel Profile'!$M$62</c:f>
              <c:strCache>
                <c:ptCount val="1"/>
                <c:pt idx="0">
                  <c:v>OP Conc.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'Mixed-Liquor Channel Profile'!$K$63:$K$75</c:f>
              <c:numCache>
                <c:formatCode>0.00</c:formatCode>
                <c:ptCount val="13"/>
                <c:pt idx="0">
                  <c:v>0.29166666666666669</c:v>
                </c:pt>
                <c:pt idx="1">
                  <c:v>0.33333333333333337</c:v>
                </c:pt>
                <c:pt idx="2">
                  <c:v>0.37500000000000006</c:v>
                </c:pt>
                <c:pt idx="3">
                  <c:v>0.41666666666666674</c:v>
                </c:pt>
                <c:pt idx="4">
                  <c:v>0.45833333333333343</c:v>
                </c:pt>
                <c:pt idx="5">
                  <c:v>0.50000000000000011</c:v>
                </c:pt>
                <c:pt idx="6">
                  <c:v>0.54166666666666674</c:v>
                </c:pt>
                <c:pt idx="7">
                  <c:v>0.58333333333333337</c:v>
                </c:pt>
                <c:pt idx="8">
                  <c:v>0.625</c:v>
                </c:pt>
                <c:pt idx="9">
                  <c:v>0.66666666666666663</c:v>
                </c:pt>
                <c:pt idx="10">
                  <c:v>0.70833333333333326</c:v>
                </c:pt>
                <c:pt idx="11">
                  <c:v>0.74999999999999989</c:v>
                </c:pt>
                <c:pt idx="12">
                  <c:v>0.79166666666666652</c:v>
                </c:pt>
              </c:numCache>
            </c:numRef>
          </c:xVal>
          <c:yVal>
            <c:numRef>
              <c:f>'Mixed-Liquor Channel Profile'!$M$63:$M$75</c:f>
              <c:numCache>
                <c:formatCode>0.00</c:formatCode>
                <c:ptCount val="13"/>
                <c:pt idx="0" formatCode="General">
                  <c:v>0.8</c:v>
                </c:pt>
                <c:pt idx="1">
                  <c:v>0.74901358024691367</c:v>
                </c:pt>
                <c:pt idx="2">
                  <c:v>0.66503549804687501</c:v>
                </c:pt>
                <c:pt idx="3">
                  <c:v>0.62783826195987713</c:v>
                </c:pt>
                <c:pt idx="4">
                  <c:v>0.63676016046971384</c:v>
                </c:pt>
                <c:pt idx="5">
                  <c:v>0.68623750000000172</c:v>
                </c:pt>
                <c:pt idx="6">
                  <c:v>0.76580460491415814</c:v>
                </c:pt>
                <c:pt idx="7">
                  <c:v>0.86009381751543501</c:v>
                </c:pt>
                <c:pt idx="8">
                  <c:v>0.94883549804687661</c:v>
                </c:pt>
                <c:pt idx="9">
                  <c:v>1.0068580246913621</c:v>
                </c:pt>
                <c:pt idx="10">
                  <c:v>1.0040877935715686</c:v>
                </c:pt>
                <c:pt idx="11">
                  <c:v>0.9055492187499935</c:v>
                </c:pt>
                <c:pt idx="12">
                  <c:v>0.67136473222897364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C3-4794-A91C-1A52E510A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36464"/>
        <c:axId val="340038104"/>
      </c:scatterChart>
      <c:valAx>
        <c:axId val="970456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Day (Fraction)</a:t>
                </a:r>
              </a:p>
            </c:rich>
          </c:tx>
          <c:layout>
            <c:manualLayout>
              <c:xMode val="edge"/>
              <c:yMode val="edge"/>
              <c:x val="0.37464479440069992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out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57280"/>
        <c:crosses val="autoZero"/>
        <c:crossBetween val="midCat"/>
      </c:valAx>
      <c:valAx>
        <c:axId val="9704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 in OP Conc. From 07:00 (mg-P/L)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8.375000000000000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56624"/>
        <c:crosses val="autoZero"/>
        <c:crossBetween val="midCat"/>
      </c:valAx>
      <c:valAx>
        <c:axId val="340038104"/>
        <c:scaling>
          <c:orientation val="minMax"/>
          <c:min val="0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36464"/>
        <c:crosses val="max"/>
        <c:crossBetween val="midCat"/>
      </c:valAx>
      <c:valAx>
        <c:axId val="34003646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400381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 Trending at MLWS</a:t>
            </a:r>
          </a:p>
        </c:rich>
      </c:tx>
      <c:layout>
        <c:manualLayout>
          <c:xMode val="edge"/>
          <c:yMode val="edge"/>
          <c:x val="0.32137489063867014"/>
          <c:y val="8.008008008008007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266447944006998"/>
          <c:y val="0.23940570491751595"/>
          <c:w val="0.82851618547681538"/>
          <c:h val="0.60131974494179208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'Mixed-Liquor Channel Profile'!$N$62</c:f>
              <c:strCache>
                <c:ptCount val="1"/>
                <c:pt idx="0">
                  <c:v>Delta 1st 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3.5758967629046366E-2"/>
                  <c:y val="-0.29597818290731676"/>
                </c:manualLayout>
              </c:layout>
              <c:numFmt formatCode="General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'Mixed-Liquor Channel Profile'!$D$90:$D$125</c:f>
              <c:numCache>
                <c:formatCode>0.00</c:formatCode>
                <c:ptCount val="36"/>
                <c:pt idx="0">
                  <c:v>0.3576388888888889</c:v>
                </c:pt>
                <c:pt idx="1">
                  <c:v>0.39583333333333331</c:v>
                </c:pt>
                <c:pt idx="2">
                  <c:v>0.45833333333333331</c:v>
                </c:pt>
                <c:pt idx="3">
                  <c:v>0.5</c:v>
                </c:pt>
                <c:pt idx="4">
                  <c:v>0.53472222222222221</c:v>
                </c:pt>
                <c:pt idx="5">
                  <c:v>0.59027777777777779</c:v>
                </c:pt>
                <c:pt idx="6">
                  <c:v>0.625</c:v>
                </c:pt>
                <c:pt idx="7">
                  <c:v>0.66319444444444442</c:v>
                </c:pt>
                <c:pt idx="8">
                  <c:v>0.71875</c:v>
                </c:pt>
                <c:pt idx="9">
                  <c:v>0.3611111111111111</c:v>
                </c:pt>
                <c:pt idx="10">
                  <c:v>0.40625</c:v>
                </c:pt>
                <c:pt idx="11">
                  <c:v>0.4861111111111111</c:v>
                </c:pt>
                <c:pt idx="12">
                  <c:v>0.53125</c:v>
                </c:pt>
                <c:pt idx="13">
                  <c:v>0.58333333333333337</c:v>
                </c:pt>
                <c:pt idx="14">
                  <c:v>0.63055555555555554</c:v>
                </c:pt>
                <c:pt idx="15">
                  <c:v>0.65972222222222221</c:v>
                </c:pt>
                <c:pt idx="16">
                  <c:v>0.70138888888888884</c:v>
                </c:pt>
                <c:pt idx="17">
                  <c:v>0.72916666666666663</c:v>
                </c:pt>
                <c:pt idx="18" formatCode="General">
                  <c:v>0.38</c:v>
                </c:pt>
                <c:pt idx="19" formatCode="General">
                  <c:v>0.42</c:v>
                </c:pt>
                <c:pt idx="20" formatCode="General">
                  <c:v>0.47</c:v>
                </c:pt>
                <c:pt idx="21" formatCode="General">
                  <c:v>0.51</c:v>
                </c:pt>
                <c:pt idx="22" formatCode="General">
                  <c:v>0.56000000000000005</c:v>
                </c:pt>
                <c:pt idx="23" formatCode="General">
                  <c:v>0.59</c:v>
                </c:pt>
                <c:pt idx="24" formatCode="General">
                  <c:v>0.63</c:v>
                </c:pt>
                <c:pt idx="25" formatCode="General">
                  <c:v>0.67</c:v>
                </c:pt>
                <c:pt idx="26" formatCode="General">
                  <c:v>0.71</c:v>
                </c:pt>
                <c:pt idx="27">
                  <c:v>0.3611111111111111</c:v>
                </c:pt>
                <c:pt idx="28">
                  <c:v>0.40625</c:v>
                </c:pt>
                <c:pt idx="29">
                  <c:v>0.45833333333333331</c:v>
                </c:pt>
                <c:pt idx="30">
                  <c:v>0.50347222222222221</c:v>
                </c:pt>
                <c:pt idx="31">
                  <c:v>0.54166666666666663</c:v>
                </c:pt>
                <c:pt idx="32">
                  <c:v>0.61111111111111105</c:v>
                </c:pt>
                <c:pt idx="33">
                  <c:v>0.65277777777777801</c:v>
                </c:pt>
                <c:pt idx="34">
                  <c:v>0.69444444444444398</c:v>
                </c:pt>
                <c:pt idx="35">
                  <c:v>0.73611111111111105</c:v>
                </c:pt>
              </c:numCache>
            </c:numRef>
          </c:xVal>
          <c:yVal>
            <c:numRef>
              <c:f>'Mixed-Liquor Channel Profile'!$G$90:$G$125</c:f>
              <c:numCache>
                <c:formatCode>General</c:formatCode>
                <c:ptCount val="36"/>
                <c:pt idx="0">
                  <c:v>0</c:v>
                </c:pt>
                <c:pt idx="1">
                  <c:v>-0.24399999999999999</c:v>
                </c:pt>
                <c:pt idx="2">
                  <c:v>-0.16300000000000003</c:v>
                </c:pt>
                <c:pt idx="3">
                  <c:v>-4.9000000000000044E-2</c:v>
                </c:pt>
                <c:pt idx="4">
                  <c:v>-3.400000000000003E-2</c:v>
                </c:pt>
                <c:pt idx="5">
                  <c:v>0.11999999999999988</c:v>
                </c:pt>
                <c:pt idx="6">
                  <c:v>0.18999999999999995</c:v>
                </c:pt>
                <c:pt idx="7">
                  <c:v>0.28000000000000003</c:v>
                </c:pt>
                <c:pt idx="8">
                  <c:v>0.36999999999999988</c:v>
                </c:pt>
                <c:pt idx="9">
                  <c:v>0</c:v>
                </c:pt>
                <c:pt idx="10">
                  <c:v>-0.11999999999999988</c:v>
                </c:pt>
                <c:pt idx="11">
                  <c:v>-3.9999999999999813E-2</c:v>
                </c:pt>
                <c:pt idx="12">
                  <c:v>5.0000000000000044E-2</c:v>
                </c:pt>
                <c:pt idx="13">
                  <c:v>0.14000000000000012</c:v>
                </c:pt>
                <c:pt idx="14">
                  <c:v>0.21999999999999997</c:v>
                </c:pt>
                <c:pt idx="15">
                  <c:v>0.20000000000000018</c:v>
                </c:pt>
                <c:pt idx="16">
                  <c:v>0.18000000000000016</c:v>
                </c:pt>
                <c:pt idx="17">
                  <c:v>0.18000000000000016</c:v>
                </c:pt>
                <c:pt idx="18">
                  <c:v>0</c:v>
                </c:pt>
                <c:pt idx="19">
                  <c:v>0.02</c:v>
                </c:pt>
                <c:pt idx="20">
                  <c:v>-5.0000000000000001E-3</c:v>
                </c:pt>
                <c:pt idx="21">
                  <c:v>9.0999999999999998E-2</c:v>
                </c:pt>
                <c:pt idx="22">
                  <c:v>0.04</c:v>
                </c:pt>
                <c:pt idx="23">
                  <c:v>0.13100000000000001</c:v>
                </c:pt>
                <c:pt idx="24">
                  <c:v>0.224</c:v>
                </c:pt>
                <c:pt idx="25">
                  <c:v>0.317</c:v>
                </c:pt>
                <c:pt idx="26">
                  <c:v>0.41</c:v>
                </c:pt>
                <c:pt idx="27">
                  <c:v>-0.36999999999999988</c:v>
                </c:pt>
                <c:pt idx="28">
                  <c:v>-0.37999999999999989</c:v>
                </c:pt>
                <c:pt idx="29">
                  <c:v>-0.40999999999999992</c:v>
                </c:pt>
                <c:pt idx="30">
                  <c:v>-0.34999999999999987</c:v>
                </c:pt>
                <c:pt idx="31">
                  <c:v>-0.28999999999999981</c:v>
                </c:pt>
                <c:pt idx="32">
                  <c:v>-0.10999999999999988</c:v>
                </c:pt>
                <c:pt idx="33">
                  <c:v>-3.9999999999999813E-2</c:v>
                </c:pt>
                <c:pt idx="34">
                  <c:v>-3.9999999999999813E-2</c:v>
                </c:pt>
                <c:pt idx="35">
                  <c:v>-1.0000000000000009E-2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42-48C9-A231-10B5781BE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56624"/>
        <c:axId val="970457280"/>
      </c:scatterChart>
      <c:scatterChart>
        <c:scatterStyle val="smoothMarker"/>
        <c:varyColors val="0"/>
        <c:ser>
          <c:idx val="1"/>
          <c:order val="1"/>
          <c:tx>
            <c:strRef>
              <c:f>'Mixed-Liquor Channel Profile'!$M$62</c:f>
              <c:strCache>
                <c:ptCount val="1"/>
                <c:pt idx="0">
                  <c:v>OP Conc.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'Mixed-Liquor Channel Profile'!$K$63:$K$75</c:f>
              <c:numCache>
                <c:formatCode>0.00</c:formatCode>
                <c:ptCount val="13"/>
                <c:pt idx="0">
                  <c:v>0.29166666666666669</c:v>
                </c:pt>
                <c:pt idx="1">
                  <c:v>0.33333333333333337</c:v>
                </c:pt>
                <c:pt idx="2">
                  <c:v>0.37500000000000006</c:v>
                </c:pt>
                <c:pt idx="3">
                  <c:v>0.41666666666666674</c:v>
                </c:pt>
                <c:pt idx="4">
                  <c:v>0.45833333333333343</c:v>
                </c:pt>
                <c:pt idx="5">
                  <c:v>0.50000000000000011</c:v>
                </c:pt>
                <c:pt idx="6">
                  <c:v>0.54166666666666674</c:v>
                </c:pt>
                <c:pt idx="7">
                  <c:v>0.58333333333333337</c:v>
                </c:pt>
                <c:pt idx="8">
                  <c:v>0.625</c:v>
                </c:pt>
                <c:pt idx="9">
                  <c:v>0.66666666666666663</c:v>
                </c:pt>
                <c:pt idx="10">
                  <c:v>0.70833333333333326</c:v>
                </c:pt>
                <c:pt idx="11">
                  <c:v>0.74999999999999989</c:v>
                </c:pt>
                <c:pt idx="12">
                  <c:v>0.79166666666666652</c:v>
                </c:pt>
              </c:numCache>
            </c:numRef>
          </c:xVal>
          <c:yVal>
            <c:numRef>
              <c:f>'Mixed-Liquor Channel Profile'!$M$63:$M$75</c:f>
              <c:numCache>
                <c:formatCode>0.00</c:formatCode>
                <c:ptCount val="13"/>
                <c:pt idx="0" formatCode="General">
                  <c:v>0.8</c:v>
                </c:pt>
                <c:pt idx="1">
                  <c:v>0.74901358024691367</c:v>
                </c:pt>
                <c:pt idx="2">
                  <c:v>0.66503549804687501</c:v>
                </c:pt>
                <c:pt idx="3">
                  <c:v>0.62783826195987713</c:v>
                </c:pt>
                <c:pt idx="4">
                  <c:v>0.63676016046971384</c:v>
                </c:pt>
                <c:pt idx="5">
                  <c:v>0.68623750000000172</c:v>
                </c:pt>
                <c:pt idx="6">
                  <c:v>0.76580460491415814</c:v>
                </c:pt>
                <c:pt idx="7">
                  <c:v>0.86009381751543501</c:v>
                </c:pt>
                <c:pt idx="8">
                  <c:v>0.94883549804687661</c:v>
                </c:pt>
                <c:pt idx="9">
                  <c:v>1.0068580246913621</c:v>
                </c:pt>
                <c:pt idx="10">
                  <c:v>1.0040877935715686</c:v>
                </c:pt>
                <c:pt idx="11">
                  <c:v>0.9055492187499935</c:v>
                </c:pt>
                <c:pt idx="12">
                  <c:v>0.67136473222897364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2-48C9-A231-10B5781BE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36464"/>
        <c:axId val="340038104"/>
      </c:scatterChart>
      <c:valAx>
        <c:axId val="970456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Day (Fraction)</a:t>
                </a:r>
              </a:p>
            </c:rich>
          </c:tx>
          <c:layout>
            <c:manualLayout>
              <c:xMode val="edge"/>
              <c:yMode val="edge"/>
              <c:x val="0.37464479440069992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out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57280"/>
        <c:crosses val="autoZero"/>
        <c:crossBetween val="midCat"/>
      </c:valAx>
      <c:valAx>
        <c:axId val="9704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Change in OP Conc. From 07:00 (mg-P/L)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8.375000000000000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56624"/>
        <c:crosses val="autoZero"/>
        <c:crossBetween val="midCat"/>
      </c:valAx>
      <c:valAx>
        <c:axId val="340038104"/>
        <c:scaling>
          <c:orientation val="minMax"/>
          <c:min val="0.5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36464"/>
        <c:crosses val="max"/>
        <c:crossBetween val="midCat"/>
      </c:valAx>
      <c:valAx>
        <c:axId val="34003646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40038104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OP Trending at MLWS</a:t>
            </a:r>
          </a:p>
        </c:rich>
      </c:tx>
      <c:layout>
        <c:manualLayout>
          <c:xMode val="edge"/>
          <c:yMode val="edge"/>
          <c:x val="0.32137489063867014"/>
          <c:y val="8.008008008008007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82556355608298"/>
          <c:y val="0.23940570491751595"/>
          <c:w val="0.79049858075276225"/>
          <c:h val="0.60131974494179208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'Mixed-Liquor Channel Profile'!$N$62</c:f>
              <c:strCache>
                <c:ptCount val="1"/>
                <c:pt idx="0">
                  <c:v>Delta 1st OP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2.2226213576663382E-2"/>
                  <c:y val="-0.21011646407767245"/>
                </c:manualLayout>
              </c:layout>
              <c:numFmt formatCode="General" sourceLinked="0"/>
              <c:spPr>
                <a:solidFill>
                  <a:sysClr val="window" lastClr="FFFFFF"/>
                </a:solidFill>
                <a:ln>
                  <a:solidFill>
                    <a:sysClr val="windowText" lastClr="0000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'Mixed-Liquor Channel Profile'!$C$58:$C$125</c:f>
              <c:numCache>
                <c:formatCode>h:mm</c:formatCode>
                <c:ptCount val="68"/>
                <c:pt idx="0">
                  <c:v>0.34722222222222227</c:v>
                </c:pt>
                <c:pt idx="1">
                  <c:v>0.40277777777777773</c:v>
                </c:pt>
                <c:pt idx="2">
                  <c:v>0.44791666666666669</c:v>
                </c:pt>
                <c:pt idx="3">
                  <c:v>0.49652777777777773</c:v>
                </c:pt>
                <c:pt idx="4">
                  <c:v>0.53472222222222221</c:v>
                </c:pt>
                <c:pt idx="5">
                  <c:v>0.58333333333333337</c:v>
                </c:pt>
                <c:pt idx="6">
                  <c:v>0.63541666666666663</c:v>
                </c:pt>
                <c:pt idx="7">
                  <c:v>0.68055555555555547</c:v>
                </c:pt>
                <c:pt idx="8">
                  <c:v>0.3125</c:v>
                </c:pt>
                <c:pt idx="9">
                  <c:v>0.35416666666666669</c:v>
                </c:pt>
                <c:pt idx="10">
                  <c:v>0.40972222222222227</c:v>
                </c:pt>
                <c:pt idx="11">
                  <c:v>0.44444444444444442</c:v>
                </c:pt>
                <c:pt idx="12">
                  <c:v>0.50347222222222221</c:v>
                </c:pt>
                <c:pt idx="13">
                  <c:v>0.5625</c:v>
                </c:pt>
                <c:pt idx="14">
                  <c:v>0.625</c:v>
                </c:pt>
                <c:pt idx="15">
                  <c:v>0.35416666666666669</c:v>
                </c:pt>
                <c:pt idx="16">
                  <c:v>0.39583333333333331</c:v>
                </c:pt>
                <c:pt idx="17">
                  <c:v>0.44444444444444442</c:v>
                </c:pt>
                <c:pt idx="18">
                  <c:v>0.5</c:v>
                </c:pt>
                <c:pt idx="19">
                  <c:v>0.55208333333333337</c:v>
                </c:pt>
                <c:pt idx="20">
                  <c:v>0.59027777777777779</c:v>
                </c:pt>
                <c:pt idx="21">
                  <c:v>0.63541666666666663</c:v>
                </c:pt>
                <c:pt idx="22">
                  <c:v>0.35416666666666669</c:v>
                </c:pt>
                <c:pt idx="23">
                  <c:v>0.39583333333333331</c:v>
                </c:pt>
                <c:pt idx="24">
                  <c:v>0.4375</c:v>
                </c:pt>
                <c:pt idx="25">
                  <c:v>0.4861111111111111</c:v>
                </c:pt>
                <c:pt idx="26">
                  <c:v>0.52083333333333304</c:v>
                </c:pt>
                <c:pt idx="27">
                  <c:v>0.56944444444444442</c:v>
                </c:pt>
                <c:pt idx="28">
                  <c:v>0.64583333333333337</c:v>
                </c:pt>
                <c:pt idx="29">
                  <c:v>0.69444444444444453</c:v>
                </c:pt>
                <c:pt idx="30">
                  <c:v>0.72916666666666663</c:v>
                </c:pt>
                <c:pt idx="31">
                  <c:v>0.77083333333333304</c:v>
                </c:pt>
                <c:pt idx="32">
                  <c:v>0.3576388888888889</c:v>
                </c:pt>
                <c:pt idx="33">
                  <c:v>0.39583333333333331</c:v>
                </c:pt>
                <c:pt idx="34">
                  <c:v>0.45833333333333331</c:v>
                </c:pt>
                <c:pt idx="35">
                  <c:v>0.5</c:v>
                </c:pt>
                <c:pt idx="36">
                  <c:v>0.53472222222222221</c:v>
                </c:pt>
                <c:pt idx="37">
                  <c:v>0.59027777777777779</c:v>
                </c:pt>
                <c:pt idx="38">
                  <c:v>0.625</c:v>
                </c:pt>
                <c:pt idx="39">
                  <c:v>0.66319444444444442</c:v>
                </c:pt>
                <c:pt idx="40">
                  <c:v>0.71875</c:v>
                </c:pt>
                <c:pt idx="41">
                  <c:v>0.3611111111111111</c:v>
                </c:pt>
                <c:pt idx="42">
                  <c:v>0.40625</c:v>
                </c:pt>
                <c:pt idx="43">
                  <c:v>0.4861111111111111</c:v>
                </c:pt>
                <c:pt idx="44">
                  <c:v>0.53125</c:v>
                </c:pt>
                <c:pt idx="45">
                  <c:v>0.58333333333333337</c:v>
                </c:pt>
                <c:pt idx="46">
                  <c:v>0.63055555555555554</c:v>
                </c:pt>
                <c:pt idx="47">
                  <c:v>0.65972222222222221</c:v>
                </c:pt>
                <c:pt idx="48">
                  <c:v>0.70138888888888884</c:v>
                </c:pt>
                <c:pt idx="49">
                  <c:v>0.72916666666666663</c:v>
                </c:pt>
                <c:pt idx="50">
                  <c:v>0.375</c:v>
                </c:pt>
                <c:pt idx="51">
                  <c:v>0.41666666666666669</c:v>
                </c:pt>
                <c:pt idx="52">
                  <c:v>0.46875</c:v>
                </c:pt>
                <c:pt idx="53">
                  <c:v>0.50694444444444442</c:v>
                </c:pt>
                <c:pt idx="54">
                  <c:v>0.55555555555555558</c:v>
                </c:pt>
                <c:pt idx="55">
                  <c:v>0.59375</c:v>
                </c:pt>
                <c:pt idx="56">
                  <c:v>0.63541666666666663</c:v>
                </c:pt>
                <c:pt idx="57">
                  <c:v>0.66666666666666663</c:v>
                </c:pt>
                <c:pt idx="58">
                  <c:v>0.75</c:v>
                </c:pt>
                <c:pt idx="59">
                  <c:v>0.3611111111111111</c:v>
                </c:pt>
                <c:pt idx="60">
                  <c:v>0.40625</c:v>
                </c:pt>
                <c:pt idx="61">
                  <c:v>0.45833333333333331</c:v>
                </c:pt>
                <c:pt idx="62">
                  <c:v>0.50347222222222221</c:v>
                </c:pt>
                <c:pt idx="63">
                  <c:v>0.54166666666666663</c:v>
                </c:pt>
                <c:pt idx="64">
                  <c:v>0.61111111111111105</c:v>
                </c:pt>
                <c:pt idx="65">
                  <c:v>0.65277777777777801</c:v>
                </c:pt>
                <c:pt idx="66">
                  <c:v>0.69444444444444398</c:v>
                </c:pt>
                <c:pt idx="67">
                  <c:v>0.73611111111111105</c:v>
                </c:pt>
              </c:numCache>
            </c:numRef>
          </c:xVal>
          <c:yVal>
            <c:numRef>
              <c:f>'Mixed-Liquor Channel Profile'!$I$58:$I$125</c:f>
              <c:numCache>
                <c:formatCode>General</c:formatCode>
                <c:ptCount val="68"/>
                <c:pt idx="0">
                  <c:v>1.3299232736573132E-2</c:v>
                </c:pt>
                <c:pt idx="1">
                  <c:v>-1.5345268542199279E-2</c:v>
                </c:pt>
                <c:pt idx="2">
                  <c:v>-5.1150895140664794E-2</c:v>
                </c:pt>
                <c:pt idx="3">
                  <c:v>-6.1892583120204368E-2</c:v>
                </c:pt>
                <c:pt idx="4">
                  <c:v>-3.3248081841431958E-2</c:v>
                </c:pt>
                <c:pt idx="5">
                  <c:v>2.5575447570333983E-3</c:v>
                </c:pt>
                <c:pt idx="6">
                  <c:v>8.1329923273657526E-2</c:v>
                </c:pt>
                <c:pt idx="7">
                  <c:v>7.7749360613810894E-2</c:v>
                </c:pt>
                <c:pt idx="8">
                  <c:v>-0.14985590778097996</c:v>
                </c:pt>
                <c:pt idx="9">
                  <c:v>-0.1930835734870317</c:v>
                </c:pt>
                <c:pt idx="10">
                  <c:v>-0.23631123919308361</c:v>
                </c:pt>
                <c:pt idx="11">
                  <c:v>-4.1786743515850176E-2</c:v>
                </c:pt>
                <c:pt idx="12">
                  <c:v>-2.7377521613832875E-2</c:v>
                </c:pt>
                <c:pt idx="13">
                  <c:v>8.0691642651296733E-2</c:v>
                </c:pt>
                <c:pt idx="14">
                  <c:v>0.2247838616714696</c:v>
                </c:pt>
                <c:pt idx="15">
                  <c:v>-0.20542231491136603</c:v>
                </c:pt>
                <c:pt idx="16">
                  <c:v>-0.18665276329509906</c:v>
                </c:pt>
                <c:pt idx="17">
                  <c:v>-0.14285714285714282</c:v>
                </c:pt>
                <c:pt idx="18">
                  <c:v>-5.5265901981230471E-2</c:v>
                </c:pt>
                <c:pt idx="19">
                  <c:v>9.4890510948905077E-2</c:v>
                </c:pt>
                <c:pt idx="20">
                  <c:v>0.14494264859228365</c:v>
                </c:pt>
                <c:pt idx="21">
                  <c:v>0.14494264859228365</c:v>
                </c:pt>
                <c:pt idx="22">
                  <c:v>-7.7125906394198931E-2</c:v>
                </c:pt>
                <c:pt idx="23">
                  <c:v>-8.1740276862227942E-2</c:v>
                </c:pt>
                <c:pt idx="24">
                  <c:v>-8.6354647330256953E-2</c:v>
                </c:pt>
                <c:pt idx="25">
                  <c:v>-4.943968358602488E-2</c:v>
                </c:pt>
                <c:pt idx="26">
                  <c:v>-4.4825313117995973E-2</c:v>
                </c:pt>
                <c:pt idx="27">
                  <c:v>4.2847725774555104E-2</c:v>
                </c:pt>
                <c:pt idx="28">
                  <c:v>0.13052076466710638</c:v>
                </c:pt>
                <c:pt idx="29">
                  <c:v>8.89914304548452E-2</c:v>
                </c:pt>
                <c:pt idx="30">
                  <c:v>0.12590639419907726</c:v>
                </c:pt>
                <c:pt idx="31">
                  <c:v>8.89914304548452E-2</c:v>
                </c:pt>
                <c:pt idx="32">
                  <c:v>-1.3812154696132548E-2</c:v>
                </c:pt>
                <c:pt idx="33">
                  <c:v>-0.24972375690607732</c:v>
                </c:pt>
                <c:pt idx="34">
                  <c:v>-0.17140883977900551</c:v>
                </c:pt>
                <c:pt idx="35">
                  <c:v>-6.1187845303867401E-2</c:v>
                </c:pt>
                <c:pt idx="36">
                  <c:v>-4.6685082872928156E-2</c:v>
                </c:pt>
                <c:pt idx="37">
                  <c:v>0.10220994475138116</c:v>
                </c:pt>
                <c:pt idx="38">
                  <c:v>0.16988950276243095</c:v>
                </c:pt>
                <c:pt idx="39">
                  <c:v>0.25690607734806636</c:v>
                </c:pt>
                <c:pt idx="40">
                  <c:v>0.34392265193370158</c:v>
                </c:pt>
                <c:pt idx="41">
                  <c:v>-5.1428571428571476E-2</c:v>
                </c:pt>
                <c:pt idx="42">
                  <c:v>-0.11999999999999998</c:v>
                </c:pt>
                <c:pt idx="43">
                  <c:v>-7.4285714285714219E-2</c:v>
                </c:pt>
                <c:pt idx="44">
                  <c:v>-2.2857142857142878E-2</c:v>
                </c:pt>
                <c:pt idx="45">
                  <c:v>2.8571428571428598E-2</c:v>
                </c:pt>
                <c:pt idx="46">
                  <c:v>7.4285714285714219E-2</c:v>
                </c:pt>
                <c:pt idx="47">
                  <c:v>6.2857142857142917E-2</c:v>
                </c:pt>
                <c:pt idx="48">
                  <c:v>5.1428571428571476E-2</c:v>
                </c:pt>
                <c:pt idx="49">
                  <c:v>5.1428571428571476E-2</c:v>
                </c:pt>
                <c:pt idx="50">
                  <c:v>-0.12082343626286618</c:v>
                </c:pt>
                <c:pt idx="51">
                  <c:v>-9.5486935866983341E-2</c:v>
                </c:pt>
                <c:pt idx="52">
                  <c:v>-0.1271575613618369</c:v>
                </c:pt>
                <c:pt idx="53">
                  <c:v>-5.5423594615992486E-3</c:v>
                </c:pt>
                <c:pt idx="54">
                  <c:v>-7.0150435471100503E-2</c:v>
                </c:pt>
                <c:pt idx="55">
                  <c:v>4.5130641330166296E-2</c:v>
                </c:pt>
                <c:pt idx="56">
                  <c:v>0.16294536817102151</c:v>
                </c:pt>
                <c:pt idx="57">
                  <c:v>0.21108471892319877</c:v>
                </c:pt>
                <c:pt idx="58">
                  <c:v>0.38083927157561381</c:v>
                </c:pt>
                <c:pt idx="59">
                  <c:v>-9.6999999999999989E-2</c:v>
                </c:pt>
                <c:pt idx="60">
                  <c:v>-0.104</c:v>
                </c:pt>
                <c:pt idx="61">
                  <c:v>-0.12500000000000003</c:v>
                </c:pt>
                <c:pt idx="62">
                  <c:v>-8.2999999999999977E-2</c:v>
                </c:pt>
                <c:pt idx="63">
                  <c:v>-4.0999999999999946E-2</c:v>
                </c:pt>
                <c:pt idx="64">
                  <c:v>8.5000000000000006E-2</c:v>
                </c:pt>
                <c:pt idx="65">
                  <c:v>0.13400000000000004</c:v>
                </c:pt>
                <c:pt idx="66">
                  <c:v>0.13400000000000004</c:v>
                </c:pt>
                <c:pt idx="67">
                  <c:v>0.15499999999999992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EB6-47D9-891E-41E0C0BF5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456624"/>
        <c:axId val="970457280"/>
      </c:scatterChart>
      <c:scatterChart>
        <c:scatterStyle val="smoothMarker"/>
        <c:varyColors val="0"/>
        <c:ser>
          <c:idx val="1"/>
          <c:order val="1"/>
          <c:tx>
            <c:strRef>
              <c:f>'Mixed-Liquor Channel Profile'!$M$62</c:f>
              <c:strCache>
                <c:ptCount val="1"/>
                <c:pt idx="0">
                  <c:v>OP Conc.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'Mixed-Liquor Channel Profile'!$M$122:$M$136</c:f>
              <c:numCache>
                <c:formatCode>[$-F400]h:mm:ss\ AM/PM</c:formatCode>
                <c:ptCount val="15"/>
                <c:pt idx="0">
                  <c:v>0.29166666666666669</c:v>
                </c:pt>
                <c:pt idx="1">
                  <c:v>0.33333333333333337</c:v>
                </c:pt>
                <c:pt idx="2">
                  <c:v>0.37500000000000006</c:v>
                </c:pt>
                <c:pt idx="3">
                  <c:v>0.41666666666666674</c:v>
                </c:pt>
                <c:pt idx="4">
                  <c:v>0.45833333333333343</c:v>
                </c:pt>
                <c:pt idx="5">
                  <c:v>0.50000000000000011</c:v>
                </c:pt>
                <c:pt idx="6">
                  <c:v>0.54166666666666674</c:v>
                </c:pt>
                <c:pt idx="7">
                  <c:v>0.58333333333333337</c:v>
                </c:pt>
                <c:pt idx="8">
                  <c:v>0.625</c:v>
                </c:pt>
                <c:pt idx="9">
                  <c:v>0.66666666666666663</c:v>
                </c:pt>
                <c:pt idx="10">
                  <c:v>0.70833333333333326</c:v>
                </c:pt>
                <c:pt idx="11">
                  <c:v>0.74999999999999989</c:v>
                </c:pt>
                <c:pt idx="12">
                  <c:v>0.79166666666666652</c:v>
                </c:pt>
                <c:pt idx="13">
                  <c:v>0.83333333333333315</c:v>
                </c:pt>
              </c:numCache>
            </c:numRef>
          </c:xVal>
          <c:yVal>
            <c:numRef>
              <c:f>'Mixed-Liquor Channel Profile'!$N$122:$N$136</c:f>
              <c:numCache>
                <c:formatCode>0.00</c:formatCode>
                <c:ptCount val="15"/>
                <c:pt idx="0">
                  <c:v>1.5380412695260386</c:v>
                </c:pt>
                <c:pt idx="1">
                  <c:v>1.4574629543513007</c:v>
                </c:pt>
                <c:pt idx="2">
                  <c:v>1.4210256340813412</c:v>
                </c:pt>
                <c:pt idx="3">
                  <c:v>1.42483831115587</c:v>
                </c:pt>
                <c:pt idx="4">
                  <c:v>1.4633454032763271</c:v>
                </c:pt>
                <c:pt idx="5">
                  <c:v>1.5293267434058786</c:v>
                </c:pt>
                <c:pt idx="6">
                  <c:v>1.6138975797694168</c:v>
                </c:pt>
                <c:pt idx="7">
                  <c:v>1.706508575853567</c:v>
                </c:pt>
                <c:pt idx="8">
                  <c:v>1.794945810406676</c:v>
                </c:pt>
                <c:pt idx="9">
                  <c:v>1.8653307774388224</c:v>
                </c:pt>
                <c:pt idx="10">
                  <c:v>1.9021203862218137</c:v>
                </c:pt>
                <c:pt idx="11">
                  <c:v>1.888106961289179</c:v>
                </c:pt>
                <c:pt idx="12">
                  <c:v>1.8044182424361828</c:v>
                </c:pt>
                <c:pt idx="13">
                  <c:v>1.6305173847198124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B6-47D9-891E-41E0C0BF5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036464"/>
        <c:axId val="340038104"/>
      </c:scatterChart>
      <c:valAx>
        <c:axId val="9704566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of Day (Fraction)</a:t>
                </a:r>
              </a:p>
            </c:rich>
          </c:tx>
          <c:layout>
            <c:manualLayout>
              <c:xMode val="edge"/>
              <c:yMode val="edge"/>
              <c:x val="0.37464479440069992"/>
              <c:y val="0.920347039953339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out"/>
        <c:minorTickMark val="out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57280"/>
        <c:crosses val="autoZero"/>
        <c:crossBetween val="midCat"/>
      </c:valAx>
      <c:valAx>
        <c:axId val="9704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Change in OP Conc. From 09:00-17:00</a:t>
                </a:r>
                <a:r>
                  <a:rPr lang="en-US" baseline="0"/>
                  <a:t> Average </a:t>
                </a:r>
                <a:r>
                  <a:rPr lang="en-US"/>
                  <a:t>(mg-P/L)</a:t>
                </a:r>
              </a:p>
            </c:rich>
          </c:tx>
          <c:layout>
            <c:manualLayout>
              <c:xMode val="edge"/>
              <c:yMode val="edge"/>
              <c:x val="1.3888888888888888E-2"/>
              <c:y val="0.175786850173140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out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56624"/>
        <c:crosses val="autoZero"/>
        <c:crossBetween val="midCat"/>
      </c:valAx>
      <c:valAx>
        <c:axId val="340038104"/>
        <c:scaling>
          <c:orientation val="minMax"/>
          <c:max val="2.4289999999999998"/>
          <c:min val="1.133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036464"/>
        <c:crosses val="max"/>
        <c:crossBetween val="midCat"/>
      </c:valAx>
      <c:valAx>
        <c:axId val="340036464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340038104"/>
        <c:crossesAt val="1.62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2</xdr:row>
      <xdr:rowOff>95250</xdr:rowOff>
    </xdr:from>
    <xdr:to>
      <xdr:col>23</xdr:col>
      <xdr:colOff>600075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DAB64-C656-49EF-A483-DF326EB37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142875</xdr:colOff>
      <xdr:row>19</xdr:row>
      <xdr:rowOff>19050</xdr:rowOff>
    </xdr:from>
    <xdr:to>
      <xdr:col>23</xdr:col>
      <xdr:colOff>600075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6703A9-B098-4041-93C9-644033AD1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114300</xdr:colOff>
      <xdr:row>35</xdr:row>
      <xdr:rowOff>47625</xdr:rowOff>
    </xdr:from>
    <xdr:to>
      <xdr:col>23</xdr:col>
      <xdr:colOff>571500</xdr:colOff>
      <xdr:row>50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3CD104-B2C2-459B-A1DB-1F56A320D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133350</xdr:colOff>
      <xdr:row>21</xdr:row>
      <xdr:rowOff>38100</xdr:rowOff>
    </xdr:from>
    <xdr:to>
      <xdr:col>13</xdr:col>
      <xdr:colOff>494977</xdr:colOff>
      <xdr:row>23</xdr:row>
      <xdr:rowOff>57098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A1CA66-E599-47E0-A0E1-A4DE8F06D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34325" y="4086225"/>
          <a:ext cx="2580952" cy="419048"/>
        </a:xfrm>
        <a:prstGeom prst="rect">
          <a:avLst/>
        </a:prstGeom>
      </xdr:spPr>
    </xdr:pic>
    <xdr:clientData/>
  </xdr:twoCellAnchor>
  <xdr:twoCellAnchor>
    <xdr:from>
      <xdr:col>20</xdr:col>
      <xdr:colOff>561975</xdr:colOff>
      <xdr:row>57</xdr:row>
      <xdr:rowOff>32385</xdr:rowOff>
    </xdr:from>
    <xdr:to>
      <xdr:col>28</xdr:col>
      <xdr:colOff>257175</xdr:colOff>
      <xdr:row>73</xdr:row>
      <xdr:rowOff>110490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61351C43-F9D2-4603-8D5E-9B7CDAEDF463}"/>
            </a:ext>
            <a:ext uri="{147F2762-F138-4A5C-976F-8EAC2B608ADB}">
              <a16:predDERef xmlns:a16="http://schemas.microsoft.com/office/drawing/2014/main" pred="{EDC9E372-3E4C-4D24-9D4F-8E1FD1AC8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78</xdr:row>
      <xdr:rowOff>0</xdr:rowOff>
    </xdr:from>
    <xdr:to>
      <xdr:col>27</xdr:col>
      <xdr:colOff>304800</xdr:colOff>
      <xdr:row>94</xdr:row>
      <xdr:rowOff>97155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8B5F9D-7D8B-4C95-86C4-E782519F1EFF}"/>
            </a:ext>
            <a:ext uri="{147F2762-F138-4A5C-976F-8EAC2B608ADB}">
              <a16:predDERef xmlns:a16="http://schemas.microsoft.com/office/drawing/2014/main" pred="{EDC9E372-3E4C-4D24-9D4F-8E1FD1AC8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504825</xdr:colOff>
      <xdr:row>115</xdr:row>
      <xdr:rowOff>180975</xdr:rowOff>
    </xdr:from>
    <xdr:to>
      <xdr:col>25</xdr:col>
      <xdr:colOff>304800</xdr:colOff>
      <xdr:row>133</xdr:row>
      <xdr:rowOff>135255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959128C-555F-46BB-A2DD-911550A47C83}"/>
            </a:ext>
            <a:ext uri="{147F2762-F138-4A5C-976F-8EAC2B608ADB}">
              <a16:predDERef xmlns:a16="http://schemas.microsoft.com/office/drawing/2014/main" pred="{EDC9E372-3E4C-4D24-9D4F-8E1FD1AC8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f039874/AppData/Local/Microsoft/Windows/Temporary%20Internet%20Files/Content.Outlook/YSVFUK4S/CPES%20Facilities%20Public-CS-Hypo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seidon/Proj/Users/telliott/Documents/Todds%20Stuff/Work%20Related/Projects/MSP%20Clients/MWW-Alum-Ferric-CO2/Reference%20Costs/CPES%20Facilities%20Public-SPRWS-Re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Inputs"/>
      <sheetName val="Process List"/>
      <sheetName val="Estimate Input &amp; Summary Form"/>
      <sheetName val="SummarySheet-LO"/>
      <sheetName val="SummarySheet-HI"/>
      <sheetName val="SummaryTable"/>
      <sheetName val="Liquid Chemical NaOCl"/>
      <sheetName val="Life Cycle Cost Inputs"/>
      <sheetName val="EquipmentPowerChart"/>
      <sheetName val="Summary Cost Matrix"/>
      <sheetName val="Liquid Chemical Na2SO4"/>
      <sheetName val="U.D. Facility Mixing"/>
      <sheetName val="OM Building Office"/>
      <sheetName val="RW Screening PS Intake"/>
      <sheetName val="Emergency Generator Egen"/>
      <sheetName val="Design Build Summary"/>
      <sheetName val="CPES Unit Cost Database"/>
      <sheetName val="Wall Thickness"/>
      <sheetName val="Qualified Estimators"/>
      <sheetName val="Units"/>
      <sheetName val="Greenhouse Gases"/>
      <sheetName val="Location Adjustment Factors"/>
      <sheetName val="Location Adjustment Factors (2)"/>
      <sheetName val="CPES Database Range Names"/>
      <sheetName val="CPES_Preview_Database"/>
      <sheetName val="Output_Summary"/>
      <sheetName val="Standard Add-On Costs"/>
      <sheetName val="Calculator"/>
    </sheetNames>
    <sheetDataSet>
      <sheetData sheetId="0" refreshError="1"/>
      <sheetData sheetId="1" refreshError="1"/>
      <sheetData sheetId="2">
        <row r="37">
          <cell r="J37">
            <v>1.1519999999999999</v>
          </cell>
        </row>
        <row r="82">
          <cell r="J82">
            <v>1.1006944444444444</v>
          </cell>
        </row>
        <row r="85">
          <cell r="J85">
            <v>1.1006944444444444</v>
          </cell>
        </row>
      </sheetData>
      <sheetData sheetId="3" refreshError="1"/>
      <sheetData sheetId="4"/>
      <sheetData sheetId="5" refreshError="1"/>
      <sheetData sheetId="6">
        <row r="4">
          <cell r="O4">
            <v>274639.61490261625</v>
          </cell>
          <cell r="P4">
            <v>764</v>
          </cell>
          <cell r="Q4">
            <v>39832.355196545133</v>
          </cell>
          <cell r="R4">
            <v>2</v>
          </cell>
          <cell r="T4">
            <v>40.208137200000003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K4">
            <v>0</v>
          </cell>
        </row>
        <row r="6">
          <cell r="O6">
            <v>0</v>
          </cell>
          <cell r="P6">
            <v>7663.240775672517</v>
          </cell>
          <cell r="Q6">
            <v>0</v>
          </cell>
          <cell r="R6">
            <v>0</v>
          </cell>
          <cell r="V6">
            <v>5492.7922980523244</v>
          </cell>
          <cell r="X6">
            <v>43843.252073975025</v>
          </cell>
          <cell r="Z6">
            <v>45905.899949378072</v>
          </cell>
          <cell r="AB6">
            <v>43505.705037292784</v>
          </cell>
          <cell r="AC6">
            <v>6051.6414349121324</v>
          </cell>
          <cell r="AD6">
            <v>122177.08333333333</v>
          </cell>
          <cell r="AE6">
            <v>274639.61490261619</v>
          </cell>
        </row>
        <row r="16">
          <cell r="C16">
            <v>6.5</v>
          </cell>
        </row>
        <row r="19">
          <cell r="C19">
            <v>2</v>
          </cell>
        </row>
        <row r="48">
          <cell r="C48">
            <v>3.5812672176308546</v>
          </cell>
        </row>
      </sheetData>
      <sheetData sheetId="7" refreshError="1"/>
      <sheetData sheetId="8" refreshError="1"/>
      <sheetData sheetId="9">
        <row r="30">
          <cell r="U30">
            <v>317000</v>
          </cell>
        </row>
      </sheetData>
      <sheetData sheetId="10">
        <row r="4">
          <cell r="O4">
            <v>130608.14906138409</v>
          </cell>
          <cell r="P4">
            <v>430</v>
          </cell>
          <cell r="Q4">
            <v>17951.037147202143</v>
          </cell>
          <cell r="R4">
            <v>2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10.052034300000001</v>
          </cell>
          <cell r="AD4">
            <v>0</v>
          </cell>
          <cell r="AE4">
            <v>0</v>
          </cell>
          <cell r="AK4">
            <v>0</v>
          </cell>
        </row>
        <row r="6">
          <cell r="O6">
            <v>0</v>
          </cell>
          <cell r="P6">
            <v>5182.6928152688561</v>
          </cell>
          <cell r="Q6">
            <v>0</v>
          </cell>
          <cell r="R6">
            <v>0</v>
          </cell>
          <cell r="V6">
            <v>2612.1629812276815</v>
          </cell>
          <cell r="X6">
            <v>19758.606859941247</v>
          </cell>
          <cell r="Z6">
            <v>43306.435561617152</v>
          </cell>
          <cell r="AB6">
            <v>7017.624499287549</v>
          </cell>
          <cell r="AC6">
            <v>52730.626344041564</v>
          </cell>
          <cell r="AD6">
            <v>0</v>
          </cell>
          <cell r="AE6">
            <v>130608.14906138404</v>
          </cell>
        </row>
      </sheetData>
      <sheetData sheetId="11">
        <row r="4">
          <cell r="O4">
            <v>0</v>
          </cell>
          <cell r="P4">
            <v>0</v>
          </cell>
          <cell r="Q4">
            <v>0</v>
          </cell>
        </row>
        <row r="6"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X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</sheetData>
      <sheetData sheetId="12">
        <row r="4">
          <cell r="O4">
            <v>1652575.4232684101</v>
          </cell>
          <cell r="P4">
            <v>1184</v>
          </cell>
        </row>
        <row r="6">
          <cell r="Q6">
            <v>1123751.287822519</v>
          </cell>
          <cell r="V6">
            <v>165257.54232684104</v>
          </cell>
          <cell r="Z6">
            <v>33051.508465368206</v>
          </cell>
          <cell r="AB6">
            <v>247886.31349026153</v>
          </cell>
          <cell r="AC6">
            <v>82628.771163420519</v>
          </cell>
          <cell r="AD6">
            <v>0</v>
          </cell>
          <cell r="AE6">
            <v>1652575.4232684104</v>
          </cell>
        </row>
      </sheetData>
      <sheetData sheetId="13">
        <row r="4">
          <cell r="O4">
            <v>5797281.3291177545</v>
          </cell>
          <cell r="P4">
            <v>1270.2379964559627</v>
          </cell>
          <cell r="Q4">
            <v>1351365.6768555851</v>
          </cell>
          <cell r="R4">
            <v>566.82652294932745</v>
          </cell>
        </row>
        <row r="6">
          <cell r="O6">
            <v>611548.65183173923</v>
          </cell>
          <cell r="P6">
            <v>313320.4057930627</v>
          </cell>
          <cell r="Q6">
            <v>186146.17217551448</v>
          </cell>
          <cell r="R6">
            <v>25359.198149970623</v>
          </cell>
          <cell r="T6">
            <v>0</v>
          </cell>
          <cell r="V6">
            <v>115945.62658235508</v>
          </cell>
          <cell r="X6">
            <v>1487440.6929278488</v>
          </cell>
          <cell r="Z6">
            <v>552319.04550217313</v>
          </cell>
          <cell r="AA6">
            <v>83289.041934766807</v>
          </cell>
          <cell r="AB6">
            <v>1236589.6974807044</v>
          </cell>
          <cell r="AC6">
            <v>552423.49118406232</v>
          </cell>
          <cell r="AD6">
            <v>632899.3055555555</v>
          </cell>
          <cell r="AE6">
            <v>5797281.3291177526</v>
          </cell>
        </row>
      </sheetData>
      <sheetData sheetId="14">
        <row r="4">
          <cell r="O4">
            <v>632317.93823808723</v>
          </cell>
          <cell r="P4">
            <v>313.51172485725073</v>
          </cell>
          <cell r="Q4">
            <v>308395.64360682725</v>
          </cell>
          <cell r="S4">
            <v>1354.3296</v>
          </cell>
        </row>
        <row r="6">
          <cell r="O6">
            <v>7852.8691955702989</v>
          </cell>
          <cell r="P6">
            <v>26509.472665302146</v>
          </cell>
          <cell r="R6">
            <v>31124.360573206246</v>
          </cell>
          <cell r="V6">
            <v>12646.358764761744</v>
          </cell>
          <cell r="Z6">
            <v>183119.60851843885</v>
          </cell>
          <cell r="AB6">
            <v>6323.1793823808721</v>
          </cell>
          <cell r="AC6">
            <v>364742.08913842705</v>
          </cell>
          <cell r="AD6">
            <v>0</v>
          </cell>
          <cell r="AE6">
            <v>632317.93823808711</v>
          </cell>
        </row>
      </sheetData>
      <sheetData sheetId="15" refreshError="1"/>
      <sheetData sheetId="16">
        <row r="3">
          <cell r="L3">
            <v>1.5936669710996358</v>
          </cell>
        </row>
        <row r="5">
          <cell r="L5">
            <v>1.4371446259133587</v>
          </cell>
        </row>
        <row r="6">
          <cell r="L6">
            <v>1.3690329282572851</v>
          </cell>
        </row>
        <row r="7">
          <cell r="L7">
            <v>1.3309325179768461</v>
          </cell>
        </row>
        <row r="8">
          <cell r="L8">
            <v>1.2963054971162138</v>
          </cell>
        </row>
        <row r="9">
          <cell r="L9">
            <v>1.2267067081059202</v>
          </cell>
        </row>
        <row r="10">
          <cell r="L10">
            <v>1.210980643365881</v>
          </cell>
        </row>
        <row r="12">
          <cell r="L12">
            <v>1.1429008090724218</v>
          </cell>
        </row>
        <row r="26">
          <cell r="D26">
            <v>67511.551974375514</v>
          </cell>
        </row>
        <row r="27">
          <cell r="D27">
            <v>35.065635406963303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2">
          <cell r="A2" t="str">
            <v>USA</v>
          </cell>
          <cell r="B2" t="str">
            <v>ALABAMA</v>
          </cell>
          <cell r="Q2" t="str">
            <v>Bloomington IL</v>
          </cell>
        </row>
        <row r="3">
          <cell r="A3" t="str">
            <v>CANADA</v>
          </cell>
          <cell r="B3" t="str">
            <v>ALASKA</v>
          </cell>
          <cell r="Q3" t="str">
            <v>Carbondale</v>
          </cell>
        </row>
        <row r="4">
          <cell r="A4" t="str">
            <v>AUSTRALIA</v>
          </cell>
          <cell r="B4" t="str">
            <v>ARIZONA</v>
          </cell>
          <cell r="Q4" t="str">
            <v>Centralia</v>
          </cell>
        </row>
        <row r="5">
          <cell r="A5" t="str">
            <v>AUSTRIA</v>
          </cell>
          <cell r="B5" t="str">
            <v>ARKANSAS</v>
          </cell>
          <cell r="Q5" t="str">
            <v>Champaign</v>
          </cell>
        </row>
        <row r="6">
          <cell r="A6" t="str">
            <v>BELGIUM</v>
          </cell>
          <cell r="B6" t="str">
            <v>CALIFORNIA</v>
          </cell>
          <cell r="Q6" t="str">
            <v>Chicago</v>
          </cell>
        </row>
        <row r="7">
          <cell r="A7" t="str">
            <v>BRAZIL</v>
          </cell>
          <cell r="B7" t="str">
            <v>COLORADO</v>
          </cell>
          <cell r="Q7" t="str">
            <v>Decatur IL</v>
          </cell>
        </row>
        <row r="8">
          <cell r="A8" t="str">
            <v>CHINA</v>
          </cell>
          <cell r="B8" t="str">
            <v>CONNECTICUT</v>
          </cell>
          <cell r="Q8" t="str">
            <v>East St. Louis</v>
          </cell>
        </row>
        <row r="9">
          <cell r="A9" t="str">
            <v>CZECH REPUBLIC</v>
          </cell>
          <cell r="B9" t="str">
            <v>D.C.</v>
          </cell>
          <cell r="Q9" t="str">
            <v>Effinqham</v>
          </cell>
        </row>
        <row r="10">
          <cell r="A10" t="str">
            <v>DENMARK</v>
          </cell>
          <cell r="B10" t="str">
            <v>DELAWARE</v>
          </cell>
          <cell r="Q10" t="str">
            <v>Galesburg</v>
          </cell>
        </row>
        <row r="11">
          <cell r="A11" t="str">
            <v>FINLAND</v>
          </cell>
          <cell r="B11" t="str">
            <v>FLORIDA</v>
          </cell>
          <cell r="Q11" t="str">
            <v>Joliet</v>
          </cell>
        </row>
        <row r="12">
          <cell r="A12" t="str">
            <v>FRANCE</v>
          </cell>
          <cell r="B12" t="str">
            <v>GEORGIA</v>
          </cell>
          <cell r="Q12" t="str">
            <v>Kankakee</v>
          </cell>
        </row>
        <row r="13">
          <cell r="A13" t="str">
            <v>GERMANY</v>
          </cell>
          <cell r="B13" t="str">
            <v>HAWAII</v>
          </cell>
          <cell r="Q13" t="str">
            <v>La Salle</v>
          </cell>
        </row>
        <row r="14">
          <cell r="A14" t="str">
            <v>GREAT BRITAIN</v>
          </cell>
          <cell r="B14" t="str">
            <v>IDAHO</v>
          </cell>
          <cell r="Q14" t="str">
            <v>North Suburban</v>
          </cell>
        </row>
        <row r="15">
          <cell r="A15" t="str">
            <v>GREECE</v>
          </cell>
          <cell r="B15" t="str">
            <v>ILLINOIS</v>
          </cell>
          <cell r="Q15" t="str">
            <v>Peoria</v>
          </cell>
        </row>
        <row r="16">
          <cell r="A16" t="str">
            <v>INDIA</v>
          </cell>
          <cell r="B16" t="str">
            <v>INDIANA</v>
          </cell>
          <cell r="Q16" t="str">
            <v>Quincy</v>
          </cell>
        </row>
        <row r="17">
          <cell r="A17" t="str">
            <v>IRELAND</v>
          </cell>
          <cell r="B17" t="str">
            <v>IOWA</v>
          </cell>
          <cell r="Q17" t="str">
            <v>Rock Island</v>
          </cell>
        </row>
        <row r="18">
          <cell r="A18" t="str">
            <v>ITALY</v>
          </cell>
          <cell r="B18" t="str">
            <v>KANSAS</v>
          </cell>
          <cell r="Q18" t="str">
            <v>Rockford</v>
          </cell>
        </row>
        <row r="19">
          <cell r="A19" t="str">
            <v>JAPAN</v>
          </cell>
          <cell r="B19" t="str">
            <v>KENTUCKY</v>
          </cell>
          <cell r="Q19" t="str">
            <v>South Suburban</v>
          </cell>
        </row>
        <row r="20">
          <cell r="A20" t="str">
            <v>MALAYSIA</v>
          </cell>
          <cell r="B20" t="str">
            <v>LOUISIANA</v>
          </cell>
          <cell r="Q20" t="str">
            <v>Springfield IL</v>
          </cell>
        </row>
        <row r="21">
          <cell r="A21" t="str">
            <v>MEXICO</v>
          </cell>
          <cell r="B21" t="str">
            <v>MAINE</v>
          </cell>
        </row>
        <row r="22">
          <cell r="A22" t="str">
            <v>NETHERLANDS</v>
          </cell>
          <cell r="B22" t="str">
            <v>MARYLAND</v>
          </cell>
        </row>
        <row r="23">
          <cell r="A23" t="str">
            <v>NEW ZEALAND</v>
          </cell>
          <cell r="B23" t="str">
            <v>MASSACHUSETTS</v>
          </cell>
        </row>
        <row r="24">
          <cell r="A24" t="str">
            <v>NORWAY</v>
          </cell>
          <cell r="B24" t="str">
            <v>MICHIGAN</v>
          </cell>
        </row>
        <row r="25">
          <cell r="A25" t="str">
            <v>POLAND</v>
          </cell>
          <cell r="B25" t="str">
            <v>MINNESOTA</v>
          </cell>
        </row>
        <row r="26">
          <cell r="A26" t="str">
            <v>PORTUGAL</v>
          </cell>
          <cell r="B26" t="str">
            <v>MISSISSIPPI</v>
          </cell>
        </row>
        <row r="27">
          <cell r="A27" t="str">
            <v>RUSSIA</v>
          </cell>
          <cell r="B27" t="str">
            <v>MISSOURI</v>
          </cell>
        </row>
        <row r="28">
          <cell r="A28" t="str">
            <v>SINGAPORE</v>
          </cell>
          <cell r="B28" t="str">
            <v>MONTANA</v>
          </cell>
        </row>
        <row r="29">
          <cell r="A29" t="str">
            <v>SPAIN</v>
          </cell>
          <cell r="B29" t="str">
            <v>NEBRASKA</v>
          </cell>
        </row>
        <row r="30">
          <cell r="A30" t="str">
            <v>SWEDEN</v>
          </cell>
          <cell r="B30" t="str">
            <v>NEVADA</v>
          </cell>
        </row>
        <row r="31">
          <cell r="A31" t="str">
            <v>SWITZERLAND</v>
          </cell>
          <cell r="B31" t="str">
            <v>NEW HAMPSHIRE</v>
          </cell>
        </row>
        <row r="32">
          <cell r="A32" t="str">
            <v>THAILAND</v>
          </cell>
          <cell r="B32" t="str">
            <v>NEW JERSEY</v>
          </cell>
        </row>
        <row r="33">
          <cell r="A33" t="str">
            <v>UAE</v>
          </cell>
          <cell r="B33" t="str">
            <v>NEW MEXICO</v>
          </cell>
        </row>
        <row r="34">
          <cell r="B34" t="str">
            <v>NEW YORK</v>
          </cell>
        </row>
        <row r="35">
          <cell r="B35" t="str">
            <v>NORTH CAROLINA</v>
          </cell>
        </row>
        <row r="36">
          <cell r="B36" t="str">
            <v>NORTH DAKOTA</v>
          </cell>
        </row>
        <row r="37">
          <cell r="B37" t="str">
            <v>OHIO</v>
          </cell>
        </row>
        <row r="38">
          <cell r="B38" t="str">
            <v>OKLAHOMA</v>
          </cell>
        </row>
        <row r="39">
          <cell r="B39" t="str">
            <v>OREGON</v>
          </cell>
        </row>
        <row r="40">
          <cell r="B40" t="str">
            <v>PENNSYLVANIA</v>
          </cell>
        </row>
        <row r="41">
          <cell r="B41" t="str">
            <v>PUERTO RICO</v>
          </cell>
        </row>
        <row r="42">
          <cell r="B42" t="str">
            <v>RHODE ISLAND</v>
          </cell>
        </row>
        <row r="43">
          <cell r="B43" t="str">
            <v>SOUTH CAROLINA</v>
          </cell>
        </row>
        <row r="44">
          <cell r="B44" t="str">
            <v>SOUTH DAKOTA</v>
          </cell>
        </row>
        <row r="45">
          <cell r="B45" t="str">
            <v>STATES and POSS</v>
          </cell>
        </row>
        <row r="46">
          <cell r="B46" t="str">
            <v>TENNESSEE</v>
          </cell>
        </row>
        <row r="47">
          <cell r="B47" t="str">
            <v>TEXAS</v>
          </cell>
        </row>
        <row r="48">
          <cell r="B48" t="str">
            <v>UTAH</v>
          </cell>
        </row>
        <row r="49">
          <cell r="B49" t="str">
            <v>VERMONT</v>
          </cell>
        </row>
        <row r="50">
          <cell r="B50" t="str">
            <v>VIRGINIA</v>
          </cell>
        </row>
        <row r="51">
          <cell r="B51" t="str">
            <v>WASHINGTON</v>
          </cell>
        </row>
        <row r="52">
          <cell r="B52" t="str">
            <v>WEST VIRGINIA</v>
          </cell>
        </row>
        <row r="53">
          <cell r="B53" t="str">
            <v>WISCONSIN</v>
          </cell>
        </row>
        <row r="54">
          <cell r="B54" t="str">
            <v>WYOMING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Inputs"/>
      <sheetName val="Process List"/>
      <sheetName val="Estimate Input &amp; Summary Form"/>
      <sheetName val="Life Cycle Cost Inputs"/>
      <sheetName val="Summary Cost Matrix"/>
      <sheetName val="Steel Clearwell SludgeTank"/>
      <sheetName val="Horizontal PS HSCPumps"/>
      <sheetName val="Inline Horizontal PS HSPS"/>
      <sheetName val="Recarbonation Recarb"/>
      <sheetName val="Gravity Thickener GT_Lime"/>
      <sheetName val="UV Disinfection UV_LPHO"/>
      <sheetName val="Ozone O-U Ozone"/>
      <sheetName val="DensaDeg HRT_DD"/>
      <sheetName val="Actiflo HRT_AF"/>
      <sheetName val="Viscosity vs. Temperature"/>
      <sheetName val="Design Build Summary"/>
      <sheetName val="CPES Unit Cost Database"/>
      <sheetName val="Wall Thickness"/>
      <sheetName val="Qualified Estimators"/>
      <sheetName val="Units"/>
      <sheetName val="Greenhouse Gases"/>
      <sheetName val="Location Adjustment Factors"/>
      <sheetName val="Location Adjustment Factors (2)"/>
      <sheetName val="Escalation Factors"/>
      <sheetName val="CPES Database Range Names"/>
      <sheetName val="CPES_Preview_Database"/>
      <sheetName val="Output_Summary"/>
      <sheetName val="Standard Add-On Costs"/>
      <sheetName val="Calculator"/>
    </sheetNames>
    <sheetDataSet>
      <sheetData sheetId="0" refreshError="1"/>
      <sheetData sheetId="1" refreshError="1"/>
      <sheetData sheetId="2">
        <row r="43">
          <cell r="J43">
            <v>1.2674897119341564</v>
          </cell>
        </row>
        <row r="91">
          <cell r="J91">
            <v>1.5824675324675326</v>
          </cell>
        </row>
      </sheetData>
      <sheetData sheetId="3" refreshError="1"/>
      <sheetData sheetId="4">
        <row r="35">
          <cell r="U35">
            <v>22526460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4">
          <cell r="O4">
            <v>2640199.7753700628</v>
          </cell>
          <cell r="P4">
            <v>858.33333333333337</v>
          </cell>
          <cell r="Q4">
            <v>330442.61048257566</v>
          </cell>
          <cell r="R4">
            <v>4.7072271937226837</v>
          </cell>
        </row>
        <row r="6">
          <cell r="O6">
            <v>270519.5643409586</v>
          </cell>
          <cell r="P6">
            <v>571981.5536707245</v>
          </cell>
          <cell r="Q6">
            <v>191543.19417160691</v>
          </cell>
          <cell r="R6">
            <v>78871.469120252543</v>
          </cell>
          <cell r="V6">
            <v>46803.541472469296</v>
          </cell>
          <cell r="X6">
            <v>502101.10943456303</v>
          </cell>
          <cell r="Z6">
            <v>269906.3115523539</v>
          </cell>
          <cell r="AB6">
            <v>207635.81328597266</v>
          </cell>
          <cell r="AC6">
            <v>200814.51657456215</v>
          </cell>
          <cell r="AD6">
            <v>0</v>
          </cell>
          <cell r="AE6">
            <v>2340177.0736234635</v>
          </cell>
        </row>
      </sheetData>
      <sheetData sheetId="10">
        <row r="4">
          <cell r="Q4">
            <v>20827508.128277447</v>
          </cell>
          <cell r="R4">
            <v>9065.6875</v>
          </cell>
          <cell r="S4">
            <v>4290564.2022128738</v>
          </cell>
          <cell r="T4">
            <v>645.16129032258061</v>
          </cell>
          <cell r="AI4">
            <v>35</v>
          </cell>
          <cell r="AJ4">
            <v>35</v>
          </cell>
          <cell r="AK4">
            <v>35</v>
          </cell>
          <cell r="AL4">
            <v>35</v>
          </cell>
        </row>
        <row r="6">
          <cell r="Q6">
            <v>451397.02906968247</v>
          </cell>
          <cell r="R6">
            <v>832151.4397329546</v>
          </cell>
          <cell r="S6">
            <v>2427687.2497094348</v>
          </cell>
          <cell r="T6">
            <v>354486.80437326524</v>
          </cell>
          <cell r="X6">
            <v>369214.91681946383</v>
          </cell>
          <cell r="Z6">
            <v>6519428.7228429383</v>
          </cell>
          <cell r="AB6">
            <v>1491760.4533145037</v>
          </cell>
          <cell r="AC6">
            <v>69259.926416074231</v>
          </cell>
          <cell r="AD6">
            <v>4099284.7145975553</v>
          </cell>
          <cell r="AE6">
            <v>1846074.584097319</v>
          </cell>
          <cell r="AF6">
            <v>0</v>
          </cell>
          <cell r="AG6">
            <v>18460745.840973191</v>
          </cell>
        </row>
      </sheetData>
      <sheetData sheetId="11">
        <row r="4">
          <cell r="O4">
            <v>32248844.829808965</v>
          </cell>
          <cell r="P4">
            <v>4689.9266666666663</v>
          </cell>
          <cell r="Q4">
            <v>13691681.223454695</v>
          </cell>
          <cell r="R4">
            <v>1309.9546215289215</v>
          </cell>
          <cell r="T4">
            <v>7610.25</v>
          </cell>
        </row>
        <row r="6">
          <cell r="O6">
            <v>472286.8248332066</v>
          </cell>
          <cell r="P6">
            <v>1888152.4372868307</v>
          </cell>
          <cell r="Q6">
            <v>1255908.6302874368</v>
          </cell>
          <cell r="R6">
            <v>197322.93239914565</v>
          </cell>
          <cell r="V6">
            <v>571684.06743752258</v>
          </cell>
          <cell r="X6">
            <v>20804242.897976615</v>
          </cell>
          <cell r="Z6">
            <v>866998.59158317931</v>
          </cell>
          <cell r="AB6">
            <v>1544299.6676962858</v>
          </cell>
          <cell r="AC6">
            <v>983307.32237590698</v>
          </cell>
          <cell r="AD6">
            <v>0</v>
          </cell>
          <cell r="AE6">
            <v>28584203.371876132</v>
          </cell>
        </row>
      </sheetData>
      <sheetData sheetId="12">
        <row r="4">
          <cell r="O4">
            <v>27372808.467805039</v>
          </cell>
          <cell r="P4">
            <v>17559.810000000001</v>
          </cell>
          <cell r="Q4">
            <v>5554645.0126160309</v>
          </cell>
          <cell r="R4">
            <v>417.6</v>
          </cell>
        </row>
        <row r="6">
          <cell r="O6">
            <v>191104.9906192612</v>
          </cell>
          <cell r="P6">
            <v>2951853.9619512786</v>
          </cell>
          <cell r="Q6">
            <v>4702315.940663103</v>
          </cell>
          <cell r="R6">
            <v>2639114.6172537031</v>
          </cell>
          <cell r="T6">
            <v>0</v>
          </cell>
          <cell r="V6">
            <v>485245.24102018023</v>
          </cell>
          <cell r="X6">
            <v>8440174.8892996833</v>
          </cell>
          <cell r="Z6">
            <v>1213113.1025504505</v>
          </cell>
          <cell r="AB6">
            <v>2426226.205100901</v>
          </cell>
          <cell r="AC6">
            <v>1213113.1025504505</v>
          </cell>
          <cell r="AD6">
            <v>0</v>
          </cell>
          <cell r="AE6">
            <v>24262262.051009014</v>
          </cell>
        </row>
      </sheetData>
      <sheetData sheetId="13">
        <row r="4">
          <cell r="O4">
            <v>16211583.156029586</v>
          </cell>
          <cell r="P4">
            <v>776.16666666666663</v>
          </cell>
          <cell r="Q4">
            <v>5967003.2115951935</v>
          </cell>
          <cell r="R4">
            <v>248</v>
          </cell>
          <cell r="V4">
            <v>121.76400000000001</v>
          </cell>
        </row>
        <row r="6">
          <cell r="O6">
            <v>166611.30665787912</v>
          </cell>
          <cell r="P6">
            <v>1704081.9261409827</v>
          </cell>
          <cell r="Q6">
            <v>173207.11752566474</v>
          </cell>
          <cell r="R6">
            <v>66829.978339272202</v>
          </cell>
          <cell r="T6">
            <v>0</v>
          </cell>
          <cell r="V6">
            <v>287387.15594779723</v>
          </cell>
          <cell r="X6">
            <v>9066745.1396965925</v>
          </cell>
          <cell r="Z6">
            <v>1060404.5484347541</v>
          </cell>
          <cell r="AA6">
            <v>33997.987144129293</v>
          </cell>
          <cell r="AB6">
            <v>1235103.0334135359</v>
          </cell>
          <cell r="AC6">
            <v>574989.604089253</v>
          </cell>
          <cell r="AD6">
            <v>0</v>
          </cell>
          <cell r="AE6">
            <v>14369357.797389861</v>
          </cell>
        </row>
      </sheetData>
      <sheetData sheetId="14" refreshError="1"/>
      <sheetData sheetId="15" refreshError="1"/>
      <sheetData sheetId="16">
        <row r="6">
          <cell r="L6">
            <v>1.2265184184943869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2">
          <cell r="A2" t="str">
            <v>USA</v>
          </cell>
        </row>
      </sheetData>
      <sheetData sheetId="23">
        <row r="3">
          <cell r="G3" t="str">
            <v>Jan</v>
          </cell>
          <cell r="H3">
            <v>1</v>
          </cell>
        </row>
        <row r="4">
          <cell r="G4" t="str">
            <v xml:space="preserve">Feb </v>
          </cell>
          <cell r="H4">
            <v>2</v>
          </cell>
        </row>
        <row r="5">
          <cell r="G5" t="str">
            <v>Mar</v>
          </cell>
          <cell r="H5">
            <v>3</v>
          </cell>
        </row>
        <row r="6">
          <cell r="G6" t="str">
            <v>Apr</v>
          </cell>
          <cell r="H6">
            <v>4</v>
          </cell>
        </row>
        <row r="7">
          <cell r="G7" t="str">
            <v>May</v>
          </cell>
          <cell r="H7">
            <v>5</v>
          </cell>
        </row>
        <row r="8">
          <cell r="G8" t="str">
            <v>Jun</v>
          </cell>
          <cell r="H8">
            <v>6</v>
          </cell>
        </row>
        <row r="9">
          <cell r="G9" t="str">
            <v>Jul</v>
          </cell>
          <cell r="H9">
            <v>7</v>
          </cell>
        </row>
        <row r="10">
          <cell r="G10" t="str">
            <v>Aug</v>
          </cell>
          <cell r="H10">
            <v>8</v>
          </cell>
        </row>
        <row r="11">
          <cell r="G11" t="str">
            <v>Sep</v>
          </cell>
          <cell r="H11">
            <v>9</v>
          </cell>
        </row>
        <row r="12">
          <cell r="G12" t="str">
            <v>Oct</v>
          </cell>
          <cell r="H12">
            <v>10</v>
          </cell>
        </row>
        <row r="13">
          <cell r="G13" t="str">
            <v>Nov</v>
          </cell>
          <cell r="H13">
            <v>11</v>
          </cell>
        </row>
        <row r="14">
          <cell r="G14" t="str">
            <v>Dec</v>
          </cell>
          <cell r="H14">
            <v>12</v>
          </cell>
        </row>
        <row r="15">
          <cell r="H15">
            <v>13</v>
          </cell>
        </row>
        <row r="16">
          <cell r="H16">
            <v>14</v>
          </cell>
        </row>
        <row r="17">
          <cell r="H17">
            <v>15</v>
          </cell>
        </row>
        <row r="18">
          <cell r="H18">
            <v>16</v>
          </cell>
        </row>
        <row r="19">
          <cell r="H19">
            <v>17</v>
          </cell>
        </row>
        <row r="20">
          <cell r="H20">
            <v>18</v>
          </cell>
        </row>
        <row r="21">
          <cell r="H21">
            <v>19</v>
          </cell>
        </row>
        <row r="22">
          <cell r="H22">
            <v>20</v>
          </cell>
        </row>
        <row r="23">
          <cell r="H23">
            <v>21</v>
          </cell>
        </row>
        <row r="24">
          <cell r="H24">
            <v>22</v>
          </cell>
        </row>
        <row r="25">
          <cell r="H25">
            <v>23</v>
          </cell>
        </row>
        <row r="26">
          <cell r="H26">
            <v>24</v>
          </cell>
        </row>
        <row r="27">
          <cell r="H27">
            <v>25</v>
          </cell>
        </row>
        <row r="28">
          <cell r="H28">
            <v>26</v>
          </cell>
        </row>
        <row r="29">
          <cell r="H29">
            <v>27</v>
          </cell>
        </row>
        <row r="30">
          <cell r="H30">
            <v>28</v>
          </cell>
        </row>
        <row r="31">
          <cell r="F31">
            <v>2014</v>
          </cell>
          <cell r="H31">
            <v>29</v>
          </cell>
        </row>
        <row r="32">
          <cell r="F32">
            <v>2015</v>
          </cell>
          <cell r="H32">
            <v>30</v>
          </cell>
        </row>
        <row r="33">
          <cell r="F33">
            <v>2016</v>
          </cell>
          <cell r="H33">
            <v>31</v>
          </cell>
        </row>
        <row r="34">
          <cell r="F34">
            <v>2017</v>
          </cell>
          <cell r="H34">
            <v>32</v>
          </cell>
        </row>
        <row r="35">
          <cell r="F35">
            <v>2018</v>
          </cell>
          <cell r="H35">
            <v>33</v>
          </cell>
        </row>
        <row r="36">
          <cell r="F36">
            <v>2019</v>
          </cell>
          <cell r="H36">
            <v>34</v>
          </cell>
        </row>
        <row r="37">
          <cell r="F37">
            <v>2020</v>
          </cell>
          <cell r="H37">
            <v>35</v>
          </cell>
        </row>
        <row r="38">
          <cell r="F38">
            <v>2021</v>
          </cell>
          <cell r="H38">
            <v>36</v>
          </cell>
        </row>
        <row r="39">
          <cell r="F39">
            <v>2022</v>
          </cell>
          <cell r="H39">
            <v>37</v>
          </cell>
        </row>
        <row r="40">
          <cell r="F40">
            <v>2023</v>
          </cell>
          <cell r="H40">
            <v>38</v>
          </cell>
        </row>
        <row r="41">
          <cell r="F41">
            <v>2024</v>
          </cell>
          <cell r="H41">
            <v>39</v>
          </cell>
        </row>
        <row r="42">
          <cell r="F42">
            <v>2025</v>
          </cell>
          <cell r="H42">
            <v>40</v>
          </cell>
        </row>
        <row r="43">
          <cell r="F43">
            <v>2026</v>
          </cell>
          <cell r="H43">
            <v>41</v>
          </cell>
        </row>
        <row r="44">
          <cell r="F44">
            <v>2027</v>
          </cell>
          <cell r="H44">
            <v>42</v>
          </cell>
        </row>
        <row r="45">
          <cell r="F45">
            <v>2028</v>
          </cell>
          <cell r="H45">
            <v>43</v>
          </cell>
        </row>
        <row r="46">
          <cell r="F46">
            <v>2029</v>
          </cell>
          <cell r="H46">
            <v>44</v>
          </cell>
        </row>
        <row r="47">
          <cell r="F47">
            <v>2030</v>
          </cell>
          <cell r="H47">
            <v>45</v>
          </cell>
        </row>
        <row r="48">
          <cell r="F48">
            <v>2031</v>
          </cell>
          <cell r="H48">
            <v>46</v>
          </cell>
        </row>
        <row r="49">
          <cell r="F49">
            <v>2032</v>
          </cell>
          <cell r="H49">
            <v>47</v>
          </cell>
        </row>
        <row r="50">
          <cell r="F50">
            <v>2033</v>
          </cell>
          <cell r="H50">
            <v>48</v>
          </cell>
        </row>
        <row r="51">
          <cell r="H51">
            <v>49</v>
          </cell>
        </row>
        <row r="52">
          <cell r="H52">
            <v>50</v>
          </cell>
        </row>
        <row r="53">
          <cell r="H53">
            <v>51</v>
          </cell>
        </row>
        <row r="54">
          <cell r="H54">
            <v>52</v>
          </cell>
        </row>
        <row r="55">
          <cell r="H55">
            <v>53</v>
          </cell>
        </row>
        <row r="56">
          <cell r="H56">
            <v>54</v>
          </cell>
        </row>
        <row r="57">
          <cell r="H57">
            <v>55</v>
          </cell>
        </row>
        <row r="58">
          <cell r="H58">
            <v>56</v>
          </cell>
        </row>
        <row r="59">
          <cell r="H59">
            <v>57</v>
          </cell>
        </row>
        <row r="60">
          <cell r="H60">
            <v>58</v>
          </cell>
        </row>
        <row r="61">
          <cell r="H61">
            <v>59</v>
          </cell>
        </row>
        <row r="62">
          <cell r="H62">
            <v>60</v>
          </cell>
        </row>
        <row r="63">
          <cell r="H63">
            <v>61</v>
          </cell>
        </row>
        <row r="64">
          <cell r="H64">
            <v>62</v>
          </cell>
        </row>
        <row r="65">
          <cell r="H65">
            <v>63</v>
          </cell>
        </row>
        <row r="66">
          <cell r="H66">
            <v>64</v>
          </cell>
        </row>
        <row r="67">
          <cell r="H67">
            <v>65</v>
          </cell>
        </row>
        <row r="68">
          <cell r="H68">
            <v>66</v>
          </cell>
        </row>
        <row r="69">
          <cell r="H69">
            <v>67</v>
          </cell>
        </row>
        <row r="70">
          <cell r="H70">
            <v>68</v>
          </cell>
        </row>
        <row r="71">
          <cell r="H71">
            <v>69</v>
          </cell>
        </row>
        <row r="72">
          <cell r="H72">
            <v>70</v>
          </cell>
        </row>
        <row r="73">
          <cell r="H73">
            <v>71</v>
          </cell>
        </row>
        <row r="74">
          <cell r="H74">
            <v>72</v>
          </cell>
        </row>
        <row r="75">
          <cell r="H75">
            <v>73</v>
          </cell>
        </row>
        <row r="76">
          <cell r="H76">
            <v>74</v>
          </cell>
        </row>
        <row r="77">
          <cell r="H77">
            <v>75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Kate Newhart" id="{F4637F26-404D-4E4A-A1A6-DDCAA73B4174}" userId="3723372ea26e9ebe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" dT="2020-05-27T14:16:07.44" personId="{F4637F26-404D-4E4A-A1A6-DDCAA73B4174}" id="{FD04B188-E8D3-4010-9E2B-97C99A3B5575}">
    <text>Avg hourly flow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D4286-43E4-4F75-8E6F-D91DA91CD3D1}">
  <dimension ref="B2:BI4420"/>
  <sheetViews>
    <sheetView tabSelected="1" topLeftCell="D1" workbookViewId="0">
      <selection activeCell="R2" sqref="R2"/>
    </sheetView>
  </sheetViews>
  <sheetFormatPr baseColWidth="10" defaultColWidth="8.83203125" defaultRowHeight="15" x14ac:dyDescent="0.2"/>
  <cols>
    <col min="2" max="2" width="17.6640625" bestFit="1" customWidth="1"/>
    <col min="3" max="3" width="9.33203125" style="3" bestFit="1" customWidth="1"/>
    <col min="4" max="4" width="9.33203125" style="3" customWidth="1"/>
    <col min="5" max="5" width="9.33203125" style="3" bestFit="1" customWidth="1"/>
    <col min="6" max="6" width="9.33203125" style="3" customWidth="1"/>
    <col min="7" max="7" width="11.5" style="3" bestFit="1" customWidth="1"/>
    <col min="8" max="8" width="9.33203125" style="3" bestFit="1" customWidth="1"/>
    <col min="9" max="9" width="10.5" style="3" bestFit="1" customWidth="1"/>
    <col min="10" max="10" width="9.33203125" style="3" bestFit="1" customWidth="1"/>
    <col min="11" max="11" width="11.5" style="3" bestFit="1" customWidth="1"/>
    <col min="12" max="12" width="9.33203125" style="3" bestFit="1" customWidth="1"/>
    <col min="13" max="13" width="9.33203125" style="3" customWidth="1"/>
    <col min="14" max="15" width="10.5" style="3" bestFit="1" customWidth="1"/>
    <col min="16" max="16" width="11.5" style="3" customWidth="1"/>
    <col min="17" max="19" width="11.83203125" style="3" customWidth="1"/>
    <col min="20" max="20" width="9.33203125" bestFit="1" customWidth="1"/>
    <col min="23" max="23" width="10.6640625" bestFit="1" customWidth="1"/>
    <col min="27" max="27" width="9.5" bestFit="1" customWidth="1"/>
    <col min="28" max="28" width="9.5" customWidth="1"/>
    <col min="29" max="29" width="9.5" bestFit="1" customWidth="1"/>
    <col min="33" max="35" width="9.5" bestFit="1" customWidth="1"/>
    <col min="38" max="38" width="11.1640625" bestFit="1" customWidth="1"/>
    <col min="39" max="39" width="10.83203125" bestFit="1" customWidth="1"/>
    <col min="40" max="42" width="10.83203125" customWidth="1"/>
    <col min="43" max="43" width="8.1640625" bestFit="1" customWidth="1"/>
    <col min="46" max="46" width="13.83203125" bestFit="1" customWidth="1"/>
    <col min="50" max="50" width="9.5" bestFit="1" customWidth="1"/>
    <col min="54" max="55" width="9.5" bestFit="1" customWidth="1"/>
    <col min="56" max="56" width="12.5" bestFit="1" customWidth="1"/>
    <col min="59" max="59" width="11.1640625" bestFit="1" customWidth="1"/>
    <col min="60" max="60" width="10.83203125" bestFit="1" customWidth="1"/>
    <col min="61" max="61" width="8.1640625" bestFit="1" customWidth="1"/>
  </cols>
  <sheetData>
    <row r="2" spans="2:61" s="8" customFormat="1" x14ac:dyDescent="0.2">
      <c r="C2" t="s">
        <v>151</v>
      </c>
      <c r="D2" t="s">
        <v>152</v>
      </c>
      <c r="E2" t="s">
        <v>153</v>
      </c>
      <c r="F2" t="s">
        <v>154</v>
      </c>
      <c r="G2" t="s">
        <v>155</v>
      </c>
      <c r="H2" t="s">
        <v>156</v>
      </c>
      <c r="I2" t="s">
        <v>157</v>
      </c>
      <c r="J2" t="s">
        <v>158</v>
      </c>
      <c r="K2" t="s">
        <v>159</v>
      </c>
      <c r="L2" t="s">
        <v>160</v>
      </c>
      <c r="M2" t="s">
        <v>161</v>
      </c>
      <c r="N2" t="s">
        <v>162</v>
      </c>
      <c r="O2" t="s">
        <v>163</v>
      </c>
      <c r="P2" t="s">
        <v>164</v>
      </c>
      <c r="Q2" t="s">
        <v>165</v>
      </c>
      <c r="R2" t="s">
        <v>166</v>
      </c>
      <c r="S2" t="s">
        <v>167</v>
      </c>
      <c r="T2" t="s">
        <v>168</v>
      </c>
      <c r="U2"/>
      <c r="V2"/>
      <c r="W2"/>
      <c r="X2" s="223" t="s">
        <v>43</v>
      </c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23"/>
      <c r="AK2" s="223"/>
      <c r="AL2" s="223"/>
      <c r="AM2" s="223"/>
      <c r="AN2" s="223"/>
      <c r="AO2" s="223"/>
      <c r="AP2" s="223"/>
      <c r="AQ2" s="223"/>
      <c r="AT2" s="224" t="s">
        <v>150</v>
      </c>
      <c r="AU2" s="224"/>
      <c r="AV2" s="224"/>
      <c r="AW2" s="224"/>
      <c r="AX2" s="224"/>
      <c r="AY2" s="224"/>
      <c r="AZ2" s="224"/>
      <c r="BA2" s="224"/>
      <c r="BB2" s="224"/>
      <c r="BC2" s="224"/>
      <c r="BD2" s="224"/>
      <c r="BE2" s="224"/>
      <c r="BF2" s="224"/>
      <c r="BG2" s="224"/>
      <c r="BH2" s="224"/>
      <c r="BI2" s="224"/>
    </row>
    <row r="3" spans="2:61" x14ac:dyDescent="0.2">
      <c r="C3" s="224" t="s">
        <v>2</v>
      </c>
      <c r="D3" s="224"/>
      <c r="E3" s="224" t="s">
        <v>44</v>
      </c>
      <c r="F3" s="224"/>
      <c r="G3" s="224"/>
      <c r="H3" s="224" t="s">
        <v>45</v>
      </c>
      <c r="I3" s="224"/>
      <c r="J3" s="3" t="s">
        <v>46</v>
      </c>
      <c r="K3" s="3" t="s">
        <v>11</v>
      </c>
      <c r="L3" s="224" t="s">
        <v>47</v>
      </c>
      <c r="M3" s="224"/>
      <c r="N3" s="3" t="s">
        <v>48</v>
      </c>
      <c r="O3" s="3" t="s">
        <v>49</v>
      </c>
      <c r="P3" s="3" t="s">
        <v>50</v>
      </c>
      <c r="Q3" s="3" t="s">
        <v>51</v>
      </c>
      <c r="R3" s="3" t="s">
        <v>51</v>
      </c>
      <c r="S3" s="3" t="s">
        <v>51</v>
      </c>
      <c r="T3" s="3" t="s">
        <v>4</v>
      </c>
      <c r="X3" s="224" t="s">
        <v>2</v>
      </c>
      <c r="Y3" s="224"/>
      <c r="Z3" s="225" t="s">
        <v>44</v>
      </c>
      <c r="AA3" s="225"/>
      <c r="AB3" s="225"/>
      <c r="AC3" s="225"/>
      <c r="AD3" s="225" t="s">
        <v>45</v>
      </c>
      <c r="AE3" s="225"/>
      <c r="AF3" s="225" t="s">
        <v>46</v>
      </c>
      <c r="AG3" s="225"/>
      <c r="AH3" s="99" t="s">
        <v>11</v>
      </c>
      <c r="AI3" s="99" t="s">
        <v>47</v>
      </c>
      <c r="AJ3" s="3" t="s">
        <v>48</v>
      </c>
      <c r="AK3" s="3" t="s">
        <v>49</v>
      </c>
      <c r="AL3" s="3" t="s">
        <v>50</v>
      </c>
      <c r="AM3" s="224" t="s">
        <v>51</v>
      </c>
      <c r="AN3" s="224"/>
      <c r="AO3" s="224"/>
      <c r="AP3" s="224"/>
      <c r="AQ3" s="3" t="s">
        <v>4</v>
      </c>
      <c r="AU3" s="224" t="s">
        <v>2</v>
      </c>
      <c r="AV3" s="224"/>
      <c r="AW3" s="224" t="s">
        <v>44</v>
      </c>
      <c r="AX3" s="224"/>
      <c r="AY3" s="224" t="s">
        <v>45</v>
      </c>
      <c r="AZ3" s="224"/>
      <c r="BA3" s="3" t="s">
        <v>46</v>
      </c>
      <c r="BB3" s="3" t="s">
        <v>11</v>
      </c>
      <c r="BC3" s="224" t="s">
        <v>47</v>
      </c>
      <c r="BD3" s="224"/>
      <c r="BE3" s="3" t="s">
        <v>48</v>
      </c>
      <c r="BF3" s="3" t="s">
        <v>49</v>
      </c>
      <c r="BG3" s="3" t="s">
        <v>50</v>
      </c>
      <c r="BH3" s="3" t="s">
        <v>51</v>
      </c>
      <c r="BI3" s="3" t="s">
        <v>4</v>
      </c>
    </row>
    <row r="4" spans="2:61" x14ac:dyDescent="0.2">
      <c r="C4" s="3" t="s">
        <v>52</v>
      </c>
      <c r="D4" s="3" t="s">
        <v>52</v>
      </c>
      <c r="E4" s="3" t="s">
        <v>53</v>
      </c>
      <c r="F4" s="3" t="s">
        <v>53</v>
      </c>
      <c r="G4" s="3" t="s">
        <v>54</v>
      </c>
      <c r="H4" s="3" t="s">
        <v>53</v>
      </c>
      <c r="I4" s="3" t="s">
        <v>54</v>
      </c>
      <c r="J4" s="3" t="s">
        <v>53</v>
      </c>
      <c r="K4" s="3" t="s">
        <v>54</v>
      </c>
      <c r="L4" s="3" t="s">
        <v>53</v>
      </c>
      <c r="M4" s="3" t="s">
        <v>54</v>
      </c>
      <c r="N4" s="3" t="s">
        <v>52</v>
      </c>
      <c r="O4" s="3" t="s">
        <v>53</v>
      </c>
      <c r="P4" s="3" t="s">
        <v>53</v>
      </c>
      <c r="Q4" s="3" t="s">
        <v>53</v>
      </c>
      <c r="R4" s="3" t="s">
        <v>53</v>
      </c>
      <c r="S4" s="3" t="s">
        <v>54</v>
      </c>
      <c r="T4" s="3" t="s">
        <v>52</v>
      </c>
      <c r="X4" s="3" t="s">
        <v>52</v>
      </c>
      <c r="Y4" s="3" t="s">
        <v>55</v>
      </c>
      <c r="Z4" s="3" t="s">
        <v>53</v>
      </c>
      <c r="AA4" s="3" t="s">
        <v>56</v>
      </c>
      <c r="AB4" s="3" t="s">
        <v>57</v>
      </c>
      <c r="AC4" s="99" t="s">
        <v>54</v>
      </c>
      <c r="AD4" s="3" t="s">
        <v>53</v>
      </c>
      <c r="AE4" s="99" t="s">
        <v>54</v>
      </c>
      <c r="AF4" s="3" t="s">
        <v>53</v>
      </c>
      <c r="AG4" s="99" t="s">
        <v>54</v>
      </c>
      <c r="AH4" s="99" t="s">
        <v>54</v>
      </c>
      <c r="AI4" s="99" t="s">
        <v>54</v>
      </c>
      <c r="AJ4" s="3" t="s">
        <v>53</v>
      </c>
      <c r="AK4" s="3" t="s">
        <v>53</v>
      </c>
      <c r="AL4" s="3" t="s">
        <v>53</v>
      </c>
      <c r="AM4" s="3" t="s">
        <v>53</v>
      </c>
      <c r="AN4" s="3" t="s">
        <v>58</v>
      </c>
      <c r="AO4" s="3" t="s">
        <v>59</v>
      </c>
      <c r="AP4" s="3"/>
      <c r="AQ4" s="3" t="s">
        <v>52</v>
      </c>
      <c r="AU4" s="3" t="s">
        <v>52</v>
      </c>
      <c r="AV4" s="3" t="s">
        <v>52</v>
      </c>
      <c r="AW4" s="3" t="s">
        <v>53</v>
      </c>
      <c r="AX4" s="3" t="s">
        <v>54</v>
      </c>
      <c r="AY4" s="3" t="s">
        <v>53</v>
      </c>
      <c r="AZ4" s="3" t="s">
        <v>54</v>
      </c>
      <c r="BA4" s="3" t="s">
        <v>53</v>
      </c>
      <c r="BB4" s="3" t="s">
        <v>54</v>
      </c>
      <c r="BC4" s="3" t="s">
        <v>53</v>
      </c>
      <c r="BD4" s="3" t="s">
        <v>54</v>
      </c>
      <c r="BE4" s="3" t="s">
        <v>52</v>
      </c>
      <c r="BF4" s="3" t="s">
        <v>53</v>
      </c>
      <c r="BG4" s="3" t="s">
        <v>53</v>
      </c>
      <c r="BH4" s="3" t="s">
        <v>53</v>
      </c>
      <c r="BI4" s="3" t="s">
        <v>52</v>
      </c>
    </row>
    <row r="5" spans="2:61" x14ac:dyDescent="0.2">
      <c r="B5" s="100">
        <v>43661.041666666664</v>
      </c>
      <c r="C5" s="98">
        <v>13.469190564685398</v>
      </c>
      <c r="D5" s="98"/>
      <c r="E5" s="98">
        <v>109.40861111111111</v>
      </c>
      <c r="F5" s="98"/>
      <c r="G5" s="98">
        <v>3796.3166666666666</v>
      </c>
      <c r="H5" s="98">
        <v>23.002560763888887</v>
      </c>
      <c r="I5" s="98">
        <v>1533.3563888888889</v>
      </c>
      <c r="J5" s="98">
        <f>E5-H5</f>
        <v>86.406050347222219</v>
      </c>
      <c r="K5" s="98">
        <v>3330.3405136809083</v>
      </c>
      <c r="L5" s="98">
        <f>P5-Q5</f>
        <v>310.07081209097061</v>
      </c>
      <c r="M5" s="98"/>
      <c r="N5" s="98"/>
      <c r="O5" s="98"/>
      <c r="P5" s="98">
        <v>332.23912551440714</v>
      </c>
      <c r="Q5" s="98">
        <v>22.168313423436548</v>
      </c>
      <c r="R5" s="98"/>
      <c r="S5" s="98">
        <f>Q5*60</f>
        <v>1330.0988054061929</v>
      </c>
      <c r="T5" s="101">
        <v>15.13317419634925</v>
      </c>
      <c r="W5" s="102">
        <v>43661</v>
      </c>
      <c r="X5" s="98">
        <f>INDEX(C$4:C$4420,ROWS(C$4:C4)*24)</f>
        <v>15.713269146813287</v>
      </c>
      <c r="Y5" s="98">
        <f>INDEX(D$4:D$4420,ROWS(D$4:D4)*24)</f>
        <v>14.164845318858545</v>
      </c>
      <c r="Z5" s="98">
        <f>INDEX(F$5:F$4420,ROWS(E$5:E5)*24)</f>
        <v>98.807781250000858</v>
      </c>
      <c r="AA5" s="98">
        <f>Z5*1440</f>
        <v>142283.20500000124</v>
      </c>
      <c r="AB5" s="103">
        <f>AC5/AA5</f>
        <v>0.97341052050373578</v>
      </c>
      <c r="AC5" s="104">
        <f>INDEX(G$5:G$4420,ROWS(G$5:G5)*24)</f>
        <v>138499.96863799094</v>
      </c>
      <c r="AD5" s="98">
        <f>INDEX(H$5:H$4420,ROWS(H$5:H5)*24)</f>
        <v>18.637749565972221</v>
      </c>
      <c r="AE5" s="104">
        <f>INDEX(I$5:I$4420,ROWS(I$5:I5)*24)</f>
        <v>28491.878888888888</v>
      </c>
      <c r="AF5" s="98">
        <f>INDEX(J$5:J$4420,ROWS(J$5:J5)*24)</f>
        <v>58.419194878472219</v>
      </c>
      <c r="AG5" s="104">
        <f>AC5-AE5</f>
        <v>110008.08974910204</v>
      </c>
      <c r="AH5" s="104">
        <f>INDEX(K$5:K$4420,ROWS(K$5:K5)*24)</f>
        <v>65327.14453125</v>
      </c>
      <c r="AI5" s="104">
        <f>(INDEX(M$5:M$4420,ROWS(M$5:M5)*24))*1440</f>
        <v>449357.16447317426</v>
      </c>
      <c r="AJ5" s="98">
        <f>INDEX(N$5:N$4420,ROWS(N$5:N5)*24)</f>
        <v>0</v>
      </c>
      <c r="AK5" s="98">
        <f>INDEX(O$5:O$4420,ROWS(O$5:O5)*24)</f>
        <v>0</v>
      </c>
      <c r="AL5" s="98">
        <f>INDEX(P$5:P$4420,ROWS(P$5:P5)*24)</f>
        <v>333.21358024696508</v>
      </c>
      <c r="AM5" s="98">
        <f>INDEX(R$5:R$4420,ROWS(Q$5:Q5)*24)</f>
        <v>20.364727352615681</v>
      </c>
      <c r="AN5" s="98">
        <f>AM5*1440</f>
        <v>29325.207387766579</v>
      </c>
      <c r="AO5" s="98">
        <f>AN5*AB5</f>
        <v>28545.465387205862</v>
      </c>
      <c r="AP5" s="98"/>
      <c r="AQ5" s="98">
        <f>INDEX(T$5:T$4420,ROWS(T$5:T5)*24)</f>
        <v>15.83882803387112</v>
      </c>
      <c r="AT5" s="105">
        <f>INDEX(B$15:B$4420,ROWS(B$15:B15)*24)</f>
        <v>43662.416666666664</v>
      </c>
      <c r="AU5" s="98">
        <f>INDEX(C$15:C$4420,ROWS(C$15:C15)*24)</f>
        <v>18.14439802867231</v>
      </c>
      <c r="AV5" s="98">
        <f>INDEX(D$15:D$4420,ROWS(D$15:D15)*24)</f>
        <v>14.30194006412834</v>
      </c>
      <c r="AW5" s="98">
        <f>INDEX(E$15:E$4420,ROWS(E$15:E15)*24)</f>
        <v>104.12805555555556</v>
      </c>
      <c r="AX5" s="98">
        <f>INDEX(G$15:G$4420,ROWS(G$15:G15)*24)</f>
        <v>51420.12222222222</v>
      </c>
      <c r="AY5" s="98">
        <f>INDEX(H$15:H$4420,ROWS(H$15:H15)*24)</f>
        <v>18.728114149305554</v>
      </c>
      <c r="AZ5" s="98">
        <f>INDEX(I$15:I$4420,ROWS(I$15:I15)*24)</f>
        <v>11538.363611111112</v>
      </c>
      <c r="BA5" s="98">
        <f>INDEX(J$15:J$4420,ROWS(J$15:J15)*24)</f>
        <v>85.399941406250008</v>
      </c>
      <c r="BB5" s="98">
        <f>INDEX(K$15:K$4420,ROWS(K$15:K15)*24)</f>
        <v>7.2047910690307617</v>
      </c>
      <c r="BC5" s="98">
        <f>INDEX(L$15:L$4420,ROWS(L$15:L15)*24)</f>
        <v>309.85898524684626</v>
      </c>
      <c r="BD5" s="98">
        <f>INDEX(M$15:M$4420,ROWS(M$15:M15)*24)</f>
        <v>312.40631303147961</v>
      </c>
      <c r="BE5" s="98">
        <f>INDEX(N$15:N$4420,ROWS(N$15:N15)*24)</f>
        <v>0</v>
      </c>
      <c r="BF5" s="98">
        <f>INDEX(O$15:O$4420,ROWS(O$15:O15)*24)</f>
        <v>0</v>
      </c>
      <c r="BG5" s="98">
        <f>INDEX(P$15:P$4420,ROWS(P$15:P15)*24)</f>
        <v>332.36152777777778</v>
      </c>
      <c r="BH5" s="98">
        <f>INDEX(Q$15:Q$4420,ROWS(Q$15:Q15)*24)</f>
        <v>22.502542530931532</v>
      </c>
      <c r="BI5" s="98">
        <f>INDEX(T$15:T$4420,ROWS(T$15:T15)*24)</f>
        <v>16.737590979740229</v>
      </c>
    </row>
    <row r="6" spans="2:61" x14ac:dyDescent="0.2">
      <c r="B6" s="100">
        <v>43661.083333333336</v>
      </c>
      <c r="C6" s="98">
        <v>11.645536563308495</v>
      </c>
      <c r="D6" s="98"/>
      <c r="E6" s="98">
        <v>90.196111111111108</v>
      </c>
      <c r="F6" s="98"/>
      <c r="G6" s="98">
        <v>8658.7694444444442</v>
      </c>
      <c r="H6" s="98">
        <v>18.956304253472222</v>
      </c>
      <c r="I6" s="98">
        <v>1665.3956712968566</v>
      </c>
      <c r="J6" s="98">
        <f t="shared" ref="J6:J69" si="0">E6-H6</f>
        <v>71.239806857638882</v>
      </c>
      <c r="K6" s="98">
        <v>11575.050766827266</v>
      </c>
      <c r="L6" s="98">
        <f t="shared" ref="L6:L69" si="1">P6-Q6</f>
        <v>315.739249365619</v>
      </c>
      <c r="M6" s="98"/>
      <c r="N6" s="98"/>
      <c r="O6" s="98"/>
      <c r="P6" s="98">
        <v>332.60694444444442</v>
      </c>
      <c r="Q6" s="98">
        <v>16.86769507882541</v>
      </c>
      <c r="R6" s="98"/>
      <c r="S6" s="98">
        <f t="shared" ref="S6:S69" si="2">Q6*60</f>
        <v>1012.0617047295245</v>
      </c>
      <c r="T6" s="101">
        <v>13.50275102281943</v>
      </c>
      <c r="W6" s="102">
        <v>43662</v>
      </c>
      <c r="X6" s="98">
        <f>INDEX(C$5:C$4420,ROWS(C$5:C6)*24)</f>
        <v>15.449393866148053</v>
      </c>
      <c r="Y6" s="98">
        <f>INDEX(D$4:D$4420,ROWS(D$4:D5)*24)</f>
        <v>14.294819737015645</v>
      </c>
      <c r="Z6" s="98">
        <f>INDEX(F$5:F$4420,ROWS(E$5:E6)*24)</f>
        <v>110.52677430555498</v>
      </c>
      <c r="AA6" s="98">
        <f t="shared" ref="AA6:AA69" si="3">Z6*1440</f>
        <v>159158.55499999918</v>
      </c>
      <c r="AB6" s="103">
        <f t="shared" ref="AB6:AB69" si="4">AC6/AA6</f>
        <v>0.96853803385953974</v>
      </c>
      <c r="AC6" s="104">
        <f>INDEX(G$5:G$4420,ROWS(G$5:G6)*24)</f>
        <v>154151.11393162463</v>
      </c>
      <c r="AD6" s="98">
        <f>INDEX(H$5:H$4420,ROWS(H$5:H6)*24)</f>
        <v>18.761100260416665</v>
      </c>
      <c r="AE6" s="104">
        <f>INDEX(I$5:I$4420,ROWS(I$5:I6)*24)</f>
        <v>28601.039722222271</v>
      </c>
      <c r="AF6" s="98">
        <f>INDEX(J$5:J$4420,ROWS(J$5:J6)*24)</f>
        <v>101.26764973958333</v>
      </c>
      <c r="AG6" s="104">
        <f t="shared" ref="AG6:AG69" si="5">AC6-AE6</f>
        <v>125550.07420940236</v>
      </c>
      <c r="AH6" s="104">
        <f>INDEX(K$5:K$4420,ROWS(K$5:K6)*24)</f>
        <v>7.2047910690307617</v>
      </c>
      <c r="AI6" s="104">
        <f>(INDEX(M$5:M$4420,ROWS(M$5:M6)*24))*1440</f>
        <v>450318.59179967537</v>
      </c>
      <c r="AJ6" s="98">
        <f>INDEX(N$5:N$4420,ROWS(N$5:N6)*24)</f>
        <v>0</v>
      </c>
      <c r="AK6" s="98">
        <f>INDEX(O$5:O$4420,ROWS(O$5:O6)*24)</f>
        <v>0</v>
      </c>
      <c r="AL6" s="98">
        <f>INDEX(P$5:P$4420,ROWS(P$5:P6)*24)</f>
        <v>332.33694444444444</v>
      </c>
      <c r="AM6" s="98">
        <f>INDEX(R$5:R$4420,ROWS(Q$5:Q6)*24)</f>
        <v>19.888074989073967</v>
      </c>
      <c r="AN6" s="98">
        <f t="shared" ref="AN6:AN69" si="6">AM6*1440</f>
        <v>28638.827984266514</v>
      </c>
      <c r="AO6" s="98">
        <f t="shared" ref="AO6:AO69" si="7">AN6*AB6</f>
        <v>27737.794147923054</v>
      </c>
      <c r="AP6" s="98"/>
      <c r="AQ6" s="98">
        <f>INDEX(T$5:T$4420,ROWS(T$5:T6)*24)</f>
        <v>15.750471767266928</v>
      </c>
      <c r="AT6" s="105">
        <f>INDEX(B$15:B$4420,ROWS(B$15:B16)*24)</f>
        <v>43663.416666666664</v>
      </c>
      <c r="AU6" s="98">
        <f>INDEX(C$15:C$4420,ROWS(C$15:C16)*24)</f>
        <v>17.498152545645006</v>
      </c>
      <c r="AV6" s="98">
        <f>INDEX(D$15:D$4420,ROWS(D$15:D16)*24)</f>
        <v>14.189297467978186</v>
      </c>
      <c r="AW6" s="98">
        <f>INDEX(E$15:E$4420,ROWS(E$15:E16)*24)</f>
        <v>68.477222222222224</v>
      </c>
      <c r="AX6" s="98">
        <f>INDEX(G$15:G$4420,ROWS(G$15:G16)*24)</f>
        <v>62022.822658399476</v>
      </c>
      <c r="AY6" s="98">
        <f>INDEX(H$15:H$4420,ROWS(H$15:H16)*24)</f>
        <v>18.552539062499999</v>
      </c>
      <c r="AZ6" s="98">
        <f>INDEX(I$15:I$4420,ROWS(I$15:I16)*24)</f>
        <v>11465.211077777727</v>
      </c>
      <c r="BA6" s="98">
        <f>INDEX(J$15:J$4420,ROWS(J$15:J16)*24)</f>
        <v>49.924683159722221</v>
      </c>
      <c r="BB6" s="98">
        <f>INDEX(K$15:K$4420,ROWS(K$15:K16)*24)</f>
        <v>65414.0859375</v>
      </c>
      <c r="BC6" s="98">
        <f>INDEX(L$15:L$4420,ROWS(L$15:L16)*24)</f>
        <v>311.86761263180938</v>
      </c>
      <c r="BD6" s="98">
        <f>INDEX(M$15:M$4420,ROWS(M$15:M16)*24)</f>
        <v>312.52176323709716</v>
      </c>
      <c r="BE6" s="98">
        <f>INDEX(N$15:N$4420,ROWS(N$15:N16)*24)</f>
        <v>0</v>
      </c>
      <c r="BF6" s="98">
        <f>INDEX(O$15:O$4420,ROWS(O$15:O16)*24)</f>
        <v>0</v>
      </c>
      <c r="BG6" s="98">
        <f>INDEX(P$15:P$4420,ROWS(P$15:P16)*24)</f>
        <v>332.43675925927027</v>
      </c>
      <c r="BH6" s="98">
        <f>INDEX(Q$15:Q$4420,ROWS(Q$15:Q16)*24)</f>
        <v>20.569146627460917</v>
      </c>
      <c r="BI6" s="98">
        <f>INDEX(T$15:T$4420,ROWS(T$15:T16)*24)</f>
        <v>16.194019651611647</v>
      </c>
    </row>
    <row r="7" spans="2:61" x14ac:dyDescent="0.2">
      <c r="B7" s="100">
        <v>43661.125</v>
      </c>
      <c r="C7" s="98">
        <v>10.306709686160708</v>
      </c>
      <c r="D7" s="98"/>
      <c r="E7" s="98">
        <v>99.122777777777785</v>
      </c>
      <c r="F7" s="98"/>
      <c r="G7" s="98">
        <v>15176.572222222223</v>
      </c>
      <c r="H7" s="98">
        <v>18.831792534722222</v>
      </c>
      <c r="I7" s="98">
        <v>2880.6447222222223</v>
      </c>
      <c r="J7" s="98">
        <f t="shared" si="0"/>
        <v>80.290985243055559</v>
      </c>
      <c r="K7" s="98">
        <v>23416.521950774193</v>
      </c>
      <c r="L7" s="98">
        <f t="shared" si="1"/>
        <v>308.53694343735776</v>
      </c>
      <c r="M7" s="98"/>
      <c r="N7" s="98"/>
      <c r="O7" s="98"/>
      <c r="P7" s="98">
        <v>332.49861111111113</v>
      </c>
      <c r="Q7" s="98">
        <v>23.961667673753368</v>
      </c>
      <c r="R7" s="98"/>
      <c r="S7" s="98">
        <f t="shared" si="2"/>
        <v>1437.7000604252021</v>
      </c>
      <c r="T7" s="101">
        <v>11.785419068513827</v>
      </c>
      <c r="W7" s="102">
        <v>43663</v>
      </c>
      <c r="X7" s="98">
        <f>INDEX(C$5:C$4420,ROWS(C$5:C7)*24)</f>
        <v>15.375591513933614</v>
      </c>
      <c r="Y7" s="98">
        <f>INDEX(D$4:D$4420,ROWS(D$4:D6)*24)</f>
        <v>14.116859745765341</v>
      </c>
      <c r="Z7" s="98">
        <f>INDEX(F$5:F$4420,ROWS(E$5:E7)*24)</f>
        <v>108.51322889060775</v>
      </c>
      <c r="AA7" s="98">
        <f t="shared" si="3"/>
        <v>156259.04960247516</v>
      </c>
      <c r="AB7" s="103">
        <f t="shared" si="4"/>
        <v>0.97773547102084835</v>
      </c>
      <c r="AC7" s="104">
        <f>INDEX(G$5:G$4420,ROWS(G$5:G7)*24)</f>
        <v>152780.01546434616</v>
      </c>
      <c r="AD7" s="98">
        <f>INDEX(H$5:H$4420,ROWS(H$5:H7)*24)</f>
        <v>18.704284838935575</v>
      </c>
      <c r="AE7" s="104">
        <f>INDEX(I$5:I$4420,ROWS(I$5:I7)*24)</f>
        <v>28236.996900000027</v>
      </c>
      <c r="AF7" s="98">
        <f>INDEX(J$5:J$4420,ROWS(J$5:J7)*24)</f>
        <v>78.231548494397757</v>
      </c>
      <c r="AG7" s="104">
        <f t="shared" si="5"/>
        <v>124543.01856434613</v>
      </c>
      <c r="AH7" s="104">
        <f>INDEX(K$5:K$4420,ROWS(K$5:K7)*24)</f>
        <v>65414.0859375</v>
      </c>
      <c r="AI7" s="104">
        <f>(INDEX(M$5:M$4420,ROWS(M$5:M7)*24))*1440</f>
        <v>449265.90414760733</v>
      </c>
      <c r="AJ7" s="98">
        <f>INDEX(N$5:N$4420,ROWS(N$5:N7)*24)</f>
        <v>0</v>
      </c>
      <c r="AK7" s="98">
        <f>INDEX(O$5:O$4420,ROWS(O$5:O7)*24)</f>
        <v>0</v>
      </c>
      <c r="AL7" s="98">
        <f>INDEX(P$5:P$4420,ROWS(P$5:P7)*24)</f>
        <v>332.65635802469319</v>
      </c>
      <c r="AM7" s="98">
        <f>INDEX(R$5:R$4420,ROWS(Q$5:Q7)*24)</f>
        <v>20.426471918050385</v>
      </c>
      <c r="AN7" s="98">
        <f t="shared" si="6"/>
        <v>29414.119561992557</v>
      </c>
      <c r="AO7" s="98">
        <f t="shared" si="7"/>
        <v>28759.228044608342</v>
      </c>
      <c r="AP7" s="98"/>
      <c r="AQ7" s="98">
        <f>INDEX(T$5:T$4420,ROWS(T$5:T7)*24)</f>
        <v>15.667031163639493</v>
      </c>
      <c r="AT7" s="105">
        <f>INDEX(B$15:B$4420,ROWS(B$15:B17)*24)</f>
        <v>43664.416666666664</v>
      </c>
      <c r="AU7" s="98">
        <f>INDEX(C$15:C$4420,ROWS(C$15:C17)*24)</f>
        <v>17.563492703152949</v>
      </c>
      <c r="AV7" s="98">
        <f>INDEX(D$15:D$4420,ROWS(D$15:D17)*24)</f>
        <v>14.113185629850536</v>
      </c>
      <c r="AW7" s="98">
        <f>INDEX(E$15:E$4420,ROWS(E$15:E17)*24)</f>
        <v>46.559477487493055</v>
      </c>
      <c r="AX7" s="98">
        <f>INDEX(G$15:G$4420,ROWS(G$15:G17)*24)</f>
        <v>61407.716506623066</v>
      </c>
      <c r="AY7" s="98">
        <f>INDEX(H$15:H$4420,ROWS(H$15:H17)*24)</f>
        <v>18.347515190972221</v>
      </c>
      <c r="AZ7" s="98">
        <f>INDEX(I$15:I$4420,ROWS(I$15:I17)*24)</f>
        <v>11346.980155641566</v>
      </c>
      <c r="BA7" s="98">
        <f>INDEX(J$15:J$4420,ROWS(J$15:J17)*24)</f>
        <v>28.211962296520834</v>
      </c>
      <c r="BB7" s="98">
        <f>INDEX(K$15:K$4420,ROWS(K$15:K17)*24)</f>
        <v>53553.10546875</v>
      </c>
      <c r="BC7" s="98">
        <f>INDEX(L$15:L$4420,ROWS(L$15:L17)*24)</f>
        <v>309.67243900999409</v>
      </c>
      <c r="BD7" s="98">
        <f>INDEX(M$15:M$4420,ROWS(M$15:M17)*24)</f>
        <v>308.39912674662565</v>
      </c>
      <c r="BE7" s="98">
        <f>INDEX(N$15:N$4420,ROWS(N$15:N17)*24)</f>
        <v>0</v>
      </c>
      <c r="BF7" s="98">
        <f>INDEX(O$15:O$4420,ROWS(O$15:O17)*24)</f>
        <v>0</v>
      </c>
      <c r="BG7" s="98">
        <f>INDEX(P$15:P$4420,ROWS(P$15:P17)*24)</f>
        <v>332.43095304251182</v>
      </c>
      <c r="BH7" s="98">
        <f>INDEX(Q$15:Q$4420,ROWS(Q$15:Q17)*24)</f>
        <v>22.758514032517716</v>
      </c>
      <c r="BI7" s="98">
        <f>INDEX(T$15:T$4420,ROWS(T$15:T17)*24)</f>
        <v>15.760354347222194</v>
      </c>
    </row>
    <row r="8" spans="2:61" x14ac:dyDescent="0.2">
      <c r="B8" s="100">
        <v>43661.166666666664</v>
      </c>
      <c r="C8" s="98">
        <v>9.7526337926292843</v>
      </c>
      <c r="D8" s="98"/>
      <c r="E8" s="98">
        <v>107.71152777777777</v>
      </c>
      <c r="F8" s="98"/>
      <c r="G8" s="98">
        <v>20847.341111111113</v>
      </c>
      <c r="H8" s="98">
        <v>23.871625434027777</v>
      </c>
      <c r="I8" s="98">
        <v>4105.6238562087219</v>
      </c>
      <c r="J8" s="98">
        <f t="shared" si="0"/>
        <v>83.839902343749998</v>
      </c>
      <c r="K8" s="98">
        <v>35340.233614908851</v>
      </c>
      <c r="L8" s="98">
        <f t="shared" si="1"/>
        <v>314.34518887894711</v>
      </c>
      <c r="M8" s="98"/>
      <c r="N8" s="98"/>
      <c r="O8" s="98"/>
      <c r="P8" s="98">
        <v>332.581635802471</v>
      </c>
      <c r="Q8" s="98">
        <v>18.236446923523907</v>
      </c>
      <c r="R8" s="98"/>
      <c r="S8" s="98">
        <f t="shared" si="2"/>
        <v>1094.1868154114345</v>
      </c>
      <c r="T8" s="101">
        <v>10.844964577452435</v>
      </c>
      <c r="W8" s="102">
        <v>43664</v>
      </c>
      <c r="X8" s="98">
        <f>INDEX(C$5:C$4420,ROWS(C$5:C8)*24)</f>
        <v>14.878594422163442</v>
      </c>
      <c r="Y8" s="98">
        <f>INDEX(D$4:D$4420,ROWS(D$4:D7)*24)</f>
        <v>13.889371186543711</v>
      </c>
      <c r="Z8" s="98">
        <f>INDEX(F$5:F$4420,ROWS(E$5:E8)*24)</f>
        <v>104.36339521393474</v>
      </c>
      <c r="AA8" s="98">
        <f t="shared" si="3"/>
        <v>150283.28910806603</v>
      </c>
      <c r="AB8" s="103">
        <f t="shared" si="4"/>
        <v>0.90175721665142394</v>
      </c>
      <c r="AC8" s="104">
        <f>INDEX(G$5:G$4420,ROWS(G$5:G8)*24)</f>
        <v>135519.04049531088</v>
      </c>
      <c r="AD8" s="98">
        <f>INDEX(H$5:H$4420,ROWS(H$5:H8)*24)</f>
        <v>18.327495659722221</v>
      </c>
      <c r="AE8" s="104">
        <f>INDEX(I$5:I$4420,ROWS(I$5:I8)*24)</f>
        <v>28017.530072223002</v>
      </c>
      <c r="AF8" s="98">
        <f>INDEX(J$5:J$4420,ROWS(J$5:J8)*24)</f>
        <v>76.236115451388898</v>
      </c>
      <c r="AG8" s="104">
        <f t="shared" si="5"/>
        <v>107501.51042308788</v>
      </c>
      <c r="AH8" s="104">
        <f>INDEX(K$5:K$4420,ROWS(K$5:K8)*24)</f>
        <v>53553.10546875</v>
      </c>
      <c r="AI8" s="104">
        <f>(INDEX(M$5:M$4420,ROWS(M$5:M8)*24))*1440</f>
        <v>443884.7048511405</v>
      </c>
      <c r="AJ8" s="98">
        <f>INDEX(N$5:N$4420,ROWS(N$5:N8)*24)</f>
        <v>0</v>
      </c>
      <c r="AK8" s="98">
        <f>INDEX(O$5:O$4420,ROWS(O$5:O8)*24)</f>
        <v>0</v>
      </c>
      <c r="AL8" s="98">
        <f>INDEX(P$5:P$4420,ROWS(P$5:P8)*24)</f>
        <v>332.56836419752904</v>
      </c>
      <c r="AM8" s="98">
        <f>INDEX(R$5:R$4420,ROWS(Q$5:Q8)*24)</f>
        <v>19.962993510264258</v>
      </c>
      <c r="AN8" s="98">
        <f t="shared" si="6"/>
        <v>28746.710654780531</v>
      </c>
      <c r="AO8" s="98">
        <f t="shared" si="7"/>
        <v>25922.553787938723</v>
      </c>
      <c r="AP8" s="98"/>
      <c r="AQ8" s="98">
        <f>INDEX(T$5:T$4420,ROWS(T$5:T8)*24)</f>
        <v>15.281280512574336</v>
      </c>
      <c r="AT8" s="105">
        <f>INDEX(B$15:B$4420,ROWS(B$15:B18)*24)</f>
        <v>43665.416666666664</v>
      </c>
      <c r="AU8" s="98">
        <f>INDEX(C$15:C$4420,ROWS(C$15:C18)*24)</f>
        <v>16.8132442161772</v>
      </c>
      <c r="AV8" s="98">
        <f>INDEX(D$15:D$4420,ROWS(D$15:D18)*24)</f>
        <v>13.714818282190691</v>
      </c>
      <c r="AW8" s="98">
        <f>INDEX(E$15:E$4420,ROWS(E$15:E18)*24)</f>
        <v>57.938055555555557</v>
      </c>
      <c r="AX8" s="98">
        <f>INDEX(G$15:G$4420,ROWS(G$15:G18)*24)</f>
        <v>46429.216239313551</v>
      </c>
      <c r="AY8" s="98">
        <f>INDEX(H$15:H$4420,ROWS(H$15:H18)*24)</f>
        <v>22.402658420138888</v>
      </c>
      <c r="AZ8" s="98">
        <f>INDEX(I$15:I$4420,ROWS(I$15:I18)*24)</f>
        <v>11167.946670297815</v>
      </c>
      <c r="BA8" s="98">
        <f>INDEX(J$15:J$4420,ROWS(J$15:J18)*24)</f>
        <v>35.535397135416673</v>
      </c>
      <c r="BB8" s="98">
        <f>INDEX(K$15:K$4420,ROWS(K$15:K18)*24)</f>
        <v>53595.0234375</v>
      </c>
      <c r="BC8" s="98">
        <f>INDEX(L$15:L$4420,ROWS(L$15:L18)*24)</f>
        <v>312.63535490269049</v>
      </c>
      <c r="BD8" s="98">
        <f>INDEX(M$15:M$4420,ROWS(M$15:M18)*24)</f>
        <v>311.70465965220166</v>
      </c>
      <c r="BE8" s="98">
        <f>INDEX(N$15:N$4420,ROWS(N$15:N18)*24)</f>
        <v>0</v>
      </c>
      <c r="BF8" s="98">
        <f>INDEX(O$15:O$4420,ROWS(O$15:O18)*24)</f>
        <v>0</v>
      </c>
      <c r="BG8" s="98">
        <f>INDEX(P$15:P$4420,ROWS(P$15:P18)*24)</f>
        <v>332.81487654324206</v>
      </c>
      <c r="BH8" s="98">
        <f>INDEX(Q$15:Q$4420,ROWS(Q$15:Q18)*24)</f>
        <v>20.179521640551588</v>
      </c>
      <c r="BI8" s="98">
        <f>INDEX(T$15:T$4420,ROWS(T$15:T18)*24)</f>
        <v>15.572280198343668</v>
      </c>
    </row>
    <row r="9" spans="2:61" x14ac:dyDescent="0.2">
      <c r="B9" s="100">
        <v>43661.208333333336</v>
      </c>
      <c r="C9" s="98">
        <v>9.3221649289990047</v>
      </c>
      <c r="D9" s="98"/>
      <c r="E9" s="98">
        <v>82.372500000000002</v>
      </c>
      <c r="F9" s="98"/>
      <c r="G9" s="98">
        <v>27072.01180555304</v>
      </c>
      <c r="H9" s="98">
        <v>19.045551215277779</v>
      </c>
      <c r="I9" s="98">
        <v>5338.6751157413255</v>
      </c>
      <c r="J9" s="98">
        <f t="shared" si="0"/>
        <v>63.326948784722219</v>
      </c>
      <c r="K9" s="98">
        <v>47187.792667100694</v>
      </c>
      <c r="L9" s="98">
        <f t="shared" si="1"/>
        <v>310.59567468820762</v>
      </c>
      <c r="M9" s="98"/>
      <c r="N9" s="98"/>
      <c r="O9" s="98"/>
      <c r="P9" s="98">
        <v>331.98179012344946</v>
      </c>
      <c r="Q9" s="98">
        <v>21.386115435241827</v>
      </c>
      <c r="R9" s="98"/>
      <c r="S9" s="98">
        <f t="shared" si="2"/>
        <v>1283.1669261145096</v>
      </c>
      <c r="T9" s="101">
        <v>10.234465826203717</v>
      </c>
      <c r="W9" s="102">
        <v>43665</v>
      </c>
      <c r="X9" s="98">
        <f>INDEX(C$5:C$4420,ROWS(C$5:C9)*24)</f>
        <v>13.571836636861166</v>
      </c>
      <c r="Y9" s="98">
        <f>INDEX(D$4:D$4420,ROWS(D$4:D8)*24)</f>
        <v>13.370628474603881</v>
      </c>
      <c r="Z9" s="98">
        <f>INDEX(F$5:F$4420,ROWS(E$5:E9)*24)</f>
        <v>94.418359381821276</v>
      </c>
      <c r="AA9" s="98">
        <f t="shared" si="3"/>
        <v>135962.43750982263</v>
      </c>
      <c r="AB9" s="103">
        <f t="shared" si="4"/>
        <v>0.97050620234251062</v>
      </c>
      <c r="AC9" s="104">
        <f>INDEX(G$5:G$4420,ROWS(G$5:G9)*24)</f>
        <v>131952.38888888888</v>
      </c>
      <c r="AD9" s="98">
        <f>INDEX(H$5:H$4420,ROWS(H$5:H9)*24)</f>
        <v>19.194809173669469</v>
      </c>
      <c r="AE9" s="104">
        <f>INDEX(I$5:I$4420,ROWS(I$5:I9)*24)</f>
        <v>28624.499974748294</v>
      </c>
      <c r="AF9" s="98">
        <f>INDEX(J$5:J$4420,ROWS(J$5:J9)*24)</f>
        <v>81.118801937441646</v>
      </c>
      <c r="AG9" s="104">
        <f t="shared" si="5"/>
        <v>103327.88891414058</v>
      </c>
      <c r="AH9" s="104">
        <f>INDEX(K$5:K$4420,ROWS(K$5:K9)*24)</f>
        <v>53595.0234375</v>
      </c>
      <c r="AI9" s="104">
        <f>(INDEX(M$5:M$4420,ROWS(M$5:M9)*24))*1440</f>
        <v>449316.54309192079</v>
      </c>
      <c r="AJ9" s="98">
        <f>INDEX(N$5:N$4420,ROWS(N$5:N9)*24)</f>
        <v>0</v>
      </c>
      <c r="AK9" s="98">
        <f>INDEX(O$5:O$4420,ROWS(O$5:O9)*24)</f>
        <v>0</v>
      </c>
      <c r="AL9" s="98">
        <f>INDEX(P$5:P$4420,ROWS(P$5:P9)*24)</f>
        <v>332.74722222222221</v>
      </c>
      <c r="AM9" s="98">
        <f>INDEX(R$5:R$4420,ROWS(Q$5:Q9)*24)</f>
        <v>20.327859255382652</v>
      </c>
      <c r="AN9" s="98">
        <f t="shared" si="6"/>
        <v>29272.117327751021</v>
      </c>
      <c r="AO9" s="98">
        <f t="shared" si="7"/>
        <v>28408.771422280042</v>
      </c>
      <c r="AP9" s="98"/>
      <c r="AQ9" s="98">
        <f>INDEX(T$5:T$4420,ROWS(T$5:T9)*24)</f>
        <v>14.070164162893844</v>
      </c>
      <c r="AT9" s="105">
        <f>INDEX(B$15:B$4420,ROWS(B$15:B19)*24)</f>
        <v>43666.416666666664</v>
      </c>
      <c r="AU9" s="98">
        <f>INDEX(C$15:C$4420,ROWS(C$15:C19)*24)</f>
        <v>13.657568667464787</v>
      </c>
      <c r="AV9" s="98">
        <f>INDEX(D$15:D$4420,ROWS(D$15:D19)*24)</f>
        <v>12.94845183754655</v>
      </c>
      <c r="AW9" s="98">
        <f>INDEX(E$15:E$4420,ROWS(E$15:E19)*24)</f>
        <v>49.570833333333333</v>
      </c>
      <c r="AX9" s="98">
        <f>INDEX(G$15:G$4420,ROWS(G$15:G19)*24)</f>
        <v>46103.680946792032</v>
      </c>
      <c r="AY9" s="98">
        <f>INDEX(H$15:H$4420,ROWS(H$15:H19)*24)</f>
        <v>18.312545211225533</v>
      </c>
      <c r="AZ9" s="98">
        <f>INDEX(I$15:I$4420,ROWS(I$15:I19)*24)</f>
        <v>12110.629166666484</v>
      </c>
      <c r="BA9" s="98">
        <f>INDEX(J$15:J$4420,ROWS(J$15:J19)*24)</f>
        <v>31.2582881221078</v>
      </c>
      <c r="BB9" s="98">
        <f>INDEX(K$15:K$4420,ROWS(K$15:K19)*24)</f>
        <v>53441.66796875</v>
      </c>
      <c r="BC9" s="98">
        <f>INDEX(L$15:L$4420,ROWS(L$15:L19)*24)</f>
        <v>311.67110328589462</v>
      </c>
      <c r="BD9" s="98">
        <f>INDEX(M$15:M$4420,ROWS(M$15:M19)*24)</f>
        <v>311.99380243130003</v>
      </c>
      <c r="BE9" s="98">
        <f>INDEX(N$15:N$4420,ROWS(N$15:N19)*24)</f>
        <v>0</v>
      </c>
      <c r="BF9" s="98">
        <f>INDEX(O$15:O$4420,ROWS(O$15:O19)*24)</f>
        <v>0</v>
      </c>
      <c r="BG9" s="98">
        <f>INDEX(P$15:P$4420,ROWS(P$15:P19)*24)</f>
        <v>332.49083333334988</v>
      </c>
      <c r="BH9" s="98">
        <f>INDEX(Q$15:Q$4420,ROWS(Q$15:Q19)*24)</f>
        <v>20.819730047455266</v>
      </c>
      <c r="BI9" s="98">
        <f>INDEX(T$15:T$4420,ROWS(T$15:T19)*24)</f>
        <v>12.927071709897783</v>
      </c>
    </row>
    <row r="10" spans="2:61" x14ac:dyDescent="0.2">
      <c r="B10" s="100">
        <v>43661.25</v>
      </c>
      <c r="C10" s="98">
        <v>9.2239437970710512</v>
      </c>
      <c r="D10" s="98"/>
      <c r="E10" s="98">
        <v>121.13111111111111</v>
      </c>
      <c r="F10" s="98"/>
      <c r="G10" s="98">
        <v>33215.298842592623</v>
      </c>
      <c r="H10" s="98">
        <v>18.95361328125</v>
      </c>
      <c r="I10" s="98">
        <v>6563.7382175926614</v>
      </c>
      <c r="J10" s="98">
        <f t="shared" si="0"/>
        <v>102.17749782986111</v>
      </c>
      <c r="K10" s="98">
        <v>56255.045268374022</v>
      </c>
      <c r="L10" s="98">
        <f t="shared" si="1"/>
        <v>311.41388651602387</v>
      </c>
      <c r="M10" s="98"/>
      <c r="N10" s="98"/>
      <c r="O10" s="98"/>
      <c r="P10" s="98">
        <v>332.599845679005</v>
      </c>
      <c r="Q10" s="98">
        <v>21.185959162981145</v>
      </c>
      <c r="R10" s="98"/>
      <c r="S10" s="98">
        <f t="shared" si="2"/>
        <v>1271.1575497788688</v>
      </c>
      <c r="T10" s="101">
        <v>10.036902565308006</v>
      </c>
      <c r="W10" s="102">
        <v>43666</v>
      </c>
      <c r="X10" s="98">
        <f>INDEX(C$5:C$4420,ROWS(C$5:C10)*24)</f>
        <v>13.975953124364217</v>
      </c>
      <c r="Y10" s="98">
        <f>INDEX(D$4:D$4420,ROWS(D$4:D9)*24)</f>
        <v>13.366497319203575</v>
      </c>
      <c r="Z10" s="98">
        <f>INDEX(F$5:F$4420,ROWS(E$5:E10)*24)</f>
        <v>86.833256172839285</v>
      </c>
      <c r="AA10" s="98">
        <f t="shared" si="3"/>
        <v>125039.88888888857</v>
      </c>
      <c r="AB10" s="103">
        <f t="shared" si="4"/>
        <v>0.98182837764179376</v>
      </c>
      <c r="AC10" s="104">
        <f>INDEX(G$5:G$4420,ROWS(G$5:G10)*24)</f>
        <v>122767.71124828763</v>
      </c>
      <c r="AD10" s="98">
        <f>INDEX(H$5:H$4420,ROWS(H$5:H10)*24)</f>
        <v>22.951833767361112</v>
      </c>
      <c r="AE10" s="104">
        <f>INDEX(I$5:I$4420,ROWS(I$5:I10)*24)</f>
        <v>30027.27138888889</v>
      </c>
      <c r="AF10" s="98">
        <f>INDEX(J$5:J$4420,ROWS(J$5:J10)*24)</f>
        <v>42.766777343750007</v>
      </c>
      <c r="AG10" s="104">
        <f t="shared" si="5"/>
        <v>92740.439859398728</v>
      </c>
      <c r="AH10" s="104">
        <f>INDEX(K$5:K$4420,ROWS(K$5:K10)*24)</f>
        <v>53441.66796875</v>
      </c>
      <c r="AI10" s="104">
        <f>(INDEX(M$5:M$4420,ROWS(M$5:M10)*24))*1440</f>
        <v>448919.07531572878</v>
      </c>
      <c r="AJ10" s="98">
        <f>INDEX(N$5:N$4420,ROWS(N$5:N10)*24)</f>
        <v>0</v>
      </c>
      <c r="AK10" s="98">
        <f>INDEX(O$5:O$4420,ROWS(O$5:O10)*24)</f>
        <v>0</v>
      </c>
      <c r="AL10" s="98">
        <f>INDEX(P$5:P$4420,ROWS(P$5:P10)*24)</f>
        <v>331.91072222221231</v>
      </c>
      <c r="AM10" s="98">
        <f>INDEX(R$5:R$4420,ROWS(Q$5:Q10)*24)</f>
        <v>20.462049365542867</v>
      </c>
      <c r="AN10" s="98">
        <f t="shared" si="6"/>
        <v>29465.351086381728</v>
      </c>
      <c r="AO10" s="98">
        <f t="shared" si="7"/>
        <v>28929.917853788036</v>
      </c>
      <c r="AP10" s="98"/>
      <c r="AQ10" s="98">
        <f>INDEX(T$5:T$4420,ROWS(T$5:T10)*24)</f>
        <v>14.547460798952315</v>
      </c>
      <c r="AT10" s="105">
        <f>INDEX(B$15:B$4420,ROWS(B$15:B20)*24)</f>
        <v>43667.416666666664</v>
      </c>
      <c r="AU10" s="98">
        <f>INDEX(C$15:C$4420,ROWS(C$15:C20)*24)</f>
        <v>13.742104047317472</v>
      </c>
      <c r="AV10" s="98">
        <f>INDEX(D$15:D$4420,ROWS(D$15:D20)*24)</f>
        <v>13.582018826685449</v>
      </c>
      <c r="AW10" s="98">
        <f>INDEX(E$15:E$4420,ROWS(E$15:E20)*24)</f>
        <v>46.682499999999997</v>
      </c>
      <c r="AX10" s="98">
        <f>INDEX(G$15:G$4420,ROWS(G$15:G20)*24)</f>
        <v>46211.841370370094</v>
      </c>
      <c r="AY10" s="98">
        <f>INDEX(H$15:H$4420,ROWS(H$15:H20)*24)</f>
        <v>22.890874565972222</v>
      </c>
      <c r="AZ10" s="98">
        <f>INDEX(I$15:I$4420,ROWS(I$15:I20)*24)</f>
        <v>12106.159820987548</v>
      </c>
      <c r="BA10" s="98">
        <f>INDEX(J$15:J$4420,ROWS(J$15:J20)*24)</f>
        <v>23.791625434027775</v>
      </c>
      <c r="BB10" s="98">
        <f>INDEX(K$15:K$4420,ROWS(K$15:K20)*24)</f>
        <v>53601.23828125</v>
      </c>
      <c r="BC10" s="98">
        <f>INDEX(L$15:L$4420,ROWS(L$15:L20)*24)</f>
        <v>311.58798995268842</v>
      </c>
      <c r="BD10" s="98">
        <f>INDEX(M$15:M$4420,ROWS(M$15:M20)*24)</f>
        <v>312.00447921174344</v>
      </c>
      <c r="BE10" s="98">
        <f>INDEX(N$15:N$4420,ROWS(N$15:N20)*24)</f>
        <v>0</v>
      </c>
      <c r="BF10" s="98">
        <f>INDEX(O$15:O$4420,ROWS(O$15:O20)*24)</f>
        <v>0</v>
      </c>
      <c r="BG10" s="98">
        <f>INDEX(P$15:P$4420,ROWS(P$15:P20)*24)</f>
        <v>332.07240740739638</v>
      </c>
      <c r="BH10" s="98">
        <f>INDEX(Q$15:Q$4420,ROWS(Q$15:Q20)*24)</f>
        <v>20.484417454707955</v>
      </c>
      <c r="BI10" s="98">
        <f>INDEX(T$15:T$4420,ROWS(T$15:T20)*24)</f>
        <v>17.004000603556634</v>
      </c>
    </row>
    <row r="11" spans="2:61" x14ac:dyDescent="0.2">
      <c r="B11" s="100">
        <v>43661.291666666664</v>
      </c>
      <c r="C11" s="98">
        <v>9.4900399993476778</v>
      </c>
      <c r="D11" s="98"/>
      <c r="E11" s="98">
        <v>84.822500000000005</v>
      </c>
      <c r="F11" s="98"/>
      <c r="G11" s="98">
        <v>38188.769238683119</v>
      </c>
      <c r="H11" s="98">
        <v>19.730642361111112</v>
      </c>
      <c r="I11" s="98">
        <v>7787.2641666666668</v>
      </c>
      <c r="J11" s="98">
        <f t="shared" si="0"/>
        <v>65.091857638888897</v>
      </c>
      <c r="K11" s="98">
        <v>62201.715157516133</v>
      </c>
      <c r="L11" s="98">
        <f t="shared" si="1"/>
        <v>312.39109638058477</v>
      </c>
      <c r="M11" s="98"/>
      <c r="N11" s="98"/>
      <c r="O11" s="98"/>
      <c r="P11" s="98">
        <v>332.24472222222221</v>
      </c>
      <c r="Q11" s="98">
        <v>19.853625841637452</v>
      </c>
      <c r="R11" s="98"/>
      <c r="S11" s="98">
        <f t="shared" si="2"/>
        <v>1191.2175504982472</v>
      </c>
      <c r="T11" s="101">
        <v>10.109340008431706</v>
      </c>
      <c r="W11" s="102">
        <v>43667</v>
      </c>
      <c r="X11" s="98">
        <f>INDEX(C$5:C$4420,ROWS(C$5:C11)*24)</f>
        <v>16.750061911888835</v>
      </c>
      <c r="Y11" s="98">
        <f>INDEX(D$4:D$4420,ROWS(D$4:D10)*24)</f>
        <v>13.683399315032657</v>
      </c>
      <c r="Z11" s="98">
        <f>INDEX(F$5:F$4420,ROWS(E$5:E11)*24)</f>
        <v>87.011776620370384</v>
      </c>
      <c r="AA11" s="98">
        <f t="shared" si="3"/>
        <v>125296.95833333336</v>
      </c>
      <c r="AB11" s="103">
        <f t="shared" si="4"/>
        <v>0.97772802597149155</v>
      </c>
      <c r="AC11" s="104">
        <f>INDEX(G$5:G$4420,ROWS(G$5:G11)*24)</f>
        <v>122506.34773148225</v>
      </c>
      <c r="AD11" s="98">
        <f>INDEX(H$5:H$4420,ROWS(H$5:H11)*24)</f>
        <v>22.779112413194444</v>
      </c>
      <c r="AE11" s="104">
        <f>INDEX(I$5:I$4420,ROWS(I$5:I11)*24)</f>
        <v>29964.41</v>
      </c>
      <c r="AF11" s="98">
        <f>INDEX(J$5:J$4420,ROWS(J$5:J11)*24)</f>
        <v>42.857276475694448</v>
      </c>
      <c r="AG11" s="104">
        <f t="shared" si="5"/>
        <v>92541.937731482249</v>
      </c>
      <c r="AH11" s="104">
        <f>INDEX(K$5:K$4420,ROWS(K$5:K11)*24)</f>
        <v>53601.23828125</v>
      </c>
      <c r="AI11" s="104">
        <f>(INDEX(M$5:M$4420,ROWS(M$5:M11)*24))*1440</f>
        <v>450156.31370432605</v>
      </c>
      <c r="AJ11" s="98">
        <f>INDEX(N$5:N$4420,ROWS(N$5:N11)*24)</f>
        <v>0</v>
      </c>
      <c r="AK11" s="98">
        <f>INDEX(O$5:O$4420,ROWS(O$5:O11)*24)</f>
        <v>0</v>
      </c>
      <c r="AL11" s="98">
        <f>INDEX(P$5:P$4420,ROWS(P$5:P11)*24)</f>
        <v>332.94192129631011</v>
      </c>
      <c r="AM11" s="98">
        <f>INDEX(R$5:R$4420,ROWS(Q$5:Q11)*24)</f>
        <v>19.704065972624569</v>
      </c>
      <c r="AN11" s="98">
        <f t="shared" si="6"/>
        <v>28373.85500057938</v>
      </c>
      <c r="AO11" s="98">
        <f t="shared" si="7"/>
        <v>27741.913238917812</v>
      </c>
      <c r="AP11" s="98"/>
      <c r="AQ11" s="98">
        <f>INDEX(T$5:T$4420,ROWS(T$5:T11)*24)</f>
        <v>16.64468862682206</v>
      </c>
      <c r="AT11" s="105">
        <f>INDEX(B$15:B$4420,ROWS(B$15:B21)*24)</f>
        <v>43668.416666666664</v>
      </c>
      <c r="AU11" s="98">
        <f>INDEX(C$15:C$4420,ROWS(C$15:C21)*24)</f>
        <v>17.867330094795779</v>
      </c>
      <c r="AV11" s="98">
        <f>INDEX(D$15:D$4420,ROWS(D$15:D21)*24)</f>
        <v>14.210694347890998</v>
      </c>
      <c r="AW11" s="98">
        <f>INDEX(E$15:E$4420,ROWS(E$15:E21)*24)</f>
        <v>81.626111111111115</v>
      </c>
      <c r="AX11" s="98">
        <f>INDEX(G$15:G$4420,ROWS(G$15:G21)*24)</f>
        <v>46204.384782612324</v>
      </c>
      <c r="AY11" s="98">
        <f>INDEX(H$15:H$4420,ROWS(H$15:H21)*24)</f>
        <v>23.031108940972221</v>
      </c>
      <c r="AZ11" s="98">
        <f>INDEX(I$15:I$4420,ROWS(I$15:I21)*24)</f>
        <v>12055.515277777778</v>
      </c>
      <c r="BA11" s="98">
        <f>INDEX(J$15:J$4420,ROWS(J$15:J21)*24)</f>
        <v>58.595002170138898</v>
      </c>
      <c r="BB11" s="98">
        <f>INDEX(K$15:K$4420,ROWS(K$15:K21)*24)</f>
        <v>53379.8203125</v>
      </c>
      <c r="BC11" s="98">
        <f>INDEX(L$15:L$4420,ROWS(L$15:L21)*24)</f>
        <v>310.43320047904632</v>
      </c>
      <c r="BD11" s="98">
        <f>INDEX(M$15:M$4420,ROWS(M$15:M21)*24)</f>
        <v>312.59558489293005</v>
      </c>
      <c r="BE11" s="98">
        <f>INDEX(N$15:N$4420,ROWS(N$15:N21)*24)</f>
        <v>0</v>
      </c>
      <c r="BF11" s="98">
        <f>INDEX(O$15:O$4420,ROWS(O$15:O21)*24)</f>
        <v>0</v>
      </c>
      <c r="BG11" s="98">
        <f>INDEX(P$15:P$4420,ROWS(P$15:P21)*24)</f>
        <v>331.62888888888887</v>
      </c>
      <c r="BH11" s="98">
        <f>INDEX(Q$15:Q$4420,ROWS(Q$15:Q21)*24)</f>
        <v>21.19568840984255</v>
      </c>
      <c r="BI11" s="98">
        <f>INDEX(T$15:T$4420,ROWS(T$15:T21)*24)</f>
        <v>16.698806114461686</v>
      </c>
    </row>
    <row r="12" spans="2:61" x14ac:dyDescent="0.2">
      <c r="B12" s="100">
        <v>43661.333333333336</v>
      </c>
      <c r="C12" s="98">
        <v>11.095248736933314</v>
      </c>
      <c r="D12" s="98"/>
      <c r="E12" s="98">
        <v>98.401388888888889</v>
      </c>
      <c r="F12" s="98"/>
      <c r="G12" s="98">
        <v>44471.347222222219</v>
      </c>
      <c r="H12" s="98">
        <v>23.096050347222221</v>
      </c>
      <c r="I12" s="98">
        <v>9018.8791666666675</v>
      </c>
      <c r="J12" s="98">
        <f t="shared" si="0"/>
        <v>75.305338541666671</v>
      </c>
      <c r="K12" s="98">
        <v>65323.894823857147</v>
      </c>
      <c r="L12" s="98">
        <f t="shared" si="1"/>
        <v>311.00338109112863</v>
      </c>
      <c r="M12" s="98"/>
      <c r="N12" s="98"/>
      <c r="O12" s="98"/>
      <c r="P12" s="98">
        <v>332.77836111107632</v>
      </c>
      <c r="Q12" s="98">
        <v>21.774980019947719</v>
      </c>
      <c r="R12" s="98"/>
      <c r="S12" s="98">
        <f t="shared" si="2"/>
        <v>1306.498801196863</v>
      </c>
      <c r="T12" s="101">
        <v>10.624233568573189</v>
      </c>
      <c r="W12" s="102">
        <v>43668</v>
      </c>
      <c r="X12" s="98">
        <f>INDEX(C$5:C$4420,ROWS(C$5:C12)*24)</f>
        <v>15.63881194750468</v>
      </c>
      <c r="Y12" s="98">
        <f>INDEX(D$4:D$4420,ROWS(D$4:D11)*24)</f>
        <v>14.564282578777622</v>
      </c>
      <c r="Z12" s="98">
        <f>INDEX(F$5:F$4420,ROWS(E$5:E12)*24)</f>
        <v>89.846508487683764</v>
      </c>
      <c r="AA12" s="98">
        <f t="shared" si="3"/>
        <v>129378.97222226462</v>
      </c>
      <c r="AB12" s="103">
        <f t="shared" si="4"/>
        <v>0.96873201227759453</v>
      </c>
      <c r="AC12" s="104">
        <f>INDEX(G$5:G$4420,ROWS(G$5:G12)*24)</f>
        <v>125333.55210728142</v>
      </c>
      <c r="AD12" s="98">
        <f>INDEX(H$5:H$4420,ROWS(H$5:H12)*24)</f>
        <v>18.603331163194444</v>
      </c>
      <c r="AE12" s="104">
        <f>INDEX(I$5:I$4420,ROWS(I$5:I12)*24)</f>
        <v>30130.027222221961</v>
      </c>
      <c r="AF12" s="98">
        <f>INDEX(J$5:J$4420,ROWS(J$5:J12)*24)</f>
        <v>74.874863281250001</v>
      </c>
      <c r="AG12" s="104">
        <f t="shared" si="5"/>
        <v>95203.524885059451</v>
      </c>
      <c r="AH12" s="104">
        <f>INDEX(K$5:K$4420,ROWS(K$5:K12)*24)</f>
        <v>53379.8203125</v>
      </c>
      <c r="AI12" s="104">
        <f>(INDEX(M$5:M$4420,ROWS(M$5:M12)*24))*1440</f>
        <v>450393.05382490746</v>
      </c>
      <c r="AJ12" s="98">
        <f>INDEX(N$5:N$4420,ROWS(N$5:N12)*24)</f>
        <v>0</v>
      </c>
      <c r="AK12" s="98">
        <f>INDEX(O$5:O$4420,ROWS(O$5:O12)*24)</f>
        <v>0</v>
      </c>
      <c r="AL12" s="98">
        <f>INDEX(P$5:P$4420,ROWS(P$5:P12)*24)</f>
        <v>331.71083333333331</v>
      </c>
      <c r="AM12" s="98">
        <f>INDEX(R$5:R$4420,ROWS(Q$5:Q12)*24)</f>
        <v>19.239730308008873</v>
      </c>
      <c r="AN12" s="98">
        <f t="shared" si="6"/>
        <v>27705.211643532777</v>
      </c>
      <c r="AO12" s="98">
        <f t="shared" si="7"/>
        <v>26838.925426016151</v>
      </c>
      <c r="AP12" s="98"/>
      <c r="AQ12" s="98">
        <f>INDEX(T$5:T$4420,ROWS(T$5:T12)*24)</f>
        <v>15.944010735380774</v>
      </c>
      <c r="AT12" s="105">
        <f>INDEX(B$15:B$4420,ROWS(B$15:B22)*24)</f>
        <v>43669.416666666664</v>
      </c>
      <c r="AU12" s="98">
        <f>INDEX(C$15:C$4420,ROWS(C$15:C22)*24)</f>
        <v>17.857995864755939</v>
      </c>
      <c r="AV12" s="98">
        <f>INDEX(D$15:D$4420,ROWS(D$15:D22)*24)</f>
        <v>14.540641532267367</v>
      </c>
      <c r="AW12" s="98">
        <f>INDEX(E$15:E$4420,ROWS(E$15:E22)*24)</f>
        <v>55.893333333333331</v>
      </c>
      <c r="AX12" s="98">
        <f>INDEX(G$15:G$4420,ROWS(G$15:G22)*24)</f>
        <v>47592.4433425151</v>
      </c>
      <c r="AY12" s="98">
        <f>INDEX(H$15:H$4420,ROWS(H$15:H22)*24)</f>
        <v>23.378461371527777</v>
      </c>
      <c r="AZ12" s="98">
        <f>INDEX(I$15:I$4420,ROWS(I$15:I22)*24)</f>
        <v>12156.985833333334</v>
      </c>
      <c r="BA12" s="98">
        <f>INDEX(J$15:J$4420,ROWS(J$15:J22)*24)</f>
        <v>32.514871961805554</v>
      </c>
      <c r="BB12" s="98">
        <f>INDEX(K$15:K$4420,ROWS(K$15:K22)*24)</f>
        <v>53263.9375</v>
      </c>
      <c r="BC12" s="98">
        <f>INDEX(L$15:L$4420,ROWS(L$15:L22)*24)</f>
        <v>312.54885396870475</v>
      </c>
      <c r="BD12" s="98">
        <f>INDEX(M$15:M$4420,ROWS(M$15:M22)*24)</f>
        <v>312.99062938498668</v>
      </c>
      <c r="BE12" s="98">
        <f>INDEX(N$15:N$4420,ROWS(N$15:N22)*24)</f>
        <v>0</v>
      </c>
      <c r="BF12" s="98">
        <f>INDEX(O$15:O$4420,ROWS(O$15:O22)*24)</f>
        <v>0</v>
      </c>
      <c r="BG12" s="98">
        <f>INDEX(P$15:P$4420,ROWS(P$15:P22)*24)</f>
        <v>332.2255423280431</v>
      </c>
      <c r="BH12" s="98">
        <f>INDEX(Q$15:Q$4420,ROWS(Q$15:Q22)*24)</f>
        <v>19.676688359338375</v>
      </c>
      <c r="BI12" s="98">
        <f>INDEX(T$15:T$4420,ROWS(T$15:T22)*24)</f>
        <v>16.379596886458135</v>
      </c>
    </row>
    <row r="13" spans="2:61" x14ac:dyDescent="0.2">
      <c r="B13" s="100">
        <v>43661.375</v>
      </c>
      <c r="C13" s="98">
        <v>15.005085400086827</v>
      </c>
      <c r="D13" s="98"/>
      <c r="E13" s="98">
        <v>90.2571296296517</v>
      </c>
      <c r="F13" s="98"/>
      <c r="G13" s="98">
        <v>49530.346296297845</v>
      </c>
      <c r="H13" s="98">
        <v>18.983333333333334</v>
      </c>
      <c r="I13" s="98">
        <v>10243.303749999999</v>
      </c>
      <c r="J13" s="98">
        <f t="shared" si="0"/>
        <v>71.273796296318366</v>
      </c>
      <c r="K13" s="98">
        <v>65327.14453125</v>
      </c>
      <c r="L13" s="98">
        <f t="shared" si="1"/>
        <v>314.13643450237805</v>
      </c>
      <c r="M13" s="98"/>
      <c r="N13" s="98"/>
      <c r="O13" s="98"/>
      <c r="P13" s="98">
        <v>332.12101851852401</v>
      </c>
      <c r="Q13" s="98">
        <v>17.984584016145931</v>
      </c>
      <c r="R13" s="98"/>
      <c r="S13" s="98">
        <f t="shared" si="2"/>
        <v>1079.0750409687557</v>
      </c>
      <c r="T13" s="101">
        <v>12.782663783570735</v>
      </c>
      <c r="W13" s="102">
        <v>43669</v>
      </c>
      <c r="X13" s="98">
        <f>INDEX(C$5:C$4420,ROWS(C$5:C13)*24)</f>
        <v>15.494023766161668</v>
      </c>
      <c r="Y13" s="98">
        <f>INDEX(D$4:D$4420,ROWS(D$4:D12)*24)</f>
        <v>14.352152455880434</v>
      </c>
      <c r="Z13" s="98">
        <f>INDEX(F$5:F$4420,ROWS(E$5:E13)*24)</f>
        <v>97.122497732675242</v>
      </c>
      <c r="AA13" s="98">
        <f t="shared" si="3"/>
        <v>139856.39673505235</v>
      </c>
      <c r="AB13" s="103">
        <f t="shared" si="4"/>
        <v>0.82147574199519147</v>
      </c>
      <c r="AC13" s="104">
        <f>INDEX(G$5:G$4420,ROWS(G$5:G13)*24)</f>
        <v>114888.637280701</v>
      </c>
      <c r="AD13" s="98">
        <f>INDEX(H$5:H$4420,ROWS(H$5:H13)*24)</f>
        <v>18.733083767361112</v>
      </c>
      <c r="AE13" s="104">
        <f>INDEX(I$5:I$4420,ROWS(I$5:I13)*24)</f>
        <v>30733.046092592907</v>
      </c>
      <c r="AF13" s="98">
        <f>INDEX(J$5:J$4420,ROWS(J$5:J13)*24)</f>
        <v>94.552749565972221</v>
      </c>
      <c r="AG13" s="104">
        <f t="shared" si="5"/>
        <v>84155.591188108097</v>
      </c>
      <c r="AH13" s="104">
        <f>INDEX(K$5:K$4420,ROWS(K$5:K13)*24)</f>
        <v>53775.48046875</v>
      </c>
      <c r="AI13" s="104">
        <f>(INDEX(M$5:M$4420,ROWS(M$5:M13)*24))*1440</f>
        <v>450757.74262793944</v>
      </c>
      <c r="AJ13" s="98">
        <f>INDEX(N$5:N$4420,ROWS(N$5:N13)*24)</f>
        <v>0</v>
      </c>
      <c r="AK13" s="98">
        <f>INDEX(O$5:O$4420,ROWS(O$5:O13)*24)</f>
        <v>0</v>
      </c>
      <c r="AL13" s="98">
        <f>INDEX(P$5:P$4420,ROWS(P$5:P13)*24)</f>
        <v>332.04629629630182</v>
      </c>
      <c r="AM13" s="98">
        <f>INDEX(R$5:R$4420,ROWS(Q$5:Q13)*24)</f>
        <v>18.943854318086107</v>
      </c>
      <c r="AN13" s="98">
        <f t="shared" si="6"/>
        <v>27279.150218043993</v>
      </c>
      <c r="AO13" s="98">
        <f t="shared" si="7"/>
        <v>22409.160166365979</v>
      </c>
      <c r="AP13" s="98"/>
      <c r="AQ13" s="98">
        <f>INDEX(T$5:T$4420,ROWS(T$5:T13)*24)</f>
        <v>15.816799736023142</v>
      </c>
      <c r="AT13" s="105">
        <f>INDEX(B$15:B$4420,ROWS(B$15:B23)*24)</f>
        <v>43670.416666666664</v>
      </c>
      <c r="AU13" s="98">
        <f>INDEX(C$15:C$4420,ROWS(C$15:C23)*24)</f>
        <v>17.729281738599141</v>
      </c>
      <c r="AV13" s="98">
        <f>INDEX(D$15:D$4420,ROWS(D$15:D23)*24)</f>
        <v>14.360748306145245</v>
      </c>
      <c r="AW13" s="98">
        <f>INDEX(E$15:E$4420,ROWS(E$15:E23)*24)</f>
        <v>94.44638888888889</v>
      </c>
      <c r="AX13" s="98">
        <f>INDEX(G$15:G$4420,ROWS(G$15:G23)*24)</f>
        <v>50007.146129540604</v>
      </c>
      <c r="AY13" s="98">
        <f>INDEX(H$15:H$4420,ROWS(H$15:H23)*24)</f>
        <v>18.534358723958334</v>
      </c>
      <c r="AZ13" s="98">
        <f>INDEX(I$15:I$4420,ROWS(I$15:I23)*24)</f>
        <v>12415.684270370031</v>
      </c>
      <c r="BA13" s="98">
        <f>INDEX(J$15:J$4420,ROWS(J$15:J23)*24)</f>
        <v>75.912030164930556</v>
      </c>
      <c r="BB13" s="98">
        <f>INDEX(K$15:K$4420,ROWS(K$15:K23)*24)</f>
        <v>0</v>
      </c>
      <c r="BC13" s="98">
        <f>INDEX(L$15:L$4420,ROWS(L$15:L23)*24)</f>
        <v>311.12258226452838</v>
      </c>
      <c r="BD13" s="98">
        <f>INDEX(M$15:M$4420,ROWS(M$15:M23)*24)</f>
        <v>313.14863540412455</v>
      </c>
      <c r="BE13" s="98">
        <f>INDEX(N$15:N$4420,ROWS(N$15:N23)*24)</f>
        <v>0</v>
      </c>
      <c r="BF13" s="98">
        <f>INDEX(O$15:O$4420,ROWS(O$15:O23)*24)</f>
        <v>0</v>
      </c>
      <c r="BG13" s="98">
        <f>INDEX(P$15:P$4420,ROWS(P$15:P23)*24)</f>
        <v>332.14706790122722</v>
      </c>
      <c r="BH13" s="98">
        <f>INDEX(Q$15:Q$4420,ROWS(Q$15:Q23)*24)</f>
        <v>21.024485636698859</v>
      </c>
      <c r="BI13" s="98">
        <f>INDEX(T$15:T$4420,ROWS(T$15:T23)*24)</f>
        <v>16.19064957057779</v>
      </c>
    </row>
    <row r="14" spans="2:61" x14ac:dyDescent="0.2">
      <c r="B14" s="100">
        <v>43661.416666666664</v>
      </c>
      <c r="C14" s="98">
        <v>17.76717026816474</v>
      </c>
      <c r="D14" s="98"/>
      <c r="E14" s="98">
        <v>62.228611111111114</v>
      </c>
      <c r="F14" s="98"/>
      <c r="G14" s="98">
        <v>54755.205555555556</v>
      </c>
      <c r="H14" s="98">
        <v>18.943381076388889</v>
      </c>
      <c r="I14" s="98">
        <v>11462.051111111112</v>
      </c>
      <c r="J14" s="98">
        <f t="shared" si="0"/>
        <v>43.285230034722225</v>
      </c>
      <c r="K14" s="98">
        <v>65327.14453125</v>
      </c>
      <c r="L14" s="98">
        <f t="shared" si="1"/>
        <v>307.82968657489863</v>
      </c>
      <c r="M14" s="98"/>
      <c r="N14" s="98"/>
      <c r="O14" s="98"/>
      <c r="P14" s="98">
        <v>332.27916666666664</v>
      </c>
      <c r="Q14" s="98">
        <v>24.449480091768006</v>
      </c>
      <c r="R14" s="98"/>
      <c r="S14" s="98">
        <f t="shared" si="2"/>
        <v>1466.9688055060803</v>
      </c>
      <c r="T14" s="101">
        <v>16.485334050742676</v>
      </c>
      <c r="W14" s="102">
        <v>43670</v>
      </c>
      <c r="X14" s="98">
        <f>INDEX(C$5:C$4420,ROWS(C$5:C14)*24)</f>
        <v>14.92051611052619</v>
      </c>
      <c r="Y14" s="98">
        <f>INDEX(D$4:D$4420,ROWS(D$4:D13)*24)</f>
        <v>14.179857814969806</v>
      </c>
      <c r="Z14" s="98">
        <f>INDEX(F$5:F$4420,ROWS(E$5:E14)*24)</f>
        <v>96.175344201672601</v>
      </c>
      <c r="AA14" s="98">
        <f t="shared" si="3"/>
        <v>138492.49565040856</v>
      </c>
      <c r="AB14" s="103">
        <f t="shared" si="4"/>
        <v>0.97073062819753975</v>
      </c>
      <c r="AC14" s="104">
        <f>INDEX(G$5:G$4420,ROWS(G$5:G14)*24)</f>
        <v>134438.90730336614</v>
      </c>
      <c r="AD14" s="98">
        <f>INDEX(H$5:H$4420,ROWS(H$5:H14)*24)</f>
        <v>23.43904079861111</v>
      </c>
      <c r="AE14" s="104">
        <f>INDEX(I$5:I$4420,ROWS(I$5:I14)*24)</f>
        <v>30791.189881797367</v>
      </c>
      <c r="AF14" s="98">
        <f>INDEX(J$5:J$4420,ROWS(J$5:J14)*24)</f>
        <v>57.554292534722229</v>
      </c>
      <c r="AG14" s="104">
        <f t="shared" si="5"/>
        <v>103647.71742156877</v>
      </c>
      <c r="AH14" s="104">
        <f>INDEX(K$5:K$4420,ROWS(K$5:K14)*24)</f>
        <v>6.2858800888061523</v>
      </c>
      <c r="AI14" s="104">
        <f>(INDEX(M$5:M$4420,ROWS(M$5:M14)*24))*1440</f>
        <v>395962.27946908778</v>
      </c>
      <c r="AJ14" s="98">
        <f>INDEX(N$5:N$4420,ROWS(N$5:N14)*24)</f>
        <v>0</v>
      </c>
      <c r="AK14" s="98">
        <f>INDEX(O$5:O$4420,ROWS(O$5:O14)*24)</f>
        <v>0</v>
      </c>
      <c r="AL14" s="98">
        <f>INDEX(P$5:P$4420,ROWS(P$5:P14)*24)</f>
        <v>331.26620370369818</v>
      </c>
      <c r="AM14" s="98">
        <f>INDEX(R$5:R$4420,ROWS(Q$5:Q14)*24)</f>
        <v>17.81362686373733</v>
      </c>
      <c r="AN14" s="98">
        <f t="shared" si="6"/>
        <v>25651.622683781756</v>
      </c>
      <c r="AO14" s="98">
        <f t="shared" si="7"/>
        <v>24900.815802113724</v>
      </c>
      <c r="AP14" s="98"/>
      <c r="AQ14" s="98">
        <f>INDEX(T$5:T$4420,ROWS(T$5:T14)*24)</f>
        <v>15.370025975969103</v>
      </c>
      <c r="AT14" s="105">
        <f>INDEX(B$15:B$4420,ROWS(B$15:B24)*24)</f>
        <v>43671.416666666664</v>
      </c>
      <c r="AU14" s="98">
        <f>INDEX(C$15:C$4420,ROWS(C$15:C24)*24)</f>
        <v>17.436050084431965</v>
      </c>
      <c r="AV14" s="98">
        <f>INDEX(D$15:D$4420,ROWS(D$15:D24)*24)</f>
        <v>14.000364642153805</v>
      </c>
      <c r="AW14" s="98">
        <f>INDEX(E$15:E$4420,ROWS(E$15:E24)*24)</f>
        <v>101.07916666666667</v>
      </c>
      <c r="AX14" s="98">
        <f>INDEX(G$15:G$4420,ROWS(G$15:G24)*24)</f>
        <v>49669.570609320537</v>
      </c>
      <c r="AY14" s="98">
        <f>INDEX(H$15:H$4420,ROWS(H$15:H24)*24)</f>
        <v>23.373253038194445</v>
      </c>
      <c r="AZ14" s="98">
        <f>INDEX(I$15:I$4420,ROWS(I$15:I24)*24)</f>
        <v>12830.725833333334</v>
      </c>
      <c r="BA14" s="98">
        <f>INDEX(J$15:J$4420,ROWS(J$15:J24)*24)</f>
        <v>77.705913628472217</v>
      </c>
      <c r="BB14" s="98">
        <f>INDEX(K$15:K$4420,ROWS(K$15:K24)*24)</f>
        <v>53387.70703125</v>
      </c>
      <c r="BC14" s="98">
        <f>INDEX(L$15:L$4420,ROWS(L$15:L24)*24)</f>
        <v>310.64806854507572</v>
      </c>
      <c r="BD14" s="98">
        <f>INDEX(M$15:M$4420,ROWS(M$15:M24)*24)</f>
        <v>275.00760946692299</v>
      </c>
      <c r="BE14" s="98">
        <f>INDEX(N$15:N$4420,ROWS(N$15:N24)*24)</f>
        <v>0</v>
      </c>
      <c r="BF14" s="98">
        <f>INDEX(O$15:O$4420,ROWS(O$15:O24)*24)</f>
        <v>0</v>
      </c>
      <c r="BG14" s="98">
        <f>INDEX(P$15:P$4420,ROWS(P$15:P24)*24)</f>
        <v>332.04861111111109</v>
      </c>
      <c r="BH14" s="98">
        <f>INDEX(Q$15:Q$4420,ROWS(Q$15:Q24)*24)</f>
        <v>21.400542566035355</v>
      </c>
      <c r="BI14" s="98">
        <f>INDEX(T$15:T$4420,ROWS(T$15:T24)*24)</f>
        <v>15.96372186298883</v>
      </c>
    </row>
    <row r="15" spans="2:61" x14ac:dyDescent="0.2">
      <c r="B15" s="100">
        <v>43661.458333333336</v>
      </c>
      <c r="C15" s="98">
        <v>17.863287326318936</v>
      </c>
      <c r="D15" s="98"/>
      <c r="E15" s="98">
        <v>112.46944444444445</v>
      </c>
      <c r="F15" s="98"/>
      <c r="G15" s="98">
        <v>59703.132752905156</v>
      </c>
      <c r="H15" s="98">
        <v>23.566753472222221</v>
      </c>
      <c r="I15" s="98">
        <v>12680.865</v>
      </c>
      <c r="J15" s="98">
        <f t="shared" si="0"/>
        <v>88.902690972222231</v>
      </c>
      <c r="K15" s="98">
        <v>65327.14453125</v>
      </c>
      <c r="L15" s="98">
        <f t="shared" si="1"/>
        <v>314.95955138419106</v>
      </c>
      <c r="M15" s="98"/>
      <c r="N15" s="98"/>
      <c r="O15" s="98"/>
      <c r="P15" s="98">
        <v>331.87611111111113</v>
      </c>
      <c r="Q15" s="98">
        <v>16.916559726920063</v>
      </c>
      <c r="R15" s="98"/>
      <c r="S15" s="98">
        <f t="shared" si="2"/>
        <v>1014.9935836152038</v>
      </c>
      <c r="T15" s="101">
        <v>18.077699239341957</v>
      </c>
      <c r="W15" s="102">
        <v>43671</v>
      </c>
      <c r="X15" s="98">
        <f>INDEX(C$5:C$4420,ROWS(C$5:C15)*24)</f>
        <v>14.802393895500831</v>
      </c>
      <c r="Y15" s="98">
        <f>INDEX(D$4:D$4420,ROWS(D$4:D14)*24)</f>
        <v>14.057319964030969</v>
      </c>
      <c r="Z15" s="98">
        <f>INDEX(F$5:F$4420,ROWS(E$5:E15)*24)</f>
        <v>96.662875578702881</v>
      </c>
      <c r="AA15" s="98">
        <f t="shared" si="3"/>
        <v>139194.54083333214</v>
      </c>
      <c r="AB15" s="103">
        <f t="shared" si="4"/>
        <v>0.97176747049165335</v>
      </c>
      <c r="AC15" s="104">
        <f>INDEX(G$5:G$4420,ROWS(G$5:G15)*24)</f>
        <v>135264.72685185433</v>
      </c>
      <c r="AD15" s="98">
        <f>INDEX(H$5:H$4420,ROWS(H$5:H15)*24)</f>
        <v>23.506575520833334</v>
      </c>
      <c r="AE15" s="104">
        <f>INDEX(I$5:I$4420,ROWS(I$5:I15)*24)</f>
        <v>32714.516111111112</v>
      </c>
      <c r="AF15" s="98">
        <f>INDEX(J$5:J$4420,ROWS(J$5:J15)*24)</f>
        <v>96.156202256944439</v>
      </c>
      <c r="AG15" s="104">
        <f t="shared" si="5"/>
        <v>102550.21074074322</v>
      </c>
      <c r="AH15" s="104">
        <f>INDEX(K$5:K$4420,ROWS(K$5:K15)*24)</f>
        <v>0</v>
      </c>
      <c r="AI15" s="104">
        <f>(INDEX(M$5:M$4420,ROWS(M$5:M15)*24))*1440</f>
        <v>450858.10949212243</v>
      </c>
      <c r="AJ15" s="98">
        <f>INDEX(N$5:N$4420,ROWS(N$5:N15)*24)</f>
        <v>0</v>
      </c>
      <c r="AK15" s="98">
        <f>INDEX(O$5:O$4420,ROWS(O$5:O15)*24)</f>
        <v>0</v>
      </c>
      <c r="AL15" s="98">
        <f>INDEX(P$5:P$4420,ROWS(P$5:P15)*24)</f>
        <v>332.86203703701494</v>
      </c>
      <c r="AM15" s="98">
        <f>INDEX(R$5:R$4420,ROWS(Q$5:Q15)*24)</f>
        <v>19.170827350746105</v>
      </c>
      <c r="AN15" s="98">
        <f t="shared" si="6"/>
        <v>27605.991385074391</v>
      </c>
      <c r="AO15" s="98">
        <f t="shared" si="7"/>
        <v>26826.604418688115</v>
      </c>
      <c r="AP15" s="98"/>
      <c r="AQ15" s="98">
        <f>INDEX(T$5:T$4420,ROWS(T$5:T15)*24)</f>
        <v>15.928553976747725</v>
      </c>
      <c r="AT15" s="105">
        <f>INDEX(B$15:B$4420,ROWS(B$15:B25)*24)</f>
        <v>43672.416666666664</v>
      </c>
      <c r="AU15" s="98">
        <f>INDEX(C$15:C$4420,ROWS(C$15:C25)*24)</f>
        <v>17.220855215390522</v>
      </c>
      <c r="AV15" s="98">
        <f>INDEX(D$15:D$4420,ROWS(D$15:D25)*24)</f>
        <v>14.008175544068239</v>
      </c>
      <c r="AW15" s="98">
        <f>INDEX(E$15:E$4420,ROWS(E$15:E25)*24)</f>
        <v>87.810833333333335</v>
      </c>
      <c r="AX15" s="98">
        <f>INDEX(G$15:G$4420,ROWS(G$15:G25)*24)</f>
        <v>49756.777777777781</v>
      </c>
      <c r="AY15" s="98">
        <f>INDEX(H$15:H$4420,ROWS(H$15:H25)*24)</f>
        <v>23.309027777777779</v>
      </c>
      <c r="AZ15" s="98">
        <f>INDEX(I$15:I$4420,ROWS(I$15:I25)*24)</f>
        <v>13355.666111111112</v>
      </c>
      <c r="BA15" s="98">
        <f>INDEX(J$15:J$4420,ROWS(J$15:J25)*24)</f>
        <v>64.501805555555563</v>
      </c>
      <c r="BB15" s="98">
        <f>INDEX(K$15:K$4420,ROWS(K$15:K25)*24)</f>
        <v>53619.9140625</v>
      </c>
      <c r="BC15" s="98">
        <f>INDEX(L$15:L$4420,ROWS(L$15:L25)*24)</f>
        <v>313.39238068704566</v>
      </c>
      <c r="BD15" s="98">
        <f>INDEX(M$15:M$4420,ROWS(M$15:M25)*24)</f>
        <v>313.02600505933674</v>
      </c>
      <c r="BE15" s="98">
        <f>INDEX(N$15:N$4420,ROWS(N$15:N25)*24)</f>
        <v>0</v>
      </c>
      <c r="BF15" s="98">
        <f>INDEX(O$15:O$4420,ROWS(O$15:O25)*24)</f>
        <v>0</v>
      </c>
      <c r="BG15" s="98">
        <f>INDEX(P$15:P$4420,ROWS(P$15:P25)*24)</f>
        <v>333.07138888888886</v>
      </c>
      <c r="BH15" s="98">
        <f>INDEX(Q$15:Q$4420,ROWS(Q$15:Q25)*24)</f>
        <v>19.679008201843178</v>
      </c>
      <c r="BI15" s="98">
        <f>INDEX(T$15:T$4420,ROWS(T$15:T25)*24)</f>
        <v>16.122069635332188</v>
      </c>
    </row>
    <row r="16" spans="2:61" x14ac:dyDescent="0.2">
      <c r="B16" s="100">
        <v>43661.5</v>
      </c>
      <c r="C16" s="98">
        <v>17.590166345172459</v>
      </c>
      <c r="D16" s="98"/>
      <c r="E16" s="98">
        <v>85.207222222222228</v>
      </c>
      <c r="F16" s="98"/>
      <c r="G16" s="98">
        <v>65733.538838383887</v>
      </c>
      <c r="H16" s="98">
        <v>18.776171874999999</v>
      </c>
      <c r="I16" s="98">
        <v>13902.642014814433</v>
      </c>
      <c r="J16" s="98">
        <f t="shared" si="0"/>
        <v>66.431050347222225</v>
      </c>
      <c r="K16" s="98">
        <v>65327.14453125</v>
      </c>
      <c r="L16" s="98">
        <f t="shared" si="1"/>
        <v>306.69944347921347</v>
      </c>
      <c r="M16" s="98"/>
      <c r="N16" s="98"/>
      <c r="O16" s="98"/>
      <c r="P16" s="98">
        <v>332.23027777776122</v>
      </c>
      <c r="Q16" s="98">
        <v>25.53083429854777</v>
      </c>
      <c r="R16" s="98"/>
      <c r="S16" s="98">
        <f t="shared" si="2"/>
        <v>1531.8500579128663</v>
      </c>
      <c r="T16" s="101">
        <v>17.744874616637567</v>
      </c>
      <c r="W16" s="102">
        <v>43672</v>
      </c>
      <c r="X16" s="98">
        <f>INDEX(C$5:C$4420,ROWS(C$5:C16)*24)</f>
        <v>13.366757622118005</v>
      </c>
      <c r="Y16" s="98">
        <f>INDEX(D$4:D$4420,ROWS(D$4:D15)*24)</f>
        <v>13.742450741290606</v>
      </c>
      <c r="Z16" s="98">
        <f>INDEX(F$5:F$4420,ROWS(E$5:E16)*24)</f>
        <v>95.083602843915472</v>
      </c>
      <c r="AA16" s="98">
        <f t="shared" si="3"/>
        <v>136920.38809523828</v>
      </c>
      <c r="AB16" s="103">
        <f t="shared" si="4"/>
        <v>0.97351277572471773</v>
      </c>
      <c r="AC16" s="104">
        <f>INDEX(G$5:G$4420,ROWS(G$5:G16)*24)</f>
        <v>133293.74706790101</v>
      </c>
      <c r="AD16" s="98">
        <f>INDEX(H$5:H$4420,ROWS(H$5:H16)*24)</f>
        <v>23.206727430555556</v>
      </c>
      <c r="AE16" s="104">
        <f>INDEX(I$5:I$4420,ROWS(I$5:I16)*24)</f>
        <v>33056.509444444448</v>
      </c>
      <c r="AF16" s="98">
        <f>INDEX(J$5:J$4420,ROWS(J$5:J16)*24)</f>
        <v>79.479939236111107</v>
      </c>
      <c r="AG16" s="104">
        <f t="shared" si="5"/>
        <v>100237.23762345657</v>
      </c>
      <c r="AH16" s="104">
        <f>INDEX(K$5:K$4420,ROWS(K$5:K16)*24)</f>
        <v>53619.9140625</v>
      </c>
      <c r="AI16" s="104">
        <f>(INDEX(M$5:M$4420,ROWS(M$5:M16)*24))*1440</f>
        <v>450508.76812973147</v>
      </c>
      <c r="AJ16" s="98">
        <f>INDEX(N$5:N$4420,ROWS(N$5:N16)*24)</f>
        <v>0</v>
      </c>
      <c r="AK16" s="98">
        <f>INDEX(O$5:O$4420,ROWS(O$5:O16)*24)</f>
        <v>0</v>
      </c>
      <c r="AL16" s="98">
        <f>INDEX(P$5:P$4420,ROWS(P$5:P16)*24)</f>
        <v>332.03722222222223</v>
      </c>
      <c r="AM16" s="98">
        <f>INDEX(R$5:R$4420,ROWS(Q$5:Q16)*24)</f>
        <v>19.338512551371156</v>
      </c>
      <c r="AN16" s="98">
        <f t="shared" si="6"/>
        <v>27847.458073974467</v>
      </c>
      <c r="AO16" s="98">
        <f t="shared" si="7"/>
        <v>27109.856206472585</v>
      </c>
      <c r="AP16" s="98"/>
      <c r="AQ16" s="98">
        <f>INDEX(T$5:T$4420,ROWS(T$5:T16)*24)</f>
        <v>14.727988344207859</v>
      </c>
      <c r="AT16" s="105">
        <f>INDEX(B$15:B$4420,ROWS(B$15:B26)*24)</f>
        <v>43673.416666666664</v>
      </c>
      <c r="AU16" s="98">
        <f>INDEX(C$15:C$4420,ROWS(C$15:C26)*24)</f>
        <v>13.238544299337599</v>
      </c>
      <c r="AV16" s="98">
        <f>INDEX(D$15:D$4420,ROWS(D$15:D26)*24)</f>
        <v>13.176136277124812</v>
      </c>
      <c r="AW16" s="98">
        <f>INDEX(E$15:E$4420,ROWS(E$15:E26)*24)</f>
        <v>83.784444444444446</v>
      </c>
      <c r="AX16" s="98">
        <f>INDEX(G$15:G$4420,ROWS(G$15:G26)*24)</f>
        <v>43376.094036241768</v>
      </c>
      <c r="AY16" s="98">
        <f>INDEX(H$15:H$4420,ROWS(H$15:H26)*24)</f>
        <v>22.846180555555556</v>
      </c>
      <c r="AZ16" s="98">
        <f>INDEX(I$15:I$4420,ROWS(I$15:I26)*24)</f>
        <v>13193.815833333334</v>
      </c>
      <c r="BA16" s="98">
        <f>INDEX(J$15:J$4420,ROWS(J$15:J26)*24)</f>
        <v>60.938263888888891</v>
      </c>
      <c r="BB16" s="98">
        <f>INDEX(K$15:K$4420,ROWS(K$15:K26)*24)</f>
        <v>59440.75</v>
      </c>
      <c r="BC16" s="98">
        <f>INDEX(L$15:L$4420,ROWS(L$15:L26)*24)</f>
        <v>311.41741586493123</v>
      </c>
      <c r="BD16" s="98">
        <f>INDEX(M$15:M$4420,ROWS(M$15:M26)*24)</f>
        <v>312.86608268131999</v>
      </c>
      <c r="BE16" s="98">
        <f>INDEX(N$15:N$4420,ROWS(N$15:N26)*24)</f>
        <v>0</v>
      </c>
      <c r="BF16" s="98">
        <f>INDEX(O$15:O$4420,ROWS(O$15:O26)*24)</f>
        <v>0</v>
      </c>
      <c r="BG16" s="98">
        <f>INDEX(P$15:P$4420,ROWS(P$15:P26)*24)</f>
        <v>332.38416666666666</v>
      </c>
      <c r="BH16" s="98">
        <f>INDEX(Q$15:Q$4420,ROWS(Q$15:Q26)*24)</f>
        <v>20.966750801735454</v>
      </c>
      <c r="BI16" s="98">
        <f>INDEX(T$15:T$4420,ROWS(T$15:T26)*24)</f>
        <v>12.269602704731774</v>
      </c>
    </row>
    <row r="17" spans="2:61" x14ac:dyDescent="0.2">
      <c r="B17" s="100">
        <v>43661.541666666664</v>
      </c>
      <c r="C17" s="98">
        <v>17.268445777541235</v>
      </c>
      <c r="D17" s="98"/>
      <c r="E17" s="98">
        <v>129.3761111111111</v>
      </c>
      <c r="F17" s="98"/>
      <c r="G17" s="98">
        <v>72137.217888888787</v>
      </c>
      <c r="H17" s="98">
        <v>18.827278645833335</v>
      </c>
      <c r="I17" s="98">
        <v>15111.160555555556</v>
      </c>
      <c r="J17" s="98">
        <f t="shared" si="0"/>
        <v>110.54883246527777</v>
      </c>
      <c r="K17" s="98">
        <v>65327.14453125</v>
      </c>
      <c r="L17" s="98">
        <f t="shared" si="1"/>
        <v>315.32726640710428</v>
      </c>
      <c r="M17" s="98"/>
      <c r="N17" s="98"/>
      <c r="O17" s="98"/>
      <c r="P17" s="98">
        <v>331.99120370371475</v>
      </c>
      <c r="Q17" s="98">
        <v>16.663937296610481</v>
      </c>
      <c r="R17" s="98"/>
      <c r="S17" s="98">
        <f t="shared" si="2"/>
        <v>999.83623779662889</v>
      </c>
      <c r="T17" s="101">
        <v>17.553128264568642</v>
      </c>
      <c r="W17" s="102">
        <v>43673</v>
      </c>
      <c r="X17" s="98">
        <f>INDEX(C$5:C$4420,ROWS(C$5:C17)*24)</f>
        <v>13.17125687122345</v>
      </c>
      <c r="Y17" s="98">
        <f>INDEX(D$4:D$4420,ROWS(D$4:D16)*24)</f>
        <v>12.805723514974176</v>
      </c>
      <c r="Z17" s="98">
        <f>INDEX(F$5:F$4420,ROWS(E$5:E17)*24)</f>
        <v>86.476960841049618</v>
      </c>
      <c r="AA17" s="98">
        <f t="shared" si="3"/>
        <v>124526.82361111145</v>
      </c>
      <c r="AB17" s="103">
        <f t="shared" si="4"/>
        <v>0.97188244125849776</v>
      </c>
      <c r="AC17" s="104">
        <f>INDEX(G$5:G$4420,ROWS(G$5:G17)*24)</f>
        <v>121025.43333333333</v>
      </c>
      <c r="AD17" s="98">
        <f>INDEX(H$5:H$4420,ROWS(H$5:H17)*24)</f>
        <v>22.834407552083334</v>
      </c>
      <c r="AE17" s="104">
        <f>INDEX(I$5:I$4420,ROWS(I$5:I17)*24)</f>
        <v>32454.245833333334</v>
      </c>
      <c r="AF17" s="98">
        <f>INDEX(J$5:J$4420,ROWS(J$5:J17)*24)</f>
        <v>67.883092447916667</v>
      </c>
      <c r="AG17" s="104">
        <f t="shared" si="5"/>
        <v>88571.1875</v>
      </c>
      <c r="AH17" s="104">
        <f>INDEX(K$5:K$4420,ROWS(K$5:K17)*24)</f>
        <v>59440.75</v>
      </c>
      <c r="AI17" s="104">
        <f>(INDEX(M$5:M$4420,ROWS(M$5:M17)*24))*1440</f>
        <v>450230.52171965508</v>
      </c>
      <c r="AJ17" s="98">
        <f>INDEX(N$5:N$4420,ROWS(N$5:N17)*24)</f>
        <v>0</v>
      </c>
      <c r="AK17" s="98">
        <f>INDEX(O$5:O$4420,ROWS(O$5:O17)*24)</f>
        <v>0</v>
      </c>
      <c r="AL17" s="98">
        <f>INDEX(P$5:P$4420,ROWS(P$5:P17)*24)</f>
        <v>331.44111111111113</v>
      </c>
      <c r="AM17" s="98">
        <f>INDEX(R$5:R$4420,ROWS(Q$5:Q17)*24)</f>
        <v>19.264921579468005</v>
      </c>
      <c r="AN17" s="98">
        <f t="shared" si="6"/>
        <v>27741.487074433928</v>
      </c>
      <c r="AO17" s="98">
        <f t="shared" si="7"/>
        <v>26961.464182041906</v>
      </c>
      <c r="AP17" s="98"/>
      <c r="AQ17" s="98">
        <f>INDEX(T$5:T$4420,ROWS(T$5:T17)*24)</f>
        <v>13.817046060532642</v>
      </c>
      <c r="AT17" s="105">
        <f>INDEX(B$15:B$4420,ROWS(B$15:B27)*24)</f>
        <v>43674.416666666664</v>
      </c>
      <c r="AU17" s="98">
        <f>INDEX(C$15:C$4420,ROWS(C$15:C27)*24)</f>
        <v>13.030120051272162</v>
      </c>
      <c r="AV17" s="98">
        <f>INDEX(D$15:D$4420,ROWS(D$15:D27)*24)</f>
        <v>12.735138372009539</v>
      </c>
      <c r="AW17" s="98">
        <f>INDEX(E$15:E$4420,ROWS(E$15:E27)*24)</f>
        <v>48.99</v>
      </c>
      <c r="AX17" s="98">
        <f>INDEX(G$15:G$4420,ROWS(G$15:G27)*24)</f>
        <v>43921.409739797644</v>
      </c>
      <c r="AY17" s="98">
        <f>INDEX(H$15:H$4420,ROWS(H$15:H27)*24)</f>
        <v>22.605978732638889</v>
      </c>
      <c r="AZ17" s="98">
        <f>INDEX(I$15:I$4420,ROWS(I$15:I27)*24)</f>
        <v>12909.965</v>
      </c>
      <c r="BA17" s="98">
        <f>INDEX(J$15:J$4420,ROWS(J$15:J27)*24)</f>
        <v>26.384021267361113</v>
      </c>
      <c r="BB17" s="98">
        <f>INDEX(K$15:K$4420,ROWS(K$15:K27)*24)</f>
        <v>59181.03125</v>
      </c>
      <c r="BC17" s="98">
        <f>INDEX(L$15:L$4420,ROWS(L$15:L27)*24)</f>
        <v>315.2498974765175</v>
      </c>
      <c r="BD17" s="98">
        <f>INDEX(M$15:M$4420,ROWS(M$15:M27)*24)</f>
        <v>312.55894674556106</v>
      </c>
      <c r="BE17" s="98">
        <f>INDEX(N$15:N$4420,ROWS(N$15:N27)*24)</f>
        <v>0</v>
      </c>
      <c r="BF17" s="98">
        <f>INDEX(O$15:O$4420,ROWS(O$15:O27)*24)</f>
        <v>0</v>
      </c>
      <c r="BG17" s="98">
        <f>INDEX(P$15:P$4420,ROWS(P$15:P27)*24)</f>
        <v>331.8202314815091</v>
      </c>
      <c r="BH17" s="98">
        <f>INDEX(Q$15:Q$4420,ROWS(Q$15:Q27)*24)</f>
        <v>16.570334004991583</v>
      </c>
      <c r="BI17" s="98">
        <f>INDEX(T$15:T$4420,ROWS(T$15:T27)*24)</f>
        <v>11.959620371961112</v>
      </c>
    </row>
    <row r="18" spans="2:61" x14ac:dyDescent="0.2">
      <c r="B18" s="100">
        <v>43661.583333333336</v>
      </c>
      <c r="C18" s="98">
        <v>16.821521769629584</v>
      </c>
      <c r="D18" s="98"/>
      <c r="E18" s="98">
        <v>118.96250000000001</v>
      </c>
      <c r="F18" s="98"/>
      <c r="G18" s="98">
        <v>79125.073796292141</v>
      </c>
      <c r="H18" s="98">
        <v>19.512033420138888</v>
      </c>
      <c r="I18" s="98">
        <v>16326.488611111112</v>
      </c>
      <c r="J18" s="98">
        <f t="shared" si="0"/>
        <v>99.450466579861114</v>
      </c>
      <c r="K18" s="98">
        <v>65327.14453125</v>
      </c>
      <c r="L18" s="98">
        <f t="shared" si="1"/>
        <v>309.69105121024336</v>
      </c>
      <c r="M18" s="98"/>
      <c r="N18" s="98"/>
      <c r="O18" s="98"/>
      <c r="P18" s="98">
        <v>332.25962962965173</v>
      </c>
      <c r="Q18" s="98">
        <v>22.568578419408361</v>
      </c>
      <c r="R18" s="98"/>
      <c r="S18" s="98">
        <f t="shared" si="2"/>
        <v>1354.1147051645016</v>
      </c>
      <c r="T18" s="101">
        <v>17.024143387838009</v>
      </c>
      <c r="W18" s="102">
        <v>43674</v>
      </c>
      <c r="X18" s="98">
        <f>INDEX(C$5:C$4420,ROWS(C$5:C18)*24)</f>
        <v>14.592315791447957</v>
      </c>
      <c r="Y18" s="98">
        <f>INDEX(D$4:D$4420,ROWS(D$4:D17)*24)</f>
        <v>12.738407686387838</v>
      </c>
      <c r="Z18" s="98">
        <f>INDEX(F$5:F$4420,ROWS(E$5:E18)*24)</f>
        <v>86.064060185186008</v>
      </c>
      <c r="AA18" s="98">
        <f t="shared" si="3"/>
        <v>123932.24666666785</v>
      </c>
      <c r="AB18" s="103">
        <f t="shared" si="4"/>
        <v>0.96933707546083436</v>
      </c>
      <c r="AC18" s="104">
        <f>INDEX(G$5:G$4420,ROWS(G$5:G18)*24)</f>
        <v>120132.12153915856</v>
      </c>
      <c r="AD18" s="98">
        <f>INDEX(H$5:H$4420,ROWS(H$5:H18)*24)</f>
        <v>23.151106770833334</v>
      </c>
      <c r="AE18" s="104">
        <f>INDEX(I$5:I$4420,ROWS(I$5:I18)*24)</f>
        <v>32316.09</v>
      </c>
      <c r="AF18" s="98">
        <f>INDEX(J$5:J$4420,ROWS(J$5:J18)*24)</f>
        <v>77.809587673611105</v>
      </c>
      <c r="AG18" s="104">
        <f t="shared" si="5"/>
        <v>87816.031539158561</v>
      </c>
      <c r="AH18" s="104">
        <f>INDEX(K$5:K$4420,ROWS(K$5:K18)*24)</f>
        <v>59181.03125</v>
      </c>
      <c r="AI18" s="104">
        <f>(INDEX(M$5:M$4420,ROWS(M$5:M18)*24))*1440</f>
        <v>450733.3255460544</v>
      </c>
      <c r="AJ18" s="98">
        <f>INDEX(N$5:N$4420,ROWS(N$5:N18)*24)</f>
        <v>0</v>
      </c>
      <c r="AK18" s="98">
        <f>INDEX(O$5:O$4420,ROWS(O$5:O18)*24)</f>
        <v>0</v>
      </c>
      <c r="AL18" s="98">
        <f>INDEX(P$5:P$4420,ROWS(P$5:P18)*24)</f>
        <v>332.20472222222224</v>
      </c>
      <c r="AM18" s="98">
        <f>INDEX(R$5:R$4420,ROWS(Q$5:Q18)*24)</f>
        <v>19.146221717250238</v>
      </c>
      <c r="AN18" s="98">
        <f t="shared" si="6"/>
        <v>27570.559272840343</v>
      </c>
      <c r="AO18" s="98">
        <f t="shared" si="7"/>
        <v>26725.165294354647</v>
      </c>
      <c r="AP18" s="98"/>
      <c r="AQ18" s="98">
        <f>INDEX(T$5:T$4420,ROWS(T$5:T18)*24)</f>
        <v>14.854599673306867</v>
      </c>
      <c r="AT18" s="105">
        <f>INDEX(B$15:B$4420,ROWS(B$15:B28)*24)</f>
        <v>43675.416666666664</v>
      </c>
      <c r="AU18" s="98">
        <f>INDEX(C$15:C$4420,ROWS(C$15:C28)*24)</f>
        <v>16.900463017180897</v>
      </c>
      <c r="AV18" s="98">
        <f>INDEX(D$15:D$4420,ROWS(D$15:D28)*24)</f>
        <v>13.065642886651011</v>
      </c>
      <c r="AW18" s="98">
        <f>INDEX(E$15:E$4420,ROWS(E$15:E28)*24)</f>
        <v>58.257222222222225</v>
      </c>
      <c r="AX18" s="98">
        <f>INDEX(G$15:G$4420,ROWS(G$15:G28)*24)</f>
        <v>44718.122398033142</v>
      </c>
      <c r="AY18" s="98">
        <f>INDEX(H$15:H$4420,ROWS(H$15:H28)*24)</f>
        <v>18.455349392361111</v>
      </c>
      <c r="AZ18" s="98">
        <f>INDEX(I$15:I$4420,ROWS(I$15:I28)*24)</f>
        <v>12901.515277777778</v>
      </c>
      <c r="BA18" s="98">
        <f>INDEX(J$15:J$4420,ROWS(J$15:J28)*24)</f>
        <v>39.801872829861111</v>
      </c>
      <c r="BB18" s="98">
        <f>INDEX(K$15:K$4420,ROWS(K$15:K28)*24)</f>
        <v>59444.42578125</v>
      </c>
      <c r="BC18" s="98">
        <f>INDEX(L$15:L$4420,ROWS(L$15:L28)*24)</f>
        <v>308.47281642012501</v>
      </c>
      <c r="BD18" s="98">
        <f>INDEX(M$15:M$4420,ROWS(M$15:M28)*24)</f>
        <v>313.45088506502094</v>
      </c>
      <c r="BE18" s="98">
        <f>INDEX(N$15:N$4420,ROWS(N$15:N28)*24)</f>
        <v>0</v>
      </c>
      <c r="BF18" s="98">
        <f>INDEX(O$15:O$4420,ROWS(O$15:O28)*24)</f>
        <v>0</v>
      </c>
      <c r="BG18" s="98">
        <f>INDEX(P$15:P$4420,ROWS(P$15:P28)*24)</f>
        <v>331.88837301587063</v>
      </c>
      <c r="BH18" s="98">
        <f>INDEX(Q$15:Q$4420,ROWS(Q$15:Q28)*24)</f>
        <v>23.415556595745599</v>
      </c>
      <c r="BI18" s="98">
        <f>INDEX(T$15:T$4420,ROWS(T$15:T28)*24)</f>
        <v>15.333994531538014</v>
      </c>
    </row>
    <row r="19" spans="2:61" x14ac:dyDescent="0.2">
      <c r="B19" s="100">
        <v>43661.625</v>
      </c>
      <c r="C19" s="98">
        <v>16.005152282714842</v>
      </c>
      <c r="D19" s="98"/>
      <c r="E19" s="98">
        <v>129.96972222222223</v>
      </c>
      <c r="F19" s="98"/>
      <c r="G19" s="98">
        <v>86630.172988504841</v>
      </c>
      <c r="H19" s="98">
        <v>22.920529513888887</v>
      </c>
      <c r="I19" s="98">
        <v>17548.486569264067</v>
      </c>
      <c r="J19" s="98">
        <f t="shared" si="0"/>
        <v>107.04919270833335</v>
      </c>
      <c r="K19" s="98">
        <v>65327.14453125</v>
      </c>
      <c r="L19" s="98">
        <f t="shared" si="1"/>
        <v>314.02631420791562</v>
      </c>
      <c r="M19" s="98"/>
      <c r="N19" s="98"/>
      <c r="O19" s="98"/>
      <c r="P19" s="98">
        <v>332.66314814812608</v>
      </c>
      <c r="Q19" s="98">
        <v>18.63683394021044</v>
      </c>
      <c r="R19" s="98"/>
      <c r="S19" s="98">
        <f t="shared" si="2"/>
        <v>1118.2100364126263</v>
      </c>
      <c r="T19" s="101">
        <v>16.440921259620357</v>
      </c>
      <c r="W19" s="102">
        <v>43675</v>
      </c>
      <c r="X19" s="98">
        <f>INDEX(C$5:C$4420,ROWS(C$5:C19)*24)</f>
        <v>14.333254965322299</v>
      </c>
      <c r="Y19" s="98">
        <f>INDEX(D$4:D$4420,ROWS(D$4:D18)*24)</f>
        <v>13.383258151914363</v>
      </c>
      <c r="Z19" s="98">
        <f>INDEX(F$5:F$4420,ROWS(E$5:E19)*24)</f>
        <v>94.1845704732511</v>
      </c>
      <c r="AA19" s="98">
        <f t="shared" si="3"/>
        <v>135625.78148148159</v>
      </c>
      <c r="AB19" s="103">
        <f t="shared" si="4"/>
        <v>0.97540320351388365</v>
      </c>
      <c r="AC19" s="104">
        <f>INDEX(G$5:G$4420,ROWS(G$5:G19)*24)</f>
        <v>132289.8217361111</v>
      </c>
      <c r="AD19" s="98">
        <f>INDEX(H$5:H$4420,ROWS(H$5:H19)*24)</f>
        <v>13.994704861111112</v>
      </c>
      <c r="AE19" s="104">
        <f>INDEX(I$5:I$4420,ROWS(I$5:I19)*24)</f>
        <v>27073.15443703701</v>
      </c>
      <c r="AF19" s="98">
        <f>INDEX(J$5:J$4420,ROWS(J$5:J19)*24)</f>
        <v>63.894184027777776</v>
      </c>
      <c r="AG19" s="104">
        <f t="shared" si="5"/>
        <v>105216.66729907409</v>
      </c>
      <c r="AH19" s="104">
        <f>INDEX(K$5:K$4420,ROWS(K$5:K19)*24)</f>
        <v>59444.42578125</v>
      </c>
      <c r="AI19" s="104">
        <f>(INDEX(M$5:M$4420,ROWS(M$5:M19)*24))*1440</f>
        <v>420681.34779257071</v>
      </c>
      <c r="AJ19" s="98">
        <f>INDEX(N$5:N$4420,ROWS(N$5:N19)*24)</f>
        <v>0</v>
      </c>
      <c r="AK19" s="98">
        <f>INDEX(O$5:O$4420,ROWS(O$5:O19)*24)</f>
        <v>0</v>
      </c>
      <c r="AL19" s="98">
        <f>INDEX(P$5:P$4420,ROWS(P$5:P19)*24)</f>
        <v>327.14208333333335</v>
      </c>
      <c r="AM19" s="98">
        <f>INDEX(R$5:R$4420,ROWS(Q$5:Q19)*24)</f>
        <v>16.767826612108717</v>
      </c>
      <c r="AN19" s="98">
        <f t="shared" si="6"/>
        <v>24145.670321436552</v>
      </c>
      <c r="AO19" s="98">
        <f t="shared" si="7"/>
        <v>23551.764182519317</v>
      </c>
      <c r="AP19" s="98"/>
      <c r="AQ19" s="98">
        <f>INDEX(T$5:T$4420,ROWS(T$5:T19)*24)</f>
        <v>15.07137504445182</v>
      </c>
      <c r="AT19" s="105">
        <f>INDEX(B$15:B$4420,ROWS(B$15:B29)*24)</f>
        <v>43676.416666666664</v>
      </c>
      <c r="AU19" s="98">
        <f>INDEX(C$15:C$4420,ROWS(C$15:C29)*24)</f>
        <v>16.87491764439477</v>
      </c>
      <c r="AV19" s="98">
        <f>INDEX(D$15:D$4420,ROWS(D$15:D29)*24)</f>
        <v>13.47342304735516</v>
      </c>
      <c r="AW19" s="98">
        <f>INDEX(E$15:E$4420,ROWS(E$15:E29)*24)</f>
        <v>120.52777777777777</v>
      </c>
      <c r="AX19" s="98">
        <f>INDEX(G$15:G$4420,ROWS(G$15:G29)*24)</f>
        <v>48998.066648148168</v>
      </c>
      <c r="AY19" s="98">
        <f>INDEX(H$15:H$4420,ROWS(H$15:H29)*24)</f>
        <v>16.701974826388888</v>
      </c>
      <c r="AZ19" s="98">
        <f>INDEX(I$15:I$4420,ROWS(I$15:I29)*24)</f>
        <v>9834.9387626250591</v>
      </c>
      <c r="BA19" s="98">
        <f>INDEX(J$15:J$4420,ROWS(J$15:J29)*24)</f>
        <v>103.82580295138888</v>
      </c>
      <c r="BB19" s="98">
        <f>INDEX(K$15:K$4420,ROWS(K$15:K29)*24)</f>
        <v>59424.19921875</v>
      </c>
      <c r="BC19" s="98">
        <f>INDEX(L$15:L$4420,ROWS(L$15:L29)*24)</f>
        <v>312.20454474987218</v>
      </c>
      <c r="BD19" s="98">
        <f>INDEX(M$15:M$4420,ROWS(M$15:M29)*24)</f>
        <v>288.01190157599984</v>
      </c>
      <c r="BE19" s="98">
        <f>INDEX(N$15:N$4420,ROWS(N$15:N29)*24)</f>
        <v>0</v>
      </c>
      <c r="BF19" s="98">
        <f>INDEX(O$15:O$4420,ROWS(O$15:O29)*24)</f>
        <v>0</v>
      </c>
      <c r="BG19" s="98">
        <f>INDEX(P$15:P$4420,ROWS(P$15:P29)*24)</f>
        <v>328.14578703703978</v>
      </c>
      <c r="BH19" s="98">
        <f>INDEX(Q$15:Q$4420,ROWS(Q$15:Q29)*24)</f>
        <v>15.941242287167569</v>
      </c>
      <c r="BI19" s="98">
        <f>INDEX(T$15:T$4420,ROWS(T$15:T29)*24)</f>
        <v>15.478877408603827</v>
      </c>
    </row>
    <row r="20" spans="2:61" x14ac:dyDescent="0.2">
      <c r="B20" s="100">
        <v>43661.666666666664</v>
      </c>
      <c r="C20" s="98">
        <v>15.811719449715069</v>
      </c>
      <c r="D20" s="98"/>
      <c r="E20" s="98">
        <v>107.16416666666667</v>
      </c>
      <c r="F20" s="98"/>
      <c r="G20" s="98">
        <v>93562.827444446884</v>
      </c>
      <c r="H20" s="98">
        <v>18.787120225694444</v>
      </c>
      <c r="I20" s="98">
        <v>18763.654622222515</v>
      </c>
      <c r="J20" s="98">
        <f t="shared" si="0"/>
        <v>88.377046440972236</v>
      </c>
      <c r="K20" s="98">
        <v>65327.14453125</v>
      </c>
      <c r="L20" s="98">
        <f t="shared" si="1"/>
        <v>312.23558036036246</v>
      </c>
      <c r="M20" s="98"/>
      <c r="N20" s="98"/>
      <c r="O20" s="98"/>
      <c r="P20" s="98">
        <v>332.12916666666666</v>
      </c>
      <c r="Q20" s="98">
        <v>19.893586306304204</v>
      </c>
      <c r="R20" s="98"/>
      <c r="S20" s="98">
        <f t="shared" si="2"/>
        <v>1193.6151783782523</v>
      </c>
      <c r="T20" s="101">
        <v>16.126077410909865</v>
      </c>
      <c r="W20" s="102">
        <v>43676</v>
      </c>
      <c r="X20" s="98">
        <f>INDEX(C$5:C$4420,ROWS(C$5:C20)*24)</f>
        <v>14.072205198783841</v>
      </c>
      <c r="Y20" s="98">
        <f>INDEX(D$4:D$4420,ROWS(D$4:D19)*24)</f>
        <v>13.501111225437576</v>
      </c>
      <c r="Z20" s="98">
        <f>INDEX(F$5:F$4420,ROWS(E$5:E20)*24)</f>
        <v>97.564123263888916</v>
      </c>
      <c r="AA20" s="98">
        <f t="shared" si="3"/>
        <v>140492.33750000005</v>
      </c>
      <c r="AB20" s="103">
        <f t="shared" si="4"/>
        <v>0.97527207469391108</v>
      </c>
      <c r="AC20" s="104">
        <f>INDEX(G$5:G$4420,ROWS(G$5:G20)*24)</f>
        <v>137018.25347222222</v>
      </c>
      <c r="AD20" s="98">
        <f>INDEX(H$5:H$4420,ROWS(H$5:H20)*24)</f>
        <v>18.653124999999999</v>
      </c>
      <c r="AE20" s="104">
        <f>INDEX(I$5:I$4420,ROWS(I$5:I20)*24)</f>
        <v>25346.735833333332</v>
      </c>
      <c r="AF20" s="98">
        <f>INDEX(J$5:J$4420,ROWS(J$5:J20)*24)</f>
        <v>66.671041666666667</v>
      </c>
      <c r="AG20" s="104">
        <f t="shared" si="5"/>
        <v>111671.51763888888</v>
      </c>
      <c r="AH20" s="104">
        <f>INDEX(K$5:K$4420,ROWS(K$5:K20)*24)</f>
        <v>59424.19921875</v>
      </c>
      <c r="AI20" s="104">
        <f>(INDEX(M$5:M$4420,ROWS(M$5:M20)*24))*1440</f>
        <v>416329.00418573117</v>
      </c>
      <c r="AJ20" s="98">
        <f>INDEX(N$5:N$4420,ROWS(N$5:N20)*24)</f>
        <v>0</v>
      </c>
      <c r="AK20" s="98">
        <f>INDEX(O$5:O$4420,ROWS(O$5:O20)*24)</f>
        <v>0</v>
      </c>
      <c r="AL20" s="98">
        <f>INDEX(P$5:P$4420,ROWS(P$5:P20)*24)</f>
        <v>331.99601851852401</v>
      </c>
      <c r="AM20" s="98">
        <f>INDEX(R$5:R$4420,ROWS(Q$5:Q20)*24)</f>
        <v>18.240873361849527</v>
      </c>
      <c r="AN20" s="98">
        <f t="shared" si="6"/>
        <v>26266.857641063318</v>
      </c>
      <c r="AO20" s="98">
        <f t="shared" si="7"/>
        <v>25617.332747289434</v>
      </c>
      <c r="AP20" s="98"/>
      <c r="AQ20" s="98">
        <f>INDEX(T$5:T$4420,ROWS(T$5:T20)*24)</f>
        <v>14.939754200776418</v>
      </c>
      <c r="AT20" s="105">
        <f>INDEX(B$15:B$4420,ROWS(B$15:B30)*24)</f>
        <v>43677.416666666664</v>
      </c>
      <c r="AU20" s="98">
        <f>INDEX(C$15:C$4420,ROWS(C$15:C30)*24)</f>
        <v>16.979548005704356</v>
      </c>
      <c r="AV20" s="98">
        <f>INDEX(D$15:D$4420,ROWS(D$15:D30)*24)</f>
        <v>13.537343218672616</v>
      </c>
      <c r="AW20" s="98">
        <f>INDEX(E$15:E$4420,ROWS(E$15:E30)*24)</f>
        <v>76.783055555555549</v>
      </c>
      <c r="AX20" s="98">
        <f>INDEX(G$15:G$4420,ROWS(G$15:G30)*24)</f>
        <v>45199.849696180558</v>
      </c>
      <c r="AY20" s="98">
        <f>INDEX(H$15:H$4420,ROWS(H$15:H30)*24)</f>
        <v>17.0166015625</v>
      </c>
      <c r="AZ20" s="98">
        <f>INDEX(I$15:I$4420,ROWS(I$15:I30)*24)</f>
        <v>9974.8793478277003</v>
      </c>
      <c r="BA20" s="98">
        <f>INDEX(J$15:J$4420,ROWS(J$15:J30)*24)</f>
        <v>59.766453993055549</v>
      </c>
      <c r="BB20" s="98">
        <f>INDEX(K$15:K$4420,ROWS(K$15:K30)*24)</f>
        <v>59319.09765625</v>
      </c>
      <c r="BC20" s="98">
        <f>INDEX(L$15:L$4420,ROWS(L$15:L30)*24)</f>
        <v>315.93369788371854</v>
      </c>
      <c r="BD20" s="98">
        <f>INDEX(M$15:M$4420,ROWS(M$15:M30)*24)</f>
        <v>293.27476291675367</v>
      </c>
      <c r="BE20" s="98">
        <f>INDEX(N$15:N$4420,ROWS(N$15:N30)*24)</f>
        <v>0</v>
      </c>
      <c r="BF20" s="98">
        <f>INDEX(O$15:O$4420,ROWS(O$15:O30)*24)</f>
        <v>0</v>
      </c>
      <c r="BG20" s="98">
        <f>INDEX(P$15:P$4420,ROWS(P$15:P30)*24)</f>
        <v>332.83594444445436</v>
      </c>
      <c r="BH20" s="98">
        <f>INDEX(Q$15:Q$4420,ROWS(Q$15:Q30)*24)</f>
        <v>16.902246560735836</v>
      </c>
      <c r="BI20" s="98">
        <f>INDEX(T$15:T$4420,ROWS(T$15:T30)*24)</f>
        <v>15.687219366298782</v>
      </c>
    </row>
    <row r="21" spans="2:61" x14ac:dyDescent="0.2">
      <c r="B21" s="100">
        <v>43661.708333333336</v>
      </c>
      <c r="C21" s="98">
        <v>15.532866740438363</v>
      </c>
      <c r="D21" s="98"/>
      <c r="E21" s="98">
        <v>117.15083333333334</v>
      </c>
      <c r="F21" s="98"/>
      <c r="G21" s="98">
        <v>101134.86388888888</v>
      </c>
      <c r="H21" s="98">
        <v>18.828960503472221</v>
      </c>
      <c r="I21" s="98">
        <v>19973.334999999999</v>
      </c>
      <c r="J21" s="98">
        <f t="shared" si="0"/>
        <v>98.321872829861121</v>
      </c>
      <c r="K21" s="98">
        <v>65327.14453125</v>
      </c>
      <c r="L21" s="98">
        <f t="shared" si="1"/>
        <v>310.36480471400751</v>
      </c>
      <c r="M21" s="98"/>
      <c r="N21" s="98"/>
      <c r="O21" s="98"/>
      <c r="P21" s="98">
        <v>331.33118055555553</v>
      </c>
      <c r="Q21" s="98">
        <v>20.966375841548047</v>
      </c>
      <c r="R21" s="98"/>
      <c r="S21" s="98">
        <f t="shared" si="2"/>
        <v>1257.9825504928829</v>
      </c>
      <c r="T21" s="101">
        <v>15.733999918208768</v>
      </c>
      <c r="W21" s="102">
        <v>43677</v>
      </c>
      <c r="X21" s="98">
        <f>INDEX(C$5:C$4420,ROWS(C$5:C21)*24)</f>
        <v>14.041578448401349</v>
      </c>
      <c r="Y21" s="98">
        <f>INDEX(D$4:D$4420,ROWS(D$4:D20)*24)</f>
        <v>13.415566796896229</v>
      </c>
      <c r="Z21" s="98">
        <f>INDEX(F$5:F$4420,ROWS(E$5:E21)*24)</f>
        <v>89.356142865592517</v>
      </c>
      <c r="AA21" s="98">
        <f t="shared" si="3"/>
        <v>128672.84572645322</v>
      </c>
      <c r="AB21" s="103">
        <f t="shared" si="4"/>
        <v>0.97867439613759855</v>
      </c>
      <c r="AC21" s="104">
        <f>INDEX(G$5:G$4420,ROWS(G$5:G21)*24)</f>
        <v>125928.81959064298</v>
      </c>
      <c r="AD21" s="98">
        <f>INDEX(H$5:H$4420,ROWS(H$5:H21)*24)</f>
        <v>18.532465277777778</v>
      </c>
      <c r="AE21" s="104">
        <f>INDEX(I$5:I$4420,ROWS(I$5:I21)*24)</f>
        <v>24724.540555555555</v>
      </c>
      <c r="AF21" s="98">
        <f>INDEX(J$5:J$4420,ROWS(J$5:J21)*24)</f>
        <v>62.726145833333334</v>
      </c>
      <c r="AG21" s="104">
        <f t="shared" si="5"/>
        <v>101204.27903508741</v>
      </c>
      <c r="AH21" s="104">
        <f>INDEX(K$5:K$4420,ROWS(K$5:K21)*24)</f>
        <v>59319.09765625</v>
      </c>
      <c r="AI21" s="104">
        <f>(INDEX(M$5:M$4420,ROWS(M$5:M21)*24))*1440</f>
        <v>452027.75371278066</v>
      </c>
      <c r="AJ21" s="98">
        <f>INDEX(N$5:N$4420,ROWS(N$5:N21)*24)</f>
        <v>0</v>
      </c>
      <c r="AK21" s="98">
        <f>INDEX(O$5:O$4420,ROWS(O$5:O21)*24)</f>
        <v>0</v>
      </c>
      <c r="AL21" s="98">
        <f>INDEX(P$5:P$4420,ROWS(P$5:P21)*24)</f>
        <v>332.23944444444442</v>
      </c>
      <c r="AM21" s="98">
        <f>INDEX(R$5:R$4420,ROWS(Q$5:Q21)*24)</f>
        <v>18.410582931329007</v>
      </c>
      <c r="AN21" s="98">
        <f t="shared" si="6"/>
        <v>26511.239421113769</v>
      </c>
      <c r="AO21" s="98">
        <f t="shared" si="7"/>
        <v>25945.871231317815</v>
      </c>
      <c r="AP21" s="98"/>
      <c r="AQ21" s="98">
        <f>INDEX(T$5:T$4420,ROWS(T$5:T21)*24)</f>
        <v>15.034970826799141</v>
      </c>
      <c r="AT21" s="105">
        <f>INDEX(B$15:B$4420,ROWS(B$15:B31)*24)</f>
        <v>43678.416666666664</v>
      </c>
      <c r="AU21" s="98">
        <f>INDEX(C$15:C$4420,ROWS(C$15:C31)*24)</f>
        <v>17.333759478463065</v>
      </c>
      <c r="AV21" s="98">
        <f>INDEX(D$15:D$4420,ROWS(D$15:D31)*24)</f>
        <v>13.398208279546333</v>
      </c>
      <c r="AW21" s="98">
        <f>INDEX(E$15:E$4420,ROWS(E$15:E31)*24)</f>
        <v>69.579166666666666</v>
      </c>
      <c r="AX21" s="98">
        <f>INDEX(G$15:G$4420,ROWS(G$15:G31)*24)</f>
        <v>48860.939930555556</v>
      </c>
      <c r="AY21" s="98">
        <f>INDEX(H$15:H$4420,ROWS(H$15:H31)*24)</f>
        <v>16.553851996527779</v>
      </c>
      <c r="AZ21" s="98">
        <f>INDEX(I$15:I$4420,ROWS(I$15:I31)*24)</f>
        <v>9771.8521464647183</v>
      </c>
      <c r="BA21" s="98">
        <f>INDEX(J$15:J$4420,ROWS(J$15:J31)*24)</f>
        <v>53.025314670138883</v>
      </c>
      <c r="BB21" s="98">
        <f>INDEX(K$15:K$4420,ROWS(K$15:K31)*24)</f>
        <v>59258.44140625</v>
      </c>
      <c r="BC21" s="98">
        <f>INDEX(L$15:L$4420,ROWS(L$15:L31)*24)</f>
        <v>312.95904546212404</v>
      </c>
      <c r="BD21" s="98">
        <f>INDEX(M$15:M$4420,ROWS(M$15:M31)*24)</f>
        <v>313.81093272466916</v>
      </c>
      <c r="BE21" s="98">
        <f>INDEX(N$15:N$4420,ROWS(N$15:N31)*24)</f>
        <v>0</v>
      </c>
      <c r="BF21" s="98">
        <f>INDEX(O$15:O$4420,ROWS(O$15:O31)*24)</f>
        <v>0</v>
      </c>
      <c r="BG21" s="98">
        <f>INDEX(P$15:P$4420,ROWS(P$15:P31)*24)</f>
        <v>331.55629629630181</v>
      </c>
      <c r="BH21" s="98">
        <f>INDEX(Q$15:Q$4420,ROWS(Q$15:Q31)*24)</f>
        <v>18.597250834177764</v>
      </c>
      <c r="BI21" s="98">
        <f>INDEX(T$15:T$4420,ROWS(T$15:T31)*24)</f>
        <v>15.59242184109158</v>
      </c>
    </row>
    <row r="22" spans="2:61" x14ac:dyDescent="0.2">
      <c r="B22" s="100">
        <v>43661.75</v>
      </c>
      <c r="C22" s="98">
        <v>14.845910362932417</v>
      </c>
      <c r="D22" s="98"/>
      <c r="E22" s="98">
        <v>111.79259259257051</v>
      </c>
      <c r="F22" s="98"/>
      <c r="G22" s="98">
        <v>108091.83046595228</v>
      </c>
      <c r="H22" s="98">
        <v>23.710416666666667</v>
      </c>
      <c r="I22" s="98">
        <v>21193.57584064285</v>
      </c>
      <c r="J22" s="98">
        <f t="shared" si="0"/>
        <v>88.08217592590384</v>
      </c>
      <c r="K22" s="98">
        <v>65327.14453125</v>
      </c>
      <c r="L22" s="98">
        <f t="shared" si="1"/>
        <v>313.95768729280479</v>
      </c>
      <c r="M22" s="98"/>
      <c r="N22" s="98"/>
      <c r="O22" s="98"/>
      <c r="P22" s="98">
        <v>332.75898148165811</v>
      </c>
      <c r="Q22" s="98">
        <v>18.801294188853305</v>
      </c>
      <c r="R22" s="98"/>
      <c r="S22" s="98">
        <f t="shared" si="2"/>
        <v>1128.0776513311982</v>
      </c>
      <c r="T22" s="101">
        <v>15.489790016637935</v>
      </c>
      <c r="W22" s="102">
        <v>43678</v>
      </c>
      <c r="X22" s="98">
        <f>INDEX(C$5:C$4420,ROWS(C$5:C22)*24)</f>
        <v>14.912321393224929</v>
      </c>
      <c r="Y22" s="98">
        <f>INDEX(D$4:D$4420,ROWS(D$4:D21)*24)</f>
        <v>13.672821085941171</v>
      </c>
      <c r="Z22" s="98">
        <f>INDEX(F$5:F$4420,ROWS(E$5:E22)*24)</f>
        <v>94.931510416666654</v>
      </c>
      <c r="AA22" s="98">
        <f t="shared" si="3"/>
        <v>136701.37499999997</v>
      </c>
      <c r="AB22" s="103">
        <f t="shared" si="4"/>
        <v>0.97331853209107777</v>
      </c>
      <c r="AC22" s="104">
        <f>INDEX(G$5:G$4420,ROWS(G$5:G22)*24)</f>
        <v>133053.98164983193</v>
      </c>
      <c r="AD22" s="98">
        <f>INDEX(H$5:H$4420,ROWS(H$5:H22)*24)</f>
        <v>18.619476996527776</v>
      </c>
      <c r="AE22" s="104">
        <f>INDEX(I$5:I$4420,ROWS(I$5:I22)*24)</f>
        <v>24289.817500000001</v>
      </c>
      <c r="AF22" s="98">
        <f>INDEX(J$5:J$4420,ROWS(J$5:J22)*24)</f>
        <v>89.021634114583335</v>
      </c>
      <c r="AG22" s="104">
        <f t="shared" si="5"/>
        <v>108764.16414983192</v>
      </c>
      <c r="AH22" s="104">
        <f>INDEX(K$5:K$4420,ROWS(K$5:K22)*24)</f>
        <v>59258.44140625</v>
      </c>
      <c r="AI22" s="104">
        <f>(INDEX(M$5:M$4420,ROWS(M$5:M22)*24))*1440</f>
        <v>446129.66763323621</v>
      </c>
      <c r="AJ22" s="98">
        <f>INDEX(N$5:N$4420,ROWS(N$5:N22)*24)</f>
        <v>0</v>
      </c>
      <c r="AK22" s="98">
        <f>INDEX(O$5:O$4420,ROWS(O$5:O22)*24)</f>
        <v>0</v>
      </c>
      <c r="AL22" s="98">
        <f>INDEX(P$5:P$4420,ROWS(P$5:P22)*24)</f>
        <v>332.77018518519071</v>
      </c>
      <c r="AM22" s="98">
        <f>INDEX(R$5:R$4420,ROWS(Q$5:Q22)*24)</f>
        <v>17.708351544166945</v>
      </c>
      <c r="AN22" s="98">
        <f t="shared" si="6"/>
        <v>25500.026223600402</v>
      </c>
      <c r="AO22" s="98">
        <f t="shared" si="7"/>
        <v>24819.648092238731</v>
      </c>
      <c r="AP22" s="98"/>
      <c r="AQ22" s="98">
        <f>INDEX(T$5:T$4420,ROWS(T$5:T22)*24)</f>
        <v>15.314050128559272</v>
      </c>
      <c r="AT22" s="105">
        <f>INDEX(B$15:B$4420,ROWS(B$15:B32)*24)</f>
        <v>43679.416666666664</v>
      </c>
      <c r="AU22" s="98">
        <f>INDEX(C$15:C$4420,ROWS(C$15:C32)*24)</f>
        <v>17.060051855511137</v>
      </c>
      <c r="AV22" s="98">
        <f>INDEX(D$15:D$4420,ROWS(D$15:D32)*24)</f>
        <v>13.770278387965133</v>
      </c>
      <c r="AW22" s="98">
        <f>INDEX(E$15:E$4420,ROWS(E$15:E32)*24)</f>
        <v>84.349166666666662</v>
      </c>
      <c r="AX22" s="98">
        <f>INDEX(G$15:G$4420,ROWS(G$15:G32)*24)</f>
        <v>47246.488532761898</v>
      </c>
      <c r="AY22" s="98">
        <f>INDEX(H$15:H$4420,ROWS(H$15:H32)*24)</f>
        <v>17.030088975694444</v>
      </c>
      <c r="AZ22" s="98">
        <f>INDEX(I$15:I$4420,ROWS(I$15:I32)*24)</f>
        <v>9905.9872946859723</v>
      </c>
      <c r="BA22" s="98">
        <f>INDEX(J$15:J$4420,ROWS(J$15:J32)*24)</f>
        <v>67.319077690972222</v>
      </c>
      <c r="BB22" s="98">
        <f>INDEX(K$15:K$4420,ROWS(K$15:K32)*24)</f>
        <v>59593.60546875</v>
      </c>
      <c r="BC22" s="98">
        <f>INDEX(L$15:L$4420,ROWS(L$15:L32)*24)</f>
        <v>315.64988926736225</v>
      </c>
      <c r="BD22" s="98">
        <f>INDEX(M$15:M$4420,ROWS(M$15:M32)*24)</f>
        <v>310.30590301516145</v>
      </c>
      <c r="BE22" s="98">
        <f>INDEX(N$15:N$4420,ROWS(N$15:N32)*24)</f>
        <v>0</v>
      </c>
      <c r="BF22" s="98">
        <f>INDEX(O$15:O$4420,ROWS(O$15:O32)*24)</f>
        <v>0</v>
      </c>
      <c r="BG22" s="98">
        <f>INDEX(P$15:P$4420,ROWS(P$15:P32)*24)</f>
        <v>332.31879629628526</v>
      </c>
      <c r="BH22" s="98">
        <f>INDEX(Q$15:Q$4420,ROWS(Q$15:Q32)*24)</f>
        <v>16.668907028923019</v>
      </c>
      <c r="BI22" s="98">
        <f>INDEX(T$15:T$4420,ROWS(T$15:T32)*24)</f>
        <v>15.601077993779132</v>
      </c>
    </row>
    <row r="23" spans="2:61" x14ac:dyDescent="0.2">
      <c r="B23" s="100">
        <v>43661.791666666664</v>
      </c>
      <c r="C23" s="98">
        <v>14.902555391143801</v>
      </c>
      <c r="D23" s="98"/>
      <c r="E23" s="98">
        <v>16.726666666666667</v>
      </c>
      <c r="F23" s="98"/>
      <c r="G23" s="98">
        <v>111013.83611111112</v>
      </c>
      <c r="H23" s="98">
        <v>19.017534722222223</v>
      </c>
      <c r="I23" s="98">
        <v>22423.751087963705</v>
      </c>
      <c r="J23" s="98">
        <f t="shared" si="0"/>
        <v>-2.2908680555555563</v>
      </c>
      <c r="K23" s="98">
        <v>65327.14453125</v>
      </c>
      <c r="L23" s="98">
        <f t="shared" si="1"/>
        <v>313.30707787669365</v>
      </c>
      <c r="M23" s="98"/>
      <c r="N23" s="98"/>
      <c r="O23" s="98"/>
      <c r="P23" s="98">
        <v>333.56578703706464</v>
      </c>
      <c r="Q23" s="98">
        <v>20.258709160370959</v>
      </c>
      <c r="R23" s="98"/>
      <c r="S23" s="98">
        <f t="shared" si="2"/>
        <v>1215.5225496222574</v>
      </c>
      <c r="T23" s="101">
        <v>15.017490621540281</v>
      </c>
      <c r="W23" s="102">
        <v>43679</v>
      </c>
      <c r="X23" s="98">
        <f>INDEX(C$5:C$4420,ROWS(C$5:C23)*24)</f>
        <v>13.302691854193496</v>
      </c>
      <c r="Y23" s="98">
        <f>INDEX(D$4:D$4420,ROWS(D$4:D22)*24)</f>
        <v>13.511330375622173</v>
      </c>
      <c r="Z23" s="98">
        <f>INDEX(F$5:F$4420,ROWS(E$5:E23)*24)</f>
        <v>88.895200617287855</v>
      </c>
      <c r="AA23" s="98">
        <f t="shared" si="3"/>
        <v>128009.0888888945</v>
      </c>
      <c r="AB23" s="103">
        <f t="shared" si="4"/>
        <v>0.95500055153347418</v>
      </c>
      <c r="AC23" s="104">
        <f>INDEX(G$5:G$4420,ROWS(G$5:G23)*24)</f>
        <v>122248.75049019177</v>
      </c>
      <c r="AD23" s="98">
        <f>INDEX(H$5:H$4420,ROWS(H$5:H23)*24)</f>
        <v>18.75841430322129</v>
      </c>
      <c r="AE23" s="104">
        <f>INDEX(I$5:I$4420,ROWS(I$5:I23)*24)</f>
        <v>24558.107777777779</v>
      </c>
      <c r="AF23" s="98">
        <f>INDEX(J$5:J$4420,ROWS(J$5:J23)*24)</f>
        <v>92.253807919000934</v>
      </c>
      <c r="AG23" s="104">
        <f t="shared" si="5"/>
        <v>97690.642712413988</v>
      </c>
      <c r="AH23" s="104">
        <f>INDEX(K$5:K$4420,ROWS(K$5:K23)*24)</f>
        <v>59593.60546875</v>
      </c>
      <c r="AI23" s="104">
        <f>(INDEX(M$5:M$4420,ROWS(M$5:M23)*24))*1440</f>
        <v>453398.14503128943</v>
      </c>
      <c r="AJ23" s="98">
        <f>INDEX(N$5:N$4420,ROWS(N$5:N23)*24)</f>
        <v>0</v>
      </c>
      <c r="AK23" s="98">
        <f>INDEX(O$5:O$4420,ROWS(O$5:O23)*24)</f>
        <v>0</v>
      </c>
      <c r="AL23" s="98">
        <f>INDEX(P$5:P$4420,ROWS(P$5:P23)*24)</f>
        <v>332.37490740742948</v>
      </c>
      <c r="AM23" s="98">
        <f>INDEX(R$5:R$4420,ROWS(Q$5:Q23)*24)</f>
        <v>17.401254393566024</v>
      </c>
      <c r="AN23" s="98">
        <f t="shared" si="6"/>
        <v>25057.806326735074</v>
      </c>
      <c r="AO23" s="98">
        <f t="shared" si="7"/>
        <v>23930.218862250975</v>
      </c>
      <c r="AP23" s="98"/>
      <c r="AQ23" s="98">
        <f>INDEX(T$5:T$4420,ROWS(T$5:T23)*24)</f>
        <v>14.145607915891775</v>
      </c>
      <c r="AT23" s="105">
        <f>INDEX(B$15:B$4420,ROWS(B$15:B33)*24)</f>
        <v>43680.416666666664</v>
      </c>
      <c r="AU23" s="98">
        <f>INDEX(C$15:C$4420,ROWS(C$15:C33)*24)</f>
        <v>13.27327309901632</v>
      </c>
      <c r="AV23" s="98">
        <f>INDEX(D$15:D$4420,ROWS(D$15:D33)*24)</f>
        <v>13.032406914552107</v>
      </c>
      <c r="AW23" s="98">
        <f>INDEX(E$15:E$4420,ROWS(E$15:E33)*24)</f>
        <v>83.631388888888893</v>
      </c>
      <c r="AX23" s="98">
        <f>INDEX(G$15:G$4420,ROWS(G$15:G33)*24)</f>
        <v>47293.772809083726</v>
      </c>
      <c r="AY23" s="98">
        <f>INDEX(H$15:H$4420,ROWS(H$15:H33)*24)</f>
        <v>17.142361111111111</v>
      </c>
      <c r="AZ23" s="98">
        <f>INDEX(I$15:I$4420,ROWS(I$15:I33)*24)</f>
        <v>9839.4600126263831</v>
      </c>
      <c r="BA23" s="98">
        <f>INDEX(J$15:J$4420,ROWS(J$15:J33)*24)</f>
        <v>66.489027777777778</v>
      </c>
      <c r="BB23" s="98">
        <f>INDEX(K$15:K$4420,ROWS(K$15:K33)*24)</f>
        <v>59358.42578125</v>
      </c>
      <c r="BC23" s="98">
        <f>INDEX(L$15:L$4420,ROWS(L$15:L33)*24)</f>
        <v>317.18602017246599</v>
      </c>
      <c r="BD23" s="98">
        <f>INDEX(M$15:M$4420,ROWS(M$15:M33)*24)</f>
        <v>315.17499662279675</v>
      </c>
      <c r="BE23" s="98">
        <f>INDEX(N$15:N$4420,ROWS(N$15:N33)*24)</f>
        <v>0</v>
      </c>
      <c r="BF23" s="98">
        <f>INDEX(O$15:O$4420,ROWS(O$15:O33)*24)</f>
        <v>0</v>
      </c>
      <c r="BG23" s="98">
        <f>INDEX(P$15:P$4420,ROWS(P$15:P33)*24)</f>
        <v>332.28277777777777</v>
      </c>
      <c r="BH23" s="98">
        <f>INDEX(Q$15:Q$4420,ROWS(Q$15:Q33)*24)</f>
        <v>15.096757605311771</v>
      </c>
      <c r="BI23" s="98">
        <f>INDEX(T$15:T$4420,ROWS(T$15:T33)*24)</f>
        <v>12.170322871620042</v>
      </c>
    </row>
    <row r="24" spans="2:61" x14ac:dyDescent="0.2">
      <c r="B24" s="100">
        <v>43661.833333333336</v>
      </c>
      <c r="C24" s="98">
        <v>15.097140021853976</v>
      </c>
      <c r="D24" s="98"/>
      <c r="E24" s="98">
        <v>83.221944444444446</v>
      </c>
      <c r="F24" s="98"/>
      <c r="G24" s="98">
        <v>115284.90782828146</v>
      </c>
      <c r="H24" s="98">
        <v>18.835394965277779</v>
      </c>
      <c r="I24" s="98">
        <v>23640.223480555673</v>
      </c>
      <c r="J24" s="98">
        <f t="shared" si="0"/>
        <v>64.386549479166661</v>
      </c>
      <c r="K24" s="98">
        <v>65327.14453125</v>
      </c>
      <c r="L24" s="98">
        <f t="shared" si="1"/>
        <v>310.58395093899321</v>
      </c>
      <c r="M24" s="98"/>
      <c r="N24" s="98"/>
      <c r="O24" s="98"/>
      <c r="P24" s="98">
        <v>331.75716013070297</v>
      </c>
      <c r="Q24" s="98">
        <v>21.173209191709756</v>
      </c>
      <c r="R24" s="98"/>
      <c r="S24" s="98">
        <f t="shared" si="2"/>
        <v>1270.3925515025853</v>
      </c>
      <c r="T24" s="101">
        <v>15.143729202747345</v>
      </c>
      <c r="W24" s="102">
        <v>43680</v>
      </c>
      <c r="X24" s="98">
        <f>INDEX(C$5:C$4420,ROWS(C$5:C24)*24)</f>
        <v>12.754178322686089</v>
      </c>
      <c r="Y24" s="98">
        <f>INDEX(D$4:D$4420,ROWS(D$4:D23)*24)</f>
        <v>12.576712827300035</v>
      </c>
      <c r="Z24" s="98">
        <f>INDEX(F$5:F$4420,ROWS(E$5:E24)*24)</f>
        <v>92.916505353009242</v>
      </c>
      <c r="AA24" s="98">
        <f t="shared" si="3"/>
        <v>133799.7677083333</v>
      </c>
      <c r="AB24" s="103">
        <f t="shared" si="4"/>
        <v>0.97375150003111466</v>
      </c>
      <c r="AC24" s="104">
        <f>INDEX(G$5:G$4420,ROWS(G$5:G24)*24)</f>
        <v>130287.72450980425</v>
      </c>
      <c r="AD24" s="98">
        <f>INDEX(H$5:H$4420,ROWS(H$5:H24)*24)</f>
        <v>18.336816406250001</v>
      </c>
      <c r="AE24" s="104">
        <f>INDEX(I$5:I$4420,ROWS(I$5:I24)*24)</f>
        <v>24349.005555555555</v>
      </c>
      <c r="AF24" s="98">
        <f>INDEX(J$5:J$4420,ROWS(J$5:J24)*24)</f>
        <v>64.004850260416674</v>
      </c>
      <c r="AG24" s="104">
        <f t="shared" si="5"/>
        <v>105938.71895424869</v>
      </c>
      <c r="AH24" s="104">
        <f>INDEX(K$5:K$4420,ROWS(K$5:K24)*24)</f>
        <v>59358.42578125</v>
      </c>
      <c r="AI24" s="104">
        <f>(INDEX(M$5:M$4420,ROWS(M$5:M24)*24))*1440</f>
        <v>454482.62568338466</v>
      </c>
      <c r="AJ24" s="98">
        <f>INDEX(N$5:N$4420,ROWS(N$5:N24)*24)</f>
        <v>0</v>
      </c>
      <c r="AK24" s="98">
        <f>INDEX(O$5:O$4420,ROWS(O$5:O24)*24)</f>
        <v>0</v>
      </c>
      <c r="AL24" s="98">
        <f>INDEX(P$5:P$4420,ROWS(P$5:P24)*24)</f>
        <v>331.62101851852401</v>
      </c>
      <c r="AM24" s="98">
        <f>INDEX(R$5:R$4420,ROWS(Q$5:Q24)*24)</f>
        <v>16.737177012935785</v>
      </c>
      <c r="AN24" s="98">
        <f t="shared" si="6"/>
        <v>24101.534898627531</v>
      </c>
      <c r="AO24" s="98">
        <f t="shared" si="7"/>
        <v>23468.905760590816</v>
      </c>
      <c r="AP24" s="98"/>
      <c r="AQ24" s="98">
        <f>INDEX(T$5:T$4420,ROWS(T$5:T24)*24)</f>
        <v>13.449921251154478</v>
      </c>
      <c r="AT24" s="105">
        <f>INDEX(B$15:B$4420,ROWS(B$15:B34)*24)</f>
        <v>43681.416666666664</v>
      </c>
      <c r="AU24" s="98">
        <f>INDEX(C$15:C$4420,ROWS(C$15:C34)*24)</f>
        <v>12.620065639813742</v>
      </c>
      <c r="AV24" s="98">
        <f>INDEX(D$15:D$4420,ROWS(D$15:D34)*24)</f>
        <v>12.336926732615751</v>
      </c>
      <c r="AW24" s="98">
        <f>INDEX(E$15:E$4420,ROWS(E$15:E34)*24)</f>
        <v>44.522777777777776</v>
      </c>
      <c r="AX24" s="98">
        <f>INDEX(G$15:G$4420,ROWS(G$15:G34)*24)</f>
        <v>46332.022222222222</v>
      </c>
      <c r="AY24" s="98">
        <f>INDEX(H$15:H$4420,ROWS(H$15:H34)*24)</f>
        <v>16.837944878472221</v>
      </c>
      <c r="AZ24" s="98">
        <f>INDEX(I$15:I$4420,ROWS(I$15:I34)*24)</f>
        <v>9721.134818840821</v>
      </c>
      <c r="BA24" s="98">
        <f>INDEX(J$15:J$4420,ROWS(J$15:J34)*24)</f>
        <v>27.684832899305555</v>
      </c>
      <c r="BB24" s="98">
        <f>INDEX(K$15:K$4420,ROWS(K$15:K34)*24)</f>
        <v>59519.69921875</v>
      </c>
      <c r="BC24" s="98">
        <f>INDEX(L$15:L$4420,ROWS(L$15:L34)*24)</f>
        <v>315.65856628396654</v>
      </c>
      <c r="BD24" s="98">
        <f>INDEX(M$15:M$4420,ROWS(M$15:M34)*24)</f>
        <v>315.50686768715428</v>
      </c>
      <c r="BE24" s="98">
        <f>INDEX(N$15:N$4420,ROWS(N$15:N34)*24)</f>
        <v>0</v>
      </c>
      <c r="BF24" s="98">
        <f>INDEX(O$15:O$4420,ROWS(O$15:O34)*24)</f>
        <v>0</v>
      </c>
      <c r="BG24" s="98">
        <f>INDEX(P$15:P$4420,ROWS(P$15:P34)*24)</f>
        <v>332.36857744106197</v>
      </c>
      <c r="BH24" s="98">
        <f>INDEX(Q$15:Q$4420,ROWS(Q$15:Q34)*24)</f>
        <v>16.710011157095433</v>
      </c>
      <c r="BI24" s="98">
        <f>INDEX(T$15:T$4420,ROWS(T$15:T34)*24)</f>
        <v>11.596519742596623</v>
      </c>
    </row>
    <row r="25" spans="2:61" x14ac:dyDescent="0.2">
      <c r="B25" s="100">
        <v>43661.875</v>
      </c>
      <c r="C25" s="98">
        <v>15.665842563357826</v>
      </c>
      <c r="D25" s="98"/>
      <c r="E25" s="98">
        <v>135.32722222222222</v>
      </c>
      <c r="F25" s="98"/>
      <c r="G25" s="98">
        <v>120888.08888888889</v>
      </c>
      <c r="H25" s="98">
        <v>19.328417968749999</v>
      </c>
      <c r="I25" s="98">
        <v>24847.218888888889</v>
      </c>
      <c r="J25" s="98">
        <f t="shared" si="0"/>
        <v>115.99880425347222</v>
      </c>
      <c r="K25" s="98">
        <v>65327.14453125</v>
      </c>
      <c r="L25" s="98">
        <f t="shared" si="1"/>
        <v>316.4035858285427</v>
      </c>
      <c r="M25" s="98"/>
      <c r="N25" s="98"/>
      <c r="O25" s="98"/>
      <c r="P25" s="98">
        <v>332.78083333336645</v>
      </c>
      <c r="Q25" s="98">
        <v>16.377247504823739</v>
      </c>
      <c r="R25" s="98"/>
      <c r="S25" s="98">
        <f t="shared" si="2"/>
        <v>982.63485028942432</v>
      </c>
      <c r="T25" s="101">
        <v>15.313245118459065</v>
      </c>
      <c r="W25" s="102">
        <v>43681</v>
      </c>
      <c r="X25" s="98">
        <f>INDEX(C$5:C$4420,ROWS(C$5:C25)*24)</f>
        <v>13.462355678698772</v>
      </c>
      <c r="Y25" s="98">
        <f>INDEX(D$4:D$4420,ROWS(D$4:D24)*24)</f>
        <v>12.420426000096663</v>
      </c>
      <c r="Z25" s="98">
        <f>INDEX(F$5:F$4420,ROWS(E$5:E25)*24)</f>
        <v>89.900596064814806</v>
      </c>
      <c r="AA25" s="98">
        <f t="shared" si="3"/>
        <v>129456.85833333332</v>
      </c>
      <c r="AB25" s="103">
        <f t="shared" si="4"/>
        <v>0.97832094171054718</v>
      </c>
      <c r="AC25" s="104">
        <f>INDEX(G$5:G$4420,ROWS(G$5:G25)*24)</f>
        <v>126650.35555555555</v>
      </c>
      <c r="AD25" s="98">
        <f>INDEX(H$5:H$4420,ROWS(H$5:H25)*24)</f>
        <v>18.339127604166666</v>
      </c>
      <c r="AE25" s="104">
        <f>INDEX(I$5:I$4420,ROWS(I$5:I25)*24)</f>
        <v>24141.017222222221</v>
      </c>
      <c r="AF25" s="98">
        <f>INDEX(J$5:J$4420,ROWS(J$5:J25)*24)</f>
        <v>59.023094618055566</v>
      </c>
      <c r="AG25" s="104">
        <f t="shared" si="5"/>
        <v>102509.33833333333</v>
      </c>
      <c r="AH25" s="104">
        <f>INDEX(K$5:K$4420,ROWS(K$5:K25)*24)</f>
        <v>59519.69921875</v>
      </c>
      <c r="AI25" s="104">
        <f>(INDEX(M$5:M$4420,ROWS(M$5:M25)*24))*1440</f>
        <v>454234.21463752352</v>
      </c>
      <c r="AJ25" s="98">
        <f>INDEX(N$5:N$4420,ROWS(N$5:N25)*24)</f>
        <v>0</v>
      </c>
      <c r="AK25" s="98">
        <f>INDEX(O$5:O$4420,ROWS(O$5:O25)*24)</f>
        <v>0</v>
      </c>
      <c r="AL25" s="98">
        <f>INDEX(P$5:P$4420,ROWS(P$5:P25)*24)</f>
        <v>332.50666666666666</v>
      </c>
      <c r="AM25" s="98">
        <f>INDEX(R$5:R$4420,ROWS(Q$5:Q25)*24)</f>
        <v>16.611352234673696</v>
      </c>
      <c r="AN25" s="98">
        <f t="shared" si="6"/>
        <v>23920.347217930121</v>
      </c>
      <c r="AO25" s="98">
        <f t="shared" si="7"/>
        <v>23401.776616288662</v>
      </c>
      <c r="AP25" s="98"/>
      <c r="AQ25" s="98">
        <f>INDEX(T$5:T$4420,ROWS(T$5:T25)*24)</f>
        <v>14.11427967815065</v>
      </c>
      <c r="AT25" s="105">
        <f>INDEX(B$15:B$4420,ROWS(B$15:B35)*24)</f>
        <v>43682.416666666664</v>
      </c>
      <c r="AU25" s="98">
        <f>INDEX(C$15:C$4420,ROWS(C$15:C35)*24)</f>
        <v>16.583215194278292</v>
      </c>
      <c r="AV25" s="98">
        <f>INDEX(D$15:D$4420,ROWS(D$15:D35)*24)</f>
        <v>12.728559888775571</v>
      </c>
      <c r="AW25" s="98">
        <f>INDEX(E$15:E$4420,ROWS(E$15:E35)*24)</f>
        <v>77.843611111111116</v>
      </c>
      <c r="AX25" s="98">
        <f>INDEX(G$15:G$4420,ROWS(G$15:G35)*24)</f>
        <v>45966.645712961006</v>
      </c>
      <c r="AY25" s="98">
        <f>INDEX(H$15:H$4420,ROWS(H$15:H35)*24)</f>
        <v>17.259635416666665</v>
      </c>
      <c r="AZ25" s="98">
        <f>INDEX(I$15:I$4420,ROWS(I$15:I35)*24)</f>
        <v>9762.029835859008</v>
      </c>
      <c r="BA25" s="98">
        <f>INDEX(J$15:J$4420,ROWS(J$15:J35)*24)</f>
        <v>60.583975694444447</v>
      </c>
      <c r="BB25" s="98">
        <f>INDEX(K$15:K$4420,ROWS(K$15:K35)*24)</f>
        <v>59643.48828125</v>
      </c>
      <c r="BC25" s="98">
        <f>INDEX(L$15:L$4420,ROWS(L$15:L35)*24)</f>
        <v>313.03250608991004</v>
      </c>
      <c r="BD25" s="98">
        <f>INDEX(M$15:M$4420,ROWS(M$15:M35)*24)</f>
        <v>315.55640727449742</v>
      </c>
      <c r="BE25" s="98">
        <f>INDEX(N$15:N$4420,ROWS(N$15:N35)*24)</f>
        <v>0</v>
      </c>
      <c r="BF25" s="98">
        <f>INDEX(O$15:O$4420,ROWS(O$15:O35)*24)</f>
        <v>0</v>
      </c>
      <c r="BG25" s="98">
        <f>INDEX(P$15:P$4420,ROWS(P$15:P35)*24)</f>
        <v>332.00277777777779</v>
      </c>
      <c r="BH25" s="98">
        <f>INDEX(Q$15:Q$4420,ROWS(Q$15:Q35)*24)</f>
        <v>18.97027168786774</v>
      </c>
      <c r="BI25" s="98">
        <f>INDEX(T$15:T$4420,ROWS(T$15:T35)*24)</f>
        <v>15.090910932865873</v>
      </c>
    </row>
    <row r="26" spans="2:61" x14ac:dyDescent="0.2">
      <c r="B26" s="100">
        <v>43661.916666666664</v>
      </c>
      <c r="C26" s="98">
        <v>15.595841418728233</v>
      </c>
      <c r="D26" s="98"/>
      <c r="E26" s="98">
        <v>58.980222222242091</v>
      </c>
      <c r="F26" s="98"/>
      <c r="G26" s="98">
        <v>127378.87727272828</v>
      </c>
      <c r="H26" s="98">
        <v>22.960796440972221</v>
      </c>
      <c r="I26" s="98">
        <v>26072.303501461942</v>
      </c>
      <c r="J26" s="98">
        <f t="shared" si="0"/>
        <v>36.019425781269874</v>
      </c>
      <c r="K26" s="98">
        <v>65327.14453125</v>
      </c>
      <c r="L26" s="98">
        <f t="shared" si="1"/>
        <v>308.36165339953061</v>
      </c>
      <c r="M26" s="98"/>
      <c r="N26" s="98"/>
      <c r="O26" s="98"/>
      <c r="P26" s="98">
        <v>332.71870370368993</v>
      </c>
      <c r="Q26" s="98">
        <v>24.357050304159316</v>
      </c>
      <c r="R26" s="98"/>
      <c r="S26" s="98">
        <f t="shared" si="2"/>
        <v>1461.4230182495589</v>
      </c>
      <c r="T26" s="101">
        <v>15.829720737669202</v>
      </c>
      <c r="W26" s="102">
        <v>43682</v>
      </c>
      <c r="X26" s="98">
        <f>INDEX(C$5:C$4420,ROWS(C$5:C26)*24)</f>
        <v>13.911239146268022</v>
      </c>
      <c r="Y26" s="98">
        <f>INDEX(D$4:D$4420,ROWS(D$4:D25)*24)</f>
        <v>13.000875332538177</v>
      </c>
      <c r="Z26" s="98">
        <f>INDEX(F$5:F$4420,ROWS(E$5:E26)*24)</f>
        <v>92.051356095679964</v>
      </c>
      <c r="AA26" s="98">
        <f t="shared" si="3"/>
        <v>132553.95277777914</v>
      </c>
      <c r="AB26" s="103">
        <f t="shared" si="4"/>
        <v>0.97224548377291831</v>
      </c>
      <c r="AC26" s="104">
        <f>INDEX(G$5:G$4420,ROWS(G$5:G26)*24)</f>
        <v>128874.98194444444</v>
      </c>
      <c r="AD26" s="98">
        <f>INDEX(H$5:H$4420,ROWS(H$5:H26)*24)</f>
        <v>18.390201822916666</v>
      </c>
      <c r="AE26" s="104">
        <f>INDEX(I$5:I$4420,ROWS(I$5:I26)*24)</f>
        <v>24303.901944444446</v>
      </c>
      <c r="AF26" s="98">
        <f>INDEX(J$5:J$4420,ROWS(J$5:J26)*24)</f>
        <v>81.639937065972219</v>
      </c>
      <c r="AG26" s="104">
        <f t="shared" si="5"/>
        <v>104571.08</v>
      </c>
      <c r="AH26" s="104">
        <f>INDEX(K$5:K$4420,ROWS(K$5:K26)*24)</f>
        <v>59643.48828125</v>
      </c>
      <c r="AI26" s="104">
        <f>(INDEX(M$5:M$4420,ROWS(M$5:M26)*24))*1440</f>
        <v>454780.88870922889</v>
      </c>
      <c r="AJ26" s="98">
        <f>INDEX(N$5:N$4420,ROWS(N$5:N26)*24)</f>
        <v>0</v>
      </c>
      <c r="AK26" s="98">
        <f>INDEX(O$5:O$4420,ROWS(O$5:O26)*24)</f>
        <v>0</v>
      </c>
      <c r="AL26" s="98">
        <f>INDEX(P$5:P$4420,ROWS(P$5:P26)*24)</f>
        <v>332.69333333333333</v>
      </c>
      <c r="AM26" s="98">
        <f>INDEX(R$5:R$4420,ROWS(Q$5:Q26)*24)</f>
        <v>16.282340531148598</v>
      </c>
      <c r="AN26" s="98">
        <f t="shared" si="6"/>
        <v>23446.570364853982</v>
      </c>
      <c r="AO26" s="98">
        <f t="shared" si="7"/>
        <v>22795.82214719323</v>
      </c>
      <c r="AP26" s="98"/>
      <c r="AQ26" s="98">
        <f>INDEX(T$5:T$4420,ROWS(T$5:T26)*24)</f>
        <v>14.829176760057711</v>
      </c>
      <c r="AT26" s="105">
        <f>INDEX(B$15:B$4420,ROWS(B$15:B36)*24)</f>
        <v>43683.416666666664</v>
      </c>
      <c r="AU26" s="98">
        <f>INDEX(C$15:C$4420,ROWS(C$15:C36)*24)</f>
        <v>16.774419278940961</v>
      </c>
      <c r="AV26" s="98">
        <f>INDEX(D$15:D$4420,ROWS(D$15:D36)*24)</f>
        <v>13.152630304515272</v>
      </c>
      <c r="AW26" s="98">
        <f>INDEX(E$15:E$4420,ROWS(E$15:E36)*24)</f>
        <v>78.338055555555556</v>
      </c>
      <c r="AX26" s="98">
        <f>INDEX(G$15:G$4420,ROWS(G$15:G36)*24)</f>
        <v>45579.759005084969</v>
      </c>
      <c r="AY26" s="98">
        <f>INDEX(H$15:H$4420,ROWS(H$15:H36)*24)</f>
        <v>17.070095486111111</v>
      </c>
      <c r="AZ26" s="98">
        <f>INDEX(I$15:I$4420,ROWS(I$15:I36)*24)</f>
        <v>9750.8485648157857</v>
      </c>
      <c r="BA26" s="98">
        <f>INDEX(J$15:J$4420,ROWS(J$15:J36)*24)</f>
        <v>61.267960069444442</v>
      </c>
      <c r="BB26" s="98">
        <f>INDEX(K$15:K$4420,ROWS(K$15:K36)*24)</f>
        <v>59421.51171875</v>
      </c>
      <c r="BC26" s="98">
        <f>INDEX(L$15:L$4420,ROWS(L$15:L36)*24)</f>
        <v>314.51591353202861</v>
      </c>
      <c r="BD26" s="98">
        <f>INDEX(M$15:M$4420,ROWS(M$15:M36)*24)</f>
        <v>315.86960697908404</v>
      </c>
      <c r="BE26" s="98">
        <f>INDEX(N$15:N$4420,ROWS(N$15:N36)*24)</f>
        <v>0</v>
      </c>
      <c r="BF26" s="98">
        <f>INDEX(O$15:O$4420,ROWS(O$15:O36)*24)</f>
        <v>0</v>
      </c>
      <c r="BG26" s="98">
        <f>INDEX(P$15:P$4420,ROWS(P$15:P36)*24)</f>
        <v>332.28351851850749</v>
      </c>
      <c r="BH26" s="98">
        <f>INDEX(Q$15:Q$4420,ROWS(Q$15:Q36)*24)</f>
        <v>17.767604986478887</v>
      </c>
      <c r="BI26" s="98">
        <f>INDEX(T$15:T$4420,ROWS(T$15:T36)*24)</f>
        <v>15.71981566702947</v>
      </c>
    </row>
    <row r="27" spans="2:61" x14ac:dyDescent="0.2">
      <c r="B27" s="100">
        <v>43661.958333333336</v>
      </c>
      <c r="C27" s="98">
        <v>15.713269146813287</v>
      </c>
      <c r="D27" s="98">
        <f t="shared" ref="D27:D50" si="8">AVERAGE(C4:C27)</f>
        <v>14.164845318858545</v>
      </c>
      <c r="E27" s="98">
        <v>142.32888888888888</v>
      </c>
      <c r="F27" s="98"/>
      <c r="G27" s="98">
        <v>133326.65712560443</v>
      </c>
      <c r="H27" s="98">
        <v>18.877072482638887</v>
      </c>
      <c r="I27" s="98">
        <v>27284.376927777677</v>
      </c>
      <c r="J27" s="98">
        <f t="shared" si="0"/>
        <v>123.45181640625</v>
      </c>
      <c r="K27" s="98">
        <v>65327.14453125</v>
      </c>
      <c r="L27" s="98">
        <f t="shared" si="1"/>
        <v>316.95290375936361</v>
      </c>
      <c r="M27" s="98">
        <f t="shared" ref="M27:M90" si="9">AVERAGE(L4:L27)</f>
        <v>312.12753149500355</v>
      </c>
      <c r="N27" s="98"/>
      <c r="O27" s="98"/>
      <c r="P27" s="98">
        <v>332.83254629626867</v>
      </c>
      <c r="Q27" s="98">
        <v>15.879642536905077</v>
      </c>
      <c r="R27" s="98"/>
      <c r="S27" s="98">
        <f t="shared" si="2"/>
        <v>952.77855221430468</v>
      </c>
      <c r="T27" s="101">
        <v>15.684002514779568</v>
      </c>
      <c r="W27" s="102">
        <v>43683</v>
      </c>
      <c r="X27" s="98">
        <f>INDEX(C$5:C$4420,ROWS(C$5:C27)*24)</f>
        <v>14.074737419817183</v>
      </c>
      <c r="Y27" s="98">
        <f>INDEX(D$4:D$4420,ROWS(D$4:D26)*24)</f>
        <v>13.122514967511881</v>
      </c>
      <c r="Z27" s="98">
        <f>INDEX(F$5:F$4420,ROWS(E$5:E27)*24)</f>
        <v>92.655173611110413</v>
      </c>
      <c r="AA27" s="98">
        <f t="shared" si="3"/>
        <v>133423.44999999899</v>
      </c>
      <c r="AB27" s="103">
        <f t="shared" si="4"/>
        <v>0.93103545152465084</v>
      </c>
      <c r="AC27" s="104">
        <f>INDEX(G$5:G$4420,ROWS(G$5:G27)*24)</f>
        <v>124221.96201472574</v>
      </c>
      <c r="AD27" s="98">
        <f>INDEX(H$5:H$4420,ROWS(H$5:H27)*24)</f>
        <v>18.360134548611111</v>
      </c>
      <c r="AE27" s="104">
        <f>INDEX(I$5:I$4420,ROWS(I$5:I27)*24)</f>
        <v>24995.793466182018</v>
      </c>
      <c r="AF27" s="98">
        <f>INDEX(J$5:J$4420,ROWS(J$5:J27)*24)</f>
        <v>68.434587673611105</v>
      </c>
      <c r="AG27" s="104">
        <f t="shared" si="5"/>
        <v>99226.168548543719</v>
      </c>
      <c r="AH27" s="104">
        <f>INDEX(K$5:K$4420,ROWS(K$5:K27)*24)</f>
        <v>59421.51171875</v>
      </c>
      <c r="AI27" s="104">
        <f>(INDEX(M$5:M$4420,ROWS(M$5:M27)*24))*1440</f>
        <v>455694.45107565488</v>
      </c>
      <c r="AJ27" s="98">
        <f>INDEX(N$5:N$4420,ROWS(N$5:N27)*24)</f>
        <v>0</v>
      </c>
      <c r="AK27" s="98">
        <f>INDEX(O$5:O$4420,ROWS(O$5:O27)*24)</f>
        <v>0</v>
      </c>
      <c r="AL27" s="98">
        <f>INDEX(P$5:P$4420,ROWS(P$5:P27)*24)</f>
        <v>332.49326719577112</v>
      </c>
      <c r="AM27" s="98">
        <f>INDEX(R$5:R$4420,ROWS(Q$5:Q27)*24)</f>
        <v>15.970587418057789</v>
      </c>
      <c r="AN27" s="98">
        <f t="shared" si="6"/>
        <v>22997.645882003217</v>
      </c>
      <c r="AO27" s="98">
        <f t="shared" si="7"/>
        <v>21411.623617754893</v>
      </c>
      <c r="AP27" s="98"/>
      <c r="AQ27" s="98">
        <f>INDEX(T$5:T$4420,ROWS(T$5:T27)*24)</f>
        <v>14.900047088649849</v>
      </c>
      <c r="AT27" s="105">
        <f>INDEX(B$15:B$4420,ROWS(B$15:B37)*24)</f>
        <v>43684.416666666664</v>
      </c>
      <c r="AU27" s="98">
        <f>INDEX(C$15:C$4420,ROWS(C$15:C37)*24)</f>
        <v>16.749962151580387</v>
      </c>
      <c r="AV27" s="98">
        <f>INDEX(D$15:D$4420,ROWS(D$15:D37)*24)</f>
        <v>13.18687118348879</v>
      </c>
      <c r="AW27" s="98">
        <f>INDEX(E$15:E$4420,ROWS(E$15:E37)*24)</f>
        <v>68.99666666666667</v>
      </c>
      <c r="AX27" s="98">
        <f>INDEX(G$15:G$4420,ROWS(G$15:G37)*24)</f>
        <v>52217.20342789041</v>
      </c>
      <c r="AY27" s="98">
        <f>INDEX(H$15:H$4420,ROWS(H$15:H37)*24)</f>
        <v>18.214312065972223</v>
      </c>
      <c r="AZ27" s="98">
        <f>INDEX(I$15:I$4420,ROWS(I$15:I37)*24)</f>
        <v>10373.800507247581</v>
      </c>
      <c r="BA27" s="98">
        <f>INDEX(J$15:J$4420,ROWS(J$15:J37)*24)</f>
        <v>50.782354600694447</v>
      </c>
      <c r="BB27" s="98">
        <f>INDEX(K$15:K$4420,ROWS(K$15:K37)*24)</f>
        <v>59280.9296875</v>
      </c>
      <c r="BC27" s="98">
        <f>INDEX(L$15:L$4420,ROWS(L$15:L37)*24)</f>
        <v>317.99860039394491</v>
      </c>
      <c r="BD27" s="98">
        <f>INDEX(M$15:M$4420,ROWS(M$15:M37)*24)</f>
        <v>316.63156185860117</v>
      </c>
      <c r="BE27" s="98">
        <f>INDEX(N$15:N$4420,ROWS(N$15:N37)*24)</f>
        <v>0</v>
      </c>
      <c r="BF27" s="98">
        <f>INDEX(O$15:O$4420,ROWS(O$15:O37)*24)</f>
        <v>0</v>
      </c>
      <c r="BG27" s="98">
        <f>INDEX(P$15:P$4420,ROWS(P$15:P37)*24)</f>
        <v>332.32407407409613</v>
      </c>
      <c r="BH27" s="98">
        <f>INDEX(Q$15:Q$4420,ROWS(Q$15:Q37)*24)</f>
        <v>14.325473680151205</v>
      </c>
      <c r="BI27" s="98">
        <f>INDEX(T$15:T$4420,ROWS(T$15:T37)*24)</f>
        <v>15.79747891796908</v>
      </c>
    </row>
    <row r="28" spans="2:61" x14ac:dyDescent="0.2">
      <c r="B28" s="100">
        <v>43662</v>
      </c>
      <c r="C28" s="98">
        <v>15.432810637685987</v>
      </c>
      <c r="D28" s="98">
        <f>AVERAGE(C5:C28)</f>
        <v>14.217677207143021</v>
      </c>
      <c r="E28" s="98">
        <v>77.05694444444444</v>
      </c>
      <c r="F28" s="98">
        <f>AVERAGE(E5:E28)</f>
        <v>98.807781250000858</v>
      </c>
      <c r="G28" s="98">
        <v>138499.96863799094</v>
      </c>
      <c r="H28" s="98">
        <v>18.637749565972221</v>
      </c>
      <c r="I28" s="98">
        <v>28491.878888888888</v>
      </c>
      <c r="J28" s="98">
        <f t="shared" si="0"/>
        <v>58.419194878472219</v>
      </c>
      <c r="K28" s="98">
        <v>65327.14453125</v>
      </c>
      <c r="L28" s="98">
        <f t="shared" si="1"/>
        <v>310.35285016782166</v>
      </c>
      <c r="M28" s="98">
        <f t="shared" si="9"/>
        <v>312.05358643970436</v>
      </c>
      <c r="N28" s="98"/>
      <c r="O28" s="98"/>
      <c r="P28" s="98">
        <v>333.21358024696508</v>
      </c>
      <c r="Q28" s="98">
        <v>22.860730079143412</v>
      </c>
      <c r="R28" s="98">
        <f>AVERAGE(Q5:Q28)</f>
        <v>20.364727352615681</v>
      </c>
      <c r="S28" s="98">
        <f t="shared" si="2"/>
        <v>1371.6438047486047</v>
      </c>
      <c r="T28" s="101">
        <v>15.83882803387112</v>
      </c>
      <c r="W28" s="102">
        <v>43684</v>
      </c>
      <c r="X28" s="98">
        <f>INDEX(C$5:C$4420,ROWS(C$5:C28)*24)</f>
        <v>14.168666234369804</v>
      </c>
      <c r="Y28" s="98">
        <f>INDEX(D$4:D$4420,ROWS(D$4:D27)*24)</f>
        <v>13.269045823773387</v>
      </c>
      <c r="Z28" s="98">
        <f>INDEX(F$5:F$4420,ROWS(E$5:E28)*24)</f>
        <v>95.542351466042035</v>
      </c>
      <c r="AA28" s="98">
        <f t="shared" si="3"/>
        <v>137580.98611110053</v>
      </c>
      <c r="AB28" s="103">
        <f t="shared" si="4"/>
        <v>0.96987309854510451</v>
      </c>
      <c r="AC28" s="104">
        <f>INDEX(G$5:G$4420,ROWS(G$5:G28)*24)</f>
        <v>133436.09730046405</v>
      </c>
      <c r="AD28" s="98">
        <f>INDEX(H$5:H$4420,ROWS(H$5:H28)*24)</f>
        <v>18.683954831932773</v>
      </c>
      <c r="AE28" s="104">
        <f>INDEX(I$5:I$4420,ROWS(I$5:I28)*24)</f>
        <v>25950.960746671597</v>
      </c>
      <c r="AF28" s="98">
        <f>INDEX(J$5:J$4420,ROWS(J$5:J28)*24)</f>
        <v>68.465906279178341</v>
      </c>
      <c r="AG28" s="104">
        <f t="shared" si="5"/>
        <v>107485.13655379246</v>
      </c>
      <c r="AH28" s="104">
        <f>INDEX(K$5:K$4420,ROWS(K$5:K28)*24)</f>
        <v>59280.9296875</v>
      </c>
      <c r="AI28" s="104">
        <f>(INDEX(M$5:M$4420,ROWS(M$5:M28)*24))*1440</f>
        <v>455773.57246941974</v>
      </c>
      <c r="AJ28" s="98">
        <f>INDEX(N$5:N$4420,ROWS(N$5:N28)*24)</f>
        <v>0</v>
      </c>
      <c r="AK28" s="98">
        <f>INDEX(O$5:O$4420,ROWS(O$5:O28)*24)</f>
        <v>0</v>
      </c>
      <c r="AL28" s="98">
        <f>INDEX(P$5:P$4420,ROWS(P$5:P28)*24)</f>
        <v>331.707817460282</v>
      </c>
      <c r="AM28" s="98">
        <f>INDEX(R$5:R$4420,ROWS(Q$5:Q28)*24)</f>
        <v>15.645351840922437</v>
      </c>
      <c r="AN28" s="98">
        <f t="shared" si="6"/>
        <v>22529.306650928309</v>
      </c>
      <c r="AO28" s="98">
        <f t="shared" si="7"/>
        <v>21850.568449608669</v>
      </c>
      <c r="AP28" s="98"/>
      <c r="AQ28" s="98">
        <f>INDEX(T$5:T$4420,ROWS(T$5:T28)*24)</f>
        <v>15.148275062732477</v>
      </c>
      <c r="AT28" s="105">
        <f>INDEX(B$15:B$4420,ROWS(B$15:B38)*24)</f>
        <v>43685.416666666664</v>
      </c>
      <c r="AU28" s="98">
        <f>INDEX(C$15:C$4420,ROWS(C$15:C38)*24)</f>
        <v>16.516852247686021</v>
      </c>
      <c r="AV28" s="98">
        <f>INDEX(D$15:D$4420,ROWS(D$15:D38)*24)</f>
        <v>13.284078253336041</v>
      </c>
      <c r="AW28" s="98">
        <f>INDEX(E$15:E$4420,ROWS(E$15:E38)*24)</f>
        <v>48.448055555555555</v>
      </c>
      <c r="AX28" s="98">
        <f>INDEX(G$15:G$4420,ROWS(G$15:G38)*24)</f>
        <v>50011.771999998688</v>
      </c>
      <c r="AY28" s="98">
        <f>INDEX(H$15:H$4420,ROWS(H$15:H38)*24)</f>
        <v>18.498795572916666</v>
      </c>
      <c r="AZ28" s="98">
        <f>INDEX(I$15:I$4420,ROWS(I$15:I38)*24)</f>
        <v>10445.381818183263</v>
      </c>
      <c r="BA28" s="98">
        <f>INDEX(J$15:J$4420,ROWS(J$15:J38)*24)</f>
        <v>29.949259982638889</v>
      </c>
      <c r="BB28" s="98">
        <f>INDEX(K$15:K$4420,ROWS(K$15:K38)*24)</f>
        <v>4991.2978515625</v>
      </c>
      <c r="BC28" s="98">
        <f>INDEX(L$15:L$4420,ROWS(L$15:L38)*24)</f>
        <v>317.68115011289581</v>
      </c>
      <c r="BD28" s="98">
        <f>INDEX(M$15:M$4420,ROWS(M$15:M38)*24)</f>
        <v>317.04943210484601</v>
      </c>
      <c r="BE28" s="98">
        <f>INDEX(N$15:N$4420,ROWS(N$15:N38)*24)</f>
        <v>0</v>
      </c>
      <c r="BF28" s="98">
        <f>INDEX(O$15:O$4420,ROWS(O$15:O38)*24)</f>
        <v>0</v>
      </c>
      <c r="BG28" s="98">
        <f>INDEX(P$15:P$4420,ROWS(P$15:P38)*24)</f>
        <v>332.23749999998347</v>
      </c>
      <c r="BH28" s="98">
        <f>INDEX(Q$15:Q$4420,ROWS(Q$15:Q38)*24)</f>
        <v>14.556349887087643</v>
      </c>
      <c r="BI28" s="98">
        <f>INDEX(T$15:T$4420,ROWS(T$15:T38)*24)</f>
        <v>15.375918252688004</v>
      </c>
    </row>
    <row r="29" spans="2:61" x14ac:dyDescent="0.2">
      <c r="B29" s="100">
        <v>43662.041666666664</v>
      </c>
      <c r="C29" s="98">
        <v>13.68588864556048</v>
      </c>
      <c r="D29" s="98">
        <f t="shared" si="8"/>
        <v>14.226706293846149</v>
      </c>
      <c r="E29" s="98">
        <v>94.509722222222223</v>
      </c>
      <c r="F29" s="98">
        <f t="shared" ref="F29:F92" si="10">AVERAGE(E6:E29)</f>
        <v>98.186994212963796</v>
      </c>
      <c r="G29" s="98">
        <v>3407.0055555555555</v>
      </c>
      <c r="H29" s="98">
        <v>23.591276041666667</v>
      </c>
      <c r="I29" s="98">
        <v>1683.3927777777778</v>
      </c>
      <c r="J29" s="98">
        <f t="shared" si="0"/>
        <v>70.918446180555549</v>
      </c>
      <c r="K29" s="98">
        <v>568.38099367632617</v>
      </c>
      <c r="L29" s="98">
        <f t="shared" si="1"/>
        <v>315.10397698989755</v>
      </c>
      <c r="M29" s="98">
        <f t="shared" si="9"/>
        <v>312.26330164382631</v>
      </c>
      <c r="N29" s="98"/>
      <c r="O29" s="98"/>
      <c r="P29" s="98">
        <v>333.03444444444443</v>
      </c>
      <c r="Q29" s="98">
        <v>17.930467454546857</v>
      </c>
      <c r="R29" s="98">
        <f t="shared" ref="R29:R92" si="11">AVERAGE(Q6:Q29)</f>
        <v>20.188150437245273</v>
      </c>
      <c r="S29" s="98">
        <f t="shared" si="2"/>
        <v>1075.8280472728115</v>
      </c>
      <c r="T29" s="101">
        <v>15.193677843828272</v>
      </c>
      <c r="W29" s="102">
        <v>43685</v>
      </c>
      <c r="X29" s="98">
        <f>INDEX(C$5:C$4420,ROWS(C$5:C29)*24)</f>
        <v>14.037594301611598</v>
      </c>
      <c r="Y29" s="98">
        <f>INDEX(D$4:D$4420,ROWS(D$4:D28)*24)</f>
        <v>13.304312252473771</v>
      </c>
      <c r="Z29" s="98">
        <f>INDEX(F$5:F$4420,ROWS(E$5:E29)*24)</f>
        <v>94.280898919753994</v>
      </c>
      <c r="AA29" s="98">
        <f t="shared" si="3"/>
        <v>135764.49444444577</v>
      </c>
      <c r="AB29" s="103">
        <f t="shared" si="4"/>
        <v>0.96747466727875764</v>
      </c>
      <c r="AC29" s="104">
        <f>INDEX(G$5:G$4420,ROWS(G$5:G29)*24)</f>
        <v>131348.7090909089</v>
      </c>
      <c r="AD29" s="98">
        <f>INDEX(H$5:H$4420,ROWS(H$5:H29)*24)</f>
        <v>23.325043402777776</v>
      </c>
      <c r="AE29" s="104">
        <f>INDEX(I$5:I$4420,ROWS(I$5:I29)*24)</f>
        <v>27569.094204545683</v>
      </c>
      <c r="AF29" s="98">
        <f>INDEX(J$5:J$4420,ROWS(J$5:J29)*24)</f>
        <v>79.60356770833333</v>
      </c>
      <c r="AG29" s="104">
        <f t="shared" si="5"/>
        <v>103779.61488636321</v>
      </c>
      <c r="AH29" s="104">
        <f>INDEX(K$5:K$4420,ROWS(K$5:K29)*24)</f>
        <v>4991.2978515625</v>
      </c>
      <c r="AI29" s="104">
        <f>(INDEX(M$5:M$4420,ROWS(M$5:M29)*24))*1440</f>
        <v>457079.76794747106</v>
      </c>
      <c r="AJ29" s="98">
        <f>INDEX(N$5:N$4420,ROWS(N$5:N29)*24)</f>
        <v>0</v>
      </c>
      <c r="AK29" s="98">
        <f>INDEX(O$5:O$4420,ROWS(O$5:O29)*24)</f>
        <v>0</v>
      </c>
      <c r="AL29" s="98">
        <f>INDEX(P$5:P$4420,ROWS(P$5:P29)*24)</f>
        <v>332.44592592592039</v>
      </c>
      <c r="AM29" s="98">
        <f>INDEX(R$5:R$4420,ROWS(Q$5:Q29)*24)</f>
        <v>14.955801122690318</v>
      </c>
      <c r="AN29" s="98">
        <f t="shared" si="6"/>
        <v>21536.353616674056</v>
      </c>
      <c r="AO29" s="98">
        <f t="shared" si="7"/>
        <v>20835.876549689401</v>
      </c>
      <c r="AP29" s="98"/>
      <c r="AQ29" s="98">
        <f>INDEX(T$5:T$4420,ROWS(T$5:T29)*24)</f>
        <v>14.793824182402847</v>
      </c>
      <c r="AT29" s="105">
        <f>INDEX(B$15:B$4420,ROWS(B$15:B39)*24)</f>
        <v>43686.416666666664</v>
      </c>
      <c r="AU29" s="98">
        <f>INDEX(C$15:C$4420,ROWS(C$15:C39)*24)</f>
        <v>16.756723532146879</v>
      </c>
      <c r="AV29" s="98">
        <f>INDEX(D$15:D$4420,ROWS(D$15:D39)*24)</f>
        <v>13.304270777596471</v>
      </c>
      <c r="AW29" s="98">
        <f>INDEX(E$15:E$4420,ROWS(E$15:E39)*24)</f>
        <v>57.467777777777776</v>
      </c>
      <c r="AX29" s="98">
        <f>INDEX(G$15:G$4420,ROWS(G$15:G39)*24)</f>
        <v>48913.987292082311</v>
      </c>
      <c r="AY29" s="98">
        <f>INDEX(H$15:H$4420,ROWS(H$15:H39)*24)</f>
        <v>23.618183210784313</v>
      </c>
      <c r="AZ29" s="98">
        <f>INDEX(I$15:I$4420,ROWS(I$15:I39)*24)</f>
        <v>13145.879722222222</v>
      </c>
      <c r="BA29" s="98">
        <f>INDEX(J$15:J$4420,ROWS(J$15:J39)*24)</f>
        <v>33.84959456699346</v>
      </c>
      <c r="BB29" s="98">
        <f>INDEX(K$15:K$4420,ROWS(K$15:K39)*24)</f>
        <v>41479.3125</v>
      </c>
      <c r="BC29" s="98">
        <f>INDEX(L$15:L$4420,ROWS(L$15:L39)*24)</f>
        <v>316.94683881478591</v>
      </c>
      <c r="BD29" s="98">
        <f>INDEX(M$15:M$4420,ROWS(M$15:M39)*24)</f>
        <v>317.30997240943651</v>
      </c>
      <c r="BE29" s="98">
        <f>INDEX(N$15:N$4420,ROWS(N$15:N39)*24)</f>
        <v>0</v>
      </c>
      <c r="BF29" s="98">
        <f>INDEX(O$15:O$4420,ROWS(O$15:O39)*24)</f>
        <v>0</v>
      </c>
      <c r="BG29" s="98">
        <f>INDEX(P$15:P$4420,ROWS(P$15:P39)*24)</f>
        <v>332.1086728395025</v>
      </c>
      <c r="BH29" s="98">
        <f>INDEX(Q$15:Q$4420,ROWS(Q$15:Q39)*24)</f>
        <v>15.161834024716583</v>
      </c>
      <c r="BI29" s="98">
        <f>INDEX(T$15:T$4420,ROWS(T$15:T39)*24)</f>
        <v>15.329677307075924</v>
      </c>
    </row>
    <row r="30" spans="2:61" x14ac:dyDescent="0.2">
      <c r="B30" s="100">
        <v>43662.083333333336</v>
      </c>
      <c r="C30" s="98">
        <v>12.175181604756249</v>
      </c>
      <c r="D30" s="98">
        <f t="shared" si="8"/>
        <v>14.248774837239806</v>
      </c>
      <c r="E30" s="98">
        <v>80.556666666666672</v>
      </c>
      <c r="F30" s="98">
        <f t="shared" si="10"/>
        <v>97.785350694445285</v>
      </c>
      <c r="G30" s="98">
        <v>7328.0861111111108</v>
      </c>
      <c r="H30" s="98">
        <v>18.889507378472221</v>
      </c>
      <c r="I30" s="98">
        <v>1830.5671777774228</v>
      </c>
      <c r="J30" s="98">
        <f t="shared" si="0"/>
        <v>61.667159288194455</v>
      </c>
      <c r="K30" s="98">
        <v>0</v>
      </c>
      <c r="L30" s="98">
        <f t="shared" si="1"/>
        <v>312.6868187564715</v>
      </c>
      <c r="M30" s="98">
        <f t="shared" si="9"/>
        <v>312.13611703511179</v>
      </c>
      <c r="N30" s="98"/>
      <c r="O30" s="98"/>
      <c r="P30" s="98">
        <v>332.5587037036982</v>
      </c>
      <c r="Q30" s="98">
        <v>19.871884947226693</v>
      </c>
      <c r="R30" s="98">
        <f t="shared" si="11"/>
        <v>20.31332501509533</v>
      </c>
      <c r="S30" s="98">
        <f t="shared" si="2"/>
        <v>1192.3130968336015</v>
      </c>
      <c r="T30" s="101">
        <v>13.38654825219005</v>
      </c>
      <c r="W30" s="102">
        <v>43686</v>
      </c>
      <c r="X30" s="98">
        <f>INDEX(C$5:C$4420,ROWS(C$5:C30)*24)</f>
        <v>13.215923199301534</v>
      </c>
      <c r="Y30" s="98">
        <f>INDEX(D$4:D$4420,ROWS(D$4:D29)*24)</f>
        <v>13.194755356225437</v>
      </c>
      <c r="Z30" s="98">
        <f>INDEX(F$5:F$4420,ROWS(E$5:E30)*24)</f>
        <v>97.66702700617482</v>
      </c>
      <c r="AA30" s="98">
        <f t="shared" si="3"/>
        <v>140640.51888889173</v>
      </c>
      <c r="AB30" s="103">
        <f t="shared" si="4"/>
        <v>0.9728303998246175</v>
      </c>
      <c r="AC30" s="104">
        <f>INDEX(G$5:G$4420,ROWS(G$5:G30)*24)</f>
        <v>136819.37222222221</v>
      </c>
      <c r="AD30" s="98">
        <f>INDEX(H$5:H$4420,ROWS(H$5:H30)*24)</f>
        <v>23.090657552083332</v>
      </c>
      <c r="AE30" s="104">
        <f>INDEX(I$5:I$4420,ROWS(I$5:I30)*24)</f>
        <v>32002.279444444444</v>
      </c>
      <c r="AF30" s="98">
        <f>INDEX(J$5:J$4420,ROWS(J$5:J30)*24)</f>
        <v>76.722120225694454</v>
      </c>
      <c r="AG30" s="104">
        <f t="shared" si="5"/>
        <v>104817.09277777777</v>
      </c>
      <c r="AH30" s="104">
        <f>INDEX(K$5:K$4420,ROWS(K$5:K30)*24)</f>
        <v>41479.3125</v>
      </c>
      <c r="AI30" s="104">
        <f>(INDEX(M$5:M$4420,ROWS(M$5:M30)*24))*1440</f>
        <v>444585.5524022904</v>
      </c>
      <c r="AJ30" s="98">
        <f>INDEX(N$5:N$4420,ROWS(N$5:N30)*24)</f>
        <v>0</v>
      </c>
      <c r="AK30" s="98">
        <f>INDEX(O$5:O$4420,ROWS(O$5:O30)*24)</f>
        <v>0</v>
      </c>
      <c r="AL30" s="98">
        <f>INDEX(P$5:P$4420,ROWS(P$5:P30)*24)</f>
        <v>294.89203703704806</v>
      </c>
      <c r="AM30" s="98">
        <f>INDEX(R$5:R$4420,ROWS(Q$5:Q30)*24)</f>
        <v>14.39058954997788</v>
      </c>
      <c r="AN30" s="98">
        <f t="shared" si="6"/>
        <v>20722.448951968148</v>
      </c>
      <c r="AO30" s="98">
        <f t="shared" si="7"/>
        <v>20159.4282992884</v>
      </c>
      <c r="AP30" s="98"/>
      <c r="AQ30" s="98">
        <f>INDEX(T$5:T$4420,ROWS(T$5:T30)*24)</f>
        <v>13.906968123760565</v>
      </c>
      <c r="AT30" s="105">
        <f>INDEX(B$15:B$4420,ROWS(B$15:B40)*24)</f>
        <v>43687.416666666664</v>
      </c>
      <c r="AU30" s="98">
        <f>INDEX(C$15:C$4420,ROWS(C$15:C40)*24)</f>
        <v>13.007325114850731</v>
      </c>
      <c r="AV30" s="98">
        <f>INDEX(D$15:D$4420,ROWS(D$15:D40)*24)</f>
        <v>12.769751321861305</v>
      </c>
      <c r="AW30" s="98">
        <f>INDEX(E$15:E$4420,ROWS(E$15:E40)*24)</f>
        <v>56.283611111111114</v>
      </c>
      <c r="AX30" s="98">
        <f>INDEX(G$15:G$4420,ROWS(G$15:G40)*24)</f>
        <v>46609.506467656298</v>
      </c>
      <c r="AY30" s="98">
        <f>INDEX(H$15:H$4420,ROWS(H$15:H40)*24)</f>
        <v>22.589138454861111</v>
      </c>
      <c r="AZ30" s="98">
        <f>INDEX(I$15:I$4420,ROWS(I$15:I40)*24)</f>
        <v>12509.593169191015</v>
      </c>
      <c r="BA30" s="98">
        <f>INDEX(J$15:J$4420,ROWS(J$15:J40)*24)</f>
        <v>33.694472656249999</v>
      </c>
      <c r="BB30" s="98">
        <f>INDEX(K$15:K$4420,ROWS(K$15:K40)*24)</f>
        <v>41330.7421875</v>
      </c>
      <c r="BC30" s="98">
        <f>INDEX(L$15:L$4420,ROWS(L$15:L40)*24)</f>
        <v>277.82100846571643</v>
      </c>
      <c r="BD30" s="98">
        <f>INDEX(M$15:M$4420,ROWS(M$15:M40)*24)</f>
        <v>293.60762041128663</v>
      </c>
      <c r="BE30" s="98">
        <f>INDEX(N$15:N$4420,ROWS(N$15:N40)*24)</f>
        <v>0</v>
      </c>
      <c r="BF30" s="98">
        <f>INDEX(O$15:O$4420,ROWS(O$15:O40)*24)</f>
        <v>0</v>
      </c>
      <c r="BG30" s="98">
        <f>INDEX(P$15:P$4420,ROWS(P$15:P40)*24)</f>
        <v>294.88759259257051</v>
      </c>
      <c r="BH30" s="98">
        <f>INDEX(Q$15:Q$4420,ROWS(Q$15:Q40)*24)</f>
        <v>17.06658412685411</v>
      </c>
      <c r="BI30" s="98">
        <f>INDEX(T$15:T$4420,ROWS(T$15:T40)*24)</f>
        <v>12.122930378081202</v>
      </c>
    </row>
    <row r="31" spans="2:61" x14ac:dyDescent="0.2">
      <c r="B31" s="100">
        <v>43662.125</v>
      </c>
      <c r="C31" s="98">
        <v>10.371250160622488</v>
      </c>
      <c r="D31" s="98">
        <f t="shared" si="8"/>
        <v>14.251464023675711</v>
      </c>
      <c r="E31" s="98">
        <v>76.767777777777781</v>
      </c>
      <c r="F31" s="98">
        <f t="shared" si="10"/>
        <v>96.853892361111946</v>
      </c>
      <c r="G31" s="98">
        <v>13562.477777777778</v>
      </c>
      <c r="H31" s="98">
        <v>18.869672309027777</v>
      </c>
      <c r="I31" s="98">
        <v>3044.8552777777777</v>
      </c>
      <c r="J31" s="98">
        <f t="shared" si="0"/>
        <v>57.898105468750003</v>
      </c>
      <c r="K31" s="98">
        <v>0</v>
      </c>
      <c r="L31" s="98">
        <f t="shared" si="1"/>
        <v>312.9639891077951</v>
      </c>
      <c r="M31" s="98">
        <f t="shared" si="9"/>
        <v>312.32057727138005</v>
      </c>
      <c r="N31" s="98"/>
      <c r="O31" s="98"/>
      <c r="P31" s="98">
        <v>333.68371913580847</v>
      </c>
      <c r="Q31" s="98">
        <v>20.719730028013387</v>
      </c>
      <c r="R31" s="98">
        <f t="shared" si="11"/>
        <v>20.178244279856163</v>
      </c>
      <c r="S31" s="98">
        <f t="shared" si="2"/>
        <v>1243.1838016808033</v>
      </c>
      <c r="T31" s="101">
        <v>11.804322685135736</v>
      </c>
      <c r="W31" s="102">
        <v>43687</v>
      </c>
      <c r="X31" s="98">
        <f>INDEX(C$5:C$4420,ROWS(C$5:C31)*24)</f>
        <v>12.811867872786502</v>
      </c>
      <c r="Y31" s="98">
        <f>INDEX(D$4:D$4420,ROWS(D$4:D30)*24)</f>
        <v>12.379761408592101</v>
      </c>
      <c r="Z31" s="98">
        <f>INDEX(F$5:F$4420,ROWS(E$5:E31)*24)</f>
        <v>89.639798611112781</v>
      </c>
      <c r="AA31" s="98">
        <f t="shared" si="3"/>
        <v>129081.3100000024</v>
      </c>
      <c r="AB31" s="103">
        <f t="shared" si="4"/>
        <v>0.97934708168334939</v>
      </c>
      <c r="AC31" s="104">
        <f>INDEX(G$5:G$4420,ROWS(G$5:G31)*24)</f>
        <v>126415.40424836609</v>
      </c>
      <c r="AD31" s="98">
        <f>INDEX(H$5:H$4420,ROWS(H$5:H31)*24)</f>
        <v>23.372656249999999</v>
      </c>
      <c r="AE31" s="104">
        <f>INDEX(I$5:I$4420,ROWS(I$5:I31)*24)</f>
        <v>31073.26361111111</v>
      </c>
      <c r="AF31" s="98">
        <f>INDEX(J$5:J$4420,ROWS(J$5:J31)*24)</f>
        <v>46.971093750000001</v>
      </c>
      <c r="AG31" s="104">
        <f t="shared" si="5"/>
        <v>95342.140637254983</v>
      </c>
      <c r="AH31" s="104">
        <f>INDEX(K$5:K$4420,ROWS(K$5:K31)*24)</f>
        <v>41330.7421875</v>
      </c>
      <c r="AI31" s="104">
        <f>(INDEX(M$5:M$4420,ROWS(M$5:M31)*24))*1440</f>
        <v>404972.14836774964</v>
      </c>
      <c r="AJ31" s="98">
        <f>INDEX(N$5:N$4420,ROWS(N$5:N31)*24)</f>
        <v>0</v>
      </c>
      <c r="AK31" s="98">
        <f>INDEX(O$5:O$4420,ROWS(O$5:O31)*24)</f>
        <v>0</v>
      </c>
      <c r="AL31" s="98">
        <f>INDEX(P$5:P$4420,ROWS(P$5:P31)*24)</f>
        <v>294.35305555555556</v>
      </c>
      <c r="AM31" s="98">
        <f>INDEX(R$5:R$4420,ROWS(Q$5:Q31)*24)</f>
        <v>13.843399317626485</v>
      </c>
      <c r="AN31" s="98">
        <f t="shared" si="6"/>
        <v>19934.495017382138</v>
      </c>
      <c r="AO31" s="98">
        <f t="shared" si="7"/>
        <v>19522.789520104467</v>
      </c>
      <c r="AP31" s="98"/>
      <c r="AQ31" s="98">
        <f>INDEX(T$5:T$4420,ROWS(T$5:T31)*24)</f>
        <v>13.306561689838741</v>
      </c>
      <c r="AT31" s="105">
        <f>INDEX(B$15:B$4420,ROWS(B$15:B41)*24)</f>
        <v>43688.416666666664</v>
      </c>
      <c r="AU31" s="98">
        <f>INDEX(C$15:C$4420,ROWS(C$15:C41)*24)</f>
        <v>12.282833728260982</v>
      </c>
      <c r="AV31" s="98">
        <f>INDEX(D$15:D$4420,ROWS(D$15:D41)*24)</f>
        <v>12.213803421734609</v>
      </c>
      <c r="AW31" s="98">
        <f>INDEX(E$15:E$4420,ROWS(E$15:E41)*24)</f>
        <v>49.787222222222219</v>
      </c>
      <c r="AX31" s="98">
        <f>INDEX(G$15:G$4420,ROWS(G$15:G41)*24)</f>
        <v>46598.125925929016</v>
      </c>
      <c r="AY31" s="98">
        <f>INDEX(H$15:H$4420,ROWS(H$15:H41)*24)</f>
        <v>22.774891493055556</v>
      </c>
      <c r="AZ31" s="98">
        <f>INDEX(I$15:I$4420,ROWS(I$15:I41)*24)</f>
        <v>12491.426641415224</v>
      </c>
      <c r="BA31" s="98">
        <f>INDEX(J$15:J$4420,ROWS(J$15:J41)*24)</f>
        <v>27.012330729166663</v>
      </c>
      <c r="BB31" s="98">
        <f>INDEX(K$15:K$4420,ROWS(K$15:K41)*24)</f>
        <v>41560.3515625</v>
      </c>
      <c r="BC31" s="98">
        <f>INDEX(L$15:L$4420,ROWS(L$15:L41)*24)</f>
        <v>278.96610571867063</v>
      </c>
      <c r="BD31" s="98">
        <f>INDEX(M$15:M$4420,ROWS(M$15:M41)*24)</f>
        <v>281.54622462499918</v>
      </c>
      <c r="BE31" s="98">
        <f>INDEX(N$15:N$4420,ROWS(N$15:N41)*24)</f>
        <v>0</v>
      </c>
      <c r="BF31" s="98">
        <f>INDEX(O$15:O$4420,ROWS(O$15:O41)*24)</f>
        <v>0</v>
      </c>
      <c r="BG31" s="98">
        <f>INDEX(P$15:P$4420,ROWS(P$15:P41)*24)</f>
        <v>295.4806481481923</v>
      </c>
      <c r="BH31" s="98">
        <f>INDEX(Q$15:Q$4420,ROWS(Q$15:Q41)*24)</f>
        <v>16.514542429521679</v>
      </c>
      <c r="BI31" s="98">
        <f>INDEX(T$15:T$4420,ROWS(T$15:T41)*24)</f>
        <v>11.450394934548273</v>
      </c>
    </row>
    <row r="32" spans="2:61" x14ac:dyDescent="0.2">
      <c r="B32" s="100">
        <v>43662.166666666664</v>
      </c>
      <c r="C32" s="98">
        <v>9.7383147467176112</v>
      </c>
      <c r="D32" s="98">
        <f t="shared" si="8"/>
        <v>14.250867396762724</v>
      </c>
      <c r="E32" s="98">
        <v>109.46722222222222</v>
      </c>
      <c r="F32" s="98">
        <f t="shared" si="10"/>
        <v>96.927046296297121</v>
      </c>
      <c r="G32" s="98">
        <v>18115.383333333335</v>
      </c>
      <c r="H32" s="98">
        <v>19.468326822916666</v>
      </c>
      <c r="I32" s="98">
        <v>4260.0002777777781</v>
      </c>
      <c r="J32" s="98">
        <f t="shared" si="0"/>
        <v>89.998895399305553</v>
      </c>
      <c r="K32" s="98">
        <v>0</v>
      </c>
      <c r="L32" s="98">
        <f t="shared" si="1"/>
        <v>312.23158353452544</v>
      </c>
      <c r="M32" s="98">
        <f t="shared" si="9"/>
        <v>312.23251038202915</v>
      </c>
      <c r="N32" s="98"/>
      <c r="O32" s="98"/>
      <c r="P32" s="98">
        <v>332.49092592594525</v>
      </c>
      <c r="Q32" s="98">
        <v>20.259342391419793</v>
      </c>
      <c r="R32" s="98">
        <f t="shared" si="11"/>
        <v>20.26253159101849</v>
      </c>
      <c r="S32" s="98">
        <f t="shared" si="2"/>
        <v>1215.5605434851875</v>
      </c>
      <c r="T32" s="101">
        <v>10.477070936289254</v>
      </c>
      <c r="W32" s="102">
        <v>43688</v>
      </c>
      <c r="X32" s="98">
        <f>INDEX(C$5:C$4420,ROWS(C$5:C32)*24)</f>
        <v>13.305459108882481</v>
      </c>
      <c r="Y32" s="98">
        <f>INDEX(D$4:D$4420,ROWS(D$4:D31)*24)</f>
        <v>12.323619297345601</v>
      </c>
      <c r="Z32" s="98">
        <f>INDEX(F$5:F$4420,ROWS(E$5:E32)*24)</f>
        <v>89.00177083333331</v>
      </c>
      <c r="AA32" s="98">
        <f t="shared" si="3"/>
        <v>128162.54999999997</v>
      </c>
      <c r="AB32" s="103">
        <f t="shared" si="4"/>
        <v>0.96939448145489826</v>
      </c>
      <c r="AC32" s="104">
        <f>INDEX(G$5:G$4420,ROWS(G$5:G32)*24)</f>
        <v>124240.06869918744</v>
      </c>
      <c r="AD32" s="98">
        <f>INDEX(H$5:H$4420,ROWS(H$5:H32)*24)</f>
        <v>23.552105034722221</v>
      </c>
      <c r="AE32" s="104">
        <f>INDEX(I$5:I$4420,ROWS(I$5:I32)*24)</f>
        <v>31117.446111111112</v>
      </c>
      <c r="AF32" s="98">
        <f>INDEX(J$5:J$4420,ROWS(J$5:J32)*24)</f>
        <v>60.249006076388895</v>
      </c>
      <c r="AG32" s="104">
        <f t="shared" si="5"/>
        <v>93122.622588076323</v>
      </c>
      <c r="AH32" s="104">
        <f>INDEX(K$5:K$4420,ROWS(K$5:K32)*24)</f>
        <v>41560.3515625</v>
      </c>
      <c r="AI32" s="104">
        <f>(INDEX(M$5:M$4420,ROWS(M$5:M32)*24))*1440</f>
        <v>405541.41437709035</v>
      </c>
      <c r="AJ32" s="98">
        <f>INDEX(N$5:N$4420,ROWS(N$5:N32)*24)</f>
        <v>0</v>
      </c>
      <c r="AK32" s="98">
        <f>INDEX(O$5:O$4420,ROWS(O$5:O32)*24)</f>
        <v>0</v>
      </c>
      <c r="AL32" s="98">
        <f>INDEX(P$5:P$4420,ROWS(P$5:P32)*24)</f>
        <v>294.98287037036488</v>
      </c>
      <c r="AM32" s="98">
        <f>INDEX(R$5:R$4420,ROWS(Q$5:Q32)*24)</f>
        <v>13.655138609171319</v>
      </c>
      <c r="AN32" s="98">
        <f t="shared" si="6"/>
        <v>19663.399597206699</v>
      </c>
      <c r="AO32" s="98">
        <f t="shared" si="7"/>
        <v>19061.591056174642</v>
      </c>
      <c r="AP32" s="98"/>
      <c r="AQ32" s="98">
        <f>INDEX(T$5:T$4420,ROWS(T$5:T32)*24)</f>
        <v>14.353441243436601</v>
      </c>
      <c r="AT32" s="105">
        <f>INDEX(B$15:B$4420,ROWS(B$15:B42)*24)</f>
        <v>43689.416666666664</v>
      </c>
      <c r="AU32" s="98">
        <f>INDEX(C$15:C$4420,ROWS(C$15:C42)*24)</f>
        <v>16.332380761482444</v>
      </c>
      <c r="AV32" s="98">
        <f>INDEX(D$15:D$4420,ROWS(D$15:D42)*24)</f>
        <v>12.651940183836011</v>
      </c>
      <c r="AW32" s="98">
        <f>INDEX(E$15:E$4420,ROWS(E$15:E42)*24)</f>
        <v>58.111111111111114</v>
      </c>
      <c r="AX32" s="98">
        <f>INDEX(G$15:G$4420,ROWS(G$15:G42)*24)</f>
        <v>46861.048628256722</v>
      </c>
      <c r="AY32" s="98">
        <f>INDEX(H$15:H$4420,ROWS(H$15:H42)*24)</f>
        <v>22.842643229166665</v>
      </c>
      <c r="AZ32" s="98">
        <f>INDEX(I$15:I$4420,ROWS(I$15:I42)*24)</f>
        <v>12481.004040402837</v>
      </c>
      <c r="BA32" s="98">
        <f>INDEX(J$15:J$4420,ROWS(J$15:J42)*24)</f>
        <v>35.268467881944446</v>
      </c>
      <c r="BB32" s="98">
        <f>INDEX(K$15:K$4420,ROWS(K$15:K42)*24)</f>
        <v>41433.046875</v>
      </c>
      <c r="BC32" s="98">
        <f>INDEX(L$15:L$4420,ROWS(L$15:L42)*24)</f>
        <v>281.82981850341378</v>
      </c>
      <c r="BD32" s="98">
        <f>INDEX(M$15:M$4420,ROWS(M$15:M42)*24)</f>
        <v>281.4113484058725</v>
      </c>
      <c r="BE32" s="98">
        <f>INDEX(N$15:N$4420,ROWS(N$15:N42)*24)</f>
        <v>0</v>
      </c>
      <c r="BF32" s="98">
        <f>INDEX(O$15:O$4420,ROWS(O$15:O42)*24)</f>
        <v>0</v>
      </c>
      <c r="BG32" s="98">
        <f>INDEX(P$15:P$4420,ROWS(P$15:P42)*24)</f>
        <v>295.33417328045186</v>
      </c>
      <c r="BH32" s="98">
        <f>INDEX(Q$15:Q$4420,ROWS(Q$15:Q42)*24)</f>
        <v>13.504354777038097</v>
      </c>
      <c r="BI32" s="98">
        <f>INDEX(T$15:T$4420,ROWS(T$15:T42)*24)</f>
        <v>14.842199491235531</v>
      </c>
    </row>
    <row r="33" spans="2:61" x14ac:dyDescent="0.2">
      <c r="B33" s="100">
        <v>43662.208333333336</v>
      </c>
      <c r="C33" s="98">
        <v>9.4011407771815243</v>
      </c>
      <c r="D33" s="98">
        <f t="shared" si="8"/>
        <v>14.254158057103664</v>
      </c>
      <c r="E33" s="98">
        <v>54.077777777777776</v>
      </c>
      <c r="F33" s="98">
        <f t="shared" si="10"/>
        <v>95.748099537037845</v>
      </c>
      <c r="G33" s="98">
        <v>23759.684027777777</v>
      </c>
      <c r="H33" s="98">
        <v>23.068218315972221</v>
      </c>
      <c r="I33" s="98">
        <v>5488.5957334785662</v>
      </c>
      <c r="J33" s="98">
        <f t="shared" si="0"/>
        <v>31.009559461805555</v>
      </c>
      <c r="K33" s="98">
        <v>0</v>
      </c>
      <c r="L33" s="98">
        <f t="shared" si="1"/>
        <v>313.0148168757014</v>
      </c>
      <c r="M33" s="98">
        <f t="shared" si="9"/>
        <v>312.33330797317473</v>
      </c>
      <c r="N33" s="98"/>
      <c r="O33" s="98"/>
      <c r="P33" s="98">
        <v>332.50305555555553</v>
      </c>
      <c r="Q33" s="98">
        <v>19.48823867985416</v>
      </c>
      <c r="R33" s="98">
        <f t="shared" si="11"/>
        <v>20.183453392877336</v>
      </c>
      <c r="S33" s="98">
        <f t="shared" si="2"/>
        <v>1169.2943207912497</v>
      </c>
      <c r="T33" s="101">
        <v>10.058098835321983</v>
      </c>
      <c r="W33" s="102">
        <v>43689</v>
      </c>
      <c r="X33" s="98" t="str">
        <f>INDEX(C$5:C$4420,ROWS(C$5:C33)*24)</f>
        <v>Bad</v>
      </c>
      <c r="Y33" s="98">
        <f>INDEX(D$4:D$4420,ROWS(D$4:D32)*24)</f>
        <v>12.745580311247247</v>
      </c>
      <c r="Z33" s="98">
        <f>INDEX(F$5:F$4420,ROWS(E$5:E33)*24)</f>
        <v>97.58074228397949</v>
      </c>
      <c r="AA33" s="98">
        <f t="shared" si="3"/>
        <v>140516.26888893047</v>
      </c>
      <c r="AB33" s="103">
        <f t="shared" si="4"/>
        <v>0.97045461084874074</v>
      </c>
      <c r="AC33" s="104">
        <f>INDEX(G$5:G$4420,ROWS(G$5:G33)*24)</f>
        <v>136364.66104252404</v>
      </c>
      <c r="AD33" s="98">
        <f>INDEX(H$5:H$4420,ROWS(H$5:H33)*24)</f>
        <v>23.442176649305555</v>
      </c>
      <c r="AE33" s="104">
        <f>INDEX(I$5:I$4420,ROWS(I$5:I33)*24)</f>
        <v>31081.962500000001</v>
      </c>
      <c r="AF33" s="98">
        <f>INDEX(J$5:J$4420,ROWS(J$5:J33)*24)</f>
        <v>88.013101128472229</v>
      </c>
      <c r="AG33" s="104">
        <f t="shared" si="5"/>
        <v>105282.69854252404</v>
      </c>
      <c r="AH33" s="104">
        <f>INDEX(K$5:K$4420,ROWS(K$5:K33)*24)</f>
        <v>41433.046875</v>
      </c>
      <c r="AI33" s="104">
        <f>(INDEX(M$5:M$4420,ROWS(M$5:M33)*24))*1440</f>
        <v>388424.33236247324</v>
      </c>
      <c r="AJ33" s="98">
        <f>INDEX(N$5:N$4420,ROWS(N$5:N33)*24)</f>
        <v>0</v>
      </c>
      <c r="AK33" s="98">
        <f>INDEX(O$5:O$4420,ROWS(O$5:O33)*24)</f>
        <v>0</v>
      </c>
      <c r="AL33" s="98">
        <f>INDEX(P$5:P$4420,ROWS(P$5:P33)*24)</f>
        <v>1.2688791059939044</v>
      </c>
      <c r="AM33" s="98">
        <f>INDEX(R$5:R$4420,ROWS(Q$5:Q33)*24)</f>
        <v>13.162643583349807</v>
      </c>
      <c r="AN33" s="98">
        <f t="shared" si="6"/>
        <v>18954.206760023721</v>
      </c>
      <c r="AO33" s="98">
        <f t="shared" si="7"/>
        <v>18394.197345245389</v>
      </c>
      <c r="AP33" s="98"/>
      <c r="AQ33" s="98">
        <f>INDEX(T$5:T$4420,ROWS(T$5:T33)*24)</f>
        <v>6.6822405644094882</v>
      </c>
      <c r="AT33" s="105">
        <f>INDEX(B$15:B$4420,ROWS(B$15:B43)*24)</f>
        <v>43690.416666666664</v>
      </c>
      <c r="AU33" s="98">
        <f>INDEX(C$15:C$4420,ROWS(C$15:C43)*24)</f>
        <v>16.428474357393053</v>
      </c>
      <c r="AV33" s="98">
        <f>INDEX(D$15:D$4420,ROWS(D$15:D43)*24)</f>
        <v>13.390790575995622</v>
      </c>
      <c r="AW33" s="98">
        <f>INDEX(E$15:E$4420,ROWS(E$15:E43)*24)</f>
        <v>79.896944444444443</v>
      </c>
      <c r="AX33" s="98">
        <f>INDEX(G$15:G$4420,ROWS(G$15:G43)*24)</f>
        <v>50105.331921679513</v>
      </c>
      <c r="AY33" s="98">
        <f>INDEX(H$15:H$4420,ROWS(H$15:H43)*24)</f>
        <v>22.832899305555557</v>
      </c>
      <c r="AZ33" s="98">
        <f>INDEX(I$15:I$4420,ROWS(I$15:I43)*24)</f>
        <v>12681.25016414192</v>
      </c>
      <c r="BA33" s="98">
        <f>INDEX(J$15:J$4420,ROWS(J$15:J43)*24)</f>
        <v>57.064045138888886</v>
      </c>
      <c r="BB33" s="98">
        <f>INDEX(K$15:K$4420,ROWS(K$15:K43)*24)</f>
        <v>41574.2734375</v>
      </c>
      <c r="BC33" s="98">
        <f>INDEX(L$15:L$4420,ROWS(L$15:L43)*24)</f>
        <v>280.70477375738733</v>
      </c>
      <c r="BD33" s="98">
        <f>INDEX(M$15:M$4420,ROWS(M$15:M43)*24)</f>
        <v>249.42240698626563</v>
      </c>
      <c r="BE33" s="98">
        <f>INDEX(N$15:N$4420,ROWS(N$15:N43)*24)</f>
        <v>0</v>
      </c>
      <c r="BF33" s="98">
        <f>INDEX(O$15:O$4420,ROWS(O$15:O43)*24)</f>
        <v>0</v>
      </c>
      <c r="BG33" s="98">
        <f>INDEX(P$15:P$4420,ROWS(P$15:P43)*24)</f>
        <v>294.43805555555554</v>
      </c>
      <c r="BH33" s="98">
        <f>INDEX(Q$15:Q$4420,ROWS(Q$15:Q43)*24)</f>
        <v>13.733281798168189</v>
      </c>
      <c r="BI33" s="98">
        <f>INDEX(T$15:T$4420,ROWS(T$15:T43)*24)</f>
        <v>15.29588284495002</v>
      </c>
    </row>
    <row r="34" spans="2:61" x14ac:dyDescent="0.2">
      <c r="B34" s="100">
        <v>43662.25</v>
      </c>
      <c r="C34" s="98">
        <v>9.3182365416300801</v>
      </c>
      <c r="D34" s="98">
        <f t="shared" si="8"/>
        <v>14.25808692146029</v>
      </c>
      <c r="E34" s="98">
        <v>124.67</v>
      </c>
      <c r="F34" s="98">
        <f t="shared" si="10"/>
        <v>95.895553240741563</v>
      </c>
      <c r="G34" s="98">
        <v>28975.378189298841</v>
      </c>
      <c r="H34" s="98">
        <v>18.751269531249999</v>
      </c>
      <c r="I34" s="98">
        <v>6707.5745799761989</v>
      </c>
      <c r="J34" s="98">
        <f t="shared" si="0"/>
        <v>105.91873046875</v>
      </c>
      <c r="K34" s="98">
        <v>0</v>
      </c>
      <c r="L34" s="98">
        <f t="shared" si="1"/>
        <v>310.97910325532575</v>
      </c>
      <c r="M34" s="98">
        <f t="shared" si="9"/>
        <v>312.31519200397901</v>
      </c>
      <c r="N34" s="98"/>
      <c r="O34" s="98"/>
      <c r="P34" s="98">
        <v>332.66375000000829</v>
      </c>
      <c r="Q34" s="98">
        <v>21.684646744682556</v>
      </c>
      <c r="R34" s="98">
        <f t="shared" si="11"/>
        <v>20.204232042114896</v>
      </c>
      <c r="S34" s="98">
        <f t="shared" si="2"/>
        <v>1301.0788046809535</v>
      </c>
      <c r="T34" s="101">
        <v>9.7051465959426579</v>
      </c>
      <c r="W34" s="102">
        <v>43690</v>
      </c>
      <c r="X34" s="98">
        <f>INDEX(C$5:C$4420,ROWS(C$5:C34)*24)</f>
        <v>13.85770235909356</v>
      </c>
      <c r="Y34" s="98">
        <f>INDEX(D$4:D$4420,ROWS(D$4:D33)*24)</f>
        <v>13.339552402795219</v>
      </c>
      <c r="Z34" s="98">
        <f>INDEX(F$5:F$4420,ROWS(E$5:E34)*24)</f>
        <v>98.923278005781285</v>
      </c>
      <c r="AA34" s="98">
        <f t="shared" si="3"/>
        <v>142449.52032832504</v>
      </c>
      <c r="AB34" s="103">
        <f t="shared" si="4"/>
        <v>0.9720263783586881</v>
      </c>
      <c r="AC34" s="104">
        <f>INDEX(G$5:G$4420,ROWS(G$5:G34)*24)</f>
        <v>138464.69134367412</v>
      </c>
      <c r="AD34" s="98">
        <f>INDEX(H$5:H$4420,ROWS(H$5:H34)*24)</f>
        <v>23.668999565972221</v>
      </c>
      <c r="AE34" s="104">
        <f>INDEX(I$5:I$4420,ROWS(I$5:I34)*24)</f>
        <v>31222.943333333333</v>
      </c>
      <c r="AF34" s="98">
        <f>INDEX(J$5:J$4420,ROWS(J$5:J34)*24)</f>
        <v>81.987944878472234</v>
      </c>
      <c r="AG34" s="104">
        <f t="shared" si="5"/>
        <v>107241.74801034079</v>
      </c>
      <c r="AH34" s="104">
        <f>INDEX(K$5:K$4420,ROWS(K$5:K34)*24)</f>
        <v>41574.2734375</v>
      </c>
      <c r="AI34" s="104">
        <f>(INDEX(M$5:M$4420,ROWS(M$5:M34)*24))*1440</f>
        <v>376674.0436545859</v>
      </c>
      <c r="AJ34" s="98">
        <f>INDEX(N$5:N$4420,ROWS(N$5:N34)*24)</f>
        <v>0</v>
      </c>
      <c r="AK34" s="98">
        <f>INDEX(O$5:O$4420,ROWS(O$5:O34)*24)</f>
        <v>0</v>
      </c>
      <c r="AL34" s="98">
        <f>INDEX(P$5:P$4420,ROWS(P$5:P34)*24)</f>
        <v>294.92154392764388</v>
      </c>
      <c r="AM34" s="98">
        <f>INDEX(R$5:R$4420,ROWS(Q$5:Q34)*24)</f>
        <v>11.714785986089018</v>
      </c>
      <c r="AN34" s="98">
        <f t="shared" si="6"/>
        <v>16869.291819968184</v>
      </c>
      <c r="AO34" s="98">
        <f t="shared" si="7"/>
        <v>16397.396633239518</v>
      </c>
      <c r="AP34" s="98"/>
      <c r="AQ34" s="98">
        <f>INDEX(T$5:T$4420,ROWS(T$5:T34)*24)</f>
        <v>14.89417085559835</v>
      </c>
      <c r="AT34" s="105">
        <f>INDEX(B$15:B$4420,ROWS(B$15:B44)*24)</f>
        <v>43691.416666666664</v>
      </c>
      <c r="AU34" s="98">
        <f>INDEX(C$15:C$4420,ROWS(C$15:C44)*24)</f>
        <v>16.486988159285652</v>
      </c>
      <c r="AV34" s="98">
        <f>INDEX(D$15:D$4420,ROWS(D$15:D44)*24)</f>
        <v>12.739956593911819</v>
      </c>
      <c r="AW34" s="98">
        <f>INDEX(E$15:E$4420,ROWS(E$15:E44)*24)</f>
        <v>49.928333333333335</v>
      </c>
      <c r="AX34" s="98">
        <f>INDEX(G$15:G$4420,ROWS(G$15:G44)*24)</f>
        <v>50898.134380034608</v>
      </c>
      <c r="AY34" s="98">
        <f>INDEX(H$15:H$4420,ROWS(H$15:H44)*24)</f>
        <v>22.342936197916668</v>
      </c>
      <c r="AZ34" s="98">
        <f>INDEX(I$15:I$4420,ROWS(I$15:I44)*24)</f>
        <v>12388.440602222217</v>
      </c>
      <c r="BA34" s="98">
        <f>INDEX(J$15:J$4420,ROWS(J$15:J44)*24)</f>
        <v>27.585397135416667</v>
      </c>
      <c r="BB34" s="98">
        <f>INDEX(K$15:K$4420,ROWS(K$15:K44)*24)</f>
        <v>41457.15234375</v>
      </c>
      <c r="BC34" s="98">
        <f>INDEX(L$15:L$4420,ROWS(L$15:L44)*24)</f>
        <v>280.70256865728021</v>
      </c>
      <c r="BD34" s="98">
        <f>INDEX(M$15:M$4420,ROWS(M$15:M44)*24)</f>
        <v>282.1585637404325</v>
      </c>
      <c r="BE34" s="98">
        <f>INDEX(N$15:N$4420,ROWS(N$15:N44)*24)</f>
        <v>0</v>
      </c>
      <c r="BF34" s="98">
        <f>INDEX(O$15:O$4420,ROWS(O$15:O44)*24)</f>
        <v>0</v>
      </c>
      <c r="BG34" s="98">
        <f>INDEX(P$15:P$4420,ROWS(P$15:P44)*24)</f>
        <v>295.25555555555553</v>
      </c>
      <c r="BH34" s="98">
        <f>INDEX(Q$15:Q$4420,ROWS(Q$15:Q44)*24)</f>
        <v>14.552986898275298</v>
      </c>
      <c r="BI34" s="98">
        <f>INDEX(T$15:T$4420,ROWS(T$15:T44)*24)</f>
        <v>15.117703185611301</v>
      </c>
    </row>
    <row r="35" spans="2:61" x14ac:dyDescent="0.2">
      <c r="B35" s="100">
        <v>43662.291666666664</v>
      </c>
      <c r="C35" s="98">
        <v>9.5386585426330566</v>
      </c>
      <c r="D35" s="98">
        <f t="shared" si="8"/>
        <v>14.260112694097181</v>
      </c>
      <c r="E35" s="98">
        <v>78.284999999999997</v>
      </c>
      <c r="F35" s="98">
        <f t="shared" si="10"/>
        <v>95.623157407408243</v>
      </c>
      <c r="G35" s="98">
        <v>33429.21676954905</v>
      </c>
      <c r="H35" s="98">
        <v>18.836642795138889</v>
      </c>
      <c r="I35" s="98">
        <v>7913.2775000000001</v>
      </c>
      <c r="J35" s="98">
        <f t="shared" si="0"/>
        <v>59.448357204861111</v>
      </c>
      <c r="K35" s="98">
        <v>0</v>
      </c>
      <c r="L35" s="98">
        <f t="shared" si="1"/>
        <v>313.1641529943787</v>
      </c>
      <c r="M35" s="98">
        <f t="shared" si="9"/>
        <v>312.3474026962204</v>
      </c>
      <c r="N35" s="98"/>
      <c r="O35" s="98"/>
      <c r="P35" s="98">
        <v>332.88719135802654</v>
      </c>
      <c r="Q35" s="98">
        <v>19.723038363647873</v>
      </c>
      <c r="R35" s="98">
        <f t="shared" si="11"/>
        <v>20.198790897198663</v>
      </c>
      <c r="S35" s="98">
        <f t="shared" si="2"/>
        <v>1183.3823018188723</v>
      </c>
      <c r="T35" s="101">
        <v>9.80401288453454</v>
      </c>
      <c r="W35" s="102">
        <v>43691</v>
      </c>
      <c r="X35" s="98">
        <f>INDEX(C$5:C$4420,ROWS(C$5:C35)*24)</f>
        <v>13.784555966854095</v>
      </c>
      <c r="Y35" s="98">
        <f>INDEX(D$4:D$4420,ROWS(D$4:D34)*24)</f>
        <v>12.772864057229532</v>
      </c>
      <c r="Z35" s="98">
        <f>INDEX(F$5:F$4420,ROWS(E$5:E35)*24)</f>
        <v>101.93697799817046</v>
      </c>
      <c r="AA35" s="98">
        <f t="shared" si="3"/>
        <v>146789.24831736548</v>
      </c>
      <c r="AB35" s="103">
        <f t="shared" si="4"/>
        <v>0.94560386977320021</v>
      </c>
      <c r="AC35" s="104">
        <f>INDEX(G$5:G$4420,ROWS(G$5:G35)*24)</f>
        <v>138804.48125000001</v>
      </c>
      <c r="AD35" s="98">
        <f>INDEX(H$5:H$4420,ROWS(H$5:H35)*24)</f>
        <v>22.945030381944445</v>
      </c>
      <c r="AE35" s="104">
        <f>INDEX(I$5:I$4420,ROWS(I$5:I35)*24)</f>
        <v>30749.218888888889</v>
      </c>
      <c r="AF35" s="98">
        <f>INDEX(J$5:J$4420,ROWS(J$5:J35)*24)</f>
        <v>65.056080729166666</v>
      </c>
      <c r="AG35" s="104">
        <f t="shared" si="5"/>
        <v>108055.26236111112</v>
      </c>
      <c r="AH35" s="104">
        <f>INDEX(K$5:K$4420,ROWS(K$5:K35)*24)</f>
        <v>41457.15234375</v>
      </c>
      <c r="AI35" s="104">
        <f>(INDEX(M$5:M$4420,ROWS(M$5:M35)*24))*1440</f>
        <v>406198.22171943297</v>
      </c>
      <c r="AJ35" s="98">
        <f>INDEX(N$5:N$4420,ROWS(N$5:N35)*24)</f>
        <v>0</v>
      </c>
      <c r="AK35" s="98">
        <f>INDEX(O$5:O$4420,ROWS(O$5:O35)*24)</f>
        <v>0</v>
      </c>
      <c r="AL35" s="98">
        <f>INDEX(P$5:P$4420,ROWS(P$5:P35)*24)</f>
        <v>294.79527777777776</v>
      </c>
      <c r="AM35" s="98">
        <f>INDEX(R$5:R$4420,ROWS(Q$5:Q35)*24)</f>
        <v>13.168786606310549</v>
      </c>
      <c r="AN35" s="98">
        <f t="shared" si="6"/>
        <v>18963.052713087192</v>
      </c>
      <c r="AO35" s="98">
        <f t="shared" si="7"/>
        <v>17931.536028208433</v>
      </c>
      <c r="AP35" s="98"/>
      <c r="AQ35" s="98">
        <f>INDEX(T$5:T$4420,ROWS(T$5:T35)*24)</f>
        <v>14.845726653948141</v>
      </c>
      <c r="AT35" s="105">
        <f>INDEX(B$15:B$4420,ROWS(B$15:B45)*24)</f>
        <v>43692.416666666664</v>
      </c>
      <c r="AU35" s="98">
        <f>INDEX(C$15:C$4420,ROWS(C$15:C45)*24)</f>
        <v>16.562545365757412</v>
      </c>
      <c r="AV35" s="98">
        <f>INDEX(D$15:D$4420,ROWS(D$15:D45)*24)</f>
        <v>12.778364241911133</v>
      </c>
      <c r="AW35" s="98">
        <f>INDEX(E$15:E$4420,ROWS(E$15:E45)*24)</f>
        <v>58.260347222222222</v>
      </c>
      <c r="AX35" s="98">
        <f>INDEX(G$15:G$4420,ROWS(G$15:G45)*24)</f>
        <v>49560.30972222222</v>
      </c>
      <c r="AY35" s="98">
        <f>INDEX(H$15:H$4420,ROWS(H$15:H45)*24)</f>
        <v>22.453081597222223</v>
      </c>
      <c r="AZ35" s="98">
        <f>INDEX(I$15:I$4420,ROWS(I$15:I45)*24)</f>
        <v>12189.159605734745</v>
      </c>
      <c r="BA35" s="98">
        <f>INDEX(J$15:J$4420,ROWS(J$15:J45)*24)</f>
        <v>35.807265624999999</v>
      </c>
      <c r="BB35" s="98">
        <f>INDEX(K$15:K$4420,ROWS(K$15:K45)*24)</f>
        <v>41400.796875</v>
      </c>
      <c r="BC35" s="98">
        <f>INDEX(L$15:L$4420,ROWS(L$15:L45)*24)</f>
        <v>283.33886645861719</v>
      </c>
      <c r="BD35" s="98">
        <f>INDEX(M$15:M$4420,ROWS(M$15:M45)*24)</f>
        <v>282.20949690611718</v>
      </c>
      <c r="BE35" s="98">
        <f>INDEX(N$15:N$4420,ROWS(N$15:N45)*24)</f>
        <v>0</v>
      </c>
      <c r="BF35" s="98">
        <f>INDEX(O$15:O$4420,ROWS(O$15:O45)*24)</f>
        <v>0</v>
      </c>
      <c r="BG35" s="98">
        <f>INDEX(P$15:P$4420,ROWS(P$15:P45)*24)</f>
        <v>295.73166666666668</v>
      </c>
      <c r="BH35" s="98">
        <f>INDEX(Q$15:Q$4420,ROWS(Q$15:Q45)*24)</f>
        <v>12.392800208049465</v>
      </c>
      <c r="BI35" s="98">
        <f>INDEX(T$15:T$4420,ROWS(T$15:T45)*24)</f>
        <v>16.004766759362795</v>
      </c>
    </row>
    <row r="36" spans="2:61" x14ac:dyDescent="0.2">
      <c r="B36" s="100">
        <v>43662.333333333336</v>
      </c>
      <c r="C36" s="98">
        <v>11.401823477745056</v>
      </c>
      <c r="D36" s="98">
        <f t="shared" si="8"/>
        <v>14.272886641631002</v>
      </c>
      <c r="E36" s="98">
        <v>75.664444444444442</v>
      </c>
      <c r="F36" s="98">
        <f t="shared" si="10"/>
        <v>94.675784722223057</v>
      </c>
      <c r="G36" s="98">
        <v>39194.46662037084</v>
      </c>
      <c r="H36" s="98">
        <v>23.293608940972224</v>
      </c>
      <c r="I36" s="98">
        <v>9121.6227974900939</v>
      </c>
      <c r="J36" s="98">
        <f t="shared" si="0"/>
        <v>52.370835503472222</v>
      </c>
      <c r="K36" s="98">
        <v>0</v>
      </c>
      <c r="L36" s="98">
        <f t="shared" si="1"/>
        <v>311.73844596513857</v>
      </c>
      <c r="M36" s="98">
        <f t="shared" si="9"/>
        <v>312.37803039930412</v>
      </c>
      <c r="N36" s="98"/>
      <c r="O36" s="98"/>
      <c r="P36" s="98">
        <v>332.87863425924547</v>
      </c>
      <c r="Q36" s="98">
        <v>21.140188294106888</v>
      </c>
      <c r="R36" s="98">
        <f t="shared" si="11"/>
        <v>20.172341241955294</v>
      </c>
      <c r="S36" s="98">
        <f t="shared" si="2"/>
        <v>1268.4112976464132</v>
      </c>
      <c r="T36" s="101">
        <v>10.548035202997594</v>
      </c>
      <c r="W36" s="102">
        <v>43692</v>
      </c>
      <c r="X36" s="98">
        <f>INDEX(C$5:C$4420,ROWS(C$5:C36)*24)</f>
        <v>13.596000655492146</v>
      </c>
      <c r="Y36" s="98">
        <f>INDEX(D$4:D$4420,ROWS(D$4:D35)*24)</f>
        <v>12.63594666522588</v>
      </c>
      <c r="Z36" s="98">
        <f>INDEX(F$5:F$4420,ROWS(E$5:E36)*24)</f>
        <v>99.104260961167896</v>
      </c>
      <c r="AA36" s="98">
        <f t="shared" si="3"/>
        <v>142710.13578408177</v>
      </c>
      <c r="AB36" s="103">
        <f t="shared" si="4"/>
        <v>0.97426964114266112</v>
      </c>
      <c r="AC36" s="104">
        <f>INDEX(G$5:G$4420,ROWS(G$5:G36)*24)</f>
        <v>139038.15277777778</v>
      </c>
      <c r="AD36" s="98">
        <f>INDEX(H$5:H$4420,ROWS(H$5:H36)*24)</f>
        <v>22.535546875000001</v>
      </c>
      <c r="AE36" s="104">
        <f>INDEX(I$5:I$4420,ROWS(I$5:I36)*24)</f>
        <v>30164.929166666665</v>
      </c>
      <c r="AF36" s="98">
        <f>INDEX(J$5:J$4420,ROWS(J$5:J36)*24)</f>
        <v>56.727508680555552</v>
      </c>
      <c r="AG36" s="104">
        <f t="shared" si="5"/>
        <v>108873.22361111111</v>
      </c>
      <c r="AH36" s="104">
        <f>INDEX(K$5:K$4420,ROWS(K$5:K36)*24)</f>
        <v>41400.796875</v>
      </c>
      <c r="AI36" s="104">
        <f>(INDEX(M$5:M$4420,ROWS(M$5:M36)*24))*1440</f>
        <v>405923.34951990208</v>
      </c>
      <c r="AJ36" s="98">
        <f>INDEX(N$5:N$4420,ROWS(N$5:N36)*24)</f>
        <v>10483.515773925781</v>
      </c>
      <c r="AK36" s="98">
        <f>INDEX(O$5:O$4420,ROWS(O$5:O36)*24)</f>
        <v>6797.9224999999997</v>
      </c>
      <c r="AL36" s="98">
        <f>INDEX(P$5:P$4420,ROWS(P$5:P36)*24)</f>
        <v>294.75638888888886</v>
      </c>
      <c r="AM36" s="98">
        <f>INDEX(R$5:R$4420,ROWS(Q$5:Q36)*24)</f>
        <v>13.255070946548805</v>
      </c>
      <c r="AN36" s="98">
        <f t="shared" si="6"/>
        <v>19087.302163030279</v>
      </c>
      <c r="AO36" s="98">
        <f t="shared" si="7"/>
        <v>18596.179028757051</v>
      </c>
      <c r="AP36" s="98"/>
      <c r="AQ36" s="98">
        <f>INDEX(T$5:T$4420,ROWS(T$5:T36)*24)</f>
        <v>14.528167868278301</v>
      </c>
      <c r="AT36" s="105">
        <f>INDEX(B$15:B$4420,ROWS(B$15:B46)*24)</f>
        <v>43693.416666666664</v>
      </c>
      <c r="AU36" s="98">
        <f>INDEX(C$15:C$4420,ROWS(C$15:C46)*24)</f>
        <v>15.942099208126052</v>
      </c>
      <c r="AV36" s="98">
        <f>INDEX(D$15:D$4420,ROWS(D$15:D46)*24)</f>
        <v>12.503533199963803</v>
      </c>
      <c r="AW36" s="98">
        <f>INDEX(E$15:E$4420,ROWS(E$15:E46)*24)</f>
        <v>79.860138888888883</v>
      </c>
      <c r="AX36" s="98">
        <f>INDEX(G$15:G$4420,ROWS(G$15:G46)*24)</f>
        <v>49280.12264957415</v>
      </c>
      <c r="AY36" s="98">
        <f>INDEX(H$15:H$4420,ROWS(H$15:H46)*24)</f>
        <v>21.736642795138888</v>
      </c>
      <c r="AZ36" s="98">
        <f>INDEX(I$15:I$4420,ROWS(I$15:I46)*24)</f>
        <v>11931.192608401114</v>
      </c>
      <c r="BA36" s="98">
        <f>INDEX(J$15:J$4420,ROWS(J$15:J46)*24)</f>
        <v>58.123496093749992</v>
      </c>
      <c r="BB36" s="98">
        <f>INDEX(K$15:K$4420,ROWS(K$15:K46)*24)</f>
        <v>41318.77734375</v>
      </c>
      <c r="BC36" s="98">
        <f>INDEX(L$15:L$4420,ROWS(L$15:L46)*24)</f>
        <v>280.88695334833113</v>
      </c>
      <c r="BD36" s="98">
        <f>INDEX(M$15:M$4420,ROWS(M$15:M46)*24)</f>
        <v>281.92976206833936</v>
      </c>
      <c r="BE36" s="98">
        <f>INDEX(N$15:N$4420,ROWS(N$15:N46)*24)</f>
        <v>11707.679766438801</v>
      </c>
      <c r="BF36" s="98">
        <f>INDEX(O$15:O$4420,ROWS(O$15:O46)*24)</f>
        <v>7591.4808333333331</v>
      </c>
      <c r="BG36" s="98">
        <f>INDEX(P$15:P$4420,ROWS(P$15:P46)*24)</f>
        <v>295.20618312755806</v>
      </c>
      <c r="BH36" s="98">
        <f>INDEX(Q$15:Q$4420,ROWS(Q$15:Q46)*24)</f>
        <v>14.319229779226912</v>
      </c>
      <c r="BI36" s="98">
        <f>INDEX(T$15:T$4420,ROWS(T$15:T46)*24)</f>
        <v>14.79018203969631</v>
      </c>
    </row>
    <row r="37" spans="2:61" x14ac:dyDescent="0.2">
      <c r="B37" s="100">
        <v>43662.375</v>
      </c>
      <c r="C37" s="98">
        <v>15.325139779515254</v>
      </c>
      <c r="D37" s="98">
        <f t="shared" si="8"/>
        <v>14.286222240773855</v>
      </c>
      <c r="E37" s="98">
        <v>103.91527777777777</v>
      </c>
      <c r="F37" s="98">
        <f t="shared" si="10"/>
        <v>95.244874228394977</v>
      </c>
      <c r="G37" s="98">
        <v>44132.427777777775</v>
      </c>
      <c r="H37" s="98">
        <v>18.688867187500001</v>
      </c>
      <c r="I37" s="98">
        <v>10334.270141666044</v>
      </c>
      <c r="J37" s="98">
        <f t="shared" si="0"/>
        <v>85.226410590277766</v>
      </c>
      <c r="K37" s="98">
        <v>4.5182849955558773</v>
      </c>
      <c r="L37" s="98">
        <f t="shared" si="1"/>
        <v>312.78591900264223</v>
      </c>
      <c r="M37" s="98">
        <f t="shared" si="9"/>
        <v>312.32175892014845</v>
      </c>
      <c r="N37" s="98"/>
      <c r="O37" s="98"/>
      <c r="P37" s="98">
        <v>332.56641975303489</v>
      </c>
      <c r="Q37" s="98">
        <v>19.780500750392676</v>
      </c>
      <c r="R37" s="98">
        <f t="shared" si="11"/>
        <v>20.247171105882241</v>
      </c>
      <c r="S37" s="98">
        <f t="shared" si="2"/>
        <v>1186.8300450235606</v>
      </c>
      <c r="T37" s="101">
        <v>13.053272396096403</v>
      </c>
      <c r="W37" s="102">
        <v>43693</v>
      </c>
      <c r="X37" s="98">
        <f>INDEX(C$5:C$4420,ROWS(C$5:C37)*24)</f>
        <v>12.547752945688035</v>
      </c>
      <c r="Y37" s="98">
        <f>INDEX(D$4:D$4420,ROWS(D$4:D36)*24)</f>
        <v>12.428776428711743</v>
      </c>
      <c r="Z37" s="98">
        <f>INDEX(F$5:F$4420,ROWS(E$5:E37)*24)</f>
        <v>96.431500771603069</v>
      </c>
      <c r="AA37" s="98">
        <f t="shared" si="3"/>
        <v>138861.36111110842</v>
      </c>
      <c r="AB37" s="103">
        <f t="shared" si="4"/>
        <v>0.97412845225925671</v>
      </c>
      <c r="AC37" s="104">
        <f>INDEX(G$5:G$4420,ROWS(G$5:G37)*24)</f>
        <v>135268.80277777778</v>
      </c>
      <c r="AD37" s="98">
        <f>INDEX(H$5:H$4420,ROWS(H$5:H37)*24)</f>
        <v>21.928439670138889</v>
      </c>
      <c r="AE37" s="104">
        <f>INDEX(I$5:I$4420,ROWS(I$5:I37)*24)</f>
        <v>29453.673333333332</v>
      </c>
      <c r="AF37" s="98">
        <f>INDEX(J$5:J$4420,ROWS(J$5:J37)*24)</f>
        <v>68.532671440972223</v>
      </c>
      <c r="AG37" s="104">
        <f t="shared" si="5"/>
        <v>105815.12944444444</v>
      </c>
      <c r="AH37" s="104">
        <f>INDEX(K$5:K$4420,ROWS(K$5:K37)*24)</f>
        <v>41318.77734375</v>
      </c>
      <c r="AI37" s="104">
        <f>(INDEX(M$5:M$4420,ROWS(M$5:M37)*24))*1440</f>
        <v>406330.21984470467</v>
      </c>
      <c r="AJ37" s="98">
        <f>INDEX(N$5:N$4420,ROWS(N$5:N37)*24)</f>
        <v>9687.8149145507814</v>
      </c>
      <c r="AK37" s="98">
        <f>INDEX(O$5:O$4420,ROWS(O$5:O37)*24)</f>
        <v>6284.5933333333332</v>
      </c>
      <c r="AL37" s="98">
        <f>INDEX(P$5:P$4420,ROWS(P$5:P37)*24)</f>
        <v>294.57992283949005</v>
      </c>
      <c r="AM37" s="98">
        <f>INDEX(R$5:R$4420,ROWS(Q$5:Q37)*24)</f>
        <v>12.819430186777211</v>
      </c>
      <c r="AN37" s="98">
        <f t="shared" si="6"/>
        <v>18459.979468959184</v>
      </c>
      <c r="AO37" s="98">
        <f t="shared" si="7"/>
        <v>17982.391228834866</v>
      </c>
      <c r="AP37" s="98"/>
      <c r="AQ37" s="98">
        <f>INDEX(T$5:T$4420,ROWS(T$5:T37)*24)</f>
        <v>13.121682691940418</v>
      </c>
      <c r="AT37" s="105">
        <f>INDEX(B$15:B$4420,ROWS(B$15:B47)*24)</f>
        <v>43694.416666666664</v>
      </c>
      <c r="AU37" s="98">
        <f>INDEX(C$15:C$4420,ROWS(C$15:C47)*24)</f>
        <v>12.545096836207021</v>
      </c>
      <c r="AV37" s="98">
        <f>INDEX(D$15:D$4420,ROWS(D$15:D47)*24)</f>
        <v>11.981735166267265</v>
      </c>
      <c r="AW37" s="98">
        <f>INDEX(E$15:E$4420,ROWS(E$15:E47)*24)</f>
        <v>47.657777777777781</v>
      </c>
      <c r="AX37" s="98">
        <f>INDEX(G$15:G$4420,ROWS(G$15:G47)*24)</f>
        <v>48006.752487562233</v>
      </c>
      <c r="AY37" s="98">
        <f>INDEX(H$15:H$4420,ROWS(H$15:H47)*24)</f>
        <v>21.360655381944444</v>
      </c>
      <c r="AZ37" s="98">
        <f>INDEX(I$15:I$4420,ROWS(I$15:I47)*24)</f>
        <v>11707.869021542007</v>
      </c>
      <c r="BA37" s="98">
        <f>INDEX(J$15:J$4420,ROWS(J$15:J47)*24)</f>
        <v>26.297122395833338</v>
      </c>
      <c r="BB37" s="98">
        <f>INDEX(K$15:K$4420,ROWS(K$15:K47)*24)</f>
        <v>47471.9140625</v>
      </c>
      <c r="BC37" s="98">
        <f>INDEX(L$15:L$4420,ROWS(L$15:L47)*24)</f>
        <v>282.45137747865999</v>
      </c>
      <c r="BD37" s="98">
        <f>INDEX(M$15:M$4420,ROWS(M$15:M47)*24)</f>
        <v>282.03054848974762</v>
      </c>
      <c r="BE37" s="98">
        <f>INDEX(N$15:N$4420,ROWS(N$15:N47)*24)</f>
        <v>9602.1006709798185</v>
      </c>
      <c r="BF37" s="98">
        <f>INDEX(O$15:O$4420,ROWS(O$15:O47)*24)</f>
        <v>6230.2216666666664</v>
      </c>
      <c r="BG37" s="98">
        <f>INDEX(P$15:P$4420,ROWS(P$15:P47)*24)</f>
        <v>296.23141975303491</v>
      </c>
      <c r="BH37" s="98">
        <f>INDEX(Q$15:Q$4420,ROWS(Q$15:Q47)*24)</f>
        <v>13.780042274374928</v>
      </c>
      <c r="BI37" s="98">
        <f>INDEX(T$15:T$4420,ROWS(T$15:T47)*24)</f>
        <v>11.517271977000766</v>
      </c>
    </row>
    <row r="38" spans="2:61" x14ac:dyDescent="0.2">
      <c r="B38" s="100">
        <v>43662.416666666664</v>
      </c>
      <c r="C38" s="98">
        <v>18.14439802867231</v>
      </c>
      <c r="D38" s="98">
        <f t="shared" si="8"/>
        <v>14.30194006412834</v>
      </c>
      <c r="E38" s="98">
        <v>104.12805555555556</v>
      </c>
      <c r="F38" s="98">
        <f t="shared" si="10"/>
        <v>96.990684413580155</v>
      </c>
      <c r="G38" s="98">
        <v>51420.12222222222</v>
      </c>
      <c r="H38" s="98">
        <v>18.728114149305554</v>
      </c>
      <c r="I38" s="98">
        <v>11538.363611111112</v>
      </c>
      <c r="J38" s="98">
        <f t="shared" si="0"/>
        <v>85.399941406250008</v>
      </c>
      <c r="K38" s="98">
        <v>7.2047910690307617</v>
      </c>
      <c r="L38" s="98">
        <f t="shared" si="1"/>
        <v>309.85898524684626</v>
      </c>
      <c r="M38" s="98">
        <f t="shared" si="9"/>
        <v>312.40631303147961</v>
      </c>
      <c r="N38" s="98"/>
      <c r="O38" s="98"/>
      <c r="P38" s="98">
        <v>332.36152777777778</v>
      </c>
      <c r="Q38" s="98">
        <v>22.502542530931532</v>
      </c>
      <c r="R38" s="98">
        <f t="shared" si="11"/>
        <v>20.166048707514058</v>
      </c>
      <c r="S38" s="98">
        <f t="shared" si="2"/>
        <v>1350.1525518558919</v>
      </c>
      <c r="T38" s="101">
        <v>16.737590979740229</v>
      </c>
      <c r="W38" s="102">
        <v>43694</v>
      </c>
      <c r="X38" s="98">
        <f>INDEX(C$5:C$4420,ROWS(C$5:C38)*24)</f>
        <v>12.15782140297453</v>
      </c>
      <c r="Y38" s="98">
        <f>INDEX(D$4:D$4420,ROWS(D$4:D37)*24)</f>
        <v>11.721620804342811</v>
      </c>
      <c r="Z38" s="98">
        <f>INDEX(F$5:F$4420,ROWS(E$5:E38)*24)</f>
        <v>92.639612268518533</v>
      </c>
      <c r="AA38" s="98">
        <f t="shared" si="3"/>
        <v>133401.04166666669</v>
      </c>
      <c r="AB38" s="103">
        <f t="shared" si="4"/>
        <v>0.98042098702772085</v>
      </c>
      <c r="AC38" s="104">
        <f>INDEX(G$5:G$4420,ROWS(G$5:G38)*24)</f>
        <v>130789.18094135946</v>
      </c>
      <c r="AD38" s="98">
        <f>INDEX(H$5:H$4420,ROWS(H$5:H38)*24)</f>
        <v>22.425737847222223</v>
      </c>
      <c r="AE38" s="104">
        <f>INDEX(I$5:I$4420,ROWS(I$5:I38)*24)</f>
        <v>29251.307222222222</v>
      </c>
      <c r="AF38" s="98">
        <f>INDEX(J$5:J$4420,ROWS(J$5:J38)*24)</f>
        <v>48.791484374999996</v>
      </c>
      <c r="AG38" s="104">
        <f t="shared" si="5"/>
        <v>101537.87371913723</v>
      </c>
      <c r="AH38" s="104">
        <f>INDEX(K$5:K$4420,ROWS(K$5:K38)*24)</f>
        <v>47471.9140625</v>
      </c>
      <c r="AI38" s="104">
        <f>(INDEX(M$5:M$4420,ROWS(M$5:M38)*24))*1440</f>
        <v>406439.65294141491</v>
      </c>
      <c r="AJ38" s="98">
        <f>INDEX(N$5:N$4420,ROWS(N$5:N38)*24)</f>
        <v>9427.8105867513023</v>
      </c>
      <c r="AK38" s="98">
        <f>INDEX(O$5:O$4420,ROWS(O$5:O38)*24)</f>
        <v>6113.39</v>
      </c>
      <c r="AL38" s="98">
        <f>INDEX(P$5:P$4420,ROWS(P$5:P38)*24)</f>
        <v>294.96333333333331</v>
      </c>
      <c r="AM38" s="98">
        <f>INDEX(R$5:R$4420,ROWS(Q$5:Q38)*24)</f>
        <v>13.028246131584863</v>
      </c>
      <c r="AN38" s="98">
        <f t="shared" si="6"/>
        <v>18760.674429482202</v>
      </c>
      <c r="AO38" s="98">
        <f t="shared" si="7"/>
        <v>18393.358941458664</v>
      </c>
      <c r="AP38" s="98"/>
      <c r="AQ38" s="98">
        <f>INDEX(T$5:T$4420,ROWS(T$5:T38)*24)</f>
        <v>12.855329313630032</v>
      </c>
      <c r="AT38" s="105">
        <f>INDEX(B$15:B$4420,ROWS(B$15:B48)*24)</f>
        <v>43695.416666666664</v>
      </c>
      <c r="AU38" s="98">
        <f>INDEX(C$15:C$4420,ROWS(C$15:C48)*24)</f>
        <v>11.666228782185094</v>
      </c>
      <c r="AV38" s="98">
        <f>INDEX(D$15:D$4420,ROWS(D$15:D48)*24)</f>
        <v>11.606818100396914</v>
      </c>
      <c r="AW38" s="98">
        <f>INDEX(E$15:E$4420,ROWS(E$15:E48)*24)</f>
        <v>50.892499999999998</v>
      </c>
      <c r="AX38" s="98">
        <f>INDEX(G$15:G$4420,ROWS(G$15:G48)*24)</f>
        <v>48846.938770689434</v>
      </c>
      <c r="AY38" s="98">
        <f>INDEX(H$15:H$4420,ROWS(H$15:H48)*24)</f>
        <v>21.684125434027777</v>
      </c>
      <c r="AZ38" s="98">
        <f>INDEX(I$15:I$4420,ROWS(I$15:I48)*24)</f>
        <v>11748.881090449922</v>
      </c>
      <c r="BA38" s="98">
        <f>INDEX(J$15:J$4420,ROWS(J$15:J48)*24)</f>
        <v>29.208374565972221</v>
      </c>
      <c r="BB38" s="98">
        <f>INDEX(K$15:K$4420,ROWS(K$15:K48)*24)</f>
        <v>47634.2734375</v>
      </c>
      <c r="BC38" s="98">
        <f>INDEX(L$15:L$4420,ROWS(L$15:L48)*24)</f>
        <v>283.71708392762554</v>
      </c>
      <c r="BD38" s="98">
        <f>INDEX(M$15:M$4420,ROWS(M$15:M48)*24)</f>
        <v>282.58260707115181</v>
      </c>
      <c r="BE38" s="98">
        <f>INDEX(N$15:N$4420,ROWS(N$15:N48)*24)</f>
        <v>8956.0139176432294</v>
      </c>
      <c r="BF38" s="98">
        <f>INDEX(O$15:O$4420,ROWS(O$15:O48)*24)</f>
        <v>5895.2091666666665</v>
      </c>
      <c r="BG38" s="98">
        <f>INDEX(P$15:P$4420,ROWS(P$15:P48)*24)</f>
        <v>295.24430555555557</v>
      </c>
      <c r="BH38" s="98">
        <f>INDEX(Q$15:Q$4420,ROWS(Q$15:Q48)*24)</f>
        <v>11.527221627930057</v>
      </c>
      <c r="BI38" s="98">
        <f>INDEX(T$15:T$4420,ROWS(T$15:T48)*24)</f>
        <v>10.96391624035097</v>
      </c>
    </row>
    <row r="39" spans="2:61" x14ac:dyDescent="0.2">
      <c r="B39" s="100">
        <v>43662.458333333336</v>
      </c>
      <c r="C39" s="98">
        <v>18.154767519632976</v>
      </c>
      <c r="D39" s="98">
        <f t="shared" si="8"/>
        <v>14.31408507218309</v>
      </c>
      <c r="E39" s="98">
        <v>128.85361111111112</v>
      </c>
      <c r="F39" s="98">
        <f t="shared" si="10"/>
        <v>97.673358024691268</v>
      </c>
      <c r="G39" s="98">
        <v>56601.104166667661</v>
      </c>
      <c r="H39" s="98">
        <v>19.388476562499999</v>
      </c>
      <c r="I39" s="98">
        <v>12744.671111111111</v>
      </c>
      <c r="J39" s="98">
        <f t="shared" si="0"/>
        <v>109.46513454861112</v>
      </c>
      <c r="K39" s="98">
        <v>7.2047910690307617</v>
      </c>
      <c r="L39" s="98">
        <f t="shared" si="1"/>
        <v>318.93198579559231</v>
      </c>
      <c r="M39" s="98">
        <f t="shared" si="9"/>
        <v>312.5718311319547</v>
      </c>
      <c r="N39" s="98"/>
      <c r="O39" s="98"/>
      <c r="P39" s="98">
        <v>332.1360185185323</v>
      </c>
      <c r="Q39" s="98">
        <v>13.204032722939985</v>
      </c>
      <c r="R39" s="98">
        <f t="shared" si="11"/>
        <v>20.011360082348219</v>
      </c>
      <c r="S39" s="98">
        <f t="shared" si="2"/>
        <v>792.2419633763991</v>
      </c>
      <c r="T39" s="101">
        <v>18.2868953189334</v>
      </c>
      <c r="W39" s="102">
        <v>43695</v>
      </c>
      <c r="X39" s="98">
        <f>INDEX(C$5:C$4420,ROWS(C$5:C39)*24)</f>
        <v>13.335452919465542</v>
      </c>
      <c r="Y39" s="98">
        <f>INDEX(D$4:D$4420,ROWS(D$4:D38)*24)</f>
        <v>11.943521758256514</v>
      </c>
      <c r="Z39" s="98">
        <f>INDEX(F$5:F$4420,ROWS(E$5:E39)*24)</f>
        <v>94.318858024691124</v>
      </c>
      <c r="AA39" s="98">
        <f t="shared" si="3"/>
        <v>135819.15555555522</v>
      </c>
      <c r="AB39" s="103">
        <f t="shared" si="4"/>
        <v>0.9746645582959631</v>
      </c>
      <c r="AC39" s="104">
        <f>INDEX(G$5:G$4420,ROWS(G$5:G39)*24)</f>
        <v>132378.11725768592</v>
      </c>
      <c r="AD39" s="98">
        <f>INDEX(H$5:H$4420,ROWS(H$5:H39)*24)</f>
        <v>21.715722656250001</v>
      </c>
      <c r="AE39" s="104">
        <f>INDEX(I$5:I$4420,ROWS(I$5:I39)*24)</f>
        <v>29108.894444444446</v>
      </c>
      <c r="AF39" s="98">
        <f>INDEX(J$5:J$4420,ROWS(J$5:J39)*24)</f>
        <v>66.878444010416672</v>
      </c>
      <c r="AG39" s="104">
        <f t="shared" si="5"/>
        <v>103269.22281324147</v>
      </c>
      <c r="AH39" s="104">
        <f>INDEX(K$5:K$4420,ROWS(K$5:K39)*24)</f>
        <v>47634.2734375</v>
      </c>
      <c r="AI39" s="104">
        <f>(INDEX(M$5:M$4420,ROWS(M$5:M39)*24))*1440</f>
        <v>407088.67434796097</v>
      </c>
      <c r="AJ39" s="98">
        <f>INDEX(N$5:N$4420,ROWS(N$5:N39)*24)</f>
        <v>10307.428183593751</v>
      </c>
      <c r="AK39" s="98">
        <f>INDEX(O$5:O$4420,ROWS(O$5:O39)*24)</f>
        <v>6687.2791666666662</v>
      </c>
      <c r="AL39" s="98">
        <f>INDEX(P$5:P$4420,ROWS(P$5:P39)*24)</f>
        <v>295.35824074076282</v>
      </c>
      <c r="AM39" s="98">
        <f>INDEX(R$5:R$4420,ROWS(Q$5:Q39)*24)</f>
        <v>12.627248474800455</v>
      </c>
      <c r="AN39" s="98">
        <f t="shared" si="6"/>
        <v>18183.237803712655</v>
      </c>
      <c r="AO39" s="98">
        <f t="shared" si="7"/>
        <v>17722.557442346053</v>
      </c>
      <c r="AP39" s="98"/>
      <c r="AQ39" s="98">
        <f>INDEX(T$5:T$4420,ROWS(T$5:T39)*24)</f>
        <v>14.447366087259466</v>
      </c>
      <c r="AT39" s="105">
        <f>INDEX(B$15:B$4420,ROWS(B$15:B49)*24)</f>
        <v>43696.416666666664</v>
      </c>
      <c r="AU39" s="98">
        <f>INDEX(C$15:C$4420,ROWS(C$15:C49)*24)</f>
        <v>16.718093392319151</v>
      </c>
      <c r="AV39" s="98">
        <f>INDEX(D$15:D$4420,ROWS(D$15:D49)*24)</f>
        <v>12.408785388168434</v>
      </c>
      <c r="AW39" s="98">
        <f>INDEX(E$15:E$4420,ROWS(E$15:E49)*24)</f>
        <v>76.601944444444442</v>
      </c>
      <c r="AX39" s="98">
        <f>INDEX(G$15:G$4420,ROWS(G$15:G49)*24)</f>
        <v>48577.276202746762</v>
      </c>
      <c r="AY39" s="98">
        <f>INDEX(H$15:H$4420,ROWS(H$15:H49)*24)</f>
        <v>21.587022569444443</v>
      </c>
      <c r="AZ39" s="98">
        <f>INDEX(I$15:I$4420,ROWS(I$15:I49)*24)</f>
        <v>11678.273035961389</v>
      </c>
      <c r="BA39" s="98">
        <f>INDEX(J$15:J$4420,ROWS(J$15:J49)*24)</f>
        <v>55.014921874999999</v>
      </c>
      <c r="BB39" s="98">
        <f>INDEX(K$15:K$4420,ROWS(K$15:K49)*24)</f>
        <v>47453.28515625</v>
      </c>
      <c r="BC39" s="98">
        <f>INDEX(L$15:L$4420,ROWS(L$15:L49)*24)</f>
        <v>284.81137287199084</v>
      </c>
      <c r="BD39" s="98">
        <f>INDEX(M$15:M$4420,ROWS(M$15:M49)*24)</f>
        <v>282.49055553743415</v>
      </c>
      <c r="BE39" s="98">
        <f>INDEX(N$15:N$4420,ROWS(N$15:N49)*24)</f>
        <v>12095.361489257812</v>
      </c>
      <c r="BF39" s="98">
        <f>INDEX(O$15:O$4420,ROWS(O$15:O49)*24)</f>
        <v>7849.711666666667</v>
      </c>
      <c r="BG39" s="98">
        <f>INDEX(P$15:P$4420,ROWS(P$15:P49)*24)</f>
        <v>295.39996913585401</v>
      </c>
      <c r="BH39" s="98">
        <f>INDEX(Q$15:Q$4420,ROWS(Q$15:Q49)*24)</f>
        <v>10.588596263863145</v>
      </c>
      <c r="BI39" s="98">
        <f>INDEX(T$15:T$4420,ROWS(T$15:T49)*24)</f>
        <v>15.379829601181878</v>
      </c>
    </row>
    <row r="40" spans="2:61" x14ac:dyDescent="0.2">
      <c r="B40" s="100">
        <v>43662.5</v>
      </c>
      <c r="C40" s="98">
        <v>17.473586283963588</v>
      </c>
      <c r="D40" s="98">
        <f t="shared" si="8"/>
        <v>14.30922756963272</v>
      </c>
      <c r="E40" s="98">
        <v>93.959444444444443</v>
      </c>
      <c r="F40" s="98">
        <f t="shared" si="10"/>
        <v>98.038033950617205</v>
      </c>
      <c r="G40" s="98">
        <v>64301.410606060032</v>
      </c>
      <c r="H40" s="98">
        <v>22.850933159722221</v>
      </c>
      <c r="I40" s="98">
        <v>13964.749155844152</v>
      </c>
      <c r="J40" s="98">
        <f t="shared" si="0"/>
        <v>71.108511284722226</v>
      </c>
      <c r="K40" s="98">
        <v>7.2047910690307617</v>
      </c>
      <c r="L40" s="98">
        <f t="shared" si="1"/>
        <v>313.67535226067218</v>
      </c>
      <c r="M40" s="98">
        <f t="shared" si="9"/>
        <v>312.86249399784879</v>
      </c>
      <c r="N40" s="98"/>
      <c r="O40" s="98"/>
      <c r="P40" s="98">
        <v>331.93453703703153</v>
      </c>
      <c r="Q40" s="98">
        <v>18.259184776359341</v>
      </c>
      <c r="R40" s="98">
        <f t="shared" si="11"/>
        <v>19.708374685590368</v>
      </c>
      <c r="S40" s="98">
        <f t="shared" si="2"/>
        <v>1095.5510865815604</v>
      </c>
      <c r="T40" s="101">
        <v>17.911019899712056</v>
      </c>
      <c r="W40" s="102">
        <v>43696</v>
      </c>
      <c r="X40" s="98">
        <f>INDEX(C$5:C$4420,ROWS(C$5:C40)*24)</f>
        <v>13.423662776799691</v>
      </c>
      <c r="Y40" s="98">
        <f>INDEX(D$4:D$4420,ROWS(D$4:D39)*24)</f>
        <v>12.447488983503389</v>
      </c>
      <c r="Z40" s="98">
        <f>INDEX(F$5:F$4420,ROWS(E$5:E40)*24)</f>
        <v>99.016551433562597</v>
      </c>
      <c r="AA40" s="98">
        <f t="shared" si="3"/>
        <v>142583.83406433015</v>
      </c>
      <c r="AB40" s="103">
        <f t="shared" si="4"/>
        <v>0.96897153114682899</v>
      </c>
      <c r="AC40" s="104">
        <f>INDEX(G$5:G$4420,ROWS(G$5:G40)*24)</f>
        <v>138159.67601009939</v>
      </c>
      <c r="AD40" s="98">
        <f>INDEX(H$5:H$4420,ROWS(H$5:H40)*24)</f>
        <v>21.626095920138887</v>
      </c>
      <c r="AE40" s="104">
        <f>INDEX(I$5:I$4420,ROWS(I$5:I40)*24)</f>
        <v>28948.202222222222</v>
      </c>
      <c r="AF40" s="98">
        <f>INDEX(J$5:J$4420,ROWS(J$5:J40)*24)</f>
        <v>80.239459635416665</v>
      </c>
      <c r="AG40" s="104">
        <f t="shared" si="5"/>
        <v>109211.47378787716</v>
      </c>
      <c r="AH40" s="104">
        <f>INDEX(K$5:K$4420,ROWS(K$5:K40)*24)</f>
        <v>47453.28515625</v>
      </c>
      <c r="AI40" s="104">
        <f>(INDEX(M$5:M$4420,ROWS(M$5:M40)*24))*1440</f>
        <v>406222.18731052423</v>
      </c>
      <c r="AJ40" s="98">
        <f>INDEX(N$5:N$4420,ROWS(N$5:N40)*24)</f>
        <v>10360.868017578125</v>
      </c>
      <c r="AK40" s="98">
        <f>INDEX(O$5:O$4420,ROWS(O$5:O40)*24)</f>
        <v>6721.4274999999998</v>
      </c>
      <c r="AL40" s="98">
        <f>INDEX(P$5:P$4420,ROWS(P$5:P40)*24)</f>
        <v>295.07120370388031</v>
      </c>
      <c r="AM40" s="98">
        <f>INDEX(R$5:R$4420,ROWS(Q$5:Q40)*24)</f>
        <v>13.211364214504544</v>
      </c>
      <c r="AN40" s="98">
        <f t="shared" si="6"/>
        <v>19024.364468886542</v>
      </c>
      <c r="AO40" s="98">
        <f t="shared" si="7"/>
        <v>18434.067568512324</v>
      </c>
      <c r="AP40" s="98"/>
      <c r="AQ40" s="98">
        <f>INDEX(T$5:T$4420,ROWS(T$5:T40)*24)</f>
        <v>14.473365092277527</v>
      </c>
      <c r="AT40" s="105">
        <f>INDEX(B$15:B$4420,ROWS(B$15:B50)*24)</f>
        <v>43697.416666666664</v>
      </c>
      <c r="AU40" s="98" t="str">
        <f>INDEX(C$15:C$4420,ROWS(C$15:C50)*24)</f>
        <v>Bad</v>
      </c>
      <c r="AV40" s="98">
        <f>INDEX(D$15:D$4420,ROWS(D$15:D50)*24)</f>
        <v>12.421780815234705</v>
      </c>
      <c r="AW40" s="98">
        <f>INDEX(E$15:E$4420,ROWS(E$15:E50)*24)</f>
        <v>61.104166666666664</v>
      </c>
      <c r="AX40" s="98">
        <f>INDEX(G$15:G$4420,ROWS(G$15:G50)*24)</f>
        <v>50807.87777777778</v>
      </c>
      <c r="AY40" s="98">
        <f>INDEX(H$15:H$4420,ROWS(H$15:H50)*24)</f>
        <v>21.390429687499999</v>
      </c>
      <c r="AZ40" s="98">
        <f>INDEX(I$15:I$4420,ROWS(I$15:I50)*24)</f>
        <v>11544.062067395316</v>
      </c>
      <c r="BA40" s="98">
        <f>INDEX(J$15:J$4420,ROWS(J$15:J50)*24)</f>
        <v>39.713736979166669</v>
      </c>
      <c r="BB40" s="98">
        <f>INDEX(K$15:K$4420,ROWS(K$15:K50)*24)</f>
        <v>47425.88671875</v>
      </c>
      <c r="BC40" s="98"/>
      <c r="BD40" s="98"/>
      <c r="BE40" s="98">
        <f>INDEX(N$15:N$4420,ROWS(N$15:N50)*24)</f>
        <v>6173.35205078125</v>
      </c>
      <c r="BF40" s="98">
        <f>INDEX(O$15:O$4420,ROWS(O$15:O50)*24)</f>
        <v>5655</v>
      </c>
      <c r="BG40" s="98" t="str">
        <f>INDEX(P$15:P$4420,ROWS(P$15:P50)*24)</f>
        <v>Bad</v>
      </c>
      <c r="BH40" s="98">
        <f>INDEX(Q$15:Q$4420,ROWS(Q$15:Q50)*24)</f>
        <v>13.441895701512436</v>
      </c>
      <c r="BI40" s="98">
        <f>INDEX(T$15:T$4420,ROWS(T$15:T50)*24)</f>
        <v>15.072190768565504</v>
      </c>
    </row>
    <row r="41" spans="2:61" x14ac:dyDescent="0.2">
      <c r="B41" s="100">
        <v>43662.541666666664</v>
      </c>
      <c r="C41" s="98">
        <v>17.087892647464113</v>
      </c>
      <c r="D41" s="98">
        <f t="shared" si="8"/>
        <v>14.301704522546173</v>
      </c>
      <c r="E41" s="98">
        <v>132.79388888888889</v>
      </c>
      <c r="F41" s="98">
        <f t="shared" si="10"/>
        <v>98.180441358024623</v>
      </c>
      <c r="G41" s="98">
        <v>70976.833814814891</v>
      </c>
      <c r="H41" s="98">
        <v>19.089019097222224</v>
      </c>
      <c r="I41" s="98">
        <v>15178.235535184993</v>
      </c>
      <c r="J41" s="98">
        <f t="shared" si="0"/>
        <v>113.70486979166667</v>
      </c>
      <c r="K41" s="98">
        <v>7.2047910690307617</v>
      </c>
      <c r="L41" s="98">
        <f t="shared" si="1"/>
        <v>309.18818965909384</v>
      </c>
      <c r="M41" s="98">
        <f t="shared" si="9"/>
        <v>312.60669913334834</v>
      </c>
      <c r="N41" s="98"/>
      <c r="O41" s="98"/>
      <c r="P41" s="98">
        <v>332.12614197525716</v>
      </c>
      <c r="Q41" s="98">
        <v>22.937952316163315</v>
      </c>
      <c r="R41" s="98">
        <f t="shared" si="11"/>
        <v>19.969791978071736</v>
      </c>
      <c r="S41" s="98">
        <f t="shared" si="2"/>
        <v>1376.2771389697989</v>
      </c>
      <c r="T41" s="101">
        <v>17.262168251375844</v>
      </c>
      <c r="W41" s="102">
        <v>43697</v>
      </c>
      <c r="X41" s="98">
        <f>INDEX(C$5:C$4420,ROWS(C$5:C41)*24)</f>
        <v>13.503288436995613</v>
      </c>
      <c r="Y41" s="98">
        <f>INDEX(D$4:D$4420,ROWS(D$4:D40)*24)</f>
        <v>11.951484435971738</v>
      </c>
      <c r="Z41" s="98">
        <f>INDEX(F$5:F$4420,ROWS(E$5:E41)*24)</f>
        <v>104.04444912229839</v>
      </c>
      <c r="AA41" s="98">
        <f t="shared" si="3"/>
        <v>149824.00673610967</v>
      </c>
      <c r="AB41" s="103">
        <f t="shared" si="4"/>
        <v>0.97300808208401379</v>
      </c>
      <c r="AC41" s="104">
        <f>INDEX(G$5:G$4420,ROWS(G$5:G41)*24)</f>
        <v>145779.96944444443</v>
      </c>
      <c r="AD41" s="98">
        <f>INDEX(H$5:H$4420,ROWS(H$5:H41)*24)</f>
        <v>21.737515318627452</v>
      </c>
      <c r="AE41" s="104">
        <f>INDEX(I$5:I$4420,ROWS(I$5:I41)*24)</f>
        <v>28654.430277777778</v>
      </c>
      <c r="AF41" s="98">
        <f>INDEX(J$5:J$4420,ROWS(J$5:J41)*24)</f>
        <v>77.934984681372555</v>
      </c>
      <c r="AG41" s="104">
        <f t="shared" si="5"/>
        <v>117125.53916666665</v>
      </c>
      <c r="AH41" s="104">
        <f>INDEX(K$5:K$4420,ROWS(K$5:K41)*24)</f>
        <v>47425.88671875</v>
      </c>
      <c r="AI41" s="104">
        <f>282.14*1440</f>
        <v>406281.6</v>
      </c>
      <c r="AJ41" s="98">
        <f>INDEX(N$5:N$4420,ROWS(N$5:N41)*24)</f>
        <v>10457.95264485677</v>
      </c>
      <c r="AK41" s="98">
        <f>INDEX(O$5:O$4420,ROWS(O$5:O41)*24)</f>
        <v>6792.0816666666669</v>
      </c>
      <c r="AL41" s="98">
        <f>INDEX(P$5:P$4420,ROWS(P$5:P41)*24)</f>
        <v>295.90287037038144</v>
      </c>
      <c r="AM41" s="98">
        <f>INDEX(R$5:R$4420,ROWS(Q$5:Q41)*24)</f>
        <v>8.1558039444797252</v>
      </c>
      <c r="AN41" s="98">
        <f t="shared" si="6"/>
        <v>11744.357680050804</v>
      </c>
      <c r="AO41" s="98">
        <f t="shared" si="7"/>
        <v>11427.354941574889</v>
      </c>
      <c r="AP41" s="98"/>
      <c r="AQ41" s="98">
        <f>INDEX(T$5:T$4420,ROWS(T$5:T41)*24)</f>
        <v>14.681986160581129</v>
      </c>
      <c r="AT41" s="105">
        <f>INDEX(B$15:B$4420,ROWS(B$15:B51)*24)</f>
        <v>43698.416666666664</v>
      </c>
      <c r="AU41" s="98">
        <f>INDEX(C$15:C$4420,ROWS(C$15:C51)*24)</f>
        <v>16.644480631675105</v>
      </c>
      <c r="AV41" s="98">
        <f>INDEX(D$15:D$4420,ROWS(D$15:D51)*24)</f>
        <v>12.083621622883369</v>
      </c>
      <c r="AW41" s="98">
        <f>INDEX(E$15:E$4420,ROWS(E$15:E51)*24)</f>
        <v>86.113888888888894</v>
      </c>
      <c r="AX41" s="98">
        <f>INDEX(G$15:G$4420,ROWS(G$15:G51)*24)</f>
        <v>53042.719007490741</v>
      </c>
      <c r="AY41" s="98">
        <f>INDEX(H$15:H$4420,ROWS(H$15:H51)*24)</f>
        <v>21.510796440972221</v>
      </c>
      <c r="AZ41" s="98">
        <f>INDEX(I$15:I$4420,ROWS(I$15:I51)*24)</f>
        <v>11449.910384969828</v>
      </c>
      <c r="BA41" s="98">
        <f>INDEX(J$15:J$4420,ROWS(J$15:J51)*24)</f>
        <v>64.60309244791668</v>
      </c>
      <c r="BB41" s="98">
        <f>INDEX(K$15:K$4420,ROWS(K$15:K51)*24)</f>
        <v>47438.95703125</v>
      </c>
      <c r="BC41" s="98">
        <f>INDEX(L$15:L$4420,ROWS(L$15:L51)*24)</f>
        <v>277.91425159073952</v>
      </c>
      <c r="BD41" s="98"/>
      <c r="BE41" s="98">
        <f>INDEX(N$15:N$4420,ROWS(N$15:N51)*24)</f>
        <v>12201.266062011719</v>
      </c>
      <c r="BF41" s="98">
        <f>INDEX(O$15:O$4420,ROWS(O$15:O51)*24)</f>
        <v>7915.0758333333333</v>
      </c>
      <c r="BG41" s="98">
        <f>INDEX(P$15:P$4420,ROWS(P$15:P51)*24)</f>
        <v>294.99731481482587</v>
      </c>
      <c r="BH41" s="98">
        <f>INDEX(Q$15:Q$4420,ROWS(Q$15:Q51)*24)</f>
        <v>17.083063224086331</v>
      </c>
      <c r="BI41" s="98">
        <f>INDEX(T$15:T$4420,ROWS(T$15:T51)*24)</f>
        <v>15.042580666421435</v>
      </c>
    </row>
    <row r="42" spans="2:61" x14ac:dyDescent="0.2">
      <c r="B42" s="100">
        <v>43662.583333333336</v>
      </c>
      <c r="C42" s="98">
        <v>16.640079568579999</v>
      </c>
      <c r="D42" s="98">
        <f t="shared" si="8"/>
        <v>14.294144430835773</v>
      </c>
      <c r="E42" s="98">
        <v>129.48838888890214</v>
      </c>
      <c r="F42" s="98">
        <f t="shared" si="10"/>
        <v>98.619020061728861</v>
      </c>
      <c r="G42" s="98">
        <v>79225.752469130617</v>
      </c>
      <c r="H42" s="98">
        <v>18.964572482638889</v>
      </c>
      <c r="I42" s="98">
        <v>16402.580555555556</v>
      </c>
      <c r="J42" s="98">
        <f t="shared" si="0"/>
        <v>110.52381640626325</v>
      </c>
      <c r="K42" s="98">
        <v>7.2047910690307617</v>
      </c>
      <c r="L42" s="98">
        <f t="shared" si="1"/>
        <v>312.70909712626252</v>
      </c>
      <c r="M42" s="98">
        <f t="shared" si="9"/>
        <v>312.73245104651579</v>
      </c>
      <c r="N42" s="98"/>
      <c r="O42" s="98"/>
      <c r="P42" s="98">
        <v>332.70861111111111</v>
      </c>
      <c r="Q42" s="98">
        <v>19.999513984848615</v>
      </c>
      <c r="R42" s="98">
        <f t="shared" si="11"/>
        <v>19.862747626631744</v>
      </c>
      <c r="S42" s="98">
        <f t="shared" si="2"/>
        <v>1199.970839090917</v>
      </c>
      <c r="T42" s="101">
        <v>16.705601245562235</v>
      </c>
      <c r="W42" s="102">
        <v>43698</v>
      </c>
      <c r="X42" s="98">
        <f>INDEX(C$5:C$4420,ROWS(C$5:C42)*24)</f>
        <v>13.392798407342699</v>
      </c>
      <c r="Y42" s="98">
        <f>INDEX(D$4:D$4420,ROWS(D$4:D41)*24)</f>
        <v>12.619753789515917</v>
      </c>
      <c r="Z42" s="98">
        <f>INDEX(F$5:F$4420,ROWS(E$5:E42)*24)</f>
        <v>103.28588155863461</v>
      </c>
      <c r="AA42" s="98">
        <f t="shared" si="3"/>
        <v>148731.66944443385</v>
      </c>
      <c r="AB42" s="103">
        <f t="shared" si="4"/>
        <v>0.97341886154090107</v>
      </c>
      <c r="AC42" s="104">
        <f>INDEX(G$5:G$4420,ROWS(G$5:G42)*24)</f>
        <v>144778.21234567842</v>
      </c>
      <c r="AD42" s="98">
        <f>INDEX(H$5:H$4420,ROWS(H$5:H42)*24)</f>
        <v>21.694140624999999</v>
      </c>
      <c r="AE42" s="104">
        <f>INDEX(I$5:I$4420,ROWS(I$5:I42)*24)</f>
        <v>28644.231111111112</v>
      </c>
      <c r="AF42" s="98">
        <f>INDEX(J$5:J$4420,ROWS(J$5:J42)*24)</f>
        <v>78.705859375000003</v>
      </c>
      <c r="AG42" s="104">
        <f t="shared" si="5"/>
        <v>116133.9812345673</v>
      </c>
      <c r="AH42" s="104">
        <f>INDEX(K$5:K$4420,ROWS(K$5:K42)*24)</f>
        <v>47438.95703125</v>
      </c>
      <c r="AI42" s="104">
        <f>(INDEX(M$5:M$4420,ROWS(M$5:M42)*24))*1440</f>
        <v>406648.68996246922</v>
      </c>
      <c r="AJ42" s="98">
        <f>INDEX(N$5:N$4420,ROWS(N$5:N42)*24)</f>
        <v>10295.08596110026</v>
      </c>
      <c r="AK42" s="98">
        <f>INDEX(O$5:O$4420,ROWS(O$5:O42)*24)</f>
        <v>6693.835</v>
      </c>
      <c r="AL42" s="98">
        <f>INDEX(P$5:P$4420,ROWS(P$5:P42)*24)</f>
        <v>294.27623456789388</v>
      </c>
      <c r="AM42" s="98">
        <f>INDEX(R$5:R$4420,ROWS(Q$5:Q42)*24)</f>
        <v>12.646297978862625</v>
      </c>
      <c r="AN42" s="98">
        <f t="shared" si="6"/>
        <v>18210.66908956218</v>
      </c>
      <c r="AO42" s="98">
        <f t="shared" si="7"/>
        <v>17726.608773059696</v>
      </c>
      <c r="AP42" s="98"/>
      <c r="AQ42" s="98">
        <f>INDEX(T$5:T$4420,ROWS(T$5:T42)*24)</f>
        <v>14.342315726810032</v>
      </c>
      <c r="AT42" s="105">
        <f>INDEX(B$15:B$4420,ROWS(B$15:B52)*24)</f>
        <v>43699.416666666664</v>
      </c>
      <c r="AU42" s="98">
        <f>INDEX(C$15:C$4420,ROWS(C$15:C52)*24)</f>
        <v>16.945057868202891</v>
      </c>
      <c r="AV42" s="98">
        <f>INDEX(D$15:D$4420,ROWS(D$15:D52)*24)</f>
        <v>12.617471093212762</v>
      </c>
      <c r="AW42" s="98">
        <f>INDEX(E$15:E$4420,ROWS(E$15:E52)*24)</f>
        <v>64.799166666666665</v>
      </c>
      <c r="AX42" s="98">
        <f>INDEX(G$15:G$4420,ROWS(G$15:G52)*24)</f>
        <v>53262.675000000003</v>
      </c>
      <c r="AY42" s="98">
        <f>INDEX(H$15:H$4420,ROWS(H$15:H52)*24)</f>
        <v>21.605121527777779</v>
      </c>
      <c r="AZ42" s="98">
        <f>INDEX(I$15:I$4420,ROWS(I$15:I52)*24)</f>
        <v>11604.729272268183</v>
      </c>
      <c r="BA42" s="98">
        <f>INDEX(J$15:J$4420,ROWS(J$15:J52)*24)</f>
        <v>43.194045138888882</v>
      </c>
      <c r="BB42" s="98">
        <f>INDEX(K$15:K$4420,ROWS(K$15:K52)*24)</f>
        <v>47632.12890625</v>
      </c>
      <c r="BC42" s="98">
        <f>INDEX(L$15:L$4420,ROWS(L$15:L52)*24)</f>
        <v>277.60107332848014</v>
      </c>
      <c r="BD42" s="98">
        <f>INDEX(M$15:M$4420,ROWS(M$15:M52)*24)</f>
        <v>278.72457392975849</v>
      </c>
      <c r="BE42" s="98">
        <f>INDEX(N$15:N$4420,ROWS(N$15:N52)*24)</f>
        <v>12322.71177001953</v>
      </c>
      <c r="BF42" s="98">
        <f>INDEX(O$15:O$4420,ROWS(O$15:O52)*24)</f>
        <v>7988.41</v>
      </c>
      <c r="BG42" s="98">
        <f>INDEX(P$15:P$4420,ROWS(P$15:P52)*24)</f>
        <v>294.59240740739637</v>
      </c>
      <c r="BH42" s="98">
        <f>INDEX(Q$15:Q$4420,ROWS(Q$15:Q52)*24)</f>
        <v>16.991334078916246</v>
      </c>
      <c r="BI42" s="98">
        <f>INDEX(T$15:T$4420,ROWS(T$15:T52)*24)</f>
        <v>11.996300254309382</v>
      </c>
    </row>
    <row r="43" spans="2:61" x14ac:dyDescent="0.2">
      <c r="B43" s="100">
        <v>43662.625</v>
      </c>
      <c r="C43" s="98">
        <v>16.595638888324093</v>
      </c>
      <c r="D43" s="98">
        <f t="shared" si="8"/>
        <v>14.318748039402827</v>
      </c>
      <c r="E43" s="98">
        <v>145.46166666666667</v>
      </c>
      <c r="F43" s="98">
        <f t="shared" si="10"/>
        <v>99.264517746914066</v>
      </c>
      <c r="G43" s="98">
        <v>87237.588289758496</v>
      </c>
      <c r="H43" s="98">
        <v>23.839040798611112</v>
      </c>
      <c r="I43" s="98">
        <v>17631.351018519865</v>
      </c>
      <c r="J43" s="98">
        <f t="shared" si="0"/>
        <v>121.62262586805556</v>
      </c>
      <c r="K43" s="98">
        <v>7.2047910690307617</v>
      </c>
      <c r="L43" s="98">
        <f t="shared" si="1"/>
        <v>313.77818668775836</v>
      </c>
      <c r="M43" s="98">
        <f t="shared" si="9"/>
        <v>312.72211239984262</v>
      </c>
      <c r="N43" s="98"/>
      <c r="O43" s="98"/>
      <c r="P43" s="98">
        <v>332.46194444444444</v>
      </c>
      <c r="Q43" s="98">
        <v>18.683757756686084</v>
      </c>
      <c r="R43" s="98">
        <f t="shared" si="11"/>
        <v>19.864702785651563</v>
      </c>
      <c r="S43" s="98">
        <f t="shared" si="2"/>
        <v>1121.0254654011651</v>
      </c>
      <c r="T43" s="101">
        <v>16.682969092388845</v>
      </c>
      <c r="W43" s="102">
        <v>43699</v>
      </c>
      <c r="X43" s="98">
        <f>INDEX(C$5:C$4420,ROWS(C$5:C43)*24)</f>
        <v>13.275418935409332</v>
      </c>
      <c r="Y43" s="98">
        <f>INDEX(D$4:D$4420,ROWS(D$4:D42)*24)</f>
        <v>12.536462835054493</v>
      </c>
      <c r="Z43" s="98">
        <f>INDEX(F$5:F$4420,ROWS(E$5:E43)*24)</f>
        <v>96.584891975279206</v>
      </c>
      <c r="AA43" s="98">
        <f t="shared" si="3"/>
        <v>139082.24444440205</v>
      </c>
      <c r="AB43" s="103">
        <f t="shared" si="4"/>
        <v>0.97372965252724442</v>
      </c>
      <c r="AC43" s="104">
        <f>INDEX(G$5:G$4420,ROWS(G$5:G43)*24)</f>
        <v>135428.50555555688</v>
      </c>
      <c r="AD43" s="98">
        <f>INDEX(H$5:H$4420,ROWS(H$5:H43)*24)</f>
        <v>21.607655164930556</v>
      </c>
      <c r="AE43" s="104">
        <f>INDEX(I$5:I$4420,ROWS(I$5:I43)*24)</f>
        <v>27022.723333333332</v>
      </c>
      <c r="AF43" s="98">
        <f>INDEX(J$5:J$4420,ROWS(J$5:J43)*24)</f>
        <v>82.747622612847209</v>
      </c>
      <c r="AG43" s="104">
        <f t="shared" si="5"/>
        <v>108405.78222222356</v>
      </c>
      <c r="AH43" s="104">
        <f>INDEX(K$5:K$4420,ROWS(K$5:K43)*24)</f>
        <v>47632.12890625</v>
      </c>
      <c r="AI43" s="104">
        <f>(INDEX(M$5:M$4420,ROWS(M$5:M43)*24))*1440</f>
        <v>403374.44869881106</v>
      </c>
      <c r="AJ43" s="98">
        <f>INDEX(N$5:N$4420,ROWS(N$5:N43)*24)</f>
        <v>10293.890495605468</v>
      </c>
      <c r="AK43" s="98">
        <f>INDEX(O$5:O$4420,ROWS(O$5:O43)*24)</f>
        <v>7060.5983333333334</v>
      </c>
      <c r="AL43" s="98">
        <f>INDEX(P$5:P$4420,ROWS(P$5:P43)*24)</f>
        <v>295.67222222223876</v>
      </c>
      <c r="AM43" s="98">
        <f>INDEX(R$5:R$4420,ROWS(Q$5:Q43)*24)</f>
        <v>14.988732348698138</v>
      </c>
      <c r="AN43" s="98">
        <f t="shared" si="6"/>
        <v>21583.774582125319</v>
      </c>
      <c r="AO43" s="98">
        <f t="shared" si="7"/>
        <v>21016.761324079256</v>
      </c>
      <c r="AP43" s="98"/>
      <c r="AQ43" s="98">
        <f>INDEX(T$5:T$4420,ROWS(T$5:T43)*24)</f>
        <v>14.275128044744228</v>
      </c>
      <c r="AT43" s="105">
        <f>INDEX(B$15:B$4420,ROWS(B$15:B53)*24)</f>
        <v>43700.416666666664</v>
      </c>
      <c r="AU43" s="98">
        <f>INDEX(C$15:C$4420,ROWS(C$15:C53)*24)</f>
        <v>16.516791141827902</v>
      </c>
      <c r="AV43" s="98">
        <f>INDEX(D$15:D$4420,ROWS(D$15:D53)*24)</f>
        <v>12.484137411033302</v>
      </c>
      <c r="AW43" s="98">
        <f>INDEX(E$15:E$4420,ROWS(E$15:E53)*24)</f>
        <v>79.243611111111107</v>
      </c>
      <c r="AX43" s="98">
        <f>INDEX(G$15:G$4420,ROWS(G$15:G53)*24)</f>
        <v>52934.846132897539</v>
      </c>
      <c r="AY43" s="98">
        <f>INDEX(H$15:H$4420,ROWS(H$15:H53)*24)</f>
        <v>21.282020399305555</v>
      </c>
      <c r="AZ43" s="98">
        <f>INDEX(I$15:I$4420,ROWS(I$15:I53)*24)</f>
        <v>11410.915964187483</v>
      </c>
      <c r="BA43" s="98">
        <f>INDEX(J$15:J$4420,ROWS(J$15:J53)*24)</f>
        <v>57.961590711805556</v>
      </c>
      <c r="BB43" s="98">
        <f>INDEX(K$15:K$4420,ROWS(K$15:K53)*24)</f>
        <v>53512.5703125</v>
      </c>
      <c r="BC43" s="98">
        <f>INDEX(L$15:L$4420,ROWS(L$15:L53)*24)</f>
        <v>279.8388257191703</v>
      </c>
      <c r="BD43" s="98">
        <f>INDEX(M$15:M$4420,ROWS(M$15:M53)*24)</f>
        <v>281.00337743302902</v>
      </c>
      <c r="BE43" s="98">
        <f>INDEX(N$15:N$4420,ROWS(N$15:N53)*24)</f>
        <v>12106.490480143229</v>
      </c>
      <c r="BF43" s="98">
        <f>INDEX(O$15:O$4420,ROWS(O$15:O53)*24)</f>
        <v>7879.7966666666671</v>
      </c>
      <c r="BG43" s="98">
        <f>INDEX(P$15:P$4420,ROWS(P$15:P53)*24)</f>
        <v>294.51055555555558</v>
      </c>
      <c r="BH43" s="98">
        <f>INDEX(Q$15:Q$4420,ROWS(Q$15:Q53)*24)</f>
        <v>14.671729836385284</v>
      </c>
      <c r="BI43" s="98">
        <f>INDEX(T$15:T$4420,ROWS(T$15:T53)*24)</f>
        <v>15.488317768653117</v>
      </c>
    </row>
    <row r="44" spans="2:61" x14ac:dyDescent="0.2">
      <c r="B44" s="100">
        <v>43662.666666666664</v>
      </c>
      <c r="C44" s="98">
        <v>16.002365736490528</v>
      </c>
      <c r="D44" s="98">
        <f t="shared" si="8"/>
        <v>14.326691634685135</v>
      </c>
      <c r="E44" s="98">
        <v>100.61044444441795</v>
      </c>
      <c r="F44" s="98">
        <f t="shared" si="10"/>
        <v>98.991445987653705</v>
      </c>
      <c r="G44" s="98">
        <v>95260.3</v>
      </c>
      <c r="H44" s="98">
        <v>19.015722656249999</v>
      </c>
      <c r="I44" s="98">
        <v>18864.462641666043</v>
      </c>
      <c r="J44" s="98">
        <f t="shared" si="0"/>
        <v>81.594721788167959</v>
      </c>
      <c r="K44" s="98">
        <v>7.2047910690307617</v>
      </c>
      <c r="L44" s="98">
        <f t="shared" si="1"/>
        <v>310.86775832453947</v>
      </c>
      <c r="M44" s="98">
        <f t="shared" si="9"/>
        <v>312.66511981501668</v>
      </c>
      <c r="N44" s="98"/>
      <c r="O44" s="98"/>
      <c r="P44" s="98">
        <v>332.89064814805982</v>
      </c>
      <c r="Q44" s="98">
        <v>22.022889823520348</v>
      </c>
      <c r="R44" s="98">
        <f t="shared" si="11"/>
        <v>19.953423765535572</v>
      </c>
      <c r="S44" s="98">
        <f t="shared" si="2"/>
        <v>1321.3733894112208</v>
      </c>
      <c r="T44" s="101">
        <v>16.360900047620138</v>
      </c>
      <c r="W44" s="102">
        <v>43700</v>
      </c>
      <c r="X44" s="98">
        <f>INDEX(C$5:C$4420,ROWS(C$5:C44)*24)</f>
        <v>12.714738606876796</v>
      </c>
      <c r="Y44" s="98">
        <f>INDEX(D$4:D$4420,ROWS(D$4:D43)*24)</f>
        <v>12.450494685951206</v>
      </c>
      <c r="Z44" s="98">
        <f>INDEX(F$5:F$4420,ROWS(E$5:E44)*24)</f>
        <v>100.77660879629627</v>
      </c>
      <c r="AA44" s="98">
        <f t="shared" si="3"/>
        <v>145118.31666666662</v>
      </c>
      <c r="AB44" s="103">
        <f t="shared" si="4"/>
        <v>0.97238455504578269</v>
      </c>
      <c r="AC44" s="104">
        <f>INDEX(G$5:G$4420,ROWS(G$5:G44)*24)</f>
        <v>141110.80978090962</v>
      </c>
      <c r="AD44" s="98">
        <f>INDEX(H$5:H$4420,ROWS(H$5:H44)*24)</f>
        <v>21.565332031250001</v>
      </c>
      <c r="AE44" s="104">
        <f>INDEX(I$5:I$4420,ROWS(I$5:I44)*24)</f>
        <v>28260.936666666668</v>
      </c>
      <c r="AF44" s="98">
        <f>INDEX(J$5:J$4420,ROWS(J$5:J44)*24)</f>
        <v>85.006334635416664</v>
      </c>
      <c r="AG44" s="104">
        <f t="shared" si="5"/>
        <v>112849.87311424295</v>
      </c>
      <c r="AH44" s="104">
        <f>INDEX(K$5:K$4420,ROWS(K$5:K44)*24)</f>
        <v>53512.5703125</v>
      </c>
      <c r="AI44" s="104">
        <f>(INDEX(M$5:M$4420,ROWS(M$5:M44)*24))*1440</f>
        <v>404758.64906140533</v>
      </c>
      <c r="AJ44" s="98">
        <f>INDEX(N$5:N$4420,ROWS(N$5:N44)*24)</f>
        <v>9804.3362190755215</v>
      </c>
      <c r="AK44" s="98">
        <f>INDEX(O$5:O$4420,ROWS(O$5:O44)*24)</f>
        <v>7006.9291666666668</v>
      </c>
      <c r="AL44" s="98">
        <f>INDEX(P$5:P$4420,ROWS(P$5:P44)*24)</f>
        <v>296.00712962961859</v>
      </c>
      <c r="AM44" s="98">
        <f>INDEX(R$5:R$4420,ROWS(Q$5:Q44)*24)</f>
        <v>14.062644041717492</v>
      </c>
      <c r="AN44" s="98">
        <f t="shared" si="6"/>
        <v>20250.207420073188</v>
      </c>
      <c r="AO44" s="98">
        <f t="shared" si="7"/>
        <v>19690.988931752672</v>
      </c>
      <c r="AP44" s="98"/>
      <c r="AQ44" s="98">
        <f>INDEX(T$5:T$4420,ROWS(T$5:T44)*24)</f>
        <v>13.384493237989307</v>
      </c>
      <c r="AT44" s="105">
        <f>INDEX(B$15:B$4420,ROWS(B$15:B54)*24)</f>
        <v>43701.416666666664</v>
      </c>
      <c r="AU44" s="98">
        <f>INDEX(C$15:C$4420,ROWS(C$15:C54)*24)</f>
        <v>12.66940795298019</v>
      </c>
      <c r="AV44" s="98">
        <f>INDEX(D$15:D$4420,ROWS(D$15:D54)*24)</f>
        <v>12.119626608931526</v>
      </c>
      <c r="AW44" s="98">
        <f>INDEX(E$15:E$4420,ROWS(E$15:E54)*24)</f>
        <v>71.19305555555556</v>
      </c>
      <c r="AX44" s="98">
        <f>INDEX(G$15:G$4420,ROWS(G$15:G54)*24)</f>
        <v>51383.526492537261</v>
      </c>
      <c r="AY44" s="98">
        <f>INDEX(H$15:H$4420,ROWS(H$15:H54)*24)</f>
        <v>21.22990451388889</v>
      </c>
      <c r="AZ44" s="98">
        <f>INDEX(I$15:I$4420,ROWS(I$15:I54)*24)</f>
        <v>11271.368866989778</v>
      </c>
      <c r="BA44" s="98">
        <f>INDEX(J$15:J$4420,ROWS(J$15:J54)*24)</f>
        <v>49.96315104166667</v>
      </c>
      <c r="BB44" s="98">
        <f>INDEX(K$15:K$4420,ROWS(K$15:K54)*24)</f>
        <v>53560.82421875</v>
      </c>
      <c r="BC44" s="98">
        <f>INDEX(L$15:L$4420,ROWS(L$15:L54)*24)</f>
        <v>278.49201546422722</v>
      </c>
      <c r="BD44" s="98">
        <f>INDEX(M$15:M$4420,ROWS(M$15:M54)*24)</f>
        <v>281.5984216386081</v>
      </c>
      <c r="BE44" s="98">
        <f>INDEX(N$15:N$4420,ROWS(N$15:N54)*24)</f>
        <v>9623.1024975585933</v>
      </c>
      <c r="BF44" s="98">
        <f>INDEX(O$15:O$4420,ROWS(O$15:O54)*24)</f>
        <v>7012.7541666666666</v>
      </c>
      <c r="BG44" s="98">
        <f>INDEX(P$15:P$4420,ROWS(P$15:P54)*24)</f>
        <v>295.26231481479272</v>
      </c>
      <c r="BH44" s="98">
        <f>INDEX(Q$15:Q$4420,ROWS(Q$15:Q54)*24)</f>
        <v>16.770299350565505</v>
      </c>
      <c r="BI44" s="98">
        <f>INDEX(T$15:T$4420,ROWS(T$15:T54)*24)</f>
        <v>11.568211432532665</v>
      </c>
    </row>
    <row r="45" spans="2:61" x14ac:dyDescent="0.2">
      <c r="B45" s="100">
        <v>43662.708333333336</v>
      </c>
      <c r="C45" s="98">
        <v>15.442929729354672</v>
      </c>
      <c r="D45" s="98">
        <f t="shared" si="8"/>
        <v>14.322944259223314</v>
      </c>
      <c r="E45" s="98">
        <v>113.46833333333333</v>
      </c>
      <c r="F45" s="98">
        <f t="shared" si="10"/>
        <v>98.838008487653681</v>
      </c>
      <c r="G45" s="98">
        <v>99107.197222222225</v>
      </c>
      <c r="H45" s="98">
        <v>18.993782552083335</v>
      </c>
      <c r="I45" s="98">
        <v>20086.95972222232</v>
      </c>
      <c r="J45" s="98">
        <f t="shared" si="0"/>
        <v>94.474550781250002</v>
      </c>
      <c r="K45" s="98">
        <v>7.2047910690307617</v>
      </c>
      <c r="L45" s="98">
        <f t="shared" si="1"/>
        <v>313.91547379555806</v>
      </c>
      <c r="M45" s="98">
        <f t="shared" si="9"/>
        <v>312.81306436008123</v>
      </c>
      <c r="N45" s="98"/>
      <c r="O45" s="98"/>
      <c r="P45" s="98">
        <v>332.13620370368164</v>
      </c>
      <c r="Q45" s="98">
        <v>18.220729908123612</v>
      </c>
      <c r="R45" s="98">
        <f t="shared" si="11"/>
        <v>19.839021851642887</v>
      </c>
      <c r="S45" s="98">
        <f t="shared" si="2"/>
        <v>1093.2437944874168</v>
      </c>
      <c r="T45" s="101">
        <v>15.787090993457371</v>
      </c>
      <c r="W45" s="102">
        <v>43701</v>
      </c>
      <c r="X45" s="98">
        <f>INDEX(C$5:C$4420,ROWS(C$5:C45)*24)</f>
        <v>11.934691110716926</v>
      </c>
      <c r="Y45" s="98">
        <f>INDEX(D$4:D$4420,ROWS(D$4:D44)*24)</f>
        <v>12.018176355725695</v>
      </c>
      <c r="Z45" s="98">
        <f>INDEX(F$5:F$4420,ROWS(E$5:E45)*24)</f>
        <v>97.756377314814799</v>
      </c>
      <c r="AA45" s="98">
        <f t="shared" si="3"/>
        <v>140769.18333333332</v>
      </c>
      <c r="AB45" s="103">
        <f t="shared" si="4"/>
        <v>0.97164462470292989</v>
      </c>
      <c r="AC45" s="104">
        <f>INDEX(G$5:G$4420,ROWS(G$5:G45)*24)</f>
        <v>136777.62030965459</v>
      </c>
      <c r="AD45" s="98">
        <f>INDEX(H$5:H$4420,ROWS(H$5:H45)*24)</f>
        <v>21.054058159722221</v>
      </c>
      <c r="AE45" s="104">
        <f>INDEX(I$5:I$4420,ROWS(I$5:I45)*24)</f>
        <v>27941.463333333333</v>
      </c>
      <c r="AF45" s="98">
        <f>INDEX(J$5:J$4420,ROWS(J$5:J45)*24)</f>
        <v>77.203164062500008</v>
      </c>
      <c r="AG45" s="104">
        <f t="shared" si="5"/>
        <v>108836.15697632126</v>
      </c>
      <c r="AH45" s="104">
        <f>INDEX(K$5:K$4420,ROWS(K$5:K45)*24)</f>
        <v>53560.82421875</v>
      </c>
      <c r="AI45" s="104">
        <f>(INDEX(M$5:M$4420,ROWS(M$5:M45)*24))*1440</f>
        <v>404781.43050758675</v>
      </c>
      <c r="AJ45" s="98">
        <f>INDEX(N$5:N$4420,ROWS(N$5:N45)*24)</f>
        <v>9225.4491886393225</v>
      </c>
      <c r="AK45" s="98">
        <f>INDEX(O$5:O$4420,ROWS(O$5:O45)*24)</f>
        <v>6997.3383333333331</v>
      </c>
      <c r="AL45" s="98">
        <f>INDEX(P$5:P$4420,ROWS(P$5:P45)*24)</f>
        <v>295.55888888890547</v>
      </c>
      <c r="AM45" s="98">
        <f>INDEX(R$5:R$4420,ROWS(Q$5:Q45)*24)</f>
        <v>14.137735480885285</v>
      </c>
      <c r="AN45" s="98">
        <f t="shared" si="6"/>
        <v>20358.339092474809</v>
      </c>
      <c r="AO45" s="98">
        <f t="shared" si="7"/>
        <v>19781.070747082671</v>
      </c>
      <c r="AP45" s="98"/>
      <c r="AQ45" s="98">
        <f>INDEX(T$5:T$4420,ROWS(T$5:T45)*24)</f>
        <v>12.552276365681966</v>
      </c>
      <c r="AT45" s="105">
        <f>INDEX(B$15:B$4420,ROWS(B$15:B55)*24)</f>
        <v>43702.416666666664</v>
      </c>
      <c r="AU45" s="98">
        <f>INDEX(C$15:C$4420,ROWS(C$15:C55)*24)</f>
        <v>11.764574933846792</v>
      </c>
      <c r="AV45" s="98">
        <f>INDEX(D$15:D$4420,ROWS(D$15:D55)*24)</f>
        <v>11.820111583506467</v>
      </c>
      <c r="AW45" s="98">
        <f>INDEX(E$15:E$4420,ROWS(E$15:E55)*24)</f>
        <v>57.895000000000003</v>
      </c>
      <c r="AX45" s="98">
        <f>INDEX(G$15:G$4420,ROWS(G$15:G55)*24)</f>
        <v>47044.794444444444</v>
      </c>
      <c r="AY45" s="98">
        <f>INDEX(H$15:H$4420,ROWS(H$15:H55)*24)</f>
        <v>20.829112413194444</v>
      </c>
      <c r="AZ45" s="98">
        <f>INDEX(I$15:I$4420,ROWS(I$15:I55)*24)</f>
        <v>11073.873624999622</v>
      </c>
      <c r="BA45" s="98">
        <f>INDEX(J$15:J$4420,ROWS(J$15:J55)*24)</f>
        <v>37.065887586805559</v>
      </c>
      <c r="BB45" s="98">
        <f>INDEX(K$15:K$4420,ROWS(K$15:K55)*24)</f>
        <v>53263.96484375</v>
      </c>
      <c r="BC45" s="98">
        <f>INDEX(L$15:L$4420,ROWS(L$15:L55)*24)</f>
        <v>277.48958485740133</v>
      </c>
      <c r="BD45" s="98">
        <f>INDEX(M$15:M$4420,ROWS(M$15:M55)*24)</f>
        <v>281.06830157774493</v>
      </c>
      <c r="BE45" s="98">
        <f>INDEX(N$15:N$4420,ROWS(N$15:N55)*24)</f>
        <v>8942.4322587076822</v>
      </c>
      <c r="BF45" s="98">
        <f>INDEX(O$15:O$4420,ROWS(O$15:O55)*24)</f>
        <v>6992.6724999999997</v>
      </c>
      <c r="BG45" s="98">
        <f>INDEX(P$15:P$4420,ROWS(P$15:P55)*24)</f>
        <v>295.27971064816126</v>
      </c>
      <c r="BH45" s="98">
        <f>INDEX(Q$15:Q$4420,ROWS(Q$15:Q55)*24)</f>
        <v>17.79012579075992</v>
      </c>
      <c r="BI45" s="98">
        <f>INDEX(T$15:T$4420,ROWS(T$15:T55)*24)</f>
        <v>10.797605003258731</v>
      </c>
    </row>
    <row r="46" spans="2:61" x14ac:dyDescent="0.2">
      <c r="B46" s="100">
        <v>43662.75</v>
      </c>
      <c r="C46" s="98">
        <v>14.865793266296386</v>
      </c>
      <c r="D46" s="98">
        <f t="shared" si="8"/>
        <v>14.323772713530149</v>
      </c>
      <c r="E46" s="98">
        <v>132.00527777777779</v>
      </c>
      <c r="F46" s="98">
        <f t="shared" si="10"/>
        <v>99.680203703703981</v>
      </c>
      <c r="G46" s="98">
        <v>108032.1795555565</v>
      </c>
      <c r="H46" s="98">
        <v>19.368782552083335</v>
      </c>
      <c r="I46" s="98">
        <v>21304.414444444443</v>
      </c>
      <c r="J46" s="98">
        <f t="shared" si="0"/>
        <v>112.63649522569446</v>
      </c>
      <c r="K46" s="98">
        <v>7.2047910690307617</v>
      </c>
      <c r="L46" s="98">
        <f t="shared" si="1"/>
        <v>308.79997794673261</v>
      </c>
      <c r="M46" s="98">
        <f t="shared" si="9"/>
        <v>312.59815980399486</v>
      </c>
      <c r="N46" s="98"/>
      <c r="O46" s="98"/>
      <c r="P46" s="98">
        <v>332.28481481479275</v>
      </c>
      <c r="Q46" s="98">
        <v>23.484836868060132</v>
      </c>
      <c r="R46" s="98">
        <f t="shared" si="11"/>
        <v>20.034169463276505</v>
      </c>
      <c r="S46" s="98">
        <f t="shared" si="2"/>
        <v>1409.0902120836079</v>
      </c>
      <c r="T46" s="101">
        <v>15.324391128923743</v>
      </c>
      <c r="W46" s="102">
        <v>43702</v>
      </c>
      <c r="X46" s="98">
        <f>INDEX(C$5:C$4420,ROWS(C$5:C46)*24)</f>
        <v>13.511860180079109</v>
      </c>
      <c r="Y46" s="98">
        <f>INDEX(D$4:D$4420,ROWS(D$4:D45)*24)</f>
        <v>11.912145008435667</v>
      </c>
      <c r="Z46" s="98">
        <f>INDEX(F$5:F$4420,ROWS(E$5:E46)*24)</f>
        <v>94.516508101852011</v>
      </c>
      <c r="AA46" s="98">
        <f t="shared" si="3"/>
        <v>136103.7716666669</v>
      </c>
      <c r="AB46" s="103">
        <f t="shared" si="4"/>
        <v>0.96825825167249979</v>
      </c>
      <c r="AC46" s="104">
        <f>INDEX(G$5:G$4420,ROWS(G$5:G46)*24)</f>
        <v>131783.6</v>
      </c>
      <c r="AD46" s="98">
        <f>INDEX(H$5:H$4420,ROWS(H$5:H46)*24)</f>
        <v>20.613614004629522</v>
      </c>
      <c r="AE46" s="104">
        <f>INDEX(I$5:I$4420,ROWS(I$5:I46)*24)</f>
        <v>27474.332222222223</v>
      </c>
      <c r="AF46" s="98">
        <f>INDEX(J$5:J$4420,ROWS(J$5:J46)*24)</f>
        <v>88.965274884259358</v>
      </c>
      <c r="AG46" s="104">
        <f t="shared" si="5"/>
        <v>104309.26777777779</v>
      </c>
      <c r="AH46" s="104">
        <f>INDEX(K$5:K$4420,ROWS(K$5:K46)*24)</f>
        <v>53263.96484375</v>
      </c>
      <c r="AI46" s="104">
        <f>(INDEX(M$5:M$4420,ROWS(M$5:M46)*24))*1440</f>
        <v>404556.43888679508</v>
      </c>
      <c r="AJ46" s="98">
        <f>INDEX(N$5:N$4420,ROWS(N$5:N46)*24)</f>
        <v>10383.409709472657</v>
      </c>
      <c r="AK46" s="98">
        <f>INDEX(O$5:O$4420,ROWS(O$5:O46)*24)</f>
        <v>7078.15</v>
      </c>
      <c r="AL46" s="98">
        <f>INDEX(P$5:P$4420,ROWS(P$5:P46)*24)</f>
        <v>295.03916666666669</v>
      </c>
      <c r="AM46" s="98">
        <f>INDEX(R$5:R$4420,ROWS(Q$5:Q46)*24)</f>
        <v>14.175735758911744</v>
      </c>
      <c r="AN46" s="98">
        <f t="shared" si="6"/>
        <v>20413.059492832912</v>
      </c>
      <c r="AO46" s="98">
        <f t="shared" si="7"/>
        <v>19765.113295817122</v>
      </c>
      <c r="AP46" s="98"/>
      <c r="AQ46" s="98">
        <f>INDEX(T$5:T$4420,ROWS(T$5:T46)*24)</f>
        <v>14.514818862411712</v>
      </c>
      <c r="AT46" s="105">
        <f>INDEX(B$15:B$4420,ROWS(B$15:B56)*24)</f>
        <v>43703.416666666664</v>
      </c>
      <c r="AU46" s="98">
        <f>INDEX(C$15:C$4420,ROWS(C$15:C56)*24)</f>
        <v>17.961297354698182</v>
      </c>
      <c r="AV46" s="98">
        <f>INDEX(D$15:D$4420,ROWS(D$15:D56)*24)</f>
        <v>12.501627918091438</v>
      </c>
      <c r="AW46" s="98">
        <f>INDEX(E$15:E$4420,ROWS(E$15:E56)*24)</f>
        <v>73.703333333333333</v>
      </c>
      <c r="AX46" s="98">
        <f>INDEX(G$15:G$4420,ROWS(G$15:G56)*24)</f>
        <v>47979.970370371891</v>
      </c>
      <c r="AY46" s="98">
        <f>INDEX(H$15:H$4420,ROWS(H$15:H56)*24)</f>
        <v>21.131597222222222</v>
      </c>
      <c r="AZ46" s="98">
        <f>INDEX(I$15:I$4420,ROWS(I$15:I56)*24)</f>
        <v>11154.052876902273</v>
      </c>
      <c r="BA46" s="98">
        <f>INDEX(J$15:J$4420,ROWS(J$15:J56)*24)</f>
        <v>52.571736111111107</v>
      </c>
      <c r="BB46" s="98">
        <f>INDEX(K$15:K$4420,ROWS(K$15:K56)*24)</f>
        <v>53456.42578125</v>
      </c>
      <c r="BC46" s="98">
        <f>INDEX(L$15:L$4420,ROWS(L$15:L56)*24)</f>
        <v>280.72600857006591</v>
      </c>
      <c r="BD46" s="98">
        <f>INDEX(M$15:M$4420,ROWS(M$15:M56)*24)</f>
        <v>280.07486163734552</v>
      </c>
      <c r="BE46" s="98">
        <f>INDEX(N$15:N$4420,ROWS(N$15:N56)*24)</f>
        <v>13080.606185709636</v>
      </c>
      <c r="BF46" s="98">
        <f>INDEX(O$15:O$4420,ROWS(O$15:O56)*24)</f>
        <v>7123</v>
      </c>
      <c r="BG46" s="98">
        <f>INDEX(P$15:P$4420,ROWS(P$15:P56)*24)</f>
        <v>295.89946759257879</v>
      </c>
      <c r="BH46" s="98">
        <f>INDEX(Q$15:Q$4420,ROWS(Q$15:Q56)*24)</f>
        <v>15.173459022512866</v>
      </c>
      <c r="BI46" s="98">
        <f>INDEX(T$15:T$4420,ROWS(T$15:T56)*24)</f>
        <v>16.431593598392276</v>
      </c>
    </row>
    <row r="47" spans="2:61" x14ac:dyDescent="0.2">
      <c r="B47" s="100">
        <v>43662.791666666664</v>
      </c>
      <c r="C47" s="98">
        <v>15.02330223493265</v>
      </c>
      <c r="D47" s="98">
        <f t="shared" si="8"/>
        <v>14.32880383202135</v>
      </c>
      <c r="E47" s="98">
        <v>138.42833333333334</v>
      </c>
      <c r="F47" s="98">
        <f t="shared" si="10"/>
        <v>104.75110648148176</v>
      </c>
      <c r="G47" s="98">
        <v>115796.51296296384</v>
      </c>
      <c r="H47" s="98">
        <v>23.099457465277776</v>
      </c>
      <c r="I47" s="98">
        <v>22532.972100580995</v>
      </c>
      <c r="J47" s="98">
        <f t="shared" si="0"/>
        <v>115.32887586805556</v>
      </c>
      <c r="K47" s="98">
        <v>7.2047910690307617</v>
      </c>
      <c r="L47" s="98">
        <f t="shared" si="1"/>
        <v>315.93551153773336</v>
      </c>
      <c r="M47" s="98">
        <f t="shared" si="9"/>
        <v>312.70767787320483</v>
      </c>
      <c r="N47" s="98"/>
      <c r="O47" s="98"/>
      <c r="P47" s="98">
        <v>332.41999999998342</v>
      </c>
      <c r="Q47" s="98">
        <v>16.484488462250059</v>
      </c>
      <c r="R47" s="98">
        <f t="shared" si="11"/>
        <v>19.876910267521463</v>
      </c>
      <c r="S47" s="98">
        <f t="shared" si="2"/>
        <v>989.06930773500358</v>
      </c>
      <c r="T47" s="101">
        <v>15.104086797085959</v>
      </c>
      <c r="W47" s="102">
        <v>43703</v>
      </c>
      <c r="X47" s="98">
        <f>INDEX(C$5:C$4420,ROWS(C$5:C47)*24)</f>
        <v>14.070436979399787</v>
      </c>
      <c r="Y47" s="98">
        <f>INDEX(D$4:D$4420,ROWS(D$4:D46)*24)</f>
        <v>12.782813850611079</v>
      </c>
      <c r="Z47" s="98">
        <f>INDEX(F$5:F$4420,ROWS(E$5:E47)*24)</f>
        <v>94.984910879630448</v>
      </c>
      <c r="AA47" s="98">
        <f t="shared" si="3"/>
        <v>136778.27166666783</v>
      </c>
      <c r="AB47" s="103">
        <f t="shared" si="4"/>
        <v>0.97541316648674525</v>
      </c>
      <c r="AC47" s="104">
        <f>INDEX(G$5:G$4420,ROWS(G$5:G47)*24)</f>
        <v>133415.32707296874</v>
      </c>
      <c r="AD47" s="98">
        <f>INDEX(H$5:H$4420,ROWS(H$5:H47)*24)</f>
        <v>20.701312934027779</v>
      </c>
      <c r="AE47" s="104">
        <f>INDEX(I$5:I$4420,ROWS(I$5:I47)*24)</f>
        <v>27806.948318518516</v>
      </c>
      <c r="AF47" s="98">
        <f>INDEX(J$5:J$4420,ROWS(J$5:J47)*24)</f>
        <v>58.098825954861113</v>
      </c>
      <c r="AG47" s="104">
        <f t="shared" si="5"/>
        <v>105608.37875445021</v>
      </c>
      <c r="AH47" s="104">
        <f>INDEX(K$5:K$4420,ROWS(K$5:K47)*24)</f>
        <v>53456.42578125</v>
      </c>
      <c r="AI47" s="104">
        <f>(INDEX(M$5:M$4420,ROWS(M$5:M47)*24))*1440</f>
        <v>403934.32810474001</v>
      </c>
      <c r="AJ47" s="98">
        <f>INDEX(N$5:N$4420,ROWS(N$5:N47)*24)</f>
        <v>10816.07666015625</v>
      </c>
      <c r="AK47" s="98">
        <f>INDEX(O$5:O$4420,ROWS(O$5:O47)*24)</f>
        <v>7148.0291666666662</v>
      </c>
      <c r="AL47" s="98">
        <f>INDEX(P$5:P$4420,ROWS(P$5:P47)*24)</f>
        <v>294.7423148149914</v>
      </c>
      <c r="AM47" s="98">
        <f>INDEX(R$5:R$4420,ROWS(Q$5:Q47)*24)</f>
        <v>14.56015349165199</v>
      </c>
      <c r="AN47" s="98">
        <f t="shared" si="6"/>
        <v>20966.621027978865</v>
      </c>
      <c r="AO47" s="98">
        <f t="shared" si="7"/>
        <v>20451.118207428441</v>
      </c>
      <c r="AP47" s="98"/>
      <c r="AQ47" s="98">
        <f>INDEX(T$5:T$4420,ROWS(T$5:T47)*24)</f>
        <v>15.346565593878427</v>
      </c>
      <c r="AT47" s="105">
        <f>INDEX(B$15:B$4420,ROWS(B$15:B57)*24)</f>
        <v>43704.416666666664</v>
      </c>
      <c r="AU47" s="98">
        <f>INDEX(C$15:C$4420,ROWS(C$15:C57)*24)</f>
        <v>17.564538675768095</v>
      </c>
      <c r="AV47" s="98">
        <f>INDEX(D$15:D$4420,ROWS(D$15:D57)*24)</f>
        <v>12.897374271170682</v>
      </c>
      <c r="AW47" s="98">
        <f>INDEX(E$15:E$4420,ROWS(E$15:E57)*24)</f>
        <v>76.151481481393176</v>
      </c>
      <c r="AX47" s="98">
        <f>INDEX(G$15:G$4420,ROWS(G$15:G57)*24)</f>
        <v>53717.200631314387</v>
      </c>
      <c r="AY47" s="98">
        <f>INDEX(H$15:H$4420,ROWS(H$15:H57)*24)</f>
        <v>20.777300347222223</v>
      </c>
      <c r="AZ47" s="98">
        <f>INDEX(I$15:I$4420,ROWS(I$15:I57)*24)</f>
        <v>11089.111476793489</v>
      </c>
      <c r="BA47" s="98">
        <f>INDEX(J$15:J$4420,ROWS(J$15:J57)*24)</f>
        <v>55.374181134170954</v>
      </c>
      <c r="BB47" s="98">
        <f>INDEX(K$15:K$4420,ROWS(K$15:K57)*24)</f>
        <v>53367.34765625</v>
      </c>
      <c r="BC47" s="98">
        <f>INDEX(L$15:L$4420,ROWS(L$15:L57)*24)</f>
        <v>295.58688888884666</v>
      </c>
      <c r="BD47" s="98">
        <f>INDEX(M$15:M$4420,ROWS(M$15:M57)*24)</f>
        <v>282.35671222937941</v>
      </c>
      <c r="BE47" s="98">
        <f>INDEX(N$15:N$4420,ROWS(N$15:N57)*24)</f>
        <v>12948.25553141276</v>
      </c>
      <c r="BF47" s="98">
        <f>INDEX(O$15:O$4420,ROWS(O$15:O57)*24)</f>
        <v>8399.6333333333332</v>
      </c>
      <c r="BG47" s="98">
        <f>INDEX(P$15:P$4420,ROWS(P$15:P57)*24)</f>
        <v>295.58805555555557</v>
      </c>
      <c r="BH47" s="98">
        <f>INDEX(Q$15:Q$4420,ROWS(Q$15:Q57)*24)</f>
        <v>1.1666667088866235E-3</v>
      </c>
      <c r="BI47" s="98">
        <f>INDEX(T$15:T$4420,ROWS(T$15:T57)*24)</f>
        <v>15.792786067504849</v>
      </c>
    </row>
    <row r="48" spans="2:61" x14ac:dyDescent="0.2">
      <c r="B48" s="100">
        <v>43662.833333333336</v>
      </c>
      <c r="C48" s="98">
        <v>15.203450717986303</v>
      </c>
      <c r="D48" s="98">
        <f t="shared" si="8"/>
        <v>14.333233444360198</v>
      </c>
      <c r="E48" s="98">
        <v>123.40555555555555</v>
      </c>
      <c r="F48" s="98">
        <f t="shared" si="10"/>
        <v>106.42542361111138</v>
      </c>
      <c r="G48" s="98">
        <v>124466.45818713281</v>
      </c>
      <c r="H48" s="98">
        <v>18.930013020833332</v>
      </c>
      <c r="I48" s="98">
        <v>23753.166916666421</v>
      </c>
      <c r="J48" s="98">
        <f t="shared" si="0"/>
        <v>104.47554253472222</v>
      </c>
      <c r="K48" s="98">
        <v>7.2047910690307617</v>
      </c>
      <c r="L48" s="98">
        <f t="shared" si="1"/>
        <v>309.0816227451898</v>
      </c>
      <c r="M48" s="98">
        <f t="shared" si="9"/>
        <v>312.64508086512973</v>
      </c>
      <c r="N48" s="98"/>
      <c r="O48" s="98"/>
      <c r="P48" s="98">
        <v>332.96343621401945</v>
      </c>
      <c r="Q48" s="98">
        <v>23.881813468829627</v>
      </c>
      <c r="R48" s="98">
        <f t="shared" si="11"/>
        <v>19.989768779068125</v>
      </c>
      <c r="S48" s="98">
        <f t="shared" si="2"/>
        <v>1432.9088081297775</v>
      </c>
      <c r="T48" s="101">
        <v>15.224347129817534</v>
      </c>
      <c r="W48" s="102">
        <v>43704</v>
      </c>
      <c r="X48" s="98">
        <f>INDEX(C$5:C$4420,ROWS(C$5:C48)*24)</f>
        <v>13.94093453778161</v>
      </c>
      <c r="Y48" s="98">
        <f>INDEX(D$4:D$4420,ROWS(D$4:D47)*24)</f>
        <v>12.868909327129401</v>
      </c>
      <c r="Z48" s="98">
        <f>INDEX(F$5:F$4420,ROWS(E$5:E48)*24)</f>
        <v>98.792402286560574</v>
      </c>
      <c r="AA48" s="98">
        <f t="shared" si="3"/>
        <v>142261.05929264723</v>
      </c>
      <c r="AB48" s="103">
        <f t="shared" si="4"/>
        <v>0.97009369531475775</v>
      </c>
      <c r="AC48" s="104">
        <f>INDEX(G$5:G$4420,ROWS(G$5:G48)*24)</f>
        <v>138006.55670859601</v>
      </c>
      <c r="AD48" s="98">
        <f>INDEX(H$5:H$4420,ROWS(H$5:H48)*24)</f>
        <v>20.867805989583335</v>
      </c>
      <c r="AE48" s="104">
        <f>INDEX(I$5:I$4420,ROWS(I$5:I48)*24)</f>
        <v>29174.868291666629</v>
      </c>
      <c r="AF48" s="98">
        <f>INDEX(J$5:J$4420,ROWS(J$5:J48)*24)</f>
        <v>91.317471788194453</v>
      </c>
      <c r="AG48" s="104">
        <f t="shared" si="5"/>
        <v>108831.68841692938</v>
      </c>
      <c r="AH48" s="104">
        <f>INDEX(K$5:K$4420,ROWS(K$5:K48)*24)</f>
        <v>53717.4140625</v>
      </c>
      <c r="AI48" s="104">
        <f>(INDEX(M$5:M$4420,ROWS(M$5:M48)*24))*1440</f>
        <v>406412.32256627188</v>
      </c>
      <c r="AJ48" s="98">
        <f>INDEX(N$5:N$4420,ROWS(N$5:N48)*24)</f>
        <v>10824.72707438151</v>
      </c>
      <c r="AK48" s="98">
        <f>INDEX(O$5:O$4420,ROWS(O$5:O48)*24)</f>
        <v>7163.8666666666668</v>
      </c>
      <c r="AL48" s="98">
        <f>INDEX(P$5:P$4420,ROWS(P$5:P48)*24)</f>
        <v>295.04083333333335</v>
      </c>
      <c r="AM48" s="98">
        <f>INDEX(R$5:R$4420,ROWS(Q$5:Q48)*24)</f>
        <v>12.856040121978884</v>
      </c>
      <c r="AN48" s="98">
        <f t="shared" si="6"/>
        <v>18512.697775649594</v>
      </c>
      <c r="AO48" s="98">
        <f t="shared" si="7"/>
        <v>17959.051395425213</v>
      </c>
      <c r="AP48" s="98"/>
      <c r="AQ48" s="98">
        <f>INDEX(T$5:T$4420,ROWS(T$5:T48)*24)</f>
        <v>15.065966049476733</v>
      </c>
      <c r="AT48" s="105">
        <f>INDEX(B$15:B$4420,ROWS(B$15:B58)*24)</f>
        <v>43705.416666666664</v>
      </c>
      <c r="AU48" s="98">
        <f>INDEX(C$15:C$4420,ROWS(C$15:C58)*24)</f>
        <v>17.556232670678032</v>
      </c>
      <c r="AV48" s="98">
        <f>INDEX(D$15:D$4420,ROWS(D$15:D58)*24)</f>
        <v>12.769408674626973</v>
      </c>
      <c r="AW48" s="98">
        <f>INDEX(E$15:E$4420,ROWS(E$15:E58)*24)</f>
        <v>84.694722222222225</v>
      </c>
      <c r="AX48" s="98">
        <f>INDEX(G$15:G$4420,ROWS(G$15:G58)*24)</f>
        <v>51118.430745814374</v>
      </c>
      <c r="AY48" s="98">
        <f>INDEX(H$15:H$4420,ROWS(H$15:H58)*24)</f>
        <v>20.986631944444444</v>
      </c>
      <c r="AZ48" s="98">
        <f>INDEX(I$15:I$4420,ROWS(I$15:I58)*24)</f>
        <v>12306.5725</v>
      </c>
      <c r="BA48" s="98">
        <f>INDEX(J$15:J$4420,ROWS(J$15:J58)*24)</f>
        <v>63.708090277777785</v>
      </c>
      <c r="BB48" s="98">
        <f>INDEX(K$15:K$4420,ROWS(K$15:K58)*24)</f>
        <v>53547.46484375</v>
      </c>
      <c r="BC48" s="98">
        <f>INDEX(L$15:L$4420,ROWS(L$15:L58)*24)</f>
        <v>281.58363457030953</v>
      </c>
      <c r="BD48" s="98">
        <f>INDEX(M$15:M$4420,ROWS(M$15:M58)*24)</f>
        <v>280.39134553548462</v>
      </c>
      <c r="BE48" s="98">
        <f>INDEX(N$15:N$4420,ROWS(N$15:N58)*24)</f>
        <v>12823.292108561198</v>
      </c>
      <c r="BF48" s="98">
        <f>INDEX(O$15:O$4420,ROWS(O$15:O58)*24)</f>
        <v>8322.0841666666674</v>
      </c>
      <c r="BG48" s="98">
        <f>INDEX(P$15:P$4420,ROWS(P$15:P58)*24)</f>
        <v>295.81075925925541</v>
      </c>
      <c r="BH48" s="98">
        <f>INDEX(Q$15:Q$4420,ROWS(Q$15:Q58)*24)</f>
        <v>14.227124688945866</v>
      </c>
      <c r="BI48" s="98">
        <f>INDEX(T$15:T$4420,ROWS(T$15:T58)*24)</f>
        <v>15.988683362449002</v>
      </c>
    </row>
    <row r="49" spans="2:61" x14ac:dyDescent="0.2">
      <c r="B49" s="100">
        <v>43662.875</v>
      </c>
      <c r="C49" s="98">
        <v>15.054052913080797</v>
      </c>
      <c r="D49" s="98">
        <f t="shared" si="8"/>
        <v>14.307742208931989</v>
      </c>
      <c r="E49" s="98">
        <v>142.03027777777777</v>
      </c>
      <c r="F49" s="98">
        <f t="shared" si="10"/>
        <v>106.70471759259287</v>
      </c>
      <c r="G49" s="98">
        <v>132139.36296296224</v>
      </c>
      <c r="H49" s="98">
        <v>18.862152777777776</v>
      </c>
      <c r="I49" s="98">
        <v>24964.046666666665</v>
      </c>
      <c r="J49" s="98">
        <f t="shared" si="0"/>
        <v>123.16812499999999</v>
      </c>
      <c r="K49" s="98">
        <v>7.2047910690307617</v>
      </c>
      <c r="L49" s="98">
        <f t="shared" si="1"/>
        <v>317.5540711554471</v>
      </c>
      <c r="M49" s="98">
        <f t="shared" si="9"/>
        <v>312.69301775375067</v>
      </c>
      <c r="N49" s="98"/>
      <c r="O49" s="98"/>
      <c r="P49" s="98">
        <v>333.43353703706214</v>
      </c>
      <c r="Q49" s="98">
        <v>15.879465881615049</v>
      </c>
      <c r="R49" s="98">
        <f t="shared" si="11"/>
        <v>19.969027878101098</v>
      </c>
      <c r="S49" s="98">
        <f t="shared" si="2"/>
        <v>952.7679528969029</v>
      </c>
      <c r="T49" s="101">
        <v>15.163349762757619</v>
      </c>
      <c r="W49" s="102">
        <v>43705</v>
      </c>
      <c r="X49" s="98">
        <f>INDEX(C$5:C$4420,ROWS(C$5:C49)*24)</f>
        <v>13.518616458574931</v>
      </c>
      <c r="Y49" s="98">
        <f>INDEX(D$4:D$4420,ROWS(D$4:D48)*24)</f>
        <v>12.56784897869872</v>
      </c>
      <c r="Z49" s="98">
        <f>INDEX(F$5:F$4420,ROWS(E$5:E49)*24)</f>
        <v>99.089670965609457</v>
      </c>
      <c r="AA49" s="98">
        <f t="shared" si="3"/>
        <v>142689.12619047763</v>
      </c>
      <c r="AB49" s="103">
        <f t="shared" si="4"/>
        <v>0.97006700668759838</v>
      </c>
      <c r="AC49" s="104">
        <f>INDEX(G$5:G$4420,ROWS(G$5:G49)*24)</f>
        <v>138418.01353046563</v>
      </c>
      <c r="AD49" s="98">
        <f>INDEX(H$5:H$4420,ROWS(H$5:H49)*24)</f>
        <v>20.864811197916666</v>
      </c>
      <c r="AE49" s="104">
        <f>INDEX(I$5:I$4420,ROWS(I$5:I49)*24)</f>
        <v>30737.005833333333</v>
      </c>
      <c r="AF49" s="98">
        <f>INDEX(J$5:J$4420,ROWS(J$5:J49)*24)</f>
        <v>83.424355468750008</v>
      </c>
      <c r="AG49" s="104">
        <f t="shared" si="5"/>
        <v>107681.0076971323</v>
      </c>
      <c r="AH49" s="104">
        <f>INDEX(K$5:K$4420,ROWS(K$5:K49)*24)</f>
        <v>53547.46484375</v>
      </c>
      <c r="AI49" s="104">
        <f>(INDEX(M$5:M$4420,ROWS(M$5:M49)*24))*1440</f>
        <v>403661.59547180019</v>
      </c>
      <c r="AJ49" s="98">
        <f>INDEX(N$5:N$4420,ROWS(N$5:N49)*24)</f>
        <v>10532.408021647136</v>
      </c>
      <c r="AK49" s="98">
        <f>INDEX(O$5:O$4420,ROWS(O$5:O49)*24)</f>
        <v>7053.8316666666669</v>
      </c>
      <c r="AL49" s="98">
        <f>INDEX(P$5:P$4420,ROWS(P$5:P49)*24)</f>
        <v>294.96990740739636</v>
      </c>
      <c r="AM49" s="98">
        <f>INDEX(R$5:R$4420,ROWS(Q$5:Q49)*24)</f>
        <v>14.764395532659842</v>
      </c>
      <c r="AN49" s="98">
        <f t="shared" si="6"/>
        <v>21260.729567030172</v>
      </c>
      <c r="AO49" s="98">
        <f t="shared" si="7"/>
        <v>20624.33229108348</v>
      </c>
      <c r="AP49" s="98"/>
      <c r="AQ49" s="98">
        <f>INDEX(T$5:T$4420,ROWS(T$5:T49)*24)</f>
        <v>14.363120985642535</v>
      </c>
      <c r="AT49" s="105">
        <f>INDEX(B$15:B$4420,ROWS(B$15:B59)*24)</f>
        <v>43706.416666666664</v>
      </c>
      <c r="AU49" s="98">
        <f>INDEX(C$15:C$4420,ROWS(C$15:C59)*24)</f>
        <v>16.993138507914523</v>
      </c>
      <c r="AV49" s="98">
        <f>INDEX(D$15:D$4420,ROWS(D$15:D59)*24)</f>
        <v>12.473384579743291</v>
      </c>
      <c r="AW49" s="98">
        <f>INDEX(E$15:E$4420,ROWS(E$15:E59)*24)</f>
        <v>70.062222222222218</v>
      </c>
      <c r="AX49" s="98">
        <f>INDEX(G$15:G$4420,ROWS(G$15:G59)*24)</f>
        <v>51147.505555555559</v>
      </c>
      <c r="AY49" s="98">
        <f>INDEX(H$15:H$4420,ROWS(H$15:H59)*24)</f>
        <v>19.555121527777779</v>
      </c>
      <c r="AZ49" s="98">
        <f>INDEX(I$15:I$4420,ROWS(I$15:I59)*24)</f>
        <v>12384.569514815144</v>
      </c>
      <c r="BA49" s="98">
        <f>INDEX(J$15:J$4420,ROWS(J$15:J59)*24)</f>
        <v>50.507100694444439</v>
      </c>
      <c r="BB49" s="98">
        <f>INDEX(K$15:K$4420,ROWS(K$15:K59)*24)</f>
        <v>53401.39453125</v>
      </c>
      <c r="BC49" s="98">
        <f>INDEX(L$15:L$4420,ROWS(L$15:L59)*24)</f>
        <v>281.59409462754979</v>
      </c>
      <c r="BD49" s="98">
        <f>INDEX(M$15:M$4420,ROWS(M$15:M59)*24)</f>
        <v>280.30639115611649</v>
      </c>
      <c r="BE49" s="98">
        <f>INDEX(N$15:N$4420,ROWS(N$15:N59)*24)</f>
        <v>12371.729407552084</v>
      </c>
      <c r="BF49" s="98">
        <f>INDEX(O$15:O$4420,ROWS(O$15:O59)*24)</f>
        <v>8020.8933333333334</v>
      </c>
      <c r="BG49" s="98">
        <f>INDEX(P$15:P$4420,ROWS(P$15:P59)*24)</f>
        <v>295.20785493829186</v>
      </c>
      <c r="BH49" s="98">
        <f>INDEX(Q$15:Q$4420,ROWS(Q$15:Q59)*24)</f>
        <v>13.613760310742073</v>
      </c>
      <c r="BI49" s="98">
        <f>INDEX(T$15:T$4420,ROWS(T$15:T59)*24)</f>
        <v>15.542678139219319</v>
      </c>
    </row>
    <row r="50" spans="2:61" x14ac:dyDescent="0.2">
      <c r="B50" s="100">
        <v>43662.916666666664</v>
      </c>
      <c r="C50" s="98">
        <v>15.223821529811765</v>
      </c>
      <c r="D50" s="98">
        <f t="shared" si="8"/>
        <v>14.292241380227134</v>
      </c>
      <c r="E50" s="98">
        <v>102.4186111111111</v>
      </c>
      <c r="F50" s="98">
        <f t="shared" si="10"/>
        <v>108.51465046296242</v>
      </c>
      <c r="G50" s="98">
        <v>139787.5819200754</v>
      </c>
      <c r="H50" s="98">
        <v>23.351161024305554</v>
      </c>
      <c r="I50" s="98">
        <v>26180.862444444036</v>
      </c>
      <c r="J50" s="98">
        <f t="shared" si="0"/>
        <v>79.06745008680555</v>
      </c>
      <c r="K50" s="98">
        <v>7.2047910690307617</v>
      </c>
      <c r="L50" s="98">
        <f t="shared" si="1"/>
        <v>308.11441822961797</v>
      </c>
      <c r="M50" s="98">
        <f t="shared" si="9"/>
        <v>312.68271628833764</v>
      </c>
      <c r="N50" s="98"/>
      <c r="O50" s="98"/>
      <c r="P50" s="98">
        <v>332.54523148150906</v>
      </c>
      <c r="Q50" s="98">
        <v>24.43081325189107</v>
      </c>
      <c r="R50" s="98">
        <f t="shared" si="11"/>
        <v>19.972101334256589</v>
      </c>
      <c r="S50" s="98">
        <f t="shared" si="2"/>
        <v>1465.8487951134641</v>
      </c>
      <c r="T50" s="101">
        <v>15.308360262067938</v>
      </c>
      <c r="W50" s="102">
        <v>43706</v>
      </c>
      <c r="X50" s="98">
        <f>INDEX(C$5:C$4420,ROWS(C$5:C50)*24)</f>
        <v>13.253025242715763</v>
      </c>
      <c r="Y50" s="98">
        <f>INDEX(D$4:D$4420,ROWS(D$4:D49)*24)</f>
        <v>12.302692558027365</v>
      </c>
      <c r="Z50" s="98">
        <f>INDEX(F$5:F$4420,ROWS(E$5:E50)*24)</f>
        <v>99.174743441359865</v>
      </c>
      <c r="AA50" s="98">
        <f t="shared" si="3"/>
        <v>142811.63055555819</v>
      </c>
      <c r="AB50" s="103">
        <f t="shared" si="4"/>
        <v>0.97551235753241894</v>
      </c>
      <c r="AC50" s="104">
        <f>INDEX(G$5:G$4420,ROWS(G$5:G50)*24)</f>
        <v>139314.51040630142</v>
      </c>
      <c r="AD50" s="98">
        <f>INDEX(H$5:H$4420,ROWS(H$5:H50)*24)</f>
        <v>22.782194010416667</v>
      </c>
      <c r="AE50" s="104">
        <f>INDEX(I$5:I$4420,ROWS(I$5:I50)*24)</f>
        <v>31058.926203705469</v>
      </c>
      <c r="AF50" s="98">
        <f>INDEX(J$5:J$4420,ROWS(J$5:J50)*24)</f>
        <v>76.535028211805553</v>
      </c>
      <c r="AG50" s="104">
        <f t="shared" si="5"/>
        <v>108255.58420259594</v>
      </c>
      <c r="AH50" s="104">
        <f>INDEX(K$5:K$4420,ROWS(K$5:K50)*24)</f>
        <v>53401.39453125</v>
      </c>
      <c r="AI50" s="104">
        <f>(INDEX(M$5:M$4420,ROWS(M$5:M50)*24))*1440</f>
        <v>401707.21502930281</v>
      </c>
      <c r="AJ50" s="98">
        <f>INDEX(N$5:N$4420,ROWS(N$5:N50)*24)</f>
        <v>10302.958233235677</v>
      </c>
      <c r="AK50" s="98">
        <f>INDEX(O$5:O$4420,ROWS(O$5:O50)*24)</f>
        <v>7033.0908333333336</v>
      </c>
      <c r="AL50" s="98">
        <f>INDEX(P$5:P$4420,ROWS(P$5:P50)*24)</f>
        <v>295.32265432096187</v>
      </c>
      <c r="AM50" s="98">
        <f>INDEX(R$5:R$4420,ROWS(Q$5:Q50)*24)</f>
        <v>16.043001521403053</v>
      </c>
      <c r="AN50" s="98">
        <f t="shared" si="6"/>
        <v>23101.922190820394</v>
      </c>
      <c r="AO50" s="98">
        <f t="shared" si="7"/>
        <v>22536.210579897706</v>
      </c>
      <c r="AP50" s="98"/>
      <c r="AQ50" s="98">
        <f>INDEX(T$5:T$4420,ROWS(T$5:T50)*24)</f>
        <v>14.206000531448259</v>
      </c>
      <c r="AT50" s="105">
        <f>INDEX(B$15:B$4420,ROWS(B$15:B60)*24)</f>
        <v>43707.416666666664</v>
      </c>
      <c r="AU50" s="98">
        <f>INDEX(C$15:C$4420,ROWS(C$15:C60)*24)</f>
        <v>16.285261624124313</v>
      </c>
      <c r="AV50" s="98">
        <f>INDEX(D$15:D$4420,ROWS(D$15:D60)*24)</f>
        <v>12.145245681944116</v>
      </c>
      <c r="AW50" s="98">
        <f>INDEX(E$15:E$4420,ROWS(E$15:E60)*24)</f>
        <v>73.918194444444438</v>
      </c>
      <c r="AX50" s="98">
        <f>INDEX(G$15:G$4420,ROWS(G$15:G60)*24)</f>
        <v>53559.387943260139</v>
      </c>
      <c r="AY50" s="98">
        <f>INDEX(H$15:H$4420,ROWS(H$15:H60)*24)</f>
        <v>20.922243923611113</v>
      </c>
      <c r="AZ50" s="98">
        <f>INDEX(I$15:I$4420,ROWS(I$15:I60)*24)</f>
        <v>13060.608618518512</v>
      </c>
      <c r="BA50" s="98">
        <f>INDEX(J$15:J$4420,ROWS(J$15:J60)*24)</f>
        <v>52.995950520833325</v>
      </c>
      <c r="BB50" s="98">
        <f>INDEX(K$15:K$4420,ROWS(K$15:K60)*24)</f>
        <v>53336.47265625</v>
      </c>
      <c r="BC50" s="98">
        <f>INDEX(L$15:L$4420,ROWS(L$15:L60)*24)</f>
        <v>280.41686745037669</v>
      </c>
      <c r="BD50" s="98">
        <f>INDEX(M$15:M$4420,ROWS(M$15:M60)*24)</f>
        <v>278.02021060797364</v>
      </c>
      <c r="BE50" s="98">
        <f>INDEX(N$15:N$4420,ROWS(N$15:N60)*24)</f>
        <v>11890.610230305989</v>
      </c>
      <c r="BF50" s="98">
        <f>INDEX(O$15:O$4420,ROWS(O$15:O60)*24)</f>
        <v>7715.2591666666667</v>
      </c>
      <c r="BG50" s="98">
        <f>INDEX(P$15:P$4420,ROWS(P$15:P60)*24)</f>
        <v>294.83666666666664</v>
      </c>
      <c r="BH50" s="98">
        <f>INDEX(Q$15:Q$4420,ROWS(Q$15:Q60)*24)</f>
        <v>14.41979921628996</v>
      </c>
      <c r="BI50" s="98">
        <f>INDEX(T$15:T$4420,ROWS(T$15:T60)*24)</f>
        <v>14.735092937211416</v>
      </c>
    </row>
    <row r="51" spans="2:61" x14ac:dyDescent="0.2">
      <c r="B51" s="100">
        <v>43662.958333333336</v>
      </c>
      <c r="C51" s="98">
        <v>15.775149709737549</v>
      </c>
      <c r="D51" s="98">
        <f>AVERAGE(C28:C51)</f>
        <v>14.294819737015645</v>
      </c>
      <c r="E51" s="98">
        <v>147.64805555555554</v>
      </c>
      <c r="F51" s="98">
        <f t="shared" si="10"/>
        <v>108.73628240740685</v>
      </c>
      <c r="G51" s="98">
        <v>147356.09444444443</v>
      </c>
      <c r="H51" s="98">
        <v>18.847938368055555</v>
      </c>
      <c r="I51" s="98">
        <v>27394.021025926726</v>
      </c>
      <c r="J51" s="98">
        <f t="shared" si="0"/>
        <v>128.80011718749998</v>
      </c>
      <c r="K51" s="98">
        <v>7.2047910690307617</v>
      </c>
      <c r="L51" s="98">
        <f t="shared" si="1"/>
        <v>316.5546388834544</v>
      </c>
      <c r="M51" s="98">
        <f t="shared" si="9"/>
        <v>312.66612191850817</v>
      </c>
      <c r="N51" s="98"/>
      <c r="O51" s="98"/>
      <c r="P51" s="98">
        <v>332.61722222222221</v>
      </c>
      <c r="Q51" s="98">
        <v>16.062583338767809</v>
      </c>
      <c r="R51" s="98">
        <f t="shared" si="11"/>
        <v>19.979723867667534</v>
      </c>
      <c r="S51" s="98">
        <f t="shared" si="2"/>
        <v>963.75500032606851</v>
      </c>
      <c r="T51" s="101">
        <v>15.564679640980904</v>
      </c>
      <c r="W51" s="102">
        <v>43707</v>
      </c>
      <c r="X51" s="98">
        <f>INDEX(C$5:C$4420,ROWS(C$5:C51)*24)</f>
        <v>11.271092075699837</v>
      </c>
      <c r="Y51" s="98">
        <f>INDEX(D$4:D$4420,ROWS(D$4:D50)*24)</f>
        <v>12.003707774384338</v>
      </c>
      <c r="Z51" s="98">
        <f>INDEX(F$5:F$4420,ROWS(E$5:E51)*24)</f>
        <v>99.505332754631013</v>
      </c>
      <c r="AA51" s="98">
        <f t="shared" si="3"/>
        <v>143287.67916666865</v>
      </c>
      <c r="AB51" s="103">
        <f t="shared" si="4"/>
        <v>0.97099923130770516</v>
      </c>
      <c r="AC51" s="104">
        <f>INDEX(G$5:G$4420,ROWS(G$5:G51)*24)</f>
        <v>139132.22632670033</v>
      </c>
      <c r="AD51" s="98">
        <f>INDEX(H$5:H$4420,ROWS(H$5:H51)*24)</f>
        <v>26.293988715277777</v>
      </c>
      <c r="AE51" s="104">
        <f>INDEX(I$5:I$4420,ROWS(I$5:I51)*24)</f>
        <v>32926.822222222225</v>
      </c>
      <c r="AF51" s="98">
        <f>INDEX(J$5:J$4420,ROWS(J$5:J51)*24)</f>
        <v>81.37490017361111</v>
      </c>
      <c r="AG51" s="104">
        <f t="shared" si="5"/>
        <v>106205.4041044781</v>
      </c>
      <c r="AH51" s="104">
        <f>INDEX(K$5:K$4420,ROWS(K$5:K51)*24)</f>
        <v>53336.47265625</v>
      </c>
      <c r="AI51" s="104">
        <f>(INDEX(M$5:M$4420,ROWS(M$5:M51)*24))*1440</f>
        <v>398911.66417746973</v>
      </c>
      <c r="AJ51" s="98">
        <f>INDEX(N$5:N$4420,ROWS(N$5:N51)*24)</f>
        <v>8868.5548238118481</v>
      </c>
      <c r="AK51" s="98">
        <f>INDEX(O$5:O$4420,ROWS(O$5:O51)*24)</f>
        <v>6941.5041666666666</v>
      </c>
      <c r="AL51" s="98">
        <f>INDEX(P$5:P$4420,ROWS(P$5:P51)*24)</f>
        <v>295.12433333333166</v>
      </c>
      <c r="AM51" s="98">
        <f>INDEX(R$5:R$4420,ROWS(Q$5:Q51)*24)</f>
        <v>18.019359560397813</v>
      </c>
      <c r="AN51" s="98">
        <f t="shared" si="6"/>
        <v>25947.877766972852</v>
      </c>
      <c r="AO51" s="98">
        <f t="shared" si="7"/>
        <v>25195.369365796931</v>
      </c>
      <c r="AP51" s="98"/>
      <c r="AQ51" s="98">
        <f>INDEX(T$5:T$4420,ROWS(T$5:T51)*24)</f>
        <v>12.038495319785239</v>
      </c>
      <c r="AT51" s="105">
        <f>INDEX(B$15:B$4420,ROWS(B$15:B61)*24)</f>
        <v>43708.416666666664</v>
      </c>
      <c r="AU51" s="98">
        <f>INDEX(C$15:C$4420,ROWS(C$15:C61)*24)</f>
        <v>11.746509015507117</v>
      </c>
      <c r="AV51" s="98">
        <f>INDEX(D$15:D$4420,ROWS(D$15:D61)*24)</f>
        <v>11.528050848493228</v>
      </c>
      <c r="AW51" s="98">
        <f>INDEX(E$15:E$4420,ROWS(E$15:E61)*24)</f>
        <v>74.599999999999994</v>
      </c>
      <c r="AX51" s="98">
        <f>INDEX(G$15:G$4420,ROWS(G$15:G61)*24)</f>
        <v>49996.565197425422</v>
      </c>
      <c r="AY51" s="98">
        <f>INDEX(H$15:H$4420,ROWS(H$15:H61)*24)</f>
        <v>15.938975694444444</v>
      </c>
      <c r="AZ51" s="98">
        <f>INDEX(I$15:I$4420,ROWS(I$15:I61)*24)</f>
        <v>12624.793185185245</v>
      </c>
      <c r="BA51" s="98">
        <f>INDEX(J$15:J$4420,ROWS(J$15:J61)*24)</f>
        <v>58.66102430555555</v>
      </c>
      <c r="BB51" s="98">
        <f>INDEX(K$15:K$4420,ROWS(K$15:K61)*24)</f>
        <v>59500.12890625</v>
      </c>
      <c r="BC51" s="98">
        <f>INDEX(L$15:L$4420,ROWS(L$15:L61)*24)</f>
        <v>284.1719694662508</v>
      </c>
      <c r="BD51" s="98">
        <f>INDEX(M$15:M$4420,ROWS(M$15:M61)*24)</f>
        <v>220.95522594087822</v>
      </c>
      <c r="BE51" s="98">
        <f>INDEX(N$15:N$4420,ROWS(N$15:N61)*24)</f>
        <v>9020.1024104817716</v>
      </c>
      <c r="BF51" s="98">
        <f>INDEX(O$15:O$4420,ROWS(O$15:O61)*24)</f>
        <v>6986.649166666667</v>
      </c>
      <c r="BG51" s="98">
        <f>INDEX(P$15:P$4420,ROWS(P$15:P61)*24)</f>
        <v>295.29740740742119</v>
      </c>
      <c r="BH51" s="98">
        <f>INDEX(Q$15:Q$4420,ROWS(Q$15:Q61)*24)</f>
        <v>11.125437941170402</v>
      </c>
      <c r="BI51" s="98">
        <f>INDEX(T$15:T$4420,ROWS(T$15:T61)*24)</f>
        <v>10.85135418230603</v>
      </c>
    </row>
    <row r="52" spans="2:61" x14ac:dyDescent="0.2">
      <c r="B52" s="100">
        <v>43663</v>
      </c>
      <c r="C52" s="98">
        <v>15.449393866148053</v>
      </c>
      <c r="D52" s="98">
        <f t="shared" ref="D52:D115" si="12">AVERAGE(C29:C52)</f>
        <v>14.29551070486823</v>
      </c>
      <c r="E52" s="98">
        <v>120.02875</v>
      </c>
      <c r="F52" s="98">
        <f t="shared" si="10"/>
        <v>110.52677430555498</v>
      </c>
      <c r="G52" s="98">
        <v>154151.11393162463</v>
      </c>
      <c r="H52" s="98">
        <v>18.761100260416665</v>
      </c>
      <c r="I52" s="98">
        <v>28601.039722222271</v>
      </c>
      <c r="J52" s="98">
        <f t="shared" si="0"/>
        <v>101.26764973958333</v>
      </c>
      <c r="K52" s="98">
        <v>7.2047910690307617</v>
      </c>
      <c r="L52" s="98">
        <f t="shared" si="1"/>
        <v>311.67578745154663</v>
      </c>
      <c r="M52" s="98">
        <f t="shared" si="9"/>
        <v>312.72124430533012</v>
      </c>
      <c r="N52" s="98"/>
      <c r="O52" s="98"/>
      <c r="P52" s="98">
        <v>332.33694444444444</v>
      </c>
      <c r="Q52" s="98">
        <v>20.661156992897805</v>
      </c>
      <c r="R52" s="98">
        <f t="shared" si="11"/>
        <v>19.888074989073967</v>
      </c>
      <c r="S52" s="98">
        <f t="shared" si="2"/>
        <v>1239.6694195738683</v>
      </c>
      <c r="T52" s="101">
        <v>15.750471767266928</v>
      </c>
      <c r="W52" s="102">
        <v>43708</v>
      </c>
      <c r="X52" s="98">
        <f>INDEX(C$5:C$4420,ROWS(C$5:C52)*24)</f>
        <v>12.042450130735524</v>
      </c>
      <c r="Y52" s="98">
        <f>INDEX(D$4:D$4420,ROWS(D$4:D51)*24)</f>
        <v>11.289822835889938</v>
      </c>
      <c r="Z52" s="98">
        <f>INDEX(F$5:F$4420,ROWS(E$5:E52)*24)</f>
        <v>95.478767361111125</v>
      </c>
      <c r="AA52" s="98">
        <f t="shared" si="3"/>
        <v>137489.42500000002</v>
      </c>
      <c r="AB52" s="103">
        <f t="shared" si="4"/>
        <v>0.96886026899900601</v>
      </c>
      <c r="AC52" s="104">
        <f>INDEX(G$5:G$4420,ROWS(G$5:G52)*24)</f>
        <v>133208.04129001868</v>
      </c>
      <c r="AD52" s="98">
        <f>INDEX(H$5:H$4420,ROWS(H$5:H52)*24)</f>
        <v>15.88344907407526</v>
      </c>
      <c r="AE52" s="104">
        <f>INDEX(I$5:I$4420,ROWS(I$5:I52)*24)</f>
        <v>28876.62325833353</v>
      </c>
      <c r="AF52" s="98">
        <f>INDEX(J$5:J$4420,ROWS(J$5:J52)*24)</f>
        <v>79.619328703702521</v>
      </c>
      <c r="AG52" s="104">
        <f t="shared" si="5"/>
        <v>104331.41803168514</v>
      </c>
      <c r="AH52" s="104">
        <f>INDEX(K$5:K$4420,ROWS(K$5:K52)*24)</f>
        <v>59500.12890625</v>
      </c>
      <c r="AI52" s="104">
        <f>(INDEX(M$5:M$4420,ROWS(M$5:M52)*24))*1440</f>
        <v>320632.93127656274</v>
      </c>
      <c r="AJ52" s="98">
        <f>INDEX(N$5:N$4420,ROWS(N$5:N52)*24)</f>
        <v>9282.5216796874993</v>
      </c>
      <c r="AK52" s="98">
        <f>INDEX(O$5:O$4420,ROWS(O$5:O52)*24)</f>
        <v>6971.7041666666664</v>
      </c>
      <c r="AL52" s="98">
        <f>INDEX(P$5:P$4420,ROWS(P$5:P52)*24)</f>
        <v>295.22830246918733</v>
      </c>
      <c r="AM52" s="98">
        <f>INDEX(R$5:R$4420,ROWS(Q$5:Q52)*24)</f>
        <v>12.544225860129124</v>
      </c>
      <c r="AN52" s="98">
        <f t="shared" si="6"/>
        <v>18063.685238585938</v>
      </c>
      <c r="AO52" s="98">
        <f t="shared" si="7"/>
        <v>17501.186939369745</v>
      </c>
      <c r="AP52" s="98"/>
      <c r="AQ52" s="98">
        <f>INDEX(T$5:T$4420,ROWS(T$5:T52)*24)</f>
        <v>12.505438214120352</v>
      </c>
      <c r="AT52" s="105">
        <f>INDEX(B$15:B$4420,ROWS(B$15:B62)*24)</f>
        <v>43709.416666666664</v>
      </c>
      <c r="AU52" s="98">
        <f>INDEX(C$15:C$4420,ROWS(C$15:C62)*24)</f>
        <v>11.673060896612911</v>
      </c>
      <c r="AV52" s="98">
        <f>INDEX(D$15:D$4420,ROWS(D$15:D62)*24)</f>
        <v>11.411045905910528</v>
      </c>
      <c r="AW52" s="98">
        <f>INDEX(E$15:E$4420,ROWS(E$15:E62)*24)</f>
        <v>65.281666666666666</v>
      </c>
      <c r="AX52" s="98">
        <f>INDEX(G$15:G$4420,ROWS(G$15:G62)*24)</f>
        <v>45857.554465212488</v>
      </c>
      <c r="AY52" s="98">
        <f>INDEX(H$15:H$4420,ROWS(H$15:H62)*24)</f>
        <v>21.355403645833334</v>
      </c>
      <c r="AZ52" s="98">
        <f>INDEX(I$15:I$4420,ROWS(I$15:I62)*24)</f>
        <v>11005.791388888889</v>
      </c>
      <c r="BA52" s="98">
        <f>INDEX(J$15:J$4420,ROWS(J$15:J62)*24)</f>
        <v>43.926263020833332</v>
      </c>
      <c r="BB52" s="98">
        <f>INDEX(K$15:K$4420,ROWS(K$15:K62)*24)</f>
        <v>59337.24609375</v>
      </c>
      <c r="BC52" s="98">
        <f>INDEX(L$15:L$4420,ROWS(L$15:L62)*24)</f>
        <v>276.86802097298545</v>
      </c>
      <c r="BD52" s="98">
        <f>INDEX(M$15:M$4420,ROWS(M$15:M62)*24)</f>
        <v>261.58921174063715</v>
      </c>
      <c r="BE52" s="98">
        <f>INDEX(N$15:N$4420,ROWS(N$15:N62)*24)</f>
        <v>8968.7808850097663</v>
      </c>
      <c r="BF52" s="98">
        <f>INDEX(O$15:O$4420,ROWS(O$15:O62)*24)</f>
        <v>6966.1149999999998</v>
      </c>
      <c r="BG52" s="98">
        <f>INDEX(P$15:P$4420,ROWS(P$15:P62)*24)</f>
        <v>294.95638888888891</v>
      </c>
      <c r="BH52" s="98">
        <f>INDEX(Q$15:Q$4420,ROWS(Q$15:Q62)*24)</f>
        <v>18.088367915903476</v>
      </c>
      <c r="BI52" s="98">
        <f>INDEX(T$15:T$4420,ROWS(T$15:T62)*24)</f>
        <v>10.786493580711733</v>
      </c>
    </row>
    <row r="53" spans="2:61" x14ac:dyDescent="0.2">
      <c r="B53" s="100">
        <v>43663.041666666664</v>
      </c>
      <c r="C53" s="98">
        <v>13.812340881207751</v>
      </c>
      <c r="D53" s="98">
        <f t="shared" si="12"/>
        <v>14.300779548020202</v>
      </c>
      <c r="E53" s="98">
        <v>116.23416666666667</v>
      </c>
      <c r="F53" s="98">
        <f t="shared" si="10"/>
        <v>111.43195949074017</v>
      </c>
      <c r="G53" s="98">
        <v>4039.4222222222224</v>
      </c>
      <c r="H53" s="98">
        <v>19.143131510416666</v>
      </c>
      <c r="I53" s="98">
        <v>1735.2447222222222</v>
      </c>
      <c r="J53" s="98">
        <f t="shared" si="0"/>
        <v>97.091035156250001</v>
      </c>
      <c r="K53" s="98">
        <v>2837.8778367228101</v>
      </c>
      <c r="L53" s="98">
        <f t="shared" si="1"/>
        <v>312.28144313023324</v>
      </c>
      <c r="M53" s="98">
        <f t="shared" si="9"/>
        <v>312.60363872784399</v>
      </c>
      <c r="N53" s="98"/>
      <c r="O53" s="98"/>
      <c r="P53" s="98">
        <v>332.23585648147184</v>
      </c>
      <c r="Q53" s="98">
        <v>19.954413351238603</v>
      </c>
      <c r="R53" s="98">
        <f t="shared" si="11"/>
        <v>19.972406068102792</v>
      </c>
      <c r="S53" s="98">
        <f t="shared" si="2"/>
        <v>1197.2648010743162</v>
      </c>
      <c r="T53" s="101">
        <v>15.402471355031141</v>
      </c>
      <c r="W53" s="102">
        <v>43709</v>
      </c>
      <c r="X53" s="98">
        <f>INDEX(C$5:C$4420,ROWS(C$5:C53)*24)</f>
        <v>12.038704878489176</v>
      </c>
      <c r="Y53" s="98">
        <f>INDEX(D$4:D$4420,ROWS(D$4:D52)*24)</f>
        <v>11.453172484686236</v>
      </c>
      <c r="Z53" s="98">
        <f>INDEX(F$5:F$4420,ROWS(E$5:E53)*24)</f>
        <v>92.055708429787543</v>
      </c>
      <c r="AA53" s="98">
        <f t="shared" si="3"/>
        <v>132560.22013889407</v>
      </c>
      <c r="AB53" s="103">
        <f t="shared" si="4"/>
        <v>0.97448751965597447</v>
      </c>
      <c r="AC53" s="104">
        <f>INDEX(G$5:G$4420,ROWS(G$5:G53)*24)</f>
        <v>129178.28012820084</v>
      </c>
      <c r="AD53" s="98">
        <f>INDEX(H$5:H$4420,ROWS(H$5:H53)*24)</f>
        <v>20.764203559027777</v>
      </c>
      <c r="AE53" s="104">
        <f>INDEX(I$5:I$4420,ROWS(I$5:I53)*24)</f>
        <v>28797.943888888887</v>
      </c>
      <c r="AF53" s="98">
        <f>INDEX(J$5:J$4420,ROWS(J$5:J53)*24)</f>
        <v>84.708574218750002</v>
      </c>
      <c r="AG53" s="104">
        <f t="shared" si="5"/>
        <v>100380.33623931196</v>
      </c>
      <c r="AH53" s="104">
        <f>INDEX(K$5:K$4420,ROWS(K$5:K53)*24)</f>
        <v>59337.24609375</v>
      </c>
      <c r="AI53" s="104">
        <f>(INDEX(M$5:M$4420,ROWS(M$5:M53)*24))*1440</f>
        <v>374142.43505725387</v>
      </c>
      <c r="AJ53" s="98">
        <f>INDEX(N$5:N$4420,ROWS(N$5:N53)*24)</f>
        <v>9340.8589444986974</v>
      </c>
      <c r="AK53" s="98">
        <f>INDEX(O$5:O$4420,ROWS(O$5:O53)*24)</f>
        <v>7001.8266666666668</v>
      </c>
      <c r="AL53" s="98">
        <f>INDEX(P$5:P$4420,ROWS(P$5:P53)*24)</f>
        <v>294.6252777777778</v>
      </c>
      <c r="AM53" s="98">
        <f>INDEX(R$5:R$4420,ROWS(Q$5:Q53)*24)</f>
        <v>17.405254782065189</v>
      </c>
      <c r="AN53" s="98">
        <f t="shared" si="6"/>
        <v>25063.56688617387</v>
      </c>
      <c r="AO53" s="98">
        <f t="shared" si="7"/>
        <v>24424.133128639191</v>
      </c>
      <c r="AP53" s="98"/>
      <c r="AQ53" s="98">
        <f>INDEX(T$5:T$4420,ROWS(T$5:T53)*24)</f>
        <v>12.452973141650824</v>
      </c>
      <c r="AT53" s="105">
        <f>INDEX(B$15:B$4420,ROWS(B$15:B63)*24)</f>
        <v>43710.416666666664</v>
      </c>
      <c r="AU53" s="98">
        <f>INDEX(C$15:C$4420,ROWS(C$15:C63)*24)</f>
        <v>11.337815916625162</v>
      </c>
      <c r="AV53" s="98">
        <f>INDEX(D$15:D$4420,ROWS(D$15:D63)*24)</f>
        <v>11.298597663749797</v>
      </c>
      <c r="AW53" s="98">
        <f>INDEX(E$15:E$4420,ROWS(E$15:E63)*24)</f>
        <v>89.111111111111114</v>
      </c>
      <c r="AX53" s="98">
        <f>INDEX(G$15:G$4420,ROWS(G$15:G63)*24)</f>
        <v>47922.55</v>
      </c>
      <c r="AY53" s="98">
        <f>INDEX(H$15:H$4420,ROWS(H$15:H63)*24)</f>
        <v>20.505696614583332</v>
      </c>
      <c r="AZ53" s="98">
        <f>INDEX(I$15:I$4420,ROWS(I$15:I63)*24)</f>
        <v>11938.843055555555</v>
      </c>
      <c r="BA53" s="98">
        <f>INDEX(J$15:J$4420,ROWS(J$15:J63)*24)</f>
        <v>68.605414496527786</v>
      </c>
      <c r="BB53" s="98">
        <f>INDEX(K$15:K$4420,ROWS(K$15:K63)*24)</f>
        <v>59351.75</v>
      </c>
      <c r="BC53" s="98">
        <f>INDEX(L$15:L$4420,ROWS(L$15:L63)*24)</f>
        <v>276.50144137286475</v>
      </c>
      <c r="BD53" s="98">
        <f>INDEX(M$15:M$4420,ROWS(M$15:M63)*24)</f>
        <v>276.70903454756956</v>
      </c>
      <c r="BE53" s="98">
        <f>INDEX(N$15:N$4420,ROWS(N$15:N63)*24)</f>
        <v>8705.9914062499993</v>
      </c>
      <c r="BF53" s="98">
        <f>INDEX(O$15:O$4420,ROWS(O$15:O63)*24)</f>
        <v>6978.0783333333329</v>
      </c>
      <c r="BG53" s="98">
        <f>INDEX(P$15:P$4420,ROWS(P$15:P63)*24)</f>
        <v>294.83212962961858</v>
      </c>
      <c r="BH53" s="98">
        <f>INDEX(Q$15:Q$4420,ROWS(Q$15:Q63)*24)</f>
        <v>18.330688256753817</v>
      </c>
      <c r="BI53" s="98">
        <f>INDEX(T$15:T$4420,ROWS(T$15:T63)*24)</f>
        <v>10.176267673479597</v>
      </c>
    </row>
    <row r="54" spans="2:61" x14ac:dyDescent="0.2">
      <c r="B54" s="100">
        <v>43663.083333333336</v>
      </c>
      <c r="C54" s="98">
        <v>11.718057693243027</v>
      </c>
      <c r="D54" s="98">
        <f t="shared" si="12"/>
        <v>14.281732718373819</v>
      </c>
      <c r="E54" s="98">
        <v>104.13638888888889</v>
      </c>
      <c r="F54" s="98">
        <f t="shared" si="10"/>
        <v>112.41444791666611</v>
      </c>
      <c r="G54" s="98">
        <v>9592.1240740742123</v>
      </c>
      <c r="H54" s="98">
        <v>22.954947916666665</v>
      </c>
      <c r="I54" s="98">
        <v>1848.7126754385895</v>
      </c>
      <c r="J54" s="98">
        <f t="shared" si="0"/>
        <v>81.181440972222219</v>
      </c>
      <c r="K54" s="98">
        <v>11678.925240161949</v>
      </c>
      <c r="L54" s="98">
        <f t="shared" si="1"/>
        <v>313.66279478407529</v>
      </c>
      <c r="M54" s="98">
        <f t="shared" si="9"/>
        <v>312.64430439566087</v>
      </c>
      <c r="N54" s="98"/>
      <c r="O54" s="98"/>
      <c r="P54" s="98">
        <v>333.50138888888887</v>
      </c>
      <c r="Q54" s="98">
        <v>19.838594104813591</v>
      </c>
      <c r="R54" s="98">
        <f t="shared" si="11"/>
        <v>19.971018949668913</v>
      </c>
      <c r="S54" s="98">
        <f t="shared" si="2"/>
        <v>1190.3156462888155</v>
      </c>
      <c r="T54" s="101">
        <v>13.543794513965162</v>
      </c>
      <c r="W54" s="102">
        <v>43710</v>
      </c>
      <c r="X54" s="98">
        <f>INDEX(C$5:C$4420,ROWS(C$5:C54)*24)</f>
        <v>12.977110218648384</v>
      </c>
      <c r="Y54" s="98">
        <f>INDEX(D$4:D$4420,ROWS(D$4:D53)*24)</f>
        <v>11.433920696146624</v>
      </c>
      <c r="Z54" s="98">
        <f>INDEX(F$5:F$4420,ROWS(E$5:E54)*24)</f>
        <v>94.228871045526546</v>
      </c>
      <c r="AA54" s="98">
        <f t="shared" si="3"/>
        <v>135689.57430555823</v>
      </c>
      <c r="AB54" s="103">
        <f t="shared" si="4"/>
        <v>0.97463668839154471</v>
      </c>
      <c r="AC54" s="104">
        <f>INDEX(G$5:G$4420,ROWS(G$5:G54)*24)</f>
        <v>132248.03735042771</v>
      </c>
      <c r="AD54" s="98">
        <f>INDEX(H$5:H$4420,ROWS(H$5:H54)*24)</f>
        <v>20.545963541666666</v>
      </c>
      <c r="AE54" s="104">
        <f>INDEX(I$5:I$4420,ROWS(I$5:I54)*24)</f>
        <v>29549.602222222224</v>
      </c>
      <c r="AF54" s="98">
        <f>INDEX(J$5:J$4420,ROWS(J$5:J54)*24)</f>
        <v>59.777925347222222</v>
      </c>
      <c r="AG54" s="104">
        <f t="shared" si="5"/>
        <v>102698.43512820548</v>
      </c>
      <c r="AH54" s="104">
        <f>INDEX(K$5:K$4420,ROWS(K$5:K54)*24)</f>
        <v>59351.75</v>
      </c>
      <c r="AI54" s="104">
        <f>(INDEX(M$5:M$4420,ROWS(M$5:M54)*24))*1440</f>
        <v>398025.04198614776</v>
      </c>
      <c r="AJ54" s="98">
        <f>INDEX(N$5:N$4420,ROWS(N$5:N54)*24)</f>
        <v>10068.61065592448</v>
      </c>
      <c r="AK54" s="98">
        <f>INDEX(O$5:O$4420,ROWS(O$5:O54)*24)</f>
        <v>6978.0708333333332</v>
      </c>
      <c r="AL54" s="98">
        <f>INDEX(P$5:P$4420,ROWS(P$5:P54)*24)</f>
        <v>295.13731481480932</v>
      </c>
      <c r="AM54" s="98">
        <f>INDEX(R$5:R$4420,ROWS(Q$5:Q54)*24)</f>
        <v>18.566265761388163</v>
      </c>
      <c r="AN54" s="98">
        <f t="shared" si="6"/>
        <v>26735.422696398953</v>
      </c>
      <c r="AO54" s="98">
        <f t="shared" si="7"/>
        <v>26057.323839566419</v>
      </c>
      <c r="AP54" s="98"/>
      <c r="AQ54" s="98">
        <f>INDEX(T$5:T$4420,ROWS(T$5:T54)*24)</f>
        <v>14.062024050288731</v>
      </c>
      <c r="AT54" s="105">
        <f>INDEX(B$15:B$4420,ROWS(B$15:B64)*24)</f>
        <v>43711.416666666664</v>
      </c>
      <c r="AU54" s="98">
        <f>INDEX(C$15:C$4420,ROWS(C$15:C64)*24)</f>
        <v>16.756023084263887</v>
      </c>
      <c r="AV54" s="98">
        <f>INDEX(D$15:D$4420,ROWS(D$15:D64)*24)</f>
        <v>11.901901075082256</v>
      </c>
      <c r="AW54" s="98">
        <f>INDEX(E$15:E$4420,ROWS(E$15:E64)*24)</f>
        <v>68.81861111111111</v>
      </c>
      <c r="AX54" s="98">
        <f>INDEX(G$15:G$4420,ROWS(G$15:G64)*24)</f>
        <v>49793.828007346259</v>
      </c>
      <c r="AY54" s="98">
        <f>INDEX(H$15:H$4420,ROWS(H$15:H64)*24)</f>
        <v>20.379600694444445</v>
      </c>
      <c r="AZ54" s="98">
        <f>INDEX(I$15:I$4420,ROWS(I$15:I64)*24)</f>
        <v>11704.591944444444</v>
      </c>
      <c r="BA54" s="98">
        <f>INDEX(J$15:J$4420,ROWS(J$15:J64)*24)</f>
        <v>48.439010416666662</v>
      </c>
      <c r="BB54" s="98">
        <f>INDEX(K$15:K$4420,ROWS(K$15:K64)*24)</f>
        <v>59448.60546875</v>
      </c>
      <c r="BC54" s="98">
        <f>INDEX(L$15:L$4420,ROWS(L$15:L64)*24)</f>
        <v>272.12307308280634</v>
      </c>
      <c r="BD54" s="98">
        <f>INDEX(M$15:M$4420,ROWS(M$15:M64)*24)</f>
        <v>276.24553161509942</v>
      </c>
      <c r="BE54" s="98">
        <f>INDEX(N$15:N$4420,ROWS(N$15:N64)*24)</f>
        <v>12208.312954915365</v>
      </c>
      <c r="BF54" s="98">
        <f>INDEX(O$15:O$4420,ROWS(O$15:O64)*24)</f>
        <v>7918.475833333333</v>
      </c>
      <c r="BG54" s="98">
        <f>INDEX(P$15:P$4420,ROWS(P$15:P64)*24)</f>
        <v>294.77574074109395</v>
      </c>
      <c r="BH54" s="98">
        <f>INDEX(Q$15:Q$4420,ROWS(Q$15:Q64)*24)</f>
        <v>22.652667658287619</v>
      </c>
      <c r="BI54" s="98">
        <f>INDEX(T$15:T$4420,ROWS(T$15:T64)*24)</f>
        <v>15.168233354356554</v>
      </c>
    </row>
    <row r="55" spans="2:61" x14ac:dyDescent="0.2">
      <c r="B55" s="100">
        <v>43663.125</v>
      </c>
      <c r="C55" s="98">
        <v>10.389620705004006</v>
      </c>
      <c r="D55" s="98">
        <f t="shared" si="12"/>
        <v>14.282498157723049</v>
      </c>
      <c r="E55" s="98">
        <v>102.40583333333333</v>
      </c>
      <c r="F55" s="98">
        <f t="shared" si="10"/>
        <v>113.48270023148092</v>
      </c>
      <c r="G55" s="98">
        <v>16528.779059824017</v>
      </c>
      <c r="H55" s="98">
        <v>18.725434027777776</v>
      </c>
      <c r="I55" s="98">
        <v>3056.1772222222221</v>
      </c>
      <c r="J55" s="98">
        <f t="shared" si="0"/>
        <v>83.680399305555554</v>
      </c>
      <c r="K55" s="98">
        <v>23526.649488027891</v>
      </c>
      <c r="L55" s="98">
        <f t="shared" si="1"/>
        <v>312.16783371206009</v>
      </c>
      <c r="M55" s="98">
        <f t="shared" si="9"/>
        <v>312.61113125417188</v>
      </c>
      <c r="N55" s="98"/>
      <c r="O55" s="98"/>
      <c r="P55" s="98">
        <v>332.34532407404646</v>
      </c>
      <c r="Q55" s="98">
        <v>20.177490361986372</v>
      </c>
      <c r="R55" s="98">
        <f t="shared" si="11"/>
        <v>19.948425630251119</v>
      </c>
      <c r="S55" s="98">
        <f t="shared" si="2"/>
        <v>1210.6494217191823</v>
      </c>
      <c r="T55" s="101">
        <v>11.752114835712645</v>
      </c>
      <c r="W55" s="102">
        <v>43711</v>
      </c>
      <c r="X55" s="98">
        <f>INDEX(C$5:C$4420,ROWS(C$5:C55)*24)</f>
        <v>13.657209917174445</v>
      </c>
      <c r="Y55" s="98">
        <f>INDEX(D$4:D$4420,ROWS(D$4:D54)*24)</f>
        <v>12.114011137609696</v>
      </c>
      <c r="Z55" s="98">
        <f>INDEX(F$5:F$4420,ROWS(E$5:E55)*24)</f>
        <v>97.58619791666662</v>
      </c>
      <c r="AA55" s="98">
        <f t="shared" si="3"/>
        <v>140524.12499999994</v>
      </c>
      <c r="AB55" s="103">
        <f t="shared" si="4"/>
        <v>0.96776979279062325</v>
      </c>
      <c r="AC55" s="104">
        <f>INDEX(G$5:G$4420,ROWS(G$5:G55)*24)</f>
        <v>135995.00333333359</v>
      </c>
      <c r="AD55" s="98">
        <f>INDEX(H$5:H$4420,ROWS(H$5:H55)*24)</f>
        <v>20.039181857638887</v>
      </c>
      <c r="AE55" s="104">
        <f>INDEX(I$5:I$4420,ROWS(I$5:I55)*24)</f>
        <v>28359.108283081998</v>
      </c>
      <c r="AF55" s="98">
        <f>INDEX(J$5:J$4420,ROWS(J$5:J55)*24)</f>
        <v>101.7008181423611</v>
      </c>
      <c r="AG55" s="104">
        <f t="shared" si="5"/>
        <v>107635.89505025159</v>
      </c>
      <c r="AH55" s="104">
        <f>INDEX(K$5:K$4420,ROWS(K$5:K55)*24)</f>
        <v>59448.60546875</v>
      </c>
      <c r="AI55" s="104">
        <f>(INDEX(M$5:M$4420,ROWS(M$5:M55)*24))*1440</f>
        <v>397284.5996701587</v>
      </c>
      <c r="AJ55" s="98">
        <f>INDEX(N$5:N$4420,ROWS(N$5:N55)*24)</f>
        <v>10537.261151529949</v>
      </c>
      <c r="AK55" s="98">
        <f>INDEX(O$5:O$4420,ROWS(O$5:O55)*24)</f>
        <v>7060.8808333333336</v>
      </c>
      <c r="AL55" s="98">
        <f>INDEX(P$5:P$4420,ROWS(P$5:P55)*24)</f>
        <v>294.89827160493365</v>
      </c>
      <c r="AM55" s="98">
        <f>INDEX(R$5:R$4420,ROWS(Q$5:Q55)*24)</f>
        <v>19.184683528105744</v>
      </c>
      <c r="AN55" s="98">
        <f t="shared" si="6"/>
        <v>27625.944280472271</v>
      </c>
      <c r="AO55" s="98">
        <f t="shared" si="7"/>
        <v>26735.554371957955</v>
      </c>
      <c r="AP55" s="98"/>
      <c r="AQ55" s="98">
        <f>INDEX(T$5:T$4420,ROWS(T$5:T55)*24)</f>
        <v>14.180287932289971</v>
      </c>
      <c r="AT55" s="105">
        <f>INDEX(B$15:B$4420,ROWS(B$15:B65)*24)</f>
        <v>43712.416666666664</v>
      </c>
      <c r="AU55" s="98">
        <f>INDEX(C$15:C$4420,ROWS(C$15:C65)*24)</f>
        <v>16.645042428834998</v>
      </c>
      <c r="AV55" s="98">
        <f>INDEX(D$15:D$4420,ROWS(D$15:D65)*24)</f>
        <v>12.181792496805791</v>
      </c>
      <c r="AW55" s="98">
        <f>INDEX(E$15:E$4420,ROWS(E$15:E65)*24)</f>
        <v>87.757357750163507</v>
      </c>
      <c r="AX55" s="98">
        <f>INDEX(G$15:G$4420,ROWS(G$15:G65)*24)</f>
        <v>53069.396691534217</v>
      </c>
      <c r="AY55" s="98">
        <f>INDEX(H$15:H$4420,ROWS(H$15:H65)*24)</f>
        <v>23.367423243835173</v>
      </c>
      <c r="AZ55" s="98">
        <f>INDEX(I$15:I$4420,ROWS(I$15:I65)*24)</f>
        <v>11198.222466894473</v>
      </c>
      <c r="BA55" s="98">
        <f>INDEX(J$15:J$4420,ROWS(J$15:J65)*24)</f>
        <v>64.389934506328331</v>
      </c>
      <c r="BB55" s="98">
        <f>INDEX(K$15:K$4420,ROWS(K$15:K65)*24)</f>
        <v>65462.1796875</v>
      </c>
      <c r="BC55" s="98">
        <f>INDEX(L$15:L$4420,ROWS(L$15:L65)*24)</f>
        <v>270.96039008190786</v>
      </c>
      <c r="BD55" s="98">
        <f>INDEX(M$15:M$4420,ROWS(M$15:M65)*24)</f>
        <v>274.9917409915688</v>
      </c>
      <c r="BE55" s="98">
        <f>INDEX(N$15:N$4420,ROWS(N$15:N65)*24)</f>
        <v>12131.986832692937</v>
      </c>
      <c r="BF55" s="98">
        <f>INDEX(O$15:O$4420,ROWS(O$15:O65)*24)</f>
        <v>7866.2181164159583</v>
      </c>
      <c r="BG55" s="98">
        <f>INDEX(P$15:P$4420,ROWS(P$15:P65)*24)</f>
        <v>294.89267185473409</v>
      </c>
      <c r="BH55" s="98">
        <f>INDEX(Q$15:Q$4420,ROWS(Q$15:Q65)*24)</f>
        <v>23.932281772826205</v>
      </c>
      <c r="BI55" s="98">
        <f>INDEX(T$15:T$4420,ROWS(T$15:T65)*24)</f>
        <v>14.801203597239132</v>
      </c>
    </row>
    <row r="56" spans="2:61" x14ac:dyDescent="0.2">
      <c r="B56" s="100">
        <v>43663.166666666664</v>
      </c>
      <c r="C56" s="98">
        <v>9.5713975839239236</v>
      </c>
      <c r="D56" s="98">
        <f t="shared" si="12"/>
        <v>14.275543275939979</v>
      </c>
      <c r="E56" s="98">
        <v>124.28166666666667</v>
      </c>
      <c r="F56" s="98">
        <f t="shared" si="10"/>
        <v>114.09996874999943</v>
      </c>
      <c r="G56" s="98">
        <v>22901.940861514013</v>
      </c>
      <c r="H56" s="98">
        <v>18.743793402777779</v>
      </c>
      <c r="I56" s="98">
        <v>4261.6641666666665</v>
      </c>
      <c r="J56" s="98">
        <f t="shared" si="0"/>
        <v>105.53787326388888</v>
      </c>
      <c r="K56" s="98">
        <v>35416.679527994791</v>
      </c>
      <c r="L56" s="98">
        <f t="shared" si="1"/>
        <v>312.00968662832759</v>
      </c>
      <c r="M56" s="98">
        <f t="shared" si="9"/>
        <v>312.60188554974701</v>
      </c>
      <c r="N56" s="98"/>
      <c r="O56" s="98"/>
      <c r="P56" s="98">
        <v>332.34166666666664</v>
      </c>
      <c r="Q56" s="98">
        <v>20.331980038339065</v>
      </c>
      <c r="R56" s="98">
        <f t="shared" si="11"/>
        <v>19.951452198872758</v>
      </c>
      <c r="S56" s="98">
        <f t="shared" si="2"/>
        <v>1219.9188023003439</v>
      </c>
      <c r="T56" s="101">
        <v>10.704835092509423</v>
      </c>
      <c r="W56" s="102">
        <v>43712</v>
      </c>
      <c r="X56" s="98">
        <f>INDEX(C$5:C$4420,ROWS(C$5:C56)*24)</f>
        <v>13.02483788631546</v>
      </c>
      <c r="Y56" s="98">
        <f>INDEX(D$4:D$4420,ROWS(D$4:D55)*24)</f>
        <v>12.094010396380186</v>
      </c>
      <c r="Z56" s="98">
        <f>INDEX(F$5:F$4420,ROWS(E$5:E56)*24)</f>
        <v>99.02262676434502</v>
      </c>
      <c r="AA56" s="98">
        <f t="shared" si="3"/>
        <v>142592.58254065682</v>
      </c>
      <c r="AB56" s="103">
        <f t="shared" si="4"/>
        <v>0.97030621775150805</v>
      </c>
      <c r="AC56" s="104">
        <f>INDEX(G$5:G$4420,ROWS(G$5:G56)*24)</f>
        <v>138358.46944444443</v>
      </c>
      <c r="AD56" s="98">
        <f>INDEX(H$5:H$4420,ROWS(H$5:H56)*24)</f>
        <v>20.118749999999999</v>
      </c>
      <c r="AE56" s="104">
        <f>INDEX(I$5:I$4420,ROWS(I$5:I56)*24)</f>
        <v>28365.308802345065</v>
      </c>
      <c r="AF56" s="98">
        <f>INDEX(J$5:J$4420,ROWS(J$5:J56)*24)</f>
        <v>91.469583333333333</v>
      </c>
      <c r="AG56" s="104">
        <f t="shared" si="5"/>
        <v>109993.16064209936</v>
      </c>
      <c r="AH56" s="104">
        <f>INDEX(K$5:K$4420,ROWS(K$5:K56)*24)</f>
        <v>65462.1796875</v>
      </c>
      <c r="AI56" s="104">
        <f>(INDEX(M$5:M$4420,ROWS(M$5:M56)*24))*1440</f>
        <v>395759.31166485749</v>
      </c>
      <c r="AJ56" s="98">
        <f>INDEX(N$5:N$4420,ROWS(N$5:N56)*24)</f>
        <v>10084.065890299478</v>
      </c>
      <c r="AK56" s="98">
        <f>INDEX(O$5:O$4420,ROWS(O$5:O56)*24)</f>
        <v>6982.7974999999997</v>
      </c>
      <c r="AL56" s="98">
        <f>INDEX(P$5:P$4420,ROWS(P$5:P56)*24)</f>
        <v>295.13120370369819</v>
      </c>
      <c r="AM56" s="98">
        <f>INDEX(R$5:R$4420,ROWS(Q$5:Q56)*24)</f>
        <v>20.201700070672388</v>
      </c>
      <c r="AN56" s="98">
        <f t="shared" si="6"/>
        <v>29090.448101768237</v>
      </c>
      <c r="AO56" s="98">
        <f t="shared" si="7"/>
        <v>28226.642670323276</v>
      </c>
      <c r="AP56" s="98"/>
      <c r="AQ56" s="98">
        <f>INDEX(T$5:T$4420,ROWS(T$5:T56)*24)</f>
        <v>14.025807624128129</v>
      </c>
      <c r="AT56" s="105">
        <f>INDEX(B$15:B$4420,ROWS(B$15:B66)*24)</f>
        <v>43713.416666666664</v>
      </c>
      <c r="AU56" s="98">
        <f>INDEX(C$15:C$4420,ROWS(C$15:C66)*24)</f>
        <v>16.719915158305731</v>
      </c>
      <c r="AV56" s="98">
        <f>INDEX(D$15:D$4420,ROWS(D$15:D66)*24)</f>
        <v>12.031655532750646</v>
      </c>
      <c r="AW56" s="98">
        <f>INDEX(E$15:E$4420,ROWS(E$15:E66)*24)</f>
        <v>74.387222222222221</v>
      </c>
      <c r="AX56" s="98">
        <f>INDEX(G$15:G$4420,ROWS(G$15:G66)*24)</f>
        <v>53767.230259260403</v>
      </c>
      <c r="AY56" s="98">
        <f>INDEX(H$15:H$4420,ROWS(H$15:H66)*24)</f>
        <v>19.785015190972221</v>
      </c>
      <c r="AZ56" s="98">
        <f>INDEX(I$15:I$4420,ROWS(I$15:I66)*24)</f>
        <v>11385.748884743916</v>
      </c>
      <c r="BA56" s="98">
        <f>INDEX(J$15:J$4420,ROWS(J$15:J66)*24)</f>
        <v>54.602207031250003</v>
      </c>
      <c r="BB56" s="98">
        <f>INDEX(K$15:K$4420,ROWS(K$15:K66)*24)</f>
        <v>65436.51171875</v>
      </c>
      <c r="BC56" s="98">
        <f>INDEX(L$15:L$4420,ROWS(L$15:L66)*24)</f>
        <v>271.1375453771692</v>
      </c>
      <c r="BD56" s="98">
        <f>INDEX(M$15:M$4420,ROWS(M$15:M66)*24)</f>
        <v>274.60876528305749</v>
      </c>
      <c r="BE56" s="98">
        <f>INDEX(N$15:N$4420,ROWS(N$15:N66)*24)</f>
        <v>12136.811165364583</v>
      </c>
      <c r="BF56" s="98">
        <f>INDEX(O$15:O$4420,ROWS(O$15:O66)*24)</f>
        <v>7882.0225</v>
      </c>
      <c r="BG56" s="98">
        <f>INDEX(P$15:P$4420,ROWS(P$15:P66)*24)</f>
        <v>294.90212962965171</v>
      </c>
      <c r="BH56" s="98">
        <f>INDEX(Q$15:Q$4420,ROWS(Q$15:Q66)*24)</f>
        <v>23.764584252482486</v>
      </c>
      <c r="BI56" s="98">
        <f>INDEX(T$15:T$4420,ROWS(T$15:T66)*24)</f>
        <v>15.235374978648291</v>
      </c>
    </row>
    <row r="57" spans="2:61" x14ac:dyDescent="0.2">
      <c r="B57" s="100">
        <v>43663.208333333336</v>
      </c>
      <c r="C57" s="98">
        <v>9.3398566330803767</v>
      </c>
      <c r="D57" s="98">
        <f t="shared" si="12"/>
        <v>14.272989769935764</v>
      </c>
      <c r="E57" s="98">
        <v>82.966666666666669</v>
      </c>
      <c r="F57" s="98">
        <f t="shared" si="10"/>
        <v>115.30367245370314</v>
      </c>
      <c r="G57" s="98">
        <v>29567.445061728689</v>
      </c>
      <c r="H57" s="98">
        <v>23.267805989583334</v>
      </c>
      <c r="I57" s="98">
        <v>5469.6274855691854</v>
      </c>
      <c r="J57" s="98">
        <f t="shared" si="0"/>
        <v>59.698860677083331</v>
      </c>
      <c r="K57" s="98">
        <v>47313.844793487762</v>
      </c>
      <c r="L57" s="98">
        <f t="shared" si="1"/>
        <v>311.80246012984088</v>
      </c>
      <c r="M57" s="98">
        <f t="shared" si="9"/>
        <v>312.55137068533611</v>
      </c>
      <c r="N57" s="98"/>
      <c r="O57" s="98"/>
      <c r="P57" s="98">
        <v>332.11250000000001</v>
      </c>
      <c r="Q57" s="98">
        <v>20.310039870159105</v>
      </c>
      <c r="R57" s="98">
        <f t="shared" si="11"/>
        <v>19.985693915135467</v>
      </c>
      <c r="S57" s="98">
        <f t="shared" si="2"/>
        <v>1218.6023922095462</v>
      </c>
      <c r="T57" s="101">
        <v>10.05875488044707</v>
      </c>
      <c r="W57" s="102">
        <v>43713</v>
      </c>
      <c r="X57" s="98">
        <f>INDEX(C$5:C$4420,ROWS(C$5:C57)*24)</f>
        <v>12.806920947286935</v>
      </c>
      <c r="Y57" s="98">
        <f>INDEX(D$4:D$4420,ROWS(D$4:D56)*24)</f>
        <v>11.940021793357403</v>
      </c>
      <c r="Z57" s="98">
        <f>INDEX(F$5:F$4420,ROWS(E$5:E57)*24)</f>
        <v>101.16724309867253</v>
      </c>
      <c r="AA57" s="98">
        <f t="shared" si="3"/>
        <v>145680.83006208844</v>
      </c>
      <c r="AB57" s="103">
        <f t="shared" si="4"/>
        <v>0.97077194862606764</v>
      </c>
      <c r="AC57" s="104">
        <f>INDEX(G$5:G$4420,ROWS(G$5:G57)*24)</f>
        <v>141422.86327683661</v>
      </c>
      <c r="AD57" s="98">
        <f>INDEX(H$5:H$4420,ROWS(H$5:H57)*24)</f>
        <v>20.107562934027779</v>
      </c>
      <c r="AE57" s="104">
        <f>INDEX(I$5:I$4420,ROWS(I$5:I57)*24)</f>
        <v>28452.812499999272</v>
      </c>
      <c r="AF57" s="98">
        <f>INDEX(J$5:J$4420,ROWS(J$5:J57)*24)</f>
        <v>86.766603732638885</v>
      </c>
      <c r="AG57" s="104">
        <f t="shared" si="5"/>
        <v>112970.05077683734</v>
      </c>
      <c r="AH57" s="104">
        <f>INDEX(K$5:K$4420,ROWS(K$5:K57)*24)</f>
        <v>65436.51171875</v>
      </c>
      <c r="AI57" s="104">
        <f>(INDEX(M$5:M$4420,ROWS(M$5:M57)*24))*1440</f>
        <v>393734.45025501039</v>
      </c>
      <c r="AJ57" s="98">
        <f>INDEX(N$5:N$4420,ROWS(N$5:N57)*24)</f>
        <v>9867.3174145507819</v>
      </c>
      <c r="AK57" s="98">
        <f>INDEX(O$5:O$4420,ROWS(O$5:O57)*24)</f>
        <v>6962.5266666666666</v>
      </c>
      <c r="AL57" s="98">
        <f>INDEX(P$5:P$4420,ROWS(P$5:P57)*24)</f>
        <v>295.10333333333335</v>
      </c>
      <c r="AM57" s="98">
        <f>INDEX(R$5:R$4420,ROWS(Q$5:Q57)*24)</f>
        <v>21.648018213582134</v>
      </c>
      <c r="AN57" s="98">
        <f t="shared" si="6"/>
        <v>31173.146227558274</v>
      </c>
      <c r="AO57" s="98">
        <f t="shared" si="7"/>
        <v>30262.015908132096</v>
      </c>
      <c r="AP57" s="98"/>
      <c r="AQ57" s="98">
        <f>INDEX(T$5:T$4420,ROWS(T$5:T57)*24)</f>
        <v>13.731186911066374</v>
      </c>
      <c r="AT57" s="105">
        <f>INDEX(B$15:B$4420,ROWS(B$15:B67)*24)</f>
        <v>43714.416666666664</v>
      </c>
      <c r="AU57" s="98">
        <f>INDEX(C$15:C$4420,ROWS(C$15:C67)*24)</f>
        <v>16.254729724460176</v>
      </c>
      <c r="AV57" s="98">
        <f>INDEX(D$15:D$4420,ROWS(D$15:D67)*24)</f>
        <v>11.920061499383928</v>
      </c>
      <c r="AW57" s="98">
        <f>INDEX(E$15:E$4420,ROWS(E$15:E67)*24)</f>
        <v>81.362777777777779</v>
      </c>
      <c r="AX57" s="98">
        <f>INDEX(G$15:G$4420,ROWS(G$15:G67)*24)</f>
        <v>54242.091690408917</v>
      </c>
      <c r="AY57" s="98">
        <f>INDEX(H$15:H$4420,ROWS(H$15:H67)*24)</f>
        <v>25.523871527777779</v>
      </c>
      <c r="AZ57" s="98">
        <f>INDEX(I$15:I$4420,ROWS(I$15:I67)*24)</f>
        <v>11905.392777777777</v>
      </c>
      <c r="BA57" s="98">
        <f>INDEX(J$15:J$4420,ROWS(J$15:J67)*24)</f>
        <v>55.838906250000001</v>
      </c>
      <c r="BB57" s="98">
        <f>INDEX(K$15:K$4420,ROWS(K$15:K67)*24)</f>
        <v>65600.4140625</v>
      </c>
      <c r="BC57" s="98">
        <f>INDEX(L$15:L$4420,ROWS(L$15:L67)*24)</f>
        <v>222.75615307991146</v>
      </c>
      <c r="BD57" s="98">
        <f>INDEX(M$15:M$4420,ROWS(M$15:M67)*24)</f>
        <v>270.6412960672742</v>
      </c>
      <c r="BE57" s="98">
        <f>INDEX(N$15:N$4420,ROWS(N$15:N67)*24)</f>
        <v>11846.338773600261</v>
      </c>
      <c r="BF57" s="98">
        <f>INDEX(O$15:O$4420,ROWS(O$15:O67)*24)</f>
        <v>7683.5616666666665</v>
      </c>
      <c r="BG57" s="98">
        <f>INDEX(P$15:P$4420,ROWS(P$15:P67)*24)</f>
        <v>239.58333333334988</v>
      </c>
      <c r="BH57" s="98">
        <f>INDEX(Q$15:Q$4420,ROWS(Q$15:Q67)*24)</f>
        <v>16.827180253438417</v>
      </c>
      <c r="BI57" s="98">
        <f>INDEX(T$15:T$4420,ROWS(T$15:T67)*24)</f>
        <v>14.888185404969587</v>
      </c>
    </row>
    <row r="58" spans="2:61" x14ac:dyDescent="0.2">
      <c r="B58" s="100">
        <v>43663.25</v>
      </c>
      <c r="C58" s="98">
        <v>9.1229425744215646</v>
      </c>
      <c r="D58" s="98">
        <f t="shared" si="12"/>
        <v>14.264852521302076</v>
      </c>
      <c r="E58" s="98">
        <v>140.72944444444445</v>
      </c>
      <c r="F58" s="98">
        <f t="shared" si="10"/>
        <v>115.97281597222171</v>
      </c>
      <c r="G58" s="98">
        <v>36309.427777777775</v>
      </c>
      <c r="H58" s="98">
        <v>18.743825954861112</v>
      </c>
      <c r="I58" s="98">
        <v>6676.8359444442185</v>
      </c>
      <c r="J58" s="98">
        <f t="shared" si="0"/>
        <v>121.98561848958335</v>
      </c>
      <c r="K58" s="98">
        <v>56341.042660590276</v>
      </c>
      <c r="L58" s="98">
        <f t="shared" si="1"/>
        <v>312.34937154424534</v>
      </c>
      <c r="M58" s="98">
        <f t="shared" si="9"/>
        <v>312.60846519737453</v>
      </c>
      <c r="N58" s="98"/>
      <c r="O58" s="98"/>
      <c r="P58" s="98">
        <v>332.99898148149254</v>
      </c>
      <c r="Q58" s="98">
        <v>20.649609937247199</v>
      </c>
      <c r="R58" s="98">
        <f t="shared" si="11"/>
        <v>19.942567381492328</v>
      </c>
      <c r="S58" s="98">
        <f t="shared" si="2"/>
        <v>1238.976596234832</v>
      </c>
      <c r="T58" s="101">
        <v>9.8415551060249626</v>
      </c>
      <c r="W58" s="102">
        <v>43714</v>
      </c>
      <c r="X58" s="98">
        <f>INDEX(C$5:C$4420,ROWS(C$5:C58)*24)</f>
        <v>12.358957880867852</v>
      </c>
      <c r="Y58" s="98">
        <f>INDEX(D$4:D$4420,ROWS(D$4:D57)*24)</f>
        <v>12.219760669840463</v>
      </c>
      <c r="Z58" s="98">
        <f>INDEX(F$5:F$4420,ROWS(E$5:E58)*24)</f>
        <v>98.948940972222204</v>
      </c>
      <c r="AA58" s="98">
        <f t="shared" si="3"/>
        <v>142486.47499999998</v>
      </c>
      <c r="AB58" s="103">
        <f t="shared" si="4"/>
        <v>0.97534567230659786</v>
      </c>
      <c r="AC58" s="104">
        <f>INDEX(G$5:G$4420,ROWS(G$5:G58)*24)</f>
        <v>138973.56675347223</v>
      </c>
      <c r="AD58" s="98">
        <f>INDEX(H$5:H$4420,ROWS(H$5:H58)*24)</f>
        <v>23.275217013888888</v>
      </c>
      <c r="AE58" s="104">
        <f>INDEX(I$5:I$4420,ROWS(I$5:I58)*24)</f>
        <v>30890.690384615264</v>
      </c>
      <c r="AF58" s="98">
        <f>INDEX(J$5:J$4420,ROWS(J$5:J58)*24)</f>
        <v>68.177560763888891</v>
      </c>
      <c r="AG58" s="104">
        <f t="shared" si="5"/>
        <v>108082.87636885696</v>
      </c>
      <c r="AH58" s="104">
        <f>INDEX(K$5:K$4420,ROWS(K$5:K58)*24)</f>
        <v>65600.4140625</v>
      </c>
      <c r="AI58" s="104">
        <f>(INDEX(M$5:M$4420,ROWS(M$5:M58)*24))*1440</f>
        <v>367116.02843551477</v>
      </c>
      <c r="AJ58" s="98">
        <f>INDEX(N$5:N$4420,ROWS(N$5:N58)*24)</f>
        <v>9481.3209871419276</v>
      </c>
      <c r="AK58" s="98">
        <f>INDEX(O$5:O$4420,ROWS(O$5:O58)*24)</f>
        <v>6964.5966666666664</v>
      </c>
      <c r="AL58" s="98">
        <f>INDEX(P$5:P$4420,ROWS(P$5:P58)*24)</f>
        <v>294.91629629638459</v>
      </c>
      <c r="AM58" s="98">
        <f>INDEX(R$5:R$4420,ROWS(Q$5:Q58)*24)</f>
        <v>21.49702629215399</v>
      </c>
      <c r="AN58" s="98">
        <f t="shared" si="6"/>
        <v>30955.717860701745</v>
      </c>
      <c r="AO58" s="98">
        <f t="shared" si="7"/>
        <v>30192.525448579501</v>
      </c>
      <c r="AP58" s="98"/>
      <c r="AQ58" s="98">
        <f>INDEX(T$5:T$4420,ROWS(T$5:T58)*24)</f>
        <v>13.333598327549796</v>
      </c>
      <c r="AT58" s="105">
        <f>INDEX(B$15:B$4420,ROWS(B$15:B68)*24)</f>
        <v>43715.416666666664</v>
      </c>
      <c r="AU58" s="98">
        <f>INDEX(C$15:C$4420,ROWS(C$15:C68)*24)</f>
        <v>12.370031598056569</v>
      </c>
      <c r="AV58" s="98">
        <f>INDEX(D$15:D$4420,ROWS(D$15:D68)*24)</f>
        <v>11.93010068956765</v>
      </c>
      <c r="AW58" s="98">
        <f>INDEX(E$15:E$4420,ROWS(E$15:E68)*24)</f>
        <v>61.185833333333335</v>
      </c>
      <c r="AX58" s="98">
        <f>INDEX(G$15:G$4420,ROWS(G$15:G68)*24)</f>
        <v>52250.389215685922</v>
      </c>
      <c r="AY58" s="98">
        <f>INDEX(H$15:H$4420,ROWS(H$15:H68)*24)</f>
        <v>20.085004340277777</v>
      </c>
      <c r="AZ58" s="98">
        <f>INDEX(I$15:I$4420,ROWS(I$15:I68)*24)</f>
        <v>12735.462129629486</v>
      </c>
      <c r="BA58" s="98">
        <f>INDEX(J$15:J$4420,ROWS(J$15:J68)*24)</f>
        <v>41.100828993055558</v>
      </c>
      <c r="BB58" s="98">
        <f>INDEX(K$15:K$4420,ROWS(K$15:K68)*24)</f>
        <v>77503.8515625</v>
      </c>
      <c r="BC58" s="98">
        <f>INDEX(L$15:L$4420,ROWS(L$15:L68)*24)</f>
        <v>268.94686298701799</v>
      </c>
      <c r="BD58" s="98">
        <f>INDEX(M$15:M$4420,ROWS(M$15:M68)*24)</f>
        <v>257.72094323912654</v>
      </c>
      <c r="BE58" s="98">
        <f>INDEX(N$15:N$4420,ROWS(N$15:N68)*24)</f>
        <v>9478.4414672851562</v>
      </c>
      <c r="BF58" s="98">
        <f>INDEX(O$15:O$4420,ROWS(O$15:O68)*24)</f>
        <v>6968.4516666666668</v>
      </c>
      <c r="BG58" s="98">
        <f>INDEX(P$15:P$4420,ROWS(P$15:P68)*24)</f>
        <v>294.84703703708118</v>
      </c>
      <c r="BH58" s="98">
        <f>INDEX(Q$15:Q$4420,ROWS(Q$15:Q68)*24)</f>
        <v>25.9001740500632</v>
      </c>
      <c r="BI58" s="98">
        <f>INDEX(T$15:T$4420,ROWS(T$15:T68)*24)</f>
        <v>11.381337081616124</v>
      </c>
    </row>
    <row r="59" spans="2:61" x14ac:dyDescent="0.2">
      <c r="B59" s="100">
        <v>43663.291666666664</v>
      </c>
      <c r="C59" s="98">
        <v>9.3473839235305789</v>
      </c>
      <c r="D59" s="98">
        <f t="shared" si="12"/>
        <v>14.25688274550614</v>
      </c>
      <c r="E59" s="98">
        <v>114.76388888888889</v>
      </c>
      <c r="F59" s="98">
        <f t="shared" si="10"/>
        <v>117.49276967592539</v>
      </c>
      <c r="G59" s="98">
        <v>42359.841837605898</v>
      </c>
      <c r="H59" s="98">
        <v>18.672905815972221</v>
      </c>
      <c r="I59" s="98">
        <v>7875.5579166667249</v>
      </c>
      <c r="J59" s="98">
        <f t="shared" si="0"/>
        <v>96.090983072916657</v>
      </c>
      <c r="K59" s="98">
        <v>62309.715061125491</v>
      </c>
      <c r="L59" s="98">
        <f t="shared" si="1"/>
        <v>311.09103997644451</v>
      </c>
      <c r="M59" s="98">
        <f t="shared" si="9"/>
        <v>312.5220854882939</v>
      </c>
      <c r="N59" s="98"/>
      <c r="O59" s="98"/>
      <c r="P59" s="98">
        <v>332.93922839506632</v>
      </c>
      <c r="Q59" s="98">
        <v>21.848188418621817</v>
      </c>
      <c r="R59" s="98">
        <f t="shared" si="11"/>
        <v>20.031115300449574</v>
      </c>
      <c r="S59" s="98">
        <f t="shared" si="2"/>
        <v>1310.891305117309</v>
      </c>
      <c r="T59" s="101">
        <v>9.6740021031779335</v>
      </c>
      <c r="W59" s="102">
        <v>43715</v>
      </c>
      <c r="X59" s="98">
        <f>INDEX(C$5:C$4420,ROWS(C$5:C59)*24)</f>
        <v>12.121298248796828</v>
      </c>
      <c r="Y59" s="98">
        <f>INDEX(D$4:D$4420,ROWS(D$4:D58)*24)</f>
        <v>11.73244410167546</v>
      </c>
      <c r="Z59" s="98">
        <f>INDEX(F$5:F$4420,ROWS(E$5:E59)*24)</f>
        <v>97.941791087962955</v>
      </c>
      <c r="AA59" s="98">
        <f t="shared" si="3"/>
        <v>141036.17916666667</v>
      </c>
      <c r="AB59" s="103">
        <f t="shared" si="4"/>
        <v>0.9768278988128809</v>
      </c>
      <c r="AC59" s="104">
        <f>INDEX(G$5:G$4420,ROWS(G$5:G59)*24)</f>
        <v>137768.07455197201</v>
      </c>
      <c r="AD59" s="98">
        <f>INDEX(H$5:H$4420,ROWS(H$5:H59)*24)</f>
        <v>24.371365017361111</v>
      </c>
      <c r="AE59" s="104">
        <f>INDEX(I$5:I$4420,ROWS(I$5:I59)*24)</f>
        <v>31691.508055555554</v>
      </c>
      <c r="AF59" s="98">
        <f>INDEX(J$5:J$4420,ROWS(J$5:J59)*24)</f>
        <v>65.295718315972223</v>
      </c>
      <c r="AG59" s="104">
        <f t="shared" si="5"/>
        <v>106076.56649641646</v>
      </c>
      <c r="AH59" s="104">
        <f>INDEX(K$5:K$4420,ROWS(K$5:K59)*24)</f>
        <v>125425.5546875</v>
      </c>
      <c r="AI59" s="104">
        <f>(INDEX(M$5:M$4420,ROWS(M$5:M59)*24))*1440</f>
        <v>391673.42121366697</v>
      </c>
      <c r="AJ59" s="98">
        <f>INDEX(N$5:N$4420,ROWS(N$5:N59)*24)</f>
        <v>9285.3330118815102</v>
      </c>
      <c r="AK59" s="98">
        <f>INDEX(O$5:O$4420,ROWS(O$5:O59)*24)</f>
        <v>6951.9466666666667</v>
      </c>
      <c r="AL59" s="98">
        <f>INDEX(P$5:P$4420,ROWS(P$5:P59)*24)</f>
        <v>295.00425925927027</v>
      </c>
      <c r="AM59" s="98">
        <f>INDEX(R$5:R$4420,ROWS(Q$5:Q59)*24)</f>
        <v>23.051690199371734</v>
      </c>
      <c r="AN59" s="98">
        <f t="shared" si="6"/>
        <v>33194.4338870953</v>
      </c>
      <c r="AO59" s="98">
        <f t="shared" si="7"/>
        <v>32425.249106214393</v>
      </c>
      <c r="AP59" s="98"/>
      <c r="AQ59" s="98">
        <f>INDEX(T$5:T$4420,ROWS(T$5:T59)*24)</f>
        <v>12.602803616103742</v>
      </c>
      <c r="AT59" s="105">
        <f>INDEX(B$15:B$4420,ROWS(B$15:B69)*24)</f>
        <v>43716.416666666664</v>
      </c>
      <c r="AU59" s="98">
        <f>INDEX(C$15:C$4420,ROWS(C$15:C69)*24)</f>
        <v>11.395111333529155</v>
      </c>
      <c r="AV59" s="98">
        <f>INDEX(D$15:D$4420,ROWS(D$15:D69)*24)</f>
        <v>11.585937945482334</v>
      </c>
      <c r="AW59" s="98">
        <f>INDEX(E$15:E$4420,ROWS(E$15:E69)*24)</f>
        <v>79.798333333333332</v>
      </c>
      <c r="AX59" s="98">
        <f>INDEX(G$15:G$4420,ROWS(G$15:G69)*24)</f>
        <v>55004.488815797173</v>
      </c>
      <c r="AY59" s="98">
        <f>INDEX(H$15:H$4420,ROWS(H$15:H69)*24)</f>
        <v>20.227202690972224</v>
      </c>
      <c r="AZ59" s="98">
        <f>INDEX(I$15:I$4420,ROWS(I$15:I69)*24)</f>
        <v>12531.661930555063</v>
      </c>
      <c r="BA59" s="98">
        <f>INDEX(J$15:J$4420,ROWS(J$15:J69)*24)</f>
        <v>59.571130642361112</v>
      </c>
      <c r="BB59" s="98">
        <f>INDEX(K$15:K$4420,ROWS(K$15:K69)*24)</f>
        <v>77480.4140625</v>
      </c>
      <c r="BC59" s="98">
        <f>INDEX(L$15:L$4420,ROWS(L$15:L69)*24)</f>
        <v>274.60814499231674</v>
      </c>
      <c r="BD59" s="98">
        <f>INDEX(M$15:M$4420,ROWS(M$15:M69)*24)</f>
        <v>268.09066279847201</v>
      </c>
      <c r="BE59" s="98">
        <f>INDEX(N$15:N$4420,ROWS(N$15:N69)*24)</f>
        <v>8749.6453108723963</v>
      </c>
      <c r="BF59" s="98">
        <f>INDEX(O$15:O$4420,ROWS(O$15:O69)*24)</f>
        <v>6958.5233333333335</v>
      </c>
      <c r="BG59" s="98">
        <f>INDEX(P$15:P$4420,ROWS(P$15:P69)*24)</f>
        <v>295.19166666666666</v>
      </c>
      <c r="BH59" s="98">
        <f>INDEX(Q$15:Q$4420,ROWS(Q$15:Q69)*24)</f>
        <v>20.583521674349903</v>
      </c>
      <c r="BI59" s="98">
        <f>INDEX(T$15:T$4420,ROWS(T$15:T69)*24)</f>
        <v>10.470347146193186</v>
      </c>
    </row>
    <row r="60" spans="2:61" x14ac:dyDescent="0.2">
      <c r="B60" s="100">
        <v>43663.333333333336</v>
      </c>
      <c r="C60" s="98">
        <v>10.985016961804035</v>
      </c>
      <c r="D60" s="98">
        <f t="shared" si="12"/>
        <v>14.239515807341931</v>
      </c>
      <c r="E60" s="98">
        <v>102.19259259257052</v>
      </c>
      <c r="F60" s="98">
        <f t="shared" si="10"/>
        <v>118.59810918209733</v>
      </c>
      <c r="G60" s="98">
        <v>50095.407828288611</v>
      </c>
      <c r="H60" s="98">
        <v>19.128862482492998</v>
      </c>
      <c r="I60" s="98">
        <v>9068.7311111111103</v>
      </c>
      <c r="J60" s="98">
        <f t="shared" si="0"/>
        <v>83.063730110077529</v>
      </c>
      <c r="K60" s="98">
        <v>65411.907357855904</v>
      </c>
      <c r="L60" s="98">
        <f t="shared" si="1"/>
        <v>311.46403738825688</v>
      </c>
      <c r="M60" s="98">
        <f t="shared" si="9"/>
        <v>312.51065179759047</v>
      </c>
      <c r="N60" s="98"/>
      <c r="O60" s="98"/>
      <c r="P60" s="98">
        <v>331.99111111111114</v>
      </c>
      <c r="Q60" s="98">
        <v>20.527073722854258</v>
      </c>
      <c r="R60" s="98">
        <f t="shared" si="11"/>
        <v>20.005568859980713</v>
      </c>
      <c r="S60" s="98">
        <f t="shared" si="2"/>
        <v>1231.6244233712555</v>
      </c>
      <c r="T60" s="101">
        <v>10.363181485626589</v>
      </c>
      <c r="W60" s="102">
        <v>43716</v>
      </c>
      <c r="X60" s="98">
        <f>INDEX(C$5:C$4420,ROWS(C$5:C60)*24)</f>
        <v>12.746289436854797</v>
      </c>
      <c r="Y60" s="98">
        <f>INDEX(D$4:D$4420,ROWS(D$4:D59)*24)</f>
        <v>11.614193306796929</v>
      </c>
      <c r="Z60" s="98">
        <f>INDEX(F$5:F$4420,ROWS(E$5:E60)*24)</f>
        <v>96.356192129629605</v>
      </c>
      <c r="AA60" s="98">
        <f t="shared" si="3"/>
        <v>138752.91666666663</v>
      </c>
      <c r="AB60" s="103">
        <f t="shared" si="4"/>
        <v>0.97377074405843345</v>
      </c>
      <c r="AC60" s="104">
        <f>INDEX(G$5:G$4420,ROWS(G$5:G60)*24)</f>
        <v>135113.53090277777</v>
      </c>
      <c r="AD60" s="98">
        <f>INDEX(H$5:H$4420,ROWS(H$5:H60)*24)</f>
        <v>19.798654513888888</v>
      </c>
      <c r="AE60" s="104">
        <f>INDEX(I$5:I$4420,ROWS(I$5:I60)*24)</f>
        <v>29683.853333333333</v>
      </c>
      <c r="AF60" s="98">
        <f>INDEX(J$5:J$4420,ROWS(J$5:J60)*24)</f>
        <v>81.358289930555557</v>
      </c>
      <c r="AG60" s="104">
        <f t="shared" si="5"/>
        <v>105429.67756944444</v>
      </c>
      <c r="AH60" s="104">
        <f>INDEX(K$5:K$4420,ROWS(K$5:K60)*24)</f>
        <v>77480.4140625</v>
      </c>
      <c r="AI60" s="104">
        <f>(INDEX(M$5:M$4420,ROWS(M$5:M60)*24))*1440</f>
        <v>385016.12544887583</v>
      </c>
      <c r="AJ60" s="98">
        <f>INDEX(N$5:N$4420,ROWS(N$5:N60)*24)</f>
        <v>9403.9157419840503</v>
      </c>
      <c r="AK60" s="98">
        <f>INDEX(O$5:O$4420,ROWS(O$5:O60)*24)</f>
        <v>6707.4825000000001</v>
      </c>
      <c r="AL60" s="98">
        <f>INDEX(P$5:P$4420,ROWS(P$5:P60)*24)</f>
        <v>283.23416666666668</v>
      </c>
      <c r="AM60" s="98">
        <f>INDEX(R$5:R$4420,ROWS(Q$5:Q60)*24)</f>
        <v>22.954029845170155</v>
      </c>
      <c r="AN60" s="98">
        <f t="shared" si="6"/>
        <v>33053.802977045023</v>
      </c>
      <c r="AO60" s="98">
        <f t="shared" si="7"/>
        <v>32186.826318917996</v>
      </c>
      <c r="AP60" s="98"/>
      <c r="AQ60" s="98">
        <f>INDEX(T$5:T$4420,ROWS(T$5:T60)*24)</f>
        <v>13.498532230147005</v>
      </c>
      <c r="AT60" s="105">
        <f>INDEX(B$15:B$4420,ROWS(B$15:B70)*24)</f>
        <v>43717.416666666664</v>
      </c>
      <c r="AU60" s="98">
        <f>INDEX(C$15:C$4420,ROWS(C$15:C70)*24)</f>
        <v>17.255360422842205</v>
      </c>
      <c r="AV60" s="98">
        <f>INDEX(D$15:D$4420,ROWS(D$15:D70)*24)</f>
        <v>12.138603536277046</v>
      </c>
      <c r="AW60" s="98">
        <f>INDEX(E$15:E$4420,ROWS(E$15:E70)*24)</f>
        <v>83.313611111111115</v>
      </c>
      <c r="AX60" s="98">
        <f>INDEX(G$15:G$4420,ROWS(G$15:G70)*24)</f>
        <v>48205.585576921701</v>
      </c>
      <c r="AY60" s="98">
        <f>INDEX(H$15:H$4420,ROWS(H$15:H70)*24)</f>
        <v>24.676776960784313</v>
      </c>
      <c r="AZ60" s="98">
        <f>INDEX(I$15:I$4420,ROWS(I$15:I70)*24)</f>
        <v>11471.118662552204</v>
      </c>
      <c r="BA60" s="98">
        <f>INDEX(J$15:J$4420,ROWS(J$15:J70)*24)</f>
        <v>58.636834150326806</v>
      </c>
      <c r="BB60" s="98">
        <f>INDEX(K$15:K$4420,ROWS(K$15:K70)*24)</f>
        <v>77366.9609375</v>
      </c>
      <c r="BC60" s="98">
        <f>INDEX(L$15:L$4420,ROWS(L$15:L70)*24)</f>
        <v>270.59858004217347</v>
      </c>
      <c r="BD60" s="98">
        <f>INDEX(M$15:M$4420,ROWS(M$15:M70)*24)</f>
        <v>263.05691521426888</v>
      </c>
      <c r="BE60" s="98">
        <f>INDEX(N$15:N$4420,ROWS(N$15:N70)*24)</f>
        <v>12203.09726969401</v>
      </c>
      <c r="BF60" s="98">
        <f>INDEX(O$15:O$4420,ROWS(O$15:O70)*24)</f>
        <v>7947.810833333333</v>
      </c>
      <c r="BG60" s="98">
        <f>INDEX(P$15:P$4420,ROWS(P$15:P70)*24)</f>
        <v>294.99601851853231</v>
      </c>
      <c r="BH60" s="98">
        <f>INDEX(Q$15:Q$4420,ROWS(Q$15:Q70)*24)</f>
        <v>24.39743847635885</v>
      </c>
      <c r="BI60" s="98" t="str">
        <f>INDEX(T$15:T$4420,ROWS(T$15:T70)*24)</f>
        <v>Bad</v>
      </c>
    </row>
    <row r="61" spans="2:61" x14ac:dyDescent="0.2">
      <c r="B61" s="100">
        <v>43663.375</v>
      </c>
      <c r="C61" s="98">
        <v>14.766145117812686</v>
      </c>
      <c r="D61" s="98">
        <f t="shared" si="12"/>
        <v>14.216224363104322</v>
      </c>
      <c r="E61" s="98">
        <v>115.06083333333333</v>
      </c>
      <c r="F61" s="98">
        <f t="shared" si="10"/>
        <v>119.06250733024547</v>
      </c>
      <c r="G61" s="98">
        <v>55765.68513888889</v>
      </c>
      <c r="H61" s="98">
        <v>22.665885416666665</v>
      </c>
      <c r="I61" s="98">
        <v>10270.439934640526</v>
      </c>
      <c r="J61" s="98">
        <f t="shared" si="0"/>
        <v>92.394947916666666</v>
      </c>
      <c r="K61" s="98">
        <v>65414.0859375</v>
      </c>
      <c r="L61" s="98">
        <f t="shared" si="1"/>
        <v>311.04396616583898</v>
      </c>
      <c r="M61" s="98">
        <f t="shared" si="9"/>
        <v>312.43807042939034</v>
      </c>
      <c r="N61" s="98"/>
      <c r="O61" s="98"/>
      <c r="P61" s="98">
        <v>332.50111111112767</v>
      </c>
      <c r="Q61" s="98">
        <v>21.457144945288697</v>
      </c>
      <c r="R61" s="98">
        <f t="shared" si="11"/>
        <v>20.075429034768046</v>
      </c>
      <c r="S61" s="98">
        <f t="shared" si="2"/>
        <v>1287.4286967173218</v>
      </c>
      <c r="T61" s="101">
        <v>12.542804453362187</v>
      </c>
      <c r="W61" s="102">
        <v>43717</v>
      </c>
      <c r="X61" s="98">
        <f>INDEX(C$5:C$4420,ROWS(C$5:C61)*24)</f>
        <v>13.197699774212929</v>
      </c>
      <c r="Y61" s="98">
        <f>INDEX(D$4:D$4420,ROWS(D$4:D60)*24)</f>
        <v>12.407592735546716</v>
      </c>
      <c r="Z61" s="98">
        <f>INDEX(F$5:F$4420,ROWS(E$5:E61)*24)</f>
        <v>98.262003386849031</v>
      </c>
      <c r="AA61" s="98">
        <f t="shared" si="3"/>
        <v>141497.2848770626</v>
      </c>
      <c r="AB61" s="103">
        <f t="shared" si="4"/>
        <v>0.96637544388417462</v>
      </c>
      <c r="AC61" s="104">
        <f>INDEX(G$5:G$4420,ROWS(G$5:G61)*24)</f>
        <v>136739.50148147688</v>
      </c>
      <c r="AD61" s="98">
        <f>INDEX(H$5:H$4420,ROWS(H$5:H61)*24)</f>
        <v>20.497753906250001</v>
      </c>
      <c r="AE61" s="104">
        <f>INDEX(I$5:I$4420,ROWS(I$5:I61)*24)</f>
        <v>30072.694166666137</v>
      </c>
      <c r="AF61" s="98">
        <f>INDEX(J$5:J$4420,ROWS(J$5:J61)*24)</f>
        <v>108.56919053819443</v>
      </c>
      <c r="AG61" s="104">
        <f t="shared" si="5"/>
        <v>106666.80731481075</v>
      </c>
      <c r="AH61" s="104">
        <f>INDEX(K$5:K$4420,ROWS(K$5:K61)*24)</f>
        <v>77366.9609375</v>
      </c>
      <c r="AI61" s="104">
        <f>(INDEX(M$5:M$4420,ROWS(M$5:M61)*24))*1440</f>
        <v>377446.19808768982</v>
      </c>
      <c r="AJ61" s="98">
        <f>INDEX(N$5:N$4420,ROWS(N$5:N61)*24)</f>
        <v>10234.53927327474</v>
      </c>
      <c r="AK61" s="98">
        <f>INDEX(O$5:O$4420,ROWS(O$5:O61)*24)</f>
        <v>7019.4808333333331</v>
      </c>
      <c r="AL61" s="98">
        <f>INDEX(P$5:P$4420,ROWS(P$5:P61)*24)</f>
        <v>295.16425925930344</v>
      </c>
      <c r="AM61" s="98">
        <f>INDEX(R$5:R$4420,ROWS(Q$5:Q61)*24)</f>
        <v>23.013940117387961</v>
      </c>
      <c r="AN61" s="98">
        <f t="shared" si="6"/>
        <v>33140.07376903866</v>
      </c>
      <c r="AO61" s="98">
        <f t="shared" si="7"/>
        <v>32025.753498909027</v>
      </c>
      <c r="AP61" s="98"/>
      <c r="AQ61" s="98">
        <f>INDEX(T$5:T$4420,ROWS(T$5:T61)*24)</f>
        <v>14.146377080623708</v>
      </c>
      <c r="AT61" s="105">
        <f>INDEX(B$15:B$4420,ROWS(B$15:B71)*24)</f>
        <v>43718.416666666664</v>
      </c>
      <c r="AU61" s="98">
        <f>INDEX(C$15:C$4420,ROWS(C$15:C71)*24)</f>
        <v>16.949762610859342</v>
      </c>
      <c r="AV61" s="98">
        <f>INDEX(D$15:D$4420,ROWS(D$15:D71)*24)</f>
        <v>12.437490130992698</v>
      </c>
      <c r="AW61" s="98">
        <f>INDEX(E$15:E$4420,ROWS(E$15:E71)*24)</f>
        <v>81.921111111111117</v>
      </c>
      <c r="AX61" s="98">
        <f>INDEX(G$15:G$4420,ROWS(G$15:G71)*24)</f>
        <v>54118.444444444445</v>
      </c>
      <c r="AY61" s="98">
        <f>INDEX(H$15:H$4420,ROWS(H$15:H71)*24)</f>
        <v>74.820518663194449</v>
      </c>
      <c r="AZ61" s="98">
        <f>INDEX(I$15:I$4420,ROWS(I$15:I71)*24)</f>
        <v>13411.715833333334</v>
      </c>
      <c r="BA61" s="98">
        <f>INDEX(J$15:J$4420,ROWS(J$15:J71)*24)</f>
        <v>7.100592447916668</v>
      </c>
      <c r="BB61" s="98">
        <f>INDEX(K$15:K$4420,ROWS(K$15:K71)*24)</f>
        <v>77478.71875</v>
      </c>
      <c r="BC61" s="98">
        <f>INDEX(L$15:L$4420,ROWS(L$15:L71)*24)</f>
        <v>272.69889724461154</v>
      </c>
      <c r="BD61" s="98">
        <f>INDEX(M$15:M$4420,ROWS(M$15:M71)*24)</f>
        <v>268.8384684046942</v>
      </c>
      <c r="BE61" s="98">
        <f>INDEX(N$15:N$4420,ROWS(N$15:N71)*24)</f>
        <v>12446.884677734375</v>
      </c>
      <c r="BF61" s="98">
        <f>INDEX(O$15:O$4420,ROWS(O$15:O71)*24)</f>
        <v>8075.7933333333331</v>
      </c>
      <c r="BG61" s="98">
        <f>INDEX(P$15:P$4420,ROWS(P$15:P71)*24)</f>
        <v>294.98564814812607</v>
      </c>
      <c r="BH61" s="98">
        <f>INDEX(Q$15:Q$4420,ROWS(Q$15:Q71)*24)</f>
        <v>22.286750903514523</v>
      </c>
      <c r="BI61" s="98">
        <f>INDEX(T$15:T$4420,ROWS(T$15:T71)*24)</f>
        <v>15.088794777433504</v>
      </c>
    </row>
    <row r="62" spans="2:61" x14ac:dyDescent="0.2">
      <c r="B62" s="100">
        <v>43663.416666666664</v>
      </c>
      <c r="C62" s="98">
        <v>17.498152545645006</v>
      </c>
      <c r="D62" s="98">
        <f t="shared" si="12"/>
        <v>14.189297467978186</v>
      </c>
      <c r="E62" s="98">
        <v>68.477222222222224</v>
      </c>
      <c r="F62" s="98">
        <f t="shared" si="10"/>
        <v>117.57705594135656</v>
      </c>
      <c r="G62" s="98">
        <v>62022.822658399476</v>
      </c>
      <c r="H62" s="98">
        <v>18.552539062499999</v>
      </c>
      <c r="I62" s="98">
        <v>11465.211077777727</v>
      </c>
      <c r="J62" s="98">
        <f t="shared" si="0"/>
        <v>49.924683159722221</v>
      </c>
      <c r="K62" s="98">
        <v>65414.0859375</v>
      </c>
      <c r="L62" s="98">
        <f t="shared" si="1"/>
        <v>311.86761263180938</v>
      </c>
      <c r="M62" s="98">
        <f t="shared" si="9"/>
        <v>312.52176323709716</v>
      </c>
      <c r="N62" s="98"/>
      <c r="O62" s="98"/>
      <c r="P62" s="98">
        <v>332.43675925927027</v>
      </c>
      <c r="Q62" s="98">
        <v>20.569146627460917</v>
      </c>
      <c r="R62" s="98">
        <f t="shared" si="11"/>
        <v>19.994870872123435</v>
      </c>
      <c r="S62" s="98">
        <f t="shared" si="2"/>
        <v>1234.1487976476551</v>
      </c>
      <c r="T62" s="101">
        <v>16.194019651611647</v>
      </c>
      <c r="W62" s="102">
        <v>43718</v>
      </c>
      <c r="X62" s="98">
        <f>INDEX(C$5:C$4420,ROWS(C$5:C62)*24)</f>
        <v>13.296804449116397</v>
      </c>
      <c r="Y62" s="98">
        <f>INDEX(D$4:D$4420,ROWS(D$4:D61)*24)</f>
        <v>12.33075270507034</v>
      </c>
      <c r="Z62" s="98">
        <f>INDEX(F$5:F$4420,ROWS(E$5:E62)*24)</f>
        <v>100.63097850177307</v>
      </c>
      <c r="AA62" s="98">
        <f t="shared" si="3"/>
        <v>144908.60904255323</v>
      </c>
      <c r="AB62" s="103">
        <f t="shared" si="4"/>
        <v>0.96573567860134613</v>
      </c>
      <c r="AC62" s="104">
        <f>INDEX(G$5:G$4420,ROWS(G$5:G62)*24)</f>
        <v>139943.4138888873</v>
      </c>
      <c r="AD62" s="98">
        <f>INDEX(H$5:H$4420,ROWS(H$5:H62)*24)</f>
        <v>1.7617730034722223</v>
      </c>
      <c r="AE62" s="104">
        <f>INDEX(I$5:I$4420,ROWS(I$5:I62)*24)</f>
        <v>41473.486666666664</v>
      </c>
      <c r="AF62" s="98">
        <f>INDEX(J$5:J$4420,ROWS(J$5:J62)*24)</f>
        <v>95.090171440972213</v>
      </c>
      <c r="AG62" s="104">
        <f t="shared" si="5"/>
        <v>98469.927222220635</v>
      </c>
      <c r="AH62" s="104">
        <f>INDEX(K$5:K$4420,ROWS(K$5:K62)*24)</f>
        <v>77478.71875</v>
      </c>
      <c r="AI62" s="104">
        <f>(INDEX(M$5:M$4420,ROWS(M$5:M62)*24))*1440</f>
        <v>392583.2979085265</v>
      </c>
      <c r="AJ62" s="98">
        <f>INDEX(N$5:N$4420,ROWS(N$5:N62)*24)</f>
        <v>10286.548474121093</v>
      </c>
      <c r="AK62" s="98">
        <f>INDEX(O$5:O$4420,ROWS(O$5:O62)*24)</f>
        <v>7022.8008333333337</v>
      </c>
      <c r="AL62" s="98">
        <f>INDEX(P$5:P$4420,ROWS(P$5:P62)*24)</f>
        <v>295.04833333333335</v>
      </c>
      <c r="AM62" s="98">
        <f>INDEX(R$5:R$4420,ROWS(Q$5:Q62)*24)</f>
        <v>22.408404368532356</v>
      </c>
      <c r="AN62" s="98">
        <f t="shared" si="6"/>
        <v>32268.102290686591</v>
      </c>
      <c r="AO62" s="98">
        <f t="shared" si="7"/>
        <v>31162.457662873865</v>
      </c>
      <c r="AP62" s="98"/>
      <c r="AQ62" s="98">
        <f>INDEX(T$5:T$4420,ROWS(T$5:T62)*24)</f>
        <v>14.288271877337765</v>
      </c>
      <c r="AT62" s="105">
        <f>INDEX(B$15:B$4420,ROWS(B$15:B72)*24)</f>
        <v>43719.416666666664</v>
      </c>
      <c r="AU62" s="98">
        <f>INDEX(C$15:C$4420,ROWS(C$15:C72)*24)</f>
        <v>17.212003195728691</v>
      </c>
      <c r="AV62" s="98">
        <f>INDEX(D$15:D$4420,ROWS(D$15:D72)*24)</f>
        <v>12.361845604608286</v>
      </c>
      <c r="AW62" s="98">
        <f>INDEX(E$15:E$4420,ROWS(E$15:E72)*24)</f>
        <v>86.192037037014956</v>
      </c>
      <c r="AX62" s="98">
        <f>INDEX(G$15:G$4420,ROWS(G$15:G72)*24)</f>
        <v>52103.011111111111</v>
      </c>
      <c r="AY62" s="98">
        <f>INDEX(H$15:H$4420,ROWS(H$15:H72)*24)</f>
        <v>20.048632812499999</v>
      </c>
      <c r="AZ62" s="98">
        <f>INDEX(I$15:I$4420,ROWS(I$15:I72)*24)</f>
        <v>6060.4244444444448</v>
      </c>
      <c r="BA62" s="98">
        <f>INDEX(J$15:J$4420,ROWS(J$15:J72)*24)</f>
        <v>66.143404224514953</v>
      </c>
      <c r="BB62" s="98">
        <f>INDEX(K$15:K$4420,ROWS(K$15:K72)*24)</f>
        <v>77446.84375</v>
      </c>
      <c r="BC62" s="98">
        <f>INDEX(L$15:L$4420,ROWS(L$15:L72)*24)</f>
        <v>274.77472530643354</v>
      </c>
      <c r="BD62" s="98">
        <f>INDEX(M$15:M$4420,ROWS(M$15:M72)*24)</f>
        <v>274.03643073498438</v>
      </c>
      <c r="BE62" s="98">
        <f>INDEX(N$15:N$4420,ROWS(N$15:N72)*24)</f>
        <v>12522.121289062499</v>
      </c>
      <c r="BF62" s="98">
        <f>INDEX(O$15:O$4420,ROWS(O$15:O72)*24)</f>
        <v>8128.3241666666663</v>
      </c>
      <c r="BG62" s="98">
        <f>INDEX(P$15:P$4420,ROWS(P$15:P72)*24)</f>
        <v>294.80305555555555</v>
      </c>
      <c r="BH62" s="98">
        <f>INDEX(Q$15:Q$4420,ROWS(Q$15:Q72)*24)</f>
        <v>20.028330249122032</v>
      </c>
      <c r="BI62" s="98">
        <f>INDEX(T$15:T$4420,ROWS(T$15:T72)*24)</f>
        <v>15.499418077297353</v>
      </c>
    </row>
    <row r="63" spans="2:61" x14ac:dyDescent="0.2">
      <c r="B63" s="100">
        <v>43663.458333333336</v>
      </c>
      <c r="C63" s="98">
        <v>17.791353231909344</v>
      </c>
      <c r="D63" s="98">
        <f t="shared" si="12"/>
        <v>14.174155205989701</v>
      </c>
      <c r="E63" s="98">
        <v>129.98823199775848</v>
      </c>
      <c r="F63" s="98">
        <f t="shared" si="10"/>
        <v>117.62433181163355</v>
      </c>
      <c r="G63" s="98">
        <v>67723.139721673215</v>
      </c>
      <c r="H63" s="98">
        <v>18.388538024475526</v>
      </c>
      <c r="I63" s="98">
        <v>12655.73942280751</v>
      </c>
      <c r="J63" s="98">
        <f t="shared" si="0"/>
        <v>111.59969397328295</v>
      </c>
      <c r="K63" s="98">
        <v>65414.0859375</v>
      </c>
      <c r="L63" s="98">
        <f t="shared" si="1"/>
        <v>309.92112419133207</v>
      </c>
      <c r="M63" s="98">
        <f t="shared" si="9"/>
        <v>312.14631067025294</v>
      </c>
      <c r="N63" s="98"/>
      <c r="O63" s="98"/>
      <c r="P63" s="98">
        <v>332.97141255605379</v>
      </c>
      <c r="Q63" s="98">
        <v>23.050288364721716</v>
      </c>
      <c r="R63" s="98">
        <f t="shared" si="11"/>
        <v>20.405131523864341</v>
      </c>
      <c r="S63" s="98">
        <f t="shared" si="2"/>
        <v>1383.0173018833029</v>
      </c>
      <c r="T63" s="101">
        <v>17.512246654325086</v>
      </c>
      <c r="W63" s="102">
        <v>43719</v>
      </c>
      <c r="X63" s="98">
        <f>INDEX(C$5:C$4420,ROWS(C$5:C63)*24)</f>
        <v>13.466963830953464</v>
      </c>
      <c r="Y63" s="98">
        <f>INDEX(D$4:D$4420,ROWS(D$4:D62)*24)</f>
        <v>12.482239958589327</v>
      </c>
      <c r="Z63" s="98">
        <f>INDEX(F$5:F$4420,ROWS(E$5:E63)*24)</f>
        <v>102.5514004629602</v>
      </c>
      <c r="AA63" s="98">
        <f t="shared" si="3"/>
        <v>147674.0166666627</v>
      </c>
      <c r="AB63" s="103">
        <f t="shared" si="4"/>
        <v>0.96839058063266192</v>
      </c>
      <c r="AC63" s="104">
        <f>INDEX(G$5:G$4420,ROWS(G$5:G63)*24)</f>
        <v>143006.12674418688</v>
      </c>
      <c r="AD63" s="98">
        <f>INDEX(H$5:H$4420,ROWS(H$5:H63)*24)</f>
        <v>20.539822048611111</v>
      </c>
      <c r="AE63" s="104">
        <f>INDEX(I$5:I$4420,ROWS(I$5:I63)*24)</f>
        <v>23163.610277777778</v>
      </c>
      <c r="AF63" s="98">
        <f>INDEX(J$5:J$4420,ROWS(J$5:J63)*24)</f>
        <v>96.984066840277777</v>
      </c>
      <c r="AG63" s="104">
        <f t="shared" si="5"/>
        <v>119842.51646640911</v>
      </c>
      <c r="AH63" s="104">
        <f>INDEX(K$5:K$4420,ROWS(K$5:K63)*24)</f>
        <v>77446.84375</v>
      </c>
      <c r="AI63" s="104">
        <f>(INDEX(M$5:M$4420,ROWS(M$5:M63)*24))*1440</f>
        <v>394272.51806614955</v>
      </c>
      <c r="AJ63" s="98">
        <f>INDEX(N$5:N$4420,ROWS(N$5:N63)*24)</f>
        <v>10400.064962565104</v>
      </c>
      <c r="AK63" s="98">
        <f>INDEX(O$5:O$4420,ROWS(O$5:O63)*24)</f>
        <v>7025.2041666666664</v>
      </c>
      <c r="AL63" s="98">
        <f>INDEX(P$5:P$4420,ROWS(P$5:P63)*24)</f>
        <v>294.92848765435321</v>
      </c>
      <c r="AM63" s="98">
        <f>INDEX(R$5:R$4420,ROWS(Q$5:Q63)*24)</f>
        <v>21.19460188123611</v>
      </c>
      <c r="AN63" s="98">
        <f t="shared" si="6"/>
        <v>30520.226708980001</v>
      </c>
      <c r="AO63" s="98">
        <f t="shared" si="7"/>
        <v>29555.50006374962</v>
      </c>
      <c r="AP63" s="98"/>
      <c r="AQ63" s="98">
        <f>INDEX(T$5:T$4420,ROWS(T$5:T63)*24)</f>
        <v>14.517698582940632</v>
      </c>
      <c r="AT63" s="105">
        <f>INDEX(B$15:B$4420,ROWS(B$15:B73)*24)</f>
        <v>43720.416666666664</v>
      </c>
      <c r="AU63" s="98">
        <f>INDEX(C$15:C$4420,ROWS(C$15:C73)*24)</f>
        <v>17.06108009868198</v>
      </c>
      <c r="AV63" s="98">
        <f>INDEX(D$15:D$4420,ROWS(D$15:D73)*24)</f>
        <v>12.564592740421737</v>
      </c>
      <c r="AW63" s="98">
        <f>INDEX(E$15:E$4420,ROWS(E$15:E73)*24)</f>
        <v>84.196666666666673</v>
      </c>
      <c r="AX63" s="98">
        <f>INDEX(G$15:G$4420,ROWS(G$15:G73)*24)</f>
        <v>55220.024966527752</v>
      </c>
      <c r="AY63" s="98">
        <f>INDEX(H$15:H$4420,ROWS(H$15:H73)*24)</f>
        <v>20.137586805555557</v>
      </c>
      <c r="AZ63" s="98">
        <f>INDEX(I$15:I$4420,ROWS(I$15:I73)*24)</f>
        <v>11852.379515605176</v>
      </c>
      <c r="BA63" s="98">
        <f>INDEX(J$15:J$4420,ROWS(J$15:J73)*24)</f>
        <v>64.059079861111115</v>
      </c>
      <c r="BB63" s="98">
        <f>INDEX(K$15:K$4420,ROWS(K$15:K73)*24)</f>
        <v>76395.9375</v>
      </c>
      <c r="BC63" s="98">
        <f>INDEX(L$15:L$4420,ROWS(L$15:L73)*24)</f>
        <v>275.49922152903861</v>
      </c>
      <c r="BD63" s="98">
        <f>INDEX(M$15:M$4420,ROWS(M$15:M73)*24)</f>
        <v>273.85119065865882</v>
      </c>
      <c r="BE63" s="98">
        <f>INDEX(N$15:N$4420,ROWS(N$15:N73)*24)</f>
        <v>12406.597482910156</v>
      </c>
      <c r="BF63" s="98">
        <f>INDEX(O$15:O$4420,ROWS(O$15:O73)*24)</f>
        <v>8238.7875000000004</v>
      </c>
      <c r="BG63" s="98">
        <f>INDEX(P$15:P$4420,ROWS(P$15:P73)*24)</f>
        <v>295.02925925923716</v>
      </c>
      <c r="BH63" s="98">
        <f>INDEX(Q$15:Q$4420,ROWS(Q$15:Q73)*24)</f>
        <v>19.530037730198561</v>
      </c>
      <c r="BI63" s="98">
        <f>INDEX(T$15:T$4420,ROWS(T$15:T73)*24)</f>
        <v>15.589634473066155</v>
      </c>
    </row>
    <row r="64" spans="2:61" x14ac:dyDescent="0.2">
      <c r="B64" s="100">
        <v>43663.5</v>
      </c>
      <c r="C64" s="98">
        <v>17.346319177238684</v>
      </c>
      <c r="D64" s="98">
        <f t="shared" si="12"/>
        <v>14.168852409876161</v>
      </c>
      <c r="E64" s="98">
        <v>82.569166666666661</v>
      </c>
      <c r="F64" s="98">
        <f t="shared" si="10"/>
        <v>117.14973690422613</v>
      </c>
      <c r="G64" s="98">
        <v>74154.274557166631</v>
      </c>
      <c r="H64" s="98">
        <v>23.003092447916668</v>
      </c>
      <c r="I64" s="98">
        <v>13843.022037035656</v>
      </c>
      <c r="J64" s="98">
        <f t="shared" si="0"/>
        <v>59.566074218749989</v>
      </c>
      <c r="K64" s="98">
        <v>65414.0859375</v>
      </c>
      <c r="L64" s="98">
        <f t="shared" si="1"/>
        <v>312.42279320821996</v>
      </c>
      <c r="M64" s="98">
        <f t="shared" si="9"/>
        <v>312.09412070973411</v>
      </c>
      <c r="N64" s="98"/>
      <c r="O64" s="98"/>
      <c r="P64" s="98">
        <v>331.90189814817575</v>
      </c>
      <c r="Q64" s="98">
        <v>19.479104939955803</v>
      </c>
      <c r="R64" s="98">
        <f t="shared" si="11"/>
        <v>20.45596153068086</v>
      </c>
      <c r="S64" s="98">
        <f t="shared" si="2"/>
        <v>1168.7462963973483</v>
      </c>
      <c r="T64" s="101">
        <v>16.588925895955828</v>
      </c>
      <c r="W64" s="102">
        <v>43720</v>
      </c>
      <c r="X64" s="98">
        <f>INDEX(C$5:C$4420,ROWS(C$5:C64)*24)</f>
        <v>13.228661965438061</v>
      </c>
      <c r="Y64" s="98">
        <f>INDEX(D$4:D$4420,ROWS(D$4:D63)*24)</f>
        <v>12.3893176637489</v>
      </c>
      <c r="Z64" s="98">
        <f>INDEX(F$5:F$4420,ROWS(E$5:E64)*24)</f>
        <v>100.33119212962963</v>
      </c>
      <c r="AA64" s="98">
        <f t="shared" si="3"/>
        <v>144476.91666666666</v>
      </c>
      <c r="AB64" s="103">
        <f t="shared" si="4"/>
        <v>0.97148126599542783</v>
      </c>
      <c r="AC64" s="104">
        <f>INDEX(G$5:G$4420,ROWS(G$5:G64)*24)</f>
        <v>140356.61791044925</v>
      </c>
      <c r="AD64" s="98">
        <f>INDEX(H$5:H$4420,ROWS(H$5:H64)*24)</f>
        <v>20.368218315972221</v>
      </c>
      <c r="AE64" s="104">
        <f>INDEX(I$5:I$4420,ROWS(I$5:I64)*24)</f>
        <v>31070.583036111115</v>
      </c>
      <c r="AF64" s="98">
        <f>INDEX(J$5:J$4420,ROWS(J$5:J64)*24)</f>
        <v>81.013726128472229</v>
      </c>
      <c r="AG64" s="104">
        <f t="shared" si="5"/>
        <v>109286.03487433813</v>
      </c>
      <c r="AH64" s="104">
        <f>INDEX(K$5:K$4420,ROWS(K$5:K64)*24)</f>
        <v>76395.9375</v>
      </c>
      <c r="AI64" s="104">
        <f>(INDEX(M$5:M$4420,ROWS(M$5:M64)*24))*1440</f>
        <v>394592.1350092116</v>
      </c>
      <c r="AJ64" s="98">
        <f>INDEX(N$5:N$4420,ROWS(N$5:N64)*24)</f>
        <v>10212.015340983073</v>
      </c>
      <c r="AK64" s="98">
        <f>INDEX(O$5:O$4420,ROWS(O$5:O64)*24)</f>
        <v>6631.020833333333</v>
      </c>
      <c r="AL64" s="98">
        <f>INDEX(P$5:P$4420,ROWS(P$5:P64)*24)</f>
        <v>295.23052469140953</v>
      </c>
      <c r="AM64" s="98">
        <f>INDEX(R$5:R$4420,ROWS(Q$5:Q64)*24)</f>
        <v>21.119257002353439</v>
      </c>
      <c r="AN64" s="98">
        <f t="shared" si="6"/>
        <v>30411.730083388953</v>
      </c>
      <c r="AO64" s="98">
        <f t="shared" si="7"/>
        <v>29544.42604252194</v>
      </c>
      <c r="AP64" s="98"/>
      <c r="AQ64" s="98">
        <f>INDEX(T$5:T$4420,ROWS(T$5:T64)*24)</f>
        <v>14.295522808009361</v>
      </c>
      <c r="AT64" s="105">
        <f>INDEX(B$15:B$4420,ROWS(B$15:B74)*24)</f>
        <v>43721.416666666664</v>
      </c>
      <c r="AU64" s="98">
        <f>INDEX(C$15:C$4420,ROWS(C$15:C74)*24)</f>
        <v>16.436789147588943</v>
      </c>
      <c r="AV64" s="98">
        <f>INDEX(D$15:D$4420,ROWS(D$15:D74)*24)</f>
        <v>12.26311379549283</v>
      </c>
      <c r="AW64" s="98">
        <f>INDEX(E$15:E$4420,ROWS(E$15:E74)*24)</f>
        <v>92.774236111111108</v>
      </c>
      <c r="AX64" s="98">
        <f>INDEX(G$15:G$4420,ROWS(G$15:G74)*24)</f>
        <v>58275.247849460444</v>
      </c>
      <c r="AY64" s="98">
        <f>INDEX(H$15:H$4420,ROWS(H$15:H74)*24)</f>
        <v>24.990766059027777</v>
      </c>
      <c r="AZ64" s="98">
        <f>INDEX(I$15:I$4420,ROWS(I$15:I74)*24)</f>
        <v>13041.089666665792</v>
      </c>
      <c r="BA64" s="98">
        <f>INDEX(J$15:J$4420,ROWS(J$15:J74)*24)</f>
        <v>67.783470052083331</v>
      </c>
      <c r="BB64" s="98">
        <f>INDEX(K$15:K$4420,ROWS(K$15:K74)*24)</f>
        <v>17870.75</v>
      </c>
      <c r="BC64" s="98">
        <f>INDEX(L$15:L$4420,ROWS(L$15:L74)*24)</f>
        <v>275.65086031261006</v>
      </c>
      <c r="BD64" s="98">
        <f>INDEX(M$15:M$4420,ROWS(M$15:M74)*24)</f>
        <v>274.12126760570453</v>
      </c>
      <c r="BE64" s="98">
        <f>INDEX(N$15:N$4420,ROWS(N$15:N74)*24)</f>
        <v>11918.857397460937</v>
      </c>
      <c r="BF64" s="98">
        <f>INDEX(O$15:O$4420,ROWS(O$15:O74)*24)</f>
        <v>7675.4291666666668</v>
      </c>
      <c r="BG64" s="98">
        <f>INDEX(P$15:P$4420,ROWS(P$15:P74)*24)</f>
        <v>294.64444444444445</v>
      </c>
      <c r="BH64" s="98">
        <f>INDEX(Q$15:Q$4420,ROWS(Q$15:Q74)*24)</f>
        <v>18.993584131834407</v>
      </c>
      <c r="BI64" s="98">
        <f>INDEX(T$15:T$4420,ROWS(T$15:T74)*24)</f>
        <v>14.670574575991616</v>
      </c>
    </row>
    <row r="65" spans="2:61" x14ac:dyDescent="0.2">
      <c r="B65" s="100">
        <v>43663.541666666664</v>
      </c>
      <c r="C65" s="98">
        <v>16.818488113085429</v>
      </c>
      <c r="D65" s="98">
        <f t="shared" si="12"/>
        <v>14.157627220943716</v>
      </c>
      <c r="E65" s="98">
        <v>110.33166666666666</v>
      </c>
      <c r="F65" s="98">
        <f t="shared" si="10"/>
        <v>116.21381097830022</v>
      </c>
      <c r="G65" s="98">
        <v>80966.383333333331</v>
      </c>
      <c r="H65" s="98">
        <v>18.519411892361113</v>
      </c>
      <c r="I65" s="98">
        <v>15039.189425926001</v>
      </c>
      <c r="J65" s="98">
        <f t="shared" si="0"/>
        <v>91.812254774305558</v>
      </c>
      <c r="K65" s="98">
        <v>65414.0859375</v>
      </c>
      <c r="L65" s="98">
        <f t="shared" si="1"/>
        <v>310.39003845212</v>
      </c>
      <c r="M65" s="98">
        <f t="shared" si="9"/>
        <v>312.14419774277684</v>
      </c>
      <c r="N65" s="98"/>
      <c r="O65" s="98"/>
      <c r="P65" s="98">
        <v>331.86583333334988</v>
      </c>
      <c r="Q65" s="98">
        <v>21.475794881229909</v>
      </c>
      <c r="R65" s="98">
        <f t="shared" si="11"/>
        <v>20.395038304225299</v>
      </c>
      <c r="S65" s="98">
        <f t="shared" si="2"/>
        <v>1288.5476928737946</v>
      </c>
      <c r="T65" s="101">
        <v>17.053661216629877</v>
      </c>
      <c r="W65" s="102">
        <v>43721</v>
      </c>
      <c r="X65" s="98">
        <f>INDEX(C$5:C$4420,ROWS(C$5:C65)*24)</f>
        <v>12.066189088079975</v>
      </c>
      <c r="Y65" s="98">
        <f>INDEX(D$4:D$4420,ROWS(D$4:D64)*24)</f>
        <v>12.027227731896678</v>
      </c>
      <c r="Z65" s="98">
        <f>INDEX(F$5:F$4420,ROWS(E$5:E65)*24)</f>
        <v>102.88483998842538</v>
      </c>
      <c r="AA65" s="98">
        <f t="shared" si="3"/>
        <v>148154.16958333255</v>
      </c>
      <c r="AB65" s="103">
        <f t="shared" si="4"/>
        <v>0.97088612642526295</v>
      </c>
      <c r="AC65" s="104">
        <f>INDEX(G$5:G$4420,ROWS(G$5:G65)*24)</f>
        <v>143840.82782051325</v>
      </c>
      <c r="AD65" s="98">
        <f>INDEX(H$5:H$4420,ROWS(H$5:H65)*24)</f>
        <v>20.416493055555556</v>
      </c>
      <c r="AE65" s="104">
        <f>INDEX(I$5:I$4420,ROWS(I$5:I65)*24)</f>
        <v>31884.39012870584</v>
      </c>
      <c r="AF65" s="98">
        <f>INDEX(J$5:J$4420,ROWS(J$5:J65)*24)</f>
        <v>79.9765625</v>
      </c>
      <c r="AG65" s="104">
        <f t="shared" si="5"/>
        <v>111956.43769180741</v>
      </c>
      <c r="AH65" s="104">
        <f>INDEX(K$5:K$4420,ROWS(K$5:K65)*24)</f>
        <v>17870.75</v>
      </c>
      <c r="AI65" s="104">
        <f>(INDEX(M$5:M$4420,ROWS(M$5:M65)*24))*1440</f>
        <v>394259.25063187751</v>
      </c>
      <c r="AJ65" s="98">
        <f>INDEX(N$5:N$4420,ROWS(N$5:N65)*24)</f>
        <v>9237.5260856119785</v>
      </c>
      <c r="AK65" s="98">
        <f>INDEX(O$5:O$4420,ROWS(O$5:O65)*24)</f>
        <v>6958.64</v>
      </c>
      <c r="AL65" s="98">
        <f>INDEX(P$5:P$4420,ROWS(P$5:P65)*24)</f>
        <v>294.81916666666666</v>
      </c>
      <c r="AM65" s="98">
        <f>INDEX(R$5:R$4420,ROWS(Q$5:Q65)*24)</f>
        <v>21.279847793307891</v>
      </c>
      <c r="AN65" s="98">
        <f t="shared" si="6"/>
        <v>30642.980822363363</v>
      </c>
      <c r="AO65" s="98">
        <f t="shared" si="7"/>
        <v>29750.844952747982</v>
      </c>
      <c r="AP65" s="98"/>
      <c r="AQ65" s="98">
        <f>INDEX(T$5:T$4420,ROWS(T$5:T65)*24)</f>
        <v>12.55541337940428</v>
      </c>
      <c r="AT65" s="105">
        <f>INDEX(B$15:B$4420,ROWS(B$15:B75)*24)</f>
        <v>43722.416666666664</v>
      </c>
      <c r="AU65" s="98">
        <f>INDEX(C$15:C$4420,ROWS(C$15:C75)*24)</f>
        <v>12.24637748033274</v>
      </c>
      <c r="AV65" s="98">
        <f>INDEX(D$15:D$4420,ROWS(D$15:D75)*24)</f>
        <v>11.573943086291344</v>
      </c>
      <c r="AW65" s="98">
        <f>INDEX(E$15:E$4420,ROWS(E$15:E75)*24)</f>
        <v>95.592166666653426</v>
      </c>
      <c r="AX65" s="98">
        <f>INDEX(G$15:G$4420,ROWS(G$15:G75)*24)</f>
        <v>54625.896354166667</v>
      </c>
      <c r="AY65" s="98">
        <f>INDEX(H$15:H$4420,ROWS(H$15:H75)*24)</f>
        <v>21.139800347222224</v>
      </c>
      <c r="AZ65" s="98">
        <f>INDEX(I$15:I$4420,ROWS(I$15:I75)*24)</f>
        <v>12636.853888888889</v>
      </c>
      <c r="BA65" s="98">
        <f>INDEX(J$15:J$4420,ROWS(J$15:J75)*24)</f>
        <v>74.452366319431206</v>
      </c>
      <c r="BB65" s="98">
        <f>INDEX(K$15:K$4420,ROWS(K$15:K75)*24)</f>
        <v>49072.56640625</v>
      </c>
      <c r="BC65" s="98">
        <f>INDEX(L$15:L$4420,ROWS(L$15:L75)*24)</f>
        <v>274.38700700429064</v>
      </c>
      <c r="BD65" s="98">
        <f>INDEX(M$15:M$4420,ROWS(M$15:M75)*24)</f>
        <v>273.46940701233365</v>
      </c>
      <c r="BE65" s="98">
        <f>INDEX(N$15:N$4420,ROWS(N$15:N75)*24)</f>
        <v>9347.7259415690096</v>
      </c>
      <c r="BF65" s="98">
        <f>INDEX(O$15:O$4420,ROWS(O$15:O75)*24)</f>
        <v>6971.3258333333333</v>
      </c>
      <c r="BG65" s="98">
        <f>INDEX(P$15:P$4420,ROWS(P$15:P75)*24)</f>
        <v>295.38027777777779</v>
      </c>
      <c r="BH65" s="98">
        <f>INDEX(Q$15:Q$4420,ROWS(Q$15:Q75)*24)</f>
        <v>20.993270773487165</v>
      </c>
      <c r="BI65" s="98">
        <f>INDEX(T$15:T$4420,ROWS(T$15:T75)*24)</f>
        <v>11.20568518873511</v>
      </c>
    </row>
    <row r="66" spans="2:61" x14ac:dyDescent="0.2">
      <c r="B66" s="100">
        <v>43663.583333333336</v>
      </c>
      <c r="C66" s="98">
        <v>16.770895291056949</v>
      </c>
      <c r="D66" s="98">
        <f t="shared" si="12"/>
        <v>14.163077876046922</v>
      </c>
      <c r="E66" s="98">
        <v>0.24</v>
      </c>
      <c r="F66" s="98">
        <f t="shared" si="10"/>
        <v>110.8284614412626</v>
      </c>
      <c r="G66" s="98">
        <v>83086.111111111109</v>
      </c>
      <c r="H66" s="98">
        <v>18.655631510416665</v>
      </c>
      <c r="I66" s="98">
        <v>16230.336633333316</v>
      </c>
      <c r="J66" s="98">
        <f t="shared" si="0"/>
        <v>-18.415631510416667</v>
      </c>
      <c r="K66" s="98">
        <v>65414.0859375</v>
      </c>
      <c r="L66" s="98">
        <f t="shared" si="1"/>
        <v>312.03576996378598</v>
      </c>
      <c r="M66" s="98">
        <f t="shared" si="9"/>
        <v>312.11614244434037</v>
      </c>
      <c r="N66" s="98"/>
      <c r="O66" s="98"/>
      <c r="P66" s="98">
        <v>332.52275000003476</v>
      </c>
      <c r="Q66" s="98">
        <v>20.486980036248763</v>
      </c>
      <c r="R66" s="98">
        <f t="shared" si="11"/>
        <v>20.415349389700307</v>
      </c>
      <c r="S66" s="98">
        <f t="shared" si="2"/>
        <v>1229.2188021749257</v>
      </c>
      <c r="T66" s="101">
        <v>17.408478101573678</v>
      </c>
      <c r="W66" s="102">
        <v>43722</v>
      </c>
      <c r="X66" s="98">
        <f>INDEX(C$5:C$4420,ROWS(C$5:C66)*24)</f>
        <v>11.433020207617277</v>
      </c>
      <c r="Y66" s="98">
        <f>INDEX(D$4:D$4420,ROWS(D$4:D65)*24)</f>
        <v>11.467350114211614</v>
      </c>
      <c r="Z66" s="98">
        <f>INDEX(F$5:F$4420,ROWS(E$5:E66)*24)</f>
        <v>97.480131243919004</v>
      </c>
      <c r="AA66" s="98">
        <f t="shared" si="3"/>
        <v>140371.38899124338</v>
      </c>
      <c r="AB66" s="103">
        <f t="shared" si="4"/>
        <v>0.97257541967618122</v>
      </c>
      <c r="AC66" s="104">
        <f>INDEX(G$5:G$4420,ROWS(G$5:G66)*24)</f>
        <v>136521.76255868701</v>
      </c>
      <c r="AD66" s="98">
        <f>INDEX(H$5:H$4420,ROWS(H$5:H66)*24)</f>
        <v>24.629003906249999</v>
      </c>
      <c r="AE66" s="104">
        <f>INDEX(I$5:I$4420,ROWS(I$5:I66)*24)</f>
        <v>31363.8325</v>
      </c>
      <c r="AF66" s="98">
        <f>INDEX(J$5:J$4420,ROWS(J$5:J66)*24)</f>
        <v>69.390533130831187</v>
      </c>
      <c r="AG66" s="104">
        <f t="shared" si="5"/>
        <v>105157.93005868701</v>
      </c>
      <c r="AH66" s="104">
        <f>INDEX(K$5:K$4420,ROWS(K$5:K66)*24)</f>
        <v>49072.56640625</v>
      </c>
      <c r="AI66" s="104">
        <f>(INDEX(M$5:M$4420,ROWS(M$5:M66)*24))*1440</f>
        <v>393242.66894744657</v>
      </c>
      <c r="AJ66" s="98">
        <f>INDEX(N$5:N$4420,ROWS(N$5:N66)*24)</f>
        <v>8837.0379524739583</v>
      </c>
      <c r="AK66" s="98">
        <f>INDEX(O$5:O$4420,ROWS(O$5:O66)*24)</f>
        <v>6966.6808333333329</v>
      </c>
      <c r="AL66" s="98">
        <f>INDEX(P$5:P$4420,ROWS(P$5:P66)*24)</f>
        <v>294.76685185187392</v>
      </c>
      <c r="AM66" s="98">
        <f>INDEX(R$5:R$4420,ROWS(Q$5:Q66)*24)</f>
        <v>22.024184606734611</v>
      </c>
      <c r="AN66" s="98">
        <f t="shared" si="6"/>
        <v>31714.82583369784</v>
      </c>
      <c r="AO66" s="98">
        <f t="shared" si="7"/>
        <v>30845.060045165672</v>
      </c>
      <c r="AP66" s="98"/>
      <c r="AQ66" s="98">
        <f>INDEX(T$5:T$4420,ROWS(T$5:T66)*24)</f>
        <v>12.030789690878656</v>
      </c>
      <c r="AT66" s="105">
        <f>INDEX(B$15:B$4420,ROWS(B$15:B76)*24)</f>
        <v>43723.416666666664</v>
      </c>
      <c r="AU66" s="98">
        <f>INDEX(C$15:C$4420,ROWS(C$15:C76)*24)</f>
        <v>11.168080960996578</v>
      </c>
      <c r="AV66" s="98">
        <f>INDEX(D$15:D$4420,ROWS(D$15:D76)*24)</f>
        <v>11.283312153639999</v>
      </c>
      <c r="AW66" s="98">
        <f>INDEX(E$15:E$4420,ROWS(E$15:E76)*24)</f>
        <v>79.42861111111111</v>
      </c>
      <c r="AX66" s="98">
        <f>INDEX(G$15:G$4420,ROWS(G$15:G76)*24)</f>
        <v>49388.719097222223</v>
      </c>
      <c r="AY66" s="98">
        <f>INDEX(H$15:H$4420,ROWS(H$15:H76)*24)</f>
        <v>19.200640190972223</v>
      </c>
      <c r="AZ66" s="98">
        <f>INDEX(I$15:I$4420,ROWS(I$15:I76)*24)</f>
        <v>12208.970444443756</v>
      </c>
      <c r="BA66" s="98">
        <f>INDEX(J$15:J$4420,ROWS(J$15:J76)*24)</f>
        <v>60.227970920138887</v>
      </c>
      <c r="BB66" s="98">
        <f>INDEX(K$15:K$4420,ROWS(K$15:K76)*24)</f>
        <v>49092.93359375</v>
      </c>
      <c r="BC66" s="98">
        <f>INDEX(L$15:L$4420,ROWS(L$15:L76)*24)</f>
        <v>269.00744939155874</v>
      </c>
      <c r="BD66" s="98">
        <f>INDEX(M$15:M$4420,ROWS(M$15:M76)*24)</f>
        <v>272.84831419634838</v>
      </c>
      <c r="BE66" s="98">
        <f>INDEX(N$15:N$4420,ROWS(N$15:N76)*24)</f>
        <v>8537.310147298178</v>
      </c>
      <c r="BF66" s="98">
        <f>INDEX(O$15:O$4420,ROWS(O$15:O76)*24)</f>
        <v>6972.5225</v>
      </c>
      <c r="BG66" s="98">
        <f>INDEX(P$15:P$4420,ROWS(P$15:P76)*24)</f>
        <v>294.92796296278635</v>
      </c>
      <c r="BH66" s="98">
        <f>INDEX(Q$15:Q$4420,ROWS(Q$15:Q76)*24)</f>
        <v>25.920513571227591</v>
      </c>
      <c r="BI66" s="98">
        <f>INDEX(T$15:T$4420,ROWS(T$15:T76)*24)</f>
        <v>10.155229834399911</v>
      </c>
    </row>
    <row r="67" spans="2:61" x14ac:dyDescent="0.2">
      <c r="B67" s="100">
        <v>43663.625</v>
      </c>
      <c r="C67" s="98">
        <v>16.314432357592612</v>
      </c>
      <c r="D67" s="98">
        <f t="shared" si="12"/>
        <v>14.151360937266446</v>
      </c>
      <c r="E67" s="98">
        <v>4.378363228699552</v>
      </c>
      <c r="F67" s="98">
        <f t="shared" si="10"/>
        <v>104.94999046468062</v>
      </c>
      <c r="G67" s="98">
        <v>83091.788888888885</v>
      </c>
      <c r="H67" s="98">
        <v>18.9267578125</v>
      </c>
      <c r="I67" s="98">
        <v>17419.664798206279</v>
      </c>
      <c r="J67" s="98">
        <f t="shared" si="0"/>
        <v>-14.548394583800448</v>
      </c>
      <c r="K67" s="98">
        <v>65414.0859375</v>
      </c>
      <c r="L67" s="98">
        <f t="shared" si="1"/>
        <v>312.20428199716741</v>
      </c>
      <c r="M67" s="98">
        <f t="shared" si="9"/>
        <v>312.05056308223243</v>
      </c>
      <c r="N67" s="98"/>
      <c r="O67" s="98"/>
      <c r="P67" s="98">
        <v>332.4095370370481</v>
      </c>
      <c r="Q67" s="98">
        <v>20.205255039880672</v>
      </c>
      <c r="R67" s="98">
        <f t="shared" si="11"/>
        <v>20.478745109833415</v>
      </c>
      <c r="S67" s="98">
        <f t="shared" si="2"/>
        <v>1212.3153023928403</v>
      </c>
      <c r="T67" s="101">
        <v>16.680607466468516</v>
      </c>
      <c r="W67" s="102">
        <v>43723</v>
      </c>
      <c r="X67" s="98">
        <f>INDEX(C$5:C$4420,ROWS(C$5:C67)*24)</f>
        <v>12.54945527977517</v>
      </c>
      <c r="Y67" s="98">
        <f>INDEX(D$4:D$4420,ROWS(D$4:D66)*24)</f>
        <v>11.368161852064482</v>
      </c>
      <c r="Z67" s="98">
        <f>INDEX(F$5:F$4420,ROWS(E$5:E67)*24)</f>
        <v>94.133989151433369</v>
      </c>
      <c r="AA67" s="98">
        <f t="shared" si="3"/>
        <v>135552.94437806404</v>
      </c>
      <c r="AB67" s="103">
        <f t="shared" si="4"/>
        <v>0.97242132468725884</v>
      </c>
      <c r="AC67" s="104">
        <f>INDEX(G$5:G$4420,ROWS(G$5:G67)*24)</f>
        <v>131814.57373737535</v>
      </c>
      <c r="AD67" s="98">
        <f>INDEX(H$5:H$4420,ROWS(H$5:H67)*24)</f>
        <v>19.319628906249999</v>
      </c>
      <c r="AE67" s="104">
        <f>INDEX(I$5:I$4420,ROWS(I$5:I67)*24)</f>
        <v>30372.740833333384</v>
      </c>
      <c r="AF67" s="98">
        <f>INDEX(J$5:J$4420,ROWS(J$5:J67)*24)</f>
        <v>71.840926649305558</v>
      </c>
      <c r="AG67" s="104">
        <f t="shared" si="5"/>
        <v>101441.83290404196</v>
      </c>
      <c r="AH67" s="104">
        <f>INDEX(K$5:K$4420,ROWS(K$5:K67)*24)</f>
        <v>49092.93359375</v>
      </c>
      <c r="AI67" s="104">
        <f>(INDEX(M$5:M$4420,ROWS(M$5:M67)*24))*1440</f>
        <v>393244.30264452973</v>
      </c>
      <c r="AJ67" s="98">
        <f>INDEX(N$5:N$4420,ROWS(N$5:N67)*24)</f>
        <v>9583.3387980143234</v>
      </c>
      <c r="AK67" s="98">
        <f>INDEX(O$5:O$4420,ROWS(O$5:O67)*24)</f>
        <v>6967.5649999999996</v>
      </c>
      <c r="AL67" s="98">
        <f>INDEX(P$5:P$4420,ROWS(P$5:P67)*24)</f>
        <v>294.86177777778772</v>
      </c>
      <c r="AM67" s="98">
        <f>INDEX(R$5:R$4420,ROWS(Q$5:Q67)*24)</f>
        <v>21.993130745841423</v>
      </c>
      <c r="AN67" s="98">
        <f t="shared" si="6"/>
        <v>31670.108274011651</v>
      </c>
      <c r="AO67" s="98">
        <f t="shared" si="7"/>
        <v>30796.688640803324</v>
      </c>
      <c r="AP67" s="98"/>
      <c r="AQ67" s="98">
        <f>INDEX(T$5:T$4420,ROWS(T$5:T67)*24)</f>
        <v>13.284453259771496</v>
      </c>
      <c r="AT67" s="105">
        <f>INDEX(B$15:B$4420,ROWS(B$15:B77)*24)</f>
        <v>43724.416666666664</v>
      </c>
      <c r="AU67" s="98">
        <f>INDEX(C$15:C$4420,ROWS(C$15:C77)*24)</f>
        <v>16.112645177576276</v>
      </c>
      <c r="AV67" s="98">
        <f>INDEX(D$15:D$4420,ROWS(D$15:D77)*24)</f>
        <v>11.781241934706399</v>
      </c>
      <c r="AW67" s="98">
        <f>INDEX(E$15:E$4420,ROWS(E$15:E77)*24)</f>
        <v>63.69222222222222</v>
      </c>
      <c r="AX67" s="98">
        <f>INDEX(G$15:G$4420,ROWS(G$15:G77)*24)</f>
        <v>49316.368333333332</v>
      </c>
      <c r="AY67" s="98">
        <f>INDEX(H$15:H$4420,ROWS(H$15:H77)*24)</f>
        <v>23.492968749999999</v>
      </c>
      <c r="AZ67" s="98">
        <f>INDEX(I$15:I$4420,ROWS(I$15:I77)*24)</f>
        <v>12230.898171519704</v>
      </c>
      <c r="BA67" s="98">
        <f>INDEX(J$15:J$4420,ROWS(J$15:J77)*24)</f>
        <v>40.199253472222225</v>
      </c>
      <c r="BB67" s="98">
        <f>INDEX(K$15:K$4420,ROWS(K$15:K77)*24)</f>
        <v>49183.546875</v>
      </c>
      <c r="BC67" s="98">
        <f>INDEX(L$15:L$4420,ROWS(L$15:L77)*24)</f>
        <v>272.08023593571181</v>
      </c>
      <c r="BD67" s="98">
        <f>INDEX(M$15:M$4420,ROWS(M$15:M77)*24)</f>
        <v>272.95546273955659</v>
      </c>
      <c r="BE67" s="98">
        <f>INDEX(N$15:N$4420,ROWS(N$15:N77)*24)</f>
        <v>11746.17881673177</v>
      </c>
      <c r="BF67" s="98">
        <f>INDEX(O$15:O$4420,ROWS(O$15:O77)*24)</f>
        <v>7627.96</v>
      </c>
      <c r="BG67" s="98">
        <f>INDEX(P$15:P$4420,ROWS(P$15:P77)*24)</f>
        <v>295.07592592593699</v>
      </c>
      <c r="BH67" s="98">
        <f>INDEX(Q$15:Q$4420,ROWS(Q$15:Q77)*24)</f>
        <v>22.995689990225202</v>
      </c>
      <c r="BI67" s="98">
        <f>INDEX(T$15:T$4420,ROWS(T$15:T77)*24)</f>
        <v>14.062970710330539</v>
      </c>
    </row>
    <row r="68" spans="2:61" x14ac:dyDescent="0.2">
      <c r="B68" s="100">
        <v>43663.666666666664</v>
      </c>
      <c r="C68" s="98">
        <v>15.779342965785311</v>
      </c>
      <c r="D68" s="98">
        <f t="shared" si="12"/>
        <v>14.142068321820396</v>
      </c>
      <c r="E68" s="98">
        <v>117.28333333333333</v>
      </c>
      <c r="F68" s="98">
        <f t="shared" si="10"/>
        <v>105.64469416838541</v>
      </c>
      <c r="G68" s="98">
        <v>86713.291823898951</v>
      </c>
      <c r="H68" s="98">
        <v>22.642480468750001</v>
      </c>
      <c r="I68" s="98">
        <v>18623.314611846938</v>
      </c>
      <c r="J68" s="98">
        <f t="shared" si="0"/>
        <v>94.640852864583337</v>
      </c>
      <c r="K68" s="98">
        <v>65414.0859375</v>
      </c>
      <c r="L68" s="98">
        <f t="shared" si="1"/>
        <v>312.08695991644146</v>
      </c>
      <c r="M68" s="98">
        <f t="shared" si="9"/>
        <v>312.10136314856169</v>
      </c>
      <c r="N68" s="98"/>
      <c r="O68" s="98"/>
      <c r="P68" s="98">
        <v>332.67240740742949</v>
      </c>
      <c r="Q68" s="98">
        <v>20.585447490988042</v>
      </c>
      <c r="R68" s="98">
        <f t="shared" si="11"/>
        <v>20.418851679311235</v>
      </c>
      <c r="S68" s="98">
        <f t="shared" si="2"/>
        <v>1235.1268494592825</v>
      </c>
      <c r="T68" s="101">
        <v>16.1572151823488</v>
      </c>
      <c r="W68" s="102">
        <v>43724</v>
      </c>
      <c r="X68" s="98">
        <f>INDEX(C$5:C$4420,ROWS(C$5:C68)*24)</f>
        <v>12.923256486256918</v>
      </c>
      <c r="Y68" s="98">
        <f>INDEX(D$4:D$4420,ROWS(D$4:D67)*24)</f>
        <v>12.01259214746473</v>
      </c>
      <c r="Z68" s="98">
        <f>INDEX(F$5:F$4420,ROWS(E$5:E68)*24)</f>
        <v>93.618595679013268</v>
      </c>
      <c r="AA68" s="98">
        <f t="shared" si="3"/>
        <v>134810.77777777912</v>
      </c>
      <c r="AB68" s="103">
        <f t="shared" si="4"/>
        <v>0.97321262610504777</v>
      </c>
      <c r="AC68" s="104">
        <f>INDEX(G$5:G$4420,ROWS(G$5:G68)*24)</f>
        <v>131199.55106837643</v>
      </c>
      <c r="AD68" s="98">
        <f>INDEX(H$5:H$4420,ROWS(H$5:H68)*24)</f>
        <v>19.692990451388887</v>
      </c>
      <c r="AE68" s="104">
        <f>INDEX(I$5:I$4420,ROWS(I$5:I68)*24)</f>
        <v>30216.517860082255</v>
      </c>
      <c r="AF68" s="98">
        <f>INDEX(J$5:J$4420,ROWS(J$5:J68)*24)</f>
        <v>82.643398437499997</v>
      </c>
      <c r="AG68" s="104">
        <f t="shared" si="5"/>
        <v>100983.03320829417</v>
      </c>
      <c r="AH68" s="104">
        <f>INDEX(K$5:K$4420,ROWS(K$5:K68)*24)</f>
        <v>49183.546875</v>
      </c>
      <c r="AI68" s="104">
        <f>(INDEX(M$5:M$4420,ROWS(M$5:M68)*24))*1440</f>
        <v>393022.52025736723</v>
      </c>
      <c r="AJ68" s="98">
        <f>INDEX(N$5:N$4420,ROWS(N$5:N68)*24)</f>
        <v>9845.905238444011</v>
      </c>
      <c r="AK68" s="98">
        <f>INDEX(O$5:O$4420,ROWS(O$5:O68)*24)</f>
        <v>6979.32</v>
      </c>
      <c r="AL68" s="98">
        <f>INDEX(P$5:P$4420,ROWS(P$5:P68)*24)</f>
        <v>295.1564814813932</v>
      </c>
      <c r="AM68" s="98">
        <f>INDEX(R$5:R$4420,ROWS(Q$5:Q68)*24)</f>
        <v>22.156496670551707</v>
      </c>
      <c r="AN68" s="98">
        <f t="shared" si="6"/>
        <v>31905.35520559446</v>
      </c>
      <c r="AO68" s="98">
        <f t="shared" si="7"/>
        <v>31050.694526450941</v>
      </c>
      <c r="AP68" s="98"/>
      <c r="AQ68" s="98">
        <f>INDEX(T$5:T$4420,ROWS(T$5:T68)*24)</f>
        <v>13.781058992151843</v>
      </c>
      <c r="AT68" s="105">
        <f>INDEX(B$15:B$4420,ROWS(B$15:B78)*24)</f>
        <v>43725.416666666664</v>
      </c>
      <c r="AU68" s="98">
        <f>INDEX(C$15:C$4420,ROWS(C$15:C78)*24)</f>
        <v>16.794380290950649</v>
      </c>
      <c r="AV68" s="98">
        <f>INDEX(D$15:D$4420,ROWS(D$15:D78)*24)</f>
        <v>12.169038665147887</v>
      </c>
      <c r="AW68" s="98">
        <f>INDEX(E$15:E$4420,ROWS(E$15:E78)*24)</f>
        <v>85.869722222222222</v>
      </c>
      <c r="AX68" s="98">
        <f>INDEX(G$15:G$4420,ROWS(G$15:G78)*24)</f>
        <v>52241.4</v>
      </c>
      <c r="AY68" s="98">
        <f>INDEX(H$15:H$4420,ROWS(H$15:H78)*24)</f>
        <v>23.015668402777777</v>
      </c>
      <c r="AZ68" s="98">
        <f>INDEX(I$15:I$4420,ROWS(I$15:I78)*24)</f>
        <v>12255.010833333334</v>
      </c>
      <c r="BA68" s="98">
        <f>INDEX(J$15:J$4420,ROWS(J$15:J78)*24)</f>
        <v>62.854053819444445</v>
      </c>
      <c r="BB68" s="98">
        <f>INDEX(K$15:K$4420,ROWS(K$15:K78)*24)</f>
        <v>48943.02734375</v>
      </c>
      <c r="BC68" s="98">
        <f>INDEX(L$15:L$4420,ROWS(L$15:L78)*24)</f>
        <v>42.896761331165003</v>
      </c>
      <c r="BD68" s="98">
        <f>INDEX(M$15:M$4420,ROWS(M$15:M78)*24)</f>
        <v>263.68035334426713</v>
      </c>
      <c r="BE68" s="98">
        <f>INDEX(N$15:N$4420,ROWS(N$15:N78)*24)</f>
        <v>11973.915631510417</v>
      </c>
      <c r="BF68" s="98">
        <f>INDEX(O$15:O$4420,ROWS(O$15:O78)*24)</f>
        <v>7813.7749999999996</v>
      </c>
      <c r="BG68" s="98">
        <f>INDEX(P$15:P$4420,ROWS(P$15:P78)*24)</f>
        <v>48.896296296285257</v>
      </c>
      <c r="BH68" s="98">
        <f>INDEX(Q$15:Q$4420,ROWS(Q$15:Q78)*24)</f>
        <v>5.9995349651202563</v>
      </c>
      <c r="BI68" s="98">
        <f>INDEX(T$15:T$4420,ROWS(T$15:T78)*24)</f>
        <v>15.354695875821506</v>
      </c>
    </row>
    <row r="69" spans="2:61" x14ac:dyDescent="0.2">
      <c r="B69" s="100">
        <v>43663.708333333336</v>
      </c>
      <c r="C69" s="98">
        <v>15.245755768352085</v>
      </c>
      <c r="D69" s="98">
        <f t="shared" si="12"/>
        <v>14.133852740111953</v>
      </c>
      <c r="E69" s="98">
        <v>124.46333333333334</v>
      </c>
      <c r="F69" s="98">
        <f t="shared" si="10"/>
        <v>106.10281916838541</v>
      </c>
      <c r="G69" s="98">
        <v>94584.25793650627</v>
      </c>
      <c r="H69" s="98">
        <v>18.711002604166666</v>
      </c>
      <c r="I69" s="98">
        <v>19819.66724444411</v>
      </c>
      <c r="J69" s="98">
        <f t="shared" si="0"/>
        <v>105.75233072916667</v>
      </c>
      <c r="K69" s="98">
        <v>65414.0859375</v>
      </c>
      <c r="L69" s="98">
        <f t="shared" si="1"/>
        <v>311.48523452523375</v>
      </c>
      <c r="M69" s="98">
        <f t="shared" si="9"/>
        <v>312.00010317896482</v>
      </c>
      <c r="N69" s="98"/>
      <c r="O69" s="98"/>
      <c r="P69" s="98">
        <v>332.12433333332342</v>
      </c>
      <c r="Q69" s="98">
        <v>20.639098808089685</v>
      </c>
      <c r="R69" s="98">
        <f t="shared" si="11"/>
        <v>20.519617050143154</v>
      </c>
      <c r="S69" s="98">
        <f t="shared" si="2"/>
        <v>1238.3459284853811</v>
      </c>
      <c r="T69" s="101">
        <v>15.48342967165841</v>
      </c>
      <c r="W69" s="102">
        <v>43725</v>
      </c>
      <c r="X69" s="98">
        <f>INDEX(C$5:C$4420,ROWS(C$5:C69)*24)</f>
        <v>13.075937572821147</v>
      </c>
      <c r="Y69" s="98">
        <f>INDEX(D$4:D$4420,ROWS(D$4:D68)*24)</f>
        <v>11.983899066094954</v>
      </c>
      <c r="Z69" s="98">
        <f>INDEX(F$5:F$4420,ROWS(E$5:E69)*24)</f>
        <v>93.084942129629624</v>
      </c>
      <c r="AA69" s="98">
        <f t="shared" si="3"/>
        <v>134042.31666666665</v>
      </c>
      <c r="AB69" s="103">
        <f t="shared" si="4"/>
        <v>0.97538484409570714</v>
      </c>
      <c r="AC69" s="104">
        <f>INDEX(G$5:G$4420,ROWS(G$5:G69)*24)</f>
        <v>130742.84414414405</v>
      </c>
      <c r="AD69" s="98">
        <f>INDEX(H$5:H$4420,ROWS(H$5:H69)*24)</f>
        <v>24.395464409722223</v>
      </c>
      <c r="AE69" s="104">
        <f>INDEX(I$5:I$4420,ROWS(I$5:I69)*24)</f>
        <v>30671.345555555556</v>
      </c>
      <c r="AF69" s="98">
        <f>INDEX(J$5:J$4420,ROWS(J$5:J69)*24)</f>
        <v>70.005368923611115</v>
      </c>
      <c r="AG69" s="104">
        <f t="shared" si="5"/>
        <v>100071.4985885885</v>
      </c>
      <c r="AH69" s="104">
        <f>INDEX(K$5:K$4420,ROWS(K$5:K69)*24)</f>
        <v>48943.02734375</v>
      </c>
      <c r="AI69" s="104">
        <f>(INDEX(M$5:M$4420,ROWS(M$5:M69)*24))*1440</f>
        <v>359187.16348839697</v>
      </c>
      <c r="AJ69" s="98">
        <f>INDEX(N$5:N$4420,ROWS(N$5:N69)*24)</f>
        <v>9954.3690836588539</v>
      </c>
      <c r="AK69" s="98">
        <f>INDEX(O$5:O$4420,ROWS(O$5:O69)*24)</f>
        <v>6986.1658333333335</v>
      </c>
      <c r="AL69" s="98">
        <f>INDEX(P$5:P$4420,ROWS(P$5:P69)*24)</f>
        <v>295.05996913585398</v>
      </c>
      <c r="AM69" s="98">
        <f>INDEX(R$5:R$4420,ROWS(Q$5:Q69)*24)</f>
        <v>18.832435290255557</v>
      </c>
      <c r="AN69" s="98">
        <f t="shared" si="6"/>
        <v>27118.706817968003</v>
      </c>
      <c r="AO69" s="98">
        <f t="shared" si="7"/>
        <v>26451.175621720911</v>
      </c>
      <c r="AP69" s="98"/>
      <c r="AQ69" s="98">
        <f>INDEX(T$5:T$4420,ROWS(T$5:T69)*24)</f>
        <v>13.950377714091447</v>
      </c>
      <c r="AT69" s="105">
        <f>INDEX(B$15:B$4420,ROWS(B$15:B79)*24)</f>
        <v>43726.416666666664</v>
      </c>
      <c r="AU69" s="98">
        <f>INDEX(C$15:C$4420,ROWS(C$15:C79)*24)</f>
        <v>16.598608909183078</v>
      </c>
      <c r="AV69" s="98">
        <f>INDEX(D$15:D$4420,ROWS(D$15:D79)*24)</f>
        <v>11.967674548998078</v>
      </c>
      <c r="AW69" s="98">
        <f>INDEX(E$15:E$4420,ROWS(E$15:E79)*24)</f>
        <v>64.508611111111108</v>
      </c>
      <c r="AX69" s="98">
        <f>INDEX(G$15:G$4420,ROWS(G$15:G79)*24)</f>
        <v>49257.298611111109</v>
      </c>
      <c r="AY69" s="98">
        <f>INDEX(H$15:H$4420,ROWS(H$15:H79)*24)</f>
        <v>19.56892361111111</v>
      </c>
      <c r="AZ69" s="98">
        <f>INDEX(I$15:I$4420,ROWS(I$15:I79)*24)</f>
        <v>12298.048655555976</v>
      </c>
      <c r="BA69" s="98">
        <f>INDEX(J$15:J$4420,ROWS(J$15:J79)*24)</f>
        <v>44.939687499999998</v>
      </c>
      <c r="BB69" s="98">
        <f>INDEX(K$15:K$4420,ROWS(K$15:K79)*24)</f>
        <v>66341.953125</v>
      </c>
      <c r="BC69" s="98">
        <f>INDEX(L$15:L$4420,ROWS(L$15:L79)*24)</f>
        <v>275.06552703469993</v>
      </c>
      <c r="BD69" s="98">
        <f>INDEX(M$15:M$4420,ROWS(M$15:M79)*24)</f>
        <v>260.15555845970908</v>
      </c>
      <c r="BE69" s="98">
        <f>INDEX(N$15:N$4420,ROWS(N$15:N79)*24)</f>
        <v>12087.117302246093</v>
      </c>
      <c r="BF69" s="98">
        <f>INDEX(O$15:O$4420,ROWS(O$15:O79)*24)</f>
        <v>7868.2366666666667</v>
      </c>
      <c r="BG69" s="98">
        <f>INDEX(P$15:P$4420,ROWS(P$15:P79)*24)</f>
        <v>294.77361111111111</v>
      </c>
      <c r="BH69" s="98">
        <f>INDEX(Q$15:Q$4420,ROWS(Q$15:Q79)*24)</f>
        <v>19.708084076411193</v>
      </c>
      <c r="BI69" s="98">
        <f>INDEX(T$15:T$4420,ROWS(T$15:T79)*24)</f>
        <v>15.082955543359535</v>
      </c>
    </row>
    <row r="70" spans="2:61" x14ac:dyDescent="0.2">
      <c r="B70" s="100">
        <v>43663.75</v>
      </c>
      <c r="C70" s="98">
        <v>15.072601082589891</v>
      </c>
      <c r="D70" s="98">
        <f t="shared" si="12"/>
        <v>14.142469732457515</v>
      </c>
      <c r="E70" s="98">
        <v>197.45972222222221</v>
      </c>
      <c r="F70" s="98">
        <f t="shared" si="10"/>
        <v>108.83008768690394</v>
      </c>
      <c r="G70" s="98">
        <v>104616.25</v>
      </c>
      <c r="H70" s="98">
        <v>18.579644097222221</v>
      </c>
      <c r="I70" s="98">
        <v>21016.395</v>
      </c>
      <c r="J70" s="98">
        <f t="shared" ref="J70:J133" si="13">E70-H70</f>
        <v>178.88007812499998</v>
      </c>
      <c r="K70" s="98">
        <v>65414.0859375</v>
      </c>
      <c r="L70" s="98">
        <f t="shared" ref="L70:L133" si="14">P70-Q70</f>
        <v>313.49548700246601</v>
      </c>
      <c r="M70" s="98">
        <f t="shared" si="9"/>
        <v>312.1957493896204</v>
      </c>
      <c r="N70" s="98"/>
      <c r="O70" s="98"/>
      <c r="P70" s="98">
        <v>332.1873888889038</v>
      </c>
      <c r="Q70" s="98">
        <v>18.691901886437812</v>
      </c>
      <c r="R70" s="98">
        <f t="shared" si="11"/>
        <v>20.319911425908888</v>
      </c>
      <c r="S70" s="98">
        <f t="shared" ref="S70:S133" si="15">Q70*60</f>
        <v>1121.5141131862688</v>
      </c>
      <c r="T70" s="101">
        <v>15.286714106420082</v>
      </c>
      <c r="W70" s="102">
        <v>43726</v>
      </c>
      <c r="X70" s="98">
        <f>INDEX(C$5:C$4420,ROWS(C$5:C70)*24)</f>
        <v>12.886000018119553</v>
      </c>
      <c r="Y70" s="98">
        <f>INDEX(D$4:D$4420,ROWS(D$4:D69)*24)</f>
        <v>11.982471787336285</v>
      </c>
      <c r="Z70" s="98">
        <f>INDEX(F$5:F$4420,ROWS(E$5:E70)*24)</f>
        <v>92.867721836417914</v>
      </c>
      <c r="AA70" s="98">
        <f t="shared" ref="AA70:AA133" si="16">Z70*1440</f>
        <v>133729.5194444418</v>
      </c>
      <c r="AB70" s="103">
        <f t="shared" ref="AB70:AB133" si="17">AC70/AA70</f>
        <v>0.97265107780680282</v>
      </c>
      <c r="AC70" s="104">
        <f>INDEX(G$5:G$4420,ROWS(G$5:G70)*24)</f>
        <v>130072.16122222212</v>
      </c>
      <c r="AD70" s="98">
        <f>INDEX(H$5:H$4420,ROWS(H$5:H70)*24)</f>
        <v>20.211729600694444</v>
      </c>
      <c r="AE70" s="104">
        <f>INDEX(I$5:I$4420,ROWS(I$5:I70)*24)</f>
        <v>30962.950905555535</v>
      </c>
      <c r="AF70" s="98">
        <f>INDEX(J$5:J$4420,ROWS(J$5:J70)*24)</f>
        <v>69.074937065972222</v>
      </c>
      <c r="AG70" s="104">
        <f t="shared" ref="AG70:AG133" si="18">AC70-AE70</f>
        <v>99109.210316666577</v>
      </c>
      <c r="AH70" s="104">
        <f>INDEX(K$5:K$4420,ROWS(K$5:K70)*24)</f>
        <v>66341.953125</v>
      </c>
      <c r="AI70" s="104">
        <f>(INDEX(M$5:M$4420,ROWS(M$5:M70)*24))*1440</f>
        <v>401266.30800043372</v>
      </c>
      <c r="AJ70" s="98">
        <f>INDEX(N$5:N$4420,ROWS(N$5:N70)*24)</f>
        <v>10028.944702148438</v>
      </c>
      <c r="AK70" s="98">
        <f>INDEX(O$5:O$4420,ROWS(O$5:O70)*24)</f>
        <v>7006.5708333333332</v>
      </c>
      <c r="AL70" s="98">
        <f>INDEX(P$5:P$4420,ROWS(P$5:P70)*24)</f>
        <v>295.52</v>
      </c>
      <c r="AM70" s="98">
        <f>INDEX(R$5:R$4420,ROWS(Q$5:Q70)*24)</f>
        <v>16.401143170994025</v>
      </c>
      <c r="AN70" s="98">
        <f t="shared" ref="AN70:AN133" si="19">AM70*1440</f>
        <v>23617.646166231396</v>
      </c>
      <c r="AO70" s="98">
        <f t="shared" ref="AO70:AO133" si="20">AN70*AB70</f>
        <v>22971.728998844672</v>
      </c>
      <c r="AP70" s="98"/>
      <c r="AQ70" s="98">
        <f>INDEX(T$5:T$4420,ROWS(T$5:T70)*24)</f>
        <v>14.220175368388494</v>
      </c>
      <c r="AT70" s="105">
        <f>INDEX(B$15:B$4420,ROWS(B$15:B80)*24)</f>
        <v>43727.416666666664</v>
      </c>
      <c r="AU70" s="98">
        <f>INDEX(C$15:C$4420,ROWS(C$15:C80)*24)</f>
        <v>16.682778130885367</v>
      </c>
      <c r="AV70" s="98">
        <f>INDEX(D$15:D$4420,ROWS(D$15:D80)*24)</f>
        <v>11.929365895191561</v>
      </c>
      <c r="AW70" s="98">
        <f>INDEX(E$15:E$4420,ROWS(E$15:E80)*24)</f>
        <v>68.873055555555553</v>
      </c>
      <c r="AX70" s="98">
        <f>INDEX(G$15:G$4420,ROWS(G$15:G80)*24)</f>
        <v>53660.544806765982</v>
      </c>
      <c r="AY70" s="98">
        <f>INDEX(H$15:H$4420,ROWS(H$15:H80)*24)</f>
        <v>24.776247829861113</v>
      </c>
      <c r="AZ70" s="98">
        <f>INDEX(I$15:I$4420,ROWS(I$15:I80)*24)</f>
        <v>12790.092907747428</v>
      </c>
      <c r="BA70" s="98">
        <f>INDEX(J$15:J$4420,ROWS(J$15:J80)*24)</f>
        <v>44.09680772569444</v>
      </c>
      <c r="BB70" s="98">
        <f>INDEX(K$15:K$4420,ROWS(K$15:K80)*24)</f>
        <v>65436.23046875</v>
      </c>
      <c r="BC70" s="98">
        <f>INDEX(L$15:L$4420,ROWS(L$15:L80)*24)</f>
        <v>239.0668381145625</v>
      </c>
      <c r="BD70" s="98">
        <f>INDEX(M$15:M$4420,ROWS(M$15:M80)*24)</f>
        <v>280.81885479041415</v>
      </c>
      <c r="BE70" s="98">
        <f>INDEX(N$15:N$4420,ROWS(N$15:N80)*24)</f>
        <v>12016.086029459635</v>
      </c>
      <c r="BF70" s="98">
        <f>INDEX(O$15:O$4420,ROWS(O$15:O80)*24)</f>
        <v>6816.1083333333336</v>
      </c>
      <c r="BG70" s="98">
        <f>INDEX(P$15:P$4420,ROWS(P$15:P80)*24)</f>
        <v>239.07166666666666</v>
      </c>
      <c r="BH70" s="98">
        <f>INDEX(Q$15:Q$4420,ROWS(Q$15:Q80)*24)</f>
        <v>4.8285521041705375E-3</v>
      </c>
      <c r="BI70" s="98">
        <f>INDEX(T$15:T$4420,ROWS(T$15:T80)*24)</f>
        <v>16.921534469922385</v>
      </c>
    </row>
    <row r="71" spans="2:61" x14ac:dyDescent="0.2">
      <c r="B71" s="100">
        <v>43663.791666666664</v>
      </c>
      <c r="C71" s="98">
        <v>14.991038287480672</v>
      </c>
      <c r="D71" s="98">
        <f t="shared" si="12"/>
        <v>14.141125401313682</v>
      </c>
      <c r="E71" s="98">
        <v>161.31163888889054</v>
      </c>
      <c r="F71" s="98">
        <f t="shared" si="10"/>
        <v>109.78355875171887</v>
      </c>
      <c r="G71" s="98">
        <v>113171.74041394101</v>
      </c>
      <c r="H71" s="98">
        <v>23.343001302083334</v>
      </c>
      <c r="I71" s="98">
        <v>22222.811038011147</v>
      </c>
      <c r="J71" s="98">
        <f t="shared" si="13"/>
        <v>137.9686375868072</v>
      </c>
      <c r="K71" s="98">
        <v>65414.0859375</v>
      </c>
      <c r="L71" s="98">
        <f t="shared" si="14"/>
        <v>309.14897547997327</v>
      </c>
      <c r="M71" s="98">
        <f t="shared" si="9"/>
        <v>311.91297705388035</v>
      </c>
      <c r="N71" s="98"/>
      <c r="O71" s="98"/>
      <c r="P71" s="98">
        <v>331.63430976431198</v>
      </c>
      <c r="Q71" s="98">
        <v>22.485334284338688</v>
      </c>
      <c r="R71" s="98">
        <f t="shared" si="11"/>
        <v>20.569946668495916</v>
      </c>
      <c r="S71" s="98">
        <f t="shared" si="15"/>
        <v>1349.1200570603212</v>
      </c>
      <c r="T71" s="101">
        <v>15.160350370142195</v>
      </c>
      <c r="W71" s="102">
        <v>43727</v>
      </c>
      <c r="X71" s="98">
        <f>INDEX(C$5:C$4420,ROWS(C$5:C71)*24)</f>
        <v>12.603333960506651</v>
      </c>
      <c r="Y71" s="98">
        <f>INDEX(D$4:D$4420,ROWS(D$4:D70)*24)</f>
        <v>11.889841079729287</v>
      </c>
      <c r="Z71" s="98">
        <f>INDEX(F$5:F$4420,ROWS(E$5:E71)*24)</f>
        <v>97.979023919754013</v>
      </c>
      <c r="AA71" s="98">
        <f t="shared" si="16"/>
        <v>141089.79444444578</v>
      </c>
      <c r="AB71" s="103">
        <f t="shared" si="17"/>
        <v>0.97491653410549839</v>
      </c>
      <c r="AC71" s="104">
        <f>INDEX(G$5:G$4420,ROWS(G$5:G71)*24)</f>
        <v>137550.77339743628</v>
      </c>
      <c r="AD71" s="98">
        <f>INDEX(H$5:H$4420,ROWS(H$5:H71)*24)</f>
        <v>21.115440538194445</v>
      </c>
      <c r="AE71" s="104">
        <f>INDEX(I$5:I$4420,ROWS(I$5:I71)*24)</f>
        <v>31613.817798353964</v>
      </c>
      <c r="AF71" s="98">
        <f>INDEX(J$5:J$4420,ROWS(J$5:J71)*24)</f>
        <v>65.91983723958333</v>
      </c>
      <c r="AG71" s="104">
        <f t="shared" si="18"/>
        <v>105936.95559908231</v>
      </c>
      <c r="AH71" s="104">
        <f>INDEX(K$5:K$4420,ROWS(K$5:K71)*24)</f>
        <v>65436.23046875</v>
      </c>
      <c r="AI71" s="104">
        <f>(INDEX(M$5:M$4420,ROWS(M$5:M71)*24))*1440</f>
        <v>402293.28509130084</v>
      </c>
      <c r="AJ71" s="98">
        <f>INDEX(N$5:N$4420,ROWS(N$5:N71)*24)</f>
        <v>9678.2365576171869</v>
      </c>
      <c r="AK71" s="98">
        <f>INDEX(O$5:O$4420,ROWS(O$5:O71)*24)</f>
        <v>6286.4866666666667</v>
      </c>
      <c r="AL71" s="98">
        <f>INDEX(P$5:P$4420,ROWS(P$5:P71)*24)</f>
        <v>295.18916666666667</v>
      </c>
      <c r="AM71" s="98">
        <f>INDEX(R$5:R$4420,ROWS(Q$5:Q71)*24)</f>
        <v>12.816072247006664</v>
      </c>
      <c r="AN71" s="98">
        <f t="shared" si="19"/>
        <v>18455.144035689595</v>
      </c>
      <c r="AO71" s="98">
        <f t="shared" si="20"/>
        <v>17992.22505969226</v>
      </c>
      <c r="AP71" s="98"/>
      <c r="AQ71" s="98">
        <f>INDEX(T$5:T$4420,ROWS(T$5:T71)*24)</f>
        <v>13.480645891681004</v>
      </c>
      <c r="AT71" s="105">
        <f>INDEX(B$15:B$4420,ROWS(B$15:B81)*24)</f>
        <v>43728.416666666664</v>
      </c>
      <c r="AU71" s="98">
        <f>INDEX(C$15:C$4420,ROWS(C$15:C81)*24)</f>
        <v>15.765809775458441</v>
      </c>
      <c r="AV71" s="98">
        <f>INDEX(D$15:D$4420,ROWS(D$15:D81)*24)</f>
        <v>11.7325832281215</v>
      </c>
      <c r="AW71" s="98">
        <f>INDEX(E$15:E$4420,ROWS(E$15:E81)*24)</f>
        <v>74.870694444444439</v>
      </c>
      <c r="AX71" s="98">
        <f>INDEX(G$15:G$4420,ROWS(G$15:G81)*24)</f>
        <v>50537.229083568258</v>
      </c>
      <c r="AY71" s="98">
        <f>INDEX(H$15:H$4420,ROWS(H$15:H81)*24)</f>
        <v>20.81201171875</v>
      </c>
      <c r="AZ71" s="98">
        <f>INDEX(I$15:I$4420,ROWS(I$15:I81)*24)</f>
        <v>12731.454722222223</v>
      </c>
      <c r="BA71" s="98">
        <f>INDEX(J$15:J$4420,ROWS(J$15:J81)*24)</f>
        <v>54.058682725694439</v>
      </c>
      <c r="BB71" s="98">
        <f>INDEX(K$15:K$4420,ROWS(K$15:K81)*24)</f>
        <v>80132.0078125</v>
      </c>
      <c r="BC71" s="98">
        <f>INDEX(L$15:L$4420,ROWS(L$15:L81)*24)</f>
        <v>271.76594319054465</v>
      </c>
      <c r="BD71" s="98">
        <f>INDEX(M$15:M$4420,ROWS(M$15:M81)*24)</f>
        <v>276.49883612109431</v>
      </c>
      <c r="BE71" s="98">
        <f>INDEX(N$15:N$4420,ROWS(N$15:N81)*24)</f>
        <v>13249.297089029948</v>
      </c>
      <c r="BF71" s="98">
        <f>INDEX(O$15:O$4420,ROWS(O$15:O81)*24)</f>
        <v>8633.5949999999993</v>
      </c>
      <c r="BG71" s="98">
        <f>INDEX(P$15:P$4420,ROWS(P$15:P81)*24)</f>
        <v>294.99962962965168</v>
      </c>
      <c r="BH71" s="98">
        <f>INDEX(Q$15:Q$4420,ROWS(Q$15:Q81)*24)</f>
        <v>23.233686439107018</v>
      </c>
      <c r="BI71" s="98">
        <f>INDEX(T$15:T$4420,ROWS(T$15:T81)*24)</f>
        <v>16.273231876691181</v>
      </c>
    </row>
    <row r="72" spans="2:61" x14ac:dyDescent="0.2">
      <c r="B72" s="100">
        <v>43663.833333333336</v>
      </c>
      <c r="C72" s="98">
        <v>15.024215855465995</v>
      </c>
      <c r="D72" s="98">
        <f t="shared" si="12"/>
        <v>14.133657282042</v>
      </c>
      <c r="E72" s="98">
        <v>129.09194444444444</v>
      </c>
      <c r="F72" s="98">
        <f t="shared" si="10"/>
        <v>110.02049162208924</v>
      </c>
      <c r="G72" s="98">
        <v>122820.40751028829</v>
      </c>
      <c r="H72" s="98">
        <v>18.622710503472224</v>
      </c>
      <c r="I72" s="98">
        <v>23438.444492591942</v>
      </c>
      <c r="J72" s="98">
        <f t="shared" si="13"/>
        <v>110.46923394097222</v>
      </c>
      <c r="K72" s="98">
        <v>65414.0859375</v>
      </c>
      <c r="L72" s="98">
        <f t="shared" si="14"/>
        <v>316.52337135103375</v>
      </c>
      <c r="M72" s="98">
        <f t="shared" si="9"/>
        <v>312.22304991245716</v>
      </c>
      <c r="N72" s="98"/>
      <c r="O72" s="98"/>
      <c r="P72" s="98">
        <v>332.43327160493368</v>
      </c>
      <c r="Q72" s="98">
        <v>15.909900253899913</v>
      </c>
      <c r="R72" s="98">
        <f t="shared" si="11"/>
        <v>20.237783617873848</v>
      </c>
      <c r="S72" s="98">
        <f t="shared" si="15"/>
        <v>954.59401523399481</v>
      </c>
      <c r="T72" s="101">
        <v>15.060896284641284</v>
      </c>
      <c r="W72" s="102">
        <v>43728</v>
      </c>
      <c r="X72" s="98">
        <f>INDEX(C$5:C$4420,ROWS(C$5:C72)*24)</f>
        <v>11.471635465621949</v>
      </c>
      <c r="Y72" s="98">
        <f>INDEX(D$4:D$4420,ROWS(D$4:D71)*24)</f>
        <v>11.457121900218491</v>
      </c>
      <c r="Z72" s="98">
        <f>INDEX(F$5:F$4420,ROWS(E$5:E72)*24)</f>
        <v>94.766208526232731</v>
      </c>
      <c r="AA72" s="98">
        <f t="shared" si="16"/>
        <v>136463.34027777513</v>
      </c>
      <c r="AB72" s="103">
        <f t="shared" si="17"/>
        <v>0.96918740538835035</v>
      </c>
      <c r="AC72" s="104">
        <f>INDEX(G$5:G$4420,ROWS(G$5:G72)*24)</f>
        <v>132258.55069444445</v>
      </c>
      <c r="AD72" s="98">
        <f>INDEX(H$5:H$4420,ROWS(H$5:H72)*24)</f>
        <v>24.851877170138888</v>
      </c>
      <c r="AE72" s="104">
        <f>INDEX(I$5:I$4420,ROWS(I$5:I72)*24)</f>
        <v>31449.982499999998</v>
      </c>
      <c r="AF72" s="98">
        <f>INDEX(J$5:J$4420,ROWS(J$5:J72)*24)</f>
        <v>83.037845052083327</v>
      </c>
      <c r="AG72" s="104">
        <f t="shared" si="18"/>
        <v>100808.56819444445</v>
      </c>
      <c r="AH72" s="104">
        <f>INDEX(K$5:K$4420,ROWS(K$5:K72)*24)</f>
        <v>80132.0078125</v>
      </c>
      <c r="AI72" s="104">
        <f>(INDEX(M$5:M$4420,ROWS(M$5:M72)*24))*1440</f>
        <v>394728.53867663717</v>
      </c>
      <c r="AJ72" s="98">
        <f>INDEX(N$5:N$4420,ROWS(N$5:N72)*24)</f>
        <v>8845.1011824544275</v>
      </c>
      <c r="AK72" s="98">
        <f>INDEX(O$5:O$4420,ROWS(O$5:O72)*24)</f>
        <v>5768.5791666666664</v>
      </c>
      <c r="AL72" s="98">
        <f>INDEX(P$5:P$4420,ROWS(P$5:P72)*24)</f>
        <v>295.01722222222224</v>
      </c>
      <c r="AM72" s="98">
        <f>INDEX(R$5:R$4420,ROWS(Q$5:Q72)*24)</f>
        <v>20.903262107286565</v>
      </c>
      <c r="AN72" s="98">
        <f t="shared" si="19"/>
        <v>30100.697434492653</v>
      </c>
      <c r="AO72" s="98">
        <f t="shared" si="20"/>
        <v>29173.216846915708</v>
      </c>
      <c r="AP72" s="98"/>
      <c r="AQ72" s="98">
        <f>INDEX(T$5:T$4420,ROWS(T$5:T72)*24)</f>
        <v>12.198044232731013</v>
      </c>
      <c r="AT72" s="105">
        <f>INDEX(B$15:B$4420,ROWS(B$15:B82)*24)</f>
        <v>43729.416666666664</v>
      </c>
      <c r="AU72" s="98">
        <f>INDEX(C$15:C$4420,ROWS(C$15:C82)*24)</f>
        <v>11.361909573236481</v>
      </c>
      <c r="AV72" s="98">
        <f>INDEX(D$15:D$4420,ROWS(D$15:D82)*24)</f>
        <v>11.002189105094153</v>
      </c>
      <c r="AW72" s="98">
        <f>INDEX(E$15:E$4420,ROWS(E$15:E82)*24)</f>
        <v>80.62222222222222</v>
      </c>
      <c r="AX72" s="98">
        <f>INDEX(G$15:G$4420,ROWS(G$15:G82)*24)</f>
        <v>53073.911111111112</v>
      </c>
      <c r="AY72" s="98">
        <f>INDEX(H$15:H$4420,ROWS(H$15:H82)*24)</f>
        <v>19.779937065972224</v>
      </c>
      <c r="AZ72" s="98">
        <f>INDEX(I$15:I$4420,ROWS(I$15:I82)*24)</f>
        <v>12521.532166667383</v>
      </c>
      <c r="BA72" s="98">
        <f>INDEX(J$15:J$4420,ROWS(J$15:J82)*24)</f>
        <v>60.84228515625</v>
      </c>
      <c r="BB72" s="98">
        <f>INDEX(K$15:K$4420,ROWS(K$15:K82)*24)</f>
        <v>80301.3671875</v>
      </c>
      <c r="BC72" s="98">
        <f>INDEX(L$15:L$4420,ROWS(L$15:L82)*24)</f>
        <v>272.63155245960587</v>
      </c>
      <c r="BD72" s="98">
        <f>INDEX(M$15:M$4420,ROWS(M$15:M82)*24)</f>
        <v>274.16729416005711</v>
      </c>
      <c r="BE72" s="98">
        <f>INDEX(N$15:N$4420,ROWS(N$15:N82)*24)</f>
        <v>8674.2136885579421</v>
      </c>
      <c r="BF72" s="98">
        <f>INDEX(O$15:O$4420,ROWS(O$15:O82)*24)</f>
        <v>5724.7224999999999</v>
      </c>
      <c r="BG72" s="98">
        <f>INDEX(P$15:P$4420,ROWS(P$15:P82)*24)</f>
        <v>294.91824074074628</v>
      </c>
      <c r="BH72" s="98">
        <f>INDEX(Q$15:Q$4420,ROWS(Q$15:Q82)*24)</f>
        <v>22.286688281140393</v>
      </c>
      <c r="BI72" s="98">
        <f>INDEX(T$15:T$4420,ROWS(T$15:T82)*24)</f>
        <v>10.243124932344848</v>
      </c>
    </row>
    <row r="73" spans="2:61" x14ac:dyDescent="0.2">
      <c r="B73" s="100">
        <v>43663.875</v>
      </c>
      <c r="C73" s="98">
        <v>14.989512331291465</v>
      </c>
      <c r="D73" s="98">
        <f t="shared" si="12"/>
        <v>14.130968091134113</v>
      </c>
      <c r="E73" s="98">
        <v>134.95138888888889</v>
      </c>
      <c r="F73" s="98">
        <f t="shared" si="10"/>
        <v>109.72553791838551</v>
      </c>
      <c r="G73" s="98">
        <v>130494.06825925918</v>
      </c>
      <c r="H73" s="98">
        <v>18.666905381944446</v>
      </c>
      <c r="I73" s="98">
        <v>24631.435648148195</v>
      </c>
      <c r="J73" s="98">
        <f t="shared" si="13"/>
        <v>116.28448350694444</v>
      </c>
      <c r="K73" s="98">
        <v>65414.0859375</v>
      </c>
      <c r="L73" s="98">
        <f t="shared" si="14"/>
        <v>308.37574693780715</v>
      </c>
      <c r="M73" s="98">
        <f t="shared" si="9"/>
        <v>311.84061973672215</v>
      </c>
      <c r="N73" s="98"/>
      <c r="O73" s="98"/>
      <c r="P73" s="98">
        <v>332.96953703704395</v>
      </c>
      <c r="Q73" s="98">
        <v>24.593790099236777</v>
      </c>
      <c r="R73" s="98">
        <f t="shared" si="11"/>
        <v>20.600880460274752</v>
      </c>
      <c r="S73" s="98">
        <f t="shared" si="15"/>
        <v>1475.6274059542066</v>
      </c>
      <c r="T73" s="101">
        <v>15.091585419768622</v>
      </c>
      <c r="W73" s="102">
        <v>43729</v>
      </c>
      <c r="X73" s="98">
        <f>INDEX(C$5:C$4420,ROWS(C$5:C73)*24)</f>
        <v>10.908539309450942</v>
      </c>
      <c r="Y73" s="98">
        <f>INDEX(D$4:D$4420,ROWS(D$4:D72)*24)</f>
        <v>10.857370186773432</v>
      </c>
      <c r="Z73" s="98">
        <f>INDEX(F$5:F$4420,ROWS(E$5:E73)*24)</f>
        <v>96.667098765432556</v>
      </c>
      <c r="AA73" s="98">
        <f t="shared" si="16"/>
        <v>139200.62222222288</v>
      </c>
      <c r="AB73" s="103">
        <f t="shared" si="17"/>
        <v>0.97239596766622693</v>
      </c>
      <c r="AC73" s="104">
        <f>INDEX(G$5:G$4420,ROWS(G$5:G73)*24)</f>
        <v>135358.12374551932</v>
      </c>
      <c r="AD73" s="98">
        <f>INDEX(H$5:H$4420,ROWS(H$5:H73)*24)</f>
        <v>19.572536892361111</v>
      </c>
      <c r="AE73" s="104">
        <f>INDEX(I$5:I$4420,ROWS(I$5:I73)*24)</f>
        <v>31172.798411111078</v>
      </c>
      <c r="AF73" s="98">
        <f>INDEX(J$5:J$4420,ROWS(J$5:J73)*24)</f>
        <v>71.194963107638884</v>
      </c>
      <c r="AG73" s="104">
        <f t="shared" si="18"/>
        <v>104185.32533440823</v>
      </c>
      <c r="AH73" s="104">
        <f>INDEX(K$5:K$4420,ROWS(K$5:K73)*24)</f>
        <v>80301.3671875</v>
      </c>
      <c r="AI73" s="104">
        <f>(INDEX(M$5:M$4420,ROWS(M$5:M73)*24))*1440</f>
        <v>395399.95907273545</v>
      </c>
      <c r="AJ73" s="98">
        <f>INDEX(N$5:N$4420,ROWS(N$5:N73)*24)</f>
        <v>8587.2690433756507</v>
      </c>
      <c r="AK73" s="98">
        <f>INDEX(O$5:O$4420,ROWS(O$5:O73)*24)</f>
        <v>5643.6641666666665</v>
      </c>
      <c r="AL73" s="98">
        <f>INDEX(P$5:P$4420,ROWS(P$5:P73)*24)</f>
        <v>294.87120370361538</v>
      </c>
      <c r="AM73" s="98">
        <f>INDEX(R$5:R$4420,ROWS(Q$5:Q73)*24)</f>
        <v>20.402037680967887</v>
      </c>
      <c r="AN73" s="98">
        <f t="shared" si="19"/>
        <v>29378.934260593756</v>
      </c>
      <c r="AO73" s="98">
        <f t="shared" si="20"/>
        <v>28567.957209332533</v>
      </c>
      <c r="AP73" s="98"/>
      <c r="AQ73" s="98">
        <f>INDEX(T$5:T$4420,ROWS(T$5:T73)*24)</f>
        <v>11.70621819041375</v>
      </c>
      <c r="AT73" s="105">
        <f>INDEX(B$15:B$4420,ROWS(B$15:B83)*24)</f>
        <v>43730.416666666664</v>
      </c>
      <c r="AU73" s="98">
        <f>INDEX(C$15:C$4420,ROWS(C$15:C83)*24)</f>
        <v>10.554520058631898</v>
      </c>
      <c r="AV73" s="98">
        <f>INDEX(D$15:D$4420,ROWS(D$15:D83)*24)</f>
        <v>10.712779766672751</v>
      </c>
      <c r="AW73" s="98">
        <f>INDEX(E$15:E$4420,ROWS(E$15:E83)*24)</f>
        <v>86.66</v>
      </c>
      <c r="AX73" s="98">
        <f>INDEX(G$15:G$4420,ROWS(G$15:G83)*24)</f>
        <v>56377.502095516655</v>
      </c>
      <c r="AY73" s="98">
        <f>INDEX(H$15:H$4420,ROWS(H$15:H83)*24)</f>
        <v>24.510340073529413</v>
      </c>
      <c r="AZ73" s="98">
        <f>INDEX(I$15:I$4420,ROWS(I$15:I83)*24)</f>
        <v>12555.643568375641</v>
      </c>
      <c r="BA73" s="98">
        <f>INDEX(J$15:J$4420,ROWS(J$15:J83)*24)</f>
        <v>62.149659926470584</v>
      </c>
      <c r="BB73" s="98">
        <f>INDEX(K$15:K$4420,ROWS(K$15:K83)*24)</f>
        <v>80142.6796875</v>
      </c>
      <c r="BC73" s="98">
        <f>INDEX(L$15:L$4420,ROWS(L$15:L83)*24)</f>
        <v>273.05963031602403</v>
      </c>
      <c r="BD73" s="98">
        <f>INDEX(M$15:M$4420,ROWS(M$15:M83)*24)</f>
        <v>273.91048250346665</v>
      </c>
      <c r="BE73" s="98">
        <f>INDEX(N$15:N$4420,ROWS(N$15:N83)*24)</f>
        <v>8101.9123392740885</v>
      </c>
      <c r="BF73" s="98">
        <f>INDEX(O$15:O$4420,ROWS(O$15:O83)*24)</f>
        <v>5570.4683333333332</v>
      </c>
      <c r="BG73" s="98">
        <f>INDEX(P$15:P$4420,ROWS(P$15:P83)*24)</f>
        <v>295.15145061728026</v>
      </c>
      <c r="BH73" s="98">
        <f>INDEX(Q$15:Q$4420,ROWS(Q$15:Q83)*24)</f>
        <v>22.091820301256245</v>
      </c>
      <c r="BI73" s="98">
        <f>INDEX(T$15:T$4420,ROWS(T$15:T83)*24)</f>
        <v>9.5635879182815557</v>
      </c>
    </row>
    <row r="74" spans="2:61" x14ac:dyDescent="0.2">
      <c r="B74" s="100">
        <v>43663.916666666664</v>
      </c>
      <c r="C74" s="98">
        <v>15.046484298176235</v>
      </c>
      <c r="D74" s="98">
        <f t="shared" si="12"/>
        <v>14.123579039815963</v>
      </c>
      <c r="E74" s="98">
        <v>109.3</v>
      </c>
      <c r="F74" s="98">
        <f t="shared" si="10"/>
        <v>110.01226245542256</v>
      </c>
      <c r="G74" s="98">
        <v>138423.82634408475</v>
      </c>
      <c r="H74" s="98">
        <v>18.925282118055556</v>
      </c>
      <c r="I74" s="98">
        <v>25826.296944444446</v>
      </c>
      <c r="J74" s="98">
        <f t="shared" si="13"/>
        <v>90.374717881944434</v>
      </c>
      <c r="K74" s="98">
        <v>65414.0859375</v>
      </c>
      <c r="L74" s="98">
        <f t="shared" si="14"/>
        <v>315.64624424611941</v>
      </c>
      <c r="M74" s="98">
        <f t="shared" si="9"/>
        <v>312.15444582074304</v>
      </c>
      <c r="N74" s="98"/>
      <c r="O74" s="98"/>
      <c r="P74" s="98">
        <v>332.03861111111109</v>
      </c>
      <c r="Q74" s="98">
        <v>16.392366864991686</v>
      </c>
      <c r="R74" s="98">
        <f t="shared" si="11"/>
        <v>20.265945194153947</v>
      </c>
      <c r="S74" s="98">
        <f t="shared" si="15"/>
        <v>983.54201189950118</v>
      </c>
      <c r="T74" s="101">
        <v>15.142925325914597</v>
      </c>
      <c r="W74" s="102">
        <v>43730</v>
      </c>
      <c r="X74" s="98">
        <f>INDEX(C$5:C$4420,ROWS(C$5:C74)*24)</f>
        <v>12.384381877017828</v>
      </c>
      <c r="Y74" s="98">
        <f>INDEX(D$4:D$4420,ROWS(D$4:D73)*24)</f>
        <v>10.978287889424758</v>
      </c>
      <c r="Z74" s="98">
        <f>INDEX(F$5:F$4420,ROWS(E$5:E74)*24)</f>
        <v>100.35760455246981</v>
      </c>
      <c r="AA74" s="98">
        <f t="shared" si="16"/>
        <v>144514.95055555651</v>
      </c>
      <c r="AB74" s="103">
        <f t="shared" si="17"/>
        <v>0.97468727845146752</v>
      </c>
      <c r="AC74" s="104">
        <f>INDEX(G$5:G$4420,ROWS(G$5:G74)*24)</f>
        <v>140856.88385254377</v>
      </c>
      <c r="AD74" s="98">
        <f>INDEX(H$5:H$4420,ROWS(H$5:H74)*24)</f>
        <v>19.404275173611111</v>
      </c>
      <c r="AE74" s="104">
        <f>INDEX(I$5:I$4420,ROWS(I$5:I74)*24)</f>
        <v>28930.920304278152</v>
      </c>
      <c r="AF74" s="98">
        <f>INDEX(J$5:J$4420,ROWS(J$5:J74)*24)</f>
        <v>86.673780381944439</v>
      </c>
      <c r="AG74" s="104">
        <f t="shared" si="18"/>
        <v>111925.96354826563</v>
      </c>
      <c r="AH74" s="104">
        <f>INDEX(K$5:K$4420,ROWS(K$5:K74)*24)</f>
        <v>80142.6796875</v>
      </c>
      <c r="AI74" s="104">
        <f>(INDEX(M$5:M$4420,ROWS(M$5:M74)*24))*1440</f>
        <v>393381.2222823294</v>
      </c>
      <c r="AJ74" s="98">
        <f>INDEX(N$5:N$4420,ROWS(N$5:N74)*24)</f>
        <v>9509.0489013671868</v>
      </c>
      <c r="AK74" s="98">
        <f>INDEX(O$5:O$4420,ROWS(O$5:O74)*24)</f>
        <v>6194.5349999999999</v>
      </c>
      <c r="AL74" s="98">
        <f>INDEX(P$5:P$4420,ROWS(P$5:P74)*24)</f>
        <v>295.18640740741046</v>
      </c>
      <c r="AM74" s="98">
        <f>INDEX(R$5:R$4420,ROWS(Q$5:Q74)*24)</f>
        <v>21.810305292448529</v>
      </c>
      <c r="AN74" s="98">
        <f t="shared" si="19"/>
        <v>31406.839621125881</v>
      </c>
      <c r="AO74" s="98">
        <f t="shared" si="20"/>
        <v>30611.847035076902</v>
      </c>
      <c r="AP74" s="98"/>
      <c r="AQ74" s="98">
        <f>INDEX(T$5:T$4420,ROWS(T$5:T74)*24)</f>
        <v>13.451390771071116</v>
      </c>
      <c r="AT74" s="105">
        <f>INDEX(B$15:B$4420,ROWS(B$15:B84)*24)</f>
        <v>43731.416666666664</v>
      </c>
      <c r="AU74" s="98">
        <f>INDEX(C$15:C$4420,ROWS(C$15:C84)*24)</f>
        <v>16.470167889685744</v>
      </c>
      <c r="AV74" s="98">
        <f>INDEX(D$15:D$4420,ROWS(D$15:D84)*24)</f>
        <v>11.517704582071635</v>
      </c>
      <c r="AW74" s="98">
        <f>INDEX(E$15:E$4420,ROWS(E$15:E84)*24)</f>
        <v>108.40333333333334</v>
      </c>
      <c r="AX74" s="98">
        <f>INDEX(G$15:G$4420,ROWS(G$15:G84)*24)</f>
        <v>58856.48151515166</v>
      </c>
      <c r="AY74" s="98">
        <f>INDEX(H$15:H$4420,ROWS(H$15:H84)*24)</f>
        <v>14.552452256944445</v>
      </c>
      <c r="AZ74" s="98">
        <f>INDEX(I$15:I$4420,ROWS(I$15:I84)*24)</f>
        <v>10034.776981482042</v>
      </c>
      <c r="BA74" s="98">
        <f>INDEX(J$15:J$4420,ROWS(J$15:J84)*24)</f>
        <v>93.850881076388887</v>
      </c>
      <c r="BB74" s="98">
        <f>INDEX(K$15:K$4420,ROWS(K$15:K84)*24)</f>
        <v>80195.921875</v>
      </c>
      <c r="BC74" s="98">
        <f>INDEX(L$15:L$4420,ROWS(L$15:L84)*24)</f>
        <v>289.4817547552085</v>
      </c>
      <c r="BD74" s="98">
        <f>INDEX(M$15:M$4420,ROWS(M$15:M84)*24)</f>
        <v>273.30665398162682</v>
      </c>
      <c r="BE74" s="98">
        <f>INDEX(N$15:N$4420,ROWS(N$15:N84)*24)</f>
        <v>12158.745344543457</v>
      </c>
      <c r="BF74" s="98">
        <f>INDEX(O$15:O$4420,ROWS(O$15:O84)*24)</f>
        <v>8013.5983333333334</v>
      </c>
      <c r="BG74" s="98">
        <f>INDEX(P$15:P$4420,ROWS(P$15:P84)*24)</f>
        <v>312.06246394724525</v>
      </c>
      <c r="BH74" s="98">
        <f>INDEX(Q$15:Q$4420,ROWS(Q$15:Q84)*24)</f>
        <v>22.580709192036753</v>
      </c>
      <c r="BI74" s="98">
        <f>INDEX(T$15:T$4420,ROWS(T$15:T84)*24)</f>
        <v>14.008679903855663</v>
      </c>
    </row>
    <row r="75" spans="2:61" x14ac:dyDescent="0.2">
      <c r="B75" s="100">
        <v>43663.958333333336</v>
      </c>
      <c r="C75" s="98">
        <v>15.613886652522616</v>
      </c>
      <c r="D75" s="98">
        <f t="shared" si="12"/>
        <v>14.116859745765341</v>
      </c>
      <c r="E75" s="98">
        <v>134.76416666666665</v>
      </c>
      <c r="F75" s="98">
        <f t="shared" si="10"/>
        <v>109.47543375171885</v>
      </c>
      <c r="G75" s="98">
        <v>145551.15555555557</v>
      </c>
      <c r="H75" s="98">
        <v>22.895062934027777</v>
      </c>
      <c r="I75" s="98">
        <v>27036.246066960957</v>
      </c>
      <c r="J75" s="98">
        <f t="shared" si="13"/>
        <v>111.86910373263888</v>
      </c>
      <c r="K75" s="98">
        <v>65414.0859375</v>
      </c>
      <c r="L75" s="98">
        <f t="shared" si="14"/>
        <v>309.69591762202867</v>
      </c>
      <c r="M75" s="98">
        <f t="shared" si="9"/>
        <v>311.86866576818363</v>
      </c>
      <c r="N75" s="98"/>
      <c r="O75" s="98"/>
      <c r="P75" s="98">
        <v>332.20881944444443</v>
      </c>
      <c r="Q75" s="98">
        <v>22.512901822415749</v>
      </c>
      <c r="R75" s="98">
        <f t="shared" si="11"/>
        <v>20.534708464305947</v>
      </c>
      <c r="S75" s="98">
        <f t="shared" si="15"/>
        <v>1350.7741093449449</v>
      </c>
      <c r="T75" s="101">
        <v>15.269329596840285</v>
      </c>
      <c r="W75" s="102">
        <v>43731</v>
      </c>
      <c r="X75" s="98">
        <f>INDEX(C$5:C$4420,ROWS(C$5:C75)*24)</f>
        <v>12.739306828710768</v>
      </c>
      <c r="Y75" s="98">
        <f>INDEX(D$4:D$4420,ROWS(D$4:D74)*24)</f>
        <v>11.594700082973873</v>
      </c>
      <c r="Z75" s="98">
        <f>INDEX(F$5:F$4420,ROWS(E$5:E75)*24)</f>
        <v>101.40429114880105</v>
      </c>
      <c r="AA75" s="98">
        <f t="shared" si="16"/>
        <v>146022.17925427351</v>
      </c>
      <c r="AB75" s="103">
        <f t="shared" si="17"/>
        <v>0.97004569329467538</v>
      </c>
      <c r="AC75" s="104">
        <f>INDEX(G$5:G$4420,ROWS(G$5:G75)*24)</f>
        <v>141648.18611111111</v>
      </c>
      <c r="AD75" s="98">
        <f>INDEX(H$5:H$4420,ROWS(H$5:H75)*24)</f>
        <v>16.652495659722224</v>
      </c>
      <c r="AE75" s="104">
        <f>INDEX(I$5:I$4420,ROWS(I$5:I75)*24)</f>
        <v>25017.689690170551</v>
      </c>
      <c r="AF75" s="98">
        <f>INDEX(J$5:J$4420,ROWS(J$5:J75)*24)</f>
        <v>87.885004340277774</v>
      </c>
      <c r="AG75" s="104">
        <f t="shared" si="18"/>
        <v>116630.49642094056</v>
      </c>
      <c r="AH75" s="104">
        <f>INDEX(K$5:K$4420,ROWS(K$5:K75)*24)</f>
        <v>80195.921875</v>
      </c>
      <c r="AI75" s="104">
        <f>(INDEX(M$5:M$4420,ROWS(M$5:M75)*24))*1440</f>
        <v>393849.29319034674</v>
      </c>
      <c r="AJ75" s="98">
        <f>INDEX(N$5:N$4420,ROWS(N$5:N75)*24)</f>
        <v>9804.0604231770831</v>
      </c>
      <c r="AK75" s="98">
        <f>INDEX(O$5:O$4420,ROWS(O$5:O75)*24)</f>
        <v>6395.8383333333331</v>
      </c>
      <c r="AL75" s="98">
        <f>INDEX(P$5:P$4420,ROWS(P$5:P75)*24)</f>
        <v>295.14194444444445</v>
      </c>
      <c r="AM75" s="98">
        <f>INDEX(R$5:R$4420,ROWS(Q$5:Q75)*24)</f>
        <v>21.221860419427379</v>
      </c>
      <c r="AN75" s="98">
        <f t="shared" si="19"/>
        <v>30559.479003975426</v>
      </c>
      <c r="AO75" s="98">
        <f t="shared" si="20"/>
        <v>29644.090997135419</v>
      </c>
      <c r="AP75" s="98"/>
      <c r="AQ75" s="98">
        <f>INDEX(T$5:T$4420,ROWS(T$5:T75)*24)</f>
        <v>13.75282857091373</v>
      </c>
      <c r="AT75" s="105">
        <f>INDEX(B$15:B$4420,ROWS(B$15:B85)*24)</f>
        <v>43732.416666666664</v>
      </c>
      <c r="AU75" s="98">
        <f>INDEX(C$15:C$4420,ROWS(C$15:C85)*24)</f>
        <v>16.244441378721127</v>
      </c>
      <c r="AV75" s="98">
        <f>INDEX(D$15:D$4420,ROWS(D$15:D85)*24)</f>
        <v>11.653309883766971</v>
      </c>
      <c r="AW75" s="98">
        <f>INDEX(E$15:E$4420,ROWS(E$15:E85)*24)</f>
        <v>91.05083333333333</v>
      </c>
      <c r="AX75" s="98">
        <f>INDEX(G$15:G$4420,ROWS(G$15:G85)*24)</f>
        <v>55582.866777777752</v>
      </c>
      <c r="AY75" s="98">
        <f>INDEX(H$15:H$4420,ROWS(H$15:H85)*24)</f>
        <v>17.112431278935077</v>
      </c>
      <c r="AZ75" s="98">
        <f>INDEX(I$15:I$4420,ROWS(I$15:I85)*24)</f>
        <v>10064.665833333333</v>
      </c>
      <c r="BA75" s="98">
        <f>INDEX(J$15:J$4420,ROWS(J$15:J85)*24)</f>
        <v>73.938402054398253</v>
      </c>
      <c r="BB75" s="98">
        <f>INDEX(K$15:K$4420,ROWS(K$15:K85)*24)</f>
        <v>80319.0234375</v>
      </c>
      <c r="BC75" s="98">
        <f>INDEX(L$15:L$4420,ROWS(L$15:L85)*24)</f>
        <v>275.76413584966213</v>
      </c>
      <c r="BD75" s="98">
        <f>INDEX(M$15:M$4420,ROWS(M$15:M85)*24)</f>
        <v>274.03014240532423</v>
      </c>
      <c r="BE75" s="98">
        <f>INDEX(N$15:N$4420,ROWS(N$15:N85)*24)</f>
        <v>11802.304814453126</v>
      </c>
      <c r="BF75" s="98">
        <f>INDEX(O$15:O$4420,ROWS(O$15:O85)*24)</f>
        <v>7706.8874999999998</v>
      </c>
      <c r="BG75" s="98">
        <f>INDEX(P$15:P$4420,ROWS(P$15:P85)*24)</f>
        <v>295.28574074076283</v>
      </c>
      <c r="BH75" s="98">
        <f>INDEX(Q$15:Q$4420,ROWS(Q$15:Q85)*24)</f>
        <v>19.52160489110069</v>
      </c>
      <c r="BI75" s="98">
        <f>INDEX(T$15:T$4420,ROWS(T$15:T85)*24)</f>
        <v>14.570289569036815</v>
      </c>
    </row>
    <row r="76" spans="2:61" x14ac:dyDescent="0.2">
      <c r="B76" s="100">
        <v>43664</v>
      </c>
      <c r="C76" s="98">
        <v>15.375591513933614</v>
      </c>
      <c r="D76" s="98">
        <f t="shared" si="12"/>
        <v>14.113784647756409</v>
      </c>
      <c r="E76" s="98">
        <v>96.935833333333335</v>
      </c>
      <c r="F76" s="98">
        <f t="shared" si="10"/>
        <v>108.51322889060775</v>
      </c>
      <c r="G76" s="98">
        <v>152780.01546434616</v>
      </c>
      <c r="H76" s="98">
        <v>18.704284838935575</v>
      </c>
      <c r="I76" s="98">
        <v>28236.996900000027</v>
      </c>
      <c r="J76" s="98">
        <f t="shared" si="13"/>
        <v>78.231548494397757</v>
      </c>
      <c r="K76" s="98">
        <v>65414.0859375</v>
      </c>
      <c r="L76" s="98">
        <f t="shared" si="14"/>
        <v>314.59287814192885</v>
      </c>
      <c r="M76" s="98">
        <f t="shared" si="9"/>
        <v>311.99021121361619</v>
      </c>
      <c r="N76" s="98"/>
      <c r="O76" s="98"/>
      <c r="P76" s="98">
        <v>332.65635802469319</v>
      </c>
      <c r="Q76" s="98">
        <v>18.063479882764319</v>
      </c>
      <c r="R76" s="98">
        <f t="shared" si="11"/>
        <v>20.426471918050385</v>
      </c>
      <c r="S76" s="98">
        <f t="shared" si="15"/>
        <v>1083.8087929658591</v>
      </c>
      <c r="T76" s="101">
        <v>15.667031163639493</v>
      </c>
      <c r="W76" s="102">
        <v>43732</v>
      </c>
      <c r="X76" s="98">
        <f>INDEX(C$5:C$4420,ROWS(C$5:C76)*24)</f>
        <v>12.715484456877522</v>
      </c>
      <c r="Y76" s="98">
        <f>INDEX(D$4:D$4420,ROWS(D$4:D75)*24)</f>
        <v>11.576468194870481</v>
      </c>
      <c r="Z76" s="98">
        <f>INDEX(F$5:F$4420,ROWS(E$5:E76)*24)</f>
        <v>99.462277777777231</v>
      </c>
      <c r="AA76" s="98">
        <f t="shared" si="16"/>
        <v>143225.67999999921</v>
      </c>
      <c r="AB76" s="103">
        <f t="shared" si="17"/>
        <v>0.97346257939839731</v>
      </c>
      <c r="AC76" s="104">
        <f>INDEX(G$5:G$4420,ROWS(G$5:G76)*24)</f>
        <v>139424.83988888867</v>
      </c>
      <c r="AD76" s="98">
        <f>INDEX(H$5:H$4420,ROWS(H$5:H76)*24)</f>
        <v>14.763834635416666</v>
      </c>
      <c r="AE76" s="104">
        <f>INDEX(I$5:I$4420,ROWS(I$5:I76)*24)</f>
        <v>24980.58468888879</v>
      </c>
      <c r="AF76" s="98">
        <f>INDEX(J$5:J$4420,ROWS(J$5:J76)*24)</f>
        <v>75.686720920138882</v>
      </c>
      <c r="AG76" s="104">
        <f t="shared" si="18"/>
        <v>114444.25519999988</v>
      </c>
      <c r="AH76" s="104">
        <f>INDEX(K$5:K$4420,ROWS(K$5:K76)*24)</f>
        <v>80319.0234375</v>
      </c>
      <c r="AI76" s="104">
        <f>(INDEX(M$5:M$4420,ROWS(M$5:M76)*24))*1440</f>
        <v>392863.7868095595</v>
      </c>
      <c r="AJ76" s="98">
        <f>INDEX(N$5:N$4420,ROWS(N$5:N76)*24)</f>
        <v>9787.9662426757804</v>
      </c>
      <c r="AK76" s="98">
        <f>INDEX(O$5:O$4420,ROWS(O$5:O76)*24)</f>
        <v>6365.2508333333335</v>
      </c>
      <c r="AL76" s="98">
        <f>INDEX(P$5:P$4420,ROWS(P$5:P76)*24)</f>
        <v>295.18231481480927</v>
      </c>
      <c r="AM76" s="98">
        <f>INDEX(R$5:R$4420,ROWS(Q$5:Q76)*24)</f>
        <v>20.872130576564725</v>
      </c>
      <c r="AN76" s="98">
        <f t="shared" si="19"/>
        <v>30055.868030253205</v>
      </c>
      <c r="AO76" s="98">
        <f t="shared" si="20"/>
        <v>29258.262818788113</v>
      </c>
      <c r="AP76" s="98"/>
      <c r="AQ76" s="98">
        <f>INDEX(T$5:T$4420,ROWS(T$5:T76)*24)</f>
        <v>13.610586150960428</v>
      </c>
      <c r="AT76" s="105">
        <f>INDEX(B$15:B$4420,ROWS(B$15:B86)*24)</f>
        <v>43733.416666666664</v>
      </c>
      <c r="AU76" s="98">
        <f>INDEX(C$15:C$4420,ROWS(C$15:C86)*24)</f>
        <v>16.214826513396368</v>
      </c>
      <c r="AV76" s="98">
        <f>INDEX(D$15:D$4420,ROWS(D$15:D86)*24)</f>
        <v>11.609268809336363</v>
      </c>
      <c r="AW76" s="98">
        <f>INDEX(E$15:E$4420,ROWS(E$15:E86)*24)</f>
        <v>79.295277777777784</v>
      </c>
      <c r="AX76" s="98">
        <f>INDEX(G$15:G$4420,ROWS(G$15:G86)*24)</f>
        <v>53851.919161959355</v>
      </c>
      <c r="AY76" s="98">
        <f>INDEX(H$15:H$4420,ROWS(H$15:H86)*24)</f>
        <v>19.018923611111113</v>
      </c>
      <c r="AZ76" s="98">
        <f>INDEX(I$15:I$4420,ROWS(I$15:I86)*24)</f>
        <v>10127.663611111111</v>
      </c>
      <c r="BA76" s="98">
        <f>INDEX(J$15:J$4420,ROWS(J$15:J86)*24)</f>
        <v>60.276354166666671</v>
      </c>
      <c r="BB76" s="98">
        <f>INDEX(K$15:K$4420,ROWS(K$15:K86)*24)</f>
        <v>80035.0703125</v>
      </c>
      <c r="BC76" s="98">
        <f>INDEX(L$15:L$4420,ROWS(L$15:L86)*24)</f>
        <v>274.14316119908869</v>
      </c>
      <c r="BD76" s="98">
        <f>INDEX(M$15:M$4420,ROWS(M$15:M86)*24)</f>
        <v>272.89970838430855</v>
      </c>
      <c r="BE76" s="98">
        <f>INDEX(N$15:N$4420,ROWS(N$15:N86)*24)</f>
        <v>11781.255902506511</v>
      </c>
      <c r="BF76" s="98">
        <f>INDEX(O$15:O$4420,ROWS(O$15:O86)*24)</f>
        <v>7399.685833333333</v>
      </c>
      <c r="BG76" s="98">
        <f>INDEX(P$15:P$4420,ROWS(P$15:P86)*24)</f>
        <v>295.43287037035657</v>
      </c>
      <c r="BH76" s="98">
        <f>INDEX(Q$15:Q$4420,ROWS(Q$15:Q86)*24)</f>
        <v>21.289709171267848</v>
      </c>
      <c r="BI76" s="98">
        <f>INDEX(T$15:T$4420,ROWS(T$15:T86)*24)</f>
        <v>5.7875908578769302</v>
      </c>
    </row>
    <row r="77" spans="2:61" x14ac:dyDescent="0.2">
      <c r="B77" s="100">
        <v>43664.041666666664</v>
      </c>
      <c r="C77" s="98">
        <v>13.72734568313178</v>
      </c>
      <c r="D77" s="98">
        <f t="shared" si="12"/>
        <v>14.110243181169912</v>
      </c>
      <c r="E77" s="98">
        <v>149.13027777777779</v>
      </c>
      <c r="F77" s="98">
        <f t="shared" si="10"/>
        <v>109.88390018690404</v>
      </c>
      <c r="G77" s="98">
        <v>5845.4611111111108</v>
      </c>
      <c r="H77" s="98">
        <v>18.630718315972221</v>
      </c>
      <c r="I77" s="98">
        <v>1690.8052777777777</v>
      </c>
      <c r="J77" s="98">
        <f t="shared" si="13"/>
        <v>130.49955946180557</v>
      </c>
      <c r="K77" s="98">
        <v>581.45854166666663</v>
      </c>
      <c r="L77" s="98">
        <f t="shared" si="14"/>
        <v>311.8872815214263</v>
      </c>
      <c r="M77" s="98">
        <f t="shared" si="9"/>
        <v>311.97378781324926</v>
      </c>
      <c r="N77" s="98"/>
      <c r="O77" s="98"/>
      <c r="P77" s="98">
        <v>333.59824074076283</v>
      </c>
      <c r="Q77" s="98">
        <v>21.710959219336509</v>
      </c>
      <c r="R77" s="98">
        <f t="shared" si="11"/>
        <v>20.49966132922113</v>
      </c>
      <c r="S77" s="98">
        <f t="shared" si="15"/>
        <v>1302.6575531601904</v>
      </c>
      <c r="T77" s="101">
        <v>15.163324496944746</v>
      </c>
      <c r="W77" s="102">
        <v>43733</v>
      </c>
      <c r="X77" s="98">
        <f>INDEX(C$5:C$4420,ROWS(C$5:C77)*24)</f>
        <v>12.652764628274987</v>
      </c>
      <c r="Y77" s="98">
        <f>INDEX(D$4:D$4420,ROWS(D$4:D76)*24)</f>
        <v>11.628587191156036</v>
      </c>
      <c r="Z77" s="98">
        <f>INDEX(F$5:F$4420,ROWS(E$5:E77)*24)</f>
        <v>94.482577160494046</v>
      </c>
      <c r="AA77" s="98">
        <f t="shared" si="16"/>
        <v>136054.91111111143</v>
      </c>
      <c r="AB77" s="103">
        <f t="shared" si="17"/>
        <v>0.9718870334833476</v>
      </c>
      <c r="AC77" s="104">
        <f>INDEX(G$5:G$4420,ROWS(G$5:G77)*24)</f>
        <v>132230.00395061864</v>
      </c>
      <c r="AD77" s="98">
        <f>INDEX(H$5:H$4420,ROWS(H$5:H77)*24)</f>
        <v>19.354275173611111</v>
      </c>
      <c r="AE77" s="104">
        <f>INDEX(I$5:I$4420,ROWS(I$5:I77)*24)</f>
        <v>26376.17</v>
      </c>
      <c r="AF77" s="98">
        <f>INDEX(J$5:J$4420,ROWS(J$5:J77)*24)</f>
        <v>83.469335937499991</v>
      </c>
      <c r="AG77" s="104">
        <f t="shared" si="18"/>
        <v>105853.83395061865</v>
      </c>
      <c r="AH77" s="104">
        <f>INDEX(K$5:K$4420,ROWS(K$5:K77)*24)</f>
        <v>80035.0703125</v>
      </c>
      <c r="AI77" s="104">
        <f>(INDEX(M$5:M$4420,ROWS(M$5:M77)*24))*1440</f>
        <v>479508.52175496652</v>
      </c>
      <c r="AJ77" s="98">
        <f>INDEX(N$5:N$4420,ROWS(N$5:N77)*24)</f>
        <v>9686.193221028645</v>
      </c>
      <c r="AK77" s="98">
        <f>INDEX(O$5:O$4420,ROWS(O$5:O77)*24)</f>
        <v>6310.1483333333335</v>
      </c>
      <c r="AL77" s="98">
        <f>INDEX(P$5:P$4420,ROWS(P$5:P77)*24)</f>
        <v>421.08731481482585</v>
      </c>
      <c r="AM77" s="98">
        <f>INDEX(R$5:R$4420,ROWS(Q$5:Q77)*24)</f>
        <v>21.025002124893238</v>
      </c>
      <c r="AN77" s="98">
        <f t="shared" si="19"/>
        <v>30276.003059846262</v>
      </c>
      <c r="AO77" s="98">
        <f t="shared" si="20"/>
        <v>29424.85479956674</v>
      </c>
      <c r="AP77" s="98"/>
      <c r="AQ77" s="98">
        <f>INDEX(T$5:T$4420,ROWS(T$5:T77)*24)</f>
        <v>13.557914243365877</v>
      </c>
      <c r="AT77" s="105">
        <f>INDEX(B$15:B$4420,ROWS(B$15:B87)*24)</f>
        <v>43734.416666666664</v>
      </c>
      <c r="AU77" s="98">
        <f>INDEX(C$15:C$4420,ROWS(C$15:C87)*24)</f>
        <v>15.864742341426835</v>
      </c>
      <c r="AV77" s="98">
        <f>INDEX(D$15:D$4420,ROWS(D$15:D87)*24)</f>
        <v>11.537146339448975</v>
      </c>
      <c r="AW77" s="98">
        <f>INDEX(E$15:E$4420,ROWS(E$15:E87)*24)</f>
        <v>93.580833333333331</v>
      </c>
      <c r="AX77" s="98">
        <f>INDEX(G$15:G$4420,ROWS(G$15:G87)*24)</f>
        <v>53715.352777777778</v>
      </c>
      <c r="AY77" s="98">
        <f>INDEX(H$15:H$4420,ROWS(H$15:H87)*24)</f>
        <v>19.05119357638889</v>
      </c>
      <c r="AZ77" s="98">
        <f>INDEX(I$15:I$4420,ROWS(I$15:I87)*24)</f>
        <v>10998.343333333334</v>
      </c>
      <c r="BA77" s="98">
        <f>INDEX(J$15:J$4420,ROWS(J$15:J87)*24)</f>
        <v>74.529639756944448</v>
      </c>
      <c r="BB77" s="98">
        <f>INDEX(K$15:K$4420,ROWS(K$15:K87)*24)</f>
        <v>74413.875</v>
      </c>
      <c r="BC77" s="98">
        <f>INDEX(L$15:L$4420,ROWS(L$15:L87)*24)</f>
        <v>399.96464238500221</v>
      </c>
      <c r="BD77" s="98">
        <f>INDEX(M$15:M$4420,ROWS(M$15:M87)*24)</f>
        <v>385.33950519991777</v>
      </c>
      <c r="BE77" s="98">
        <f>INDEX(N$15:N$4420,ROWS(N$15:N87)*24)</f>
        <v>11763.606634928385</v>
      </c>
      <c r="BF77" s="98">
        <f>INDEX(O$15:O$4420,ROWS(O$15:O87)*24)</f>
        <v>4762.4158333333335</v>
      </c>
      <c r="BG77" s="98">
        <f>INDEX(P$15:P$4420,ROWS(P$15:P87)*24)</f>
        <v>421.02777777777777</v>
      </c>
      <c r="BH77" s="98">
        <f>INDEX(Q$15:Q$4420,ROWS(Q$15:Q87)*24)</f>
        <v>21.063135392775553</v>
      </c>
      <c r="BI77" s="98">
        <f>INDEX(T$15:T$4420,ROWS(T$15:T87)*24)</f>
        <v>9.8439932739522522</v>
      </c>
    </row>
    <row r="78" spans="2:61" x14ac:dyDescent="0.2">
      <c r="B78" s="100">
        <v>43664.083333333336</v>
      </c>
      <c r="C78" s="98">
        <v>11.820670382712269</v>
      </c>
      <c r="D78" s="98">
        <f t="shared" si="12"/>
        <v>14.114518709897796</v>
      </c>
      <c r="E78" s="98">
        <v>115.00222222222222</v>
      </c>
      <c r="F78" s="98">
        <f t="shared" si="10"/>
        <v>110.3366432424596</v>
      </c>
      <c r="G78" s="98">
        <v>11628.612893865373</v>
      </c>
      <c r="H78" s="98">
        <v>23.114084201388888</v>
      </c>
      <c r="I78" s="98">
        <v>1787.8070266816185</v>
      </c>
      <c r="J78" s="98">
        <f t="shared" si="13"/>
        <v>91.888138020833324</v>
      </c>
      <c r="K78" s="98">
        <v>5661.4907393786643</v>
      </c>
      <c r="L78" s="98">
        <f t="shared" si="14"/>
        <v>311.07325606898297</v>
      </c>
      <c r="M78" s="98">
        <f t="shared" si="9"/>
        <v>311.86589036678708</v>
      </c>
      <c r="N78" s="98"/>
      <c r="O78" s="98"/>
      <c r="P78" s="98">
        <v>332.14444444446099</v>
      </c>
      <c r="Q78" s="98">
        <v>21.071188375477991</v>
      </c>
      <c r="R78" s="98">
        <f t="shared" si="11"/>
        <v>20.551019423832148</v>
      </c>
      <c r="S78" s="98">
        <f t="shared" si="15"/>
        <v>1264.2713025286794</v>
      </c>
      <c r="T78" s="101">
        <v>13.430016032722261</v>
      </c>
      <c r="W78" s="102">
        <v>43734</v>
      </c>
      <c r="X78" s="98">
        <f>INDEX(C$5:C$4420,ROWS(C$5:C78)*24)</f>
        <v>12.277396277980039</v>
      </c>
      <c r="Y78" s="98">
        <f>INDEX(D$4:D$4420,ROWS(D$4:D77)*24)</f>
        <v>11.542946529355099</v>
      </c>
      <c r="Z78" s="98">
        <f>INDEX(F$5:F$4420,ROWS(E$5:E78)*24)</f>
        <v>95.047823605021861</v>
      </c>
      <c r="AA78" s="98">
        <f t="shared" si="16"/>
        <v>136868.86599123149</v>
      </c>
      <c r="AB78" s="103">
        <f t="shared" si="17"/>
        <v>0.98565968698647555</v>
      </c>
      <c r="AC78" s="104">
        <f>INDEX(G$5:G$4420,ROWS(G$5:G78)*24)</f>
        <v>134906.12361111111</v>
      </c>
      <c r="AD78" s="98">
        <f>INDEX(H$5:H$4420,ROWS(H$5:H78)*24)</f>
        <v>18.697797309027777</v>
      </c>
      <c r="AE78" s="104">
        <f>INDEX(I$5:I$4420,ROWS(I$5:I78)*24)</f>
        <v>26942.693055555555</v>
      </c>
      <c r="AF78" s="98">
        <f>INDEX(J$5:J$4420,ROWS(J$5:J78)*24)</f>
        <v>68.507758246527771</v>
      </c>
      <c r="AG78" s="104">
        <f t="shared" si="18"/>
        <v>107963.43055555555</v>
      </c>
      <c r="AH78" s="104">
        <f>INDEX(K$5:K$4420,ROWS(K$5:K78)*24)</f>
        <v>74413.875</v>
      </c>
      <c r="AI78" s="104">
        <f>(INDEX(M$5:M$4420,ROWS(M$5:M78)*24))*1440</f>
        <v>560495.21831547597</v>
      </c>
      <c r="AJ78" s="98">
        <f>INDEX(N$5:N$4420,ROWS(N$5:N78)*24)</f>
        <v>9530.4957104492187</v>
      </c>
      <c r="AK78" s="98">
        <f>INDEX(O$5:O$4420,ROWS(O$5:O78)*24)</f>
        <v>7187.9291666666668</v>
      </c>
      <c r="AL78" s="98">
        <f>INDEX(P$5:P$4420,ROWS(P$5:P78)*24)</f>
        <v>395.75398148149253</v>
      </c>
      <c r="AM78" s="98">
        <f>INDEX(R$5:R$4420,ROWS(Q$5:Q78)*24)</f>
        <v>20.511278306045998</v>
      </c>
      <c r="AN78" s="98">
        <f t="shared" si="19"/>
        <v>29536.240760706238</v>
      </c>
      <c r="AO78" s="98">
        <f t="shared" si="20"/>
        <v>29112.681822954892</v>
      </c>
      <c r="AP78" s="98"/>
      <c r="AQ78" s="98">
        <f>INDEX(T$5:T$4420,ROWS(T$5:T78)*24)</f>
        <v>13.136941097577413</v>
      </c>
      <c r="AT78" s="105">
        <f>INDEX(B$15:B$4420,ROWS(B$15:B88)*24)</f>
        <v>43735.416666666664</v>
      </c>
      <c r="AU78" s="98">
        <f>INDEX(C$15:C$4420,ROWS(C$15:C88)*24)</f>
        <v>15.319188439640113</v>
      </c>
      <c r="AV78" s="98">
        <f>INDEX(D$15:D$4420,ROWS(D$15:D88)*24)</f>
        <v>11.491018615160174</v>
      </c>
      <c r="AW78" s="98">
        <f>INDEX(E$15:E$4420,ROWS(E$15:E88)*24)</f>
        <v>70.662222222222226</v>
      </c>
      <c r="AX78" s="98">
        <f>INDEX(G$15:G$4420,ROWS(G$15:G88)*24)</f>
        <v>46699.464222222305</v>
      </c>
      <c r="AY78" s="98">
        <f>INDEX(H$15:H$4420,ROWS(H$15:H88)*24)</f>
        <v>18.588964843749999</v>
      </c>
      <c r="AZ78" s="98">
        <f>INDEX(I$15:I$4420,ROWS(I$15:I88)*24)</f>
        <v>10671.095833333333</v>
      </c>
      <c r="BA78" s="98">
        <f>INDEX(J$15:J$4420,ROWS(J$15:J88)*24)</f>
        <v>52.073257378472228</v>
      </c>
      <c r="BB78" s="98">
        <f>INDEX(K$15:K$4420,ROWS(K$15:K88)*24)</f>
        <v>74044.9140625</v>
      </c>
      <c r="BC78" s="98">
        <f>INDEX(L$15:L$4420,ROWS(L$15:L88)*24)</f>
        <v>375.93913517804725</v>
      </c>
      <c r="BD78" s="98">
        <f>INDEX(M$15:M$4420,ROWS(M$15:M88)*24)</f>
        <v>379.277662291767</v>
      </c>
      <c r="BE78" s="98">
        <f>INDEX(N$15:N$4420,ROWS(N$15:N88)*24)</f>
        <v>11463.712692057292</v>
      </c>
      <c r="BF78" s="98">
        <f>INDEX(O$15:O$4420,ROWS(O$15:O88)*24)</f>
        <v>7483.8850000000002</v>
      </c>
      <c r="BG78" s="98">
        <f>INDEX(P$15:P$4420,ROWS(P$15:P88)*24)</f>
        <v>395.98807870367335</v>
      </c>
      <c r="BH78" s="98">
        <f>INDEX(Q$15:Q$4420,ROWS(Q$15:Q88)*24)</f>
        <v>20.04894352562609</v>
      </c>
      <c r="BI78" s="98">
        <f>INDEX(T$15:T$4420,ROWS(T$15:T88)*24)</f>
        <v>14.562712883883052</v>
      </c>
    </row>
    <row r="79" spans="2:61" x14ac:dyDescent="0.2">
      <c r="B79" s="100">
        <v>43664.125</v>
      </c>
      <c r="C79" s="98">
        <v>10.349884921179877</v>
      </c>
      <c r="D79" s="98">
        <f t="shared" si="12"/>
        <v>14.112863052238458</v>
      </c>
      <c r="E79" s="98">
        <v>102.04763888888888</v>
      </c>
      <c r="F79" s="98">
        <f t="shared" si="10"/>
        <v>110.32171847394108</v>
      </c>
      <c r="G79" s="98">
        <v>18565.464264265167</v>
      </c>
      <c r="H79" s="98">
        <v>18.517513020833334</v>
      </c>
      <c r="I79" s="98">
        <v>2990.9381018514723</v>
      </c>
      <c r="J79" s="98">
        <f t="shared" si="13"/>
        <v>83.530125868055549</v>
      </c>
      <c r="K79" s="98">
        <v>17525.441232638888</v>
      </c>
      <c r="L79" s="98">
        <f t="shared" si="14"/>
        <v>313.23096558207124</v>
      </c>
      <c r="M79" s="98">
        <f t="shared" si="9"/>
        <v>311.91018752803757</v>
      </c>
      <c r="N79" s="98"/>
      <c r="O79" s="98"/>
      <c r="P79" s="98">
        <v>332.74483333334325</v>
      </c>
      <c r="Q79" s="98">
        <v>19.513867751272045</v>
      </c>
      <c r="R79" s="98">
        <f t="shared" si="11"/>
        <v>20.52336848171905</v>
      </c>
      <c r="S79" s="98">
        <f t="shared" si="15"/>
        <v>1170.8320650763226</v>
      </c>
      <c r="T79" s="101">
        <v>11.77848500909025</v>
      </c>
      <c r="W79" s="102">
        <v>43735</v>
      </c>
      <c r="X79" s="98">
        <f>INDEX(C$5:C$4420,ROWS(C$5:C79)*24)</f>
        <v>11.743815671685669</v>
      </c>
      <c r="Y79" s="98">
        <f>INDEX(D$4:D$4420,ROWS(D$4:D78)*24)</f>
        <v>11.290849935885605</v>
      </c>
      <c r="Z79" s="98">
        <f>INDEX(F$5:F$4420,ROWS(E$5:E79)*24)</f>
        <v>92.521863425925929</v>
      </c>
      <c r="AA79" s="98">
        <f t="shared" si="16"/>
        <v>133231.48333333334</v>
      </c>
      <c r="AB79" s="103">
        <f t="shared" si="17"/>
        <v>0.96567754824155261</v>
      </c>
      <c r="AC79" s="104">
        <f>INDEX(G$5:G$4420,ROWS(G$5:G79)*24)</f>
        <v>128658.65217391861</v>
      </c>
      <c r="AD79" s="98">
        <f>INDEX(H$5:H$4420,ROWS(H$5:H79)*24)</f>
        <v>18.699728732638889</v>
      </c>
      <c r="AE79" s="104">
        <f>INDEX(I$5:I$4420,ROWS(I$5:I79)*24)</f>
        <v>26405.233333333334</v>
      </c>
      <c r="AF79" s="98">
        <f>INDEX(J$5:J$4420,ROWS(J$5:J79)*24)</f>
        <v>98.155271267361115</v>
      </c>
      <c r="AG79" s="104">
        <f t="shared" si="18"/>
        <v>102253.41884058528</v>
      </c>
      <c r="AH79" s="104">
        <f>INDEX(K$5:K$4420,ROWS(K$5:K79)*24)</f>
        <v>74044.9140625</v>
      </c>
      <c r="AI79" s="104">
        <f>(INDEX(M$5:M$4420,ROWS(M$5:M79)*24))*1440</f>
        <v>541684.80264497537</v>
      </c>
      <c r="AJ79" s="98">
        <f>INDEX(N$5:N$4420,ROWS(N$5:N79)*24)</f>
        <v>9275.4483878580722</v>
      </c>
      <c r="AK79" s="98">
        <f>INDEX(O$5:O$4420,ROWS(O$5:O79)*24)</f>
        <v>7176.9541666666664</v>
      </c>
      <c r="AL79" s="98">
        <f>INDEX(P$5:P$4420,ROWS(P$5:P79)*24)</f>
        <v>396.10814814815507</v>
      </c>
      <c r="AM79" s="98">
        <f>INDEX(R$5:R$4420,ROWS(Q$5:Q79)*24)</f>
        <v>19.880555909540391</v>
      </c>
      <c r="AN79" s="98">
        <f t="shared" si="19"/>
        <v>28628.000509738162</v>
      </c>
      <c r="AO79" s="98">
        <f t="shared" si="20"/>
        <v>27645.417343301866</v>
      </c>
      <c r="AP79" s="98"/>
      <c r="AQ79" s="98">
        <f>INDEX(T$5:T$4420,ROWS(T$5:T79)*24)</f>
        <v>12.536734793872391</v>
      </c>
      <c r="AT79" s="105">
        <f>INDEX(B$15:B$4420,ROWS(B$15:B89)*24)</f>
        <v>43736.416666666664</v>
      </c>
      <c r="AU79" s="98">
        <f>INDEX(C$15:C$4420,ROWS(C$15:C89)*24)</f>
        <v>11.07878879289712</v>
      </c>
      <c r="AV79" s="98">
        <f>INDEX(D$15:D$4420,ROWS(D$15:D89)*24)</f>
        <v>10.963433770240611</v>
      </c>
      <c r="AW79" s="98">
        <f>INDEX(E$15:E$4420,ROWS(E$15:E89)*24)</f>
        <v>87.369722222222222</v>
      </c>
      <c r="AX79" s="98">
        <f>INDEX(G$15:G$4420,ROWS(G$15:G89)*24)</f>
        <v>59814.238888888889</v>
      </c>
      <c r="AY79" s="98">
        <f>INDEX(H$15:H$4420,ROWS(H$15:H89)*24)</f>
        <v>18.453645833333333</v>
      </c>
      <c r="AZ79" s="98">
        <f>INDEX(I$15:I$4420,ROWS(I$15:I89)*24)</f>
        <v>10589.531666666666</v>
      </c>
      <c r="BA79" s="98">
        <f>INDEX(J$15:J$4420,ROWS(J$15:J89)*24)</f>
        <v>68.916076388888882</v>
      </c>
      <c r="BB79" s="98">
        <f>INDEX(K$15:K$4420,ROWS(K$15:K89)*24)</f>
        <v>74299.4765625</v>
      </c>
      <c r="BC79" s="98">
        <f>INDEX(L$15:L$4420,ROWS(L$15:L89)*24)</f>
        <v>376.51491028344083</v>
      </c>
      <c r="BD79" s="98">
        <f>INDEX(M$15:M$4420,ROWS(M$15:M89)*24)</f>
        <v>376.3622386701627</v>
      </c>
      <c r="BE79" s="98">
        <f>INDEX(N$15:N$4420,ROWS(N$15:N89)*24)</f>
        <v>8656.0580261230461</v>
      </c>
      <c r="BF79" s="98">
        <f>INDEX(O$15:O$4420,ROWS(O$15:O89)*24)</f>
        <v>7191.1108333333332</v>
      </c>
      <c r="BG79" s="98">
        <f>INDEX(P$15:P$4420,ROWS(P$15:P89)*24)</f>
        <v>396.08041666666668</v>
      </c>
      <c r="BH79" s="98">
        <f>INDEX(Q$15:Q$4420,ROWS(Q$15:Q89)*24)</f>
        <v>19.565506383225827</v>
      </c>
      <c r="BI79" s="98">
        <f>INDEX(T$15:T$4420,ROWS(T$15:T89)*24)</f>
        <v>10.111994283537433</v>
      </c>
    </row>
    <row r="80" spans="2:61" x14ac:dyDescent="0.2">
      <c r="B80" s="100">
        <v>43664.166666666664</v>
      </c>
      <c r="C80" s="98">
        <v>9.6481821810754216</v>
      </c>
      <c r="D80" s="98">
        <f t="shared" si="12"/>
        <v>14.116062410453102</v>
      </c>
      <c r="E80" s="98">
        <v>98.779722222222219</v>
      </c>
      <c r="F80" s="98">
        <f t="shared" si="10"/>
        <v>109.25913745542255</v>
      </c>
      <c r="G80" s="98">
        <v>24346.110740741391</v>
      </c>
      <c r="H80" s="98">
        <v>18.454752604166668</v>
      </c>
      <c r="I80" s="98">
        <v>4182.2645333333812</v>
      </c>
      <c r="J80" s="98">
        <f t="shared" si="13"/>
        <v>80.324969618055547</v>
      </c>
      <c r="K80" s="98">
        <v>29427.460233601487</v>
      </c>
      <c r="L80" s="98">
        <f t="shared" si="14"/>
        <v>312.46196980701967</v>
      </c>
      <c r="M80" s="98">
        <f t="shared" si="9"/>
        <v>311.92903266048307</v>
      </c>
      <c r="N80" s="98"/>
      <c r="O80" s="98"/>
      <c r="P80" s="98">
        <v>333.7269290123466</v>
      </c>
      <c r="Q80" s="98">
        <v>21.264959205326935</v>
      </c>
      <c r="R80" s="98">
        <f t="shared" si="11"/>
        <v>20.562242613676883</v>
      </c>
      <c r="S80" s="98">
        <f t="shared" si="15"/>
        <v>1275.8975523196161</v>
      </c>
      <c r="T80" s="101">
        <v>10.616594948117854</v>
      </c>
      <c r="W80" s="102">
        <v>43736</v>
      </c>
      <c r="X80" s="98">
        <f>INDEX(C$5:C$4420,ROWS(C$5:C80)*24)</f>
        <v>11.236254677838749</v>
      </c>
      <c r="Y80" s="98">
        <f>INDEX(D$4:D$4420,ROWS(D$4:D79)*24)</f>
        <v>11.034927324938707</v>
      </c>
      <c r="Z80" s="98">
        <f>INDEX(F$5:F$4420,ROWS(E$5:E80)*24)</f>
        <v>103.19630502946052</v>
      </c>
      <c r="AA80" s="98">
        <f t="shared" si="16"/>
        <v>148602.67924242315</v>
      </c>
      <c r="AB80" s="103">
        <f t="shared" si="17"/>
        <v>0.97697148729542793</v>
      </c>
      <c r="AC80" s="104">
        <f>INDEX(G$5:G$4420,ROWS(G$5:G80)*24)</f>
        <v>145180.58055555556</v>
      </c>
      <c r="AD80" s="98">
        <f>INDEX(H$5:H$4420,ROWS(H$5:H80)*24)</f>
        <v>18.227604166666666</v>
      </c>
      <c r="AE80" s="104">
        <f>INDEX(I$5:I$4420,ROWS(I$5:I80)*24)</f>
        <v>26101.432777777776</v>
      </c>
      <c r="AF80" s="98">
        <f>INDEX(J$5:J$4420,ROWS(J$5:J80)*24)</f>
        <v>69.263506944444444</v>
      </c>
      <c r="AG80" s="104">
        <f t="shared" si="18"/>
        <v>119079.14777777778</v>
      </c>
      <c r="AH80" s="104">
        <f>INDEX(K$5:K$4420,ROWS(K$5:K80)*24)</f>
        <v>74299.4765625</v>
      </c>
      <c r="AI80" s="104">
        <f>(INDEX(M$5:M$4420,ROWS(M$5:M80)*24))*1440</f>
        <v>542382.67280975531</v>
      </c>
      <c r="AJ80" s="98">
        <f>INDEX(N$5:N$4420,ROWS(N$5:N80)*24)</f>
        <v>8955.2287406412761</v>
      </c>
      <c r="AK80" s="98">
        <f>INDEX(O$5:O$4420,ROWS(O$5:O80)*24)</f>
        <v>7201.5566666666664</v>
      </c>
      <c r="AL80" s="98">
        <f>INDEX(P$5:P$4420,ROWS(P$5:P80)*24)</f>
        <v>395.83986111113182</v>
      </c>
      <c r="AM80" s="98">
        <f>INDEX(R$5:R$4420,ROWS(Q$5:Q80)*24)</f>
        <v>19.451839869773099</v>
      </c>
      <c r="AN80" s="98">
        <f t="shared" si="19"/>
        <v>28010.649412473264</v>
      </c>
      <c r="AO80" s="98">
        <f t="shared" si="20"/>
        <v>27365.60581661481</v>
      </c>
      <c r="AP80" s="98"/>
      <c r="AQ80" s="98">
        <f>INDEX(T$5:T$4420,ROWS(T$5:T80)*24)</f>
        <v>12.08448474101373</v>
      </c>
      <c r="AT80" s="105">
        <f>INDEX(B$15:B$4420,ROWS(B$15:B90)*24)</f>
        <v>43737.416666666664</v>
      </c>
      <c r="AU80" s="98">
        <f>INDEX(C$15:C$4420,ROWS(C$15:C90)*24)</f>
        <v>10.655451233969069</v>
      </c>
      <c r="AV80" s="98">
        <f>INDEX(D$15:D$4420,ROWS(D$15:D90)*24)</f>
        <v>10.991323253103966</v>
      </c>
      <c r="AW80" s="98">
        <f>INDEX(E$15:E$4420,ROWS(E$15:E90)*24)</f>
        <v>85.747986111111118</v>
      </c>
      <c r="AX80" s="98">
        <f>INDEX(G$15:G$4420,ROWS(G$15:G90)*24)</f>
        <v>60191.579461279711</v>
      </c>
      <c r="AY80" s="98">
        <f>INDEX(H$15:H$4420,ROWS(H$15:H90)*24)</f>
        <v>22.666775173611111</v>
      </c>
      <c r="AZ80" s="98">
        <f>INDEX(I$15:I$4420,ROWS(I$15:I90)*24)</f>
        <v>10513.209444444445</v>
      </c>
      <c r="BA80" s="98">
        <f>INDEX(J$15:J$4420,ROWS(J$15:J90)*24)</f>
        <v>63.081210937500003</v>
      </c>
      <c r="BB80" s="98">
        <f>INDEX(K$15:K$4420,ROWS(K$15:K90)*24)</f>
        <v>74150.53125</v>
      </c>
      <c r="BC80" s="98">
        <f>INDEX(L$15:L$4420,ROWS(L$15:L90)*24)</f>
        <v>378.56448534006051</v>
      </c>
      <c r="BD80" s="98">
        <f>INDEX(M$15:M$4420,ROWS(M$15:M90)*24)</f>
        <v>376.77581305578218</v>
      </c>
      <c r="BE80" s="98">
        <f>INDEX(N$15:N$4420,ROWS(N$15:N90)*24)</f>
        <v>8346.9776721191411</v>
      </c>
      <c r="BF80" s="98">
        <f>INDEX(O$15:O$4420,ROWS(O$15:O90)*24)</f>
        <v>7202.0566666666664</v>
      </c>
      <c r="BG80" s="98">
        <f>INDEX(P$15:P$4420,ROWS(P$15:P90)*24)</f>
        <v>396.24027777777781</v>
      </c>
      <c r="BH80" s="98">
        <f>INDEX(Q$15:Q$4420,ROWS(Q$15:Q90)*24)</f>
        <v>17.67579243771732</v>
      </c>
      <c r="BI80" s="98">
        <f>INDEX(T$15:T$4420,ROWS(T$15:T90)*24)</f>
        <v>9.7305315595202977</v>
      </c>
    </row>
    <row r="81" spans="2:61" x14ac:dyDescent="0.2">
      <c r="B81" s="100">
        <v>43664.208333333336</v>
      </c>
      <c r="C81" s="98">
        <v>9.2235317764834814</v>
      </c>
      <c r="D81" s="98">
        <f t="shared" si="12"/>
        <v>14.111215541428232</v>
      </c>
      <c r="E81" s="98">
        <v>98.942777777777778</v>
      </c>
      <c r="F81" s="98">
        <f t="shared" si="10"/>
        <v>109.92480875171883</v>
      </c>
      <c r="G81" s="98">
        <v>31019.484313726691</v>
      </c>
      <c r="H81" s="98">
        <v>18.865223524305556</v>
      </c>
      <c r="I81" s="98">
        <v>5366.979166666667</v>
      </c>
      <c r="J81" s="98">
        <f t="shared" si="13"/>
        <v>80.077554253472215</v>
      </c>
      <c r="K81" s="98">
        <v>41312.17836769369</v>
      </c>
      <c r="L81" s="98">
        <f t="shared" si="14"/>
        <v>312.77425744005069</v>
      </c>
      <c r="M81" s="98">
        <f t="shared" si="9"/>
        <v>311.96952421507518</v>
      </c>
      <c r="N81" s="98"/>
      <c r="O81" s="98"/>
      <c r="P81" s="98">
        <v>332.7105864197016</v>
      </c>
      <c r="Q81" s="98">
        <v>19.936328979650927</v>
      </c>
      <c r="R81" s="98">
        <f t="shared" si="11"/>
        <v>20.546671326572373</v>
      </c>
      <c r="S81" s="98">
        <f t="shared" si="15"/>
        <v>1196.1797387790557</v>
      </c>
      <c r="T81" s="101">
        <v>10.083431366530972</v>
      </c>
      <c r="W81" s="102">
        <v>43737</v>
      </c>
      <c r="X81" s="98">
        <f>INDEX(C$5:C$4420,ROWS(C$5:C81)*24)</f>
        <v>12.403656016249572</v>
      </c>
      <c r="Y81" s="98">
        <f>INDEX(D$4:D$4420,ROWS(D$4:D80)*24)</f>
        <v>11.205189380618506</v>
      </c>
      <c r="Z81" s="98">
        <f>INDEX(F$5:F$4420,ROWS(E$5:E81)*24)</f>
        <v>102.79193344909076</v>
      </c>
      <c r="AA81" s="98">
        <f t="shared" si="16"/>
        <v>148020.3841666907</v>
      </c>
      <c r="AB81" s="103">
        <f t="shared" si="17"/>
        <v>0.98168566246423883</v>
      </c>
      <c r="AC81" s="104">
        <f>INDEX(G$5:G$4420,ROWS(G$5:G81)*24)</f>
        <v>145309.48888888888</v>
      </c>
      <c r="AD81" s="98">
        <f>INDEX(H$5:H$4420,ROWS(H$5:H81)*24)</f>
        <v>21.638324652777779</v>
      </c>
      <c r="AE81" s="104">
        <f>INDEX(I$5:I$4420,ROWS(I$5:I81)*24)</f>
        <v>27507.663333333334</v>
      </c>
      <c r="AF81" s="98">
        <f>INDEX(J$5:J$4420,ROWS(J$5:J81)*24)</f>
        <v>65.152786458333324</v>
      </c>
      <c r="AG81" s="104">
        <f t="shared" si="18"/>
        <v>117801.82555555555</v>
      </c>
      <c r="AH81" s="104">
        <f>INDEX(K$5:K$4420,ROWS(K$5:K81)*24)</f>
        <v>74150.53125</v>
      </c>
      <c r="AI81" s="104">
        <f>(INDEX(M$5:M$4420,ROWS(M$5:M81)*24))*1440</f>
        <v>543014.34296728857</v>
      </c>
      <c r="AJ81" s="98">
        <f>INDEX(N$5:N$4420,ROWS(N$5:N81)*24)</f>
        <v>9699.9727205403651</v>
      </c>
      <c r="AK81" s="98">
        <f>INDEX(O$5:O$4420,ROWS(O$5:O81)*24)</f>
        <v>7199.6366666666663</v>
      </c>
      <c r="AL81" s="98">
        <f>INDEX(P$5:P$4420,ROWS(P$5:P81)*24)</f>
        <v>395.99287037036487</v>
      </c>
      <c r="AM81" s="98">
        <f>INDEX(R$5:R$4420,ROWS(Q$5:Q81)*24)</f>
        <v>19.009699046573949</v>
      </c>
      <c r="AN81" s="98">
        <f t="shared" si="19"/>
        <v>27373.966627066486</v>
      </c>
      <c r="AO81" s="98">
        <f t="shared" si="20"/>
        <v>26872.63056256573</v>
      </c>
      <c r="AP81" s="98"/>
      <c r="AQ81" s="98">
        <f>INDEX(T$5:T$4420,ROWS(T$5:T81)*24)</f>
        <v>13.280983566920945</v>
      </c>
      <c r="AT81" s="105">
        <f>INDEX(B$15:B$4420,ROWS(B$15:B91)*24)</f>
        <v>43738.416666666664</v>
      </c>
      <c r="AU81" s="98">
        <f>INDEX(C$15:C$4420,ROWS(C$15:C91)*24)</f>
        <v>15.843824825640768</v>
      </c>
      <c r="AV81" s="98">
        <f>INDEX(D$15:D$4420,ROWS(D$15:D91)*24)</f>
        <v>11.618626684742182</v>
      </c>
      <c r="AW81" s="98">
        <f>INDEX(E$15:E$4420,ROWS(E$15:E91)*24)</f>
        <v>70.424444444444447</v>
      </c>
      <c r="AX81" s="98">
        <f>INDEX(G$15:G$4420,ROWS(G$15:G91)*24)</f>
        <v>52450.688185186453</v>
      </c>
      <c r="AY81" s="98">
        <f>INDEX(H$15:H$4420,ROWS(H$15:H91)*24)</f>
        <v>17.955740017361112</v>
      </c>
      <c r="AZ81" s="98">
        <f>INDEX(I$15:I$4420,ROWS(I$15:I91)*24)</f>
        <v>11437.956944444444</v>
      </c>
      <c r="BA81" s="98">
        <f>INDEX(J$15:J$4420,ROWS(J$15:J91)*24)</f>
        <v>52.468704427083338</v>
      </c>
      <c r="BB81" s="98">
        <f>INDEX(K$15:K$4420,ROWS(K$15:K91)*24)</f>
        <v>74069.875</v>
      </c>
      <c r="BC81" s="98">
        <f>INDEX(L$15:L$4420,ROWS(L$15:L91)*24)</f>
        <v>378.53552712791083</v>
      </c>
      <c r="BD81" s="98">
        <f>INDEX(M$15:M$4420,ROWS(M$15:M91)*24)</f>
        <v>377.181224196031</v>
      </c>
      <c r="BE81" s="98">
        <f>INDEX(N$15:N$4420,ROWS(N$15:N91)*24)</f>
        <v>11807.078869628906</v>
      </c>
      <c r="BF81" s="98">
        <f>INDEX(O$15:O$4420,ROWS(O$15:O91)*24)</f>
        <v>7709.6149999999998</v>
      </c>
      <c r="BG81" s="98">
        <f>INDEX(P$15:P$4420,ROWS(P$15:P91)*24)</f>
        <v>395.65277777777777</v>
      </c>
      <c r="BH81" s="98">
        <f>INDEX(Q$15:Q$4420,ROWS(Q$15:Q91)*24)</f>
        <v>17.117250649866957</v>
      </c>
      <c r="BI81" s="98">
        <f>INDEX(T$15:T$4420,ROWS(T$15:T91)*24)</f>
        <v>14.345164681871733</v>
      </c>
    </row>
    <row r="82" spans="2:61" x14ac:dyDescent="0.2">
      <c r="B82" s="100">
        <v>43664.25</v>
      </c>
      <c r="C82" s="98">
        <v>9.0594493798870186</v>
      </c>
      <c r="D82" s="98">
        <f t="shared" si="12"/>
        <v>14.10856999165596</v>
      </c>
      <c r="E82" s="98">
        <v>120.90416666666667</v>
      </c>
      <c r="F82" s="98">
        <f t="shared" si="10"/>
        <v>109.09875551097809</v>
      </c>
      <c r="G82" s="98">
        <v>37135.975252527001</v>
      </c>
      <c r="H82" s="98">
        <v>22.686393229166665</v>
      </c>
      <c r="I82" s="98">
        <v>6567.1672514620095</v>
      </c>
      <c r="J82" s="98">
        <f t="shared" si="13"/>
        <v>98.2177734375</v>
      </c>
      <c r="K82" s="98">
        <v>50427.450424624018</v>
      </c>
      <c r="L82" s="98">
        <f t="shared" si="14"/>
        <v>310.87709864526573</v>
      </c>
      <c r="M82" s="98">
        <f t="shared" si="9"/>
        <v>311.90817951095102</v>
      </c>
      <c r="N82" s="98"/>
      <c r="O82" s="98"/>
      <c r="P82" s="98">
        <v>332.41307870367336</v>
      </c>
      <c r="Q82" s="98">
        <v>21.535980058407617</v>
      </c>
      <c r="R82" s="98">
        <f t="shared" si="11"/>
        <v>20.583603414954059</v>
      </c>
      <c r="S82" s="98">
        <f t="shared" si="15"/>
        <v>1292.158803504457</v>
      </c>
      <c r="T82" s="101">
        <v>9.5655177929666309</v>
      </c>
      <c r="W82" s="102">
        <v>43738</v>
      </c>
      <c r="X82" s="98">
        <f>INDEX(C$5:C$4420,ROWS(C$5:C82)*24)</f>
        <v>12.480572199291654</v>
      </c>
      <c r="Y82" s="98">
        <f>INDEX(D$4:D$4420,ROWS(D$4:D81)*24)</f>
        <v>11.563637049056744</v>
      </c>
      <c r="Z82" s="98">
        <f>INDEX(F$5:F$4420,ROWS(E$5:E82)*24)</f>
        <v>96.787538580246675</v>
      </c>
      <c r="AA82" s="98">
        <f t="shared" si="16"/>
        <v>139374.05555555521</v>
      </c>
      <c r="AB82" s="103">
        <f t="shared" si="17"/>
        <v>0.97013845734081949</v>
      </c>
      <c r="AC82" s="104">
        <f>INDEX(G$5:G$4420,ROWS(G$5:G82)*24)</f>
        <v>135212.13125000001</v>
      </c>
      <c r="AD82" s="98">
        <f>INDEX(H$5:H$4420,ROWS(H$5:H82)*24)</f>
        <v>21.583821614583332</v>
      </c>
      <c r="AE82" s="104">
        <f>INDEX(I$5:I$4420,ROWS(I$5:I82)*24)</f>
        <v>28164.854722222222</v>
      </c>
      <c r="AF82" s="98">
        <f>INDEX(J$5:J$4420,ROWS(J$5:J82)*24)</f>
        <v>76.67812282986111</v>
      </c>
      <c r="AG82" s="104">
        <f t="shared" si="18"/>
        <v>107047.27652777778</v>
      </c>
      <c r="AH82" s="104">
        <f>INDEX(K$5:K$4420,ROWS(K$5:K82)*24)</f>
        <v>74069.875</v>
      </c>
      <c r="AI82" s="104">
        <f>(INDEX(M$5:M$4420,ROWS(M$5:M82)*24))*1440</f>
        <v>542932.05513395672</v>
      </c>
      <c r="AJ82" s="98">
        <f>INDEX(N$5:N$4420,ROWS(N$5:N82)*24)</f>
        <v>9790.9319238281241</v>
      </c>
      <c r="AK82" s="98">
        <f>INDEX(O$5:O$4420,ROWS(O$5:O82)*24)</f>
        <v>7204.8283333333329</v>
      </c>
      <c r="AL82" s="98">
        <f>INDEX(P$5:P$4420,ROWS(P$5:P82)*24)</f>
        <v>396.18296296298502</v>
      </c>
      <c r="AM82" s="98">
        <f>INDEX(R$5:R$4420,ROWS(Q$5:Q82)*24)</f>
        <v>18.988634402229078</v>
      </c>
      <c r="AN82" s="98">
        <f t="shared" si="19"/>
        <v>27343.633539209874</v>
      </c>
      <c r="AO82" s="98">
        <f t="shared" si="20"/>
        <v>26527.110459821761</v>
      </c>
      <c r="AP82" s="98"/>
      <c r="AQ82" s="98">
        <f>INDEX(T$5:T$4420,ROWS(T$5:T82)*24)</f>
        <v>13.28885879764495</v>
      </c>
      <c r="AT82" s="105">
        <f>INDEX(B$15:B$4420,ROWS(B$15:B92)*24)</f>
        <v>43739.416666666664</v>
      </c>
      <c r="AU82" s="98">
        <f>INDEX(C$15:C$4420,ROWS(C$15:C92)*24)</f>
        <v>15.910733902189467</v>
      </c>
      <c r="AV82" s="98">
        <f>INDEX(D$15:D$4420,ROWS(D$15:D92)*24)</f>
        <v>11.584698282508299</v>
      </c>
      <c r="AW82" s="98">
        <f>INDEX(E$15:E$4420,ROWS(E$15:E92)*24)</f>
        <v>79.612499999999997</v>
      </c>
      <c r="AX82" s="98">
        <f>INDEX(G$15:G$4420,ROWS(G$15:G92)*24)</f>
        <v>56142.655185186464</v>
      </c>
      <c r="AY82" s="98">
        <f>INDEX(H$15:H$4420,ROWS(H$15:H92)*24)</f>
        <v>18.341493055555556</v>
      </c>
      <c r="AZ82" s="98">
        <f>INDEX(I$15:I$4420,ROWS(I$15:I92)*24)</f>
        <v>11185.179358239438</v>
      </c>
      <c r="BA82" s="98">
        <f>INDEX(J$15:J$4420,ROWS(J$15:J92)*24)</f>
        <v>61.271006944444437</v>
      </c>
      <c r="BB82" s="98">
        <f>INDEX(K$15:K$4420,ROWS(K$15:K92)*24)</f>
        <v>74225.9609375</v>
      </c>
      <c r="BC82" s="98">
        <f>INDEX(L$15:L$4420,ROWS(L$15:L92)*24)</f>
        <v>375.58167280804366</v>
      </c>
      <c r="BD82" s="98">
        <f>INDEX(M$15:M$4420,ROWS(M$15:M92)*24)</f>
        <v>376.8806608733866</v>
      </c>
      <c r="BE82" s="98">
        <f>INDEX(N$15:N$4420,ROWS(N$15:N92)*24)</f>
        <v>12342.526401367188</v>
      </c>
      <c r="BF82" s="98">
        <f>INDEX(O$15:O$4420,ROWS(O$15:O92)*24)</f>
        <v>8033.23</v>
      </c>
      <c r="BG82" s="98">
        <f>INDEX(P$15:P$4420,ROWS(P$15:P92)*24)</f>
        <v>396.01055555555558</v>
      </c>
      <c r="BH82" s="98">
        <f>INDEX(Q$15:Q$4420,ROWS(Q$15:Q92)*24)</f>
        <v>20.428882747511896</v>
      </c>
      <c r="BI82" s="98">
        <f>INDEX(T$15:T$4420,ROWS(T$15:T92)*24)</f>
        <v>14.371490359836155</v>
      </c>
    </row>
    <row r="83" spans="2:61" x14ac:dyDescent="0.2">
      <c r="B83" s="100">
        <v>43664.291666666664</v>
      </c>
      <c r="C83" s="98">
        <v>9.2424827941258751</v>
      </c>
      <c r="D83" s="98">
        <f t="shared" si="12"/>
        <v>14.104199111264096</v>
      </c>
      <c r="E83" s="98">
        <v>81.485833333333332</v>
      </c>
      <c r="F83" s="98">
        <f t="shared" si="10"/>
        <v>107.71216986282995</v>
      </c>
      <c r="G83" s="98">
        <v>43855.989309763245</v>
      </c>
      <c r="H83" s="98">
        <v>18.558506944444446</v>
      </c>
      <c r="I83" s="98">
        <v>7762.7795064817328</v>
      </c>
      <c r="J83" s="98">
        <f t="shared" si="13"/>
        <v>62.927326388888886</v>
      </c>
      <c r="K83" s="98">
        <v>53550.464920789927</v>
      </c>
      <c r="L83" s="98">
        <f t="shared" si="14"/>
        <v>312.14293662223963</v>
      </c>
      <c r="M83" s="98">
        <f t="shared" si="9"/>
        <v>311.95200853785917</v>
      </c>
      <c r="N83" s="98"/>
      <c r="O83" s="98"/>
      <c r="P83" s="98">
        <v>332.76833333333332</v>
      </c>
      <c r="Q83" s="98">
        <v>20.625396711093686</v>
      </c>
      <c r="R83" s="98">
        <f t="shared" si="11"/>
        <v>20.532653760473718</v>
      </c>
      <c r="S83" s="98">
        <f t="shared" si="15"/>
        <v>1237.5238026656211</v>
      </c>
      <c r="T83" s="101">
        <v>9.5630466862685157</v>
      </c>
      <c r="W83" s="102">
        <v>43739</v>
      </c>
      <c r="X83" s="98">
        <f>INDEX(C$5:C$4420,ROWS(C$5:C83)*24)</f>
        <v>12.953982245689257</v>
      </c>
      <c r="Y83" s="98">
        <f>INDEX(D$4:D$4420,ROWS(D$4:D82)*24)</f>
        <v>11.623928589149623</v>
      </c>
      <c r="Z83" s="98">
        <f>INDEX(F$5:F$4420,ROWS(E$5:E83)*24)</f>
        <v>93.744182167656433</v>
      </c>
      <c r="AA83" s="98">
        <f t="shared" si="16"/>
        <v>134991.62232142527</v>
      </c>
      <c r="AB83" s="103">
        <f t="shared" si="17"/>
        <v>0.9725770423379827</v>
      </c>
      <c r="AC83" s="104">
        <f>INDEX(G$5:G$4420,ROWS(G$5:G83)*24)</f>
        <v>131289.75277777779</v>
      </c>
      <c r="AD83" s="98">
        <f>INDEX(H$5:H$4420,ROWS(H$5:H83)*24)</f>
        <v>17.993017578124999</v>
      </c>
      <c r="AE83" s="104">
        <f>INDEX(I$5:I$4420,ROWS(I$5:I83)*24)</f>
        <v>28108.605548147756</v>
      </c>
      <c r="AF83" s="98">
        <f>INDEX(J$5:J$4420,ROWS(J$5:J83)*24)</f>
        <v>91.808371310763903</v>
      </c>
      <c r="AG83" s="104">
        <f t="shared" si="18"/>
        <v>103181.14722963003</v>
      </c>
      <c r="AH83" s="104">
        <f>INDEX(K$5:K$4420,ROWS(K$5:K83)*24)</f>
        <v>74225.9609375</v>
      </c>
      <c r="AI83" s="104">
        <f>(INDEX(M$5:M$4420,ROWS(M$5:M83)*24))*1440</f>
        <v>542849.74588339985</v>
      </c>
      <c r="AJ83" s="98">
        <f>INDEX(N$5:N$4420,ROWS(N$5:N83)*24)</f>
        <v>10296.139118652343</v>
      </c>
      <c r="AK83" s="98">
        <f>INDEX(O$5:O$4420,ROWS(O$5:O83)*24)</f>
        <v>7218.376666666667</v>
      </c>
      <c r="AL83" s="98">
        <f>INDEX(P$5:P$4420,ROWS(P$5:P83)*24)</f>
        <v>395.93611111111113</v>
      </c>
      <c r="AM83" s="98">
        <f>INDEX(R$5:R$4420,ROWS(Q$5:Q83)*24)</f>
        <v>19.091912200676102</v>
      </c>
      <c r="AN83" s="98">
        <f t="shared" si="19"/>
        <v>27492.353568973587</v>
      </c>
      <c r="AO83" s="98">
        <f t="shared" si="20"/>
        <v>26738.431921022413</v>
      </c>
      <c r="AP83" s="98"/>
      <c r="AQ83" s="98">
        <f>INDEX(T$5:T$4420,ROWS(T$5:T83)*24)</f>
        <v>13.911671585883013</v>
      </c>
      <c r="AT83" s="105">
        <f>INDEX(B$15:B$4420,ROWS(B$15:B93)*24)</f>
        <v>43740.416666666664</v>
      </c>
      <c r="AU83" s="98">
        <f>INDEX(C$15:C$4420,ROWS(C$15:C93)*24)</f>
        <v>16.809481241260137</v>
      </c>
      <c r="AV83" s="98">
        <f>INDEX(D$15:D$4420,ROWS(D$15:D93)*24)</f>
        <v>11.978052845476471</v>
      </c>
      <c r="AW83" s="98">
        <f>INDEX(E$15:E$4420,ROWS(E$15:E93)*24)</f>
        <v>82.295555555555552</v>
      </c>
      <c r="AX83" s="98">
        <f>INDEX(G$15:G$4420,ROWS(G$15:G93)*24)</f>
        <v>53510.865111111045</v>
      </c>
      <c r="AY83" s="98">
        <f>INDEX(H$15:H$4420,ROWS(H$15:H93)*24)</f>
        <v>22.054893663194445</v>
      </c>
      <c r="AZ83" s="98">
        <f>INDEX(I$15:I$4420,ROWS(I$15:I93)*24)</f>
        <v>11428.851944444445</v>
      </c>
      <c r="BA83" s="98">
        <f>INDEX(J$15:J$4420,ROWS(J$15:J93)*24)</f>
        <v>60.240661892361103</v>
      </c>
      <c r="BB83" s="98">
        <f>INDEX(K$15:K$4420,ROWS(K$15:K93)*24)</f>
        <v>74143.1640625</v>
      </c>
      <c r="BC83" s="98">
        <f>INDEX(L$15:L$4420,ROWS(L$15:L93)*24)</f>
        <v>371.01860317030713</v>
      </c>
      <c r="BD83" s="98">
        <f>INDEX(M$15:M$4420,ROWS(M$15:M93)*24)</f>
        <v>376.89098899944952</v>
      </c>
      <c r="BE83" s="98">
        <f>INDEX(N$15:N$4420,ROWS(N$15:N93)*24)</f>
        <v>12606.688173014323</v>
      </c>
      <c r="BF83" s="98">
        <f>INDEX(O$15:O$4420,ROWS(O$15:O93)*24)</f>
        <v>8197.2674999999999</v>
      </c>
      <c r="BG83" s="98">
        <f>INDEX(P$15:P$4420,ROWS(P$15:P93)*24)</f>
        <v>396.17361111111109</v>
      </c>
      <c r="BH83" s="98">
        <f>INDEX(Q$15:Q$4420,ROWS(Q$15:Q93)*24)</f>
        <v>25.155007940803966</v>
      </c>
      <c r="BI83" s="98">
        <f>INDEX(T$15:T$4420,ROWS(T$15:T93)*24)</f>
        <v>15.078338360369671</v>
      </c>
    </row>
    <row r="84" spans="2:61" x14ac:dyDescent="0.2">
      <c r="B84" s="100">
        <v>43664.333333333336</v>
      </c>
      <c r="C84" s="98">
        <v>10.796247492266131</v>
      </c>
      <c r="D84" s="98">
        <f t="shared" si="12"/>
        <v>14.096333716700016</v>
      </c>
      <c r="E84" s="98">
        <v>132.61666666666667</v>
      </c>
      <c r="F84" s="98">
        <f t="shared" si="10"/>
        <v>108.97983961591729</v>
      </c>
      <c r="G84" s="98">
        <v>50284.219444444447</v>
      </c>
      <c r="H84" s="98">
        <v>18.465614149305555</v>
      </c>
      <c r="I84" s="98">
        <v>8950.009722222223</v>
      </c>
      <c r="J84" s="98">
        <f t="shared" si="13"/>
        <v>114.15105251736112</v>
      </c>
      <c r="K84" s="98">
        <v>53553.10546875</v>
      </c>
      <c r="L84" s="98">
        <f t="shared" si="14"/>
        <v>295.18473100974381</v>
      </c>
      <c r="M84" s="98">
        <f t="shared" si="9"/>
        <v>311.27370410542107</v>
      </c>
      <c r="N84" s="98"/>
      <c r="O84" s="98"/>
      <c r="P84" s="98">
        <v>312.21919226786332</v>
      </c>
      <c r="Q84" s="98">
        <v>17.034461258119489</v>
      </c>
      <c r="R84" s="98">
        <f t="shared" si="11"/>
        <v>20.387128241109767</v>
      </c>
      <c r="S84" s="98">
        <f t="shared" si="15"/>
        <v>1022.0676754871694</v>
      </c>
      <c r="T84" s="101">
        <v>10.354054601440568</v>
      </c>
      <c r="W84" s="102">
        <v>43740</v>
      </c>
      <c r="X84" s="98">
        <f>INDEX(C$5:C$4420,ROWS(C$5:C84)*24)</f>
        <v>12.997584032128669</v>
      </c>
      <c r="Y84" s="98">
        <f>INDEX(D$4:D$4420,ROWS(D$4:D83)*24)</f>
        <v>12.198923682303855</v>
      </c>
      <c r="Z84" s="98">
        <f>INDEX(F$5:F$4420,ROWS(E$5:E84)*24)</f>
        <v>99.862915606740856</v>
      </c>
      <c r="AA84" s="98">
        <f t="shared" si="16"/>
        <v>143802.59847370684</v>
      </c>
      <c r="AB84" s="103">
        <f t="shared" si="17"/>
        <v>0.97505297988787654</v>
      </c>
      <c r="AC84" s="104">
        <f>INDEX(G$5:G$4420,ROWS(G$5:G84)*24)</f>
        <v>140215.15215740766</v>
      </c>
      <c r="AD84" s="98">
        <f>INDEX(H$5:H$4420,ROWS(H$5:H84)*24)</f>
        <v>21.189420572916667</v>
      </c>
      <c r="AE84" s="104">
        <f>INDEX(I$5:I$4420,ROWS(I$5:I84)*24)</f>
        <v>28143.623400383527</v>
      </c>
      <c r="AF84" s="98">
        <f>INDEX(J$5:J$4420,ROWS(J$5:J84)*24)</f>
        <v>68.702246093750006</v>
      </c>
      <c r="AG84" s="104">
        <f t="shared" si="18"/>
        <v>112071.52875702413</v>
      </c>
      <c r="AH84" s="104">
        <f>INDEX(K$5:K$4420,ROWS(K$5:K84)*24)</f>
        <v>74143.1640625</v>
      </c>
      <c r="AI84" s="104">
        <f>(INDEX(M$5:M$4420,ROWS(M$5:M84)*24))*1440</f>
        <v>543420.97201439843</v>
      </c>
      <c r="AJ84" s="98">
        <f>INDEX(N$5:N$4420,ROWS(N$5:N84)*24)</f>
        <v>10183.123261718751</v>
      </c>
      <c r="AK84" s="98">
        <f>INDEX(O$5:O$4420,ROWS(O$5:O84)*24)</f>
        <v>7217.2533333333331</v>
      </c>
      <c r="AL84" s="98">
        <f>INDEX(P$5:P$4420,ROWS(P$5:P84)*24)</f>
        <v>396.54162037037315</v>
      </c>
      <c r="AM84" s="98">
        <f>INDEX(R$5:R$4420,ROWS(Q$5:Q84)*24)</f>
        <v>18.678733435953806</v>
      </c>
      <c r="AN84" s="98">
        <f t="shared" si="19"/>
        <v>26897.376147773481</v>
      </c>
      <c r="AO84" s="98">
        <f t="shared" si="20"/>
        <v>26226.366764051625</v>
      </c>
      <c r="AP84" s="98"/>
      <c r="AQ84" s="98">
        <f>INDEX(T$5:T$4420,ROWS(T$5:T84)*24)</f>
        <v>14.07391764720281</v>
      </c>
      <c r="AT84" s="105">
        <f>INDEX(B$15:B$4420,ROWS(B$15:B94)*24)</f>
        <v>43741.416666666664</v>
      </c>
      <c r="AU84" s="98">
        <f>INDEX(C$15:C$4420,ROWS(C$15:C94)*24)</f>
        <v>16.120085496373164</v>
      </c>
      <c r="AV84" s="98">
        <f>INDEX(D$15:D$4420,ROWS(D$15:D94)*24)</f>
        <v>12.056364725629821</v>
      </c>
      <c r="AW84" s="98">
        <f>INDEX(E$15:E$4420,ROWS(E$15:E94)*24)</f>
        <v>69.952500000000001</v>
      </c>
      <c r="AX84" s="98">
        <f>INDEX(G$15:G$4420,ROWS(G$15:G94)*24)</f>
        <v>57449.77837606801</v>
      </c>
      <c r="AY84" s="98">
        <f>INDEX(H$15:H$4420,ROWS(H$15:H94)*24)</f>
        <v>17.475922309027776</v>
      </c>
      <c r="AZ84" s="98">
        <f>INDEX(I$15:I$4420,ROWS(I$15:I94)*24)</f>
        <v>11186.8459722222</v>
      </c>
      <c r="BA84" s="98">
        <f>INDEX(J$15:J$4420,ROWS(J$15:J94)*24)</f>
        <v>52.476577690972221</v>
      </c>
      <c r="BB84" s="98">
        <f>INDEX(K$15:K$4420,ROWS(K$15:K94)*24)</f>
        <v>73027.60828776042</v>
      </c>
      <c r="BC84" s="98">
        <f>INDEX(L$15:L$4420,ROWS(L$15:L94)*24)</f>
        <v>375.98847377131796</v>
      </c>
      <c r="BD84" s="98">
        <f>INDEX(M$15:M$4420,ROWS(M$15:M94)*24)</f>
        <v>377.48888882871711</v>
      </c>
      <c r="BE84" s="98">
        <f>INDEX(N$15:N$4420,ROWS(N$15:N94)*24)</f>
        <v>11965.235729980468</v>
      </c>
      <c r="BF84" s="98">
        <f>INDEX(O$15:O$4420,ROWS(O$15:O94)*24)</f>
        <v>7784.9908333333333</v>
      </c>
      <c r="BG84" s="98">
        <f>INDEX(P$15:P$4420,ROWS(P$15:P94)*24)</f>
        <v>396.26287037034831</v>
      </c>
      <c r="BH84" s="98">
        <f>INDEX(Q$15:Q$4420,ROWS(Q$15:Q94)*24)</f>
        <v>20.274396599030329</v>
      </c>
      <c r="BI84" s="98">
        <f>INDEX(T$15:T$4420,ROWS(T$15:T94)*24)</f>
        <v>14.801809156578706</v>
      </c>
    </row>
    <row r="85" spans="2:61" x14ac:dyDescent="0.2">
      <c r="B85" s="100">
        <v>43664.375</v>
      </c>
      <c r="C85" s="98">
        <v>15.1052508759172</v>
      </c>
      <c r="D85" s="98">
        <f t="shared" si="12"/>
        <v>14.110463123287703</v>
      </c>
      <c r="E85" s="98">
        <v>98.881944444444443</v>
      </c>
      <c r="F85" s="98">
        <f t="shared" si="10"/>
        <v>108.30571924554692</v>
      </c>
      <c r="G85" s="98">
        <v>55769.328097063037</v>
      </c>
      <c r="H85" s="98">
        <v>23.168196614583334</v>
      </c>
      <c r="I85" s="98">
        <v>10146.443217139775</v>
      </c>
      <c r="J85" s="98">
        <f t="shared" si="13"/>
        <v>75.713747829861106</v>
      </c>
      <c r="K85" s="98">
        <v>53553.10546875</v>
      </c>
      <c r="L85" s="98">
        <f t="shared" si="14"/>
        <v>244.24928317656395</v>
      </c>
      <c r="M85" s="98">
        <f t="shared" si="9"/>
        <v>308.49059231420131</v>
      </c>
      <c r="N85" s="98"/>
      <c r="O85" s="98"/>
      <c r="P85" s="98">
        <v>252.12778348749572</v>
      </c>
      <c r="Q85" s="98">
        <v>7.8785003109317691</v>
      </c>
      <c r="R85" s="98">
        <f t="shared" si="11"/>
        <v>19.821351381344893</v>
      </c>
      <c r="S85" s="98">
        <f t="shared" si="15"/>
        <v>472.71001865590614</v>
      </c>
      <c r="T85" s="101">
        <v>12.796520779570564</v>
      </c>
      <c r="W85" s="102">
        <v>43741</v>
      </c>
      <c r="X85" s="98">
        <f>INDEX(C$5:C$4420,ROWS(C$5:C85)*24)</f>
        <v>12.824287184802234</v>
      </c>
      <c r="Y85" s="98">
        <f>INDEX(D$4:D$4420,ROWS(D$4:D84)*24)</f>
        <v>12.012010283361336</v>
      </c>
      <c r="Z85" s="98">
        <f>INDEX(F$5:F$4420,ROWS(E$5:E85)*24)</f>
        <v>102.30817985634938</v>
      </c>
      <c r="AA85" s="98">
        <f t="shared" si="16"/>
        <v>147323.77899314312</v>
      </c>
      <c r="AB85" s="103">
        <f t="shared" si="17"/>
        <v>0.97859275516952893</v>
      </c>
      <c r="AC85" s="104">
        <f>INDEX(G$5:G$4420,ROWS(G$5:G85)*24)</f>
        <v>144169.98278688669</v>
      </c>
      <c r="AD85" s="98">
        <f>INDEX(H$5:H$4420,ROWS(H$5:H85)*24)</f>
        <v>21.733702256944444</v>
      </c>
      <c r="AE85" s="104">
        <f>INDEX(I$5:I$4420,ROWS(I$5:I85)*24)</f>
        <v>28290.163888888888</v>
      </c>
      <c r="AF85" s="98">
        <f>INDEX(J$5:J$4420,ROWS(J$5:J85)*24)</f>
        <v>74.084144965277787</v>
      </c>
      <c r="AG85" s="104">
        <f t="shared" si="18"/>
        <v>115879.8188979978</v>
      </c>
      <c r="AH85" s="104">
        <f>INDEX(K$5:K$4420,ROWS(K$5:K85)*24)</f>
        <v>73196.8828125</v>
      </c>
      <c r="AI85" s="104">
        <f>(INDEX(M$5:M$4420,ROWS(M$5:M85)*24))*1440</f>
        <v>542481.257870837</v>
      </c>
      <c r="AJ85" s="98">
        <f>INDEX(N$5:N$4420,ROWS(N$5:N85)*24)</f>
        <v>10097.372071940104</v>
      </c>
      <c r="AK85" s="98">
        <f>INDEX(O$5:O$4420,ROWS(O$5:O85)*24)</f>
        <v>7211.501666666667</v>
      </c>
      <c r="AL85" s="98">
        <f>INDEX(P$5:P$4420,ROWS(P$5:P85)*24)</f>
        <v>396.09462962945304</v>
      </c>
      <c r="AM85" s="98">
        <f>INDEX(R$5:R$4420,ROWS(Q$5:Q85)*24)</f>
        <v>19.340969945757543</v>
      </c>
      <c r="AN85" s="98">
        <f t="shared" si="19"/>
        <v>27850.99672189086</v>
      </c>
      <c r="AO85" s="98">
        <f t="shared" si="20"/>
        <v>27254.783616292694</v>
      </c>
      <c r="AP85" s="98"/>
      <c r="AQ85" s="98">
        <f>INDEX(T$5:T$4420,ROWS(T$5:T85)*24)</f>
        <v>13.600288977940412</v>
      </c>
      <c r="AT85" s="105">
        <f>INDEX(B$15:B$4420,ROWS(B$15:B95)*24)</f>
        <v>43742.416666666664</v>
      </c>
      <c r="AU85" s="98">
        <f>INDEX(C$15:C$4420,ROWS(C$15:C95)*24)</f>
        <v>15.936870104530568</v>
      </c>
      <c r="AV85" s="98">
        <f>INDEX(D$15:D$4420,ROWS(D$15:D95)*24)</f>
        <v>11.983140021975688</v>
      </c>
      <c r="AW85" s="98">
        <f>INDEX(E$15:E$4420,ROWS(E$15:E95)*24)</f>
        <v>83.229074074063035</v>
      </c>
      <c r="AX85" s="98">
        <f>INDEX(G$15:G$4420,ROWS(G$15:G95)*24)</f>
        <v>56017.014814813934</v>
      </c>
      <c r="AY85" s="98">
        <f>INDEX(H$15:H$4420,ROWS(H$15:H95)*24)</f>
        <v>21.825998263888888</v>
      </c>
      <c r="AZ85" s="98">
        <f>INDEX(I$15:I$4420,ROWS(I$15:I95)*24)</f>
        <v>11758.118055555555</v>
      </c>
      <c r="BA85" s="98">
        <f>INDEX(J$15:J$4420,ROWS(J$15:J95)*24)</f>
        <v>61.403075810174144</v>
      </c>
      <c r="BB85" s="98">
        <f>INDEX(K$15:K$4420,ROWS(K$15:K95)*24)</f>
        <v>65178.77734375</v>
      </c>
      <c r="BC85" s="98">
        <f>INDEX(L$15:L$4420,ROWS(L$15:L95)*24)</f>
        <v>377.07220238855729</v>
      </c>
      <c r="BD85" s="98">
        <f>INDEX(M$15:M$4420,ROWS(M$15:M95)*24)</f>
        <v>376.93360200504071</v>
      </c>
      <c r="BE85" s="98">
        <f>INDEX(N$15:N$4420,ROWS(N$15:N95)*24)</f>
        <v>11881.618399251302</v>
      </c>
      <c r="BF85" s="98">
        <f>INDEX(O$15:O$4420,ROWS(O$15:O95)*24)</f>
        <v>7725.5091666666667</v>
      </c>
      <c r="BG85" s="98">
        <f>INDEX(P$15:P$4420,ROWS(P$15:P95)*24)</f>
        <v>395.87333333331679</v>
      </c>
      <c r="BH85" s="98">
        <f>INDEX(Q$15:Q$4420,ROWS(Q$15:Q95)*24)</f>
        <v>18.801130944759482</v>
      </c>
      <c r="BI85" s="98">
        <f>INDEX(T$15:T$4420,ROWS(T$15:T95)*24)</f>
        <v>14.465103521598438</v>
      </c>
    </row>
    <row r="86" spans="2:61" x14ac:dyDescent="0.2">
      <c r="B86" s="100">
        <v>43664.416666666664</v>
      </c>
      <c r="C86" s="98">
        <v>17.563492703152949</v>
      </c>
      <c r="D86" s="98">
        <f t="shared" si="12"/>
        <v>14.113185629850536</v>
      </c>
      <c r="E86" s="98">
        <v>46.559477487493055</v>
      </c>
      <c r="F86" s="98">
        <f t="shared" si="10"/>
        <v>107.39247988159987</v>
      </c>
      <c r="G86" s="98">
        <v>61407.716506623066</v>
      </c>
      <c r="H86" s="98">
        <v>18.347515190972221</v>
      </c>
      <c r="I86" s="98">
        <v>11346.980155641566</v>
      </c>
      <c r="J86" s="98">
        <f t="shared" si="13"/>
        <v>28.211962296520834</v>
      </c>
      <c r="K86" s="98">
        <v>53553.10546875</v>
      </c>
      <c r="L86" s="98">
        <f t="shared" si="14"/>
        <v>309.67243900999409</v>
      </c>
      <c r="M86" s="98">
        <f t="shared" si="9"/>
        <v>308.39912674662565</v>
      </c>
      <c r="N86" s="98"/>
      <c r="O86" s="98"/>
      <c r="P86" s="98">
        <v>332.43095304251182</v>
      </c>
      <c r="Q86" s="98">
        <v>22.758514032517716</v>
      </c>
      <c r="R86" s="98">
        <f t="shared" si="11"/>
        <v>19.912575023222264</v>
      </c>
      <c r="S86" s="98">
        <f t="shared" si="15"/>
        <v>1365.510841951063</v>
      </c>
      <c r="T86" s="101">
        <v>15.760354347222194</v>
      </c>
      <c r="W86" s="102">
        <v>43742</v>
      </c>
      <c r="X86" s="98">
        <f>INDEX(C$5:C$4420,ROWS(C$5:C86)*24)</f>
        <v>11.857407179143694</v>
      </c>
      <c r="Y86" s="98">
        <f>INDEX(D$4:D$4420,ROWS(D$4:D85)*24)</f>
        <v>11.894849363335174</v>
      </c>
      <c r="Z86" s="98">
        <f>INDEX(F$5:F$4420,ROWS(E$5:E86)*24)</f>
        <v>96.323878246825203</v>
      </c>
      <c r="AA86" s="98">
        <f t="shared" si="16"/>
        <v>138706.3846754283</v>
      </c>
      <c r="AB86" s="103">
        <f t="shared" si="17"/>
        <v>0.97410618107330804</v>
      </c>
      <c r="AC86" s="104">
        <f>INDEX(G$5:G$4420,ROWS(G$5:G86)*24)</f>
        <v>135114.74666666667</v>
      </c>
      <c r="AD86" s="98">
        <f>INDEX(H$5:H$4420,ROWS(H$5:H86)*24)</f>
        <v>21.783181423611111</v>
      </c>
      <c r="AE86" s="104">
        <f>INDEX(I$5:I$4420,ROWS(I$5:I86)*24)</f>
        <v>29539.895277777778</v>
      </c>
      <c r="AF86" s="98">
        <f>INDEX(J$5:J$4420,ROWS(J$5:J86)*24)</f>
        <v>62.87237413194444</v>
      </c>
      <c r="AG86" s="104">
        <f t="shared" si="18"/>
        <v>105574.8513888889</v>
      </c>
      <c r="AH86" s="104">
        <f>INDEX(K$5:K$4420,ROWS(K$5:K86)*24)</f>
        <v>65178.77734375</v>
      </c>
      <c r="AI86" s="104">
        <f>(INDEX(M$5:M$4420,ROWS(M$5:M86)*24))*1440</f>
        <v>543235.40843634843</v>
      </c>
      <c r="AJ86" s="98">
        <f>INDEX(N$5:N$4420,ROWS(N$5:N86)*24)</f>
        <v>9303.0435807291669</v>
      </c>
      <c r="AK86" s="98">
        <f>INDEX(O$5:O$4420,ROWS(O$5:O86)*24)</f>
        <v>7199.2658333333329</v>
      </c>
      <c r="AL86" s="98">
        <f>INDEX(P$5:P$4420,ROWS(P$5:P86)*24)</f>
        <v>396.11027777777775</v>
      </c>
      <c r="AM86" s="98">
        <f>INDEX(R$5:R$4420,ROWS(Q$5:Q86)*24)</f>
        <v>18.804036454479359</v>
      </c>
      <c r="AN86" s="98">
        <f t="shared" si="19"/>
        <v>27077.812494450278</v>
      </c>
      <c r="AO86" s="98">
        <f t="shared" si="20"/>
        <v>26376.664520788065</v>
      </c>
      <c r="AP86" s="98"/>
      <c r="AQ86" s="98">
        <f>INDEX(T$5:T$4420,ROWS(T$5:T86)*24)</f>
        <v>12.447304005622863</v>
      </c>
      <c r="AT86" s="105">
        <f>INDEX(B$15:B$4420,ROWS(B$15:B96)*24)</f>
        <v>43743.416666666664</v>
      </c>
      <c r="AU86" s="98">
        <f>INDEX(C$15:C$4420,ROWS(C$15:C96)*24)</f>
        <v>11.027461790836727</v>
      </c>
      <c r="AV86" s="98">
        <f>INDEX(D$15:D$4420,ROWS(D$15:D96)*24)</f>
        <v>11.343726737798514</v>
      </c>
      <c r="AW86" s="98">
        <f>INDEX(E$15:E$4420,ROWS(E$15:E96)*24)</f>
        <v>78.447777777777773</v>
      </c>
      <c r="AX86" s="98">
        <f>INDEX(G$15:G$4420,ROWS(G$15:G96)*24)</f>
        <v>48794.087992831068</v>
      </c>
      <c r="AY86" s="98">
        <f>INDEX(H$15:H$4420,ROWS(H$15:H96)*24)</f>
        <v>21.672411151960784</v>
      </c>
      <c r="AZ86" s="98">
        <f>INDEX(I$15:I$4420,ROWS(I$15:I96)*24)</f>
        <v>12030.311388888889</v>
      </c>
      <c r="BA86" s="98">
        <f>INDEX(J$15:J$4420,ROWS(J$15:J96)*24)</f>
        <v>56.775366625816986</v>
      </c>
      <c r="BB86" s="98">
        <f>INDEX(K$15:K$4420,ROWS(K$15:K96)*24)</f>
        <v>65309.25</v>
      </c>
      <c r="BC86" s="98">
        <f>INDEX(L$15:L$4420,ROWS(L$15:L96)*24)</f>
        <v>376.62286851897517</v>
      </c>
      <c r="BD86" s="98">
        <f>INDEX(M$15:M$4420,ROWS(M$15:M96)*24)</f>
        <v>377.12490197334591</v>
      </c>
      <c r="BE86" s="98">
        <f>INDEX(N$15:N$4420,ROWS(N$15:N96)*24)</f>
        <v>8680.7960201009118</v>
      </c>
      <c r="BF86" s="98">
        <f>INDEX(O$15:O$4420,ROWS(O$15:O96)*24)</f>
        <v>7197.1641666666665</v>
      </c>
      <c r="BG86" s="98">
        <f>INDEX(P$15:P$4420,ROWS(P$15:P96)*24)</f>
        <v>395.97226851851576</v>
      </c>
      <c r="BH86" s="98">
        <f>INDEX(Q$15:Q$4420,ROWS(Q$15:Q96)*24)</f>
        <v>19.349399999540569</v>
      </c>
      <c r="BI86" s="98">
        <f>INDEX(T$15:T$4420,ROWS(T$15:T96)*24)</f>
        <v>10.101260635676898</v>
      </c>
    </row>
    <row r="87" spans="2:61" x14ac:dyDescent="0.2">
      <c r="B87" s="100">
        <v>43664.458333333336</v>
      </c>
      <c r="C87" s="98">
        <v>17.722890783792387</v>
      </c>
      <c r="D87" s="98">
        <f t="shared" si="12"/>
        <v>14.110333027845662</v>
      </c>
      <c r="E87" s="98">
        <v>41.831561275881363</v>
      </c>
      <c r="F87" s="98">
        <f t="shared" si="10"/>
        <v>103.71928526818833</v>
      </c>
      <c r="G87" s="98">
        <v>62931.502097902099</v>
      </c>
      <c r="H87" s="98">
        <v>18.030006110335197</v>
      </c>
      <c r="I87" s="98">
        <v>12530.086698377181</v>
      </c>
      <c r="J87" s="98">
        <f t="shared" si="13"/>
        <v>23.801555165546166</v>
      </c>
      <c r="K87" s="98">
        <v>53553.10546875</v>
      </c>
      <c r="L87" s="98">
        <f t="shared" si="14"/>
        <v>312.56323375445459</v>
      </c>
      <c r="M87" s="98">
        <f t="shared" si="9"/>
        <v>308.50921464508912</v>
      </c>
      <c r="N87" s="98"/>
      <c r="O87" s="98"/>
      <c r="P87" s="98">
        <v>332.62861274372551</v>
      </c>
      <c r="Q87" s="98">
        <v>20.065378989270922</v>
      </c>
      <c r="R87" s="98">
        <f t="shared" si="11"/>
        <v>19.788203799245146</v>
      </c>
      <c r="S87" s="98">
        <f t="shared" si="15"/>
        <v>1203.9227393562553</v>
      </c>
      <c r="T87" s="101">
        <v>17.563374740493881</v>
      </c>
      <c r="W87" s="102">
        <v>43743</v>
      </c>
      <c r="X87" s="98">
        <f>INDEX(C$5:C$4420,ROWS(C$5:C87)*24)</f>
        <v>11.399638773600261</v>
      </c>
      <c r="Y87" s="98">
        <f>INDEX(D$4:D$4420,ROWS(D$4:D86)*24)</f>
        <v>11.222311564863233</v>
      </c>
      <c r="Z87" s="98">
        <f>INDEX(F$5:F$4420,ROWS(E$5:E87)*24)</f>
        <v>95.517183914642644</v>
      </c>
      <c r="AA87" s="98">
        <f t="shared" si="16"/>
        <v>137544.7448370854</v>
      </c>
      <c r="AB87" s="103">
        <f t="shared" si="17"/>
        <v>0.97303097758755763</v>
      </c>
      <c r="AC87" s="104">
        <f>INDEX(G$5:G$4420,ROWS(G$5:G87)*24)</f>
        <v>133835.29753086038</v>
      </c>
      <c r="AD87" s="98">
        <f>INDEX(H$5:H$4420,ROWS(H$5:H87)*24)</f>
        <v>19.200010850694444</v>
      </c>
      <c r="AE87" s="104">
        <f>INDEX(I$5:I$4420,ROWS(I$5:I87)*24)</f>
        <v>29561.28118518538</v>
      </c>
      <c r="AF87" s="98">
        <f>INDEX(J$5:J$4420,ROWS(J$5:J87)*24)</f>
        <v>89.923850260418334</v>
      </c>
      <c r="AG87" s="104">
        <f t="shared" si="18"/>
        <v>104274.016345675</v>
      </c>
      <c r="AH87" s="104">
        <f>INDEX(K$5:K$4420,ROWS(K$5:K87)*24)</f>
        <v>65309.25</v>
      </c>
      <c r="AI87" s="104">
        <f>(INDEX(M$5:M$4420,ROWS(M$5:M87)*24))*1440</f>
        <v>541438.10078619618</v>
      </c>
      <c r="AJ87" s="98">
        <f>INDEX(N$5:N$4420,ROWS(N$5:N87)*24)</f>
        <v>9063.113907877605</v>
      </c>
      <c r="AK87" s="98">
        <f>INDEX(O$5:O$4420,ROWS(O$5:O87)*24)</f>
        <v>7206.6183333333329</v>
      </c>
      <c r="AL87" s="98">
        <f>INDEX(P$5:P$4420,ROWS(P$5:P87)*24)</f>
        <v>395.91211934155888</v>
      </c>
      <c r="AM87" s="98">
        <f>INDEX(R$5:R$4420,ROWS(Q$5:Q87)*24)</f>
        <v>16.765449430819874</v>
      </c>
      <c r="AN87" s="98">
        <f t="shared" si="19"/>
        <v>24142.247180380618</v>
      </c>
      <c r="AO87" s="98">
        <f t="shared" si="20"/>
        <v>23491.154375086211</v>
      </c>
      <c r="AP87" s="98"/>
      <c r="AQ87" s="98">
        <f>INDEX(T$5:T$4420,ROWS(T$5:T87)*24)</f>
        <v>11.936383381014069</v>
      </c>
      <c r="AT87" s="105">
        <f>INDEX(B$15:B$4420,ROWS(B$15:B97)*24)</f>
        <v>43744.416666666664</v>
      </c>
      <c r="AU87" s="98">
        <f>INDEX(C$15:C$4420,ROWS(C$15:C97)*24)</f>
        <v>10.507147405941764</v>
      </c>
      <c r="AV87" s="98">
        <f>INDEX(D$15:D$4420,ROWS(D$15:D97)*24)</f>
        <v>11.129020438034338</v>
      </c>
      <c r="AW87" s="98">
        <f>INDEX(E$15:E$4420,ROWS(E$15:E97)*24)</f>
        <v>104.95277777777778</v>
      </c>
      <c r="AX87" s="98">
        <f>INDEX(G$15:G$4420,ROWS(G$15:G97)*24)</f>
        <v>54786.675975977581</v>
      </c>
      <c r="AY87" s="98">
        <f>INDEX(H$15:H$4420,ROWS(H$15:H97)*24)</f>
        <v>19.310861545138888</v>
      </c>
      <c r="AZ87" s="98">
        <f>INDEX(I$15:I$4420,ROWS(I$15:I97)*24)</f>
        <v>11896.59466475063</v>
      </c>
      <c r="BA87" s="98">
        <f>INDEX(J$15:J$4420,ROWS(J$15:J97)*24)</f>
        <v>85.641916232638891</v>
      </c>
      <c r="BB87" s="98">
        <f>INDEX(K$15:K$4420,ROWS(K$15:K97)*24)</f>
        <v>65135.09765625</v>
      </c>
      <c r="BC87" s="98">
        <f>INDEX(L$15:L$4420,ROWS(L$15:L97)*24)</f>
        <v>380.30560359163832</v>
      </c>
      <c r="BD87" s="98">
        <f>INDEX(M$15:M$4420,ROWS(M$15:M97)*24)</f>
        <v>378.05239972188474</v>
      </c>
      <c r="BE87" s="98">
        <f>INDEX(N$15:N$4420,ROWS(N$15:N97)*24)</f>
        <v>8282.5648307291667</v>
      </c>
      <c r="BF87" s="98">
        <f>INDEX(O$15:O$4420,ROWS(O$15:O97)*24)</f>
        <v>7207.8725000000004</v>
      </c>
      <c r="BG87" s="98">
        <f>INDEX(P$15:P$4420,ROWS(P$15:P97)*24)</f>
        <v>396.17166666666668</v>
      </c>
      <c r="BH87" s="98">
        <f>INDEX(Q$15:Q$4420,ROWS(Q$15:Q97)*24)</f>
        <v>15.866063075028359</v>
      </c>
      <c r="BI87" s="98">
        <f>INDEX(T$15:T$4420,ROWS(T$15:T97)*24)</f>
        <v>9.6213895499109316</v>
      </c>
    </row>
    <row r="88" spans="2:61" x14ac:dyDescent="0.2">
      <c r="B88" s="100">
        <v>43664.5</v>
      </c>
      <c r="C88" s="98">
        <v>17.098569177428868</v>
      </c>
      <c r="D88" s="98">
        <f t="shared" si="12"/>
        <v>14.100010111186918</v>
      </c>
      <c r="E88" s="98">
        <v>102.21818181818182</v>
      </c>
      <c r="F88" s="98">
        <f t="shared" si="10"/>
        <v>104.53799423283481</v>
      </c>
      <c r="G88" s="98">
        <v>66191.154496725256</v>
      </c>
      <c r="H88" s="98">
        <v>22.254271468495936</v>
      </c>
      <c r="I88" s="98">
        <v>13315.868774703556</v>
      </c>
      <c r="J88" s="98">
        <f t="shared" si="13"/>
        <v>79.963910349685875</v>
      </c>
      <c r="K88" s="98">
        <v>53553.10546875</v>
      </c>
      <c r="L88" s="98">
        <f t="shared" si="14"/>
        <v>310.65949147868616</v>
      </c>
      <c r="M88" s="98">
        <f t="shared" si="9"/>
        <v>308.43574373969187</v>
      </c>
      <c r="N88" s="98"/>
      <c r="O88" s="98"/>
      <c r="P88" s="98">
        <v>332.01623815967525</v>
      </c>
      <c r="Q88" s="98">
        <v>21.356746680989104</v>
      </c>
      <c r="R88" s="98">
        <f t="shared" si="11"/>
        <v>19.866438871788198</v>
      </c>
      <c r="S88" s="98">
        <f t="shared" si="15"/>
        <v>1281.4048008593463</v>
      </c>
      <c r="T88" s="101">
        <v>17.41420008332868</v>
      </c>
      <c r="W88" s="102">
        <v>43744</v>
      </c>
      <c r="X88" s="98">
        <f>INDEX(C$5:C$4420,ROWS(C$5:C88)*24)</f>
        <v>12.430156776803649</v>
      </c>
      <c r="Y88" s="98">
        <f>INDEX(D$4:D$4420,ROWS(D$4:D87)*24)</f>
        <v>11.237046100784141</v>
      </c>
      <c r="Z88" s="98">
        <f>INDEX(F$5:F$4420,ROWS(E$5:E88)*24)</f>
        <v>101.25565366668076</v>
      </c>
      <c r="AA88" s="98">
        <f t="shared" si="16"/>
        <v>145808.1412800203</v>
      </c>
      <c r="AB88" s="103">
        <f t="shared" si="17"/>
        <v>0.97263986202462982</v>
      </c>
      <c r="AC88" s="104">
        <f>INDEX(G$5:G$4420,ROWS(G$5:G88)*24)</f>
        <v>141818.81041666667</v>
      </c>
      <c r="AD88" s="98">
        <f>INDEX(H$5:H$4420,ROWS(H$5:H88)*24)</f>
        <v>19.383246527777779</v>
      </c>
      <c r="AE88" s="104">
        <f>INDEX(I$5:I$4420,ROWS(I$5:I88)*24)</f>
        <v>29392.407287962917</v>
      </c>
      <c r="AF88" s="98">
        <f>INDEX(J$5:J$4420,ROWS(J$5:J88)*24)</f>
        <v>87.867494212985036</v>
      </c>
      <c r="AG88" s="104">
        <f t="shared" si="18"/>
        <v>112426.40312870377</v>
      </c>
      <c r="AH88" s="104">
        <f>INDEX(K$5:K$4420,ROWS(K$5:K88)*24)</f>
        <v>65135.09765625</v>
      </c>
      <c r="AI88" s="104">
        <f>(INDEX(M$5:M$4420,ROWS(M$5:M88)*24))*1440</f>
        <v>544615.34359568765</v>
      </c>
      <c r="AJ88" s="98">
        <f>INDEX(N$5:N$4420,ROWS(N$5:N88)*24)</f>
        <v>9815.886927897136</v>
      </c>
      <c r="AK88" s="98">
        <f>INDEX(O$5:O$4420,ROWS(O$5:O88)*24)</f>
        <v>7205.9158333333335</v>
      </c>
      <c r="AL88" s="98">
        <f>INDEX(P$5:P$4420,ROWS(P$5:P88)*24)</f>
        <v>395.90194444444444</v>
      </c>
      <c r="AM88" s="98">
        <f>INDEX(R$5:R$4420,ROWS(Q$5:Q88)*24)</f>
        <v>17.822601646721115</v>
      </c>
      <c r="AN88" s="98">
        <f t="shared" si="19"/>
        <v>25664.546371278404</v>
      </c>
      <c r="AO88" s="98">
        <f t="shared" si="20"/>
        <v>24962.36084148494</v>
      </c>
      <c r="AP88" s="98"/>
      <c r="AQ88" s="98">
        <f>INDEX(T$5:T$4420,ROWS(T$5:T88)*24)</f>
        <v>13.890525897079044</v>
      </c>
      <c r="AT88" s="105">
        <f>INDEX(B$15:B$4420,ROWS(B$15:B98)*24)</f>
        <v>43745.416666666664</v>
      </c>
      <c r="AU88" s="98">
        <f>INDEX(C$15:C$4420,ROWS(C$15:C98)*24)</f>
        <v>16.179003241152191</v>
      </c>
      <c r="AV88" s="98">
        <f>INDEX(D$15:D$4420,ROWS(D$15:D98)*24)</f>
        <v>11.67161097418078</v>
      </c>
      <c r="AW88" s="98">
        <f>INDEX(E$15:E$4420,ROWS(E$15:E98)*24)</f>
        <v>63.689722222222223</v>
      </c>
      <c r="AX88" s="98">
        <f>INDEX(G$15:G$4420,ROWS(G$15:G98)*24)</f>
        <v>55016.066316317185</v>
      </c>
      <c r="AY88" s="98">
        <f>INDEX(H$15:H$4420,ROWS(H$15:H98)*24)</f>
        <v>17.050153718172076</v>
      </c>
      <c r="AZ88" s="98">
        <f>INDEX(I$15:I$4420,ROWS(I$15:I98)*24)</f>
        <v>11244.897314815356</v>
      </c>
      <c r="BA88" s="98">
        <f>INDEX(J$15:J$4420,ROWS(J$15:J98)*24)</f>
        <v>46.639568504050146</v>
      </c>
      <c r="BB88" s="98">
        <f>INDEX(K$15:K$4420,ROWS(K$15:K98)*24)</f>
        <v>65318.32421875</v>
      </c>
      <c r="BC88" s="98">
        <f>INDEX(L$15:L$4420,ROWS(L$15:L98)*24)</f>
        <v>375.63250613937771</v>
      </c>
      <c r="BD88" s="98">
        <f>INDEX(M$15:M$4420,ROWS(M$15:M98)*24)</f>
        <v>331.86370114086367</v>
      </c>
      <c r="BE88" s="98">
        <f>INDEX(N$15:N$4420,ROWS(N$15:N98)*24)</f>
        <v>12192.832587890625</v>
      </c>
      <c r="BF88" s="98">
        <f>INDEX(O$15:O$4420,ROWS(O$15:O98)*24)</f>
        <v>7928.7491666666665</v>
      </c>
      <c r="BG88" s="98">
        <f>INDEX(P$15:P$4420,ROWS(P$15:P98)*24)</f>
        <v>396.22194444444443</v>
      </c>
      <c r="BH88" s="98">
        <f>INDEX(Q$15:Q$4420,ROWS(Q$15:Q98)*24)</f>
        <v>20.589438305066693</v>
      </c>
      <c r="BI88" s="98">
        <f>INDEX(T$15:T$4420,ROWS(T$15:T98)*24)</f>
        <v>14.190882224010096</v>
      </c>
    </row>
    <row r="89" spans="2:61" x14ac:dyDescent="0.2">
      <c r="B89" s="100">
        <v>43664.541666666664</v>
      </c>
      <c r="C89" s="98">
        <v>16.90233579104568</v>
      </c>
      <c r="D89" s="98">
        <f t="shared" si="12"/>
        <v>14.103503764435265</v>
      </c>
      <c r="E89" s="98">
        <v>131.49533554017455</v>
      </c>
      <c r="F89" s="98">
        <f t="shared" si="10"/>
        <v>105.41981376923097</v>
      </c>
      <c r="G89" s="98">
        <v>74767.018800358099</v>
      </c>
      <c r="H89" s="98">
        <v>19.744957195613249</v>
      </c>
      <c r="I89" s="98">
        <v>14931.065904303341</v>
      </c>
      <c r="J89" s="98">
        <f t="shared" si="13"/>
        <v>111.7503783445613</v>
      </c>
      <c r="K89" s="98">
        <v>53553.10546875</v>
      </c>
      <c r="L89" s="98">
        <f t="shared" si="14"/>
        <v>313.03491839647324</v>
      </c>
      <c r="M89" s="98">
        <f t="shared" si="9"/>
        <v>308.54594707070663</v>
      </c>
      <c r="N89" s="98"/>
      <c r="O89" s="98"/>
      <c r="P89" s="98">
        <v>332.58012533572071</v>
      </c>
      <c r="Q89" s="98">
        <v>19.545206939247453</v>
      </c>
      <c r="R89" s="98">
        <f t="shared" si="11"/>
        <v>19.785997707538929</v>
      </c>
      <c r="S89" s="98">
        <f t="shared" si="15"/>
        <v>1172.7124163548472</v>
      </c>
      <c r="T89" s="101">
        <v>16.854572261422117</v>
      </c>
      <c r="W89" s="102">
        <v>43745</v>
      </c>
      <c r="X89" s="98">
        <f>INDEX(C$5:C$4420,ROWS(C$5:C89)*24)</f>
        <v>12.789105301168229</v>
      </c>
      <c r="Y89" s="98">
        <f>INDEX(D$4:D$4420,ROWS(D$4:D88)*24)</f>
        <v>11.689294241942539</v>
      </c>
      <c r="Z89" s="98">
        <f>INDEX(F$5:F$4420,ROWS(E$5:E89)*24)</f>
        <v>94.764116406528956</v>
      </c>
      <c r="AA89" s="98">
        <f t="shared" si="16"/>
        <v>136460.3276254017</v>
      </c>
      <c r="AB89" s="103">
        <f t="shared" si="17"/>
        <v>0.96930609665898593</v>
      </c>
      <c r="AC89" s="104">
        <f>INDEX(G$5:G$4420,ROWS(G$5:G89)*24)</f>
        <v>132271.8275193845</v>
      </c>
      <c r="AD89" s="98">
        <f>INDEX(H$5:H$4420,ROWS(H$5:H89)*24)</f>
        <v>12.664919704861111</v>
      </c>
      <c r="AE89" s="104">
        <f>INDEX(I$5:I$4420,ROWS(I$5:I89)*24)</f>
        <v>25351.38732222193</v>
      </c>
      <c r="AF89" s="98">
        <f>INDEX(J$5:J$4420,ROWS(J$5:J89)*24)</f>
        <v>88.348783998886745</v>
      </c>
      <c r="AG89" s="104">
        <f t="shared" si="18"/>
        <v>106920.44019716258</v>
      </c>
      <c r="AH89" s="104">
        <f>INDEX(K$5:K$4420,ROWS(K$5:K89)*24)</f>
        <v>65318.32421875</v>
      </c>
      <c r="AI89" s="104">
        <f>(INDEX(M$5:M$4420,ROWS(M$5:M89)*24))*1440</f>
        <v>478404.8608327845</v>
      </c>
      <c r="AJ89" s="98">
        <f>INDEX(N$5:N$4420,ROWS(N$5:N89)*24)</f>
        <v>10076.757047526042</v>
      </c>
      <c r="AK89" s="98">
        <f>INDEX(O$5:O$4420,ROWS(O$5:O89)*24)</f>
        <v>7204.8233333333337</v>
      </c>
      <c r="AL89" s="98">
        <f>INDEX(P$5:P$4420,ROWS(P$5:P89)*24)</f>
        <v>396.23333333333335</v>
      </c>
      <c r="AM89" s="98">
        <f>INDEX(R$5:R$4420,ROWS(Q$5:Q89)*24)</f>
        <v>18.784001654980653</v>
      </c>
      <c r="AN89" s="98">
        <f t="shared" si="19"/>
        <v>27048.96238317214</v>
      </c>
      <c r="AO89" s="98">
        <f t="shared" si="20"/>
        <v>26218.72414630833</v>
      </c>
      <c r="AP89" s="98"/>
      <c r="AQ89" s="98">
        <f>INDEX(T$5:T$4420,ROWS(T$5:T89)*24)</f>
        <v>14.102848286644535</v>
      </c>
      <c r="AT89" s="105">
        <f>INDEX(B$15:B$4420,ROWS(B$15:B99)*24)</f>
        <v>43746.416666666664</v>
      </c>
      <c r="AU89" s="98">
        <f>INDEX(C$15:C$4420,ROWS(C$15:C99)*24)</f>
        <v>16.10605308567898</v>
      </c>
      <c r="AV89" s="98">
        <f>INDEX(D$15:D$4420,ROWS(D$15:D99)*24)</f>
        <v>11.811646963317493</v>
      </c>
      <c r="AW89" s="98">
        <f>INDEX(E$15:E$4420,ROWS(E$15:E99)*24)</f>
        <v>88.499305555555551</v>
      </c>
      <c r="AX89" s="98">
        <f>INDEX(G$15:G$4420,ROWS(G$15:G99)*24)</f>
        <v>54118.275710597038</v>
      </c>
      <c r="AY89" s="98">
        <f>INDEX(H$15:H$4420,ROWS(H$15:H99)*24)</f>
        <v>17.227484809027779</v>
      </c>
      <c r="AZ89" s="98">
        <f>INDEX(I$15:I$4420,ROWS(I$15:I99)*24)</f>
        <v>8993.4658333333336</v>
      </c>
      <c r="BA89" s="98">
        <f>INDEX(J$15:J$4420,ROWS(J$15:J99)*24)</f>
        <v>71.271820746527766</v>
      </c>
      <c r="BB89" s="98">
        <f>INDEX(K$15:K$4420,ROWS(K$15:K99)*24)</f>
        <v>10.722281455993652</v>
      </c>
      <c r="BC89" s="98">
        <f>INDEX(L$15:L$4420,ROWS(L$15:L99)*24)</f>
        <v>375.18567504423771</v>
      </c>
      <c r="BD89" s="98">
        <f>INDEX(M$15:M$4420,ROWS(M$15:M99)*24)</f>
        <v>375.7625618992177</v>
      </c>
      <c r="BE89" s="98">
        <f>INDEX(N$15:N$4420,ROWS(N$15:N99)*24)</f>
        <v>12018.039057617187</v>
      </c>
      <c r="BF89" s="98">
        <f>INDEX(O$15:O$4420,ROWS(O$15:O99)*24)</f>
        <v>7829.6350000000002</v>
      </c>
      <c r="BG89" s="98">
        <f>INDEX(P$15:P$4420,ROWS(P$15:P99)*24)</f>
        <v>396.14532163743343</v>
      </c>
      <c r="BH89" s="98">
        <f>INDEX(Q$15:Q$4420,ROWS(Q$15:Q99)*24)</f>
        <v>20.959646593195696</v>
      </c>
      <c r="BI89" s="98">
        <f>INDEX(T$15:T$4420,ROWS(T$15:T99)*24)</f>
        <v>14.232749458783204</v>
      </c>
    </row>
    <row r="90" spans="2:61" x14ac:dyDescent="0.2">
      <c r="B90" s="100">
        <v>43664.583333333336</v>
      </c>
      <c r="C90" s="98">
        <v>16.124756069713168</v>
      </c>
      <c r="D90" s="98">
        <f t="shared" si="12"/>
        <v>14.076581296879274</v>
      </c>
      <c r="E90" s="98">
        <v>121.64777777777778</v>
      </c>
      <c r="F90" s="98">
        <f t="shared" si="10"/>
        <v>110.47847117663837</v>
      </c>
      <c r="G90" s="98">
        <v>80763.213071893057</v>
      </c>
      <c r="H90" s="98">
        <v>18.523144531250001</v>
      </c>
      <c r="I90" s="98">
        <v>16076.382422222428</v>
      </c>
      <c r="J90" s="98">
        <f t="shared" si="13"/>
        <v>103.12463324652778</v>
      </c>
      <c r="K90" s="98">
        <v>53553.10546875</v>
      </c>
      <c r="L90" s="98">
        <f t="shared" si="14"/>
        <v>311.70021718966461</v>
      </c>
      <c r="M90" s="98">
        <f t="shared" si="9"/>
        <v>308.53196570511824</v>
      </c>
      <c r="N90" s="98"/>
      <c r="O90" s="98"/>
      <c r="P90" s="98">
        <v>332.50888888888886</v>
      </c>
      <c r="Q90" s="98">
        <v>20.808671699224249</v>
      </c>
      <c r="R90" s="98">
        <f t="shared" si="11"/>
        <v>19.799401526829573</v>
      </c>
      <c r="S90" s="98">
        <f t="shared" si="15"/>
        <v>1248.5203019534549</v>
      </c>
      <c r="T90" s="101">
        <v>16.34647344976948</v>
      </c>
      <c r="W90" s="102">
        <v>43746</v>
      </c>
      <c r="X90" s="98">
        <f>INDEX(C$5:C$4420,ROWS(C$5:C90)*24)</f>
        <v>12.647153049045139</v>
      </c>
      <c r="Y90" s="98">
        <f>INDEX(D$4:D$4420,ROWS(D$4:D89)*24)</f>
        <v>11.775303975751937</v>
      </c>
      <c r="Z90" s="98">
        <f>INDEX(F$5:F$4420,ROWS(E$5:E90)*24)</f>
        <v>92.104260862990714</v>
      </c>
      <c r="AA90" s="98">
        <f t="shared" si="16"/>
        <v>132630.13564270662</v>
      </c>
      <c r="AB90" s="103">
        <f t="shared" si="17"/>
        <v>0.97306332142585528</v>
      </c>
      <c r="AC90" s="104">
        <f>INDEX(G$5:G$4420,ROWS(G$5:G90)*24)</f>
        <v>129057.52030965382</v>
      </c>
      <c r="AD90" s="98">
        <f>INDEX(H$5:H$4420,ROWS(H$5:H90)*24)</f>
        <v>17.34611545138889</v>
      </c>
      <c r="AE90" s="104">
        <f>INDEX(I$5:I$4420,ROWS(I$5:I90)*24)</f>
        <v>23538.823333333334</v>
      </c>
      <c r="AF90" s="98">
        <f>INDEX(J$5:J$4420,ROWS(J$5:J90)*24)</f>
        <v>80.104735243055558</v>
      </c>
      <c r="AG90" s="104">
        <f t="shared" si="18"/>
        <v>105518.69697632048</v>
      </c>
      <c r="AH90" s="104">
        <f>INDEX(K$5:K$4420,ROWS(K$5:K90)*24)</f>
        <v>10.722281455993652</v>
      </c>
      <c r="AI90" s="104">
        <f>(INDEX(M$5:M$4420,ROWS(M$5:M90)*24))*1440</f>
        <v>540533.8336500756</v>
      </c>
      <c r="AJ90" s="98">
        <f>INDEX(N$5:N$4420,ROWS(N$5:N90)*24)</f>
        <v>10022.073056640626</v>
      </c>
      <c r="AK90" s="98">
        <f>INDEX(O$5:O$4420,ROWS(O$5:O90)*24)</f>
        <v>7209.3850000000002</v>
      </c>
      <c r="AL90" s="98">
        <f>INDEX(P$5:P$4420,ROWS(P$5:P90)*24)</f>
        <v>395.95236111111109</v>
      </c>
      <c r="AM90" s="98">
        <f>INDEX(R$5:R$4420,ROWS(Q$5:Q90)*24)</f>
        <v>20.645392889212243</v>
      </c>
      <c r="AN90" s="98">
        <f t="shared" si="19"/>
        <v>29729.365760465629</v>
      </c>
      <c r="AO90" s="98">
        <f t="shared" si="20"/>
        <v>28928.555390762784</v>
      </c>
      <c r="AP90" s="98"/>
      <c r="AQ90" s="98">
        <f>INDEX(T$5:T$4420,ROWS(T$5:T90)*24)</f>
        <v>13.609598424766187</v>
      </c>
      <c r="AT90" s="105">
        <f>INDEX(B$15:B$4420,ROWS(B$15:B100)*24)</f>
        <v>43747.416666666664</v>
      </c>
      <c r="AU90" s="98">
        <f>INDEX(C$15:C$4420,ROWS(C$15:C100)*24)</f>
        <v>15.924630505302922</v>
      </c>
      <c r="AV90" s="98">
        <f>INDEX(D$15:D$4420,ROWS(D$15:D100)*24)</f>
        <v>11.704202161681264</v>
      </c>
      <c r="AW90" s="98">
        <f>INDEX(E$15:E$4420,ROWS(E$15:E100)*24)</f>
        <v>82.918611111111105</v>
      </c>
      <c r="AX90" s="98">
        <f>INDEX(G$15:G$4420,ROWS(G$15:G100)*24)</f>
        <v>55732.197179485956</v>
      </c>
      <c r="AY90" s="98">
        <f>INDEX(H$15:H$4420,ROWS(H$15:H100)*24)</f>
        <v>17.339149305555555</v>
      </c>
      <c r="AZ90" s="98">
        <f>INDEX(I$15:I$4420,ROWS(I$15:I100)*24)</f>
        <v>10147.415618279874</v>
      </c>
      <c r="BA90" s="98">
        <f>INDEX(J$15:J$4420,ROWS(J$15:J100)*24)</f>
        <v>65.579461805555553</v>
      </c>
      <c r="BB90" s="98">
        <f>INDEX(K$15:K$4420,ROWS(K$15:K100)*24)</f>
        <v>65392.140625</v>
      </c>
      <c r="BC90" s="98">
        <f>INDEX(L$15:L$4420,ROWS(L$15:L100)*24)</f>
        <v>378.71042540283275</v>
      </c>
      <c r="BD90" s="98">
        <f>INDEX(M$15:M$4420,ROWS(M$15:M100)*24)</f>
        <v>375.66855513699869</v>
      </c>
      <c r="BE90" s="98">
        <f>INDEX(N$15:N$4420,ROWS(N$15:N100)*24)</f>
        <v>11850.551180013021</v>
      </c>
      <c r="BF90" s="98">
        <f>INDEX(O$15:O$4420,ROWS(O$15:O100)*24)</f>
        <v>7731.1366666666663</v>
      </c>
      <c r="BG90" s="98">
        <f>INDEX(P$15:P$4420,ROWS(P$15:P100)*24)</f>
        <v>395.93870370388032</v>
      </c>
      <c r="BH90" s="98">
        <f>INDEX(Q$15:Q$4420,ROWS(Q$15:Q100)*24)</f>
        <v>17.228278301047556</v>
      </c>
      <c r="BI90" s="98">
        <f>INDEX(T$15:T$4420,ROWS(T$15:T100)*24)</f>
        <v>14.271391410475545</v>
      </c>
    </row>
    <row r="91" spans="2:61" x14ac:dyDescent="0.2">
      <c r="B91" s="100">
        <v>43664.625</v>
      </c>
      <c r="C91" s="98">
        <v>15.865330007536233</v>
      </c>
      <c r="D91" s="98">
        <f t="shared" si="12"/>
        <v>14.057868698960256</v>
      </c>
      <c r="E91" s="98">
        <v>87.716944444444451</v>
      </c>
      <c r="F91" s="98">
        <f t="shared" si="10"/>
        <v>113.95091206062773</v>
      </c>
      <c r="G91" s="98">
        <v>84035.812037037977</v>
      </c>
      <c r="H91" s="98">
        <v>18.528786892361111</v>
      </c>
      <c r="I91" s="98">
        <v>17269.157777777778</v>
      </c>
      <c r="J91" s="98">
        <f t="shared" si="13"/>
        <v>69.188157552083339</v>
      </c>
      <c r="K91" s="98">
        <v>53553.10546875</v>
      </c>
      <c r="L91" s="98">
        <f t="shared" si="14"/>
        <v>308.96962677404287</v>
      </c>
      <c r="M91" s="98">
        <f t="shared" ref="M91:M154" si="21">AVERAGE(L68:L91)</f>
        <v>308.39718840415475</v>
      </c>
      <c r="N91" s="98"/>
      <c r="O91" s="98"/>
      <c r="P91" s="98">
        <v>332.21444444444444</v>
      </c>
      <c r="Q91" s="98">
        <v>23.244817670401599</v>
      </c>
      <c r="R91" s="98">
        <f t="shared" si="11"/>
        <v>19.926049969767945</v>
      </c>
      <c r="S91" s="98">
        <f t="shared" si="15"/>
        <v>1394.689060224096</v>
      </c>
      <c r="T91" s="101">
        <v>16.113008087298624</v>
      </c>
      <c r="W91" s="102">
        <v>43747</v>
      </c>
      <c r="X91" s="98">
        <f>INDEX(C$5:C$4420,ROWS(C$5:C91)*24)</f>
        <v>12.447772748205397</v>
      </c>
      <c r="Y91" s="98">
        <f>INDEX(D$4:D$4420,ROWS(D$4:D90)*24)</f>
        <v>11.597575935580698</v>
      </c>
      <c r="Z91" s="98">
        <f>INDEX(F$5:F$4420,ROWS(E$5:E91)*24)</f>
        <v>94.371801807762097</v>
      </c>
      <c r="AA91" s="98">
        <f t="shared" si="16"/>
        <v>135895.39460317741</v>
      </c>
      <c r="AB91" s="103">
        <f t="shared" si="17"/>
        <v>0.97483166166277047</v>
      </c>
      <c r="AC91" s="104">
        <f>INDEX(G$5:G$4420,ROWS(G$5:G91)*24)</f>
        <v>132475.13333333333</v>
      </c>
      <c r="AD91" s="98">
        <f>INDEX(H$5:H$4420,ROWS(H$5:H91)*24)</f>
        <v>17.594292534722221</v>
      </c>
      <c r="AE91" s="104">
        <f>INDEX(I$5:I$4420,ROWS(I$5:I91)*24)</f>
        <v>25318.377619047809</v>
      </c>
      <c r="AF91" s="98">
        <f>INDEX(J$5:J$4420,ROWS(J$5:J91)*24)</f>
        <v>79.791263020833327</v>
      </c>
      <c r="AG91" s="104">
        <f t="shared" si="18"/>
        <v>107156.75571428552</v>
      </c>
      <c r="AH91" s="104">
        <f>INDEX(K$5:K$4420,ROWS(K$5:K91)*24)</f>
        <v>65392.140625</v>
      </c>
      <c r="AI91" s="104">
        <f>(INDEX(M$5:M$4420,ROWS(M$5:M91)*24))*1440</f>
        <v>541728.32227226836</v>
      </c>
      <c r="AJ91" s="98">
        <f>INDEX(N$5:N$4420,ROWS(N$5:N91)*24)</f>
        <v>9967.5337500000005</v>
      </c>
      <c r="AK91" s="98">
        <f>INDEX(O$5:O$4420,ROWS(O$5:O91)*24)</f>
        <v>7205.3716666666669</v>
      </c>
      <c r="AL91" s="98">
        <f>INDEX(P$5:P$4420,ROWS(P$5:P91)*24)</f>
        <v>396.26166666666666</v>
      </c>
      <c r="AM91" s="98">
        <f>INDEX(R$5:R$4420,ROWS(Q$5:Q91)*24)</f>
        <v>19.827168191201899</v>
      </c>
      <c r="AN91" s="98">
        <f t="shared" si="19"/>
        <v>28551.122195330736</v>
      </c>
      <c r="AO91" s="98">
        <f t="shared" si="20"/>
        <v>27832.537892011067</v>
      </c>
      <c r="AP91" s="98"/>
      <c r="AQ91" s="98">
        <f>INDEX(T$5:T$4420,ROWS(T$5:T91)*24)</f>
        <v>13.549542839924495</v>
      </c>
      <c r="AT91" s="105">
        <f>INDEX(B$15:B$4420,ROWS(B$15:B101)*24)</f>
        <v>43748.416666666664</v>
      </c>
      <c r="AU91" s="98">
        <f>INDEX(C$15:C$4420,ROWS(C$15:C101)*24)</f>
        <v>14.364383896863503</v>
      </c>
      <c r="AV91" s="98">
        <f>INDEX(D$15:D$4420,ROWS(D$15:D101)*24)</f>
        <v>11.435132910621489</v>
      </c>
      <c r="AW91" s="98">
        <f>INDEX(E$15:E$4420,ROWS(E$15:E101)*24)</f>
        <v>96.768055555555549</v>
      </c>
      <c r="AX91" s="98">
        <f>INDEX(G$15:G$4420,ROWS(G$15:G101)*24)</f>
        <v>55383.196000000586</v>
      </c>
      <c r="AY91" s="98">
        <f>INDEX(H$15:H$4420,ROWS(H$15:H101)*24)</f>
        <v>16.897569444444443</v>
      </c>
      <c r="AZ91" s="98">
        <f>INDEX(I$15:I$4420,ROWS(I$15:I101)*24)</f>
        <v>10518.621223118156</v>
      </c>
      <c r="BA91" s="98">
        <f>INDEX(J$15:J$4420,ROWS(J$15:J101)*24)</f>
        <v>79.870486111111106</v>
      </c>
      <c r="BB91" s="98">
        <f>INDEX(K$15:K$4420,ROWS(K$15:K101)*24)</f>
        <v>59356.56640625</v>
      </c>
      <c r="BC91" s="98">
        <f>INDEX(L$15:L$4420,ROWS(L$15:L101)*24)</f>
        <v>375.67456865484519</v>
      </c>
      <c r="BD91" s="98">
        <f>INDEX(M$15:M$4420,ROWS(M$15:M101)*24)</f>
        <v>376.45836797609439</v>
      </c>
      <c r="BE91" s="98">
        <f>INDEX(N$15:N$4420,ROWS(N$15:N101)*24)</f>
        <v>11057.705555013021</v>
      </c>
      <c r="BF91" s="98">
        <f>INDEX(O$15:O$4420,ROWS(O$15:O101)*24)</f>
        <v>7365.5308333333332</v>
      </c>
      <c r="BG91" s="98">
        <f>INDEX(P$15:P$4420,ROWS(P$15:P101)*24)</f>
        <v>395.50611111111112</v>
      </c>
      <c r="BH91" s="98">
        <f>INDEX(Q$15:Q$4420,ROWS(Q$15:Q101)*24)</f>
        <v>19.831542456265954</v>
      </c>
      <c r="BI91" s="98">
        <f>INDEX(T$15:T$4420,ROWS(T$15:T101)*24)</f>
        <v>13.868882703781129</v>
      </c>
    </row>
    <row r="92" spans="2:61" x14ac:dyDescent="0.2">
      <c r="B92" s="100">
        <v>43664.666666666664</v>
      </c>
      <c r="C92" s="98">
        <v>15.638745041953193</v>
      </c>
      <c r="D92" s="98">
        <f t="shared" si="12"/>
        <v>14.052010452133919</v>
      </c>
      <c r="E92" s="98">
        <v>142.51805555555555</v>
      </c>
      <c r="F92" s="98">
        <f t="shared" si="10"/>
        <v>115.00235881988699</v>
      </c>
      <c r="G92" s="98">
        <v>85639.656542053024</v>
      </c>
      <c r="H92" s="98">
        <v>23.126443142361111</v>
      </c>
      <c r="I92" s="98">
        <v>18464.163693346181</v>
      </c>
      <c r="J92" s="98">
        <f t="shared" si="13"/>
        <v>119.39161241319444</v>
      </c>
      <c r="K92" s="98">
        <v>53553.10546875</v>
      </c>
      <c r="L92" s="98">
        <f t="shared" si="14"/>
        <v>313.07701540350081</v>
      </c>
      <c r="M92" s="98">
        <f t="shared" si="21"/>
        <v>308.43844071611551</v>
      </c>
      <c r="N92" s="98"/>
      <c r="O92" s="98"/>
      <c r="P92" s="98">
        <v>331.79203703703149</v>
      </c>
      <c r="Q92" s="98">
        <v>18.715021633530657</v>
      </c>
      <c r="R92" s="98">
        <f t="shared" si="11"/>
        <v>19.848115559040554</v>
      </c>
      <c r="S92" s="98">
        <f t="shared" si="15"/>
        <v>1122.9012980118393</v>
      </c>
      <c r="T92" s="101">
        <v>15.819347721163972</v>
      </c>
      <c r="W92" s="102">
        <v>43748</v>
      </c>
      <c r="X92" s="98">
        <f>INDEX(C$5:C$4420,ROWS(C$5:C92)*24)</f>
        <v>12.417374463081361</v>
      </c>
      <c r="Y92" s="98">
        <f>INDEX(D$4:D$4420,ROWS(D$4:D91)*24)</f>
        <v>11.457790631180771</v>
      </c>
      <c r="Z92" s="98">
        <f>INDEX(F$5:F$4420,ROWS(E$5:E92)*24)</f>
        <v>100.46552275650565</v>
      </c>
      <c r="AA92" s="98">
        <f t="shared" si="16"/>
        <v>144670.35276936812</v>
      </c>
      <c r="AB92" s="103">
        <f t="shared" si="17"/>
        <v>0.97508309397759563</v>
      </c>
      <c r="AC92" s="104">
        <f>INDEX(G$5:G$4420,ROWS(G$5:G92)*24)</f>
        <v>141065.61518518568</v>
      </c>
      <c r="AD92" s="98">
        <f>INDEX(H$5:H$4420,ROWS(H$5:H92)*24)</f>
        <v>17.59968532986111</v>
      </c>
      <c r="AE92" s="104">
        <f>INDEX(I$5:I$4420,ROWS(I$5:I92)*24)</f>
        <v>25889.261455555541</v>
      </c>
      <c r="AF92" s="98">
        <f>INDEX(J$5:J$4420,ROWS(J$5:J92)*24)</f>
        <v>73.690314670138889</v>
      </c>
      <c r="AG92" s="104">
        <f t="shared" si="18"/>
        <v>115176.35372963015</v>
      </c>
      <c r="AH92" s="104">
        <f>INDEX(K$5:K$4420,ROWS(K$5:K92)*24)</f>
        <v>59356.56640625</v>
      </c>
      <c r="AI92" s="104">
        <f>(INDEX(M$5:M$4420,ROWS(M$5:M92)*24))*1440</f>
        <v>525795.93481292145</v>
      </c>
      <c r="AJ92" s="98">
        <f>INDEX(N$5:N$4420,ROWS(N$5:N92)*24)</f>
        <v>9935.9602091471352</v>
      </c>
      <c r="AK92" s="98">
        <f>INDEX(O$5:O$4420,ROWS(O$5:O92)*24)</f>
        <v>7212.9533333333329</v>
      </c>
      <c r="AL92" s="98">
        <f>INDEX(P$5:P$4420,ROWS(P$5:P92)*24)</f>
        <v>395.91027777777776</v>
      </c>
      <c r="AM92" s="98">
        <f>INDEX(R$5:R$4420,ROWS(Q$5:Q92)*24)</f>
        <v>18.308720358830474</v>
      </c>
      <c r="AN92" s="98">
        <f t="shared" si="19"/>
        <v>26364.557316715884</v>
      </c>
      <c r="AO92" s="98">
        <f t="shared" si="20"/>
        <v>25707.634119732982</v>
      </c>
      <c r="AP92" s="98"/>
      <c r="AQ92" s="98">
        <f>INDEX(T$5:T$4420,ROWS(T$5:T92)*24)</f>
        <v>13.509111707627437</v>
      </c>
      <c r="AT92" s="105">
        <f>INDEX(B$15:B$4420,ROWS(B$15:B102)*24)</f>
        <v>43749.416666666664</v>
      </c>
      <c r="AU92" s="98">
        <f>INDEX(C$15:C$4420,ROWS(C$15:C102)*24)</f>
        <v>15.172289866738849</v>
      </c>
      <c r="AV92" s="98">
        <f>INDEX(D$15:D$4420,ROWS(D$15:D102)*24)</f>
        <v>11.561520715242219</v>
      </c>
      <c r="AW92" s="98">
        <f>INDEX(E$15:E$4420,ROWS(E$15:E102)*24)</f>
        <v>74.306666666666672</v>
      </c>
      <c r="AX92" s="98">
        <f>INDEX(G$15:G$4420,ROWS(G$15:G102)*24)</f>
        <v>55227.884514687859</v>
      </c>
      <c r="AY92" s="98">
        <f>INDEX(H$15:H$4420,ROWS(H$15:H102)*24)</f>
        <v>17.387575954861113</v>
      </c>
      <c r="AZ92" s="98">
        <f>INDEX(I$15:I$4420,ROWS(I$15:I102)*24)</f>
        <v>10345.501111111111</v>
      </c>
      <c r="BA92" s="98">
        <f>INDEX(J$15:J$4420,ROWS(J$15:J102)*24)</f>
        <v>56.919090711805559</v>
      </c>
      <c r="BB92" s="98">
        <f>INDEX(K$15:K$4420,ROWS(K$15:K102)*24)</f>
        <v>56303.796875</v>
      </c>
      <c r="BC92" s="98">
        <f>INDEX(L$15:L$4420,ROWS(L$15:L102)*24)</f>
        <v>388.94143428246514</v>
      </c>
      <c r="BD92" s="98">
        <f>INDEX(M$15:M$4420,ROWS(M$15:M102)*24)</f>
        <v>353.11252168857027</v>
      </c>
      <c r="BE92" s="98">
        <f>INDEX(N$15:N$4420,ROWS(N$15:N102)*24)</f>
        <v>13804.093792724609</v>
      </c>
      <c r="BF92" s="98">
        <f>INDEX(O$15:O$4420,ROWS(O$15:O102)*24)</f>
        <v>3878.6750000000002</v>
      </c>
      <c r="BG92" s="98">
        <f>INDEX(P$15:P$4420,ROWS(P$15:P102)*24)</f>
        <v>396.40922839505805</v>
      </c>
      <c r="BH92" s="98">
        <f>INDEX(Q$15:Q$4420,ROWS(Q$15:Q102)*24)</f>
        <v>7.4677941125928839</v>
      </c>
      <c r="BI92" s="98">
        <f>INDEX(T$15:T$4420,ROWS(T$15:T102)*24)</f>
        <v>12.71254442440139</v>
      </c>
    </row>
    <row r="93" spans="2:61" x14ac:dyDescent="0.2">
      <c r="B93" s="100">
        <v>43664.708333333336</v>
      </c>
      <c r="C93" s="98">
        <v>14.92923505871298</v>
      </c>
      <c r="D93" s="98">
        <f t="shared" si="12"/>
        <v>14.038822089232291</v>
      </c>
      <c r="E93" s="98">
        <v>121.98916666666666</v>
      </c>
      <c r="F93" s="98">
        <f t="shared" ref="F93:F156" si="22">AVERAGE(E70:E93)</f>
        <v>114.89926854210923</v>
      </c>
      <c r="G93" s="98">
        <v>92069.115588721965</v>
      </c>
      <c r="H93" s="98">
        <v>18.599869791666666</v>
      </c>
      <c r="I93" s="98">
        <v>19670.540700000824</v>
      </c>
      <c r="J93" s="98">
        <f t="shared" si="13"/>
        <v>103.389296875</v>
      </c>
      <c r="K93" s="98">
        <v>53553.10546875</v>
      </c>
      <c r="L93" s="98">
        <f t="shared" si="14"/>
        <v>310.72073599975556</v>
      </c>
      <c r="M93" s="98">
        <f t="shared" si="21"/>
        <v>308.40658661088725</v>
      </c>
      <c r="N93" s="98"/>
      <c r="O93" s="98"/>
      <c r="P93" s="98">
        <v>331.53685185184082</v>
      </c>
      <c r="Q93" s="98">
        <v>20.816115852085254</v>
      </c>
      <c r="R93" s="98">
        <f t="shared" ref="R93:R156" si="23">AVERAGE(Q70:Q93)</f>
        <v>19.855491269207036</v>
      </c>
      <c r="S93" s="98">
        <f t="shared" si="15"/>
        <v>1248.9669511251152</v>
      </c>
      <c r="T93" s="101">
        <v>15.263738269899687</v>
      </c>
      <c r="W93" s="102">
        <v>43749</v>
      </c>
      <c r="X93" s="98">
        <f>INDEX(C$5:C$4420,ROWS(C$5:C93)*24)</f>
        <v>11.57856780970469</v>
      </c>
      <c r="Y93" s="98">
        <f>INDEX(D$4:D$4420,ROWS(D$4:D92)*24)</f>
        <v>11.554113140978229</v>
      </c>
      <c r="Z93" s="98">
        <f>INDEX(F$5:F$4420,ROWS(E$5:E93)*24)</f>
        <v>98.457457838502066</v>
      </c>
      <c r="AA93" s="98">
        <f t="shared" si="16"/>
        <v>141778.73928744296</v>
      </c>
      <c r="AB93" s="103">
        <f t="shared" si="17"/>
        <v>0.97042595840343726</v>
      </c>
      <c r="AC93" s="104">
        <f>INDEX(G$5:G$4420,ROWS(G$5:G93)*24)</f>
        <v>137585.76895424791</v>
      </c>
      <c r="AD93" s="98">
        <f>INDEX(H$5:H$4420,ROWS(H$5:H93)*24)</f>
        <v>17.032562934027776</v>
      </c>
      <c r="AE93" s="104">
        <f>INDEX(I$5:I$4420,ROWS(I$5:I93)*24)</f>
        <v>25508.021944444445</v>
      </c>
      <c r="AF93" s="98">
        <f>INDEX(J$5:J$4420,ROWS(J$5:J93)*24)</f>
        <v>93.954103732638885</v>
      </c>
      <c r="AG93" s="104">
        <f t="shared" si="18"/>
        <v>112077.74700980345</v>
      </c>
      <c r="AH93" s="104">
        <f>INDEX(K$5:K$4420,ROWS(K$5:K93)*24)</f>
        <v>56303.796875</v>
      </c>
      <c r="AI93" s="104">
        <f>(INDEX(M$5:M$4420,ROWS(M$5:M93)*24))*1440</f>
        <v>524428.20467182668</v>
      </c>
      <c r="AJ93" s="98">
        <f>INDEX(N$5:N$4420,ROWS(N$5:N93)*24)</f>
        <v>9266.153529459636</v>
      </c>
      <c r="AK93" s="98">
        <f>INDEX(O$5:O$4420,ROWS(O$5:O93)*24)</f>
        <v>7183.5733333333337</v>
      </c>
      <c r="AL93" s="98">
        <f>INDEX(P$5:P$4420,ROWS(P$5:P93)*24)</f>
        <v>395.87870370374787</v>
      </c>
      <c r="AM93" s="98">
        <f>INDEX(R$5:R$4420,ROWS(Q$5:Q93)*24)</f>
        <v>18.184640913183657</v>
      </c>
      <c r="AN93" s="98">
        <f t="shared" si="19"/>
        <v>26185.882914984464</v>
      </c>
      <c r="AO93" s="98">
        <f t="shared" si="20"/>
        <v>25411.460524413993</v>
      </c>
      <c r="AP93" s="98"/>
      <c r="AQ93" s="98">
        <f>INDEX(T$5:T$4420,ROWS(T$5:T93)*24)</f>
        <v>12.256279230013476</v>
      </c>
      <c r="AT93" s="105">
        <f>INDEX(B$15:B$4420,ROWS(B$15:B103)*24)</f>
        <v>43750.416666666664</v>
      </c>
      <c r="AU93" s="98">
        <f>INDEX(C$15:C$4420,ROWS(C$15:C103)*24)</f>
        <v>11.145313676553261</v>
      </c>
      <c r="AV93" s="98">
        <f>INDEX(D$15:D$4420,ROWS(D$15:D103)*24)</f>
        <v>11.22423624512451</v>
      </c>
      <c r="AW93" s="98">
        <f>INDEX(E$15:E$4420,ROWS(E$15:E103)*24)</f>
        <v>100.79833333333333</v>
      </c>
      <c r="AX93" s="98">
        <f>INDEX(G$15:G$4420,ROWS(G$15:G103)*24)</f>
        <v>55081.073067630794</v>
      </c>
      <c r="AY93" s="98">
        <f>INDEX(H$15:H$4420,ROWS(H$15:H103)*24)</f>
        <v>18.826681857638889</v>
      </c>
      <c r="AZ93" s="98">
        <f>INDEX(I$15:I$4420,ROWS(I$15:I103)*24)</f>
        <v>10185.248194444444</v>
      </c>
      <c r="BA93" s="98">
        <f>INDEX(J$15:J$4420,ROWS(J$15:J103)*24)</f>
        <v>81.971651475694443</v>
      </c>
      <c r="BB93" s="98">
        <f>INDEX(K$15:K$4420,ROWS(K$15:K103)*24)</f>
        <v>56449.00390625</v>
      </c>
      <c r="BC93" s="98">
        <f>INDEX(L$15:L$4420,ROWS(L$15:L103)*24)</f>
        <v>378.5438748713014</v>
      </c>
      <c r="BD93" s="98">
        <f>INDEX(M$15:M$4420,ROWS(M$15:M103)*24)</f>
        <v>376.55483786201671</v>
      </c>
      <c r="BE93" s="98">
        <f>INDEX(N$15:N$4420,ROWS(N$15:N103)*24)</f>
        <v>8823.5820235188803</v>
      </c>
      <c r="BF93" s="98">
        <f>INDEX(O$15:O$4420,ROWS(O$15:O103)*24)</f>
        <v>7179.5291666666662</v>
      </c>
      <c r="BG93" s="98">
        <f>INDEX(P$15:P$4420,ROWS(P$15:P103)*24)</f>
        <v>395.60666666666668</v>
      </c>
      <c r="BH93" s="98">
        <f>INDEX(Q$15:Q$4420,ROWS(Q$15:Q103)*24)</f>
        <v>17.062791795365307</v>
      </c>
      <c r="BI93" s="98">
        <f>INDEX(T$15:T$4420,ROWS(T$15:T103)*24)</f>
        <v>10.204167604234277</v>
      </c>
    </row>
    <row r="94" spans="2:61" x14ac:dyDescent="0.2">
      <c r="B94" s="100">
        <v>43664.75</v>
      </c>
      <c r="C94" s="98">
        <v>14.789259115854382</v>
      </c>
      <c r="D94" s="98">
        <f t="shared" si="12"/>
        <v>14.027016173951644</v>
      </c>
      <c r="E94" s="98">
        <v>99.0438271604975</v>
      </c>
      <c r="F94" s="98">
        <f t="shared" si="22"/>
        <v>110.79860624787069</v>
      </c>
      <c r="G94" s="98">
        <v>99335.937222222215</v>
      </c>
      <c r="H94" s="98">
        <v>18.63566623263889</v>
      </c>
      <c r="I94" s="98">
        <v>20867.005370370418</v>
      </c>
      <c r="J94" s="98">
        <f t="shared" si="13"/>
        <v>80.408160927858603</v>
      </c>
      <c r="K94" s="98">
        <v>53553.10546875</v>
      </c>
      <c r="L94" s="98">
        <f t="shared" si="14"/>
        <v>310.79771435005381</v>
      </c>
      <c r="M94" s="98">
        <f t="shared" si="21"/>
        <v>308.29417941703679</v>
      </c>
      <c r="N94" s="98"/>
      <c r="O94" s="98"/>
      <c r="P94" s="98">
        <v>331.97777777777776</v>
      </c>
      <c r="Q94" s="98">
        <v>21.180063427723944</v>
      </c>
      <c r="R94" s="98">
        <f t="shared" si="23"/>
        <v>19.959164666760625</v>
      </c>
      <c r="S94" s="98">
        <f t="shared" si="15"/>
        <v>1270.8038056634366</v>
      </c>
      <c r="T94" s="101">
        <v>15.027642436875547</v>
      </c>
      <c r="W94" s="102">
        <v>43750</v>
      </c>
      <c r="X94" s="98">
        <f>INDEX(C$5:C$4420,ROWS(C$5:C94)*24)</f>
        <v>11.247464036236311</v>
      </c>
      <c r="Y94" s="98">
        <f>INDEX(D$4:D$4420,ROWS(D$4:D93)*24)</f>
        <v>11.217146441018606</v>
      </c>
      <c r="Z94" s="98">
        <f>INDEX(F$5:F$4420,ROWS(E$5:E94)*24)</f>
        <v>97.47780332717025</v>
      </c>
      <c r="AA94" s="98">
        <f t="shared" si="16"/>
        <v>140368.03679112517</v>
      </c>
      <c r="AB94" s="103">
        <f t="shared" si="17"/>
        <v>0.97362571344994864</v>
      </c>
      <c r="AC94" s="104">
        <f>INDEX(G$5:G$4420,ROWS(G$5:G94)*24)</f>
        <v>136665.92996632788</v>
      </c>
      <c r="AD94" s="98">
        <f>INDEX(H$5:H$4420,ROWS(H$5:H94)*24)</f>
        <v>20.363140190972221</v>
      </c>
      <c r="AE94" s="104">
        <f>INDEX(I$5:I$4420,ROWS(I$5:I94)*24)</f>
        <v>25224.231677529548</v>
      </c>
      <c r="AF94" s="98">
        <f>INDEX(J$5:J$4420,ROWS(J$5:J94)*24)</f>
        <v>69.611489438646373</v>
      </c>
      <c r="AG94" s="104">
        <f t="shared" si="18"/>
        <v>111441.69828879833</v>
      </c>
      <c r="AH94" s="104">
        <f>INDEX(K$5:K$4420,ROWS(K$5:K94)*24)</f>
        <v>56449.00390625</v>
      </c>
      <c r="AI94" s="104">
        <f>(INDEX(M$5:M$4420,ROWS(M$5:M94)*24))*1440</f>
        <v>543484.22893623437</v>
      </c>
      <c r="AJ94" s="98">
        <f>INDEX(N$5:N$4420,ROWS(N$5:N94)*24)</f>
        <v>9020.7988834635416</v>
      </c>
      <c r="AK94" s="98">
        <f>INDEX(O$5:O$4420,ROWS(O$5:O94)*24)</f>
        <v>7178.6158333333333</v>
      </c>
      <c r="AL94" s="98">
        <f>INDEX(P$5:P$4420,ROWS(P$5:P94)*24)</f>
        <v>395.94111111111113</v>
      </c>
      <c r="AM94" s="98">
        <f>INDEX(R$5:R$4420,ROWS(Q$5:Q94)*24)</f>
        <v>18.61968567723298</v>
      </c>
      <c r="AN94" s="98">
        <f t="shared" si="19"/>
        <v>26812.34737521549</v>
      </c>
      <c r="AO94" s="98">
        <f t="shared" si="20"/>
        <v>26105.190842462038</v>
      </c>
      <c r="AP94" s="98"/>
      <c r="AQ94" s="98">
        <f>INDEX(T$5:T$4420,ROWS(T$5:T94)*24)</f>
        <v>12.01030818382899</v>
      </c>
      <c r="AT94" s="105">
        <f>INDEX(B$15:B$4420,ROWS(B$15:B104)*24)</f>
        <v>43751.416666666664</v>
      </c>
      <c r="AU94" s="98">
        <f>INDEX(C$15:C$4420,ROWS(C$15:C104)*24)</f>
        <v>10.558434539117927</v>
      </c>
      <c r="AV94" s="98">
        <f>INDEX(D$15:D$4420,ROWS(D$15:D104)*24)</f>
        <v>11.133013021460933</v>
      </c>
      <c r="AW94" s="98">
        <f>INDEX(E$15:E$4420,ROWS(E$15:E104)*24)</f>
        <v>82.082722222242097</v>
      </c>
      <c r="AX94" s="98">
        <f>INDEX(G$15:G$4420,ROWS(G$15:G104)*24)</f>
        <v>52997.966500831972</v>
      </c>
      <c r="AY94" s="98">
        <f>INDEX(H$15:H$4420,ROWS(H$15:H104)*24)</f>
        <v>20.402712673611113</v>
      </c>
      <c r="AZ94" s="98">
        <f>INDEX(I$15:I$4420,ROWS(I$15:I104)*24)</f>
        <v>10886.407499999999</v>
      </c>
      <c r="BA94" s="98">
        <f>INDEX(J$15:J$4420,ROWS(J$15:J104)*24)</f>
        <v>61.680009548630984</v>
      </c>
      <c r="BB94" s="98">
        <f>INDEX(K$15:K$4420,ROWS(K$15:K104)*24)</f>
        <v>56553.765625</v>
      </c>
      <c r="BC94" s="98">
        <f>INDEX(L$15:L$4420,ROWS(L$15:L104)*24)</f>
        <v>376.0121399996288</v>
      </c>
      <c r="BD94" s="98">
        <f>INDEX(M$15:M$4420,ROWS(M$15:M104)*24)</f>
        <v>377.57827063702479</v>
      </c>
      <c r="BE94" s="98">
        <f>INDEX(N$15:N$4420,ROWS(N$15:N104)*24)</f>
        <v>8381.5168391927091</v>
      </c>
      <c r="BF94" s="98">
        <f>INDEX(O$15:O$4420,ROWS(O$15:O104)*24)</f>
        <v>7180.7958333333336</v>
      </c>
      <c r="BG94" s="98">
        <f>INDEX(P$15:P$4420,ROWS(P$15:P104)*24)</f>
        <v>396.0132638888889</v>
      </c>
      <c r="BH94" s="98">
        <f>INDEX(Q$15:Q$4420,ROWS(Q$15:Q104)*24)</f>
        <v>20.001123889260086</v>
      </c>
      <c r="BI94" s="98">
        <f>INDEX(T$15:T$4420,ROWS(T$15:T104)*24)</f>
        <v>9.7504520121713476</v>
      </c>
    </row>
    <row r="95" spans="2:61" x14ac:dyDescent="0.2">
      <c r="B95" s="100">
        <v>43664.791666666664</v>
      </c>
      <c r="C95" s="98">
        <v>14.406026416884528</v>
      </c>
      <c r="D95" s="98">
        <f t="shared" si="12"/>
        <v>14.002640679343473</v>
      </c>
      <c r="E95" s="98">
        <v>108.86888888888889</v>
      </c>
      <c r="F95" s="98">
        <f t="shared" si="22"/>
        <v>108.61349166453728</v>
      </c>
      <c r="G95" s="98">
        <v>105539.33611111112</v>
      </c>
      <c r="H95" s="98">
        <v>18.874175347222224</v>
      </c>
      <c r="I95" s="98">
        <v>22061.047777777778</v>
      </c>
      <c r="J95" s="98">
        <f t="shared" si="13"/>
        <v>89.99471354166667</v>
      </c>
      <c r="K95" s="98">
        <v>53553.10546875</v>
      </c>
      <c r="L95" s="98">
        <f t="shared" si="14"/>
        <v>312.29531429486298</v>
      </c>
      <c r="M95" s="98">
        <f t="shared" si="21"/>
        <v>308.42527686765715</v>
      </c>
      <c r="N95" s="98"/>
      <c r="O95" s="98"/>
      <c r="P95" s="98">
        <v>331.97572222221231</v>
      </c>
      <c r="Q95" s="98">
        <v>19.680407927349314</v>
      </c>
      <c r="R95" s="98">
        <f t="shared" si="23"/>
        <v>19.842292735219402</v>
      </c>
      <c r="S95" s="98">
        <f t="shared" si="15"/>
        <v>1180.8244756409588</v>
      </c>
      <c r="T95" s="101">
        <v>14.958212231993675</v>
      </c>
      <c r="W95" s="102">
        <v>43751</v>
      </c>
      <c r="X95" s="98">
        <f>INDEX(C$5:C$4420,ROWS(C$5:C95)*24)</f>
        <v>12.111441819100227</v>
      </c>
      <c r="Y95" s="98">
        <f>INDEX(D$4:D$4420,ROWS(D$4:D94)*24)</f>
        <v>11.180866629733536</v>
      </c>
      <c r="Z95" s="98">
        <f>INDEX(F$5:F$4420,ROWS(E$5:E95)*24)</f>
        <v>93.468016251927182</v>
      </c>
      <c r="AA95" s="98">
        <f t="shared" si="16"/>
        <v>134593.94340277516</v>
      </c>
      <c r="AB95" s="103">
        <f t="shared" si="17"/>
        <v>0.97240682535838252</v>
      </c>
      <c r="AC95" s="104">
        <f>INDEX(G$5:G$4420,ROWS(G$5:G95)*24)</f>
        <v>130880.06921675841</v>
      </c>
      <c r="AD95" s="98">
        <f>INDEX(H$5:H$4420,ROWS(H$5:H95)*24)</f>
        <v>16.754459635416666</v>
      </c>
      <c r="AE95" s="104">
        <f>INDEX(I$5:I$4420,ROWS(I$5:I95)*24)</f>
        <v>27006.981666666667</v>
      </c>
      <c r="AF95" s="98">
        <f>INDEX(J$5:J$4420,ROWS(J$5:J95)*24)</f>
        <v>94.49115147567457</v>
      </c>
      <c r="AG95" s="104">
        <f t="shared" si="18"/>
        <v>103873.08755009173</v>
      </c>
      <c r="AH95" s="104">
        <f>INDEX(K$5:K$4420,ROWS(K$5:K95)*24)</f>
        <v>56553.765625</v>
      </c>
      <c r="AI95" s="104">
        <f>(INDEX(M$5:M$4420,ROWS(M$5:M95)*24))*1440</f>
        <v>543984.55177279061</v>
      </c>
      <c r="AJ95" s="98">
        <f>INDEX(N$5:N$4420,ROWS(N$5:N95)*24)</f>
        <v>9545.107106933594</v>
      </c>
      <c r="AK95" s="98">
        <f>INDEX(O$5:O$4420,ROWS(O$5:O95)*24)</f>
        <v>7181.5741666666663</v>
      </c>
      <c r="AL95" s="98">
        <f>INDEX(P$5:P$4420,ROWS(P$5:P95)*24)</f>
        <v>395.86310185184908</v>
      </c>
      <c r="AM95" s="98">
        <f>INDEX(R$5:R$4420,ROWS(Q$5:Q95)*24)</f>
        <v>18.242163718552725</v>
      </c>
      <c r="AN95" s="98">
        <f t="shared" si="19"/>
        <v>26268.715754715922</v>
      </c>
      <c r="AO95" s="98">
        <f t="shared" si="20"/>
        <v>25543.878493285036</v>
      </c>
      <c r="AP95" s="98"/>
      <c r="AQ95" s="98">
        <f>INDEX(T$5:T$4420,ROWS(T$5:T95)*24)</f>
        <v>13.018468520316592</v>
      </c>
      <c r="AT95" s="105">
        <f>INDEX(B$15:B$4420,ROWS(B$15:B105)*24)</f>
        <v>43752.416666666664</v>
      </c>
      <c r="AU95" s="98">
        <f>INDEX(C$15:C$4420,ROWS(C$15:C105)*24)</f>
        <v>14.980484035456968</v>
      </c>
      <c r="AV95" s="98">
        <f>INDEX(D$15:D$4420,ROWS(D$15:D105)*24)</f>
        <v>11.508937339528714</v>
      </c>
      <c r="AW95" s="98">
        <f>INDEX(E$15:E$4420,ROWS(E$15:E105)*24)</f>
        <v>96.382777777777775</v>
      </c>
      <c r="AX95" s="98">
        <f>INDEX(G$15:G$4420,ROWS(G$15:G105)*24)</f>
        <v>53822.7881578909</v>
      </c>
      <c r="AY95" s="98">
        <f>INDEX(H$15:H$4420,ROWS(H$15:H105)*24)</f>
        <v>18.576396183473388</v>
      </c>
      <c r="AZ95" s="98">
        <f>INDEX(I$15:I$4420,ROWS(I$15:I105)*24)</f>
        <v>10270.830106063497</v>
      </c>
      <c r="BA95" s="98">
        <f>INDEX(J$15:J$4420,ROWS(J$15:J105)*24)</f>
        <v>77.806381594304383</v>
      </c>
      <c r="BB95" s="98">
        <f>INDEX(K$15:K$4420,ROWS(K$15:K105)*24)</f>
        <v>56278.37109375</v>
      </c>
      <c r="BC95" s="98">
        <f>INDEX(L$15:L$4420,ROWS(L$15:L105)*24)</f>
        <v>378.10922968125385</v>
      </c>
      <c r="BD95" s="98">
        <f>INDEX(M$15:M$4420,ROWS(M$15:M105)*24)</f>
        <v>377.63354796463949</v>
      </c>
      <c r="BE95" s="98">
        <f>INDEX(N$15:N$4420,ROWS(N$15:N105)*24)</f>
        <v>11287.002194010416</v>
      </c>
      <c r="BF95" s="98">
        <f>INDEX(O$15:O$4420,ROWS(O$15:O105)*24)</f>
        <v>7480.6116666666667</v>
      </c>
      <c r="BG95" s="98">
        <f>INDEX(P$15:P$4420,ROWS(P$15:P105)*24)</f>
        <v>395.69990740741292</v>
      </c>
      <c r="BH95" s="98">
        <f>INDEX(Q$15:Q$4420,ROWS(Q$15:Q105)*24)</f>
        <v>17.590677726159079</v>
      </c>
      <c r="BI95" s="98">
        <f>INDEX(T$15:T$4420,ROWS(T$15:T105)*24)</f>
        <v>13.534748566945394</v>
      </c>
    </row>
    <row r="96" spans="2:61" x14ac:dyDescent="0.2">
      <c r="B96" s="100">
        <v>43664.833333333336</v>
      </c>
      <c r="C96" s="98">
        <v>14.300759861321293</v>
      </c>
      <c r="D96" s="98">
        <f t="shared" si="12"/>
        <v>13.972496679587444</v>
      </c>
      <c r="E96" s="98">
        <v>98.385833333333338</v>
      </c>
      <c r="F96" s="98">
        <f t="shared" si="22"/>
        <v>107.33407036824099</v>
      </c>
      <c r="G96" s="98">
        <v>112314.76018518925</v>
      </c>
      <c r="H96" s="98">
        <v>22.686414930555557</v>
      </c>
      <c r="I96" s="98">
        <v>23259.739948148199</v>
      </c>
      <c r="J96" s="98">
        <f t="shared" si="13"/>
        <v>75.699418402777781</v>
      </c>
      <c r="K96" s="98">
        <v>53553.10546875</v>
      </c>
      <c r="L96" s="98">
        <f t="shared" si="14"/>
        <v>310.29204112405165</v>
      </c>
      <c r="M96" s="98">
        <f t="shared" si="21"/>
        <v>308.16563810819957</v>
      </c>
      <c r="N96" s="98"/>
      <c r="O96" s="98"/>
      <c r="P96" s="98">
        <v>331.67580246913764</v>
      </c>
      <c r="Q96" s="98">
        <v>21.383761345085997</v>
      </c>
      <c r="R96" s="98">
        <f t="shared" si="23"/>
        <v>20.070370280685488</v>
      </c>
      <c r="S96" s="98">
        <f t="shared" si="15"/>
        <v>1283.0256807051599</v>
      </c>
      <c r="T96" s="101">
        <v>14.845192210954071</v>
      </c>
      <c r="W96" s="102">
        <v>43752</v>
      </c>
      <c r="X96" s="98">
        <f>INDEX(C$5:C$4420,ROWS(C$5:C96)*24)</f>
        <v>12.610757034737357</v>
      </c>
      <c r="Y96" s="98">
        <f>INDEX(D$4:D$4420,ROWS(D$4:D95)*24)</f>
        <v>11.65623618044998</v>
      </c>
      <c r="Z96" s="98">
        <f>INDEX(F$5:F$4420,ROWS(E$5:E96)*24)</f>
        <v>91.372539048602604</v>
      </c>
      <c r="AA96" s="98">
        <f t="shared" si="16"/>
        <v>131576.45622998776</v>
      </c>
      <c r="AB96" s="103">
        <f t="shared" si="17"/>
        <v>0.97337472129645541</v>
      </c>
      <c r="AC96" s="104">
        <f>INDEX(G$5:G$4420,ROWS(G$5:G96)*24)</f>
        <v>128073.1964120396</v>
      </c>
      <c r="AD96" s="98">
        <f>INDEX(H$5:H$4420,ROWS(H$5:H96)*24)</f>
        <v>16.596690538194444</v>
      </c>
      <c r="AE96" s="104">
        <f>INDEX(I$5:I$4420,ROWS(I$5:I96)*24)</f>
        <v>24463.970154320665</v>
      </c>
      <c r="AF96" s="98">
        <f>INDEX(J$5:J$4420,ROWS(J$5:J96)*24)</f>
        <v>74.915948350694435</v>
      </c>
      <c r="AG96" s="104">
        <f t="shared" si="18"/>
        <v>103609.22625771894</v>
      </c>
      <c r="AH96" s="104">
        <f>INDEX(K$5:K$4420,ROWS(K$5:K96)*24)</f>
        <v>56278.37109375</v>
      </c>
      <c r="AI96" s="104">
        <f>(INDEX(M$5:M$4420,ROWS(M$5:M96)*24))*1440</f>
        <v>543694.51210110995</v>
      </c>
      <c r="AJ96" s="98">
        <f>INDEX(N$5:N$4420,ROWS(N$5:N96)*24)</f>
        <v>9962.7597534179695</v>
      </c>
      <c r="AK96" s="98">
        <f>INDEX(O$5:O$4420,ROWS(O$5:O96)*24)</f>
        <v>7184.6949999999997</v>
      </c>
      <c r="AL96" s="98">
        <f>INDEX(P$5:P$4420,ROWS(P$5:P96)*24)</f>
        <v>396.79518518520729</v>
      </c>
      <c r="AM96" s="98">
        <f>INDEX(R$5:R$4420,ROWS(Q$5:Q96)*24)</f>
        <v>18.493585052505999</v>
      </c>
      <c r="AN96" s="98">
        <f t="shared" si="19"/>
        <v>26630.762475608637</v>
      </c>
      <c r="AO96" s="98">
        <f t="shared" si="20"/>
        <v>25921.711002607659</v>
      </c>
      <c r="AP96" s="98"/>
      <c r="AQ96" s="98">
        <f>INDEX(T$5:T$4420,ROWS(T$5:T96)*24)</f>
        <v>13.546914617378109</v>
      </c>
      <c r="AT96" s="105">
        <f>INDEX(B$15:B$4420,ROWS(B$15:B106)*24)</f>
        <v>43753.416666666664</v>
      </c>
      <c r="AU96" s="98">
        <f>INDEX(C$15:C$4420,ROWS(C$15:C106)*24)</f>
        <v>15.701342600716485</v>
      </c>
      <c r="AV96" s="98">
        <f>INDEX(D$15:D$4420,ROWS(D$15:D106)*24)</f>
        <v>11.762415874212726</v>
      </c>
      <c r="AW96" s="98">
        <f>INDEX(E$15:E$4420,ROWS(E$15:E106)*24)</f>
        <v>88.13388888888889</v>
      </c>
      <c r="AX96" s="98">
        <f>INDEX(G$15:G$4420,ROWS(G$15:G106)*24)</f>
        <v>54107.98333333333</v>
      </c>
      <c r="AY96" s="98">
        <f>INDEX(H$15:H$4420,ROWS(H$15:H106)*24)</f>
        <v>17.339811197916667</v>
      </c>
      <c r="AZ96" s="98">
        <f>INDEX(I$15:I$4420,ROWS(I$15:I106)*24)</f>
        <v>9477.6497222222224</v>
      </c>
      <c r="BA96" s="98">
        <f>INDEX(J$15:J$4420,ROWS(J$15:J106)*24)</f>
        <v>70.794077690972216</v>
      </c>
      <c r="BB96" s="98">
        <f>INDEX(K$15:K$4420,ROWS(K$15:K106)*24)</f>
        <v>56364.2421875</v>
      </c>
      <c r="BC96" s="98">
        <f>INDEX(L$15:L$4420,ROWS(L$15:L106)*24)</f>
        <v>377.94384206832905</v>
      </c>
      <c r="BD96" s="98">
        <f>INDEX(M$15:M$4420,ROWS(M$15:M106)*24)</f>
        <v>377.69784515589453</v>
      </c>
      <c r="BE96" s="98">
        <f>INDEX(N$15:N$4420,ROWS(N$15:N106)*24)</f>
        <v>12174.568446451824</v>
      </c>
      <c r="BF96" s="98">
        <f>INDEX(O$15:O$4420,ROWS(O$15:O106)*24)</f>
        <v>7926.6841666666669</v>
      </c>
      <c r="BG96" s="98">
        <f>INDEX(P$15:P$4420,ROWS(P$15:P106)*24)</f>
        <v>396.55048611111113</v>
      </c>
      <c r="BH96" s="98">
        <f>INDEX(Q$15:Q$4420,ROWS(Q$15:Q106)*24)</f>
        <v>18.606644042782072</v>
      </c>
      <c r="BI96" s="98">
        <f>INDEX(T$15:T$4420,ROWS(T$15:T106)*24)</f>
        <v>14.288684913575286</v>
      </c>
    </row>
    <row r="97" spans="2:61" x14ac:dyDescent="0.2">
      <c r="B97" s="100">
        <v>43664.875</v>
      </c>
      <c r="C97" s="98">
        <v>14.325217205153571</v>
      </c>
      <c r="D97" s="98">
        <f t="shared" si="12"/>
        <v>13.944817715998367</v>
      </c>
      <c r="E97" s="98">
        <v>116.48361111111112</v>
      </c>
      <c r="F97" s="98">
        <f t="shared" si="22"/>
        <v>106.56457962750022</v>
      </c>
      <c r="G97" s="98">
        <v>118456</v>
      </c>
      <c r="H97" s="98">
        <v>18.251714409722222</v>
      </c>
      <c r="I97" s="98">
        <v>24444.150294444367</v>
      </c>
      <c r="J97" s="98">
        <f t="shared" si="13"/>
        <v>98.231896701388891</v>
      </c>
      <c r="K97" s="98">
        <v>53553.10546875</v>
      </c>
      <c r="L97" s="98">
        <f t="shared" si="14"/>
        <v>312.64433944432682</v>
      </c>
      <c r="M97" s="98">
        <f t="shared" si="21"/>
        <v>308.34349612930458</v>
      </c>
      <c r="N97" s="98"/>
      <c r="O97" s="98"/>
      <c r="P97" s="98">
        <v>332.66694444444443</v>
      </c>
      <c r="Q97" s="98">
        <v>20.022605000117586</v>
      </c>
      <c r="R97" s="98">
        <f t="shared" si="23"/>
        <v>19.879904234888855</v>
      </c>
      <c r="S97" s="98">
        <f t="shared" si="15"/>
        <v>1201.3563000070551</v>
      </c>
      <c r="T97" s="101">
        <v>14.777863955528819</v>
      </c>
      <c r="W97" s="102">
        <v>43753</v>
      </c>
      <c r="X97" s="98">
        <f>INDEX(C$5:C$4420,ROWS(C$5:C97)*24)</f>
        <v>12.640264151626162</v>
      </c>
      <c r="Y97" s="98">
        <f>INDEX(D$4:D$4420,ROWS(D$4:D96)*24)</f>
        <v>11.528449656148567</v>
      </c>
      <c r="Z97" s="98">
        <f>INDEX(F$5:F$4420,ROWS(E$5:E97)*24)</f>
        <v>102.18986759868675</v>
      </c>
      <c r="AA97" s="98">
        <f t="shared" si="16"/>
        <v>147153.40934210891</v>
      </c>
      <c r="AB97" s="103">
        <f t="shared" si="17"/>
        <v>0.97291048222744936</v>
      </c>
      <c r="AC97" s="104">
        <f>INDEX(G$5:G$4420,ROWS(G$5:G97)*24)</f>
        <v>143167.09444444443</v>
      </c>
      <c r="AD97" s="98">
        <f>INDEX(H$5:H$4420,ROWS(H$5:H97)*24)</f>
        <v>16.640603298611111</v>
      </c>
      <c r="AE97" s="104">
        <f>INDEX(I$5:I$4420,ROWS(I$5:I97)*24)</f>
        <v>24386.466819923189</v>
      </c>
      <c r="AF97" s="98">
        <f>INDEX(J$5:J$4420,ROWS(J$5:J97)*24)</f>
        <v>88.88661892361111</v>
      </c>
      <c r="AG97" s="104">
        <f t="shared" si="18"/>
        <v>118780.62762452124</v>
      </c>
      <c r="AH97" s="104">
        <f>INDEX(K$5:K$4420,ROWS(K$5:K97)*24)</f>
        <v>56364.2421875</v>
      </c>
      <c r="AI97" s="104">
        <f>(INDEX(M$5:M$4420,ROWS(M$5:M97)*24))*1440</f>
        <v>542830.72158863652</v>
      </c>
      <c r="AJ97" s="98">
        <f>INDEX(N$5:N$4420,ROWS(N$5:N97)*24)</f>
        <v>9990.8974300130212</v>
      </c>
      <c r="AK97" s="98">
        <f>INDEX(O$5:O$4420,ROWS(O$5:O97)*24)</f>
        <v>7181.4008333333331</v>
      </c>
      <c r="AL97" s="98">
        <f>INDEX(P$5:P$4420,ROWS(P$5:P97)*24)</f>
        <v>395.5911111111111</v>
      </c>
      <c r="AM97" s="98">
        <f>INDEX(R$5:R$4420,ROWS(Q$5:Q97)*24)</f>
        <v>19.11904236383668</v>
      </c>
      <c r="AN97" s="98">
        <f t="shared" si="19"/>
        <v>27531.421003924821</v>
      </c>
      <c r="AO97" s="98">
        <f t="shared" si="20"/>
        <v>26785.608085335425</v>
      </c>
      <c r="AP97" s="98"/>
      <c r="AQ97" s="98">
        <f>INDEX(T$5:T$4420,ROWS(T$5:T97)*24)</f>
        <v>13.445048874294734</v>
      </c>
      <c r="AT97" s="105">
        <f>INDEX(B$15:B$4420,ROWS(B$15:B107)*24)</f>
        <v>43754.416666666664</v>
      </c>
      <c r="AU97" s="98">
        <f>INDEX(C$15:C$4420,ROWS(C$15:C107)*24)</f>
        <v>16.20267506475664</v>
      </c>
      <c r="AV97" s="98">
        <f>INDEX(D$15:D$4420,ROWS(D$15:D107)*24)</f>
        <v>11.584841411003856</v>
      </c>
      <c r="AW97" s="98">
        <f>INDEX(E$15:E$4420,ROWS(E$15:E107)*24)</f>
        <v>80.485590277777774</v>
      </c>
      <c r="AX97" s="98">
        <f>INDEX(G$15:G$4420,ROWS(G$15:G107)*24)</f>
        <v>58125.723548922011</v>
      </c>
      <c r="AY97" s="98">
        <f>INDEX(H$15:H$4420,ROWS(H$15:H107)*24)</f>
        <v>16.824772135416666</v>
      </c>
      <c r="AZ97" s="98">
        <f>INDEX(I$15:I$4420,ROWS(I$15:I107)*24)</f>
        <v>10373.348611111111</v>
      </c>
      <c r="BA97" s="98">
        <f>INDEX(J$15:J$4420,ROWS(J$15:J107)*24)</f>
        <v>63.660818142361109</v>
      </c>
      <c r="BB97" s="98">
        <f>INDEX(K$15:K$4420,ROWS(K$15:K107)*24)</f>
        <v>56190.76171875</v>
      </c>
      <c r="BC97" s="98">
        <f>INDEX(L$15:L$4420,ROWS(L$15:L107)*24)</f>
        <v>369.5396905163015</v>
      </c>
      <c r="BD97" s="98">
        <f>INDEX(M$15:M$4420,ROWS(M$15:M107)*24)</f>
        <v>375.9072224228924</v>
      </c>
      <c r="BE97" s="98">
        <f>INDEX(N$15:N$4420,ROWS(N$15:N107)*24)</f>
        <v>12028.527383626302</v>
      </c>
      <c r="BF97" s="98">
        <f>INDEX(O$15:O$4420,ROWS(O$15:O107)*24)</f>
        <v>7833.4291666666668</v>
      </c>
      <c r="BG97" s="98">
        <f>INDEX(P$15:P$4420,ROWS(P$15:P107)*24)</f>
        <v>390.18564814832473</v>
      </c>
      <c r="BH97" s="98">
        <f>INDEX(Q$15:Q$4420,ROWS(Q$15:Q107)*24)</f>
        <v>20.645957632023201</v>
      </c>
      <c r="BI97" s="98">
        <f>INDEX(T$15:T$4420,ROWS(T$15:T107)*24)</f>
        <v>14.620156665742398</v>
      </c>
    </row>
    <row r="98" spans="2:61" x14ac:dyDescent="0.2">
      <c r="B98" s="100">
        <v>43664.916666666664</v>
      </c>
      <c r="C98" s="98">
        <v>14.442983316845364</v>
      </c>
      <c r="D98" s="98">
        <f t="shared" si="12"/>
        <v>13.919671841776248</v>
      </c>
      <c r="E98" s="98">
        <v>72.912962963316176</v>
      </c>
      <c r="F98" s="98">
        <f t="shared" si="22"/>
        <v>105.04845308430508</v>
      </c>
      <c r="G98" s="98">
        <v>124493.21742424223</v>
      </c>
      <c r="H98" s="98">
        <v>18.461979166666666</v>
      </c>
      <c r="I98" s="98">
        <v>25627.138888888891</v>
      </c>
      <c r="J98" s="98">
        <f t="shared" si="13"/>
        <v>54.45098379664951</v>
      </c>
      <c r="K98" s="98">
        <v>53553.10546875</v>
      </c>
      <c r="L98" s="98">
        <f t="shared" si="14"/>
        <v>314.15081636159783</v>
      </c>
      <c r="M98" s="98">
        <f t="shared" si="21"/>
        <v>308.28118663411618</v>
      </c>
      <c r="N98" s="98"/>
      <c r="O98" s="98"/>
      <c r="P98" s="98">
        <v>332.55546296298502</v>
      </c>
      <c r="Q98" s="98">
        <v>18.404646601387196</v>
      </c>
      <c r="R98" s="98">
        <f t="shared" si="23"/>
        <v>19.963749223905335</v>
      </c>
      <c r="S98" s="98">
        <f t="shared" si="15"/>
        <v>1104.2787960832318</v>
      </c>
      <c r="T98" s="101">
        <v>14.814160275134103</v>
      </c>
      <c r="W98" s="102">
        <v>43754</v>
      </c>
      <c r="X98" s="98">
        <f>INDEX(C$5:C$4420,ROWS(C$5:C98)*24)</f>
        <v>12.497461104216054</v>
      </c>
      <c r="Y98" s="98">
        <f>INDEX(D$4:D$4420,ROWS(D$4:D97)*24)</f>
        <v>11.665204197319731</v>
      </c>
      <c r="Z98" s="98">
        <f>INDEX(F$5:F$4420,ROWS(E$5:E98)*24)</f>
        <v>92.83252876743984</v>
      </c>
      <c r="AA98" s="98">
        <f t="shared" si="16"/>
        <v>133678.84142511338</v>
      </c>
      <c r="AB98" s="103">
        <f t="shared" si="17"/>
        <v>0.97444180741815745</v>
      </c>
      <c r="AC98" s="104">
        <f>INDEX(G$5:G$4420,ROWS(G$5:G98)*24)</f>
        <v>130262.25185185274</v>
      </c>
      <c r="AD98" s="98">
        <f>INDEX(H$5:H$4420,ROWS(H$5:H98)*24)</f>
        <v>16.875824652777776</v>
      </c>
      <c r="AE98" s="104">
        <f>INDEX(I$5:I$4420,ROWS(I$5:I98)*24)</f>
        <v>26129.58447407413</v>
      </c>
      <c r="AF98" s="98">
        <f>INDEX(J$5:J$4420,ROWS(J$5:J98)*24)</f>
        <v>72.99084201388888</v>
      </c>
      <c r="AG98" s="104">
        <f t="shared" si="18"/>
        <v>104132.66737777861</v>
      </c>
      <c r="AH98" s="104">
        <f>INDEX(K$5:K$4420,ROWS(K$5:K98)*24)</f>
        <v>56190.76171875</v>
      </c>
      <c r="AI98" s="104">
        <f>(INDEX(M$5:M$4420,ROWS(M$5:M98)*24))*1440</f>
        <v>521547.436107588</v>
      </c>
      <c r="AJ98" s="98">
        <f>INDEX(N$5:N$4420,ROWS(N$5:N98)*24)</f>
        <v>9893.5005533854164</v>
      </c>
      <c r="AK98" s="98">
        <f>INDEX(O$5:O$4420,ROWS(O$5:O98)*24)</f>
        <v>7222.4091666666664</v>
      </c>
      <c r="AL98" s="98">
        <f>INDEX(P$5:P$4420,ROWS(P$5:P98)*24)</f>
        <v>395.88654320988388</v>
      </c>
      <c r="AM98" s="98">
        <f>INDEX(R$5:R$4420,ROWS(Q$5:Q98)*24)</f>
        <v>23.016047456156333</v>
      </c>
      <c r="AN98" s="98">
        <f t="shared" si="19"/>
        <v>33143.108336865116</v>
      </c>
      <c r="AO98" s="98">
        <f t="shared" si="20"/>
        <v>32296.030391230644</v>
      </c>
      <c r="AP98" s="98"/>
      <c r="AQ98" s="98">
        <f>INDEX(T$5:T$4420,ROWS(T$5:T98)*24)</f>
        <v>13.429525589678022</v>
      </c>
      <c r="AT98" s="105">
        <f>INDEX(B$15:B$4420,ROWS(B$15:B108)*24)</f>
        <v>43755.416666666664</v>
      </c>
      <c r="AU98" s="98">
        <f>INDEX(C$15:C$4420,ROWS(C$15:C108)*24)</f>
        <v>15.761842968728807</v>
      </c>
      <c r="AV98" s="98">
        <f>INDEX(D$15:D$4420,ROWS(D$15:D108)*24)</f>
        <v>11.64318681581325</v>
      </c>
      <c r="AW98" s="98">
        <f>INDEX(E$15:E$4420,ROWS(E$15:E108)*24)</f>
        <v>102.26602564102245</v>
      </c>
      <c r="AX98" s="98">
        <f>INDEX(G$15:G$4420,ROWS(G$15:G108)*24)</f>
        <v>56174.490643276105</v>
      </c>
      <c r="AY98" s="98">
        <f>INDEX(H$15:H$4420,ROWS(H$15:H108)*24)</f>
        <v>16.361610243055555</v>
      </c>
      <c r="AZ98" s="98">
        <f>INDEX(I$15:I$4420,ROWS(I$15:I108)*24)</f>
        <v>10949.986944444445</v>
      </c>
      <c r="BA98" s="98">
        <f>INDEX(J$15:J$4420,ROWS(J$15:J108)*24)</f>
        <v>85.904415397966901</v>
      </c>
      <c r="BB98" s="98">
        <f>INDEX(K$15:K$4420,ROWS(K$15:K108)*24)</f>
        <v>56331.8671875</v>
      </c>
      <c r="BC98" s="98">
        <f>INDEX(L$15:L$4420,ROWS(L$15:L108)*24)</f>
        <v>369.28821796709985</v>
      </c>
      <c r="BD98" s="98">
        <f>INDEX(M$15:M$4420,ROWS(M$15:M108)*24)</f>
        <v>360.22887965176278</v>
      </c>
      <c r="BE98" s="98">
        <f>INDEX(N$15:N$4420,ROWS(N$15:N108)*24)</f>
        <v>11796.952231445313</v>
      </c>
      <c r="BF98" s="98">
        <f>INDEX(O$15:O$4420,ROWS(O$15:O108)*24)</f>
        <v>7702.7108333333335</v>
      </c>
      <c r="BG98" s="98">
        <f>INDEX(P$15:P$4420,ROWS(P$15:P108)*24)</f>
        <v>396.2424074074957</v>
      </c>
      <c r="BH98" s="98">
        <f>INDEX(Q$15:Q$4420,ROWS(Q$15:Q108)*24)</f>
        <v>26.954189440395826</v>
      </c>
      <c r="BI98" s="98">
        <f>INDEX(T$15:T$4420,ROWS(T$15:T108)*24)</f>
        <v>14.31723238017824</v>
      </c>
    </row>
    <row r="99" spans="2:61" x14ac:dyDescent="0.2">
      <c r="B99" s="100">
        <v>43664.958333333336</v>
      </c>
      <c r="C99" s="98">
        <v>14.886670926941767</v>
      </c>
      <c r="D99" s="98">
        <f t="shared" si="12"/>
        <v>13.889371186543711</v>
      </c>
      <c r="E99" s="98">
        <v>120.69499999999999</v>
      </c>
      <c r="F99" s="98">
        <f t="shared" si="22"/>
        <v>104.46223780652731</v>
      </c>
      <c r="G99" s="98">
        <v>130475.02222222222</v>
      </c>
      <c r="H99" s="98">
        <v>23.1923828125</v>
      </c>
      <c r="I99" s="98">
        <v>26818.199534586402</v>
      </c>
      <c r="J99" s="98">
        <f t="shared" si="13"/>
        <v>97.502617187499993</v>
      </c>
      <c r="K99" s="98">
        <v>53553.10546875</v>
      </c>
      <c r="L99" s="98">
        <f t="shared" si="14"/>
        <v>310.65317271616306</v>
      </c>
      <c r="M99" s="98">
        <f t="shared" si="21"/>
        <v>308.32107226303839</v>
      </c>
      <c r="N99" s="98"/>
      <c r="O99" s="98"/>
      <c r="P99" s="98">
        <v>331.60861111111109</v>
      </c>
      <c r="Q99" s="98">
        <v>20.955438394948011</v>
      </c>
      <c r="R99" s="98">
        <f t="shared" si="23"/>
        <v>19.898854914427513</v>
      </c>
      <c r="S99" s="98">
        <f t="shared" si="15"/>
        <v>1257.3263036968806</v>
      </c>
      <c r="T99" s="101">
        <v>14.964944818814596</v>
      </c>
      <c r="W99" s="102">
        <v>43755</v>
      </c>
      <c r="X99" s="98">
        <f>INDEX(C$5:C$4420,ROWS(C$5:C99)*24)</f>
        <v>12.299014356024175</v>
      </c>
      <c r="Y99" s="98">
        <f>INDEX(D$4:D$4420,ROWS(D$4:D98)*24)</f>
        <v>11.603403254389177</v>
      </c>
      <c r="Z99" s="98">
        <f>INDEX(F$5:F$4420,ROWS(E$5:E99)*24)</f>
        <v>86.035809131647909</v>
      </c>
      <c r="AA99" s="98">
        <f t="shared" si="16"/>
        <v>123891.56514957298</v>
      </c>
      <c r="AB99" s="103">
        <f t="shared" si="17"/>
        <v>0.9699307514907366</v>
      </c>
      <c r="AC99" s="104">
        <f>INDEX(G$5:G$4420,ROWS(G$5:G99)*24)</f>
        <v>120166.23888888888</v>
      </c>
      <c r="AD99" s="98">
        <f>INDEX(H$5:H$4420,ROWS(H$5:H99)*24)</f>
        <v>17.984277343750001</v>
      </c>
      <c r="AE99" s="104">
        <f>INDEX(I$5:I$4420,ROWS(I$5:I99)*24)</f>
        <v>27489.971388888887</v>
      </c>
      <c r="AF99" s="98">
        <f>INDEX(J$5:J$4420,ROWS(J$5:J99)*24)</f>
        <v>81.98516710069444</v>
      </c>
      <c r="AG99" s="104">
        <f t="shared" si="18"/>
        <v>92676.267499999987</v>
      </c>
      <c r="AH99" s="104">
        <f>INDEX(K$5:K$4420,ROWS(K$5:K99)*24)</f>
        <v>56331.8671875</v>
      </c>
      <c r="AI99" s="104">
        <f>(INDEX(M$5:M$4420,ROWS(M$5:M99)*24))*1440</f>
        <v>535412.23348687799</v>
      </c>
      <c r="AJ99" s="98">
        <f>INDEX(N$5:N$4420,ROWS(N$5:N99)*24)</f>
        <v>9777.6948917643222</v>
      </c>
      <c r="AK99" s="98">
        <f>INDEX(O$5:O$4420,ROWS(O$5:O99)*24)</f>
        <v>7200.85</v>
      </c>
      <c r="AL99" s="98">
        <f>INDEX(P$5:P$4420,ROWS(P$5:P99)*24)</f>
        <v>396.14249999999998</v>
      </c>
      <c r="AM99" s="98">
        <f>INDEX(R$5:R$4420,ROWS(Q$5:Q99)*24)</f>
        <v>24.221202611135407</v>
      </c>
      <c r="AN99" s="98">
        <f t="shared" si="19"/>
        <v>34878.531760034988</v>
      </c>
      <c r="AO99" s="98">
        <f t="shared" si="20"/>
        <v>33829.760520904259</v>
      </c>
      <c r="AP99" s="98"/>
      <c r="AQ99" s="98">
        <f>INDEX(T$5:T$4420,ROWS(T$5:T99)*24)</f>
        <v>13.159563282666754</v>
      </c>
      <c r="AT99" s="105">
        <f>INDEX(B$15:B$4420,ROWS(B$15:B109)*24)</f>
        <v>43756.416666666664</v>
      </c>
      <c r="AU99" s="98">
        <f>INDEX(C$15:C$4420,ROWS(C$15:C109)*24)</f>
        <v>14.902236497667101</v>
      </c>
      <c r="AV99" s="98">
        <f>INDEX(D$15:D$4420,ROWS(D$15:D109)*24)</f>
        <v>11.510688383418293</v>
      </c>
      <c r="AW99" s="98">
        <f>INDEX(E$15:E$4420,ROWS(E$15:E109)*24)</f>
        <v>86.70194444444445</v>
      </c>
      <c r="AX99" s="98">
        <f>INDEX(G$15:G$4420,ROWS(G$15:G109)*24)</f>
        <v>49801.916083333599</v>
      </c>
      <c r="AY99" s="98">
        <f>INDEX(H$15:H$4420,ROWS(H$15:H109)*24)</f>
        <v>16.749305555555555</v>
      </c>
      <c r="AZ99" s="98">
        <f>INDEX(I$15:I$4420,ROWS(I$15:I109)*24)</f>
        <v>11321.761463889041</v>
      </c>
      <c r="BA99" s="98">
        <f>INDEX(J$15:J$4420,ROWS(J$15:J109)*24)</f>
        <v>69.952638888888899</v>
      </c>
      <c r="BB99" s="98">
        <f>INDEX(K$15:K$4420,ROWS(K$15:K109)*24)</f>
        <v>56546.2265625</v>
      </c>
      <c r="BC99" s="98">
        <f>INDEX(L$15:L$4420,ROWS(L$15:L109)*24)</f>
        <v>372.660793045991</v>
      </c>
      <c r="BD99" s="98">
        <f>INDEX(M$15:M$4420,ROWS(M$15:M109)*24)</f>
        <v>372.71760772926649</v>
      </c>
      <c r="BE99" s="98">
        <f>INDEX(N$15:N$4420,ROWS(N$15:N109)*24)</f>
        <v>11332.065853678385</v>
      </c>
      <c r="BF99" s="98">
        <f>INDEX(O$15:O$4420,ROWS(O$15:O109)*24)</f>
        <v>7467.2441666666664</v>
      </c>
      <c r="BG99" s="98">
        <f>INDEX(P$15:P$4420,ROWS(P$15:P109)*24)</f>
        <v>396.04648148147595</v>
      </c>
      <c r="BH99" s="98">
        <f>INDEX(Q$15:Q$4420,ROWS(Q$15:Q109)*24)</f>
        <v>23.385688435484965</v>
      </c>
      <c r="BI99" s="98">
        <f>INDEX(T$15:T$4420,ROWS(T$15:T109)*24)</f>
        <v>13.594753290988608</v>
      </c>
    </row>
    <row r="100" spans="2:61" x14ac:dyDescent="0.2">
      <c r="B100" s="100">
        <v>43665</v>
      </c>
      <c r="C100" s="98">
        <v>14.878594422163442</v>
      </c>
      <c r="D100" s="98">
        <f t="shared" si="12"/>
        <v>13.868662974386618</v>
      </c>
      <c r="E100" s="98">
        <v>94.563611111111115</v>
      </c>
      <c r="F100" s="98">
        <f t="shared" si="22"/>
        <v>104.36339521393474</v>
      </c>
      <c r="G100" s="98">
        <v>135519.04049531088</v>
      </c>
      <c r="H100" s="98">
        <v>18.327495659722221</v>
      </c>
      <c r="I100" s="98">
        <v>28017.530072223002</v>
      </c>
      <c r="J100" s="98">
        <f t="shared" si="13"/>
        <v>76.236115451388898</v>
      </c>
      <c r="K100" s="98">
        <v>53553.10546875</v>
      </c>
      <c r="L100" s="98">
        <f t="shared" si="14"/>
        <v>312.96555801468293</v>
      </c>
      <c r="M100" s="98">
        <f t="shared" si="21"/>
        <v>308.25326725773647</v>
      </c>
      <c r="N100" s="98"/>
      <c r="O100" s="98"/>
      <c r="P100" s="98">
        <v>332.56836419752904</v>
      </c>
      <c r="Q100" s="98">
        <v>19.602806182846091</v>
      </c>
      <c r="R100" s="98">
        <f t="shared" si="23"/>
        <v>19.962993510264258</v>
      </c>
      <c r="S100" s="98">
        <f t="shared" si="15"/>
        <v>1176.1683709707654</v>
      </c>
      <c r="T100" s="101">
        <v>15.281280512574336</v>
      </c>
      <c r="W100" s="102">
        <v>43756</v>
      </c>
      <c r="X100" s="98">
        <f>INDEX(C$5:C$4420,ROWS(C$5:C100)*24)</f>
        <v>11.302932131555345</v>
      </c>
      <c r="Y100" s="98">
        <f>INDEX(D$4:D$4420,ROWS(D$4:D99)*24)</f>
        <v>11.363522520874284</v>
      </c>
      <c r="Z100" s="98">
        <f>INDEX(F$5:F$4420,ROWS(E$5:E100)*24)</f>
        <v>96.254176449709135</v>
      </c>
      <c r="AA100" s="98">
        <f t="shared" si="16"/>
        <v>138606.01408758116</v>
      </c>
      <c r="AB100" s="103">
        <f t="shared" si="17"/>
        <v>0.97215432532363788</v>
      </c>
      <c r="AC100" s="104">
        <f>INDEX(G$5:G$4420,ROWS(G$5:G100)*24)</f>
        <v>134746.43611111111</v>
      </c>
      <c r="AD100" s="98">
        <f>INDEX(H$5:H$4420,ROWS(H$5:H100)*24)</f>
        <v>17.561932146990308</v>
      </c>
      <c r="AE100" s="104">
        <f>INDEX(I$5:I$4420,ROWS(I$5:I100)*24)</f>
        <v>27507.808313888989</v>
      </c>
      <c r="AF100" s="98">
        <f>INDEX(J$5:J$4420,ROWS(J$5:J100)*24)</f>
        <v>82.077436539859576</v>
      </c>
      <c r="AG100" s="104">
        <f t="shared" si="18"/>
        <v>107238.62779722211</v>
      </c>
      <c r="AH100" s="104">
        <f>INDEX(K$5:K$4420,ROWS(K$5:K100)*24)</f>
        <v>56546.2265625</v>
      </c>
      <c r="AI100" s="104">
        <f>(INDEX(M$5:M$4420,ROWS(M$5:M100)*24))*1440</f>
        <v>536974.7763110575</v>
      </c>
      <c r="AJ100" s="98">
        <f>INDEX(N$5:N$4420,ROWS(N$5:N100)*24)</f>
        <v>9049.4067154947916</v>
      </c>
      <c r="AK100" s="98">
        <f>INDEX(O$5:O$4420,ROWS(O$5:O100)*24)</f>
        <v>7199.2141666666666</v>
      </c>
      <c r="AL100" s="98">
        <f>INDEX(P$5:P$4420,ROWS(P$5:P100)*24)</f>
        <v>396.13774691358208</v>
      </c>
      <c r="AM100" s="98">
        <f>INDEX(R$5:R$4420,ROWS(Q$5:Q100)*24)</f>
        <v>23.116492833174036</v>
      </c>
      <c r="AN100" s="98">
        <f t="shared" si="19"/>
        <v>33287.749679770612</v>
      </c>
      <c r="AO100" s="98">
        <f t="shared" si="20"/>
        <v>32360.829831479543</v>
      </c>
      <c r="AP100" s="98"/>
      <c r="AQ100" s="98">
        <f>INDEX(T$5:T$4420,ROWS(T$5:T100)*24)</f>
        <v>12.110649277709889</v>
      </c>
      <c r="AT100" s="105">
        <f>INDEX(B$15:B$4420,ROWS(B$15:B110)*24)</f>
        <v>43757.416666666664</v>
      </c>
      <c r="AU100" s="98">
        <f>INDEX(C$15:C$4420,ROWS(C$15:C110)*24)</f>
        <v>10.891706123669605</v>
      </c>
      <c r="AV100" s="98">
        <f>INDEX(D$15:D$4420,ROWS(D$15:D110)*24)</f>
        <v>10.917386031860728</v>
      </c>
      <c r="AW100" s="98">
        <f>INDEX(E$15:E$4420,ROWS(E$15:E110)*24)</f>
        <v>105.33902777777777</v>
      </c>
      <c r="AX100" s="98">
        <f>INDEX(G$15:G$4420,ROWS(G$15:G110)*24)</f>
        <v>53774.931498470309</v>
      </c>
      <c r="AY100" s="98">
        <f>INDEX(H$15:H$4420,ROWS(H$15:H110)*24)</f>
        <v>16.206694878472224</v>
      </c>
      <c r="AZ100" s="98">
        <f>INDEX(I$15:I$4420,ROWS(I$15:I110)*24)</f>
        <v>11454.0875</v>
      </c>
      <c r="BA100" s="98">
        <f>INDEX(J$15:J$4420,ROWS(J$15:J110)*24)</f>
        <v>89.132332899305553</v>
      </c>
      <c r="BB100" s="98">
        <f>INDEX(K$15:K$4420,ROWS(K$15:K110)*24)</f>
        <v>56266.16015625</v>
      </c>
      <c r="BC100" s="98">
        <f>INDEX(L$15:L$4420,ROWS(L$15:L110)*24)</f>
        <v>377.23226433284168</v>
      </c>
      <c r="BD100" s="98">
        <f>INDEX(M$15:M$4420,ROWS(M$15:M110)*24)</f>
        <v>373.15247425557618</v>
      </c>
      <c r="BE100" s="98">
        <f>INDEX(N$15:N$4420,ROWS(N$15:N110)*24)</f>
        <v>8659.5662011718741</v>
      </c>
      <c r="BF100" s="98">
        <f>INDEX(O$15:O$4420,ROWS(O$15:O110)*24)</f>
        <v>7194.774166666667</v>
      </c>
      <c r="BG100" s="98">
        <f>INDEX(P$15:P$4420,ROWS(P$15:P110)*24)</f>
        <v>395.85337962960205</v>
      </c>
      <c r="BH100" s="98">
        <f>INDEX(Q$15:Q$4420,ROWS(Q$15:Q110)*24)</f>
        <v>18.621115296760365</v>
      </c>
      <c r="BI100" s="98">
        <f>INDEX(T$15:T$4420,ROWS(T$15:T110)*24)</f>
        <v>9.9620504470407543</v>
      </c>
    </row>
    <row r="101" spans="2:61" x14ac:dyDescent="0.2">
      <c r="B101" s="100">
        <v>43665.041666666664</v>
      </c>
      <c r="C101" s="98">
        <v>13.61609397040473</v>
      </c>
      <c r="D101" s="98">
        <f t="shared" si="12"/>
        <v>13.864027486356322</v>
      </c>
      <c r="E101" s="98">
        <v>76.135833333333338</v>
      </c>
      <c r="F101" s="98">
        <f t="shared" si="22"/>
        <v>101.32196002874956</v>
      </c>
      <c r="G101" s="98">
        <v>2712.9665204673342</v>
      </c>
      <c r="H101" s="98">
        <v>18.316840277777779</v>
      </c>
      <c r="I101" s="98">
        <v>1644.82937037035</v>
      </c>
      <c r="J101" s="98">
        <f t="shared" si="13"/>
        <v>57.818993055555559</v>
      </c>
      <c r="K101" s="98">
        <v>476.02760416666666</v>
      </c>
      <c r="L101" s="98">
        <f t="shared" si="14"/>
        <v>311.2623478802418</v>
      </c>
      <c r="M101" s="98">
        <f t="shared" si="21"/>
        <v>308.22722835602042</v>
      </c>
      <c r="N101" s="98"/>
      <c r="O101" s="98"/>
      <c r="P101" s="98">
        <v>332.21793209879763</v>
      </c>
      <c r="Q101" s="98">
        <v>20.955584218555856</v>
      </c>
      <c r="R101" s="98">
        <f t="shared" si="23"/>
        <v>19.931519551898393</v>
      </c>
      <c r="S101" s="98">
        <f t="shared" si="15"/>
        <v>1257.3350531133515</v>
      </c>
      <c r="T101" s="101">
        <v>14.925743628667616</v>
      </c>
      <c r="W101" s="102">
        <v>43757</v>
      </c>
      <c r="X101" s="98">
        <f>INDEX(C$5:C$4420,ROWS(C$5:C101)*24)</f>
        <v>10.905802011357414</v>
      </c>
      <c r="Y101" s="98">
        <f>INDEX(D$4:D$4420,ROWS(D$4:D100)*24)</f>
        <v>10.808248987122626</v>
      </c>
      <c r="Z101" s="98">
        <f>INDEX(F$5:F$4420,ROWS(E$5:E101)*24)</f>
        <v>101.05921439594211</v>
      </c>
      <c r="AA101" s="98">
        <f t="shared" si="16"/>
        <v>145525.26873015665</v>
      </c>
      <c r="AB101" s="103">
        <f t="shared" si="17"/>
        <v>0.97308988853584988</v>
      </c>
      <c r="AC101" s="104">
        <f>INDEX(G$5:G$4420,ROWS(G$5:G101)*24)</f>
        <v>141609.16752777772</v>
      </c>
      <c r="AD101" s="98">
        <f>INDEX(H$5:H$4420,ROWS(H$5:H101)*24)</f>
        <v>17.326942274305555</v>
      </c>
      <c r="AE101" s="104">
        <f>INDEX(I$5:I$4420,ROWS(I$5:I101)*24)</f>
        <v>27786.156666666517</v>
      </c>
      <c r="AF101" s="98">
        <f>INDEX(J$5:J$4420,ROWS(J$5:J101)*24)</f>
        <v>98.896391059027778</v>
      </c>
      <c r="AG101" s="104">
        <f t="shared" si="18"/>
        <v>113823.01086111121</v>
      </c>
      <c r="AH101" s="104">
        <f>INDEX(K$5:K$4420,ROWS(K$5:K101)*24)</f>
        <v>56266.16015625</v>
      </c>
      <c r="AI101" s="104">
        <f>(INDEX(M$5:M$4420,ROWS(M$5:M101)*24))*1440</f>
        <v>537385.74546408188</v>
      </c>
      <c r="AJ101" s="98">
        <f>INDEX(N$5:N$4420,ROWS(N$5:N101)*24)</f>
        <v>8807.8857246907555</v>
      </c>
      <c r="AK101" s="98">
        <f>INDEX(O$5:O$4420,ROWS(O$5:O101)*24)</f>
        <v>7201.2533333333331</v>
      </c>
      <c r="AL101" s="98">
        <f>INDEX(P$5:P$4420,ROWS(P$5:P101)*24)</f>
        <v>396.11231481479274</v>
      </c>
      <c r="AM101" s="98">
        <f>INDEX(R$5:R$4420,ROWS(Q$5:Q101)*24)</f>
        <v>22.848385366900306</v>
      </c>
      <c r="AN101" s="98">
        <f t="shared" si="19"/>
        <v>32901.674928336441</v>
      </c>
      <c r="AO101" s="98">
        <f t="shared" si="20"/>
        <v>32016.287188657672</v>
      </c>
      <c r="AP101" s="98"/>
      <c r="AQ101" s="98">
        <f>INDEX(T$5:T$4420,ROWS(T$5:T101)*24)</f>
        <v>11.732355189588334</v>
      </c>
      <c r="AT101" s="105">
        <f>INDEX(B$15:B$4420,ROWS(B$15:B111)*24)</f>
        <v>43758.416666666664</v>
      </c>
      <c r="AU101" s="98">
        <f>INDEX(C$15:C$4420,ROWS(C$15:C111)*24)</f>
        <v>9.8828186269202796</v>
      </c>
      <c r="AV101" s="98">
        <f>INDEX(D$15:D$4420,ROWS(D$15:D111)*24)</f>
        <v>10.694568215812213</v>
      </c>
      <c r="AW101" s="98">
        <f>INDEX(E$15:E$4420,ROWS(E$15:E111)*24)</f>
        <v>108.35638888888889</v>
      </c>
      <c r="AX101" s="98">
        <f>INDEX(G$15:G$4420,ROWS(G$15:G111)*24)</f>
        <v>54857.816666666666</v>
      </c>
      <c r="AY101" s="98">
        <f>INDEX(H$15:H$4420,ROWS(H$15:H111)*24)</f>
        <v>17.395789930555555</v>
      </c>
      <c r="AZ101" s="98">
        <f>INDEX(I$15:I$4420,ROWS(I$15:I111)*24)</f>
        <v>10905.278524904516</v>
      </c>
      <c r="BA101" s="98">
        <f>INDEX(J$15:J$4420,ROWS(J$15:J111)*24)</f>
        <v>90.960598958333335</v>
      </c>
      <c r="BB101" s="98">
        <f>INDEX(K$15:K$4420,ROWS(K$15:K111)*24)</f>
        <v>56156.421875</v>
      </c>
      <c r="BC101" s="98">
        <f>INDEX(L$15:L$4420,ROWS(L$15:L111)*24)</f>
        <v>370.87369050179092</v>
      </c>
      <c r="BD101" s="98">
        <f>INDEX(M$15:M$4420,ROWS(M$15:M111)*24)</f>
        <v>373.10989822488824</v>
      </c>
      <c r="BE101" s="98">
        <f>INDEX(N$15:N$4420,ROWS(N$15:N111)*24)</f>
        <v>7891.6392932128911</v>
      </c>
      <c r="BF101" s="98">
        <f>INDEX(O$15:O$4420,ROWS(O$15:O111)*24)</f>
        <v>7188.583333333333</v>
      </c>
      <c r="BG101" s="98">
        <f>INDEX(P$15:P$4420,ROWS(P$15:P111)*24)</f>
        <v>395.88277777777779</v>
      </c>
      <c r="BH101" s="98">
        <f>INDEX(Q$15:Q$4420,ROWS(Q$15:Q111)*24)</f>
        <v>25.009087275986872</v>
      </c>
      <c r="BI101" s="98">
        <f>INDEX(T$15:T$4420,ROWS(T$15:T111)*24)</f>
        <v>8.9450496415959471</v>
      </c>
    </row>
    <row r="102" spans="2:61" x14ac:dyDescent="0.2">
      <c r="B102" s="100">
        <v>43665.083333333336</v>
      </c>
      <c r="C102" s="98">
        <v>11.527791573957591</v>
      </c>
      <c r="D102" s="98">
        <f t="shared" si="12"/>
        <v>13.851824202658213</v>
      </c>
      <c r="E102" s="98">
        <v>86.663611111111109</v>
      </c>
      <c r="F102" s="98">
        <f t="shared" si="22"/>
        <v>100.14118456578656</v>
      </c>
      <c r="G102" s="98">
        <v>6733.9194444444447</v>
      </c>
      <c r="H102" s="98">
        <v>18.687597656249999</v>
      </c>
      <c r="I102" s="98">
        <v>1727.6094444444445</v>
      </c>
      <c r="J102" s="98">
        <f t="shared" si="13"/>
        <v>67.976013454861118</v>
      </c>
      <c r="K102" s="98">
        <v>5711.5654459600983</v>
      </c>
      <c r="L102" s="98">
        <f t="shared" si="14"/>
        <v>311.28735559534283</v>
      </c>
      <c r="M102" s="98">
        <f t="shared" si="21"/>
        <v>308.23614916961873</v>
      </c>
      <c r="N102" s="98"/>
      <c r="O102" s="98"/>
      <c r="P102" s="98">
        <v>332.3483564814677</v>
      </c>
      <c r="Q102" s="98">
        <v>21.061000886124869</v>
      </c>
      <c r="R102" s="98">
        <f t="shared" si="23"/>
        <v>19.931095073175349</v>
      </c>
      <c r="S102" s="98">
        <f t="shared" si="15"/>
        <v>1263.6600531674922</v>
      </c>
      <c r="T102" s="101">
        <v>13.354340133381969</v>
      </c>
      <c r="W102" s="102">
        <v>43758</v>
      </c>
      <c r="X102" s="98">
        <f>INDEX(C$5:C$4420,ROWS(C$5:C102)*24)</f>
        <v>12.120769785951513</v>
      </c>
      <c r="Y102" s="98">
        <f>INDEX(D$4:D$4420,ROWS(D$4:D101)*24)</f>
        <v>10.995921852423798</v>
      </c>
      <c r="Z102" s="98">
        <f>INDEX(F$5:F$4420,ROWS(E$5:E102)*24)</f>
        <v>97.883913109612294</v>
      </c>
      <c r="AA102" s="98">
        <f t="shared" si="16"/>
        <v>140952.8348778417</v>
      </c>
      <c r="AB102" s="103">
        <f t="shared" si="17"/>
        <v>0.97287630904596401</v>
      </c>
      <c r="AC102" s="104">
        <f>INDEX(G$5:G$4420,ROWS(G$5:G102)*24)</f>
        <v>137129.67374551986</v>
      </c>
      <c r="AD102" s="98">
        <f>INDEX(H$5:H$4420,ROWS(H$5:H102)*24)</f>
        <v>16.935373263888888</v>
      </c>
      <c r="AE102" s="104">
        <f>INDEX(I$5:I$4420,ROWS(I$5:I102)*24)</f>
        <v>27000.804711111039</v>
      </c>
      <c r="AF102" s="98">
        <f>INDEX(J$5:J$4420,ROWS(J$5:J102)*24)</f>
        <v>90.715737847222215</v>
      </c>
      <c r="AG102" s="104">
        <f t="shared" si="18"/>
        <v>110128.86903440882</v>
      </c>
      <c r="AH102" s="104">
        <f>INDEX(K$5:K$4420,ROWS(K$5:K102)*24)</f>
        <v>56156.421875</v>
      </c>
      <c r="AI102" s="104">
        <f>(INDEX(M$5:M$4420,ROWS(M$5:M102)*24))*1440</f>
        <v>538092.28295401135</v>
      </c>
      <c r="AJ102" s="98">
        <f>INDEX(N$5:N$4420,ROWS(N$5:N102)*24)</f>
        <v>9547.2770589192714</v>
      </c>
      <c r="AK102" s="98">
        <f>INDEX(O$5:O$4420,ROWS(O$5:O102)*24)</f>
        <v>7205.8083333333334</v>
      </c>
      <c r="AL102" s="98">
        <f>INDEX(P$5:P$4420,ROWS(P$5:P102)*24)</f>
        <v>395.63861111111112</v>
      </c>
      <c r="AM102" s="98">
        <f>INDEX(R$5:R$4420,ROWS(Q$5:Q102)*24)</f>
        <v>22.222828709912037</v>
      </c>
      <c r="AN102" s="98">
        <f t="shared" si="19"/>
        <v>32000.873342273331</v>
      </c>
      <c r="AO102" s="98">
        <f t="shared" si="20"/>
        <v>31132.891543478261</v>
      </c>
      <c r="AP102" s="98"/>
      <c r="AQ102" s="98">
        <f>INDEX(T$5:T$4420,ROWS(T$5:T102)*24)</f>
        <v>12.972638954540534</v>
      </c>
      <c r="AT102" s="105">
        <f>INDEX(B$15:B$4420,ROWS(B$15:B112)*24)</f>
        <v>43759.416666666664</v>
      </c>
      <c r="AU102" s="98">
        <f>INDEX(C$15:C$4420,ROWS(C$15:C112)*24)</f>
        <v>15.571201530032688</v>
      </c>
      <c r="AV102" s="98">
        <f>INDEX(D$15:D$4420,ROWS(D$15:D112)*24)</f>
        <v>11.495280596471083</v>
      </c>
      <c r="AW102" s="98">
        <f>INDEX(E$15:E$4420,ROWS(E$15:E112)*24)</f>
        <v>84.206000000006625</v>
      </c>
      <c r="AX102" s="98">
        <f>INDEX(G$15:G$4420,ROWS(G$15:G112)*24)</f>
        <v>50632.451234568493</v>
      </c>
      <c r="AY102" s="98">
        <f>INDEX(H$15:H$4420,ROWS(H$15:H112)*24)</f>
        <v>19.879752604166665</v>
      </c>
      <c r="AZ102" s="98">
        <f>INDEX(I$15:I$4420,ROWS(I$15:I112)*24)</f>
        <v>10663.52846189171</v>
      </c>
      <c r="BA102" s="98">
        <f>INDEX(J$15:J$4420,ROWS(J$15:J112)*24)</f>
        <v>64.326247395839957</v>
      </c>
      <c r="BB102" s="98">
        <f>INDEX(K$15:K$4420,ROWS(K$15:K112)*24)</f>
        <v>56233.44921875</v>
      </c>
      <c r="BC102" s="98">
        <f>INDEX(L$15:L$4420,ROWS(L$15:L112)*24)</f>
        <v>373.22598874900905</v>
      </c>
      <c r="BD102" s="98">
        <f>INDEX(M$15:M$4420,ROWS(M$15:M112)*24)</f>
        <v>373.92872112070955</v>
      </c>
      <c r="BE102" s="98">
        <f>INDEX(N$15:N$4420,ROWS(N$15:N112)*24)</f>
        <v>11740.49607381185</v>
      </c>
      <c r="BF102" s="98">
        <f>INDEX(O$15:O$4420,ROWS(O$15:O112)*24)</f>
        <v>7710.5825000000004</v>
      </c>
      <c r="BG102" s="98">
        <f>INDEX(P$15:P$4420,ROWS(P$15:P112)*24)</f>
        <v>396.11950617283583</v>
      </c>
      <c r="BH102" s="98">
        <f>INDEX(Q$15:Q$4420,ROWS(Q$15:Q112)*24)</f>
        <v>22.893517423826786</v>
      </c>
      <c r="BI102" s="98">
        <f>INDEX(T$15:T$4420,ROWS(T$15:T112)*24)</f>
        <v>14.013637916247051</v>
      </c>
    </row>
    <row r="103" spans="2:61" x14ac:dyDescent="0.2">
      <c r="B103" s="100">
        <v>43665.125</v>
      </c>
      <c r="C103" s="98">
        <v>10.135753254228169</v>
      </c>
      <c r="D103" s="98">
        <f t="shared" si="12"/>
        <v>13.842902049868558</v>
      </c>
      <c r="E103" s="98">
        <v>80.690555555555562</v>
      </c>
      <c r="F103" s="98">
        <f t="shared" si="22"/>
        <v>99.251306093564338</v>
      </c>
      <c r="G103" s="98">
        <v>12264.627611114978</v>
      </c>
      <c r="H103" s="98">
        <v>22.5986328125</v>
      </c>
      <c r="I103" s="98">
        <v>2917.9944294293723</v>
      </c>
      <c r="J103" s="98">
        <f t="shared" si="13"/>
        <v>58.091922743055562</v>
      </c>
      <c r="K103" s="98">
        <v>17625.733061704104</v>
      </c>
      <c r="L103" s="98">
        <f t="shared" si="14"/>
        <v>313.85837429416262</v>
      </c>
      <c r="M103" s="98">
        <f t="shared" si="21"/>
        <v>308.26229119928922</v>
      </c>
      <c r="N103" s="98"/>
      <c r="O103" s="98"/>
      <c r="P103" s="98">
        <v>331.82111111111112</v>
      </c>
      <c r="Q103" s="98">
        <v>17.962736816948485</v>
      </c>
      <c r="R103" s="98">
        <f t="shared" si="23"/>
        <v>19.866464617578533</v>
      </c>
      <c r="S103" s="98">
        <f t="shared" si="15"/>
        <v>1077.764209016909</v>
      </c>
      <c r="T103" s="101">
        <v>11.651492782930534</v>
      </c>
      <c r="W103" s="102">
        <v>43759</v>
      </c>
      <c r="X103" s="98">
        <f>INDEX(C$5:C$4420,ROWS(C$5:C103)*24)</f>
        <v>12.785628458658854</v>
      </c>
      <c r="Y103" s="98">
        <f>INDEX(D$4:D$4420,ROWS(D$4:D102)*24)</f>
        <v>11.366375014273681</v>
      </c>
      <c r="Z103" s="98">
        <f>INDEX(F$5:F$4420,ROWS(E$5:E103)*24)</f>
        <v>94.442384793962773</v>
      </c>
      <c r="AA103" s="98">
        <f t="shared" si="16"/>
        <v>135997.03410330639</v>
      </c>
      <c r="AB103" s="103">
        <f t="shared" si="17"/>
        <v>0.97042989250874279</v>
      </c>
      <c r="AC103" s="104">
        <f>INDEX(G$5:G$4420,ROWS(G$5:G103)*24)</f>
        <v>131975.58718637945</v>
      </c>
      <c r="AD103" s="98">
        <f>INDEX(H$5:H$4420,ROWS(H$5:H103)*24)</f>
        <v>20.697070312499999</v>
      </c>
      <c r="AE103" s="104">
        <f>INDEX(I$5:I$4420,ROWS(I$5:I103)*24)</f>
        <v>26469.371089906625</v>
      </c>
      <c r="AF103" s="98">
        <f>INDEX(J$5:J$4420,ROWS(J$5:J103)*24)</f>
        <v>100.0696426504602</v>
      </c>
      <c r="AG103" s="104">
        <f t="shared" si="18"/>
        <v>105506.21609647282</v>
      </c>
      <c r="AH103" s="104">
        <f>INDEX(K$5:K$4420,ROWS(K$5:K103)*24)</f>
        <v>56233.44921875</v>
      </c>
      <c r="AI103" s="104">
        <f>(INDEX(M$5:M$4420,ROWS(M$5:M103)*24))*1440</f>
        <v>541023.2257063057</v>
      </c>
      <c r="AJ103" s="98">
        <f>INDEX(N$5:N$4420,ROWS(N$5:N103)*24)</f>
        <v>10120.522672526042</v>
      </c>
      <c r="AK103" s="98">
        <f>INDEX(O$5:O$4420,ROWS(O$5:O103)*24)</f>
        <v>7229.7141666666666</v>
      </c>
      <c r="AL103" s="98">
        <f>INDEX(P$5:P$4420,ROWS(P$5:P103)*24)</f>
        <v>395.61175925927029</v>
      </c>
      <c r="AM103" s="98">
        <f>INDEX(R$5:R$4420,ROWS(Q$5:Q103)*24)</f>
        <v>20.104128183818879</v>
      </c>
      <c r="AN103" s="98">
        <f t="shared" si="19"/>
        <v>28949.944584699188</v>
      </c>
      <c r="AO103" s="98">
        <f t="shared" si="20"/>
        <v>28093.891611463692</v>
      </c>
      <c r="AP103" s="98"/>
      <c r="AQ103" s="98">
        <f>INDEX(T$5:T$4420,ROWS(T$5:T103)*24)</f>
        <v>13.70006116012868</v>
      </c>
      <c r="AT103" s="105">
        <f>INDEX(B$15:B$4420,ROWS(B$15:B113)*24)</f>
        <v>43760.416666666664</v>
      </c>
      <c r="AU103" s="98">
        <f>INDEX(C$15:C$4420,ROWS(C$15:C113)*24)</f>
        <v>15.417666014035543</v>
      </c>
      <c r="AV103" s="98">
        <f>INDEX(D$15:D$4420,ROWS(D$15:D113)*24)</f>
        <v>11.385451430878106</v>
      </c>
      <c r="AW103" s="98">
        <f>INDEX(E$15:E$4420,ROWS(E$15:E113)*24)</f>
        <v>102.12861111111111</v>
      </c>
      <c r="AX103" s="98">
        <f>INDEX(G$15:G$4420,ROWS(G$15:G113)*24)</f>
        <v>52697.427777777775</v>
      </c>
      <c r="AY103" s="98">
        <f>INDEX(H$15:H$4420,ROWS(H$15:H113)*24)</f>
        <v>20.181901041666666</v>
      </c>
      <c r="AZ103" s="98">
        <f>INDEX(I$15:I$4420,ROWS(I$15:I113)*24)</f>
        <v>11246.818611111112</v>
      </c>
      <c r="BA103" s="98">
        <f>INDEX(J$15:J$4420,ROWS(J$15:J113)*24)</f>
        <v>81.94671006944445</v>
      </c>
      <c r="BB103" s="98">
        <f>INDEX(K$15:K$4420,ROWS(K$15:K113)*24)</f>
        <v>56601.70703125</v>
      </c>
      <c r="BC103" s="98">
        <f>INDEX(L$15:L$4420,ROWS(L$15:L113)*24)</f>
        <v>376.05711116479085</v>
      </c>
      <c r="BD103" s="98">
        <f>INDEX(M$15:M$4420,ROWS(M$15:M113)*24)</f>
        <v>375.26332282116641</v>
      </c>
      <c r="BE103" s="98">
        <f>INDEX(N$15:N$4420,ROWS(N$15:N113)*24)</f>
        <v>11643.624149576823</v>
      </c>
      <c r="BF103" s="98">
        <f>INDEX(O$15:O$4420,ROWS(O$15:O113)*24)</f>
        <v>7598.3291666666664</v>
      </c>
      <c r="BG103" s="98">
        <f>INDEX(P$15:P$4420,ROWS(P$15:P113)*24)</f>
        <v>395.97854938271144</v>
      </c>
      <c r="BH103" s="98">
        <f>INDEX(Q$15:Q$4420,ROWS(Q$15:Q113)*24)</f>
        <v>19.92143821792056</v>
      </c>
      <c r="BI103" s="98">
        <f>INDEX(T$15:T$4420,ROWS(T$15:T113)*24)</f>
        <v>14.157202857961723</v>
      </c>
    </row>
    <row r="104" spans="2:61" x14ac:dyDescent="0.2">
      <c r="B104" s="100">
        <v>43665.166666666664</v>
      </c>
      <c r="C104" s="98">
        <v>9.3807424929406906</v>
      </c>
      <c r="D104" s="98">
        <f t="shared" si="12"/>
        <v>13.831758729529609</v>
      </c>
      <c r="E104" s="98">
        <v>94.008055555555558</v>
      </c>
      <c r="F104" s="98">
        <f t="shared" si="22"/>
        <v>99.052486649119899</v>
      </c>
      <c r="G104" s="98">
        <v>17195.477941175301</v>
      </c>
      <c r="H104" s="98">
        <v>18.311252170138889</v>
      </c>
      <c r="I104" s="98">
        <v>4103.1280407410195</v>
      </c>
      <c r="J104" s="98">
        <f t="shared" si="13"/>
        <v>75.696803385416672</v>
      </c>
      <c r="K104" s="98">
        <v>29491.503052119679</v>
      </c>
      <c r="L104" s="98">
        <f t="shared" si="14"/>
        <v>310.28311715300299</v>
      </c>
      <c r="M104" s="98">
        <f t="shared" si="21"/>
        <v>308.17150567203856</v>
      </c>
      <c r="N104" s="98"/>
      <c r="O104" s="98"/>
      <c r="P104" s="98">
        <v>331.92722222222221</v>
      </c>
      <c r="Q104" s="98">
        <v>21.64410506921924</v>
      </c>
      <c r="R104" s="98">
        <f t="shared" si="23"/>
        <v>19.882262361907379</v>
      </c>
      <c r="S104" s="98">
        <f t="shared" si="15"/>
        <v>1298.6463041531545</v>
      </c>
      <c r="T104" s="101">
        <v>10.50866029458586</v>
      </c>
      <c r="W104" s="102">
        <v>43760</v>
      </c>
      <c r="X104" s="98">
        <f>INDEX(C$5:C$4420,ROWS(C$5:C104)*24)</f>
        <v>12.360096661249797</v>
      </c>
      <c r="Y104" s="98">
        <f>INDEX(D$4:D$4420,ROWS(D$4:D103)*24)</f>
        <v>11.365828054531219</v>
      </c>
      <c r="Z104" s="98">
        <f>INDEX(F$5:F$4420,ROWS(E$5:E104)*24)</f>
        <v>93.645191490137094</v>
      </c>
      <c r="AA104" s="98">
        <f t="shared" si="16"/>
        <v>134849.07574579743</v>
      </c>
      <c r="AB104" s="103">
        <f t="shared" si="17"/>
        <v>0.97342894028196647</v>
      </c>
      <c r="AC104" s="104">
        <f>INDEX(G$5:G$4420,ROWS(G$5:G104)*24)</f>
        <v>131265.99290123422</v>
      </c>
      <c r="AD104" s="98">
        <f>INDEX(H$5:H$4420,ROWS(H$5:H104)*24)</f>
        <v>19.785818142361112</v>
      </c>
      <c r="AE104" s="104">
        <f>INDEX(I$5:I$4420,ROWS(I$5:I104)*24)</f>
        <v>27656.988055555557</v>
      </c>
      <c r="AF104" s="98">
        <f>INDEX(J$5:J$4420,ROWS(J$5:J104)*24)</f>
        <v>78.705848524305551</v>
      </c>
      <c r="AG104" s="104">
        <f t="shared" si="18"/>
        <v>103609.00484567866</v>
      </c>
      <c r="AH104" s="104">
        <f>INDEX(K$5:K$4420,ROWS(K$5:K104)*24)</f>
        <v>56601.70703125</v>
      </c>
      <c r="AI104" s="104">
        <f>(INDEX(M$5:M$4420,ROWS(M$5:M104)*24))*1440</f>
        <v>536313.63596781762</v>
      </c>
      <c r="AJ104" s="98">
        <f>INDEX(N$5:N$4420,ROWS(N$5:N104)*24)</f>
        <v>9727.8071126302075</v>
      </c>
      <c r="AK104" s="98">
        <f>INDEX(O$5:O$4420,ROWS(O$5:O104)*24)</f>
        <v>7190.6416666666664</v>
      </c>
      <c r="AL104" s="98">
        <f>INDEX(P$5:P$4420,ROWS(P$5:P104)*24)</f>
        <v>395.59444444444443</v>
      </c>
      <c r="AM104" s="98">
        <f>INDEX(R$5:R$4420,ROWS(Q$5:Q104)*24)</f>
        <v>23.296537265153365</v>
      </c>
      <c r="AN104" s="98">
        <f t="shared" si="19"/>
        <v>33547.013661820849</v>
      </c>
      <c r="AO104" s="98">
        <f t="shared" si="20"/>
        <v>32655.633958450919</v>
      </c>
      <c r="AP104" s="98"/>
      <c r="AQ104" s="98">
        <f>INDEX(T$5:T$4420,ROWS(T$5:T104)*24)</f>
        <v>13.234365381552811</v>
      </c>
      <c r="AT104" s="105">
        <f>INDEX(B$15:B$4420,ROWS(B$15:B114)*24)</f>
        <v>43761.416666666664</v>
      </c>
      <c r="AU104" s="98">
        <f>INDEX(C$15:C$4420,ROWS(C$15:C114)*24)</f>
        <v>15.157926759198377</v>
      </c>
      <c r="AV104" s="98">
        <f>INDEX(D$15:D$4420,ROWS(D$15:D114)*24)</f>
        <v>11.381131012886833</v>
      </c>
      <c r="AW104" s="98">
        <f>INDEX(E$15:E$4420,ROWS(E$15:E114)*24)</f>
        <v>137.65856129687728</v>
      </c>
      <c r="AX104" s="98">
        <f>INDEX(G$15:G$4420,ROWS(G$15:G114)*24)</f>
        <v>53348.344426672142</v>
      </c>
      <c r="AY104" s="98">
        <f>INDEX(H$15:H$4420,ROWS(H$15:H114)*24)</f>
        <v>16.091921231273407</v>
      </c>
      <c r="AZ104" s="98">
        <f>INDEX(I$15:I$4420,ROWS(I$15:I114)*24)</f>
        <v>10436.594326241135</v>
      </c>
      <c r="BA104" s="98">
        <f>INDEX(J$15:J$4420,ROWS(J$15:J114)*24)</f>
        <v>121.56664006560388</v>
      </c>
      <c r="BB104" s="98">
        <f>INDEX(K$15:K$4420,ROWS(K$15:K114)*24)</f>
        <v>68199.1484375</v>
      </c>
      <c r="BC104" s="98">
        <f>INDEX(L$15:L$4420,ROWS(L$15:L114)*24)</f>
        <v>381.26924514013501</v>
      </c>
      <c r="BD104" s="98">
        <f>INDEX(M$15:M$4420,ROWS(M$15:M114)*24)</f>
        <v>373.3007702643593</v>
      </c>
      <c r="BE104" s="98">
        <f>INDEX(N$15:N$4420,ROWS(N$15:N114)*24)</f>
        <v>11285.871372174202</v>
      </c>
      <c r="BF104" s="98">
        <f>INDEX(O$15:O$4420,ROWS(O$15:O114)*24)</f>
        <v>7401.2042553191486</v>
      </c>
      <c r="BG104" s="98">
        <f>INDEX(P$15:P$4420,ROWS(P$15:P114)*24)</f>
        <v>395.46916435398401</v>
      </c>
      <c r="BH104" s="98">
        <f>INDEX(Q$15:Q$4420,ROWS(Q$15:Q114)*24)</f>
        <v>14.199919213848984</v>
      </c>
      <c r="BI104" s="98">
        <f>INDEX(T$15:T$4420,ROWS(T$15:T114)*24)</f>
        <v>13.618996722522882</v>
      </c>
    </row>
    <row r="105" spans="2:61" x14ac:dyDescent="0.2">
      <c r="B105" s="100">
        <v>43665.208333333336</v>
      </c>
      <c r="C105" s="98">
        <v>8.855471587181091</v>
      </c>
      <c r="D105" s="98">
        <f t="shared" si="12"/>
        <v>13.816422888308677</v>
      </c>
      <c r="E105" s="98">
        <v>58.689444444444447</v>
      </c>
      <c r="F105" s="98">
        <f t="shared" si="22"/>
        <v>97.375264426897672</v>
      </c>
      <c r="G105" s="98">
        <v>22199.543939393363</v>
      </c>
      <c r="H105" s="98">
        <v>18.258995225694445</v>
      </c>
      <c r="I105" s="98">
        <v>5279.335</v>
      </c>
      <c r="J105" s="98">
        <f t="shared" si="13"/>
        <v>40.430449218749999</v>
      </c>
      <c r="K105" s="98">
        <v>41434.544335937499</v>
      </c>
      <c r="L105" s="98">
        <f t="shared" si="14"/>
        <v>311.90021906860176</v>
      </c>
      <c r="M105" s="98">
        <f t="shared" si="21"/>
        <v>308.13508740656152</v>
      </c>
      <c r="N105" s="98"/>
      <c r="O105" s="98"/>
      <c r="P105" s="98">
        <v>332.36740740741294</v>
      </c>
      <c r="Q105" s="98">
        <v>20.467188338811198</v>
      </c>
      <c r="R105" s="98">
        <f t="shared" si="23"/>
        <v>19.904381501872393</v>
      </c>
      <c r="S105" s="98">
        <f t="shared" si="15"/>
        <v>1228.0313003286719</v>
      </c>
      <c r="T105" s="101">
        <v>9.8102630930704056</v>
      </c>
      <c r="W105" s="102">
        <v>43761</v>
      </c>
      <c r="X105" s="98">
        <f>INDEX(C$5:C$4420,ROWS(C$5:C105)*24)</f>
        <v>12.632685997840277</v>
      </c>
      <c r="Y105" s="98">
        <f>INDEX(D$4:D$4420,ROWS(D$4:D104)*24)</f>
        <v>11.332957773640677</v>
      </c>
      <c r="Z105" s="98">
        <f>INDEX(F$5:F$4420,ROWS(E$5:E105)*24)</f>
        <v>101.13731958072189</v>
      </c>
      <c r="AA105" s="98">
        <f t="shared" si="16"/>
        <v>145637.74019623952</v>
      </c>
      <c r="AB105" s="103">
        <f t="shared" si="17"/>
        <v>0.95249484807512863</v>
      </c>
      <c r="AC105" s="104">
        <f>INDEX(G$5:G$4420,ROWS(G$5:G105)*24)</f>
        <v>138719.19722222222</v>
      </c>
      <c r="AD105" s="98">
        <f>INDEX(H$5:H$4420,ROWS(H$5:H105)*24)</f>
        <v>17.195355902777777</v>
      </c>
      <c r="AE105" s="104">
        <f>INDEX(I$5:I$4420,ROWS(I$5:I105)*24)</f>
        <v>26669.438263888889</v>
      </c>
      <c r="AF105" s="98">
        <f>INDEX(J$5:J$4420,ROWS(J$5:J105)*24)</f>
        <v>99.742144097222223</v>
      </c>
      <c r="AG105" s="104">
        <f t="shared" si="18"/>
        <v>112049.75895833333</v>
      </c>
      <c r="AH105" s="104">
        <f>INDEX(K$5:K$4420,ROWS(K$5:K105)*24)</f>
        <v>68199.1484375</v>
      </c>
      <c r="AI105" s="104">
        <f>(INDEX(M$5:M$4420,ROWS(M$5:M105)*24))*1440</f>
        <v>538487.18632147484</v>
      </c>
      <c r="AJ105" s="98">
        <f>INDEX(N$5:N$4420,ROWS(N$5:N105)*24)</f>
        <v>10059.590483398437</v>
      </c>
      <c r="AK105" s="98">
        <f>INDEX(O$5:O$4420,ROWS(O$5:O105)*24)</f>
        <v>7189.3275000000003</v>
      </c>
      <c r="AL105" s="98">
        <f>INDEX(P$5:P$4420,ROWS(P$5:P105)*24)</f>
        <v>395.8097685184909</v>
      </c>
      <c r="AM105" s="98">
        <f>INDEX(R$5:R$4420,ROWS(Q$5:Q105)*24)</f>
        <v>21.815227657375903</v>
      </c>
      <c r="AN105" s="98">
        <f t="shared" si="19"/>
        <v>31413.9278266213</v>
      </c>
      <c r="AO105" s="98">
        <f t="shared" si="20"/>
        <v>29921.604412660712</v>
      </c>
      <c r="AP105" s="98"/>
      <c r="AQ105" s="98">
        <f>INDEX(T$5:T$4420,ROWS(T$5:T105)*24)</f>
        <v>13.708373880434342</v>
      </c>
      <c r="AT105" s="105">
        <f>INDEX(B$15:B$4420,ROWS(B$15:B115)*24)</f>
        <v>43762.416666666664</v>
      </c>
      <c r="AU105" s="98">
        <f>INDEX(C$15:C$4420,ROWS(C$15:C115)*24)</f>
        <v>15.335934865563177</v>
      </c>
      <c r="AV105" s="98">
        <f>INDEX(D$15:D$4420,ROWS(D$15:D115)*24)</f>
        <v>11.590425253975381</v>
      </c>
      <c r="AW105" s="98">
        <f>INDEX(E$15:E$4420,ROWS(E$15:E115)*24)</f>
        <v>69.837256944444448</v>
      </c>
      <c r="AX105" s="98">
        <f>INDEX(G$15:G$4420,ROWS(G$15:G115)*24)</f>
        <v>52935.057407409615</v>
      </c>
      <c r="AY105" s="98">
        <f>INDEX(H$15:H$4420,ROWS(H$15:H115)*24)</f>
        <v>16.797634548611111</v>
      </c>
      <c r="AZ105" s="98">
        <f>INDEX(I$15:I$4420,ROWS(I$15:I115)*24)</f>
        <v>10860.586944444445</v>
      </c>
      <c r="BA105" s="98">
        <f>INDEX(J$15:J$4420,ROWS(J$15:J115)*24)</f>
        <v>53.039622395833334</v>
      </c>
      <c r="BB105" s="98">
        <f>INDEX(K$15:K$4420,ROWS(K$15:K115)*24)</f>
        <v>68334.4453125</v>
      </c>
      <c r="BC105" s="98">
        <f>INDEX(L$15:L$4420,ROWS(L$15:L115)*24)</f>
        <v>376.34424916788936</v>
      </c>
      <c r="BD105" s="98">
        <f>INDEX(M$15:M$4420,ROWS(M$15:M115)*24)</f>
        <v>373.46515429234955</v>
      </c>
      <c r="BE105" s="98">
        <f>INDEX(N$15:N$4420,ROWS(N$15:N115)*24)</f>
        <v>11649.35173828125</v>
      </c>
      <c r="BF105" s="98">
        <f>INDEX(O$15:O$4420,ROWS(O$15:O115)*24)</f>
        <v>7576.8908333333329</v>
      </c>
      <c r="BG105" s="98">
        <f>INDEX(P$15:P$4420,ROWS(P$15:P115)*24)</f>
        <v>395.88</v>
      </c>
      <c r="BH105" s="98">
        <f>INDEX(Q$15:Q$4420,ROWS(Q$15:Q115)*24)</f>
        <v>19.535750832110644</v>
      </c>
      <c r="BI105" s="98">
        <f>INDEX(T$15:T$4420,ROWS(T$15:T115)*24)</f>
        <v>14.292171128122137</v>
      </c>
    </row>
    <row r="106" spans="2:61" x14ac:dyDescent="0.2">
      <c r="B106" s="100">
        <v>43665.25</v>
      </c>
      <c r="C106" s="98">
        <v>8.7649085205162152</v>
      </c>
      <c r="D106" s="98">
        <f t="shared" si="12"/>
        <v>13.80415035250156</v>
      </c>
      <c r="E106" s="98">
        <v>111.92333333333333</v>
      </c>
      <c r="F106" s="98">
        <f t="shared" si="22"/>
        <v>97.00106303800878</v>
      </c>
      <c r="G106" s="98">
        <v>27531.124874451492</v>
      </c>
      <c r="H106" s="98">
        <v>22.918804253472221</v>
      </c>
      <c r="I106" s="98">
        <v>6458.4455888878638</v>
      </c>
      <c r="J106" s="98">
        <f t="shared" si="13"/>
        <v>89.004529079861115</v>
      </c>
      <c r="K106" s="98">
        <v>50499.004103732637</v>
      </c>
      <c r="L106" s="98">
        <f t="shared" si="14"/>
        <v>311.54314958744993</v>
      </c>
      <c r="M106" s="98">
        <f t="shared" si="21"/>
        <v>308.16283952915251</v>
      </c>
      <c r="N106" s="98"/>
      <c r="O106" s="98"/>
      <c r="P106" s="98">
        <v>332.38101851850746</v>
      </c>
      <c r="Q106" s="98">
        <v>20.837868931057553</v>
      </c>
      <c r="R106" s="98">
        <f t="shared" si="23"/>
        <v>19.8752935382328</v>
      </c>
      <c r="S106" s="98">
        <f t="shared" si="15"/>
        <v>1250.2721358634533</v>
      </c>
      <c r="T106" s="101">
        <v>9.4803579001712048</v>
      </c>
      <c r="W106" s="102">
        <v>43762</v>
      </c>
      <c r="X106" s="98">
        <f>INDEX(C$5:C$4420,ROWS(C$5:C106)*24)</f>
        <v>12.726025862340402</v>
      </c>
      <c r="Y106" s="98">
        <f>INDEX(D$4:D$4420,ROWS(D$4:D105)*24)</f>
        <v>11.963186263495478</v>
      </c>
      <c r="Z106" s="98">
        <f>INDEX(F$5:F$4420,ROWS(E$5:E106)*24)</f>
        <v>96.256521812449591</v>
      </c>
      <c r="AA106" s="98">
        <f t="shared" si="16"/>
        <v>138609.3914099274</v>
      </c>
      <c r="AB106" s="103">
        <f t="shared" si="17"/>
        <v>0.9714545040773257</v>
      </c>
      <c r="AC106" s="104">
        <f>INDEX(G$5:G$4420,ROWS(G$5:G106)*24)</f>
        <v>134652.71759259095</v>
      </c>
      <c r="AD106" s="98">
        <f>INDEX(H$5:H$4420,ROWS(H$5:H106)*24)</f>
        <v>17.600217013888887</v>
      </c>
      <c r="AE106" s="104">
        <f>INDEX(I$5:I$4420,ROWS(I$5:I106)*24)</f>
        <v>26972.9175</v>
      </c>
      <c r="AF106" s="98">
        <f>INDEX(J$5:J$4420,ROWS(J$5:J106)*24)</f>
        <v>76.898301504585476</v>
      </c>
      <c r="AG106" s="104">
        <f t="shared" si="18"/>
        <v>107679.80009259096</v>
      </c>
      <c r="AH106" s="104">
        <f>INDEX(K$5:K$4420,ROWS(K$5:K106)*24)</f>
        <v>68334.4453125</v>
      </c>
      <c r="AI106" s="104">
        <f>(INDEX(M$5:M$4420,ROWS(M$5:M106)*24))*1440</f>
        <v>537697.68455113599</v>
      </c>
      <c r="AJ106" s="98">
        <f>INDEX(N$5:N$4420,ROWS(N$5:N106)*24)</f>
        <v>10019.513241373697</v>
      </c>
      <c r="AK106" s="98">
        <f>INDEX(O$5:O$4420,ROWS(O$5:O106)*24)</f>
        <v>7189.9266666666663</v>
      </c>
      <c r="AL106" s="98">
        <f>INDEX(P$5:P$4420,ROWS(P$5:P106)*24)</f>
        <v>395.7728703703483</v>
      </c>
      <c r="AM106" s="98">
        <f>INDEX(R$5:R$4420,ROWS(Q$5:Q106)*24)</f>
        <v>22.306106243825564</v>
      </c>
      <c r="AN106" s="98">
        <f t="shared" si="19"/>
        <v>32120.79299110881</v>
      </c>
      <c r="AO106" s="98">
        <f t="shared" si="20"/>
        <v>31203.889025748049</v>
      </c>
      <c r="AP106" s="98"/>
      <c r="AQ106" s="98">
        <f>INDEX(T$5:T$4420,ROWS(T$5:T106)*24)</f>
        <v>13.658945812286886</v>
      </c>
      <c r="AT106" s="105">
        <f>INDEX(B$15:B$4420,ROWS(B$15:B116)*24)</f>
        <v>43763.416666666664</v>
      </c>
      <c r="AU106" s="98">
        <f>INDEX(C$15:C$4420,ROWS(C$15:C116)*24)</f>
        <v>15.560319462882148</v>
      </c>
      <c r="AV106" s="98">
        <f>INDEX(D$15:D$4420,ROWS(D$15:D116)*24)</f>
        <v>11.961737400230698</v>
      </c>
      <c r="AW106" s="98">
        <f>INDEX(E$15:E$4420,ROWS(E$15:E116)*24)</f>
        <v>80.771481481492515</v>
      </c>
      <c r="AX106" s="98">
        <f>INDEX(G$15:G$4420,ROWS(G$15:G116)*24)</f>
        <v>52572.591983122293</v>
      </c>
      <c r="AY106" s="98">
        <f>INDEX(H$15:H$4420,ROWS(H$15:H116)*24)</f>
        <v>16.989322916666666</v>
      </c>
      <c r="AZ106" s="98">
        <f>INDEX(I$15:I$4420,ROWS(I$15:I116)*24)</f>
        <v>10604.218237036996</v>
      </c>
      <c r="BA106" s="98">
        <f>INDEX(J$15:J$4420,ROWS(J$15:J116)*24)</f>
        <v>63.782158564825849</v>
      </c>
      <c r="BB106" s="98">
        <f>INDEX(K$15:K$4420,ROWS(K$15:K116)*24)</f>
        <v>68131.703125</v>
      </c>
      <c r="BC106" s="98">
        <f>INDEX(L$15:L$4420,ROWS(L$15:L116)*24)</f>
        <v>373.12231858225749</v>
      </c>
      <c r="BD106" s="98">
        <f>INDEX(M$15:M$4420,ROWS(M$15:M116)*24)</f>
        <v>373.51280657287634</v>
      </c>
      <c r="BE106" s="98">
        <f>INDEX(N$15:N$4420,ROWS(N$15:N116)*24)</f>
        <v>11672.867472330729</v>
      </c>
      <c r="BF106" s="98">
        <f>INDEX(O$15:O$4420,ROWS(O$15:O116)*24)</f>
        <v>7601.9241666666667</v>
      </c>
      <c r="BG106" s="98">
        <f>INDEX(P$15:P$4420,ROWS(P$15:P116)*24)</f>
        <v>395.85500000000002</v>
      </c>
      <c r="BH106" s="98">
        <f>INDEX(Q$15:Q$4420,ROWS(Q$15:Q116)*24)</f>
        <v>22.732681417742537</v>
      </c>
      <c r="BI106" s="98">
        <f>INDEX(T$15:T$4420,ROWS(T$15:T116)*24)</f>
        <v>14.152303753694415</v>
      </c>
    </row>
    <row r="107" spans="2:61" x14ac:dyDescent="0.2">
      <c r="B107" s="100">
        <v>43665.291666666664</v>
      </c>
      <c r="C107" s="98">
        <v>8.9905099659622643</v>
      </c>
      <c r="D107" s="98">
        <f t="shared" si="12"/>
        <v>13.79365148466141</v>
      </c>
      <c r="E107" s="98">
        <v>87.466944444444451</v>
      </c>
      <c r="F107" s="98">
        <f t="shared" si="22"/>
        <v>97.250276000971738</v>
      </c>
      <c r="G107" s="98">
        <v>31795.984232612784</v>
      </c>
      <c r="H107" s="98">
        <v>18.129047309027779</v>
      </c>
      <c r="I107" s="98">
        <v>7643.6033222228207</v>
      </c>
      <c r="J107" s="98">
        <f t="shared" si="13"/>
        <v>69.337897135416668</v>
      </c>
      <c r="K107" s="98">
        <v>53593.146054687502</v>
      </c>
      <c r="L107" s="98">
        <f t="shared" si="14"/>
        <v>311.07225377341939</v>
      </c>
      <c r="M107" s="98">
        <f t="shared" si="21"/>
        <v>308.11822774378498</v>
      </c>
      <c r="N107" s="98"/>
      <c r="O107" s="98"/>
      <c r="P107" s="98">
        <v>332.42129629631836</v>
      </c>
      <c r="Q107" s="98">
        <v>21.34904252289898</v>
      </c>
      <c r="R107" s="98">
        <f t="shared" si="23"/>
        <v>19.905445447058021</v>
      </c>
      <c r="S107" s="98">
        <f t="shared" si="15"/>
        <v>1280.9425513739388</v>
      </c>
      <c r="T107" s="101">
        <v>9.4002706855379312</v>
      </c>
      <c r="W107" s="102">
        <v>43763</v>
      </c>
      <c r="X107" s="98">
        <f>INDEX(C$5:C$4420,ROWS(C$5:C107)*24)</f>
        <v>12.018501651021651</v>
      </c>
      <c r="Y107" s="98">
        <f>INDEX(D$4:D$4420,ROWS(D$4:D106)*24)</f>
        <v>11.992377205323072</v>
      </c>
      <c r="Z107" s="98">
        <f>INDEX(F$5:F$4420,ROWS(E$5:E107)*24)</f>
        <v>95.269266330213156</v>
      </c>
      <c r="AA107" s="98">
        <f t="shared" si="16"/>
        <v>137187.74351550694</v>
      </c>
      <c r="AB107" s="103">
        <f t="shared" si="17"/>
        <v>0.97558731408898669</v>
      </c>
      <c r="AC107" s="104">
        <f>INDEX(G$5:G$4420,ROWS(G$5:G107)*24)</f>
        <v>133838.62222222221</v>
      </c>
      <c r="AD107" s="98">
        <f>INDEX(H$5:H$4420,ROWS(H$5:H107)*24)</f>
        <v>16.799414062499999</v>
      </c>
      <c r="AE107" s="104">
        <f>INDEX(I$5:I$4420,ROWS(I$5:I107)*24)</f>
        <v>25950.823252777769</v>
      </c>
      <c r="AF107" s="98">
        <f>INDEX(J$5:J$4420,ROWS(J$5:J107)*24)</f>
        <v>75.620863715277778</v>
      </c>
      <c r="AG107" s="104">
        <f t="shared" si="18"/>
        <v>107887.79896944444</v>
      </c>
      <c r="AH107" s="104">
        <f>INDEX(K$5:K$4420,ROWS(K$5:K107)*24)</f>
        <v>68131.703125</v>
      </c>
      <c r="AI107" s="104">
        <f>(INDEX(M$5:M$4420,ROWS(M$5:M107)*24))*1440</f>
        <v>538510.77275251749</v>
      </c>
      <c r="AJ107" s="98">
        <f>INDEX(N$5:N$4420,ROWS(N$5:N107)*24)</f>
        <v>9430.1583097330731</v>
      </c>
      <c r="AK107" s="98">
        <f>INDEX(O$5:O$4420,ROWS(O$5:O107)*24)</f>
        <v>7185.8041666666668</v>
      </c>
      <c r="AL107" s="98">
        <f>INDEX(P$5:P$4420,ROWS(P$5:P107)*24)</f>
        <v>395.67305555555555</v>
      </c>
      <c r="AM107" s="98">
        <f>INDEX(R$5:R$4420,ROWS(Q$5:Q107)*24)</f>
        <v>21.899867815903054</v>
      </c>
      <c r="AN107" s="98">
        <f t="shared" si="19"/>
        <v>31535.809654900397</v>
      </c>
      <c r="AO107" s="98">
        <f t="shared" si="20"/>
        <v>30765.935838845813</v>
      </c>
      <c r="AP107" s="98"/>
      <c r="AQ107" s="98">
        <f>INDEX(T$5:T$4420,ROWS(T$5:T107)*24)</f>
        <v>12.595404360678318</v>
      </c>
      <c r="AT107" s="105">
        <f>INDEX(B$15:B$4420,ROWS(B$15:B117)*24)</f>
        <v>43764.416666666664</v>
      </c>
      <c r="AU107" s="98">
        <f>INDEX(C$15:C$4420,ROWS(C$15:C117)*24)</f>
        <v>11.186467738575756</v>
      </c>
      <c r="AV107" s="98">
        <f>INDEX(D$15:D$4420,ROWS(D$15:D117)*24)</f>
        <v>11.593670478812806</v>
      </c>
      <c r="AW107" s="98">
        <f>INDEX(E$15:E$4420,ROWS(E$15:E117)*24)</f>
        <v>86.367368686878024</v>
      </c>
      <c r="AX107" s="98">
        <f>INDEX(G$15:G$4420,ROWS(G$15:G117)*24)</f>
        <v>52880.004089505805</v>
      </c>
      <c r="AY107" s="98">
        <f>INDEX(H$15:H$4420,ROWS(H$15:H117)*24)</f>
        <v>16.636686197916667</v>
      </c>
      <c r="AZ107" s="98">
        <f>INDEX(I$15:I$4420,ROWS(I$15:I117)*24)</f>
        <v>10291.850088887943</v>
      </c>
      <c r="BA107" s="98">
        <f>INDEX(J$15:J$4420,ROWS(J$15:J117)*24)</f>
        <v>69.730682488961349</v>
      </c>
      <c r="BB107" s="98">
        <f>INDEX(K$15:K$4420,ROWS(K$15:K117)*24)</f>
        <v>68282.9609375</v>
      </c>
      <c r="BC107" s="98">
        <f>INDEX(L$15:L$4420,ROWS(L$15:L117)*24)</f>
        <v>376.35478396805212</v>
      </c>
      <c r="BD107" s="98">
        <f>INDEX(M$15:M$4420,ROWS(M$15:M117)*24)</f>
        <v>374.30254167933748</v>
      </c>
      <c r="BE107" s="98">
        <f>INDEX(N$15:N$4420,ROWS(N$15:N117)*24)</f>
        <v>8721.871224772136</v>
      </c>
      <c r="BF107" s="98">
        <f>INDEX(O$15:O$4420,ROWS(O$15:O117)*24)</f>
        <v>7192.5441666666666</v>
      </c>
      <c r="BG107" s="98">
        <f>INDEX(P$15:P$4420,ROWS(P$15:P117)*24)</f>
        <v>395.76222222222225</v>
      </c>
      <c r="BH107" s="98">
        <f>INDEX(Q$15:Q$4420,ROWS(Q$15:Q117)*24)</f>
        <v>19.40743825417012</v>
      </c>
      <c r="BI107" s="98">
        <f>INDEX(T$15:T$4420,ROWS(T$15:T117)*24)</f>
        <v>10.238243363230334</v>
      </c>
    </row>
    <row r="108" spans="2:61" x14ac:dyDescent="0.2">
      <c r="B108" s="100">
        <v>43665.333333333336</v>
      </c>
      <c r="C108" s="98">
        <v>10.818857927974248</v>
      </c>
      <c r="D108" s="98">
        <f t="shared" si="12"/>
        <v>13.794593586149247</v>
      </c>
      <c r="E108" s="98">
        <v>71.615277777777777</v>
      </c>
      <c r="F108" s="98">
        <f t="shared" si="22"/>
        <v>94.708551463934711</v>
      </c>
      <c r="G108" s="98">
        <v>37570.813440860642</v>
      </c>
      <c r="H108" s="98">
        <v>18.162619357638889</v>
      </c>
      <c r="I108" s="98">
        <v>8815.3060777777973</v>
      </c>
      <c r="J108" s="98">
        <f t="shared" si="13"/>
        <v>53.452658420138889</v>
      </c>
      <c r="K108" s="98">
        <v>53595.0234375</v>
      </c>
      <c r="L108" s="98">
        <f t="shared" si="14"/>
        <v>312.15134638533823</v>
      </c>
      <c r="M108" s="98">
        <f t="shared" si="21"/>
        <v>308.8251700511014</v>
      </c>
      <c r="N108" s="98"/>
      <c r="O108" s="98"/>
      <c r="P108" s="98">
        <v>332.22888888888889</v>
      </c>
      <c r="Q108" s="98">
        <v>20.077542503550649</v>
      </c>
      <c r="R108" s="98">
        <f t="shared" si="23"/>
        <v>20.032240498950987</v>
      </c>
      <c r="S108" s="98">
        <f t="shared" si="15"/>
        <v>1204.6525502130389</v>
      </c>
      <c r="T108" s="101">
        <v>9.9304688381365533</v>
      </c>
      <c r="W108" s="102">
        <v>43764</v>
      </c>
      <c r="X108" s="98">
        <f>INDEX(C$5:C$4420,ROWS(C$5:C108)*24)</f>
        <v>11.412779264767758</v>
      </c>
      <c r="Y108" s="98">
        <f>INDEX(D$4:D$4420,ROWS(D$4:D107)*24)</f>
        <v>11.322657573088792</v>
      </c>
      <c r="Z108" s="98">
        <f>INDEX(F$5:F$4420,ROWS(E$5:E108)*24)</f>
        <v>91.544287063331794</v>
      </c>
      <c r="AA108" s="98">
        <f t="shared" si="16"/>
        <v>131823.77337119778</v>
      </c>
      <c r="AB108" s="103">
        <f t="shared" si="17"/>
        <v>0.97733280949548573</v>
      </c>
      <c r="AC108" s="104">
        <f>INDEX(G$5:G$4420,ROWS(G$5:G108)*24)</f>
        <v>128835.69878716892</v>
      </c>
      <c r="AD108" s="98">
        <f>INDEX(H$5:H$4420,ROWS(H$5:H108)*24)</f>
        <v>16.948209635416667</v>
      </c>
      <c r="AE108" s="104">
        <f>INDEX(I$5:I$4420,ROWS(I$5:I108)*24)</f>
        <v>25481.412318518473</v>
      </c>
      <c r="AF108" s="98">
        <f>INDEX(J$5:J$4420,ROWS(J$5:J108)*24)</f>
        <v>73.405308883123922</v>
      </c>
      <c r="AG108" s="104">
        <f t="shared" si="18"/>
        <v>103354.28646865045</v>
      </c>
      <c r="AH108" s="104">
        <f>INDEX(K$5:K$4420,ROWS(K$5:K108)*24)</f>
        <v>68282.9609375</v>
      </c>
      <c r="AI108" s="104">
        <f>(INDEX(M$5:M$4420,ROWS(M$5:M108)*24))*1440</f>
        <v>538725.81338261755</v>
      </c>
      <c r="AJ108" s="98">
        <f>INDEX(N$5:N$4420,ROWS(N$5:N108)*24)</f>
        <v>8948.4518522135422</v>
      </c>
      <c r="AK108" s="98">
        <f>INDEX(O$5:O$4420,ROWS(O$5:O108)*24)</f>
        <v>7189.1149999999998</v>
      </c>
      <c r="AL108" s="98">
        <f>INDEX(P$5:P$4420,ROWS(P$5:P108)*24)</f>
        <v>396.23370370368991</v>
      </c>
      <c r="AM108" s="98">
        <f>INDEX(R$5:R$4420,ROWS(Q$5:Q108)*24)</f>
        <v>21.801135406125507</v>
      </c>
      <c r="AN108" s="98">
        <f t="shared" si="19"/>
        <v>31393.634984820728</v>
      </c>
      <c r="AO108" s="98">
        <f t="shared" si="20"/>
        <v>30682.029479990611</v>
      </c>
      <c r="AP108" s="98"/>
      <c r="AQ108" s="98">
        <f>INDEX(T$5:T$4420,ROWS(T$5:T108)*24)</f>
        <v>11.982755776310773</v>
      </c>
      <c r="AT108" s="105">
        <f>INDEX(B$15:B$4420,ROWS(B$15:B118)*24)</f>
        <v>43765.416666666664</v>
      </c>
      <c r="AU108" s="98">
        <f>INDEX(C$15:C$4420,ROWS(C$15:C118)*24)</f>
        <v>9.6465793390685892</v>
      </c>
      <c r="AV108" s="98">
        <f>INDEX(D$15:D$4420,ROWS(D$15:D118)*24)</f>
        <v>11.099025381717306</v>
      </c>
      <c r="AW108" s="98">
        <f>INDEX(E$15:E$4420,ROWS(E$15:E118)*24)</f>
        <v>83.139166666666668</v>
      </c>
      <c r="AX108" s="98">
        <f>INDEX(G$15:G$4420,ROWS(G$15:G118)*24)</f>
        <v>51819.094370370505</v>
      </c>
      <c r="AY108" s="98">
        <f>INDEX(H$15:H$4420,ROWS(H$15:H118)*24)</f>
        <v>17.472037760416665</v>
      </c>
      <c r="AZ108" s="98">
        <f>INDEX(I$15:I$4420,ROWS(I$15:I118)*24)</f>
        <v>10395.686091668209</v>
      </c>
      <c r="BA108" s="98">
        <f>INDEX(J$15:J$4420,ROWS(J$15:J118)*24)</f>
        <v>65.667128906249999</v>
      </c>
      <c r="BB108" s="98">
        <f>INDEX(K$15:K$4420,ROWS(K$15:K118)*24)</f>
        <v>68344.9296875</v>
      </c>
      <c r="BC108" s="98">
        <f>INDEX(L$15:L$4420,ROWS(L$15:L118)*24)</f>
        <v>373.06257785539657</v>
      </c>
      <c r="BD108" s="98">
        <f>INDEX(M$15:M$4420,ROWS(M$15:M118)*24)</f>
        <v>373.31520763684506</v>
      </c>
      <c r="BE108" s="98">
        <f>INDEX(N$15:N$4420,ROWS(N$15:N118)*24)</f>
        <v>7808.153380533854</v>
      </c>
      <c r="BF108" s="98">
        <f>INDEX(O$15:O$4420,ROWS(O$15:O118)*24)</f>
        <v>7207.3491666666669</v>
      </c>
      <c r="BG108" s="98">
        <f>INDEX(P$15:P$4420,ROWS(P$15:P118)*24)</f>
        <v>395.85953703701495</v>
      </c>
      <c r="BH108" s="98">
        <f>INDEX(Q$15:Q$4420,ROWS(Q$15:Q118)*24)</f>
        <v>22.796959181618359</v>
      </c>
      <c r="BI108" s="98">
        <f>INDEX(T$15:T$4420,ROWS(T$15:T118)*24)</f>
        <v>9.2034911528598364</v>
      </c>
    </row>
    <row r="109" spans="2:61" x14ac:dyDescent="0.2">
      <c r="B109" s="100">
        <v>43665.375</v>
      </c>
      <c r="C109" s="98">
        <v>13.940892067887535</v>
      </c>
      <c r="D109" s="98">
        <f t="shared" si="12"/>
        <v>13.746078635814682</v>
      </c>
      <c r="E109" s="98">
        <v>80.887222222222221</v>
      </c>
      <c r="F109" s="98">
        <f t="shared" si="22"/>
        <v>93.958771371342138</v>
      </c>
      <c r="G109" s="98">
        <v>41895.447222222225</v>
      </c>
      <c r="H109" s="98">
        <v>18.583279079861111</v>
      </c>
      <c r="I109" s="98">
        <v>9983.1847222222223</v>
      </c>
      <c r="J109" s="98">
        <f t="shared" si="13"/>
        <v>62.303943142361106</v>
      </c>
      <c r="K109" s="98">
        <v>53595.0234375</v>
      </c>
      <c r="L109" s="98">
        <f t="shared" si="14"/>
        <v>310.39411771027227</v>
      </c>
      <c r="M109" s="98">
        <f t="shared" si="21"/>
        <v>311.58120482333925</v>
      </c>
      <c r="N109" s="98"/>
      <c r="O109" s="98"/>
      <c r="P109" s="98">
        <v>332.14492283949005</v>
      </c>
      <c r="Q109" s="98">
        <v>21.750805129217785</v>
      </c>
      <c r="R109" s="98">
        <f t="shared" si="23"/>
        <v>20.610253199712904</v>
      </c>
      <c r="S109" s="98">
        <f t="shared" si="15"/>
        <v>1305.0483077530671</v>
      </c>
      <c r="T109" s="101">
        <v>12.133978270311134</v>
      </c>
      <c r="W109" s="102">
        <v>43765</v>
      </c>
      <c r="X109" s="98">
        <f>INDEX(C$5:C$4420,ROWS(C$5:C109)*24)</f>
        <v>12.382564138836331</v>
      </c>
      <c r="Y109" s="98">
        <f>INDEX(D$4:D$4420,ROWS(D$4:D108)*24)</f>
        <v>11.228753570217991</v>
      </c>
      <c r="Z109" s="98">
        <f>INDEX(F$5:F$4420,ROWS(E$5:E109)*24)</f>
        <v>91.11269961132308</v>
      </c>
      <c r="AA109" s="98">
        <f t="shared" si="16"/>
        <v>131202.28744030523</v>
      </c>
      <c r="AB109" s="103">
        <f t="shared" si="17"/>
        <v>0.97187338230764753</v>
      </c>
      <c r="AC109" s="104">
        <f>INDEX(G$5:G$4420,ROWS(G$5:G109)*24)</f>
        <v>127512.01086110962</v>
      </c>
      <c r="AD109" s="98">
        <f>INDEX(H$5:H$4420,ROWS(H$5:H109)*24)</f>
        <v>18.656955295138889</v>
      </c>
      <c r="AE109" s="104">
        <f>INDEX(I$5:I$4420,ROWS(I$5:I109)*24)</f>
        <v>26537.231427203416</v>
      </c>
      <c r="AF109" s="98">
        <f>INDEX(J$5:J$4420,ROWS(J$5:J109)*24)</f>
        <v>67.770174331665046</v>
      </c>
      <c r="AG109" s="104">
        <f t="shared" si="18"/>
        <v>100974.77943390621</v>
      </c>
      <c r="AH109" s="104">
        <f>INDEX(K$5:K$4420,ROWS(K$5:K109)*24)</f>
        <v>68344.9296875</v>
      </c>
      <c r="AI109" s="104">
        <f>(INDEX(M$5:M$4420,ROWS(M$5:M109)*24))*1440</f>
        <v>537287.62144730438</v>
      </c>
      <c r="AJ109" s="98">
        <f>INDEX(N$5:N$4420,ROWS(N$5:N109)*24)</f>
        <v>9838.8409708658855</v>
      </c>
      <c r="AK109" s="98">
        <f>INDEX(O$5:O$4420,ROWS(O$5:O109)*24)</f>
        <v>7206.3975</v>
      </c>
      <c r="AL109" s="98">
        <f>INDEX(P$5:P$4420,ROWS(P$5:P109)*24)</f>
        <v>395.78564814812609</v>
      </c>
      <c r="AM109" s="98">
        <f>INDEX(R$5:R$4420,ROWS(Q$5:Q109)*24)</f>
        <v>22.799828396753131</v>
      </c>
      <c r="AN109" s="98">
        <f t="shared" si="19"/>
        <v>32831.752891324511</v>
      </c>
      <c r="AO109" s="98">
        <f t="shared" si="20"/>
        <v>31908.306729580439</v>
      </c>
      <c r="AP109" s="98"/>
      <c r="AQ109" s="98">
        <f>INDEX(T$5:T$4420,ROWS(T$5:T109)*24)</f>
        <v>13.530088949027574</v>
      </c>
      <c r="AT109" s="105">
        <f>INDEX(B$15:B$4420,ROWS(B$15:B119)*24)</f>
        <v>43766.416666666664</v>
      </c>
      <c r="AU109" s="98">
        <f>INDEX(C$15:C$4420,ROWS(C$15:C119)*24)</f>
        <v>16.834734127061715</v>
      </c>
      <c r="AV109" s="98">
        <f>INDEX(D$15:D$4420,ROWS(D$15:D119)*24)</f>
        <v>11.687062144192744</v>
      </c>
      <c r="AW109" s="98">
        <f>INDEX(E$15:E$4420,ROWS(E$15:E119)*24)</f>
        <v>80.297582661850512</v>
      </c>
      <c r="AX109" s="98">
        <f>INDEX(G$15:G$4420,ROWS(G$15:G119)*24)</f>
        <v>47156.69278960122</v>
      </c>
      <c r="AY109" s="98">
        <f>INDEX(H$15:H$4420,ROWS(H$15:H119)*24)</f>
        <v>20.789735243055556</v>
      </c>
      <c r="AZ109" s="98">
        <f>INDEX(I$15:I$4420,ROWS(I$15:I119)*24)</f>
        <v>11495.841907143064</v>
      </c>
      <c r="BA109" s="98">
        <f>INDEX(J$15:J$4420,ROWS(J$15:J119)*24)</f>
        <v>59.507847418794952</v>
      </c>
      <c r="BB109" s="98">
        <f>INDEX(K$15:K$4420,ROWS(K$15:K119)*24)</f>
        <v>68346.375</v>
      </c>
      <c r="BC109" s="98">
        <f>INDEX(L$15:L$4420,ROWS(L$15:L119)*24)</f>
        <v>314.39759199164882</v>
      </c>
      <c r="BD109" s="98">
        <f>INDEX(M$15:M$4420,ROWS(M$15:M119)*24)</f>
        <v>370.90076833269683</v>
      </c>
      <c r="BE109" s="98">
        <f>INDEX(N$15:N$4420,ROWS(N$15:N119)*24)</f>
        <v>10460.302136713664</v>
      </c>
      <c r="BF109" s="98">
        <f>INDEX(O$15:O$4420,ROWS(O$15:O119)*24)</f>
        <v>5939.0858333333335</v>
      </c>
      <c r="BG109" s="98">
        <f>INDEX(P$15:P$4420,ROWS(P$15:P119)*24)</f>
        <v>328.50916666666666</v>
      </c>
      <c r="BH109" s="98">
        <f>INDEX(Q$15:Q$4420,ROWS(Q$15:Q119)*24)</f>
        <v>14.111574675017813</v>
      </c>
      <c r="BI109" s="98">
        <f>INDEX(T$15:T$4420,ROWS(T$15:T119)*24)</f>
        <v>12.635286173390018</v>
      </c>
    </row>
    <row r="110" spans="2:61" x14ac:dyDescent="0.2">
      <c r="B110" s="100">
        <v>43665.416666666664</v>
      </c>
      <c r="C110" s="98">
        <v>16.8132442161772</v>
      </c>
      <c r="D110" s="98">
        <f t="shared" si="12"/>
        <v>13.714818282190691</v>
      </c>
      <c r="E110" s="98">
        <v>57.938055555555557</v>
      </c>
      <c r="F110" s="98">
        <f t="shared" si="22"/>
        <v>94.432878790844725</v>
      </c>
      <c r="G110" s="98">
        <v>46429.216239313551</v>
      </c>
      <c r="H110" s="98">
        <v>22.402658420138888</v>
      </c>
      <c r="I110" s="98">
        <v>11167.946670297815</v>
      </c>
      <c r="J110" s="98">
        <f t="shared" si="13"/>
        <v>35.535397135416673</v>
      </c>
      <c r="K110" s="98">
        <v>53595.0234375</v>
      </c>
      <c r="L110" s="98">
        <f t="shared" si="14"/>
        <v>312.63535490269049</v>
      </c>
      <c r="M110" s="98">
        <f t="shared" si="21"/>
        <v>311.70465965220166</v>
      </c>
      <c r="N110" s="98"/>
      <c r="O110" s="98"/>
      <c r="P110" s="98">
        <v>332.81487654324206</v>
      </c>
      <c r="Q110" s="98">
        <v>20.179521640551588</v>
      </c>
      <c r="R110" s="98">
        <f t="shared" si="23"/>
        <v>20.502795183380979</v>
      </c>
      <c r="S110" s="98">
        <f t="shared" si="15"/>
        <v>1210.7712984330954</v>
      </c>
      <c r="T110" s="101">
        <v>15.572280198343668</v>
      </c>
      <c r="W110" s="102">
        <v>43766</v>
      </c>
      <c r="X110" s="98">
        <f>INDEX(C$5:C$4420,ROWS(C$5:C110)*24)</f>
        <v>12.951984289222294</v>
      </c>
      <c r="Y110" s="98">
        <f>INDEX(D$4:D$4420,ROWS(D$4:D109)*24)</f>
        <v>11.941454945904367</v>
      </c>
      <c r="Z110" s="98">
        <f>INDEX(F$5:F$4420,ROWS(E$5:E110)*24)</f>
        <v>82.005896354272892</v>
      </c>
      <c r="AA110" s="98">
        <f t="shared" si="16"/>
        <v>118088.49075015297</v>
      </c>
      <c r="AB110" s="103">
        <f t="shared" si="17"/>
        <v>0.97230140228815065</v>
      </c>
      <c r="AC110" s="104">
        <f>INDEX(G$5:G$4420,ROWS(G$5:G110)*24)</f>
        <v>114817.60515046504</v>
      </c>
      <c r="AD110" s="98">
        <f>INDEX(H$5:H$4420,ROWS(H$5:H110)*24)</f>
        <v>21.53132595486111</v>
      </c>
      <c r="AE110" s="104">
        <f>INDEX(I$5:I$4420,ROWS(I$5:I110)*24)</f>
        <v>28376.05736111111</v>
      </c>
      <c r="AF110" s="98">
        <f>INDEX(J$5:J$4420,ROWS(J$5:J110)*24)</f>
        <v>58.439562934024472</v>
      </c>
      <c r="AG110" s="104">
        <f t="shared" si="18"/>
        <v>86441.547789353936</v>
      </c>
      <c r="AH110" s="104">
        <f>INDEX(K$5:K$4420,ROWS(K$5:K110)*24)</f>
        <v>68346.375</v>
      </c>
      <c r="AI110" s="104">
        <f>(INDEX(M$5:M$4420,ROWS(M$5:M110)*24))*1440</f>
        <v>525512.27772408363</v>
      </c>
      <c r="AJ110" s="98">
        <f>INDEX(N$5:N$4420,ROWS(N$5:N110)*24)</f>
        <v>10153.221962890624</v>
      </c>
      <c r="AK110" s="98">
        <f>INDEX(O$5:O$4420,ROWS(O$5:O110)*24)</f>
        <v>7215.9283333333333</v>
      </c>
      <c r="AL110" s="98">
        <f>INDEX(P$5:P$4420,ROWS(P$5:P110)*24)</f>
        <v>395.74944444444446</v>
      </c>
      <c r="AM110" s="98">
        <f>INDEX(R$5:R$4420,ROWS(Q$5:Q110)*24)</f>
        <v>20.964101944260022</v>
      </c>
      <c r="AN110" s="98">
        <f t="shared" si="19"/>
        <v>30188.306799734433</v>
      </c>
      <c r="AO110" s="98">
        <f t="shared" si="20"/>
        <v>29352.133034086703</v>
      </c>
      <c r="AP110" s="98"/>
      <c r="AQ110" s="98">
        <f>INDEX(T$5:T$4420,ROWS(T$5:T110)*24)</f>
        <v>14.044361962764395</v>
      </c>
      <c r="AT110" s="105">
        <f>INDEX(B$15:B$4420,ROWS(B$15:B120)*24)</f>
        <v>43767.416666666664</v>
      </c>
      <c r="AU110" s="98">
        <f>INDEX(C$15:C$4420,ROWS(C$15:C120)*24)</f>
        <v>14.34663135599345</v>
      </c>
      <c r="AV110" s="98">
        <f>INDEX(D$15:D$4420,ROWS(D$15:D120)*24)</f>
        <v>12.07943934719818</v>
      </c>
      <c r="AW110" s="98">
        <f>INDEX(E$15:E$4420,ROWS(E$15:E120)*24)</f>
        <v>50.483611111111109</v>
      </c>
      <c r="AX110" s="98">
        <f>INDEX(G$15:G$4420,ROWS(G$15:G120)*24)</f>
        <v>42118.275000000001</v>
      </c>
      <c r="AY110" s="98">
        <f>INDEX(H$15:H$4420,ROWS(H$15:H120)*24)</f>
        <v>21.128797743055557</v>
      </c>
      <c r="AZ110" s="98">
        <f>INDEX(I$15:I$4420,ROWS(I$15:I120)*24)</f>
        <v>10819.156944444445</v>
      </c>
      <c r="BA110" s="98">
        <f>INDEX(J$15:J$4420,ROWS(J$15:J120)*24)</f>
        <v>29.354813368055552</v>
      </c>
      <c r="BB110" s="98">
        <f>INDEX(K$15:K$4420,ROWS(K$15:K120)*24)</f>
        <v>124.18763015005324</v>
      </c>
      <c r="BC110" s="98">
        <f>INDEX(L$15:L$4420,ROWS(L$15:L120)*24)</f>
        <v>376.56298715937271</v>
      </c>
      <c r="BD110" s="98">
        <f>INDEX(M$15:M$4420,ROWS(M$15:M120)*24)</f>
        <v>367.9983527932921</v>
      </c>
      <c r="BE110" s="98">
        <f>INDEX(N$15:N$4420,ROWS(N$15:N120)*24)</f>
        <v>11319.875039876302</v>
      </c>
      <c r="BF110" s="98">
        <f>INDEX(O$15:O$4420,ROWS(O$15:O120)*24)</f>
        <v>7459.0008333333335</v>
      </c>
      <c r="BG110" s="98">
        <f>INDEX(P$15:P$4420,ROWS(P$15:P120)*24)</f>
        <v>396.02171296296018</v>
      </c>
      <c r="BH110" s="98">
        <f>INDEX(Q$15:Q$4420,ROWS(Q$15:Q120)*24)</f>
        <v>19.458725803587456</v>
      </c>
      <c r="BI110" s="98">
        <f>INDEX(T$15:T$4420,ROWS(T$15:T120)*24)</f>
        <v>13.648347768581782</v>
      </c>
    </row>
    <row r="111" spans="2:61" x14ac:dyDescent="0.2">
      <c r="B111" s="100">
        <v>43665.458333333336</v>
      </c>
      <c r="C111" s="98">
        <v>17.284823272316199</v>
      </c>
      <c r="D111" s="98">
        <f t="shared" si="12"/>
        <v>13.696565469212517</v>
      </c>
      <c r="E111" s="98">
        <v>29.634444444444444</v>
      </c>
      <c r="F111" s="98">
        <f t="shared" si="22"/>
        <v>93.924665589534854</v>
      </c>
      <c r="G111" s="98">
        <v>48564.164957261746</v>
      </c>
      <c r="H111" s="98">
        <v>18.111015263309188</v>
      </c>
      <c r="I111" s="98">
        <v>12339.767688888705</v>
      </c>
      <c r="J111" s="98">
        <f t="shared" si="13"/>
        <v>11.523429181135256</v>
      </c>
      <c r="K111" s="98">
        <v>53595.0234375</v>
      </c>
      <c r="L111" s="98">
        <f t="shared" si="14"/>
        <v>308.92928510388566</v>
      </c>
      <c r="M111" s="98">
        <f t="shared" si="21"/>
        <v>311.55324512509458</v>
      </c>
      <c r="N111" s="98"/>
      <c r="O111" s="98"/>
      <c r="P111" s="98">
        <v>331.65262345678275</v>
      </c>
      <c r="Q111" s="98">
        <v>22.723338352897102</v>
      </c>
      <c r="R111" s="98">
        <f t="shared" si="23"/>
        <v>20.613543490198737</v>
      </c>
      <c r="S111" s="98">
        <f t="shared" si="15"/>
        <v>1363.4003011738262</v>
      </c>
      <c r="T111" s="101">
        <v>16.780784721268315</v>
      </c>
      <c r="W111" s="102">
        <v>43767</v>
      </c>
      <c r="X111" s="98">
        <f>INDEX(C$5:C$4420,ROWS(C$5:C111)*24)</f>
        <v>12.557971307789494</v>
      </c>
      <c r="Y111" s="98">
        <f>INDEX(D$4:D$4420,ROWS(D$4:D110)*24)</f>
        <v>11.622725060161173</v>
      </c>
      <c r="Z111" s="98">
        <f>INDEX(F$5:F$4420,ROWS(E$5:E111)*24)</f>
        <v>79.155402866710844</v>
      </c>
      <c r="AA111" s="98">
        <f t="shared" si="16"/>
        <v>113983.78012806362</v>
      </c>
      <c r="AB111" s="103">
        <f t="shared" si="17"/>
        <v>0.97169020134302841</v>
      </c>
      <c r="AC111" s="104">
        <f>INDEX(G$5:G$4420,ROWS(G$5:G111)*24)</f>
        <v>110756.92226247762</v>
      </c>
      <c r="AD111" s="98">
        <f>INDEX(H$5:H$4420,ROWS(H$5:H111)*24)</f>
        <v>17.700292968749999</v>
      </c>
      <c r="AE111" s="104">
        <f>INDEX(I$5:I$4420,ROWS(I$5:I111)*24)</f>
        <v>46116.688888888886</v>
      </c>
      <c r="AF111" s="98">
        <f>INDEX(J$5:J$4420,ROWS(J$5:J111)*24)</f>
        <v>67.103339509897751</v>
      </c>
      <c r="AG111" s="104">
        <f t="shared" si="18"/>
        <v>64640.23337358873</v>
      </c>
      <c r="AH111" s="104">
        <f>INDEX(K$5:K$4420,ROWS(K$5:K111)*24)</f>
        <v>246.20478820800781</v>
      </c>
      <c r="AI111" s="104">
        <f>(INDEX(M$5:M$4420,ROWS(M$5:M111)*24))*1440</f>
        <v>538345.50931914023</v>
      </c>
      <c r="AJ111" s="98">
        <f>INDEX(N$5:N$4420,ROWS(N$5:N111)*24)</f>
        <v>9803.6706054687493</v>
      </c>
      <c r="AK111" s="98">
        <f>INDEX(O$5:O$4420,ROWS(O$5:O111)*24)</f>
        <v>7214.5150000000003</v>
      </c>
      <c r="AL111" s="98">
        <f>INDEX(P$5:P$4420,ROWS(P$5:P111)*24)</f>
        <v>396.07027777777779</v>
      </c>
      <c r="AM111" s="98">
        <f>INDEX(R$5:R$4420,ROWS(Q$5:Q111)*24)</f>
        <v>16.717205526834025</v>
      </c>
      <c r="AN111" s="98">
        <f t="shared" si="19"/>
        <v>24072.775958640996</v>
      </c>
      <c r="AO111" s="98">
        <f t="shared" si="20"/>
        <v>23391.280518137482</v>
      </c>
      <c r="AP111" s="98"/>
      <c r="AQ111" s="98">
        <f>INDEX(T$5:T$4420,ROWS(T$5:T111)*24)</f>
        <v>13.426396397576513</v>
      </c>
      <c r="AT111" s="105">
        <f>INDEX(B$15:B$4420,ROWS(B$15:B121)*24)</f>
        <v>43768.416666666664</v>
      </c>
      <c r="AU111" s="98">
        <f>INDEX(C$15:C$4420,ROWS(C$15:C121)*24)</f>
        <v>13.522789673008567</v>
      </c>
      <c r="AV111" s="98">
        <f>INDEX(D$15:D$4420,ROWS(D$15:D121)*24)</f>
        <v>11.464281605319655</v>
      </c>
      <c r="AW111" s="98">
        <f>INDEX(E$15:E$4420,ROWS(E$15:E121)*24)</f>
        <v>73.953333333333333</v>
      </c>
      <c r="AX111" s="98">
        <f>INDEX(G$15:G$4420,ROWS(G$15:G121)*24)</f>
        <v>44375.188888888886</v>
      </c>
      <c r="AY111" s="98">
        <f>INDEX(H$15:H$4420,ROWS(H$15:H121)*24)</f>
        <v>17.735883246527777</v>
      </c>
      <c r="AZ111" s="98">
        <f>INDEX(I$15:I$4420,ROWS(I$15:I121)*24)</f>
        <v>6893.1979888889073</v>
      </c>
      <c r="BA111" s="98">
        <f>INDEX(J$15:J$4420,ROWS(J$15:J121)*24)</f>
        <v>56.217450086805556</v>
      </c>
      <c r="BB111" s="98">
        <f>INDEX(K$15:K$4420,ROWS(K$15:K121)*24)</f>
        <v>24467.576171875</v>
      </c>
      <c r="BC111" s="98">
        <f>INDEX(L$15:L$4420,ROWS(L$15:L121)*24)</f>
        <v>384.83510604469313</v>
      </c>
      <c r="BD111" s="98">
        <f>INDEX(M$15:M$4420,ROWS(M$15:M121)*24)</f>
        <v>376.13847172401137</v>
      </c>
      <c r="BE111" s="98">
        <f>INDEX(N$15:N$4420,ROWS(N$15:N121)*24)</f>
        <v>10525.924465332031</v>
      </c>
      <c r="BF111" s="98">
        <f>INDEX(O$15:O$4420,ROWS(O$15:O121)*24)</f>
        <v>7251.5625</v>
      </c>
      <c r="BG111" s="98">
        <f>INDEX(P$15:P$4420,ROWS(P$15:P121)*24)</f>
        <v>395.99648148150908</v>
      </c>
      <c r="BH111" s="98">
        <f>INDEX(Q$15:Q$4420,ROWS(Q$15:Q121)*24)</f>
        <v>11.16137543681595</v>
      </c>
      <c r="BI111" s="98">
        <f>INDEX(T$15:T$4420,ROWS(T$15:T121)*24)</f>
        <v>12.5903793794026</v>
      </c>
    </row>
    <row r="112" spans="2:61" x14ac:dyDescent="0.2">
      <c r="B112" s="100">
        <v>43665.5</v>
      </c>
      <c r="C112" s="98">
        <v>16.483725917853302</v>
      </c>
      <c r="D112" s="98">
        <f t="shared" si="12"/>
        <v>13.670947000063535</v>
      </c>
      <c r="E112" s="98">
        <v>125.2</v>
      </c>
      <c r="F112" s="98">
        <f t="shared" si="22"/>
        <v>94.882241347110607</v>
      </c>
      <c r="G112" s="98">
        <v>53453.608256798165</v>
      </c>
      <c r="H112" s="98">
        <v>18.1091029770195</v>
      </c>
      <c r="I112" s="98">
        <v>13499.868948247078</v>
      </c>
      <c r="J112" s="98">
        <f t="shared" si="13"/>
        <v>107.0908970229805</v>
      </c>
      <c r="K112" s="98">
        <v>53595.0234375</v>
      </c>
      <c r="L112" s="98">
        <f t="shared" si="14"/>
        <v>312.66063608216103</v>
      </c>
      <c r="M112" s="98">
        <f t="shared" si="21"/>
        <v>311.63662615023935</v>
      </c>
      <c r="N112" s="98"/>
      <c r="O112" s="98"/>
      <c r="P112" s="98">
        <v>331.57107093184982</v>
      </c>
      <c r="Q112" s="98">
        <v>18.910434849688791</v>
      </c>
      <c r="R112" s="98">
        <f t="shared" si="23"/>
        <v>20.51161383056122</v>
      </c>
      <c r="S112" s="98">
        <f t="shared" si="15"/>
        <v>1134.6260909813275</v>
      </c>
      <c r="T112" s="101">
        <v>13.977345840495355</v>
      </c>
      <c r="W112" s="102">
        <v>43768</v>
      </c>
      <c r="X112" s="98">
        <f>INDEX(C$5:C$4420,ROWS(C$5:C112)*24)</f>
        <v>13.074075869984098</v>
      </c>
      <c r="Y112" s="98">
        <f>INDEX(D$4:D$4420,ROWS(D$4:D111)*24)</f>
        <v>11.814365687850449</v>
      </c>
      <c r="Z112" s="98">
        <f>INDEX(F$5:F$4420,ROWS(E$5:E112)*24)</f>
        <v>79.618900912885081</v>
      </c>
      <c r="AA112" s="98">
        <f t="shared" si="16"/>
        <v>114651.21731455452</v>
      </c>
      <c r="AB112" s="103">
        <f t="shared" si="17"/>
        <v>0.97667859004678759</v>
      </c>
      <c r="AC112" s="104">
        <f>INDEX(G$5:G$4420,ROWS(G$5:G112)*24)</f>
        <v>111977.38927392695</v>
      </c>
      <c r="AD112" s="98">
        <f>INDEX(H$5:H$4420,ROWS(H$5:H112)*24)</f>
        <v>19.522363281250001</v>
      </c>
      <c r="AE112" s="104">
        <f>INDEX(I$5:I$4420,ROWS(I$5:I112)*24)</f>
        <v>25993.481111111112</v>
      </c>
      <c r="AF112" s="98">
        <f>INDEX(J$5:J$4420,ROWS(J$5:J112)*24)</f>
        <v>56.068173755788145</v>
      </c>
      <c r="AG112" s="104">
        <f t="shared" si="18"/>
        <v>85983.908162815846</v>
      </c>
      <c r="AH112" s="104">
        <f>INDEX(K$5:K$4420,ROWS(K$5:K112)*24)</f>
        <v>24467.576171875</v>
      </c>
      <c r="AI112" s="104">
        <f>(INDEX(M$5:M$4420,ROWS(M$5:M112)*24))*1440</f>
        <v>548303.84680926683</v>
      </c>
      <c r="AJ112" s="98">
        <f>INDEX(N$5:N$4420,ROWS(N$5:N112)*24)</f>
        <v>10269.568741048177</v>
      </c>
      <c r="AK112" s="98">
        <f>INDEX(O$5:O$4420,ROWS(O$5:O112)*24)</f>
        <v>7210.998333333333</v>
      </c>
      <c r="AL112" s="98">
        <f>INDEX(P$5:P$4420,ROWS(P$5:P112)*24)</f>
        <v>396.01074074056413</v>
      </c>
      <c r="AM112" s="98">
        <f>INDEX(R$5:R$4420,ROWS(Q$5:Q112)*24)</f>
        <v>15.105597754492948</v>
      </c>
      <c r="AN112" s="98">
        <f t="shared" si="19"/>
        <v>21752.060766469844</v>
      </c>
      <c r="AO112" s="98">
        <f t="shared" si="20"/>
        <v>21244.772040007814</v>
      </c>
      <c r="AP112" s="98"/>
      <c r="AQ112" s="98">
        <f>INDEX(T$5:T$4420,ROWS(T$5:T112)*24)</f>
        <v>14.018115026596675</v>
      </c>
      <c r="AT112" s="105">
        <f>INDEX(B$15:B$4420,ROWS(B$15:B122)*24)</f>
        <v>43769.416666666664</v>
      </c>
      <c r="AU112" s="98">
        <f>INDEX(C$15:C$4420,ROWS(C$15:C122)*24)</f>
        <v>15.444329893146124</v>
      </c>
      <c r="AV112" s="98">
        <f>INDEX(D$15:D$4420,ROWS(D$15:D122)*24)</f>
        <v>12.069975472504462</v>
      </c>
      <c r="AW112" s="98">
        <f>INDEX(E$15:E$4420,ROWS(E$15:E122)*24)</f>
        <v>81.058194444444439</v>
      </c>
      <c r="AX112" s="98">
        <f>INDEX(G$15:G$4420,ROWS(G$15:G122)*24)</f>
        <v>45998.460082304213</v>
      </c>
      <c r="AY112" s="98">
        <f>INDEX(H$15:H$4420,ROWS(H$15:H122)*24)</f>
        <v>19.598318142361112</v>
      </c>
      <c r="AZ112" s="98">
        <f>INDEX(I$15:I$4420,ROWS(I$15:I122)*24)</f>
        <v>12150.513055555555</v>
      </c>
      <c r="BA112" s="98">
        <f>INDEX(J$15:J$4420,ROWS(J$15:J122)*24)</f>
        <v>61.45987630208333</v>
      </c>
      <c r="BB112" s="98">
        <f>INDEX(K$15:K$4420,ROWS(K$15:K122)*24)</f>
        <v>53332.09375</v>
      </c>
      <c r="BC112" s="98">
        <f>INDEX(L$15:L$4420,ROWS(L$15:L122)*24)</f>
        <v>380.92229806293631</v>
      </c>
      <c r="BD112" s="98">
        <f>INDEX(M$15:M$4420,ROWS(M$15:M122)*24)</f>
        <v>381.29446348496566</v>
      </c>
      <c r="BE112" s="98">
        <f>INDEX(N$15:N$4420,ROWS(N$15:N122)*24)</f>
        <v>11659.588856608072</v>
      </c>
      <c r="BF112" s="98">
        <f>INDEX(O$15:O$4420,ROWS(O$15:O122)*24)</f>
        <v>7574.5974999999999</v>
      </c>
      <c r="BG112" s="98">
        <f>INDEX(P$15:P$4420,ROWS(P$15:P122)*24)</f>
        <v>395.72527777777776</v>
      </c>
      <c r="BH112" s="98">
        <f>INDEX(Q$15:Q$4420,ROWS(Q$15:Q122)*24)</f>
        <v>14.802979714841479</v>
      </c>
      <c r="BI112" s="98">
        <f>INDEX(T$15:T$4420,ROWS(T$15:T122)*24)</f>
        <v>14.410281904008654</v>
      </c>
    </row>
    <row r="113" spans="2:61" x14ac:dyDescent="0.2">
      <c r="B113" s="100">
        <v>43665.541666666664</v>
      </c>
      <c r="C113" s="98">
        <v>16.135991539955139</v>
      </c>
      <c r="D113" s="98">
        <f t="shared" si="12"/>
        <v>13.639015989601431</v>
      </c>
      <c r="E113" s="98">
        <v>88.612777777777779</v>
      </c>
      <c r="F113" s="98">
        <f t="shared" si="22"/>
        <v>93.095468107010745</v>
      </c>
      <c r="G113" s="98">
        <v>60130.038316993981</v>
      </c>
      <c r="H113" s="98">
        <v>22.704188368055554</v>
      </c>
      <c r="I113" s="98">
        <v>14671.700353647106</v>
      </c>
      <c r="J113" s="98">
        <f t="shared" si="13"/>
        <v>65.908589409722225</v>
      </c>
      <c r="K113" s="98">
        <v>53595.0234375</v>
      </c>
      <c r="L113" s="98">
        <f t="shared" si="14"/>
        <v>309.56186632692709</v>
      </c>
      <c r="M113" s="98">
        <f t="shared" si="21"/>
        <v>311.49191564734161</v>
      </c>
      <c r="N113" s="98"/>
      <c r="O113" s="98"/>
      <c r="P113" s="98">
        <v>332.32699074073798</v>
      </c>
      <c r="Q113" s="98">
        <v>22.765124413810877</v>
      </c>
      <c r="R113" s="98">
        <f t="shared" si="23"/>
        <v>20.645777058668031</v>
      </c>
      <c r="S113" s="98">
        <f t="shared" si="15"/>
        <v>1365.9074648286526</v>
      </c>
      <c r="T113" s="101">
        <v>10.468729704715209</v>
      </c>
      <c r="W113" s="102">
        <v>43769</v>
      </c>
      <c r="X113" s="98">
        <f>INDEX(C$5:C$4420,ROWS(C$5:C113)*24)</f>
        <v>12.460894974602594</v>
      </c>
      <c r="Y113" s="98">
        <f>INDEX(D$4:D$4420,ROWS(D$4:D112)*24)</f>
        <v>11.858649782523555</v>
      </c>
      <c r="Z113" s="98">
        <f>INDEX(F$5:F$4420,ROWS(E$5:E113)*24)</f>
        <v>82.240670317160465</v>
      </c>
      <c r="AA113" s="98">
        <f t="shared" si="16"/>
        <v>118426.56525671107</v>
      </c>
      <c r="AB113" s="103">
        <f t="shared" si="17"/>
        <v>0.9740937889789002</v>
      </c>
      <c r="AC113" s="104">
        <f>INDEX(G$5:G$4420,ROWS(G$5:G113)*24)</f>
        <v>115358.58166666667</v>
      </c>
      <c r="AD113" s="98">
        <f>INDEX(H$5:H$4420,ROWS(H$5:H113)*24)</f>
        <v>20.047612847222222</v>
      </c>
      <c r="AE113" s="104">
        <f>INDEX(I$5:I$4420,ROWS(I$5:I113)*24)</f>
        <v>30283.106438888692</v>
      </c>
      <c r="AF113" s="98">
        <f>INDEX(J$5:J$4420,ROWS(J$5:J113)*24)</f>
        <v>65.228220486111113</v>
      </c>
      <c r="AG113" s="104">
        <f t="shared" si="18"/>
        <v>85075.475227777977</v>
      </c>
      <c r="AH113" s="104">
        <f>INDEX(K$5:K$4420,ROWS(K$5:K113)*24)</f>
        <v>53332.09375</v>
      </c>
      <c r="AI113" s="104">
        <f>(INDEX(M$5:M$4420,ROWS(M$5:M113)*24))*1440</f>
        <v>544707.06702860002</v>
      </c>
      <c r="AJ113" s="98">
        <f>INDEX(N$5:N$4420,ROWS(N$5:N113)*24)</f>
        <v>9717.2345662434891</v>
      </c>
      <c r="AK113" s="98">
        <f>INDEX(O$5:O$4420,ROWS(O$5:O113)*24)</f>
        <v>7192.1483333333335</v>
      </c>
      <c r="AL113" s="98">
        <f>INDEX(P$5:P$4420,ROWS(P$5:P113)*24)</f>
        <v>395.94416666666666</v>
      </c>
      <c r="AM113" s="98">
        <f>INDEX(R$5:R$4420,ROWS(Q$5:Q113)*24)</f>
        <v>17.466612274348382</v>
      </c>
      <c r="AN113" s="98">
        <f t="shared" si="19"/>
        <v>25151.921675061669</v>
      </c>
      <c r="AO113" s="98">
        <f t="shared" si="20"/>
        <v>24500.330684561348</v>
      </c>
      <c r="AP113" s="98"/>
      <c r="AQ113" s="98">
        <f>INDEX(T$5:T$4420,ROWS(T$5:T113)*24)</f>
        <v>13.239828615044631</v>
      </c>
      <c r="AT113" s="105">
        <f>INDEX(B$15:B$4420,ROWS(B$15:B123)*24)</f>
        <v>43770.416666666664</v>
      </c>
      <c r="AU113" s="98">
        <f>INDEX(C$15:C$4420,ROWS(C$15:C123)*24)</f>
        <v>14.751372697794707</v>
      </c>
      <c r="AV113" s="98">
        <f>INDEX(D$15:D$4420,ROWS(D$15:D123)*24)</f>
        <v>11.702331082307252</v>
      </c>
      <c r="AW113" s="98">
        <f>INDEX(E$15:E$4420,ROWS(E$15:E123)*24)</f>
        <v>70.407529239762155</v>
      </c>
      <c r="AX113" s="98">
        <f>INDEX(G$15:G$4420,ROWS(G$15:G123)*24)</f>
        <v>42625.955253621738</v>
      </c>
      <c r="AY113" s="98">
        <f>INDEX(H$15:H$4420,ROWS(H$15:H123)*24)</f>
        <v>19.94960575810045</v>
      </c>
      <c r="AZ113" s="98">
        <f>INDEX(I$15:I$4420,ROWS(I$15:I123)*24)</f>
        <v>12287.113182406772</v>
      </c>
      <c r="BA113" s="98">
        <f>INDEX(J$15:J$4420,ROWS(J$15:J123)*24)</f>
        <v>50.457923481661709</v>
      </c>
      <c r="BB113" s="98">
        <f>INDEX(K$15:K$4420,ROWS(K$15:K123)*24)</f>
        <v>53192.96875</v>
      </c>
      <c r="BC113" s="98">
        <f>INDEX(L$15:L$4420,ROWS(L$15:L123)*24)</f>
        <v>375.2998665740746</v>
      </c>
      <c r="BD113" s="98">
        <f>INDEX(M$15:M$4420,ROWS(M$15:M123)*24)</f>
        <v>375.78717730174407</v>
      </c>
      <c r="BE113" s="98">
        <f>INDEX(N$15:N$4420,ROWS(N$15:N123)*24)</f>
        <v>11176.366073404948</v>
      </c>
      <c r="BF113" s="98">
        <f>INDEX(O$15:O$4420,ROWS(O$15:O123)*24)</f>
        <v>7424.8408333333336</v>
      </c>
      <c r="BG113" s="98">
        <f>INDEX(P$15:P$4420,ROWS(P$15:P123)*24)</f>
        <v>395.81703703701498</v>
      </c>
      <c r="BH113" s="98">
        <f>INDEX(Q$15:Q$4420,ROWS(Q$15:Q123)*24)</f>
        <v>20.517170462940381</v>
      </c>
      <c r="BI113" s="98">
        <f>INDEX(T$15:T$4420,ROWS(T$15:T123)*24)</f>
        <v>13.400435954145246</v>
      </c>
    </row>
    <row r="114" spans="2:61" x14ac:dyDescent="0.2">
      <c r="B114" s="100">
        <v>43665.583333333336</v>
      </c>
      <c r="C114" s="98">
        <v>15.671549405456464</v>
      </c>
      <c r="D114" s="98">
        <f t="shared" si="12"/>
        <v>13.620132378590732</v>
      </c>
      <c r="E114" s="98">
        <v>144.29872701555871</v>
      </c>
      <c r="F114" s="98">
        <f t="shared" si="22"/>
        <v>94.039257658584958</v>
      </c>
      <c r="G114" s="98">
        <v>67439.75253674401</v>
      </c>
      <c r="H114" s="98">
        <v>18.566428381728045</v>
      </c>
      <c r="I114" s="98">
        <v>15852.671477079797</v>
      </c>
      <c r="J114" s="98">
        <f t="shared" si="13"/>
        <v>125.73229863383067</v>
      </c>
      <c r="K114" s="98">
        <v>53595.0234375</v>
      </c>
      <c r="L114" s="98">
        <f t="shared" si="14"/>
        <v>313.11148374733307</v>
      </c>
      <c r="M114" s="98">
        <f t="shared" si="21"/>
        <v>311.55071842057777</v>
      </c>
      <c r="N114" s="98"/>
      <c r="O114" s="98"/>
      <c r="P114" s="98">
        <v>332.68751769034816</v>
      </c>
      <c r="Q114" s="98">
        <v>19.576033943015087</v>
      </c>
      <c r="R114" s="98">
        <f t="shared" si="23"/>
        <v>20.59441715215932</v>
      </c>
      <c r="S114" s="98">
        <f t="shared" si="15"/>
        <v>1174.5620365809052</v>
      </c>
      <c r="T114" s="101">
        <v>10.246029990820064</v>
      </c>
      <c r="W114" s="102">
        <v>43770</v>
      </c>
      <c r="X114" s="98">
        <f>INDEX(C$5:C$4420,ROWS(C$5:C114)*24)</f>
        <v>11.36554027054045</v>
      </c>
      <c r="Y114" s="98">
        <f>INDEX(D$4:D$4420,ROWS(D$4:D113)*24)</f>
        <v>11.713419363628844</v>
      </c>
      <c r="Z114" s="98">
        <f>INDEX(F$5:F$4420,ROWS(E$5:E114)*24)</f>
        <v>81.425970877927213</v>
      </c>
      <c r="AA114" s="98">
        <f t="shared" si="16"/>
        <v>117253.39806421519</v>
      </c>
      <c r="AB114" s="103">
        <f t="shared" si="17"/>
        <v>0.97414946391015822</v>
      </c>
      <c r="AC114" s="104">
        <f>INDEX(G$5:G$4420,ROWS(G$5:G114)*24)</f>
        <v>114222.33486589961</v>
      </c>
      <c r="AD114" s="98">
        <f>INDEX(H$5:H$4420,ROWS(H$5:H114)*24)</f>
        <v>20.007215711805557</v>
      </c>
      <c r="AE114" s="104">
        <f>INDEX(I$5:I$4420,ROWS(I$5:I114)*24)</f>
        <v>30704.079305555555</v>
      </c>
      <c r="AF114" s="98">
        <f>INDEX(J$5:J$4420,ROWS(J$5:J114)*24)</f>
        <v>68.700495399319465</v>
      </c>
      <c r="AG114" s="104">
        <f t="shared" si="18"/>
        <v>83518.255560344056</v>
      </c>
      <c r="AH114" s="104">
        <f>INDEX(K$5:K$4420,ROWS(K$5:K114)*24)</f>
        <v>53192.96875</v>
      </c>
      <c r="AI114" s="104">
        <f>(INDEX(M$5:M$4420,ROWS(M$5:M114)*24))*1440</f>
        <v>540178.38324426278</v>
      </c>
      <c r="AJ114" s="98">
        <f>INDEX(N$5:N$4420,ROWS(N$5:N114)*24)</f>
        <v>9050.6759806315113</v>
      </c>
      <c r="AK114" s="98">
        <f>INDEX(O$5:O$4420,ROWS(O$5:O114)*24)</f>
        <v>7179.7983333333332</v>
      </c>
      <c r="AL114" s="98">
        <f>INDEX(P$5:P$4420,ROWS(P$5:P114)*24)</f>
        <v>395.92370370369821</v>
      </c>
      <c r="AM114" s="98">
        <f>INDEX(R$5:R$4420,ROWS(Q$5:Q114)*24)</f>
        <v>20.710240848533708</v>
      </c>
      <c r="AN114" s="98">
        <f t="shared" si="19"/>
        <v>29822.746821888541</v>
      </c>
      <c r="AO114" s="98">
        <f t="shared" si="20"/>
        <v>29051.812828871098</v>
      </c>
      <c r="AP114" s="98"/>
      <c r="AQ114" s="98">
        <f>INDEX(T$5:T$4420,ROWS(T$5:T114)*24)</f>
        <v>12.272476465039784</v>
      </c>
      <c r="AT114" s="105">
        <f>INDEX(B$15:B$4420,ROWS(B$15:B124)*24)</f>
        <v>43771.416666666664</v>
      </c>
      <c r="AU114" s="98">
        <f>INDEX(C$15:C$4420,ROWS(C$15:C124)*24)</f>
        <v>10.259063612090216</v>
      </c>
      <c r="AV114" s="98">
        <f>INDEX(D$15:D$4420,ROWS(D$15:D124)*24)</f>
        <v>11.193542338914531</v>
      </c>
      <c r="AW114" s="98">
        <f>INDEX(E$15:E$4420,ROWS(E$15:E124)*24)</f>
        <v>89.070277777777775</v>
      </c>
      <c r="AX114" s="98">
        <f>INDEX(G$15:G$4420,ROWS(G$15:G124)*24)</f>
        <v>45626.066666666666</v>
      </c>
      <c r="AY114" s="98">
        <f>INDEX(H$15:H$4420,ROWS(H$15:H124)*24)</f>
        <v>22.541558159722221</v>
      </c>
      <c r="AZ114" s="98">
        <f>INDEX(I$15:I$4420,ROWS(I$15:I124)*24)</f>
        <v>12485.379722221031</v>
      </c>
      <c r="BA114" s="98">
        <f>INDEX(J$15:J$4420,ROWS(J$15:J124)*24)</f>
        <v>66.528719618055561</v>
      </c>
      <c r="BB114" s="98">
        <f>INDEX(K$15:K$4420,ROWS(K$15:K124)*24)</f>
        <v>74348.0546875</v>
      </c>
      <c r="BC114" s="98">
        <f>INDEX(L$15:L$4420,ROWS(L$15:L124)*24)</f>
        <v>375.03840429669037</v>
      </c>
      <c r="BD114" s="98">
        <f>INDEX(M$15:M$4420,ROWS(M$15:M124)*24)</f>
        <v>374.9693466947254</v>
      </c>
      <c r="BE114" s="98">
        <f>INDEX(N$15:N$4420,ROWS(N$15:N124)*24)</f>
        <v>8223.7171480305988</v>
      </c>
      <c r="BF114" s="98">
        <f>INDEX(O$15:O$4420,ROWS(O$15:O124)*24)</f>
        <v>7178.4066666666668</v>
      </c>
      <c r="BG114" s="98">
        <f>INDEX(P$15:P$4420,ROWS(P$15:P124)*24)</f>
        <v>395.84175925923716</v>
      </c>
      <c r="BH114" s="98">
        <f>INDEX(Q$15:Q$4420,ROWS(Q$15:Q124)*24)</f>
        <v>20.803354962546791</v>
      </c>
      <c r="BI114" s="98">
        <f>INDEX(T$15:T$4420,ROWS(T$15:T124)*24)</f>
        <v>9.7149972181850011</v>
      </c>
    </row>
    <row r="115" spans="2:61" x14ac:dyDescent="0.2">
      <c r="B115" s="100">
        <v>43665.625</v>
      </c>
      <c r="C115" s="98">
        <v>15.446792354759657</v>
      </c>
      <c r="D115" s="98">
        <f t="shared" si="12"/>
        <v>13.602693309725042</v>
      </c>
      <c r="E115" s="98">
        <v>121.62222222222222</v>
      </c>
      <c r="F115" s="98">
        <f t="shared" si="22"/>
        <v>95.451977565992365</v>
      </c>
      <c r="G115" s="98">
        <v>73783.385240465272</v>
      </c>
      <c r="H115" s="98">
        <v>22.8701171875</v>
      </c>
      <c r="I115" s="98">
        <v>17087.992777777778</v>
      </c>
      <c r="J115" s="98">
        <f t="shared" si="13"/>
        <v>98.75210503472222</v>
      </c>
      <c r="K115" s="98">
        <v>53595.0234375</v>
      </c>
      <c r="L115" s="98">
        <f t="shared" si="14"/>
        <v>309.77636060804929</v>
      </c>
      <c r="M115" s="98">
        <f t="shared" si="21"/>
        <v>311.58433233032804</v>
      </c>
      <c r="N115" s="98"/>
      <c r="O115" s="98"/>
      <c r="P115" s="98">
        <v>332.63199074071315</v>
      </c>
      <c r="Q115" s="98">
        <v>22.855630132663872</v>
      </c>
      <c r="R115" s="98">
        <f t="shared" si="23"/>
        <v>20.578201004753577</v>
      </c>
      <c r="S115" s="98">
        <f t="shared" si="15"/>
        <v>1371.3378079598324</v>
      </c>
      <c r="T115" s="101">
        <v>10.098440280205363</v>
      </c>
      <c r="W115" s="102">
        <v>43771</v>
      </c>
      <c r="X115" s="98">
        <f>INDEX(C$5:C$4420,ROWS(C$5:C115)*24)</f>
        <v>10.833390809359649</v>
      </c>
      <c r="Y115" s="98">
        <f>INDEX(D$4:D$4420,ROWS(D$4:D114)*24)</f>
        <v>11.062442144410625</v>
      </c>
      <c r="Z115" s="98">
        <f>INDEX(F$5:F$4420,ROWS(E$5:E115)*24)</f>
        <v>83.567137377829866</v>
      </c>
      <c r="AA115" s="98">
        <f t="shared" si="16"/>
        <v>120336.67782407501</v>
      </c>
      <c r="AB115" s="103">
        <f t="shared" si="17"/>
        <v>0.97165628138602522</v>
      </c>
      <c r="AC115" s="104">
        <f>INDEX(G$5:G$4420,ROWS(G$5:G115)*24)</f>
        <v>116925.88888888889</v>
      </c>
      <c r="AD115" s="98">
        <f>INDEX(H$5:H$4420,ROWS(H$5:H115)*24)</f>
        <v>23.297493489583335</v>
      </c>
      <c r="AE115" s="104">
        <f>INDEX(I$5:I$4420,ROWS(I$5:I115)*24)</f>
        <v>31346.165366667112</v>
      </c>
      <c r="AF115" s="98">
        <f>INDEX(J$5:J$4420,ROWS(J$5:J115)*24)</f>
        <v>69.990562065972227</v>
      </c>
      <c r="AG115" s="104">
        <f t="shared" si="18"/>
        <v>85579.723522221786</v>
      </c>
      <c r="AH115" s="104">
        <f>INDEX(K$5:K$4420,ROWS(K$5:K115)*24)</f>
        <v>74348.0546875</v>
      </c>
      <c r="AI115" s="104">
        <f>(INDEX(M$5:M$4420,ROWS(M$5:M115)*24))*1440</f>
        <v>539992.85008613288</v>
      </c>
      <c r="AJ115" s="98">
        <f>INDEX(N$5:N$4420,ROWS(N$5:N115)*24)</f>
        <v>8717.6501794433589</v>
      </c>
      <c r="AK115" s="98">
        <f>INDEX(O$5:O$4420,ROWS(O$5:O115)*24)</f>
        <v>7177.1724999999997</v>
      </c>
      <c r="AL115" s="98">
        <f>INDEX(P$5:P$4420,ROWS(P$5:P115)*24)</f>
        <v>395.81422839506632</v>
      </c>
      <c r="AM115" s="98">
        <f>INDEX(R$5:R$4420,ROWS(Q$5:Q115)*24)</f>
        <v>20.864240569863096</v>
      </c>
      <c r="AN115" s="98">
        <f t="shared" si="19"/>
        <v>30044.506420602858</v>
      </c>
      <c r="AO115" s="98">
        <f t="shared" si="20"/>
        <v>29192.933384721531</v>
      </c>
      <c r="AP115" s="98"/>
      <c r="AQ115" s="98">
        <f>INDEX(T$5:T$4420,ROWS(T$5:T115)*24)</f>
        <v>11.71549341407087</v>
      </c>
      <c r="AT115" s="105">
        <f>INDEX(B$15:B$4420,ROWS(B$16:B125)*24)</f>
        <v>43771.416666666664</v>
      </c>
      <c r="AU115" s="98">
        <f>INDEX(C$15:C$4420,ROWS(C$15:C125)*24)</f>
        <v>8.8282484858824564</v>
      </c>
      <c r="AV115" s="98">
        <f>INDEX(D$15:D$4420,ROWS(D$15:D125)*24)</f>
        <v>10.862614239823474</v>
      </c>
      <c r="AW115" s="98">
        <f>INDEX(E$15:E$4420,ROWS(E$15:E125)*24)</f>
        <v>67.3426851855384</v>
      </c>
      <c r="AX115" s="98">
        <f>INDEX(G$15:G$4420,ROWS(G$15:G125)*24)</f>
        <v>44899.918916663031</v>
      </c>
      <c r="AY115" s="98">
        <f>INDEX(H$15:H$4420,ROWS(H$15:H125)*24)</f>
        <v>26.059819878472222</v>
      </c>
      <c r="AZ115" s="98">
        <f>INDEX(I$15:I$4420,ROWS(I$15:I125)*24)</f>
        <v>12724.964463278453</v>
      </c>
      <c r="BA115" s="98">
        <f>INDEX(J$15:J$4420,ROWS(J$15:J125)*24)</f>
        <v>41.282865307066174</v>
      </c>
      <c r="BB115" s="98">
        <f>INDEX(K$15:K$4420,ROWS(K$15:K125)*24)</f>
        <v>74150.765625</v>
      </c>
      <c r="BC115" s="98">
        <f>INDEX(L$15:L$4420,ROWS(L$15:L125)*24)</f>
        <v>377.34637385451316</v>
      </c>
      <c r="BD115" s="98">
        <f>INDEX(M$15:M$4420,ROWS(M$15:M125)*24)</f>
        <v>375.15942814357913</v>
      </c>
      <c r="BE115" s="98">
        <f>INDEX(N$15:N$4420,ROWS(N$15:N125)*24)</f>
        <v>7151.8314371744791</v>
      </c>
      <c r="BF115" s="98">
        <f>INDEX(O$15:O$4420,ROWS(O$15:O125)*24)</f>
        <v>7175.5508333333337</v>
      </c>
      <c r="BG115" s="98">
        <f>INDEX(P$15:P$4420,ROWS(P$15:P125)*24)</f>
        <v>396.07555555555558</v>
      </c>
      <c r="BH115" s="98">
        <f>INDEX(Q$15:Q$4420,ROWS(Q$15:Q125)*24)</f>
        <v>18.729181701042432</v>
      </c>
      <c r="BI115" s="98">
        <f>INDEX(T$15:T$4420,ROWS(T$15:T125)*24)</f>
        <v>8.2470397627353673</v>
      </c>
    </row>
    <row r="116" spans="2:61" x14ac:dyDescent="0.2">
      <c r="B116" s="100">
        <v>43665.666666666664</v>
      </c>
      <c r="C116" s="98">
        <v>14.818523533874087</v>
      </c>
      <c r="D116" s="98">
        <f t="shared" ref="D116:D179" si="24">AVERAGE(C93:C116)</f>
        <v>13.56851741355508</v>
      </c>
      <c r="E116" s="98">
        <v>94.808333333333337</v>
      </c>
      <c r="F116" s="98">
        <f t="shared" si="22"/>
        <v>93.464072473399781</v>
      </c>
      <c r="G116" s="98">
        <v>81161.899666666417</v>
      </c>
      <c r="H116" s="98">
        <v>18.412304687500001</v>
      </c>
      <c r="I116" s="98">
        <v>18369.934074073764</v>
      </c>
      <c r="J116" s="98">
        <f t="shared" si="13"/>
        <v>76.39602864583334</v>
      </c>
      <c r="K116" s="98">
        <v>53595.0234375</v>
      </c>
      <c r="L116" s="98">
        <f t="shared" si="14"/>
        <v>315.09156182089612</v>
      </c>
      <c r="M116" s="98">
        <f t="shared" si="21"/>
        <v>311.66827176438619</v>
      </c>
      <c r="N116" s="98"/>
      <c r="O116" s="98"/>
      <c r="P116" s="98">
        <v>332.76166666666666</v>
      </c>
      <c r="Q116" s="98">
        <v>17.670104845770531</v>
      </c>
      <c r="R116" s="98">
        <f t="shared" si="23"/>
        <v>20.534662805263576</v>
      </c>
      <c r="S116" s="98">
        <f t="shared" si="15"/>
        <v>1060.2062907462318</v>
      </c>
      <c r="T116" s="101">
        <v>10.97157775755611</v>
      </c>
      <c r="W116" s="102">
        <v>43772</v>
      </c>
      <c r="X116" s="98">
        <f>INDEX(C$5:C$4420,ROWS(C$5:C116)*24)</f>
        <v>12.633854580631789</v>
      </c>
      <c r="Y116" s="98">
        <f>INDEX(D$4:D$4420,ROWS(D$4:D115)*24)</f>
        <v>11.105652952215857</v>
      </c>
      <c r="Z116" s="98">
        <f>INDEX(F$5:F$4420,ROWS(E$5:E116)*24)</f>
        <v>79.65651296101889</v>
      </c>
      <c r="AA116" s="98">
        <f t="shared" si="16"/>
        <v>114705.3786638672</v>
      </c>
      <c r="AB116" s="103">
        <f t="shared" si="17"/>
        <v>0.9727429982625676</v>
      </c>
      <c r="AC116" s="104">
        <f>INDEX(G$5:G$4420,ROWS(G$5:G116)*24)</f>
        <v>111578.85395833333</v>
      </c>
      <c r="AD116" s="98">
        <f>INDEX(H$5:H$4420,ROWS(H$5:H116)*24)</f>
        <v>26.532259114583333</v>
      </c>
      <c r="AE116" s="104">
        <f>INDEX(I$5:I$4420,ROWS(I$5:I116)*24)</f>
        <v>31772.255638888477</v>
      </c>
      <c r="AF116" s="98">
        <f>INDEX(J$5:J$4420,ROWS(J$5:J116)*24)</f>
        <v>63.040740885436541</v>
      </c>
      <c r="AG116" s="104">
        <f t="shared" si="18"/>
        <v>79806.598319444864</v>
      </c>
      <c r="AH116" s="104">
        <f>INDEX(K$5:K$4420,ROWS(K$5:K116)*24)</f>
        <v>74150.765625</v>
      </c>
      <c r="AI116" s="104">
        <f>(INDEX(M$5:M$4420,ROWS(M$5:M116)*24))*1440</f>
        <v>539863.11986778898</v>
      </c>
      <c r="AJ116" s="98">
        <f>INDEX(N$5:N$4420,ROWS(N$5:N116)*24)</f>
        <v>9899.6928694661456</v>
      </c>
      <c r="AK116" s="98">
        <f>INDEX(O$5:O$4420,ROWS(O$5:O116)*24)</f>
        <v>7184.1091666666671</v>
      </c>
      <c r="AL116" s="98">
        <f>INDEX(P$5:P$4420,ROWS(P$5:P116)*24)</f>
        <v>395.20972222222224</v>
      </c>
      <c r="AM116" s="98">
        <f>INDEX(R$5:R$4420,ROWS(Q$5:Q116)*24)</f>
        <v>20.916802000606477</v>
      </c>
      <c r="AN116" s="98">
        <f t="shared" si="19"/>
        <v>30120.194880873329</v>
      </c>
      <c r="AO116" s="98">
        <f t="shared" si="20"/>
        <v>29299.208676673563</v>
      </c>
      <c r="AP116" s="98"/>
      <c r="AQ116" s="98">
        <f>INDEX(T$5:T$4420,ROWS(T$5:T116)*24)</f>
        <v>13.439659848213196</v>
      </c>
      <c r="AT116" s="105">
        <f>INDEX(B$16:B$4420,ROWS(B$16:B126)*24)</f>
        <v>43772.416666666664</v>
      </c>
      <c r="AU116" s="98">
        <f>INDEX(C$15:C$4420,ROWS(C$15:C126)*24)</f>
        <v>13.177879489900887</v>
      </c>
      <c r="AV116" s="98">
        <f>INDEX(D$15:D$4420,ROWS(D$15:D126)*24)</f>
        <v>11.635068812031241</v>
      </c>
      <c r="AW116" s="98">
        <f>INDEX(E$15:E$4420,ROWS(E$15:E126)*24)</f>
        <v>94.797222222222217</v>
      </c>
      <c r="AX116" s="98">
        <f>INDEX(G$15:G$4420,ROWS(G$15:G126)*24)</f>
        <v>46832.288888888892</v>
      </c>
      <c r="AY116" s="98">
        <f>INDEX(H$15:H$4420,ROWS(H$15:H126)*24)</f>
        <v>24.041200086805556</v>
      </c>
      <c r="AZ116" s="98">
        <f>INDEX(I$15:I$4420,ROWS(I$15:I126)*24)</f>
        <v>12818.34</v>
      </c>
      <c r="BA116" s="98">
        <f>INDEX(J$15:J$4420,ROWS(J$15:J126)*24)</f>
        <v>70.756022135416657</v>
      </c>
      <c r="BB116" s="98">
        <f>INDEX(K$15:K$4420,ROWS(K$15:K126)*24)</f>
        <v>74169.828125</v>
      </c>
      <c r="BC116" s="98">
        <f>INDEX(L$15:L$4420,ROWS(L$15:L126)*24)</f>
        <v>376.86411494079147</v>
      </c>
      <c r="BD116" s="98">
        <f>INDEX(M$15:M$4420,ROWS(M$15:M126)*24)</f>
        <v>375.10790166863558</v>
      </c>
      <c r="BE116" s="98">
        <f>INDEX(N$15:N$4420,ROWS(N$15:N126)*24)</f>
        <v>10027.398616943359</v>
      </c>
      <c r="BF116" s="98">
        <f>INDEX(O$15:O$4420,ROWS(O$15:O126)*24)</f>
        <v>7247.7416666666668</v>
      </c>
      <c r="BG116" s="98">
        <f>INDEX(P$15:P$4420,ROWS(P$15:P126)*24)</f>
        <v>395.89990740741291</v>
      </c>
      <c r="BH116" s="98">
        <f>INDEX(Q$15:Q$4420,ROWS(Q$15:Q126)*24)</f>
        <v>19.035792466621434</v>
      </c>
      <c r="BI116" s="98">
        <f>INDEX(T$15:T$4420,ROWS(T$15:T126)*24)</f>
        <v>11.233434908577829</v>
      </c>
    </row>
    <row r="117" spans="2:61" x14ac:dyDescent="0.2">
      <c r="B117" s="100">
        <v>43665.708333333336</v>
      </c>
      <c r="C117" s="98">
        <v>14.149637259060723</v>
      </c>
      <c r="D117" s="98">
        <f t="shared" si="24"/>
        <v>13.536034171902903</v>
      </c>
      <c r="E117" s="98">
        <v>120.37777777777778</v>
      </c>
      <c r="F117" s="98">
        <f t="shared" si="22"/>
        <v>93.396931269696083</v>
      </c>
      <c r="G117" s="98">
        <v>87523.222222222219</v>
      </c>
      <c r="H117" s="98">
        <v>23.064474826388889</v>
      </c>
      <c r="I117" s="98">
        <v>19644.32</v>
      </c>
      <c r="J117" s="98">
        <f t="shared" si="13"/>
        <v>97.313302951388891</v>
      </c>
      <c r="K117" s="98">
        <v>53595.0234375</v>
      </c>
      <c r="L117" s="98">
        <f t="shared" si="14"/>
        <v>310.89251410249688</v>
      </c>
      <c r="M117" s="98">
        <f t="shared" si="21"/>
        <v>311.67542918533371</v>
      </c>
      <c r="N117" s="98"/>
      <c r="O117" s="98"/>
      <c r="P117" s="98">
        <v>332.0562037036982</v>
      </c>
      <c r="Q117" s="98">
        <v>21.16368960120133</v>
      </c>
      <c r="R117" s="98">
        <f t="shared" si="23"/>
        <v>20.549145044810079</v>
      </c>
      <c r="S117" s="98">
        <f t="shared" si="15"/>
        <v>1269.8213760720798</v>
      </c>
      <c r="T117" s="101">
        <v>13.820846015612284</v>
      </c>
      <c r="W117" s="102">
        <v>43773</v>
      </c>
      <c r="X117" s="98">
        <f>INDEX(C$5:C$4420,ROWS(C$5:C117)*24)</f>
        <v>13.00712808503045</v>
      </c>
      <c r="Y117" s="98">
        <f>INDEX(D$4:D$4420,ROWS(D$4:D116)*24)</f>
        <v>11.690166184036713</v>
      </c>
      <c r="Z117" s="98">
        <f>INDEX(F$5:F$4420,ROWS(E$5:E117)*24)</f>
        <v>82.993348069080611</v>
      </c>
      <c r="AA117" s="98">
        <f t="shared" si="16"/>
        <v>119510.42121947608</v>
      </c>
      <c r="AB117" s="103">
        <f t="shared" si="17"/>
        <v>0.97010345239523266</v>
      </c>
      <c r="AC117" s="104">
        <f>INDEX(G$5:G$4420,ROWS(G$5:G117)*24)</f>
        <v>115937.47222222222</v>
      </c>
      <c r="AD117" s="98">
        <f>INDEX(H$5:H$4420,ROWS(H$5:H117)*24)</f>
        <v>23.938216145833334</v>
      </c>
      <c r="AE117" s="104">
        <f>INDEX(I$5:I$4420,ROWS(I$5:I117)*24)</f>
        <v>32241.60112044818</v>
      </c>
      <c r="AF117" s="98">
        <f>INDEX(J$5:J$4420,ROWS(J$5:J117)*24)</f>
        <v>70.361506076388892</v>
      </c>
      <c r="AG117" s="104">
        <f t="shared" si="18"/>
        <v>83695.871101774042</v>
      </c>
      <c r="AH117" s="104">
        <f>INDEX(K$5:K$4420,ROWS(K$5:K117)*24)</f>
        <v>95887.467135416664</v>
      </c>
      <c r="AI117" s="104">
        <f>(INDEX(M$5:M$4420,ROWS(M$5:M117)*24))*1440</f>
        <v>541105.12917178101</v>
      </c>
      <c r="AJ117" s="98">
        <f>INDEX(N$5:N$4420,ROWS(N$5:N117)*24)</f>
        <v>10503.28286702474</v>
      </c>
      <c r="AK117" s="98">
        <f>INDEX(O$5:O$4420,ROWS(O$5:O117)*24)</f>
        <v>7209.8716666666669</v>
      </c>
      <c r="AL117" s="98">
        <f>INDEX(P$5:P$4420,ROWS(P$5:P117)*24)</f>
        <v>396.30523148148421</v>
      </c>
      <c r="AM117" s="98">
        <f>INDEX(R$5:R$4420,ROWS(Q$5:Q117)*24)</f>
        <v>20.032225433695931</v>
      </c>
      <c r="AN117" s="98">
        <f t="shared" si="19"/>
        <v>28846.40462452214</v>
      </c>
      <c r="AO117" s="98">
        <f t="shared" si="20"/>
        <v>27983.996715438734</v>
      </c>
      <c r="AP117" s="98"/>
      <c r="AQ117" s="98">
        <f>INDEX(T$5:T$4420,ROWS(T$5:T117)*24)</f>
        <v>14.109383919421687</v>
      </c>
      <c r="AT117" s="105">
        <f>INDEX(B$16:B$4420,ROWS(B$16:B127)*24)</f>
        <v>43773.416666666664</v>
      </c>
      <c r="AU117" s="98">
        <f>INDEX(C$15:C$4420,ROWS(C$15:C127)*24)</f>
        <v>12.971081424222017</v>
      </c>
      <c r="AV117" s="98">
        <f>INDEX(D$15:D$4420,ROWS(D$15:D127)*24)</f>
        <v>11.769970097895071</v>
      </c>
      <c r="AW117" s="98">
        <f>INDEX(E$15:E$4420,ROWS(E$15:E127)*24)</f>
        <v>65.258611111111108</v>
      </c>
      <c r="AX117" s="98">
        <f>INDEX(G$15:G$4420,ROWS(G$15:G127)*24)</f>
        <v>43835.926620370934</v>
      </c>
      <c r="AY117" s="98">
        <f>INDEX(H$15:H$4420,ROWS(H$15:H127)*24)</f>
        <v>21.032660590277779</v>
      </c>
      <c r="AZ117" s="98">
        <f>INDEX(I$15:I$4420,ROWS(I$15:I127)*24)</f>
        <v>12931.836944444445</v>
      </c>
      <c r="BA117" s="98">
        <f>INDEX(J$15:J$4420,ROWS(J$15:J127)*24)</f>
        <v>44.225950520833329</v>
      </c>
      <c r="BB117" s="98">
        <f>INDEX(K$15:K$4420,ROWS(K$15:K127)*24)</f>
        <v>92444.635598958339</v>
      </c>
      <c r="BC117" s="98">
        <f>INDEX(L$15:L$4420,ROWS(L$15:L127)*24)</f>
        <v>378.01983048594968</v>
      </c>
      <c r="BD117" s="98">
        <f>INDEX(M$15:M$4420,ROWS(M$15:M127)*24)</f>
        <v>375.66342948010634</v>
      </c>
      <c r="BE117" s="98">
        <f>INDEX(N$15:N$4420,ROWS(N$15:N127)*24)</f>
        <v>10216.849495442708</v>
      </c>
      <c r="BF117" s="98">
        <f>INDEX(O$15:O$4420,ROWS(O$15:O127)*24)</f>
        <v>7289.4274999999998</v>
      </c>
      <c r="BG117" s="98">
        <f>INDEX(P$15:P$4420,ROWS(P$15:P127)*24)</f>
        <v>396.30273148150906</v>
      </c>
      <c r="BH117" s="98">
        <f>INDEX(Q$15:Q$4420,ROWS(Q$15:Q127)*24)</f>
        <v>18.28290099555937</v>
      </c>
      <c r="BI117" s="98">
        <f>INDEX(T$15:T$4420,ROWS(T$15:T127)*24)</f>
        <v>11.463953437728115</v>
      </c>
    </row>
    <row r="118" spans="2:61" x14ac:dyDescent="0.2">
      <c r="B118" s="100">
        <v>43665.75</v>
      </c>
      <c r="C118" s="98">
        <v>14.089584861861335</v>
      </c>
      <c r="D118" s="98">
        <f t="shared" si="24"/>
        <v>13.506881077986529</v>
      </c>
      <c r="E118" s="98">
        <v>102.77249999999999</v>
      </c>
      <c r="F118" s="98">
        <f t="shared" si="22"/>
        <v>93.55229263800868</v>
      </c>
      <c r="G118" s="98">
        <v>94542.026972624997</v>
      </c>
      <c r="H118" s="98">
        <v>18.810861545138888</v>
      </c>
      <c r="I118" s="98">
        <v>20922.058594444508</v>
      </c>
      <c r="J118" s="98">
        <f t="shared" si="13"/>
        <v>83.961638454861102</v>
      </c>
      <c r="K118" s="98">
        <v>53595.0234375</v>
      </c>
      <c r="L118" s="98">
        <f t="shared" si="14"/>
        <v>313.25172533753016</v>
      </c>
      <c r="M118" s="98">
        <f t="shared" si="21"/>
        <v>311.77767964314529</v>
      </c>
      <c r="N118" s="98"/>
      <c r="O118" s="98"/>
      <c r="P118" s="98">
        <v>332.36691358024876</v>
      </c>
      <c r="Q118" s="98">
        <v>19.115188242718578</v>
      </c>
      <c r="R118" s="98">
        <f t="shared" si="23"/>
        <v>20.463108578768189</v>
      </c>
      <c r="S118" s="98">
        <f t="shared" si="15"/>
        <v>1146.9112945631146</v>
      </c>
      <c r="T118" s="101">
        <v>14.484721025890774</v>
      </c>
      <c r="W118" s="102">
        <v>43774</v>
      </c>
      <c r="X118" s="98">
        <f>INDEX(C$5:C$4420,ROWS(C$5:C118)*24)</f>
        <v>13.055964236347936</v>
      </c>
      <c r="Y118" s="98">
        <f>INDEX(D$4:D$4420,ROWS(D$4:D117)*24)</f>
        <v>11.746562268672264</v>
      </c>
      <c r="Z118" s="98">
        <f>INDEX(F$5:F$4420,ROWS(E$5:E118)*24)</f>
        <v>80.528209793130301</v>
      </c>
      <c r="AA118" s="98">
        <f t="shared" si="16"/>
        <v>115960.62210210763</v>
      </c>
      <c r="AB118" s="103">
        <f t="shared" si="17"/>
        <v>0.97571081222857059</v>
      </c>
      <c r="AC118" s="104">
        <f>INDEX(G$5:G$4420,ROWS(G$5:G118)*24)</f>
        <v>113144.03277777777</v>
      </c>
      <c r="AD118" s="98">
        <f>INDEX(H$5:H$4420,ROWS(H$5:H118)*24)</f>
        <v>18.440961371527777</v>
      </c>
      <c r="AE118" s="104">
        <f>INDEX(I$5:I$4420,ROWS(I$5:I118)*24)</f>
        <v>32046.582322221966</v>
      </c>
      <c r="AF118" s="98">
        <f>INDEX(J$5:J$4420,ROWS(J$5:J118)*24)</f>
        <v>64.085103443289796</v>
      </c>
      <c r="AG118" s="104">
        <f t="shared" si="18"/>
        <v>81097.450455555809</v>
      </c>
      <c r="AH118" s="104">
        <f>INDEX(K$5:K$4420,ROWS(K$5:K118)*24)</f>
        <v>192029.07390390494</v>
      </c>
      <c r="AI118" s="104">
        <f>(INDEX(M$5:M$4420,ROWS(M$5:M118)*24))*1440</f>
        <v>538796.41181186854</v>
      </c>
      <c r="AJ118" s="98">
        <f>INDEX(N$5:N$4420,ROWS(N$5:N118)*24)</f>
        <v>10389.561124674479</v>
      </c>
      <c r="AK118" s="98">
        <f>INDEX(O$5:O$4420,ROWS(O$5:O118)*24)</f>
        <v>7207.1575000000003</v>
      </c>
      <c r="AL118" s="98">
        <f>INDEX(P$5:P$4420,ROWS(P$5:P118)*24)</f>
        <v>396.09935185180768</v>
      </c>
      <c r="AM118" s="98">
        <f>INDEX(R$5:R$4420,ROWS(Q$5:Q118)*24)</f>
        <v>21.587606916485612</v>
      </c>
      <c r="AN118" s="98">
        <f t="shared" si="19"/>
        <v>31086.15395973928</v>
      </c>
      <c r="AO118" s="98">
        <f t="shared" si="20"/>
        <v>30331.096529119608</v>
      </c>
      <c r="AP118" s="98"/>
      <c r="AQ118" s="98">
        <f>INDEX(T$5:T$4420,ROWS(T$5:T118)*24)</f>
        <v>14.125621793210351</v>
      </c>
      <c r="AT118" s="105">
        <f>INDEX(B$16:B$4420,ROWS(B$16:B128)*24)</f>
        <v>43774.416666666664</v>
      </c>
      <c r="AU118" s="98">
        <f>INDEX(C$15:C$4420,ROWS(C$15:C128)*24)</f>
        <v>12.912122565551869</v>
      </c>
      <c r="AV118" s="98">
        <f>INDEX(D$15:D$4420,ROWS(D$15:D128)*24)</f>
        <v>11.735450975620489</v>
      </c>
      <c r="AW118" s="98">
        <f>INDEX(E$15:E$4420,ROWS(E$15:E128)*24)</f>
        <v>79.464444444444439</v>
      </c>
      <c r="AX118" s="98">
        <f>INDEX(G$15:G$4420,ROWS(G$15:G128)*24)</f>
        <v>50003.434555553133</v>
      </c>
      <c r="AY118" s="98">
        <f>INDEX(H$15:H$4420,ROWS(H$15:H128)*24)</f>
        <v>24.767881944444444</v>
      </c>
      <c r="AZ118" s="98">
        <f>INDEX(I$15:I$4420,ROWS(I$15:I128)*24)</f>
        <v>12932.149444444445</v>
      </c>
      <c r="BA118" s="98">
        <f>INDEX(J$15:J$4420,ROWS(J$15:J128)*24)</f>
        <v>54.696562499999999</v>
      </c>
      <c r="BB118" s="98">
        <f>INDEX(K$15:K$4420,ROWS(K$15:K128)*24)</f>
        <v>62869.58203125</v>
      </c>
      <c r="BC118" s="98">
        <f>INDEX(L$15:L$4420,ROWS(L$15:L128)*24)</f>
        <v>374.39236731311513</v>
      </c>
      <c r="BD118" s="98">
        <f>INDEX(M$15:M$4420,ROWS(M$15:M128)*24)</f>
        <v>372.57845908457324</v>
      </c>
      <c r="BE118" s="98">
        <f>INDEX(N$15:N$4420,ROWS(N$15:N128)*24)</f>
        <v>9886.0137369791664</v>
      </c>
      <c r="BF118" s="98">
        <f>INDEX(O$15:O$4420,ROWS(O$15:O128)*24)</f>
        <v>7221.7124999999996</v>
      </c>
      <c r="BG118" s="98">
        <f>INDEX(P$15:P$4420,ROWS(P$15:P128)*24)</f>
        <v>395.9759722222222</v>
      </c>
      <c r="BH118" s="98">
        <f>INDEX(Q$15:Q$4420,ROWS(Q$15:Q128)*24)</f>
        <v>21.583604909107088</v>
      </c>
      <c r="BI118" s="98">
        <f>INDEX(T$15:T$4420,ROWS(T$15:T128)*24)</f>
        <v>11.114440792677019</v>
      </c>
    </row>
    <row r="119" spans="2:61" x14ac:dyDescent="0.2">
      <c r="B119" s="100">
        <v>43665.791666666664</v>
      </c>
      <c r="C119" s="98">
        <v>14.173962802886964</v>
      </c>
      <c r="D119" s="98">
        <f t="shared" si="24"/>
        <v>13.497211760736628</v>
      </c>
      <c r="E119" s="98">
        <v>122.6575</v>
      </c>
      <c r="F119" s="98">
        <f t="shared" si="22"/>
        <v>94.126818100971619</v>
      </c>
      <c r="G119" s="98">
        <v>101017.01438356028</v>
      </c>
      <c r="H119" s="98">
        <v>22.818250868055557</v>
      </c>
      <c r="I119" s="98">
        <v>22216.161775362492</v>
      </c>
      <c r="J119" s="98">
        <f t="shared" si="13"/>
        <v>99.839249131944442</v>
      </c>
      <c r="K119" s="98">
        <v>53595.0234375</v>
      </c>
      <c r="L119" s="98">
        <f t="shared" si="14"/>
        <v>313.08459447305285</v>
      </c>
      <c r="M119" s="98">
        <f t="shared" si="21"/>
        <v>311.81056631723652</v>
      </c>
      <c r="N119" s="98"/>
      <c r="O119" s="98"/>
      <c r="P119" s="98">
        <v>332.43886574075452</v>
      </c>
      <c r="Q119" s="98">
        <v>19.354271267701666</v>
      </c>
      <c r="R119" s="98">
        <f t="shared" si="23"/>
        <v>20.449519551282872</v>
      </c>
      <c r="S119" s="98">
        <f t="shared" si="15"/>
        <v>1161.2562760620999</v>
      </c>
      <c r="T119" s="101">
        <v>14.619836516343575</v>
      </c>
      <c r="W119" s="102">
        <v>43775</v>
      </c>
      <c r="X119" s="98">
        <f>INDEX(C$5:C$4420,ROWS(C$5:C119)*24)</f>
        <v>13.034085952264464</v>
      </c>
      <c r="Y119" s="98">
        <f>INDEX(D$4:D$4420,ROWS(D$4:D118)*24)</f>
        <v>11.622600567643621</v>
      </c>
      <c r="Z119" s="98">
        <f>INDEX(F$5:F$4420,ROWS(E$5:E119)*24)</f>
        <v>90.529214351262169</v>
      </c>
      <c r="AA119" s="98">
        <f t="shared" si="16"/>
        <v>130362.06866581753</v>
      </c>
      <c r="AB119" s="103">
        <f t="shared" si="17"/>
        <v>0.97116672106764945</v>
      </c>
      <c r="AC119" s="104">
        <f>INDEX(G$5:G$4420,ROWS(G$5:G119)*24)</f>
        <v>126603.30277777778</v>
      </c>
      <c r="AD119" s="98">
        <f>INDEX(H$5:H$4420,ROWS(H$5:H119)*24)</f>
        <v>21.618469690393329</v>
      </c>
      <c r="AE119" s="104">
        <f>INDEX(I$5:I$4420,ROWS(I$5:I119)*24)</f>
        <v>32119.050465740744</v>
      </c>
      <c r="AF119" s="98">
        <f>INDEX(J$5:J$4420,ROWS(J$5:J119)*24)</f>
        <v>68.413196976273341</v>
      </c>
      <c r="AG119" s="104">
        <f t="shared" si="18"/>
        <v>94484.252312037032</v>
      </c>
      <c r="AH119" s="104">
        <f>INDEX(K$5:K$4420,ROWS(K$5:K119)*24)</f>
        <v>62869.58203125</v>
      </c>
      <c r="AI119" s="104">
        <f>(INDEX(M$5:M$4420,ROWS(M$5:M119)*24))*1440</f>
        <v>534090.16946603963</v>
      </c>
      <c r="AJ119" s="98">
        <f>INDEX(N$5:N$4420,ROWS(N$5:N119)*24)</f>
        <v>10276.475122070313</v>
      </c>
      <c r="AK119" s="98">
        <f>INDEX(O$5:O$4420,ROWS(O$5:O119)*24)</f>
        <v>7184.7449999999999</v>
      </c>
      <c r="AL119" s="98">
        <f>INDEX(P$5:P$4420,ROWS(P$5:P119)*24)</f>
        <v>395.78472222222223</v>
      </c>
      <c r="AM119" s="98">
        <f>INDEX(R$5:R$4420,ROWS(Q$5:Q119)*24)</f>
        <v>24.902357559583038</v>
      </c>
      <c r="AN119" s="98">
        <f t="shared" si="19"/>
        <v>35859.394885799571</v>
      </c>
      <c r="AO119" s="98">
        <f t="shared" si="20"/>
        <v>34825.450950712009</v>
      </c>
      <c r="AP119" s="98"/>
      <c r="AQ119" s="98">
        <f>INDEX(T$5:T$4420,ROWS(T$5:T119)*24)</f>
        <v>13.79996845691646</v>
      </c>
      <c r="AT119" s="105">
        <f>INDEX(B$16:B$4420,ROWS(B$16:B129)*24)</f>
        <v>43775.416666666664</v>
      </c>
      <c r="AU119" s="98">
        <f>INDEX(C$15:C$4420,ROWS(C$15:C129)*24)</f>
        <v>12.339919862218149</v>
      </c>
      <c r="AV119" s="98">
        <f>INDEX(D$15:D$4420,ROWS(D$15:D129)*24)</f>
        <v>11.603656698247141</v>
      </c>
      <c r="AW119" s="98">
        <f>INDEX(E$15:E$4420,ROWS(E$15:E129)*24)</f>
        <v>84.023425925920407</v>
      </c>
      <c r="AX119" s="98">
        <f>INDEX(G$15:G$4420,ROWS(G$15:G129)*24)</f>
        <v>49438.384595961303</v>
      </c>
      <c r="AY119" s="98">
        <f>INDEX(H$15:H$4420,ROWS(H$15:H129)*24)</f>
        <v>24.89111328125</v>
      </c>
      <c r="AZ119" s="98">
        <f>INDEX(I$15:I$4420,ROWS(I$15:I129)*24)</f>
        <v>12915.216241646789</v>
      </c>
      <c r="BA119" s="98">
        <f>INDEX(J$15:J$4420,ROWS(J$15:J129)*24)</f>
        <v>59.132312644670407</v>
      </c>
      <c r="BB119" s="98">
        <f>INDEX(K$15:K$4420,ROWS(K$15:K129)*24)</f>
        <v>0</v>
      </c>
      <c r="BC119" s="98">
        <f>INDEX(L$15:L$4420,ROWS(L$15:L129)*24)</f>
        <v>373.53252286215621</v>
      </c>
      <c r="BD119" s="98">
        <f>INDEX(M$15:M$4420,ROWS(M$15:M129)*24)</f>
        <v>370.41316644484704</v>
      </c>
      <c r="BE119" s="98">
        <f>INDEX(N$15:N$4420,ROWS(N$15:N129)*24)</f>
        <v>9767.9196508789064</v>
      </c>
      <c r="BF119" s="98">
        <f>INDEX(O$15:O$4420,ROWS(O$15:O129)*24)</f>
        <v>7208.3483333333334</v>
      </c>
      <c r="BG119" s="98">
        <f>INDEX(P$15:P$4420,ROWS(P$15:P129)*24)</f>
        <v>395.50768518517413</v>
      </c>
      <c r="BH119" s="98">
        <f>INDEX(Q$15:Q$4420,ROWS(Q$15:Q129)*24)</f>
        <v>21.975162323017916</v>
      </c>
      <c r="BI119" s="98">
        <f>INDEX(T$15:T$4420,ROWS(T$15:T129)*24)</f>
        <v>11.054155990415149</v>
      </c>
    </row>
    <row r="120" spans="2:61" x14ac:dyDescent="0.2">
      <c r="B120" s="100">
        <v>43665.833333333336</v>
      </c>
      <c r="C120" s="98">
        <v>14.066769559614283</v>
      </c>
      <c r="D120" s="98">
        <f t="shared" si="24"/>
        <v>13.487462164832168</v>
      </c>
      <c r="E120" s="98">
        <v>88.076342592595353</v>
      </c>
      <c r="F120" s="98">
        <f t="shared" si="22"/>
        <v>93.697255986774209</v>
      </c>
      <c r="G120" s="98">
        <v>107536.8250402595</v>
      </c>
      <c r="H120" s="98">
        <v>22.974164496527777</v>
      </c>
      <c r="I120" s="98">
        <v>23490.799722222222</v>
      </c>
      <c r="J120" s="98">
        <f t="shared" si="13"/>
        <v>65.102178096067576</v>
      </c>
      <c r="K120" s="98">
        <v>53595.0234375</v>
      </c>
      <c r="L120" s="98">
        <f t="shared" si="14"/>
        <v>313.76223182583021</v>
      </c>
      <c r="M120" s="98">
        <f t="shared" si="21"/>
        <v>311.95515759647725</v>
      </c>
      <c r="N120" s="98"/>
      <c r="O120" s="98"/>
      <c r="P120" s="98">
        <v>332.85305555555556</v>
      </c>
      <c r="Q120" s="98">
        <v>19.090823729725347</v>
      </c>
      <c r="R120" s="98">
        <f t="shared" si="23"/>
        <v>20.35398048397618</v>
      </c>
      <c r="S120" s="98">
        <f t="shared" si="15"/>
        <v>1145.4494237835208</v>
      </c>
      <c r="T120" s="101">
        <v>14.938391007317437</v>
      </c>
      <c r="W120" s="102">
        <v>43776</v>
      </c>
      <c r="X120" s="98">
        <f>INDEX(C$5:C$4420,ROWS(C$5:C120)*24)</f>
        <v>12.823402301470439</v>
      </c>
      <c r="Y120" s="98">
        <f>INDEX(D$4:D$4420,ROWS(D$4:D119)*24)</f>
        <v>11.601555008648276</v>
      </c>
      <c r="Z120" s="98">
        <f>INDEX(F$5:F$4420,ROWS(E$5:E120)*24)</f>
        <v>90.543515923505254</v>
      </c>
      <c r="AA120" s="98">
        <f t="shared" si="16"/>
        <v>130382.66292984756</v>
      </c>
      <c r="AB120" s="103">
        <f t="shared" si="17"/>
        <v>0.97481068082409528</v>
      </c>
      <c r="AC120" s="104">
        <f>INDEX(G$5:G$4420,ROWS(G$5:G120)*24)</f>
        <v>127098.41241830323</v>
      </c>
      <c r="AD120" s="98">
        <f>INDEX(H$5:H$4420,ROWS(H$5:H120)*24)</f>
        <v>25.604582457983192</v>
      </c>
      <c r="AE120" s="104">
        <f>INDEX(I$5:I$4420,ROWS(I$5:I120)*24)</f>
        <v>31828.534334167362</v>
      </c>
      <c r="AF120" s="98">
        <f>INDEX(J$5:J$4420,ROWS(J$5:J120)*24)</f>
        <v>66.79613976422911</v>
      </c>
      <c r="AG120" s="104">
        <f t="shared" si="18"/>
        <v>95269.878084135868</v>
      </c>
      <c r="AH120" s="104">
        <f>INDEX(K$5:K$4420,ROWS(K$5:K120)*24)</f>
        <v>0</v>
      </c>
      <c r="AI120" s="104">
        <f>(INDEX(M$5:M$4420,ROWS(M$5:M120)*24))*1440</f>
        <v>534075.9070077393</v>
      </c>
      <c r="AJ120" s="98">
        <f>INDEX(N$5:N$4420,ROWS(N$5:N120)*24)</f>
        <v>10086.669680175781</v>
      </c>
      <c r="AK120" s="98">
        <f>INDEX(O$5:O$4420,ROWS(O$5:O120)*24)</f>
        <v>7187.1141666666663</v>
      </c>
      <c r="AL120" s="98">
        <f>INDEX(P$5:P$4420,ROWS(P$5:P120)*24)</f>
        <v>396.01970370370066</v>
      </c>
      <c r="AM120" s="98">
        <f>INDEX(R$5:R$4420,ROWS(Q$5:Q120)*24)</f>
        <v>25.005929658256267</v>
      </c>
      <c r="AN120" s="98">
        <f t="shared" si="19"/>
        <v>36008.538707889027</v>
      </c>
      <c r="AO120" s="98">
        <f t="shared" si="20"/>
        <v>35101.508133318093</v>
      </c>
      <c r="AP120" s="98"/>
      <c r="AQ120" s="98">
        <f>INDEX(T$5:T$4420,ROWS(T$5:T120)*24)</f>
        <v>13.516896752667639</v>
      </c>
      <c r="AT120" s="105">
        <f>INDEX(B$16:B$4420,ROWS(B$16:B130)*24)</f>
        <v>43776.416666666664</v>
      </c>
      <c r="AU120" s="98">
        <f>INDEX(C$15:C$4420,ROWS(C$15:C130)*24)</f>
        <v>12.212748940785726</v>
      </c>
      <c r="AV120" s="98">
        <f>INDEX(D$15:D$4420,ROWS(D$15:D130)*24)</f>
        <v>11.519237824922227</v>
      </c>
      <c r="AW120" s="98">
        <f>INDEX(E$15:E$4420,ROWS(E$15:E130)*24)</f>
        <v>96.260555555555555</v>
      </c>
      <c r="AX120" s="98">
        <f>INDEX(G$15:G$4420,ROWS(G$15:G130)*24)</f>
        <v>42808.591666666667</v>
      </c>
      <c r="AY120" s="98">
        <f>INDEX(H$15:H$4420,ROWS(H$15:H130)*24)</f>
        <v>19.094694010416667</v>
      </c>
      <c r="AZ120" s="98">
        <f>INDEX(I$15:I$4420,ROWS(I$15:I130)*24)</f>
        <v>11958.772981482</v>
      </c>
      <c r="BA120" s="98">
        <f>INDEX(J$15:J$4420,ROWS(J$15:J130)*24)</f>
        <v>77.165861545138881</v>
      </c>
      <c r="BB120" s="98">
        <f>INDEX(K$15:K$4420,ROWS(K$15:K130)*24)</f>
        <v>0</v>
      </c>
      <c r="BC120" s="98">
        <f>INDEX(L$15:L$4420,ROWS(L$15:L130)*24)</f>
        <v>373.79082080360911</v>
      </c>
      <c r="BD120" s="98">
        <f>INDEX(M$15:M$4420,ROWS(M$15:M130)*24)</f>
        <v>371.78508256770891</v>
      </c>
      <c r="BE120" s="98">
        <f>INDEX(N$15:N$4420,ROWS(N$15:N130)*24)</f>
        <v>9443.713977050782</v>
      </c>
      <c r="BF120" s="98">
        <f>INDEX(O$15:O$4420,ROWS(O$15:O130)*24)</f>
        <v>7207.2566666666671</v>
      </c>
      <c r="BG120" s="98">
        <f>INDEX(P$15:P$4420,ROWS(P$15:P130)*24)</f>
        <v>396.08993827160032</v>
      </c>
      <c r="BH120" s="98">
        <f>INDEX(Q$15:Q$4420,ROWS(Q$15:Q130)*24)</f>
        <v>22.299117467991181</v>
      </c>
      <c r="BI120" s="98">
        <f>INDEX(T$15:T$4420,ROWS(T$15:T130)*24)</f>
        <v>10.593755395481244</v>
      </c>
    </row>
    <row r="121" spans="2:61" x14ac:dyDescent="0.2">
      <c r="B121" s="100">
        <v>43665.875</v>
      </c>
      <c r="C121" s="98">
        <v>13.815005645751953</v>
      </c>
      <c r="D121" s="98">
        <f t="shared" si="24"/>
        <v>13.466203349857102</v>
      </c>
      <c r="E121" s="98">
        <v>129.80361111111111</v>
      </c>
      <c r="F121" s="98">
        <f t="shared" si="22"/>
        <v>94.25225598677423</v>
      </c>
      <c r="G121" s="98">
        <v>114387.31377778477</v>
      </c>
      <c r="H121" s="98">
        <v>18.447526041666666</v>
      </c>
      <c r="I121" s="98">
        <v>24772.056797222838</v>
      </c>
      <c r="J121" s="98">
        <f t="shared" si="13"/>
        <v>111.35608506944445</v>
      </c>
      <c r="K121" s="98">
        <v>53595.0234375</v>
      </c>
      <c r="L121" s="98">
        <f t="shared" si="14"/>
        <v>312.20770048618317</v>
      </c>
      <c r="M121" s="98">
        <f t="shared" si="21"/>
        <v>311.93696430655461</v>
      </c>
      <c r="N121" s="98"/>
      <c r="O121" s="98"/>
      <c r="P121" s="98">
        <v>332.40972222222223</v>
      </c>
      <c r="Q121" s="98">
        <v>20.202021736039057</v>
      </c>
      <c r="R121" s="98">
        <f t="shared" si="23"/>
        <v>20.361456181306242</v>
      </c>
      <c r="S121" s="98">
        <f t="shared" si="15"/>
        <v>1212.1213041623434</v>
      </c>
      <c r="T121" s="101">
        <v>14.428113904161599</v>
      </c>
      <c r="W121" s="102">
        <v>43777</v>
      </c>
      <c r="X121" s="98">
        <f>INDEX(C$5:C$4420,ROWS(C$5:C121)*24)</f>
        <v>11.661353639496697</v>
      </c>
      <c r="Y121" s="98">
        <f>INDEX(D$4:D$4420,ROWS(D$4:D120)*24)</f>
        <v>11.531024843293894</v>
      </c>
      <c r="Z121" s="98">
        <f>INDEX(F$5:F$4420,ROWS(E$5:E121)*24)</f>
        <v>80.136950665509545</v>
      </c>
      <c r="AA121" s="98">
        <f t="shared" si="16"/>
        <v>115397.20895833375</v>
      </c>
      <c r="AB121" s="103">
        <f t="shared" si="17"/>
        <v>0.92919248140663779</v>
      </c>
      <c r="AC121" s="104">
        <f>INDEX(G$5:G$4420,ROWS(G$5:G121)*24)</f>
        <v>107226.21893939443</v>
      </c>
      <c r="AD121" s="98">
        <f>INDEX(H$5:H$4420,ROWS(H$5:H121)*24)</f>
        <v>26.405088975694444</v>
      </c>
      <c r="AE121" s="104">
        <f>INDEX(I$5:I$4420,ROWS(I$5:I121)*24)</f>
        <v>31923.66138888889</v>
      </c>
      <c r="AF121" s="98">
        <f>INDEX(J$5:J$4420,ROWS(J$5:J121)*24)</f>
        <v>48.515483940972231</v>
      </c>
      <c r="AG121" s="104">
        <f t="shared" si="18"/>
        <v>75302.557550505531</v>
      </c>
      <c r="AH121" s="104">
        <f>INDEX(K$5:K$4420,ROWS(K$5:K121)*24)</f>
        <v>13079.1220703125</v>
      </c>
      <c r="AI121" s="104">
        <f>(INDEX(M$5:M$4420,ROWS(M$5:M121)*24))*1440</f>
        <v>537109.78758151189</v>
      </c>
      <c r="AJ121" s="98">
        <f>INDEX(N$5:N$4420,ROWS(N$5:N121)*24)</f>
        <v>9199.4945182291667</v>
      </c>
      <c r="AK121" s="98">
        <f>INDEX(O$5:O$4420,ROWS(O$5:O121)*24)</f>
        <v>7180.4958333333334</v>
      </c>
      <c r="AL121" s="98">
        <f>INDEX(P$5:P$4420,ROWS(P$5:P121)*24)</f>
        <v>395.99333333333334</v>
      </c>
      <c r="AM121" s="98">
        <f>INDEX(R$5:R$4420,ROWS(Q$5:Q121)*24)</f>
        <v>22.953701762936621</v>
      </c>
      <c r="AN121" s="98">
        <f t="shared" si="19"/>
        <v>33053.330538628732</v>
      </c>
      <c r="AO121" s="98">
        <f t="shared" si="20"/>
        <v>30712.90622194223</v>
      </c>
      <c r="AP121" s="98"/>
      <c r="AQ121" s="98">
        <f>INDEX(T$5:T$4420,ROWS(T$5:T121)*24)</f>
        <v>12.363661055564881</v>
      </c>
      <c r="AT121" s="105">
        <f>INDEX(B$16:B$4420,ROWS(B$16:B131)*24)</f>
        <v>43777.416666666664</v>
      </c>
      <c r="AU121" s="98">
        <f>INDEX(C$15:C$4420,ROWS(C$15:C131)*24)</f>
        <v>8.5726856484822935</v>
      </c>
      <c r="AV121" s="98">
        <f>INDEX(D$15:D$4420,ROWS(D$15:D131)*24)</f>
        <v>11.240369533947449</v>
      </c>
      <c r="AW121" s="98">
        <f>INDEX(E$15:E$4420,ROWS(E$15:E131)*24)</f>
        <v>73.934444444444438</v>
      </c>
      <c r="AX121" s="98">
        <f>INDEX(G$15:G$4420,ROWS(G$15:G131)*24)</f>
        <v>39244.580817610426</v>
      </c>
      <c r="AY121" s="98">
        <f>INDEX(H$15:H$4420,ROWS(H$15:H131)*24)</f>
        <v>19.701236979166666</v>
      </c>
      <c r="AZ121" s="98">
        <f>INDEX(I$15:I$4420,ROWS(I$15:I131)*24)</f>
        <v>11966.929166666667</v>
      </c>
      <c r="BA121" s="98">
        <f>INDEX(J$15:J$4420,ROWS(J$15:J131)*24)</f>
        <v>54.233207465277772</v>
      </c>
      <c r="BB121" s="98">
        <f>INDEX(K$15:K$4420,ROWS(K$15:K131)*24)</f>
        <v>0</v>
      </c>
      <c r="BC121" s="98">
        <f>INDEX(L$15:L$4420,ROWS(L$15:L131)*24)</f>
        <v>373.04068257999825</v>
      </c>
      <c r="BD121" s="98">
        <f>INDEX(M$15:M$4420,ROWS(M$15:M131)*24)</f>
        <v>373.12357362781432</v>
      </c>
      <c r="BE121" s="98">
        <f>INDEX(N$15:N$4420,ROWS(N$15:N131)*24)</f>
        <v>7173.1898640950521</v>
      </c>
      <c r="BF121" s="98">
        <f>INDEX(O$15:O$4420,ROWS(O$15:O131)*24)</f>
        <v>7181.4191666666666</v>
      </c>
      <c r="BG121" s="98">
        <f>INDEX(P$15:P$4420,ROWS(P$15:P131)*24)</f>
        <v>396.25638888888886</v>
      </c>
      <c r="BH121" s="98">
        <f>INDEX(Q$15:Q$4420,ROWS(Q$15:Q131)*24)</f>
        <v>23.215706308890624</v>
      </c>
      <c r="BI121" s="98">
        <f>INDEX(T$15:T$4420,ROWS(T$15:T131)*24)</f>
        <v>8.3343499328030486</v>
      </c>
    </row>
    <row r="122" spans="2:61" x14ac:dyDescent="0.2">
      <c r="B122" s="100">
        <v>43665.916666666664</v>
      </c>
      <c r="C122" s="98">
        <v>13.511214429537455</v>
      </c>
      <c r="D122" s="98">
        <f t="shared" si="24"/>
        <v>13.427379646219272</v>
      </c>
      <c r="E122" s="98">
        <v>113.47805555555556</v>
      </c>
      <c r="F122" s="98">
        <f t="shared" si="22"/>
        <v>95.942468178117522</v>
      </c>
      <c r="G122" s="98">
        <v>120187.78111111111</v>
      </c>
      <c r="H122" s="98">
        <v>23.193717447916665</v>
      </c>
      <c r="I122" s="98">
        <v>26053.390555555554</v>
      </c>
      <c r="J122" s="98">
        <f t="shared" si="13"/>
        <v>90.284338107638888</v>
      </c>
      <c r="K122" s="98">
        <v>53595.0234375</v>
      </c>
      <c r="L122" s="98">
        <f t="shared" si="14"/>
        <v>313.91012653970472</v>
      </c>
      <c r="M122" s="98">
        <f t="shared" si="21"/>
        <v>311.92693556397575</v>
      </c>
      <c r="N122" s="98"/>
      <c r="O122" s="98"/>
      <c r="P122" s="98">
        <v>332.63585648147182</v>
      </c>
      <c r="Q122" s="98">
        <v>18.725729941767124</v>
      </c>
      <c r="R122" s="98">
        <f t="shared" si="23"/>
        <v>20.37483465382207</v>
      </c>
      <c r="S122" s="98">
        <f t="shared" si="15"/>
        <v>1123.5437965060275</v>
      </c>
      <c r="T122" s="101">
        <v>14.027297341985653</v>
      </c>
      <c r="W122" s="102">
        <v>43778</v>
      </c>
      <c r="X122" s="98">
        <f>INDEX(C$5:C$4420,ROWS(C$5:C122)*24)</f>
        <v>11.376345557548856</v>
      </c>
      <c r="Y122" s="98">
        <f>INDEX(D$4:D$4420,ROWS(D$4:D121)*24)</f>
        <v>11.079438894637278</v>
      </c>
      <c r="Z122" s="98">
        <f>INDEX(F$5:F$4420,ROWS(E$5:E122)*24)</f>
        <v>76.613832279086694</v>
      </c>
      <c r="AA122" s="98">
        <f t="shared" si="16"/>
        <v>110323.91848188484</v>
      </c>
      <c r="AB122" s="103">
        <f t="shared" si="17"/>
        <v>0.91816129490068299</v>
      </c>
      <c r="AC122" s="104">
        <f>INDEX(G$5:G$4420,ROWS(G$5:G122)*24)</f>
        <v>101295.15185184478</v>
      </c>
      <c r="AD122" s="98">
        <f>INDEX(H$5:H$4420,ROWS(H$5:H122)*24)</f>
        <v>26.445735677083334</v>
      </c>
      <c r="AE122" s="104">
        <f>INDEX(I$5:I$4420,ROWS(I$5:I122)*24)</f>
        <v>31934.658333333333</v>
      </c>
      <c r="AF122" s="98">
        <f>INDEX(J$5:J$4420,ROWS(J$5:J122)*24)</f>
        <v>67.60065321180555</v>
      </c>
      <c r="AG122" s="104">
        <f t="shared" si="18"/>
        <v>69360.493518511445</v>
      </c>
      <c r="AH122" s="104">
        <f>INDEX(K$5:K$4420,ROWS(K$5:K122)*24)</f>
        <v>0</v>
      </c>
      <c r="AI122" s="104">
        <f>(INDEX(M$5:M$4420,ROWS(M$5:M122)*24))*1440</f>
        <v>538051.32112772367</v>
      </c>
      <c r="AJ122" s="98">
        <f>INDEX(N$5:N$4420,ROWS(N$5:N122)*24)</f>
        <v>8981.770221354167</v>
      </c>
      <c r="AK122" s="98">
        <f>INDEX(O$5:O$4420,ROWS(O$5:O122)*24)</f>
        <v>7178.7716666666665</v>
      </c>
      <c r="AL122" s="98">
        <f>INDEX(P$5:P$4420,ROWS(P$5:P122)*24)</f>
        <v>395.4686111111111</v>
      </c>
      <c r="AM122" s="98">
        <f>INDEX(R$5:R$4420,ROWS(Q$5:Q122)*24)</f>
        <v>22.221898136610406</v>
      </c>
      <c r="AN122" s="98">
        <f t="shared" si="19"/>
        <v>31999.533316718986</v>
      </c>
      <c r="AO122" s="98">
        <f t="shared" si="20"/>
        <v>29380.732946296252</v>
      </c>
      <c r="AP122" s="98"/>
      <c r="AQ122" s="98">
        <f>INDEX(T$5:T$4420,ROWS(T$5:T122)*24)</f>
        <v>12.033666848209235</v>
      </c>
      <c r="AT122" s="105">
        <f>INDEX(B$16:B$4420,ROWS(B$16:B132)*24)</f>
        <v>43778.416666666664</v>
      </c>
      <c r="AU122" s="98">
        <f>INDEX(C$15:C$4420,ROWS(C$15:C132)*24)</f>
        <v>8.0356699647787408</v>
      </c>
      <c r="AV122" s="98">
        <f>INDEX(D$15:D$4420,ROWS(D$15:D132)*24)</f>
        <v>10.981201843770576</v>
      </c>
      <c r="AW122" s="98">
        <f>INDEX(E$15:E$4420,ROWS(E$15:E132)*24)</f>
        <v>74.87777777777778</v>
      </c>
      <c r="AX122" s="98">
        <f>INDEX(G$15:G$4420,ROWS(G$15:G132)*24)</f>
        <v>38389.392506459022</v>
      </c>
      <c r="AY122" s="98">
        <f>INDEX(H$15:H$4420,ROWS(H$15:H132)*24)</f>
        <v>19.739192708333334</v>
      </c>
      <c r="AZ122" s="98">
        <f>INDEX(I$15:I$4420,ROWS(I$15:I132)*24)</f>
        <v>11968.127222222221</v>
      </c>
      <c r="BA122" s="98">
        <f>INDEX(J$15:J$4420,ROWS(J$15:J132)*24)</f>
        <v>55.138585069444446</v>
      </c>
      <c r="BB122" s="98">
        <f>INDEX(K$15:K$4420,ROWS(K$15:K132)*24)</f>
        <v>0</v>
      </c>
      <c r="BC122" s="98">
        <f>INDEX(L$15:L$4420,ROWS(L$15:L132)*24)</f>
        <v>369.9874814642593</v>
      </c>
      <c r="BD122" s="98">
        <f>INDEX(M$15:M$4420,ROWS(M$15:M132)*24)</f>
        <v>367.17331311275785</v>
      </c>
      <c r="BE122" s="98">
        <f>INDEX(N$15:N$4420,ROWS(N$15:N132)*24)</f>
        <v>6727.2860611979168</v>
      </c>
      <c r="BF122" s="98">
        <f>INDEX(O$15:O$4420,ROWS(O$15:O132)*24)</f>
        <v>7187.6049999999996</v>
      </c>
      <c r="BG122" s="98">
        <f>INDEX(P$15:P$4420,ROWS(P$15:P132)*24)</f>
        <v>395.96932098764512</v>
      </c>
      <c r="BH122" s="98">
        <f>INDEX(Q$15:Q$4420,ROWS(Q$15:Q132)*24)</f>
        <v>25.981839523385798</v>
      </c>
      <c r="BI122" s="98">
        <f>INDEX(T$15:T$4420,ROWS(T$15:T132)*24)</f>
        <v>7.9837792857327603</v>
      </c>
    </row>
    <row r="123" spans="2:61" x14ac:dyDescent="0.2">
      <c r="B123" s="100">
        <v>43665.958333333336</v>
      </c>
      <c r="C123" s="98">
        <v>13.524642808172437</v>
      </c>
      <c r="D123" s="98">
        <f t="shared" si="24"/>
        <v>13.370628474603881</v>
      </c>
      <c r="E123" s="98">
        <v>78.366388888888892</v>
      </c>
      <c r="F123" s="98">
        <f t="shared" si="22"/>
        <v>94.178776048487919</v>
      </c>
      <c r="G123" s="98">
        <v>126719.75727777671</v>
      </c>
      <c r="H123" s="98">
        <v>21.083443648726501</v>
      </c>
      <c r="I123" s="98">
        <v>27335.68768888884</v>
      </c>
      <c r="J123" s="98">
        <f t="shared" si="13"/>
        <v>57.282945240162391</v>
      </c>
      <c r="K123" s="98">
        <v>53595.0234375</v>
      </c>
      <c r="L123" s="98">
        <f t="shared" si="14"/>
        <v>310.97925308985015</v>
      </c>
      <c r="M123" s="98">
        <f t="shared" si="21"/>
        <v>311.94052224621277</v>
      </c>
      <c r="N123" s="98"/>
      <c r="O123" s="98"/>
      <c r="P123" s="98">
        <v>332.66494152046738</v>
      </c>
      <c r="Q123" s="98">
        <v>21.685688430617255</v>
      </c>
      <c r="R123" s="98">
        <f t="shared" si="23"/>
        <v>20.405261738641624</v>
      </c>
      <c r="S123" s="98">
        <f t="shared" si="15"/>
        <v>1301.1413058370354</v>
      </c>
      <c r="T123" s="101">
        <v>13.987769074925584</v>
      </c>
      <c r="W123" s="102">
        <v>43779</v>
      </c>
      <c r="X123" s="98">
        <f>INDEX(C$5:C$4420,ROWS(C$5:C123)*24)</f>
        <v>12.001274568239849</v>
      </c>
      <c r="Y123" s="98">
        <f>INDEX(D$4:D$4420,ROWS(D$4:D122)*24)</f>
        <v>10.923517629529689</v>
      </c>
      <c r="Z123" s="98">
        <f>INDEX(F$5:F$4420,ROWS(E$5:E123)*24)</f>
        <v>75.04856296617649</v>
      </c>
      <c r="AA123" s="98">
        <f t="shared" si="16"/>
        <v>108069.93067129415</v>
      </c>
      <c r="AB123" s="103">
        <f t="shared" si="17"/>
        <v>0.92556472143964197</v>
      </c>
      <c r="AC123" s="104">
        <f>INDEX(G$5:G$4420,ROWS(G$5:G123)*24)</f>
        <v>100025.71527777778</v>
      </c>
      <c r="AD123" s="98">
        <f>INDEX(H$5:H$4420,ROWS(H$5:H123)*24)</f>
        <v>26.948546006944444</v>
      </c>
      <c r="AE123" s="104">
        <f>INDEX(I$5:I$4420,ROWS(I$5:I123)*24)</f>
        <v>31941.853888888891</v>
      </c>
      <c r="AF123" s="98">
        <f>INDEX(J$5:J$4420,ROWS(J$5:J123)*24)</f>
        <v>65.743120659722223</v>
      </c>
      <c r="AG123" s="104">
        <f t="shared" si="18"/>
        <v>68083.861388888894</v>
      </c>
      <c r="AH123" s="104">
        <f>INDEX(K$5:K$4420,ROWS(K$5:K123)*24)</f>
        <v>0</v>
      </c>
      <c r="AI123" s="104">
        <f>(INDEX(M$5:M$4420,ROWS(M$5:M123)*24))*1440</f>
        <v>533760.83306595928</v>
      </c>
      <c r="AJ123" s="98">
        <f>INDEX(N$5:N$4420,ROWS(N$5:N123)*24)</f>
        <v>9506.0099194335944</v>
      </c>
      <c r="AK123" s="98">
        <f>INDEX(O$5:O$4420,ROWS(O$5:O123)*24)</f>
        <v>7190.5474999999997</v>
      </c>
      <c r="AL123" s="98">
        <f>INDEX(P$5:P$4420,ROWS(P$5:P123)*24)</f>
        <v>396.05990740742948</v>
      </c>
      <c r="AM123" s="98">
        <f>INDEX(R$5:R$4420,ROWS(Q$5:Q123)*24)</f>
        <v>15.774701638862709</v>
      </c>
      <c r="AN123" s="98">
        <f t="shared" si="19"/>
        <v>22715.570359962301</v>
      </c>
      <c r="AO123" s="98">
        <f t="shared" si="20"/>
        <v>21024.730552561094</v>
      </c>
      <c r="AP123" s="98"/>
      <c r="AQ123" s="98">
        <f>INDEX(T$5:T$4420,ROWS(T$5:T123)*24)</f>
        <v>12.227477080557081</v>
      </c>
      <c r="AT123" s="105">
        <f>INDEX(B$16:B$4420,ROWS(B$16:B133)*24)</f>
        <v>43779.416666666664</v>
      </c>
      <c r="AU123" s="98">
        <f>INDEX(C$15:C$4420,ROWS(C$15:C133)*24)</f>
        <v>10.289243832437787</v>
      </c>
      <c r="AV123" s="98">
        <f>INDEX(D$15:D$4420,ROWS(D$15:D133)*24)</f>
        <v>11.044771964891941</v>
      </c>
      <c r="AW123" s="98">
        <f>INDEX(E$15:E$4420,ROWS(E$15:E133)*24)</f>
        <v>60.718333333300222</v>
      </c>
      <c r="AX123" s="98">
        <f>INDEX(G$15:G$4420,ROWS(G$15:G133)*24)</f>
        <v>40638.6</v>
      </c>
      <c r="AY123" s="98">
        <f>INDEX(H$15:H$4420,ROWS(H$15:H133)*24)</f>
        <v>20.380425347222221</v>
      </c>
      <c r="AZ123" s="98">
        <f>INDEX(I$15:I$4420,ROWS(I$15:I133)*24)</f>
        <v>11973.879833333107</v>
      </c>
      <c r="BA123" s="98">
        <f>INDEX(J$15:J$4420,ROWS(J$15:J133)*24)</f>
        <v>40.337907986078001</v>
      </c>
      <c r="BB123" s="98">
        <f>INDEX(K$15:K$4420,ROWS(K$15:K133)*24)</f>
        <v>0</v>
      </c>
      <c r="BC123" s="98">
        <f>INDEX(L$15:L$4420,ROWS(L$15:L133)*24)</f>
        <v>370.99112715371973</v>
      </c>
      <c r="BD123" s="98">
        <f>INDEX(M$15:M$4420,ROWS(M$15:M133)*24)</f>
        <v>376.80961072916062</v>
      </c>
      <c r="BE123" s="98">
        <f>INDEX(N$15:N$4420,ROWS(N$15:N133)*24)</f>
        <v>8257.4415861002599</v>
      </c>
      <c r="BF123" s="98">
        <f>INDEX(O$15:O$4420,ROWS(O$15:O133)*24)</f>
        <v>7183.6291666666666</v>
      </c>
      <c r="BG123" s="98">
        <f>INDEX(P$15:P$4420,ROWS(P$15:P133)*24)</f>
        <v>395.63430555555556</v>
      </c>
      <c r="BH123" s="98">
        <f>INDEX(Q$15:Q$4420,ROWS(Q$15:Q133)*24)</f>
        <v>24.643178401835804</v>
      </c>
      <c r="BI123" s="98">
        <f>INDEX(T$15:T$4420,ROWS(T$15:T133)*24)</f>
        <v>9.6441680731469148</v>
      </c>
    </row>
    <row r="124" spans="2:61" x14ac:dyDescent="0.2">
      <c r="B124" s="100">
        <v>43666</v>
      </c>
      <c r="C124" s="98">
        <v>13.571836636861166</v>
      </c>
      <c r="D124" s="98">
        <f t="shared" si="24"/>
        <v>13.316180233549622</v>
      </c>
      <c r="E124" s="98">
        <v>100.31361111111111</v>
      </c>
      <c r="F124" s="98">
        <f t="shared" si="22"/>
        <v>94.418359381821276</v>
      </c>
      <c r="G124" s="98">
        <v>131952.38888888888</v>
      </c>
      <c r="H124" s="98">
        <v>19.194809173669469</v>
      </c>
      <c r="I124" s="98">
        <v>28624.499974748294</v>
      </c>
      <c r="J124" s="98">
        <f t="shared" si="13"/>
        <v>81.118801937441646</v>
      </c>
      <c r="K124" s="98">
        <v>53595.0234375</v>
      </c>
      <c r="L124" s="98">
        <f t="shared" si="14"/>
        <v>315.00207563759136</v>
      </c>
      <c r="M124" s="98">
        <f t="shared" si="21"/>
        <v>312.02537714716721</v>
      </c>
      <c r="N124" s="98"/>
      <c r="O124" s="98"/>
      <c r="P124" s="98">
        <v>332.74722222222221</v>
      </c>
      <c r="Q124" s="98">
        <v>17.745146584630842</v>
      </c>
      <c r="R124" s="98">
        <f t="shared" si="23"/>
        <v>20.327859255382652</v>
      </c>
      <c r="S124" s="98">
        <f t="shared" si="15"/>
        <v>1064.7087950778505</v>
      </c>
      <c r="T124" s="101">
        <v>14.070164162893844</v>
      </c>
      <c r="W124" s="102">
        <v>43780</v>
      </c>
      <c r="X124" s="98">
        <f>INDEX(C$5:C$4420,ROWS(C$5:C124)*24)</f>
        <v>12.896760564439205</v>
      </c>
      <c r="Y124" s="98">
        <f>INDEX(D$4:D$4420,ROWS(D$4:D123)*24)</f>
        <v>11.162958790556196</v>
      </c>
      <c r="Z124" s="98">
        <f>INDEX(F$5:F$4420,ROWS(E$5:E124)*24)</f>
        <v>83.846873462055555</v>
      </c>
      <c r="AA124" s="98">
        <f t="shared" si="16"/>
        <v>120739.49778536</v>
      </c>
      <c r="AB124" s="103">
        <f t="shared" si="17"/>
        <v>0.93328426740428261</v>
      </c>
      <c r="AC124" s="104">
        <f>INDEX(G$5:G$4420,ROWS(G$5:G124)*24)</f>
        <v>112684.27373737071</v>
      </c>
      <c r="AD124" s="98">
        <f>INDEX(H$5:H$4420,ROWS(H$5:H124)*24)</f>
        <v>27.223524305555557</v>
      </c>
      <c r="AE124" s="104">
        <f>INDEX(I$5:I$4420,ROWS(I$5:I124)*24)</f>
        <v>31958.909444444445</v>
      </c>
      <c r="AF124" s="98">
        <f>INDEX(J$5:J$4420,ROWS(J$5:J124)*24)</f>
        <v>49.977586805555561</v>
      </c>
      <c r="AG124" s="104">
        <f t="shared" si="18"/>
        <v>80725.364292926257</v>
      </c>
      <c r="AH124" s="104">
        <f>INDEX(K$5:K$4420,ROWS(K$5:K124)*24)</f>
        <v>0</v>
      </c>
      <c r="AI124" s="104">
        <f>(INDEX(M$5:M$4420,ROWS(M$5:M124)*24))*1440</f>
        <v>537952.16055625759</v>
      </c>
      <c r="AJ124" s="98">
        <f>INDEX(N$5:N$4420,ROWS(N$5:N124)*24)</f>
        <v>10124.833496907551</v>
      </c>
      <c r="AK124" s="98">
        <f>INDEX(O$5:O$4420,ROWS(O$5:O124)*24)</f>
        <v>7190.2583333333332</v>
      </c>
      <c r="AL124" s="98">
        <f>INDEX(P$5:P$4420,ROWS(P$5:P124)*24)</f>
        <v>396.13555555555558</v>
      </c>
      <c r="AM124" s="98">
        <f>INDEX(R$5:R$4420,ROWS(Q$5:Q124)*24)</f>
        <v>22.326890302987866</v>
      </c>
      <c r="AN124" s="98">
        <f t="shared" si="19"/>
        <v>32150.722036302526</v>
      </c>
      <c r="AO124" s="98">
        <f t="shared" si="20"/>
        <v>30005.763062169328</v>
      </c>
      <c r="AP124" s="98"/>
      <c r="AQ124" s="98">
        <f>INDEX(T$5:T$4420,ROWS(T$5:T124)*24)</f>
        <v>13.765585042264105</v>
      </c>
      <c r="AT124" s="105">
        <f>INDEX(B$16:B$4420,ROWS(B$16:B134)*24)</f>
        <v>43780.416666666664</v>
      </c>
      <c r="AU124" s="98">
        <f>INDEX(C$15:C$4420,ROWS(C$15:C134)*24)</f>
        <v>12.043978392362122</v>
      </c>
      <c r="AV124" s="98">
        <f>INDEX(D$15:D$4420,ROWS(D$15:D134)*24)</f>
        <v>11.367717791747154</v>
      </c>
      <c r="AW124" s="98">
        <f>INDEX(E$15:E$4420,ROWS(E$15:E134)*24)</f>
        <v>73.955092592587079</v>
      </c>
      <c r="AX124" s="98">
        <f>INDEX(G$15:G$4420,ROWS(G$15:G134)*24)</f>
        <v>39833.579898990196</v>
      </c>
      <c r="AY124" s="98">
        <f>INDEX(H$15:H$4420,ROWS(H$15:H134)*24)</f>
        <v>20.272580295138887</v>
      </c>
      <c r="AZ124" s="98">
        <f>INDEX(I$15:I$4420,ROWS(I$15:I134)*24)</f>
        <v>11972.037000000228</v>
      </c>
      <c r="BA124" s="98">
        <f>INDEX(J$15:J$4420,ROWS(J$15:J134)*24)</f>
        <v>53.682512297448191</v>
      </c>
      <c r="BB124" s="98">
        <f>INDEX(K$15:K$4420,ROWS(K$15:K134)*24)</f>
        <v>0</v>
      </c>
      <c r="BC124" s="98">
        <f>INDEX(L$15:L$4420,ROWS(L$15:L134)*24)</f>
        <v>375.05420527990498</v>
      </c>
      <c r="BD124" s="98">
        <f>INDEX(M$15:M$4420,ROWS(M$15:M134)*24)</f>
        <v>374.37886096112919</v>
      </c>
      <c r="BE124" s="98">
        <f>INDEX(N$15:N$4420,ROWS(N$15:N134)*24)</f>
        <v>9528.7328544108077</v>
      </c>
      <c r="BF124" s="98">
        <f>INDEX(O$15:O$4420,ROWS(O$15:O134)*24)</f>
        <v>7203.9508333333333</v>
      </c>
      <c r="BG124" s="98">
        <f>INDEX(P$15:P$4420,ROWS(P$15:P134)*24)</f>
        <v>395.81118518518906</v>
      </c>
      <c r="BH124" s="98">
        <f>INDEX(Q$15:Q$4420,ROWS(Q$15:Q134)*24)</f>
        <v>20.756979905284112</v>
      </c>
      <c r="BI124" s="98">
        <f>INDEX(T$15:T$4420,ROWS(T$15:T134)*24)</f>
        <v>10.723385100835133</v>
      </c>
    </row>
    <row r="125" spans="2:61" x14ac:dyDescent="0.2">
      <c r="B125" s="100">
        <v>43666.041666666664</v>
      </c>
      <c r="C125" s="98">
        <v>12.749191540082295</v>
      </c>
      <c r="D125" s="98">
        <f t="shared" si="24"/>
        <v>13.280059298952851</v>
      </c>
      <c r="E125" s="98">
        <v>87.706666666666663</v>
      </c>
      <c r="F125" s="98">
        <f t="shared" si="22"/>
        <v>94.900477437376807</v>
      </c>
      <c r="G125" s="98">
        <v>3476.8166666666666</v>
      </c>
      <c r="H125" s="98">
        <v>22.800195312500001</v>
      </c>
      <c r="I125" s="98">
        <v>1797.1633333333334</v>
      </c>
      <c r="J125" s="98">
        <f t="shared" si="13"/>
        <v>64.906471354166655</v>
      </c>
      <c r="K125" s="98">
        <v>542.97699549314655</v>
      </c>
      <c r="L125" s="98">
        <f t="shared" si="14"/>
        <v>307.91020808237568</v>
      </c>
      <c r="M125" s="98">
        <f t="shared" si="21"/>
        <v>311.88570465558945</v>
      </c>
      <c r="N125" s="98"/>
      <c r="O125" s="98"/>
      <c r="P125" s="98">
        <v>332.3463888888889</v>
      </c>
      <c r="Q125" s="98">
        <v>24.436180806513228</v>
      </c>
      <c r="R125" s="98">
        <f t="shared" si="23"/>
        <v>20.472884113214207</v>
      </c>
      <c r="S125" s="98">
        <f t="shared" si="15"/>
        <v>1466.1708483907937</v>
      </c>
      <c r="T125" s="101">
        <v>13.671215362830779</v>
      </c>
      <c r="W125" s="102">
        <v>43781</v>
      </c>
      <c r="X125" s="98">
        <f>INDEX(C$5:C$4420,ROWS(C$5:C125)*24)</f>
        <v>13.005867892313075</v>
      </c>
      <c r="Y125" s="98">
        <f>INDEX(D$4:D$4420,ROWS(D$4:D124)*24)</f>
        <v>11.411896966416977</v>
      </c>
      <c r="Z125" s="98">
        <f>INDEX(F$5:F$4420,ROWS(E$5:E125)*24)</f>
        <v>83.444181247459269</v>
      </c>
      <c r="AA125" s="98">
        <f t="shared" si="16"/>
        <v>120159.62099634134</v>
      </c>
      <c r="AB125" s="103">
        <f t="shared" si="17"/>
        <v>0.92880737090594556</v>
      </c>
      <c r="AC125" s="104">
        <f>INDEX(G$5:G$4420,ROWS(G$5:G125)*24)</f>
        <v>111605.14166666666</v>
      </c>
      <c r="AD125" s="98">
        <f>INDEX(H$5:H$4420,ROWS(H$5:H125)*24)</f>
        <v>28.499251302083334</v>
      </c>
      <c r="AE125" s="104">
        <f>INDEX(I$5:I$4420,ROWS(I$5:I125)*24)</f>
        <v>32229.601388888888</v>
      </c>
      <c r="AF125" s="98">
        <f>INDEX(J$5:J$4420,ROWS(J$5:J125)*24)</f>
        <v>63.112415364583327</v>
      </c>
      <c r="AG125" s="104">
        <f t="shared" si="18"/>
        <v>79375.540277777778</v>
      </c>
      <c r="AH125" s="104">
        <f>INDEX(K$5:K$4420,ROWS(K$5:K125)*24)</f>
        <v>0</v>
      </c>
      <c r="AI125" s="104">
        <f>(INDEX(M$5:M$4420,ROWS(M$5:M125)*24))*1440</f>
        <v>539208.81927348778</v>
      </c>
      <c r="AJ125" s="98">
        <f>INDEX(N$5:N$4420,ROWS(N$5:N125)*24)</f>
        <v>10070.038571777344</v>
      </c>
      <c r="AK125" s="98">
        <f>INDEX(O$5:O$4420,ROWS(O$5:O125)*24)</f>
        <v>7174.87</v>
      </c>
      <c r="AL125" s="98">
        <f>INDEX(P$5:P$4420,ROWS(P$5:P125)*24)</f>
        <v>395.91814814814262</v>
      </c>
      <c r="AM125" s="98">
        <f>INDEX(R$5:R$4420,ROWS(Q$5:Q125)*24)</f>
        <v>21.568708194850696</v>
      </c>
      <c r="AN125" s="98">
        <f t="shared" si="19"/>
        <v>31058.939800585002</v>
      </c>
      <c r="AO125" s="98">
        <f t="shared" si="20"/>
        <v>28847.77221930739</v>
      </c>
      <c r="AP125" s="98"/>
      <c r="AQ125" s="98">
        <f>INDEX(T$5:T$4420,ROWS(T$5:T125)*24)</f>
        <v>13.441879390338952</v>
      </c>
      <c r="AT125" s="105">
        <f>INDEX(B$16:B$4420,ROWS(B$16:B135)*24)</f>
        <v>43781.416666666664</v>
      </c>
      <c r="AU125" s="98">
        <f>INDEX(C$15:C$4420,ROWS(C$15:C135)*24)</f>
        <v>12.023516109738395</v>
      </c>
      <c r="AV125" s="98">
        <f>INDEX(D$15:D$4420,ROWS(D$15:D135)*24)</f>
        <v>11.485623111139221</v>
      </c>
      <c r="AW125" s="98">
        <f>INDEX(E$15:E$4420,ROWS(E$15:E135)*24)</f>
        <v>55.644732905982266</v>
      </c>
      <c r="AX125" s="98">
        <f>INDEX(G$15:G$4420,ROWS(G$15:G135)*24)</f>
        <v>41404.619063181344</v>
      </c>
      <c r="AY125" s="98">
        <f>INDEX(H$15:H$4420,ROWS(H$15:H135)*24)</f>
        <v>21.100748697916668</v>
      </c>
      <c r="AZ125" s="98">
        <f>INDEX(I$15:I$4420,ROWS(I$15:I135)*24)</f>
        <v>11984.120693519406</v>
      </c>
      <c r="BA125" s="98">
        <f>INDEX(J$15:J$4420,ROWS(J$15:J135)*24)</f>
        <v>34.543984208065595</v>
      </c>
      <c r="BB125" s="98">
        <f>INDEX(K$15:K$4420,ROWS(K$15:K135)*24)</f>
        <v>0</v>
      </c>
      <c r="BC125" s="98">
        <f>INDEX(L$15:L$4420,ROWS(L$15:L135)*24)</f>
        <v>370.77400828216639</v>
      </c>
      <c r="BD125" s="98">
        <f>INDEX(M$15:M$4420,ROWS(M$15:M135)*24)</f>
        <v>373.98251473269323</v>
      </c>
      <c r="BE125" s="98">
        <f>INDEX(N$15:N$4420,ROWS(N$15:N135)*24)</f>
        <v>9232.5197100830082</v>
      </c>
      <c r="BF125" s="98">
        <f>INDEX(O$15:O$4420,ROWS(O$15:O135)*24)</f>
        <v>7257.7624999999998</v>
      </c>
      <c r="BG125" s="98">
        <f>INDEX(P$15:P$4420,ROWS(P$15:P135)*24)</f>
        <v>396.12509259257052</v>
      </c>
      <c r="BH125" s="98">
        <f>INDEX(Q$15:Q$4420,ROWS(Q$15:Q135)*24)</f>
        <v>25.351084310404129</v>
      </c>
      <c r="BI125" s="98">
        <f>INDEX(T$15:T$4420,ROWS(T$15:T135)*24)</f>
        <v>10.250361018801987</v>
      </c>
    </row>
    <row r="126" spans="2:61" x14ac:dyDescent="0.2">
      <c r="B126" s="100">
        <v>43666.083333333336</v>
      </c>
      <c r="C126" s="98">
        <v>11.489742059001388</v>
      </c>
      <c r="D126" s="98">
        <f t="shared" si="24"/>
        <v>13.278473902496344</v>
      </c>
      <c r="E126" s="98">
        <v>99.071944444444441</v>
      </c>
      <c r="F126" s="98">
        <f t="shared" si="22"/>
        <v>95.417491326265676</v>
      </c>
      <c r="G126" s="98">
        <v>8240.3133838388658</v>
      </c>
      <c r="H126" s="98">
        <v>18.152041739003632</v>
      </c>
      <c r="I126" s="98">
        <v>1932.3174074074957</v>
      </c>
      <c r="J126" s="98">
        <f t="shared" si="13"/>
        <v>80.919902705440805</v>
      </c>
      <c r="K126" s="98">
        <v>5637.7075472578817</v>
      </c>
      <c r="L126" s="98">
        <f t="shared" si="14"/>
        <v>315.19762513704183</v>
      </c>
      <c r="M126" s="98">
        <f t="shared" si="21"/>
        <v>312.04863255316025</v>
      </c>
      <c r="N126" s="98"/>
      <c r="O126" s="98"/>
      <c r="P126" s="98">
        <v>332.55702160495434</v>
      </c>
      <c r="Q126" s="98">
        <v>17.359396467912529</v>
      </c>
      <c r="R126" s="98">
        <f t="shared" si="23"/>
        <v>20.318650595788696</v>
      </c>
      <c r="S126" s="98">
        <f t="shared" si="15"/>
        <v>1041.5637880747518</v>
      </c>
      <c r="T126" s="101">
        <v>12.511710100324773</v>
      </c>
      <c r="W126" s="102">
        <v>43782</v>
      </c>
      <c r="X126" s="98">
        <f>INDEX(C$5:C$4420,ROWS(C$5:C126)*24)</f>
        <v>13.026205384465866</v>
      </c>
      <c r="Y126" s="98">
        <f>INDEX(D$4:D$4420,ROWS(D$4:D125)*24)</f>
        <v>11.430390125184196</v>
      </c>
      <c r="Z126" s="98">
        <f>INDEX(F$5:F$4420,ROWS(E$5:E126)*24)</f>
        <v>85.33384789473422</v>
      </c>
      <c r="AA126" s="98">
        <f t="shared" si="16"/>
        <v>122880.74096841727</v>
      </c>
      <c r="AB126" s="103">
        <f t="shared" si="17"/>
        <v>0.93802463446453233</v>
      </c>
      <c r="AC126" s="104">
        <f>INDEX(G$5:G$4420,ROWS(G$5:G126)*24)</f>
        <v>115265.16212963049</v>
      </c>
      <c r="AD126" s="98">
        <f>INDEX(H$5:H$4420,ROWS(H$5:H126)*24)</f>
        <v>28.430327690972224</v>
      </c>
      <c r="AE126" s="104">
        <f>INDEX(I$5:I$4420,ROWS(I$5:I126)*24)</f>
        <v>31978.113611111112</v>
      </c>
      <c r="AF126" s="98">
        <f>INDEX(J$5:J$4420,ROWS(J$5:J126)*24)</f>
        <v>42.097172309027783</v>
      </c>
      <c r="AG126" s="104">
        <f t="shared" si="18"/>
        <v>83287.048518519383</v>
      </c>
      <c r="AH126" s="104">
        <f>INDEX(K$5:K$4420,ROWS(K$5:K126)*24)</f>
        <v>0</v>
      </c>
      <c r="AI126" s="104">
        <f>(INDEX(M$5:M$4420,ROWS(M$5:M126)*24))*1440</f>
        <v>538076.4966388928</v>
      </c>
      <c r="AJ126" s="98">
        <f>INDEX(N$5:N$4420,ROWS(N$5:N126)*24)</f>
        <v>10243.654243164063</v>
      </c>
      <c r="AK126" s="98">
        <f>INDEX(O$5:O$4420,ROWS(O$5:O126)*24)</f>
        <v>7179.104166666667</v>
      </c>
      <c r="AL126" s="98">
        <f>INDEX(P$5:P$4420,ROWS(P$5:P126)*24)</f>
        <v>396.3230740740895</v>
      </c>
      <c r="AM126" s="98">
        <f>INDEX(R$5:R$4420,ROWS(Q$5:Q126)*24)</f>
        <v>22.524834923381196</v>
      </c>
      <c r="AN126" s="98">
        <f t="shared" si="19"/>
        <v>32435.762289668921</v>
      </c>
      <c r="AO126" s="98">
        <f t="shared" si="20"/>
        <v>30425.544065345151</v>
      </c>
      <c r="AP126" s="98"/>
      <c r="AQ126" s="98">
        <f>INDEX(T$5:T$4420,ROWS(T$5:T126)*24)</f>
        <v>13.840475790392503</v>
      </c>
      <c r="AT126" s="105">
        <f>INDEX(B$16:B$4420,ROWS(B$16:B136)*24)</f>
        <v>43782.416666666664</v>
      </c>
      <c r="AU126" s="98">
        <f>INDEX(C$15:C$4420,ROWS(C$15:C136)*24)</f>
        <v>11.931248239411248</v>
      </c>
      <c r="AV126" s="98">
        <f>INDEX(D$15:D$4420,ROWS(D$15:D136)*24)</f>
        <v>11.406069326494473</v>
      </c>
      <c r="AW126" s="98">
        <f>INDEX(E$15:E$4420,ROWS(E$15:E136)*24)</f>
        <v>93.575555555555553</v>
      </c>
      <c r="AX126" s="98">
        <f>INDEX(G$15:G$4420,ROWS(G$15:G136)*24)</f>
        <v>41579.25</v>
      </c>
      <c r="AY126" s="98">
        <f>INDEX(H$15:H$4420,ROWS(H$15:H136)*24)</f>
        <v>21.144835069444444</v>
      </c>
      <c r="AZ126" s="98">
        <f>INDEX(I$15:I$4420,ROWS(I$15:I136)*24)</f>
        <v>11985.127766667265</v>
      </c>
      <c r="BA126" s="98">
        <f>INDEX(J$15:J$4420,ROWS(J$15:J136)*24)</f>
        <v>72.430720486111113</v>
      </c>
      <c r="BB126" s="98">
        <f>INDEX(K$15:K$4420,ROWS(K$15:K136)*24)</f>
        <v>0</v>
      </c>
      <c r="BC126" s="98">
        <f>INDEX(L$15:L$4420,ROWS(L$15:L136)*24)</f>
        <v>374.42436035208408</v>
      </c>
      <c r="BD126" s="98">
        <f>INDEX(M$15:M$4420,ROWS(M$15:M136)*24)</f>
        <v>374.04532948176501</v>
      </c>
      <c r="BE126" s="98">
        <f>INDEX(N$15:N$4420,ROWS(N$15:N136)*24)</f>
        <v>9463.3630948893224</v>
      </c>
      <c r="BF126" s="98">
        <f>INDEX(O$15:O$4420,ROWS(O$15:O136)*24)</f>
        <v>7182.7524999999996</v>
      </c>
      <c r="BG126" s="98">
        <f>INDEX(P$15:P$4420,ROWS(P$15:P136)*24)</f>
        <v>396.06194444444446</v>
      </c>
      <c r="BH126" s="98">
        <f>INDEX(Q$15:Q$4420,ROWS(Q$15:Q136)*24)</f>
        <v>21.637584092360402</v>
      </c>
      <c r="BI126" s="98">
        <f>INDEX(T$15:T$4420,ROWS(T$15:T136)*24)</f>
        <v>10.574293613949687</v>
      </c>
    </row>
    <row r="127" spans="2:61" x14ac:dyDescent="0.2">
      <c r="B127" s="100">
        <v>43666.125</v>
      </c>
      <c r="C127" s="98">
        <v>10.041741340425279</v>
      </c>
      <c r="D127" s="98">
        <f t="shared" si="24"/>
        <v>13.274556739421223</v>
      </c>
      <c r="E127" s="98">
        <v>66.836111111111109</v>
      </c>
      <c r="F127" s="98">
        <f t="shared" si="22"/>
        <v>94.840222807747182</v>
      </c>
      <c r="G127" s="98">
        <v>13272.471074879832</v>
      </c>
      <c r="H127" s="98">
        <v>22.729470486111111</v>
      </c>
      <c r="I127" s="98">
        <v>3206.6402289386592</v>
      </c>
      <c r="J127" s="98">
        <f t="shared" si="13"/>
        <v>44.106640624999997</v>
      </c>
      <c r="K127" s="98">
        <v>17483.41656051053</v>
      </c>
      <c r="L127" s="98">
        <f t="shared" si="14"/>
        <v>311.14429420936364</v>
      </c>
      <c r="M127" s="98">
        <f t="shared" si="21"/>
        <v>311.9355458829603</v>
      </c>
      <c r="N127" s="98"/>
      <c r="O127" s="98"/>
      <c r="P127" s="98">
        <v>332.26023148148425</v>
      </c>
      <c r="Q127" s="98">
        <v>21.115937272120629</v>
      </c>
      <c r="R127" s="98">
        <f t="shared" si="23"/>
        <v>20.450033948087533</v>
      </c>
      <c r="S127" s="98">
        <f t="shared" si="15"/>
        <v>1266.9562363272378</v>
      </c>
      <c r="T127" s="101">
        <v>11.319730992493374</v>
      </c>
      <c r="W127" s="102">
        <v>43783</v>
      </c>
      <c r="X127" s="98">
        <f>INDEX(C$5:C$4420,ROWS(C$5:C127)*24)</f>
        <v>12.601867734061347</v>
      </c>
      <c r="Y127" s="98">
        <f>INDEX(D$4:D$4420,ROWS(D$4:D126)*24)</f>
        <v>11.40807362025838</v>
      </c>
      <c r="Z127" s="98">
        <f>INDEX(F$5:F$4420,ROWS(E$5:E127)*24)</f>
        <v>82.481698437141759</v>
      </c>
      <c r="AA127" s="98">
        <f t="shared" si="16"/>
        <v>118773.64574948413</v>
      </c>
      <c r="AB127" s="103">
        <f t="shared" si="17"/>
        <v>0.92991504646167866</v>
      </c>
      <c r="AC127" s="104">
        <f>INDEX(G$5:G$4420,ROWS(G$5:G127)*24)</f>
        <v>110449.4003055545</v>
      </c>
      <c r="AD127" s="98">
        <f>INDEX(H$5:H$4420,ROWS(H$5:H127)*24)</f>
        <v>27.9619140625</v>
      </c>
      <c r="AE127" s="104">
        <f>INDEX(I$5:I$4420,ROWS(I$5:I127)*24)</f>
        <v>31984.883888888889</v>
      </c>
      <c r="AF127" s="98">
        <f>INDEX(J$5:J$4420,ROWS(J$5:J127)*24)</f>
        <v>43.063919270833338</v>
      </c>
      <c r="AG127" s="104">
        <f t="shared" si="18"/>
        <v>78464.516416665618</v>
      </c>
      <c r="AH127" s="104">
        <f>INDEX(K$5:K$4420,ROWS(K$5:K127)*24)</f>
        <v>0</v>
      </c>
      <c r="AI127" s="104">
        <f>(INDEX(M$5:M$4420,ROWS(M$5:M127)*24))*1440</f>
        <v>538632.30197776761</v>
      </c>
      <c r="AJ127" s="98">
        <f>INDEX(N$5:N$4420,ROWS(N$5:N127)*24)</f>
        <v>9929.6890250651049</v>
      </c>
      <c r="AK127" s="98">
        <f>INDEX(O$5:O$4420,ROWS(O$5:O127)*24)</f>
        <v>7171.7891666666665</v>
      </c>
      <c r="AL127" s="98">
        <f>INDEX(P$5:P$4420,ROWS(P$5:P127)*24)</f>
        <v>396.25083333333333</v>
      </c>
      <c r="AM127" s="98">
        <f>INDEX(R$5:R$4420,ROWS(Q$5:Q127)*24)</f>
        <v>22.039074723615986</v>
      </c>
      <c r="AN127" s="98">
        <f t="shared" si="19"/>
        <v>31736.267602007021</v>
      </c>
      <c r="AO127" s="98">
        <f t="shared" si="20"/>
        <v>29512.032761640625</v>
      </c>
      <c r="AP127" s="98"/>
      <c r="AQ127" s="98">
        <f>INDEX(T$5:T$4420,ROWS(T$5:T127)*24)</f>
        <v>13.413744089232836</v>
      </c>
      <c r="AT127" s="105">
        <f>INDEX(B$16:B$4420,ROWS(B$16:B137)*24)</f>
        <v>43783.416666666664</v>
      </c>
      <c r="AU127" s="98">
        <f>INDEX(C$15:C$4420,ROWS(C$15:C137)*24)</f>
        <v>11.379399937876604</v>
      </c>
      <c r="AV127" s="98">
        <f>INDEX(D$15:D$4420,ROWS(D$15:D137)*24)</f>
        <v>11.345665652016601</v>
      </c>
      <c r="AW127" s="98">
        <f>INDEX(E$15:E$4420,ROWS(E$15:E137)*24)</f>
        <v>78.063549382711457</v>
      </c>
      <c r="AX127" s="98">
        <f>INDEX(G$15:G$4420,ROWS(G$15:G137)*24)</f>
        <v>38963.879867047537</v>
      </c>
      <c r="AY127" s="98">
        <f>INDEX(H$15:H$4420,ROWS(H$15:H137)*24)</f>
        <v>20.7373046875</v>
      </c>
      <c r="AZ127" s="98">
        <f>INDEX(I$15:I$4420,ROWS(I$15:I137)*24)</f>
        <v>11980.630277778009</v>
      </c>
      <c r="BA127" s="98">
        <f>INDEX(J$15:J$4420,ROWS(J$15:J137)*24)</f>
        <v>57.326244695211457</v>
      </c>
      <c r="BB127" s="98">
        <f>INDEX(K$15:K$4420,ROWS(K$15:K137)*24)</f>
        <v>0</v>
      </c>
      <c r="BC127" s="98">
        <f>INDEX(L$15:L$4420,ROWS(L$15:L137)*24)</f>
        <v>372.37654312485211</v>
      </c>
      <c r="BD127" s="98">
        <f>INDEX(M$15:M$4420,ROWS(M$15:M137)*24)</f>
        <v>373.74787287413977</v>
      </c>
      <c r="BE127" s="98">
        <f>INDEX(N$15:N$4420,ROWS(N$15:N137)*24)</f>
        <v>8931.9263663736983</v>
      </c>
      <c r="BF127" s="98">
        <f>INDEX(O$15:O$4420,ROWS(O$15:O137)*24)</f>
        <v>7178.3533333333335</v>
      </c>
      <c r="BG127" s="98">
        <f>INDEX(P$15:P$4420,ROWS(P$15:P137)*24)</f>
        <v>396.03835648147185</v>
      </c>
      <c r="BH127" s="98">
        <f>INDEX(Q$15:Q$4420,ROWS(Q$15:Q137)*24)</f>
        <v>23.661813356619742</v>
      </c>
      <c r="BI127" s="98">
        <f>INDEX(T$15:T$4420,ROWS(T$15:T137)*24)</f>
        <v>9.8870639645233549</v>
      </c>
    </row>
    <row r="128" spans="2:61" x14ac:dyDescent="0.2">
      <c r="B128" s="100">
        <v>43666.166666666664</v>
      </c>
      <c r="C128" s="98">
        <v>9.2326186304622233</v>
      </c>
      <c r="D128" s="98">
        <f t="shared" si="24"/>
        <v>13.268384911817956</v>
      </c>
      <c r="E128" s="98">
        <v>105.21777777777778</v>
      </c>
      <c r="F128" s="98">
        <f t="shared" si="22"/>
        <v>95.307294567006451</v>
      </c>
      <c r="G128" s="98">
        <v>18771.061111110317</v>
      </c>
      <c r="H128" s="98">
        <v>22.764789496527779</v>
      </c>
      <c r="I128" s="98">
        <v>4470.3961111111112</v>
      </c>
      <c r="J128" s="98">
        <f t="shared" si="13"/>
        <v>82.452988281250001</v>
      </c>
      <c r="K128" s="98">
        <v>29358.26568673514</v>
      </c>
      <c r="L128" s="98">
        <f t="shared" si="14"/>
        <v>312.25042269968736</v>
      </c>
      <c r="M128" s="98">
        <f t="shared" si="21"/>
        <v>312.01751694740551</v>
      </c>
      <c r="N128" s="98"/>
      <c r="O128" s="98"/>
      <c r="P128" s="98">
        <v>332.1716005291417</v>
      </c>
      <c r="Q128" s="98">
        <v>19.921177829454344</v>
      </c>
      <c r="R128" s="98">
        <f t="shared" si="23"/>
        <v>20.378245313097327</v>
      </c>
      <c r="S128" s="98">
        <f t="shared" si="15"/>
        <v>1195.2706697672606</v>
      </c>
      <c r="T128" s="101">
        <v>10.231337533526951</v>
      </c>
      <c r="W128" s="102">
        <v>43784</v>
      </c>
      <c r="X128" s="98">
        <f>INDEX(C$5:C$4420,ROWS(C$5:C128)*24)</f>
        <v>11.084149720933702</v>
      </c>
      <c r="Y128" s="98">
        <f>INDEX(D$4:D$4420,ROWS(D$4:D127)*24)</f>
        <v>11.203032631201658</v>
      </c>
      <c r="Z128" s="98">
        <f>INDEX(F$5:F$4420,ROWS(E$5:E128)*24)</f>
        <v>76.205061462276646</v>
      </c>
      <c r="AA128" s="98">
        <f t="shared" si="16"/>
        <v>109735.28850567837</v>
      </c>
      <c r="AB128" s="103">
        <f t="shared" si="17"/>
        <v>0.92137244331987811</v>
      </c>
      <c r="AC128" s="104">
        <f>INDEX(G$5:G$4420,ROWS(G$5:G128)*24)</f>
        <v>101107.07088888861</v>
      </c>
      <c r="AD128" s="98">
        <f>INDEX(H$5:H$4420,ROWS(H$5:H128)*24)</f>
        <v>26.540125868055554</v>
      </c>
      <c r="AE128" s="104">
        <f>INDEX(I$5:I$4420,ROWS(I$5:I128)*24)</f>
        <v>31967.965833333332</v>
      </c>
      <c r="AF128" s="98">
        <f>INDEX(J$5:J$4420,ROWS(J$5:J128)*24)</f>
        <v>56.420151909722222</v>
      </c>
      <c r="AG128" s="104">
        <f t="shared" si="18"/>
        <v>69139.105055555279</v>
      </c>
      <c r="AH128" s="104">
        <f>INDEX(K$5:K$4420,ROWS(K$5:K128)*24)</f>
        <v>0</v>
      </c>
      <c r="AI128" s="104">
        <f>(INDEX(M$5:M$4420,ROWS(M$5:M128)*24))*1440</f>
        <v>538293.51998240105</v>
      </c>
      <c r="AJ128" s="98">
        <f>INDEX(N$5:N$4420,ROWS(N$5:N128)*24)</f>
        <v>8914.0841780598967</v>
      </c>
      <c r="AK128" s="98">
        <f>INDEX(O$5:O$4420,ROWS(O$5:O128)*24)</f>
        <v>7178.4383333333335</v>
      </c>
      <c r="AL128" s="98">
        <f>INDEX(P$5:P$4420,ROWS(P$5:P128)*24)</f>
        <v>395.61537037036487</v>
      </c>
      <c r="AM128" s="98">
        <f>INDEX(R$5:R$4420,ROWS(Q$5:Q128)*24)</f>
        <v>22.157044176707998</v>
      </c>
      <c r="AN128" s="98">
        <f t="shared" si="19"/>
        <v>31906.143614459517</v>
      </c>
      <c r="AO128" s="98">
        <f t="shared" si="20"/>
        <v>29397.441498969492</v>
      </c>
      <c r="AP128" s="98"/>
      <c r="AQ128" s="98">
        <f>INDEX(T$5:T$4420,ROWS(T$5:T128)*24)</f>
        <v>11.945046715917933</v>
      </c>
      <c r="AT128" s="105">
        <f>INDEX(B$16:B$4420,ROWS(B$16:B138)*24)</f>
        <v>43784.416666666664</v>
      </c>
      <c r="AU128" s="98">
        <f>INDEX(C$15:C$4420,ROWS(C$15:C138)*24)</f>
        <v>7.5738531380229528</v>
      </c>
      <c r="AV128" s="98">
        <f>INDEX(D$15:D$4420,ROWS(D$15:D138)*24)</f>
        <v>10.790017803635061</v>
      </c>
      <c r="AW128" s="98">
        <f>INDEX(E$15:E$4420,ROWS(E$15:E138)*24)</f>
        <v>55.986736111111114</v>
      </c>
      <c r="AX128" s="98">
        <f>INDEX(G$15:G$4420,ROWS(G$15:G138)*24)</f>
        <v>40896.874057083987</v>
      </c>
      <c r="AY128" s="98">
        <f>INDEX(H$15:H$4420,ROWS(H$15:H138)*24)</f>
        <v>19.751757812499999</v>
      </c>
      <c r="AZ128" s="98">
        <f>INDEX(I$15:I$4420,ROWS(I$15:I138)*24)</f>
        <v>11962.315372222269</v>
      </c>
      <c r="BA128" s="98">
        <f>INDEX(J$15:J$4420,ROWS(J$15:J138)*24)</f>
        <v>36.234978298611111</v>
      </c>
      <c r="BB128" s="98">
        <f>INDEX(K$15:K$4420,ROWS(K$15:K138)*24)</f>
        <v>0</v>
      </c>
      <c r="BC128" s="98">
        <f>INDEX(L$15:L$4420,ROWS(L$15:L138)*24)</f>
        <v>372.96313494092885</v>
      </c>
      <c r="BD128" s="98">
        <f>INDEX(M$15:M$4420,ROWS(M$15:M138)*24)</f>
        <v>374.1193187362469</v>
      </c>
      <c r="BE128" s="98">
        <f>INDEX(N$15:N$4420,ROWS(N$15:N138)*24)</f>
        <v>6516.3008927408855</v>
      </c>
      <c r="BF128" s="98">
        <f>INDEX(O$15:O$4420,ROWS(O$15:O138)*24)</f>
        <v>7184.7808333333332</v>
      </c>
      <c r="BG128" s="98">
        <f>INDEX(P$15:P$4420,ROWS(P$15:P138)*24)</f>
        <v>395.57830246918729</v>
      </c>
      <c r="BH128" s="98">
        <f>INDEX(Q$15:Q$4420,ROWS(Q$15:Q138)*24)</f>
        <v>22.615167528258429</v>
      </c>
      <c r="BI128" s="98">
        <f>INDEX(T$15:T$4420,ROWS(T$15:T138)*24)</f>
        <v>7.662154797744523</v>
      </c>
    </row>
    <row r="129" spans="2:61" x14ac:dyDescent="0.2">
      <c r="B129" s="100">
        <v>43666.208333333336</v>
      </c>
      <c r="C129" s="98">
        <v>8.8789969974093967</v>
      </c>
      <c r="D129" s="98">
        <f t="shared" si="24"/>
        <v>13.269365137244135</v>
      </c>
      <c r="E129" s="98">
        <v>86.346666666666664</v>
      </c>
      <c r="F129" s="98">
        <f t="shared" si="22"/>
        <v>96.459678826265716</v>
      </c>
      <c r="G129" s="98">
        <v>23057.729284367164</v>
      </c>
      <c r="H129" s="98">
        <v>18.425737482492998</v>
      </c>
      <c r="I129" s="98">
        <v>5749.4687037042449</v>
      </c>
      <c r="J129" s="98">
        <f t="shared" si="13"/>
        <v>67.920929184173673</v>
      </c>
      <c r="K129" s="98">
        <v>41276.986192853183</v>
      </c>
      <c r="L129" s="98">
        <f t="shared" si="14"/>
        <v>310.20624274168057</v>
      </c>
      <c r="M129" s="98">
        <f t="shared" si="21"/>
        <v>311.94693460045045</v>
      </c>
      <c r="N129" s="98"/>
      <c r="O129" s="98"/>
      <c r="P129" s="98">
        <v>331.80291666666665</v>
      </c>
      <c r="Q129" s="98">
        <v>21.596673924986067</v>
      </c>
      <c r="R129" s="98">
        <f t="shared" si="23"/>
        <v>20.425307212521279</v>
      </c>
      <c r="S129" s="98">
        <f t="shared" si="15"/>
        <v>1295.800435499164</v>
      </c>
      <c r="T129" s="101">
        <v>9.6952250817966537</v>
      </c>
      <c r="W129" s="102">
        <v>43785</v>
      </c>
      <c r="X129" s="98">
        <f>INDEX(C$5:C$4420,ROWS(C$5:C129)*24)</f>
        <v>10.874924654077946</v>
      </c>
      <c r="Y129" s="98">
        <f>INDEX(D$4:D$4420,ROWS(D$4:D128)*24)</f>
        <v>10.474021821757548</v>
      </c>
      <c r="Z129" s="98">
        <f>INDEX(F$5:F$4420,ROWS(E$5:E129)*24)</f>
        <v>79.346249445760961</v>
      </c>
      <c r="AA129" s="98">
        <f t="shared" si="16"/>
        <v>114258.59920189578</v>
      </c>
      <c r="AB129" s="103">
        <f t="shared" si="17"/>
        <v>0.93940203941630518</v>
      </c>
      <c r="AC129" s="104">
        <f>INDEX(G$5:G$4420,ROWS(G$5:G129)*24)</f>
        <v>107334.76111111112</v>
      </c>
      <c r="AD129" s="98">
        <f>INDEX(H$5:H$4420,ROWS(H$5:H129)*24)</f>
        <v>26.590798611111111</v>
      </c>
      <c r="AE129" s="104">
        <f>INDEX(I$5:I$4420,ROWS(I$5:I129)*24)</f>
        <v>31935.547777777778</v>
      </c>
      <c r="AF129" s="98">
        <f>INDEX(J$5:J$4420,ROWS(J$5:J129)*24)</f>
        <v>40.870034722222215</v>
      </c>
      <c r="AG129" s="104">
        <f t="shared" si="18"/>
        <v>75399.213333333348</v>
      </c>
      <c r="AH129" s="104">
        <f>INDEX(K$5:K$4420,ROWS(K$5:K129)*24)</f>
        <v>0</v>
      </c>
      <c r="AI129" s="104">
        <f>(INDEX(M$5:M$4420,ROWS(M$5:M129)*24))*1440</f>
        <v>539012.39231672394</v>
      </c>
      <c r="AJ129" s="98">
        <f>INDEX(N$5:N$4420,ROWS(N$5:N129)*24)</f>
        <v>8796.5416263834632</v>
      </c>
      <c r="AK129" s="98">
        <f>INDEX(O$5:O$4420,ROWS(O$5:O129)*24)</f>
        <v>7180.9533333333329</v>
      </c>
      <c r="AL129" s="98">
        <f>INDEX(P$5:P$4420,ROWS(P$5:P129)*24)</f>
        <v>396.17962962971791</v>
      </c>
      <c r="AM129" s="98">
        <f>INDEX(R$5:R$4420,ROWS(Q$5:Q129)*24)</f>
        <v>21.721709250582055</v>
      </c>
      <c r="AN129" s="98">
        <f t="shared" si="19"/>
        <v>31279.261320838159</v>
      </c>
      <c r="AO129" s="98">
        <f t="shared" si="20"/>
        <v>29383.801876230918</v>
      </c>
      <c r="AP129" s="98"/>
      <c r="AQ129" s="98">
        <f>INDEX(T$5:T$4420,ROWS(T$5:T129)*24)</f>
        <v>11.654609962754444</v>
      </c>
      <c r="AT129" s="105">
        <f>INDEX(B$16:B$4420,ROWS(B$16:B139)*24)</f>
        <v>43785.416666666664</v>
      </c>
      <c r="AU129" s="98">
        <f>INDEX(C$15:C$4420,ROWS(C$15:C139)*24)</f>
        <v>7.1402528486426711</v>
      </c>
      <c r="AV129" s="98">
        <f>INDEX(D$15:D$4420,ROWS(D$15:D139)*24)</f>
        <v>10.330575525852842</v>
      </c>
      <c r="AW129" s="98">
        <f>INDEX(E$15:E$4420,ROWS(E$15:E139)*24)</f>
        <v>85.795555555555552</v>
      </c>
      <c r="AX129" s="98">
        <f>INDEX(G$15:G$4420,ROWS(G$15:G139)*24)</f>
        <v>38382.229250000615</v>
      </c>
      <c r="AY129" s="98">
        <f>INDEX(H$15:H$4420,ROWS(H$15:H139)*24)</f>
        <v>19.803797743055554</v>
      </c>
      <c r="AZ129" s="98">
        <f>INDEX(I$15:I$4420,ROWS(I$15:I139)*24)</f>
        <v>11967.878536110971</v>
      </c>
      <c r="BA129" s="98">
        <f>INDEX(J$15:J$4420,ROWS(J$15:J139)*24)</f>
        <v>65.991757812499998</v>
      </c>
      <c r="BB129" s="98">
        <f>INDEX(K$15:K$4420,ROWS(K$15:K139)*24)</f>
        <v>0</v>
      </c>
      <c r="BC129" s="98">
        <f>INDEX(L$15:L$4420,ROWS(L$15:L139)*24)</f>
        <v>376.38778493924275</v>
      </c>
      <c r="BD129" s="98">
        <f>INDEX(M$15:M$4420,ROWS(M$15:M139)*24)</f>
        <v>374.54852266365998</v>
      </c>
      <c r="BE129" s="98">
        <f>INDEX(N$15:N$4420,ROWS(N$15:N139)*24)</f>
        <v>6078.7360640462239</v>
      </c>
      <c r="BF129" s="98">
        <f>INDEX(O$15:O$4420,ROWS(O$15:O139)*24)</f>
        <v>7191.4274999999998</v>
      </c>
      <c r="BG129" s="98">
        <f>INDEX(P$15:P$4420,ROWS(P$15:P139)*24)</f>
        <v>395.66083333333336</v>
      </c>
      <c r="BH129" s="98">
        <f>INDEX(Q$15:Q$4420,ROWS(Q$15:Q139)*24)</f>
        <v>19.273048394090601</v>
      </c>
      <c r="BI129" s="98">
        <f>INDEX(T$15:T$4420,ROWS(T$15:T139)*24)</f>
        <v>7.1074128728882515</v>
      </c>
    </row>
    <row r="130" spans="2:61" x14ac:dyDescent="0.2">
      <c r="B130" s="100">
        <v>43666.25</v>
      </c>
      <c r="C130" s="98">
        <v>8.4483368245302692</v>
      </c>
      <c r="D130" s="98">
        <f t="shared" si="24"/>
        <v>13.256174649911387</v>
      </c>
      <c r="E130" s="98">
        <v>55.095833333333331</v>
      </c>
      <c r="F130" s="98">
        <f t="shared" si="22"/>
        <v>94.091866326265702</v>
      </c>
      <c r="G130" s="98">
        <v>28191.445777779485</v>
      </c>
      <c r="H130" s="98">
        <v>22.985796440972223</v>
      </c>
      <c r="I130" s="98">
        <v>7019.2727777777782</v>
      </c>
      <c r="J130" s="98">
        <f t="shared" si="13"/>
        <v>32.110036892361109</v>
      </c>
      <c r="K130" s="98">
        <v>50344.755266927081</v>
      </c>
      <c r="L130" s="98">
        <f t="shared" si="14"/>
        <v>312.13620065004045</v>
      </c>
      <c r="M130" s="98">
        <f t="shared" si="21"/>
        <v>311.97164506139171</v>
      </c>
      <c r="N130" s="98"/>
      <c r="O130" s="98"/>
      <c r="P130" s="98">
        <v>332.19055555555553</v>
      </c>
      <c r="Q130" s="98">
        <v>20.05435490551508</v>
      </c>
      <c r="R130" s="98">
        <f t="shared" si="23"/>
        <v>20.392660794790341</v>
      </c>
      <c r="S130" s="98">
        <f t="shared" si="15"/>
        <v>1203.2612943309048</v>
      </c>
      <c r="T130" s="101">
        <v>9.3518471688694422</v>
      </c>
      <c r="W130" s="102">
        <v>43786</v>
      </c>
      <c r="X130" s="98">
        <f>INDEX(C$5:C$4420,ROWS(C$5:C130)*24)</f>
        <v>12.398140402281813</v>
      </c>
      <c r="Y130" s="98">
        <f>INDEX(D$4:D$4420,ROWS(D$4:D129)*24)</f>
        <v>10.426053604605473</v>
      </c>
      <c r="Z130" s="98">
        <f>INDEX(F$5:F$4420,ROWS(E$5:E130)*24)</f>
        <v>78.657335226968002</v>
      </c>
      <c r="AA130" s="98">
        <f t="shared" si="16"/>
        <v>113266.56272683392</v>
      </c>
      <c r="AB130" s="103">
        <f t="shared" si="17"/>
        <v>0.92358817521261194</v>
      </c>
      <c r="AC130" s="104">
        <f>INDEX(G$5:G$4420,ROWS(G$5:G130)*24)</f>
        <v>104611.65798148139</v>
      </c>
      <c r="AD130" s="98">
        <f>INDEX(H$5:H$4420,ROWS(H$5:H130)*24)</f>
        <v>26.859592013888889</v>
      </c>
      <c r="AE130" s="104">
        <f>INDEX(I$5:I$4420,ROWS(I$5:I130)*24)</f>
        <v>31939.138333333332</v>
      </c>
      <c r="AF130" s="98">
        <f>INDEX(J$5:J$4420,ROWS(J$5:J130)*24)</f>
        <v>62.532907986111113</v>
      </c>
      <c r="AG130" s="104">
        <f t="shared" si="18"/>
        <v>72672.519648148053</v>
      </c>
      <c r="AH130" s="104">
        <f>INDEX(K$5:K$4420,ROWS(K$5:K130)*24)</f>
        <v>0</v>
      </c>
      <c r="AI130" s="104">
        <f>(INDEX(M$5:M$4420,ROWS(M$5:M130)*24))*1440</f>
        <v>539217.77787455649</v>
      </c>
      <c r="AJ130" s="98">
        <f>INDEX(N$5:N$4420,ROWS(N$5:N130)*24)</f>
        <v>9599.3050935872398</v>
      </c>
      <c r="AK130" s="98">
        <f>INDEX(O$5:O$4420,ROWS(O$5:O130)*24)</f>
        <v>7183.5516666666663</v>
      </c>
      <c r="AL130" s="98">
        <f>INDEX(P$5:P$4420,ROWS(P$5:P130)*24)</f>
        <v>395.86541666666665</v>
      </c>
      <c r="AM130" s="98">
        <f>INDEX(R$5:R$4420,ROWS(Q$5:Q130)*24)</f>
        <v>21.53696669866342</v>
      </c>
      <c r="AN130" s="98">
        <f t="shared" si="19"/>
        <v>31013.232046075325</v>
      </c>
      <c r="AO130" s="98">
        <f t="shared" si="20"/>
        <v>28643.454392880009</v>
      </c>
      <c r="AP130" s="98"/>
      <c r="AQ130" s="98">
        <f>INDEX(T$5:T$4420,ROWS(T$5:T130)*24)</f>
        <v>12.85151113047562</v>
      </c>
      <c r="AT130" s="105">
        <f>INDEX(B$16:B$4420,ROWS(B$16:B140)*24)</f>
        <v>43786.416666666664</v>
      </c>
      <c r="AU130" s="98">
        <f>INDEX(C$15:C$4420,ROWS(C$15:C140)*24)</f>
        <v>11.433522287676267</v>
      </c>
      <c r="AV130" s="98">
        <f>INDEX(D$15:D$4420,ROWS(D$15:D140)*24)</f>
        <v>10.794972855762465</v>
      </c>
      <c r="AW130" s="98">
        <f>INDEX(E$15:E$4420,ROWS(E$15:E140)*24)</f>
        <v>54.503452380945284</v>
      </c>
      <c r="AX130" s="98">
        <f>INDEX(G$15:G$4420,ROWS(G$15:G140)*24)</f>
        <v>38269.188888888886</v>
      </c>
      <c r="AY130" s="98">
        <f>INDEX(H$15:H$4420,ROWS(H$15:H140)*24)</f>
        <v>20.050607638888888</v>
      </c>
      <c r="AZ130" s="98">
        <f>INDEX(I$15:I$4420,ROWS(I$15:I140)*24)</f>
        <v>11967.640972222694</v>
      </c>
      <c r="BA130" s="98">
        <f>INDEX(J$15:J$4420,ROWS(J$15:J140)*24)</f>
        <v>34.452844742056399</v>
      </c>
      <c r="BB130" s="98">
        <f>INDEX(K$15:K$4420,ROWS(K$15:K140)*24)</f>
        <v>0</v>
      </c>
      <c r="BC130" s="98">
        <f>INDEX(L$15:L$4420,ROWS(L$15:L140)*24)</f>
        <v>375.33256640572927</v>
      </c>
      <c r="BD130" s="98">
        <f>INDEX(M$15:M$4420,ROWS(M$15:M140)*24)</f>
        <v>374.13935647360523</v>
      </c>
      <c r="BE130" s="98">
        <f>INDEX(N$15:N$4420,ROWS(N$15:N140)*24)</f>
        <v>9019.3303755696616</v>
      </c>
      <c r="BF130" s="98">
        <f>INDEX(O$15:O$4420,ROWS(O$15:O140)*24)</f>
        <v>7190.2008333333333</v>
      </c>
      <c r="BG130" s="98">
        <f>INDEX(P$15:P$4420,ROWS(P$15:P140)*24)</f>
        <v>396.03796296298503</v>
      </c>
      <c r="BH130" s="98">
        <f>INDEX(Q$15:Q$4420,ROWS(Q$15:Q140)*24)</f>
        <v>20.705396557255753</v>
      </c>
      <c r="BI130" s="98">
        <f>INDEX(T$15:T$4420,ROWS(T$15:T140)*24)</f>
        <v>10.014856520949591</v>
      </c>
    </row>
    <row r="131" spans="2:61" x14ac:dyDescent="0.2">
      <c r="B131" s="100">
        <v>43666.291666666664</v>
      </c>
      <c r="C131" s="98">
        <v>8.6738169733683268</v>
      </c>
      <c r="D131" s="98">
        <f t="shared" si="24"/>
        <v>13.242979108553307</v>
      </c>
      <c r="E131" s="98">
        <v>85.480277777777772</v>
      </c>
      <c r="F131" s="98">
        <f t="shared" si="22"/>
        <v>94.009088548487924</v>
      </c>
      <c r="G131" s="98">
        <v>32142.605555555554</v>
      </c>
      <c r="H131" s="98">
        <v>18.658138020833334</v>
      </c>
      <c r="I131" s="98">
        <v>8290.4335972223053</v>
      </c>
      <c r="J131" s="98">
        <f t="shared" si="13"/>
        <v>66.822139756944438</v>
      </c>
      <c r="K131" s="98">
        <v>53439.563986183537</v>
      </c>
      <c r="L131" s="98">
        <f t="shared" si="14"/>
        <v>311.64934678281503</v>
      </c>
      <c r="M131" s="98">
        <f t="shared" si="21"/>
        <v>311.99569060344987</v>
      </c>
      <c r="N131" s="98"/>
      <c r="O131" s="98"/>
      <c r="P131" s="98">
        <v>331.98500000000001</v>
      </c>
      <c r="Q131" s="98">
        <v>20.33565321718498</v>
      </c>
      <c r="R131" s="98">
        <f t="shared" si="23"/>
        <v>20.350436240385594</v>
      </c>
      <c r="S131" s="98">
        <f t="shared" si="15"/>
        <v>1220.1391930310988</v>
      </c>
      <c r="T131" s="101">
        <v>9.197110601242942</v>
      </c>
      <c r="W131" s="102">
        <v>43787</v>
      </c>
      <c r="X131" s="98">
        <f>INDEX(C$5:C$4420,ROWS(C$5:C131)*24)</f>
        <v>12.63405123604772</v>
      </c>
      <c r="Y131" s="98">
        <f>INDEX(D$4:D$4420,ROWS(D$4:D130)*24)</f>
        <v>11.054242776840473</v>
      </c>
      <c r="Z131" s="98">
        <f>INDEX(F$5:F$4420,ROWS(E$5:E131)*24)</f>
        <v>71.691105337854211</v>
      </c>
      <c r="AA131" s="98">
        <f t="shared" si="16"/>
        <v>103235.19168651006</v>
      </c>
      <c r="AB131" s="103">
        <f t="shared" si="17"/>
        <v>0.93066612644407698</v>
      </c>
      <c r="AC131" s="104">
        <f>INDEX(G$5:G$4420,ROWS(G$5:G131)*24)</f>
        <v>96077.495959596097</v>
      </c>
      <c r="AD131" s="98">
        <f>INDEX(H$5:H$4420,ROWS(H$5:H131)*24)</f>
        <v>26.740223524305556</v>
      </c>
      <c r="AE131" s="104">
        <f>INDEX(I$5:I$4420,ROWS(I$5:I131)*24)</f>
        <v>31935.137222222223</v>
      </c>
      <c r="AF131" s="98">
        <f>INDEX(J$5:J$4420,ROWS(J$5:J131)*24)</f>
        <v>42.639498697916672</v>
      </c>
      <c r="AG131" s="104">
        <f t="shared" si="18"/>
        <v>64142.35873737387</v>
      </c>
      <c r="AH131" s="104">
        <f>INDEX(K$5:K$4420,ROWS(K$5:K131)*24)</f>
        <v>0</v>
      </c>
      <c r="AI131" s="104">
        <f>(INDEX(M$5:M$4420,ROWS(M$5:M131)*24))*1440</f>
        <v>538663.78247873078</v>
      </c>
      <c r="AJ131" s="98">
        <f>INDEX(N$5:N$4420,ROWS(N$5:N131)*24)</f>
        <v>9841.4648209635416</v>
      </c>
      <c r="AK131" s="98">
        <f>INDEX(O$5:O$4420,ROWS(O$5:O131)*24)</f>
        <v>7192.4375</v>
      </c>
      <c r="AL131" s="98">
        <f>INDEX(P$5:P$4420,ROWS(P$5:P131)*24)</f>
        <v>396.24129629625213</v>
      </c>
      <c r="AM131" s="98">
        <f>INDEX(R$5:R$4420,ROWS(Q$5:Q131)*24)</f>
        <v>21.910206694667675</v>
      </c>
      <c r="AN131" s="98">
        <f t="shared" si="19"/>
        <v>31550.69764032145</v>
      </c>
      <c r="AO131" s="98">
        <f t="shared" si="20"/>
        <v>29363.165559526245</v>
      </c>
      <c r="AP131" s="98"/>
      <c r="AQ131" s="98">
        <f>INDEX(T$5:T$4420,ROWS(T$5:T131)*24)</f>
        <v>13.204920735941851</v>
      </c>
      <c r="AT131" s="105">
        <f>INDEX(B$16:B$4420,ROWS(B$16:B141)*24)</f>
        <v>43787.416666666664</v>
      </c>
      <c r="AU131" s="98">
        <f>INDEX(C$15:C$4420,ROWS(C$15:C141)*24)</f>
        <v>11.891610327982656</v>
      </c>
      <c r="AV131" s="98">
        <f>INDEX(D$15:D$4420,ROWS(D$15:D141)*24)</f>
        <v>11.161350994570249</v>
      </c>
      <c r="AW131" s="98">
        <f>INDEX(E$15:E$4420,ROWS(E$15:E141)*24)</f>
        <v>86.157347204161255</v>
      </c>
      <c r="AX131" s="98">
        <f>INDEX(G$15:G$4420,ROWS(G$15:G141)*24)</f>
        <v>37720.400766264531</v>
      </c>
      <c r="AY131" s="98">
        <f>INDEX(H$15:H$4420,ROWS(H$15:H141)*24)</f>
        <v>15.380016208923969</v>
      </c>
      <c r="AZ131" s="98">
        <f>INDEX(I$15:I$4420,ROWS(I$15:I141)*24)</f>
        <v>12030.052295188667</v>
      </c>
      <c r="BA131" s="98">
        <f>INDEX(J$15:J$4420,ROWS(J$15:J141)*24)</f>
        <v>70.777330995237293</v>
      </c>
      <c r="BB131" s="98">
        <f>INDEX(K$15:K$4420,ROWS(K$15:K141)*24)</f>
        <v>0</v>
      </c>
      <c r="BC131" s="98">
        <f>INDEX(L$15:L$4420,ROWS(L$15:L141)*24)</f>
        <v>374.26506372348126</v>
      </c>
      <c r="BD131" s="98">
        <f>INDEX(M$15:M$4420,ROWS(M$15:M141)*24)</f>
        <v>374.06941267795378</v>
      </c>
      <c r="BE131" s="98">
        <f>INDEX(N$15:N$4420,ROWS(N$15:N141)*24)</f>
        <v>9434.4409260670727</v>
      </c>
      <c r="BF131" s="98">
        <f>INDEX(O$15:O$4420,ROWS(O$15:O141)*24)</f>
        <v>7228.8634146341465</v>
      </c>
      <c r="BG131" s="98">
        <f>INDEX(P$15:P$4420,ROWS(P$15:P141)*24)</f>
        <v>395.95597079037162</v>
      </c>
      <c r="BH131" s="98">
        <f>INDEX(Q$15:Q$4420,ROWS(Q$15:Q141)*24)</f>
        <v>21.690907066890365</v>
      </c>
      <c r="BI131" s="98">
        <f>INDEX(T$15:T$4420,ROWS(T$15:T141)*24)</f>
        <v>10.478005193139627</v>
      </c>
    </row>
    <row r="132" spans="2:61" x14ac:dyDescent="0.2">
      <c r="B132" s="100">
        <v>43666.333333333336</v>
      </c>
      <c r="C132" s="98">
        <v>9.5980962854315948</v>
      </c>
      <c r="D132" s="98">
        <f t="shared" si="24"/>
        <v>13.19211404011403</v>
      </c>
      <c r="E132" s="98">
        <v>68.025555555555556</v>
      </c>
      <c r="F132" s="98">
        <f t="shared" si="22"/>
        <v>93.859516789228664</v>
      </c>
      <c r="G132" s="98">
        <v>37113.314634149872</v>
      </c>
      <c r="H132" s="98">
        <v>22.704036458333334</v>
      </c>
      <c r="I132" s="98">
        <v>9572.1906074483195</v>
      </c>
      <c r="J132" s="98">
        <f t="shared" si="13"/>
        <v>45.321519097222222</v>
      </c>
      <c r="K132" s="98">
        <v>53441.66796875</v>
      </c>
      <c r="L132" s="98">
        <f t="shared" si="14"/>
        <v>311.89886956528244</v>
      </c>
      <c r="M132" s="98">
        <f t="shared" si="21"/>
        <v>311.98517073594752</v>
      </c>
      <c r="N132" s="98"/>
      <c r="O132" s="98"/>
      <c r="P132" s="98">
        <v>332.17287037034828</v>
      </c>
      <c r="Q132" s="98">
        <v>20.274000805065864</v>
      </c>
      <c r="R132" s="98">
        <f t="shared" si="23"/>
        <v>20.358622002948728</v>
      </c>
      <c r="S132" s="98">
        <f t="shared" si="15"/>
        <v>1216.4400483039519</v>
      </c>
      <c r="T132" s="101">
        <v>9.3764538341098369</v>
      </c>
      <c r="W132" s="102">
        <v>43788</v>
      </c>
      <c r="X132" s="98">
        <f>INDEX(C$5:C$4420,ROWS(C$5:C132)*24)</f>
        <v>12.467322004636129</v>
      </c>
      <c r="Y132" s="98">
        <f>INDEX(D$4:D$4420,ROWS(D$4:D131)*24)</f>
        <v>11.073371659489036</v>
      </c>
      <c r="Z132" s="98">
        <f>INDEX(F$5:F$4420,ROWS(E$5:E132)*24)</f>
        <v>75.384068545486372</v>
      </c>
      <c r="AA132" s="98">
        <f t="shared" si="16"/>
        <v>108553.05870550037</v>
      </c>
      <c r="AB132" s="103">
        <f t="shared" si="17"/>
        <v>0.91780677551954981</v>
      </c>
      <c r="AC132" s="104">
        <f>INDEX(G$5:G$4420,ROWS(G$5:G132)*24)</f>
        <v>99630.732783279687</v>
      </c>
      <c r="AD132" s="98">
        <f>INDEX(H$5:H$4420,ROWS(H$5:H132)*24)</f>
        <v>26.741449652777778</v>
      </c>
      <c r="AE132" s="104">
        <f>INDEX(I$5:I$4420,ROWS(I$5:I132)*24)</f>
        <v>31935.340277777777</v>
      </c>
      <c r="AF132" s="98">
        <f>INDEX(J$5:J$4420,ROWS(J$5:J132)*24)</f>
        <v>55.930836672017151</v>
      </c>
      <c r="AG132" s="104">
        <f t="shared" si="18"/>
        <v>67695.392505501906</v>
      </c>
      <c r="AH132" s="104">
        <f>INDEX(K$5:K$4420,ROWS(K$5:K132)*24)</f>
        <v>0</v>
      </c>
      <c r="AI132" s="104">
        <f>(INDEX(M$5:M$4420,ROWS(M$5:M132)*24))*1440</f>
        <v>538989.49685656303</v>
      </c>
      <c r="AJ132" s="98">
        <f>INDEX(N$5:N$4420,ROWS(N$5:N132)*24)</f>
        <v>9829.3699275716153</v>
      </c>
      <c r="AK132" s="98">
        <f>INDEX(O$5:O$4420,ROWS(O$5:O132)*24)</f>
        <v>7179.2066666666669</v>
      </c>
      <c r="AL132" s="98">
        <f>INDEX(P$5:P$4420,ROWS(P$5:P132)*24)</f>
        <v>396.57055555555553</v>
      </c>
      <c r="AM132" s="98">
        <f>INDEX(R$5:R$4420,ROWS(Q$5:Q132)*24)</f>
        <v>21.721036588299246</v>
      </c>
      <c r="AN132" s="98">
        <f t="shared" si="19"/>
        <v>31278.292687150915</v>
      </c>
      <c r="AO132" s="98">
        <f t="shared" si="20"/>
        <v>28707.428954950698</v>
      </c>
      <c r="AP132" s="98"/>
      <c r="AQ132" s="98">
        <f>INDEX(T$5:T$4420,ROWS(T$5:T132)*24)</f>
        <v>13.274631710245481</v>
      </c>
      <c r="AT132" s="105">
        <f>INDEX(B$16:B$4420,ROWS(B$16:B142)*24)</f>
        <v>43788.416666666664</v>
      </c>
      <c r="AU132" s="98">
        <f>INDEX(C$15:C$4420,ROWS(C$15:C142)*24)</f>
        <v>11.378971495220645</v>
      </c>
      <c r="AV132" s="98">
        <f>INDEX(D$15:D$4420,ROWS(D$15:D142)*24)</f>
        <v>11.040835917971672</v>
      </c>
      <c r="AW132" s="98">
        <f>INDEX(E$15:E$4420,ROWS(E$15:E142)*24)</f>
        <v>60.811759259253741</v>
      </c>
      <c r="AX132" s="98">
        <f>INDEX(G$15:G$4420,ROWS(G$15:G142)*24)</f>
        <v>38672.708912867442</v>
      </c>
      <c r="AY132" s="98">
        <f>INDEX(H$15:H$4420,ROWS(H$15:H142)*24)</f>
        <v>19.992458767361111</v>
      </c>
      <c r="AZ132" s="98">
        <f>INDEX(I$15:I$4420,ROWS(I$15:I142)*24)</f>
        <v>11963.670047223126</v>
      </c>
      <c r="BA132" s="98">
        <f>INDEX(J$15:J$4420,ROWS(J$15:J142)*24)</f>
        <v>40.819300491892633</v>
      </c>
      <c r="BB132" s="98">
        <f>INDEX(K$15:K$4420,ROWS(K$15:K142)*24)</f>
        <v>0</v>
      </c>
      <c r="BC132" s="98">
        <f>INDEX(L$15:L$4420,ROWS(L$15:L142)*24)</f>
        <v>373.47026466642404</v>
      </c>
      <c r="BD132" s="98">
        <f>INDEX(M$15:M$4420,ROWS(M$15:M142)*24)</f>
        <v>374.38730838955877</v>
      </c>
      <c r="BE132" s="98">
        <f>INDEX(N$15:N$4420,ROWS(N$15:N142)*24)</f>
        <v>8879.1239298502605</v>
      </c>
      <c r="BF132" s="98">
        <f>INDEX(O$15:O$4420,ROWS(O$15:O142)*24)</f>
        <v>7175.0883333333331</v>
      </c>
      <c r="BG132" s="98">
        <f>INDEX(P$15:P$4420,ROWS(P$15:P142)*24)</f>
        <v>396.11293209879761</v>
      </c>
      <c r="BH132" s="98">
        <f>INDEX(Q$15:Q$4420,ROWS(Q$15:Q142)*24)</f>
        <v>22.642667432373596</v>
      </c>
      <c r="BI132" s="98">
        <f>INDEX(T$15:T$4420,ROWS(T$15:T142)*24)</f>
        <v>9.8417442821131811</v>
      </c>
    </row>
    <row r="133" spans="2:61" x14ac:dyDescent="0.2">
      <c r="B133" s="100">
        <v>43666.375</v>
      </c>
      <c r="C133" s="98">
        <v>11.248674754980408</v>
      </c>
      <c r="D133" s="98">
        <f t="shared" si="24"/>
        <v>13.079938318742899</v>
      </c>
      <c r="E133" s="98">
        <v>95.297222222222217</v>
      </c>
      <c r="F133" s="98">
        <f t="shared" si="22"/>
        <v>94.459933455895339</v>
      </c>
      <c r="G133" s="98">
        <v>42019.489548958671</v>
      </c>
      <c r="H133" s="98">
        <v>22.892035590277779</v>
      </c>
      <c r="I133" s="98">
        <v>10833.817777777778</v>
      </c>
      <c r="J133" s="98">
        <f t="shared" si="13"/>
        <v>72.405186631944446</v>
      </c>
      <c r="K133" s="98">
        <v>53441.66796875</v>
      </c>
      <c r="L133" s="98">
        <f t="shared" si="14"/>
        <v>311.56553001552817</v>
      </c>
      <c r="M133" s="98">
        <f t="shared" si="21"/>
        <v>312.03397958199986</v>
      </c>
      <c r="N133" s="98"/>
      <c r="O133" s="98"/>
      <c r="P133" s="98">
        <v>332.00878086419982</v>
      </c>
      <c r="Q133" s="98">
        <v>20.443250848671628</v>
      </c>
      <c r="R133" s="98">
        <f t="shared" si="23"/>
        <v>20.30414057459264</v>
      </c>
      <c r="S133" s="98">
        <f t="shared" si="15"/>
        <v>1226.5950509202976</v>
      </c>
      <c r="T133" s="101">
        <v>10.667765891778334</v>
      </c>
      <c r="W133" s="102">
        <v>43789</v>
      </c>
      <c r="X133" s="98">
        <f>INDEX(C$5:C$4420,ROWS(C$5:C133)*24)</f>
        <v>12.807653268885074</v>
      </c>
      <c r="Y133" s="98">
        <f>INDEX(D$4:D$4420,ROWS(D$4:D132)*24)</f>
        <v>11.087485863202891</v>
      </c>
      <c r="Z133" s="98">
        <f>INDEX(F$5:F$4420,ROWS(E$5:E133)*24)</f>
        <v>78.950478286335454</v>
      </c>
      <c r="AA133" s="98">
        <f t="shared" si="16"/>
        <v>113688.68873232305</v>
      </c>
      <c r="AB133" s="103">
        <f t="shared" si="17"/>
        <v>0.93420803496795857</v>
      </c>
      <c r="AC133" s="104">
        <f>INDEX(G$5:G$4420,ROWS(G$5:G133)*24)</f>
        <v>106208.8864987074</v>
      </c>
      <c r="AD133" s="98">
        <f>INDEX(H$5:H$4420,ROWS(H$5:H133)*24)</f>
        <v>20.051063368055555</v>
      </c>
      <c r="AE133" s="104">
        <f>INDEX(I$5:I$4420,ROWS(I$5:I133)*24)</f>
        <v>31008.498133333822</v>
      </c>
      <c r="AF133" s="98">
        <f>INDEX(J$5:J$4420,ROWS(J$5:J133)*24)</f>
        <v>66.810757619589566</v>
      </c>
      <c r="AG133" s="104">
        <f t="shared" si="18"/>
        <v>75200.388365373583</v>
      </c>
      <c r="AH133" s="104">
        <f>INDEX(K$5:K$4420,ROWS(K$5:K133)*24)</f>
        <v>0</v>
      </c>
      <c r="AI133" s="104">
        <f>(INDEX(M$5:M$4420,ROWS(M$5:M133)*24))*1440</f>
        <v>539198.15672113176</v>
      </c>
      <c r="AJ133" s="98">
        <f>INDEX(N$5:N$4420,ROWS(N$5:N133)*24)</f>
        <v>10079.816691894532</v>
      </c>
      <c r="AK133" s="98">
        <f>INDEX(O$5:O$4420,ROWS(O$5:O133)*24)</f>
        <v>7176.3083333333334</v>
      </c>
      <c r="AL133" s="98">
        <f>INDEX(P$5:P$4420,ROWS(P$5:P133)*24)</f>
        <v>395.94212962964343</v>
      </c>
      <c r="AM133" s="98">
        <f>INDEX(R$5:R$4420,ROWS(Q$5:Q133)*24)</f>
        <v>21.640068034886742</v>
      </c>
      <c r="AN133" s="98">
        <f t="shared" si="19"/>
        <v>31161.69797023691</v>
      </c>
      <c r="AO133" s="98">
        <f t="shared" si="20"/>
        <v>29111.508627040046</v>
      </c>
      <c r="AP133" s="98"/>
      <c r="AQ133" s="98">
        <f>INDEX(T$5:T$4420,ROWS(T$5:T133)*24)</f>
        <v>13.314765604840488</v>
      </c>
      <c r="AT133" s="105">
        <f>INDEX(B$16:B$4420,ROWS(B$16:B143)*24)</f>
        <v>43789.416666666664</v>
      </c>
      <c r="AU133" s="98">
        <f>INDEX(C$15:C$4420,ROWS(C$15:C143)*24)</f>
        <v>11.082629760634473</v>
      </c>
      <c r="AV133" s="98">
        <f>INDEX(D$15:D$4420,ROWS(D$15:D143)*24)</f>
        <v>11.138502476838781</v>
      </c>
      <c r="AW133" s="98">
        <f>INDEX(E$15:E$4420,ROWS(E$15:E143)*24)</f>
        <v>83.54979342356657</v>
      </c>
      <c r="AX133" s="98">
        <f>INDEX(G$15:G$4420,ROWS(G$15:G143)*24)</f>
        <v>38865.091024675989</v>
      </c>
      <c r="AY133" s="98">
        <f>INDEX(H$15:H$4420,ROWS(H$15:H143)*24)</f>
        <v>27.952466361581095</v>
      </c>
      <c r="AZ133" s="98">
        <f>INDEX(I$15:I$4420,ROWS(I$15:I143)*24)</f>
        <v>11690.59210908036</v>
      </c>
      <c r="BA133" s="98">
        <f>INDEX(J$15:J$4420,ROWS(J$15:J143)*24)</f>
        <v>55.597327061985474</v>
      </c>
      <c r="BB133" s="98">
        <f>INDEX(K$15:K$4420,ROWS(K$15:K143)*24)</f>
        <v>0</v>
      </c>
      <c r="BC133" s="98">
        <f>INDEX(L$15:L$4420,ROWS(L$15:L143)*24)</f>
        <v>371.48497519028848</v>
      </c>
      <c r="BD133" s="98">
        <f>INDEX(M$15:M$4420,ROWS(M$15:M143)*24)</f>
        <v>374.30136466989711</v>
      </c>
      <c r="BE133" s="98">
        <f>INDEX(N$15:N$4420,ROWS(N$15:N143)*24)</f>
        <v>8878.5772112266422</v>
      </c>
      <c r="BF133" s="98">
        <f>INDEX(O$15:O$4420,ROWS(O$15:O143)*24)</f>
        <v>7173.5526850507986</v>
      </c>
      <c r="BG133" s="98">
        <f>INDEX(P$15:P$4420,ROWS(P$15:P143)*24)</f>
        <v>396.1870084474221</v>
      </c>
      <c r="BH133" s="98">
        <f>INDEX(Q$15:Q$4420,ROWS(Q$15:Q143)*24)</f>
        <v>24.702033257133618</v>
      </c>
      <c r="BI133" s="98">
        <f>INDEX(T$15:T$4420,ROWS(T$15:T143)*24)</f>
        <v>10.253776970359871</v>
      </c>
    </row>
    <row r="134" spans="2:61" x14ac:dyDescent="0.2">
      <c r="B134" s="100">
        <v>43666.416666666664</v>
      </c>
      <c r="C134" s="98">
        <v>13.657568667464787</v>
      </c>
      <c r="D134" s="98">
        <f t="shared" si="24"/>
        <v>12.94845183754655</v>
      </c>
      <c r="E134" s="98">
        <v>49.570833333333333</v>
      </c>
      <c r="F134" s="98">
        <f t="shared" si="22"/>
        <v>94.11129919663604</v>
      </c>
      <c r="G134" s="98">
        <v>46103.680946792032</v>
      </c>
      <c r="H134" s="98">
        <v>18.312545211225533</v>
      </c>
      <c r="I134" s="98">
        <v>12110.629166666484</v>
      </c>
      <c r="J134" s="98">
        <f t="shared" ref="J134:J197" si="25">E134-H134</f>
        <v>31.2582881221078</v>
      </c>
      <c r="K134" s="98">
        <v>53441.66796875</v>
      </c>
      <c r="L134" s="98">
        <f t="shared" ref="L134:L197" si="26">P134-Q134</f>
        <v>311.67110328589462</v>
      </c>
      <c r="M134" s="98">
        <f t="shared" si="21"/>
        <v>311.99380243130003</v>
      </c>
      <c r="N134" s="98"/>
      <c r="O134" s="98"/>
      <c r="P134" s="98">
        <v>332.49083333334988</v>
      </c>
      <c r="Q134" s="98">
        <v>20.819730047455266</v>
      </c>
      <c r="R134" s="98">
        <f t="shared" si="23"/>
        <v>20.330815924880294</v>
      </c>
      <c r="S134" s="98">
        <f t="shared" ref="S134:S197" si="27">Q134*60</f>
        <v>1249.183802847316</v>
      </c>
      <c r="T134" s="101">
        <v>12.927071709897783</v>
      </c>
      <c r="W134" s="102">
        <v>43790</v>
      </c>
      <c r="X134" s="98">
        <f>INDEX(C$5:C$4420,ROWS(C$5:C134)*24)</f>
        <v>12.801804403347067</v>
      </c>
      <c r="Y134" s="98">
        <f>INDEX(D$4:D$4420,ROWS(D$4:D133)*24)</f>
        <v>11.046545964370869</v>
      </c>
      <c r="Z134" s="98">
        <f>INDEX(F$5:F$4420,ROWS(E$5:E134)*24)</f>
        <v>82.172603250789749</v>
      </c>
      <c r="AA134" s="98">
        <f t="shared" ref="AA134:AA188" si="28">Z134*1440</f>
        <v>118328.54868113724</v>
      </c>
      <c r="AB134" s="103">
        <f t="shared" ref="AB134:AB188" si="29">AC134/AA134</f>
        <v>0.88954553641646572</v>
      </c>
      <c r="AC134" s="104">
        <f>INDEX(G$5:G$4420,ROWS(G$5:G134)*24)</f>
        <v>105258.63230994411</v>
      </c>
      <c r="AD134" s="98">
        <f>INDEX(H$5:H$4420,ROWS(H$5:H134)*24)</f>
        <v>26.798621961805555</v>
      </c>
      <c r="AE134" s="104">
        <f>INDEX(I$5:I$4420,ROWS(I$5:I134)*24)</f>
        <v>31101.040833333333</v>
      </c>
      <c r="AF134" s="98">
        <f>INDEX(J$5:J$4420,ROWS(J$5:J134)*24)</f>
        <v>47.960359519720086</v>
      </c>
      <c r="AG134" s="104">
        <f t="shared" ref="AG134:AG188" si="30">AC134-AE134</f>
        <v>74157.591476610774</v>
      </c>
      <c r="AH134" s="104">
        <f>INDEX(K$5:K$4420,ROWS(K$5:K134)*24)</f>
        <v>0</v>
      </c>
      <c r="AI134" s="104">
        <f>(INDEX(M$5:M$4420,ROWS(M$5:M134)*24))*1440</f>
        <v>538756.25081455533</v>
      </c>
      <c r="AJ134" s="98">
        <f>INDEX(N$5:N$4420,ROWS(N$5:N134)*24)</f>
        <v>10109.628022460938</v>
      </c>
      <c r="AK134" s="98">
        <f>INDEX(O$5:O$4420,ROWS(O$5:O134)*24)</f>
        <v>7189.5391666666665</v>
      </c>
      <c r="AL134" s="98">
        <f>INDEX(P$5:P$4420,ROWS(P$5:P134)*24)</f>
        <v>396.47611111111109</v>
      </c>
      <c r="AM134" s="98">
        <f>INDEX(R$5:R$4420,ROWS(Q$5:Q134)*24)</f>
        <v>21.896823848277577</v>
      </c>
      <c r="AN134" s="98">
        <f t="shared" ref="AN134:AN188" si="31">AM134*1440</f>
        <v>31531.426341519713</v>
      </c>
      <c r="AO134" s="98">
        <f t="shared" ref="AO134:AO188" si="32">AN134*AB134</f>
        <v>28048.639558943429</v>
      </c>
      <c r="AP134" s="98"/>
      <c r="AQ134" s="98">
        <f>INDEX(T$5:T$4420,ROWS(T$5:T134)*24)</f>
        <v>14.049130316502204</v>
      </c>
      <c r="AT134" s="105">
        <f>INDEX(B$16:B$4420,ROWS(B$16:B144)*24)</f>
        <v>43790.416666666664</v>
      </c>
      <c r="AU134" s="98">
        <f>INDEX(C$15:C$4420,ROWS(C$15:C144)*24)</f>
        <v>10.782051045932134</v>
      </c>
      <c r="AV134" s="98">
        <f>INDEX(D$15:D$4420,ROWS(D$15:D144)*24)</f>
        <v>11.011440116927083</v>
      </c>
      <c r="AW134" s="98">
        <f>INDEX(E$15:E$4420,ROWS(E$15:E144)*24)</f>
        <v>87.193472222222226</v>
      </c>
      <c r="AX134" s="98">
        <f>INDEX(G$15:G$4420,ROWS(G$15:G144)*24)</f>
        <v>37376.66148564074</v>
      </c>
      <c r="AY134" s="98">
        <f>INDEX(H$15:H$4420,ROWS(H$15:H144)*24)</f>
        <v>26.728797743055555</v>
      </c>
      <c r="AZ134" s="98">
        <f>INDEX(I$15:I$4420,ROWS(I$15:I144)*24)</f>
        <v>11849.833220551676</v>
      </c>
      <c r="BA134" s="98">
        <f>INDEX(J$15:J$4420,ROWS(J$15:J144)*24)</f>
        <v>60.464674479166675</v>
      </c>
      <c r="BB134" s="98">
        <f>INDEX(K$15:K$4420,ROWS(K$15:K144)*24)</f>
        <v>0</v>
      </c>
      <c r="BC134" s="98">
        <f>INDEX(L$15:L$4420,ROWS(L$15:L144)*24)</f>
        <v>375.58999924841436</v>
      </c>
      <c r="BD134" s="98">
        <f>INDEX(M$15:M$4420,ROWS(M$15:M144)*24)</f>
        <v>374.15057778310126</v>
      </c>
      <c r="BE134" s="98">
        <f>INDEX(N$15:N$4420,ROWS(N$15:N144)*24)</f>
        <v>8536.9720556640623</v>
      </c>
      <c r="BF134" s="98">
        <f>INDEX(O$15:O$4420,ROWS(O$15:O144)*24)</f>
        <v>7168.274166666667</v>
      </c>
      <c r="BG134" s="98">
        <f>INDEX(P$15:P$4420,ROWS(P$15:P144)*24)</f>
        <v>395.64749999999998</v>
      </c>
      <c r="BH134" s="98">
        <f>INDEX(Q$15:Q$4420,ROWS(Q$15:Q144)*24)</f>
        <v>20.057500751585597</v>
      </c>
      <c r="BI134" s="98">
        <f>INDEX(T$15:T$4420,ROWS(T$15:T144)*24)</f>
        <v>9.9900765186740959</v>
      </c>
    </row>
    <row r="135" spans="2:61" x14ac:dyDescent="0.2">
      <c r="B135" s="100">
        <v>43666.458333333336</v>
      </c>
      <c r="C135" s="98">
        <v>15.357513072225782</v>
      </c>
      <c r="D135" s="98">
        <f t="shared" si="24"/>
        <v>12.868147245876115</v>
      </c>
      <c r="E135" s="98">
        <v>99.994166666666672</v>
      </c>
      <c r="F135" s="98">
        <f t="shared" si="22"/>
        <v>97.042954289228661</v>
      </c>
      <c r="G135" s="98">
        <v>51300.516379308698</v>
      </c>
      <c r="H135" s="98">
        <v>22.886816406249999</v>
      </c>
      <c r="I135" s="98">
        <v>13377.593888888889</v>
      </c>
      <c r="J135" s="98">
        <f t="shared" si="25"/>
        <v>77.107350260416666</v>
      </c>
      <c r="K135" s="98">
        <v>53441.66796875</v>
      </c>
      <c r="L135" s="98">
        <f t="shared" si="26"/>
        <v>310.56481560785011</v>
      </c>
      <c r="M135" s="98">
        <f t="shared" si="21"/>
        <v>312.06194953563192</v>
      </c>
      <c r="N135" s="98"/>
      <c r="O135" s="98"/>
      <c r="P135" s="98">
        <v>331.96282407407131</v>
      </c>
      <c r="Q135" s="98">
        <v>21.398008466221185</v>
      </c>
      <c r="R135" s="98">
        <f t="shared" si="23"/>
        <v>20.275593846268798</v>
      </c>
      <c r="S135" s="98">
        <f t="shared" si="27"/>
        <v>1283.8805079732711</v>
      </c>
      <c r="T135" s="101">
        <v>14.684595116774242</v>
      </c>
      <c r="W135" s="102">
        <v>43791</v>
      </c>
      <c r="X135" s="98">
        <f>INDEX(C$5:C$4420,ROWS(C$5:C135)*24)</f>
        <v>11.21218603346083</v>
      </c>
      <c r="Y135" s="98">
        <f>INDEX(D$4:D$4420,ROWS(D$4:D134)*24)</f>
        <v>11.099297337605757</v>
      </c>
      <c r="Z135" s="98">
        <f>INDEX(F$5:F$4420,ROWS(E$5:E135)*24)</f>
        <v>76.226099866328553</v>
      </c>
      <c r="AA135" s="98">
        <f t="shared" si="28"/>
        <v>109765.58380751312</v>
      </c>
      <c r="AB135" s="103">
        <f t="shared" si="29"/>
        <v>0.92135097510424369</v>
      </c>
      <c r="AC135" s="104">
        <f>INDEX(G$5:G$4420,ROWS(G$5:G135)*24)</f>
        <v>101132.6276739388</v>
      </c>
      <c r="AD135" s="98">
        <f>INDEX(H$5:H$4420,ROWS(H$5:H135)*24)</f>
        <v>26.727224392361112</v>
      </c>
      <c r="AE135" s="104">
        <f>INDEX(I$5:I$4420,ROWS(I$5:I135)*24)</f>
        <v>31218.223774018985</v>
      </c>
      <c r="AF135" s="98">
        <f>INDEX(J$5:J$4420,ROWS(J$5:J135)*24)</f>
        <v>63.355321903907594</v>
      </c>
      <c r="AG135" s="104">
        <f t="shared" si="30"/>
        <v>69914.403899919809</v>
      </c>
      <c r="AH135" s="104">
        <f>INDEX(K$5:K$4420,ROWS(K$5:K135)*24)</f>
        <v>11.523960113525391</v>
      </c>
      <c r="AI135" s="104">
        <f>(INDEX(M$5:M$4420,ROWS(M$5:M135)*24))*1440</f>
        <v>538619.45658253448</v>
      </c>
      <c r="AJ135" s="98">
        <f>INDEX(N$5:N$4420,ROWS(N$5:N135)*24)</f>
        <v>8972.0147224934899</v>
      </c>
      <c r="AK135" s="98">
        <f>INDEX(O$5:O$4420,ROWS(O$5:O135)*24)</f>
        <v>7172.0008333333335</v>
      </c>
      <c r="AL135" s="98">
        <f>INDEX(P$5:P$4420,ROWS(P$5:P135)*24)</f>
        <v>396.24833333333333</v>
      </c>
      <c r="AM135" s="98">
        <f>INDEX(R$5:R$4420,ROWS(Q$5:Q135)*24)</f>
        <v>21.992755514775251</v>
      </c>
      <c r="AN135" s="98">
        <f t="shared" si="31"/>
        <v>31669.56794127636</v>
      </c>
      <c r="AO135" s="98">
        <f t="shared" si="32"/>
        <v>29178.787303825069</v>
      </c>
      <c r="AP135" s="98"/>
      <c r="AQ135" s="98">
        <f>INDEX(T$5:T$4420,ROWS(T$5:T135)*24)</f>
        <v>11.973290168432383</v>
      </c>
      <c r="AT135" s="105">
        <f>INDEX(B$16:B$4420,ROWS(B$16:B145)*24)</f>
        <v>43791.416666666664</v>
      </c>
      <c r="AU135" s="98">
        <f>INDEX(C$15:C$4420,ROWS(C$15:C145)*24)</f>
        <v>7.6725759142417358</v>
      </c>
      <c r="AV135" s="98">
        <f>INDEX(D$15:D$4420,ROWS(D$15:D145)*24)</f>
        <v>10.784033854062278</v>
      </c>
      <c r="AW135" s="98">
        <f>INDEX(E$15:E$4420,ROWS(E$15:E145)*24)</f>
        <v>54.189385964911843</v>
      </c>
      <c r="AX135" s="98">
        <f>INDEX(G$15:G$4420,ROWS(G$15:G145)*24)</f>
        <v>37345.290817407702</v>
      </c>
      <c r="AY135" s="98">
        <f>INDEX(H$15:H$4420,ROWS(H$15:H145)*24)</f>
        <v>20.135644531250001</v>
      </c>
      <c r="AZ135" s="98">
        <f>INDEX(I$15:I$4420,ROWS(I$15:I145)*24)</f>
        <v>11670.520982408279</v>
      </c>
      <c r="BA135" s="98">
        <f>INDEX(J$15:J$4420,ROWS(J$15:J145)*24)</f>
        <v>34.053741433661841</v>
      </c>
      <c r="BB135" s="98">
        <f>INDEX(K$15:K$4420,ROWS(K$15:K145)*24)</f>
        <v>0</v>
      </c>
      <c r="BC135" s="98">
        <f>INDEX(L$15:L$4420,ROWS(L$15:L145)*24)</f>
        <v>371.59984167365565</v>
      </c>
      <c r="BD135" s="98">
        <f>INDEX(M$15:M$4420,ROWS(M$15:M145)*24)</f>
        <v>373.82127461221171</v>
      </c>
      <c r="BE135" s="98">
        <f>INDEX(N$15:N$4420,ROWS(N$15:N145)*24)</f>
        <v>6639.1774556477867</v>
      </c>
      <c r="BF135" s="98">
        <f>INDEX(O$15:O$4420,ROWS(O$15:O145)*24)</f>
        <v>7166.1166666666668</v>
      </c>
      <c r="BG135" s="98">
        <f>INDEX(P$15:P$4420,ROWS(P$15:P145)*24)</f>
        <v>396.02884259259537</v>
      </c>
      <c r="BH135" s="98">
        <f>INDEX(Q$15:Q$4420,ROWS(Q$15:Q145)*24)</f>
        <v>24.42900091893971</v>
      </c>
      <c r="BI135" s="98">
        <f>INDEX(T$15:T$4420,ROWS(T$15:T145)*24)</f>
        <v>7.8572395045495229</v>
      </c>
    </row>
    <row r="136" spans="2:61" x14ac:dyDescent="0.2">
      <c r="B136" s="100">
        <v>43666.5</v>
      </c>
      <c r="C136" s="98">
        <v>16.379833359014658</v>
      </c>
      <c r="D136" s="98">
        <f t="shared" si="24"/>
        <v>12.863818389257837</v>
      </c>
      <c r="E136" s="98">
        <v>98.959444444444443</v>
      </c>
      <c r="F136" s="98">
        <f t="shared" si="22"/>
        <v>95.949597807747139</v>
      </c>
      <c r="G136" s="98">
        <v>55614.441729797654</v>
      </c>
      <c r="H136" s="98">
        <v>20.876193576388889</v>
      </c>
      <c r="I136" s="98">
        <v>14643.385555555655</v>
      </c>
      <c r="J136" s="98">
        <f t="shared" si="25"/>
        <v>78.083250868055558</v>
      </c>
      <c r="K136" s="98">
        <v>53441.66796875</v>
      </c>
      <c r="L136" s="98">
        <f t="shared" si="26"/>
        <v>311.64064267798432</v>
      </c>
      <c r="M136" s="98">
        <f t="shared" si="21"/>
        <v>312.0194498104579</v>
      </c>
      <c r="N136" s="98"/>
      <c r="O136" s="98"/>
      <c r="P136" s="98">
        <v>331.6443518518077</v>
      </c>
      <c r="Q136" s="98">
        <v>20.003709173823395</v>
      </c>
      <c r="R136" s="98">
        <f t="shared" si="23"/>
        <v>20.321146943107738</v>
      </c>
      <c r="S136" s="98">
        <f t="shared" si="27"/>
        <v>1200.2225504294038</v>
      </c>
      <c r="T136" s="101">
        <v>15.74130354614411</v>
      </c>
      <c r="W136" s="102">
        <v>43792</v>
      </c>
      <c r="X136" s="98">
        <f>INDEX(C$5:C$4420,ROWS(C$5:C136)*24)</f>
        <v>10.570958426352073</v>
      </c>
      <c r="Y136" s="98">
        <f>INDEX(D$4:D$4420,ROWS(D$4:D135)*24)</f>
        <v>10.472448377688009</v>
      </c>
      <c r="Z136" s="98">
        <f>INDEX(F$5:F$4420,ROWS(E$5:E136)*24)</f>
        <v>74.004373521818948</v>
      </c>
      <c r="AA136" s="98">
        <f t="shared" si="28"/>
        <v>106566.29787141929</v>
      </c>
      <c r="AB136" s="103">
        <f t="shared" si="29"/>
        <v>0.94757455632430232</v>
      </c>
      <c r="AC136" s="104">
        <f>INDEX(G$5:G$4420,ROWS(G$5:G136)*24)</f>
        <v>100979.51242463358</v>
      </c>
      <c r="AD136" s="98">
        <f>INDEX(H$5:H$4420,ROWS(H$5:H136)*24)</f>
        <v>22.861794704861111</v>
      </c>
      <c r="AE136" s="104">
        <f>INDEX(I$5:I$4420,ROWS(I$5:I136)*24)</f>
        <v>31052.041236110395</v>
      </c>
      <c r="AF136" s="98">
        <f>INDEX(J$5:J$4420,ROWS(J$5:J136)*24)</f>
        <v>39.354010850679543</v>
      </c>
      <c r="AG136" s="104">
        <f t="shared" si="30"/>
        <v>69927.471188523181</v>
      </c>
      <c r="AH136" s="104">
        <f>INDEX(K$5:K$4420,ROWS(K$5:K136)*24)</f>
        <v>0</v>
      </c>
      <c r="AI136" s="104">
        <f>(INDEX(M$5:M$4420,ROWS(M$5:M136)*24))*1440</f>
        <v>538222.01005673164</v>
      </c>
      <c r="AJ136" s="98">
        <f>INDEX(N$5:N$4420,ROWS(N$5:N136)*24)</f>
        <v>8615.4445983886726</v>
      </c>
      <c r="AK136" s="98">
        <f>INDEX(O$5:O$4420,ROWS(O$5:O136)*24)</f>
        <v>7171.4258333333337</v>
      </c>
      <c r="AL136" s="98">
        <f>INDEX(P$5:P$4420,ROWS(P$5:P136)*24)</f>
        <v>395.71687037036651</v>
      </c>
      <c r="AM136" s="98">
        <f>INDEX(R$5:R$4420,ROWS(Q$5:Q136)*24)</f>
        <v>22.196708226158005</v>
      </c>
      <c r="AN136" s="98">
        <f t="shared" si="31"/>
        <v>31963.259845667526</v>
      </c>
      <c r="AO136" s="98">
        <f t="shared" si="32"/>
        <v>30287.571766936795</v>
      </c>
      <c r="AP136" s="98"/>
      <c r="AQ136" s="98">
        <f>INDEX(T$5:T$4420,ROWS(T$5:T136)*24)</f>
        <v>11.593869174857973</v>
      </c>
      <c r="AT136" s="105">
        <f>INDEX(B$16:B$4420,ROWS(B$16:B146)*24)</f>
        <v>43792.416666666664</v>
      </c>
      <c r="AU136" s="98">
        <f>INDEX(C$15:C$4420,ROWS(C$15:C146)*24)</f>
        <v>7.3976668245699777</v>
      </c>
      <c r="AV136" s="98">
        <f>INDEX(D$15:D$4420,ROWS(D$15:D146)*24)</f>
        <v>10.397532723926629</v>
      </c>
      <c r="AW136" s="98">
        <f>INDEX(E$15:E$4420,ROWS(E$15:E146)*24)</f>
        <v>72.220648148324756</v>
      </c>
      <c r="AX136" s="98">
        <f>INDEX(G$15:G$4420,ROWS(G$15:G146)*24)</f>
        <v>35213.042682929037</v>
      </c>
      <c r="AY136" s="98">
        <f>INDEX(H$15:H$4420,ROWS(H$15:H146)*24)</f>
        <v>24.167697482638889</v>
      </c>
      <c r="AZ136" s="98">
        <f>INDEX(I$15:I$4420,ROWS(I$15:I146)*24)</f>
        <v>11663.865277777777</v>
      </c>
      <c r="BA136" s="98">
        <f>INDEX(J$15:J$4420,ROWS(J$15:J146)*24)</f>
        <v>48.05295066568587</v>
      </c>
      <c r="BB136" s="98">
        <f>INDEX(K$15:K$4420,ROWS(K$15:K146)*24)</f>
        <v>0</v>
      </c>
      <c r="BC136" s="98">
        <f>INDEX(L$15:L$4420,ROWS(L$15:L146)*24)</f>
        <v>371.98004358588668</v>
      </c>
      <c r="BD136" s="98">
        <f>INDEX(M$15:M$4420,ROWS(M$15:M146)*24)</f>
        <v>373.94099191560309</v>
      </c>
      <c r="BE136" s="98">
        <f>INDEX(N$15:N$4420,ROWS(N$15:N146)*24)</f>
        <v>6404.5625069173175</v>
      </c>
      <c r="BF136" s="98">
        <f>INDEX(O$15:O$4420,ROWS(O$15:O146)*24)</f>
        <v>7164.3391666666666</v>
      </c>
      <c r="BG136" s="98">
        <f>INDEX(P$15:P$4420,ROWS(P$15:P146)*24)</f>
        <v>395.97620370368162</v>
      </c>
      <c r="BH136" s="98">
        <f>INDEX(Q$15:Q$4420,ROWS(Q$15:Q146)*24)</f>
        <v>23.996160117794968</v>
      </c>
      <c r="BI136" s="98">
        <f>INDEX(T$15:T$4420,ROWS(T$15:T146)*24)</f>
        <v>7.6499511516094207</v>
      </c>
    </row>
    <row r="137" spans="2:61" x14ac:dyDescent="0.2">
      <c r="B137" s="100">
        <v>43666.541666666664</v>
      </c>
      <c r="C137" s="98">
        <v>16.008970588023207</v>
      </c>
      <c r="D137" s="98">
        <f t="shared" si="24"/>
        <v>12.858525849594008</v>
      </c>
      <c r="E137" s="98">
        <v>85.053888888888892</v>
      </c>
      <c r="F137" s="98">
        <f t="shared" si="22"/>
        <v>95.801310770710131</v>
      </c>
      <c r="G137" s="98">
        <v>61919.755666663048</v>
      </c>
      <c r="H137" s="98">
        <v>20.358637152777778</v>
      </c>
      <c r="I137" s="98">
        <v>15923.044873736169</v>
      </c>
      <c r="J137" s="98">
        <f t="shared" si="25"/>
        <v>64.695251736111118</v>
      </c>
      <c r="K137" s="98">
        <v>53441.66796875</v>
      </c>
      <c r="L137" s="98">
        <f t="shared" si="26"/>
        <v>309.26340413971178</v>
      </c>
      <c r="M137" s="98">
        <f t="shared" si="21"/>
        <v>312.0070138859906</v>
      </c>
      <c r="N137" s="98"/>
      <c r="O137" s="98"/>
      <c r="P137" s="98">
        <v>332.38648148152561</v>
      </c>
      <c r="Q137" s="98">
        <v>23.123077341813801</v>
      </c>
      <c r="R137" s="98">
        <f t="shared" si="23"/>
        <v>20.336061648441198</v>
      </c>
      <c r="S137" s="98">
        <f t="shared" si="27"/>
        <v>1387.3846405088279</v>
      </c>
      <c r="T137" s="101">
        <v>16.203369198265719</v>
      </c>
      <c r="W137" s="102">
        <v>43793</v>
      </c>
      <c r="X137" s="98">
        <f>INDEX(C$5:C$4420,ROWS(C$5:C137)*24)</f>
        <v>10.876624940943051</v>
      </c>
      <c r="Y137" s="98">
        <f>INDEX(D$4:D$4420,ROWS(D$4:D136)*24)</f>
        <v>10.080048711809924</v>
      </c>
      <c r="Z137" s="98">
        <f>INDEX(F$5:F$4420,ROWS(E$5:E137)*24)</f>
        <v>71.772300704416864</v>
      </c>
      <c r="AA137" s="98">
        <f t="shared" si="28"/>
        <v>103352.11301436028</v>
      </c>
      <c r="AB137" s="103">
        <f t="shared" si="29"/>
        <v>0.91187366209532494</v>
      </c>
      <c r="AC137" s="104">
        <f>INDEX(G$5:G$4420,ROWS(G$5:G137)*24)</f>
        <v>94244.069779694604</v>
      </c>
      <c r="AD137" s="98">
        <f>INDEX(H$5:H$4420,ROWS(H$5:H137)*24)</f>
        <v>20.139404296875</v>
      </c>
      <c r="AE137" s="104">
        <f>INDEX(I$5:I$4420,ROWS(I$5:I137)*24)</f>
        <v>31037.121822222183</v>
      </c>
      <c r="AF137" s="98">
        <f>INDEX(J$5:J$4420,ROWS(J$5:J137)*24)</f>
        <v>68.424052493241092</v>
      </c>
      <c r="AG137" s="104">
        <f t="shared" si="30"/>
        <v>63206.947957472425</v>
      </c>
      <c r="AH137" s="104">
        <f>INDEX(K$5:K$4420,ROWS(K$5:K137)*24)</f>
        <v>0</v>
      </c>
      <c r="AI137" s="104">
        <f>(INDEX(M$5:M$4420,ROWS(M$5:M137)*24))*1440</f>
        <v>538771.06170141126</v>
      </c>
      <c r="AJ137" s="98">
        <f>INDEX(N$5:N$4420,ROWS(N$5:N137)*24)</f>
        <v>8657.2906929524743</v>
      </c>
      <c r="AK137" s="98">
        <f>INDEX(O$5:O$4420,ROWS(O$5:O137)*24)</f>
        <v>7172.1575000000003</v>
      </c>
      <c r="AL137" s="98">
        <f>INDEX(P$5:P$4420,ROWS(P$5:P137)*24)</f>
        <v>396.23129629611969</v>
      </c>
      <c r="AM137" s="98">
        <f>INDEX(R$5:R$4420,ROWS(Q$5:Q137)*24)</f>
        <v>21.767385992664035</v>
      </c>
      <c r="AN137" s="98">
        <f t="shared" si="31"/>
        <v>31345.035829436212</v>
      </c>
      <c r="AO137" s="98">
        <f t="shared" si="32"/>
        <v>28582.712610297171</v>
      </c>
      <c r="AP137" s="98"/>
      <c r="AQ137" s="98">
        <f>INDEX(T$5:T$4420,ROWS(T$5:T137)*24)</f>
        <v>11.506741556061186</v>
      </c>
      <c r="AT137" s="105">
        <f>INDEX(B$16:B$4420,ROWS(B$16:B147)*24)</f>
        <v>43793.416666666664</v>
      </c>
      <c r="AU137" s="98">
        <f>INDEX(C$15:C$4420,ROWS(C$15:C147)*24)</f>
        <v>9.8570223079787365</v>
      </c>
      <c r="AV137" s="98">
        <f>INDEX(D$15:D$4420,ROWS(D$15:D147)*24)</f>
        <v>10.110631162483406</v>
      </c>
      <c r="AW137" s="98">
        <f>INDEX(E$15:E$4420,ROWS(E$15:E147)*24)</f>
        <v>58.625370370381411</v>
      </c>
      <c r="AX137" s="98">
        <f>INDEX(G$15:G$4420,ROWS(G$15:G147)*24)</f>
        <v>39713.688888888886</v>
      </c>
      <c r="AY137" s="98">
        <f>INDEX(H$15:H$4420,ROWS(H$15:H147)*24)</f>
        <v>26.895659722222224</v>
      </c>
      <c r="AZ137" s="98">
        <f>INDEX(I$15:I$4420,ROWS(I$15:I147)*24)</f>
        <v>11777.232222222223</v>
      </c>
      <c r="BA137" s="98">
        <f>INDEX(J$15:J$4420,ROWS(J$15:J147)*24)</f>
        <v>31.729710648159188</v>
      </c>
      <c r="BB137" s="98">
        <f>INDEX(K$15:K$4420,ROWS(K$15:K147)*24)</f>
        <v>0</v>
      </c>
      <c r="BC137" s="98">
        <f>INDEX(L$15:L$4420,ROWS(L$15:L147)*24)</f>
        <v>375.47859771991563</v>
      </c>
      <c r="BD137" s="98">
        <f>INDEX(M$15:M$4420,ROWS(M$15:M147)*24)</f>
        <v>374.09731440493709</v>
      </c>
      <c r="BE137" s="98">
        <f>INDEX(N$15:N$4420,ROWS(N$15:N147)*24)</f>
        <v>7835.4395202636715</v>
      </c>
      <c r="BF137" s="98">
        <f>INDEX(O$15:O$4420,ROWS(O$15:O147)*24)</f>
        <v>7157.9533333333329</v>
      </c>
      <c r="BG137" s="98">
        <f>INDEX(P$15:P$4420,ROWS(P$15:P147)*24)</f>
        <v>395.65111111111111</v>
      </c>
      <c r="BH137" s="98">
        <f>INDEX(Q$15:Q$4420,ROWS(Q$15:Q147)*24)</f>
        <v>20.172513391195487</v>
      </c>
      <c r="BI137" s="98">
        <f>INDEX(T$15:T$4420,ROWS(T$15:T147)*24)</f>
        <v>9.1023902773194845</v>
      </c>
    </row>
    <row r="138" spans="2:61" x14ac:dyDescent="0.2">
      <c r="B138" s="100">
        <v>43666.583333333336</v>
      </c>
      <c r="C138" s="98">
        <v>15.683934103118048</v>
      </c>
      <c r="D138" s="98">
        <f t="shared" si="24"/>
        <v>12.859041878663239</v>
      </c>
      <c r="E138" s="98">
        <v>106.61833333333334</v>
      </c>
      <c r="F138" s="98">
        <f t="shared" si="22"/>
        <v>94.231294367284065</v>
      </c>
      <c r="G138" s="98">
        <v>67777.738888888882</v>
      </c>
      <c r="H138" s="98">
        <v>23.013151041666667</v>
      </c>
      <c r="I138" s="98">
        <v>17191.202222222222</v>
      </c>
      <c r="J138" s="98">
        <f t="shared" si="25"/>
        <v>83.605182291666665</v>
      </c>
      <c r="K138" s="98">
        <v>53441.66796875</v>
      </c>
      <c r="L138" s="98">
        <f t="shared" si="26"/>
        <v>314.87942305645595</v>
      </c>
      <c r="M138" s="98">
        <f t="shared" si="21"/>
        <v>312.08067802387075</v>
      </c>
      <c r="N138" s="98"/>
      <c r="O138" s="98"/>
      <c r="P138" s="98">
        <v>331.83027777777778</v>
      </c>
      <c r="Q138" s="98">
        <v>16.950854721321829</v>
      </c>
      <c r="R138" s="98">
        <f t="shared" si="23"/>
        <v>20.226679180870644</v>
      </c>
      <c r="S138" s="98">
        <f t="shared" si="27"/>
        <v>1017.0512832793097</v>
      </c>
      <c r="T138" s="101">
        <v>15.867239390214284</v>
      </c>
      <c r="W138" s="102">
        <v>43794</v>
      </c>
      <c r="X138" s="98">
        <f>INDEX(C$5:C$4420,ROWS(C$5:C138)*24)</f>
        <v>10.742233591079712</v>
      </c>
      <c r="Y138" s="98">
        <f>INDEX(D$4:D$4420,ROWS(D$4:D137)*24)</f>
        <v>9.9940314374990624</v>
      </c>
      <c r="Z138" s="98">
        <f>INDEX(F$5:F$4420,ROWS(E$5:E138)*24)</f>
        <v>77.847092360922716</v>
      </c>
      <c r="AA138" s="98">
        <f t="shared" si="28"/>
        <v>112099.81299972872</v>
      </c>
      <c r="AB138" s="103">
        <f t="shared" si="29"/>
        <v>0.94645232436523652</v>
      </c>
      <c r="AC138" s="104">
        <f>INDEX(G$5:G$4420,ROWS(G$5:G138)*24)</f>
        <v>106097.12857450161</v>
      </c>
      <c r="AD138" s="98">
        <f>INDEX(H$5:H$4420,ROWS(H$5:H138)*24)</f>
        <v>26.90861545138889</v>
      </c>
      <c r="AE138" s="104">
        <f>INDEX(I$5:I$4420,ROWS(I$5:I138)*24)</f>
        <v>31144.279722222222</v>
      </c>
      <c r="AF138" s="98">
        <f>INDEX(J$5:J$4420,ROWS(J$5:J138)*24)</f>
        <v>38.374258480235518</v>
      </c>
      <c r="AG138" s="104">
        <f t="shared" si="30"/>
        <v>74952.848852279392</v>
      </c>
      <c r="AH138" s="104">
        <f>INDEX(K$5:K$4420,ROWS(K$5:K138)*24)</f>
        <v>0</v>
      </c>
      <c r="AI138" s="104">
        <f>(INDEX(M$5:M$4420,ROWS(M$5:M138)*24))*1440</f>
        <v>538868.39526472031</v>
      </c>
      <c r="AJ138" s="98">
        <f>INDEX(N$5:N$4420,ROWS(N$5:N138)*24)</f>
        <v>8611.437213541667</v>
      </c>
      <c r="AK138" s="98">
        <f>INDEX(O$5:O$4420,ROWS(O$5:O138)*24)</f>
        <v>7168.1508333333331</v>
      </c>
      <c r="AL138" s="98">
        <f>INDEX(P$5:P$4420,ROWS(P$5:P138)*24)</f>
        <v>395.76722222222224</v>
      </c>
      <c r="AM138" s="98">
        <f>INDEX(R$5:R$4420,ROWS(Q$5:Q138)*24)</f>
        <v>21.707335188733726</v>
      </c>
      <c r="AN138" s="98">
        <f t="shared" si="31"/>
        <v>31258.562671776566</v>
      </c>
      <c r="AO138" s="98">
        <f t="shared" si="32"/>
        <v>29584.73929701935</v>
      </c>
      <c r="AP138" s="98"/>
      <c r="AQ138" s="98">
        <f>INDEX(T$5:T$4420,ROWS(T$5:T138)*24)</f>
        <v>11.505946005185445</v>
      </c>
      <c r="AT138" s="105">
        <f>INDEX(B$16:B$4420,ROWS(B$16:B148)*24)</f>
        <v>43794.416666666664</v>
      </c>
      <c r="AU138" s="98">
        <f>INDEX(C$15:C$4420,ROWS(C$15:C148)*24)</f>
        <v>7.769783821340857</v>
      </c>
      <c r="AV138" s="98">
        <f>INDEX(D$15:D$4420,ROWS(D$15:D148)*24)</f>
        <v>9.9728814437144582</v>
      </c>
      <c r="AW138" s="98">
        <f>INDEX(E$15:E$4420,ROWS(E$15:E148)*24)</f>
        <v>82.037777777777777</v>
      </c>
      <c r="AX138" s="98">
        <f>INDEX(G$15:G$4420,ROWS(G$15:G148)*24)</f>
        <v>36465.5</v>
      </c>
      <c r="AY138" s="98">
        <f>INDEX(H$15:H$4420,ROWS(H$15:H148)*24)</f>
        <v>26.763563368055557</v>
      </c>
      <c r="AZ138" s="98">
        <f>INDEX(I$15:I$4420,ROWS(I$15:I148)*24)</f>
        <v>11885.359945697652</v>
      </c>
      <c r="BA138" s="98">
        <f>INDEX(J$15:J$4420,ROWS(J$15:J148)*24)</f>
        <v>55.274214409722219</v>
      </c>
      <c r="BB138" s="98">
        <f>INDEX(K$15:K$4420,ROWS(K$15:K148)*24)</f>
        <v>0</v>
      </c>
      <c r="BC138" s="98">
        <f>INDEX(L$15:L$4420,ROWS(L$15:L148)*24)</f>
        <v>374.60351061883176</v>
      </c>
      <c r="BD138" s="98">
        <f>INDEX(M$15:M$4420,ROWS(M$15:M148)*24)</f>
        <v>374.55795087447478</v>
      </c>
      <c r="BE138" s="98">
        <f>INDEX(N$15:N$4420,ROWS(N$15:N148)*24)</f>
        <v>6752.282822672526</v>
      </c>
      <c r="BF138" s="98">
        <f>INDEX(O$15:O$4420,ROWS(O$15:O148)*24)</f>
        <v>7155.0291666666662</v>
      </c>
      <c r="BG138" s="98">
        <f>INDEX(P$15:P$4420,ROWS(P$15:P148)*24)</f>
        <v>395.79148148152564</v>
      </c>
      <c r="BH138" s="98">
        <f>INDEX(Q$15:Q$4420,ROWS(Q$15:Q148)*24)</f>
        <v>21.187970862693877</v>
      </c>
      <c r="BI138" s="98">
        <f>INDEX(T$15:T$4420,ROWS(T$15:T148)*24)</f>
        <v>8.2522931158404553</v>
      </c>
    </row>
    <row r="139" spans="2:61" x14ac:dyDescent="0.2">
      <c r="B139" s="100">
        <v>43666.625</v>
      </c>
      <c r="C139" s="98">
        <v>15.291064894993065</v>
      </c>
      <c r="D139" s="98">
        <f t="shared" si="24"/>
        <v>12.852553234506294</v>
      </c>
      <c r="E139" s="98">
        <v>92.207222222222228</v>
      </c>
      <c r="F139" s="98">
        <f t="shared" si="22"/>
        <v>93.005669367284057</v>
      </c>
      <c r="G139" s="98">
        <v>73895.65712049749</v>
      </c>
      <c r="H139" s="98">
        <v>18.479231770833334</v>
      </c>
      <c r="I139" s="98">
        <v>18471.437262036965</v>
      </c>
      <c r="J139" s="98">
        <f t="shared" si="25"/>
        <v>73.727990451388891</v>
      </c>
      <c r="K139" s="98">
        <v>53441.66796875</v>
      </c>
      <c r="L139" s="98">
        <f t="shared" si="26"/>
        <v>307.78704087393152</v>
      </c>
      <c r="M139" s="98">
        <f t="shared" si="21"/>
        <v>311.99778970161589</v>
      </c>
      <c r="N139" s="98"/>
      <c r="O139" s="98"/>
      <c r="P139" s="98">
        <v>332.0241666666501</v>
      </c>
      <c r="Q139" s="98">
        <v>24.237125792718597</v>
      </c>
      <c r="R139" s="98">
        <f t="shared" si="23"/>
        <v>20.284241500039588</v>
      </c>
      <c r="S139" s="98">
        <f t="shared" si="27"/>
        <v>1454.2275475631159</v>
      </c>
      <c r="T139" s="101">
        <v>15.618611604803139</v>
      </c>
      <c r="W139" s="102">
        <v>43795</v>
      </c>
      <c r="X139" s="98">
        <f>INDEX(C$5:C$4420,ROWS(C$5:C139)*24)</f>
        <v>10.763822431299422</v>
      </c>
      <c r="Y139" s="98">
        <f>INDEX(D$4:D$4420,ROWS(D$4:D138)*24)</f>
        <v>9.5764678936949785</v>
      </c>
      <c r="Z139" s="98">
        <f>INDEX(F$5:F$4420,ROWS(E$5:E139)*24)</f>
        <v>78.198090108296824</v>
      </c>
      <c r="AA139" s="98">
        <f t="shared" si="28"/>
        <v>112605.24975594743</v>
      </c>
      <c r="AB139" s="103">
        <f t="shared" si="29"/>
        <v>0.92547040759424914</v>
      </c>
      <c r="AC139" s="104">
        <f>INDEX(G$5:G$4420,ROWS(G$5:G139)*24)</f>
        <v>104212.82638888889</v>
      </c>
      <c r="AD139" s="98">
        <f>INDEX(H$5:H$4420,ROWS(H$5:H139)*24)</f>
        <v>28.010894097222224</v>
      </c>
      <c r="AE139" s="104">
        <f>INDEX(I$5:I$4420,ROWS(I$5:I139)*24)</f>
        <v>31268.552043946052</v>
      </c>
      <c r="AF139" s="98">
        <f>INDEX(J$5:J$4420,ROWS(J$5:J139)*24)</f>
        <v>70.523828125000009</v>
      </c>
      <c r="AG139" s="104">
        <f t="shared" si="30"/>
        <v>72944.274344942838</v>
      </c>
      <c r="AH139" s="104">
        <f>INDEX(K$5:K$4420,ROWS(K$5:K139)*24)</f>
        <v>0</v>
      </c>
      <c r="AI139" s="104">
        <f>(INDEX(M$5:M$4420,ROWS(M$5:M139)*24))*1440</f>
        <v>488563.4930199979</v>
      </c>
      <c r="AJ139" s="98">
        <f>INDEX(N$5:N$4420,ROWS(N$5:N139)*24)</f>
        <v>8660.0716581217439</v>
      </c>
      <c r="AK139" s="98">
        <f>INDEX(O$5:O$4420,ROWS(O$5:O139)*24)</f>
        <v>7179.2658333333329</v>
      </c>
      <c r="AL139" s="98">
        <f>INDEX(P$5:P$4420,ROWS(P$5:P139)*24)</f>
        <v>395.71138888888891</v>
      </c>
      <c r="AM139" s="98">
        <f>INDEX(R$5:R$4420,ROWS(Q$5:Q139)*24)</f>
        <v>21.64261737293927</v>
      </c>
      <c r="AN139" s="98">
        <f t="shared" si="31"/>
        <v>31165.36901703255</v>
      </c>
      <c r="AO139" s="98">
        <f t="shared" si="32"/>
        <v>28842.626767018297</v>
      </c>
      <c r="AP139" s="98"/>
      <c r="AQ139" s="98">
        <f>INDEX(T$5:T$4420,ROWS(T$5:T139)*24)</f>
        <v>11.478152492003542</v>
      </c>
      <c r="AT139" s="105">
        <f>INDEX(B$16:B$4420,ROWS(B$16:B149)*24)</f>
        <v>43795.416666666664</v>
      </c>
      <c r="AU139" s="98">
        <f>INDEX(C$15:C$4420,ROWS(C$15:C149)*24)</f>
        <v>9.0034232715325846</v>
      </c>
      <c r="AV139" s="98">
        <f>INDEX(D$15:D$4420,ROWS(D$15:D149)*24)</f>
        <v>9.6143056955129751</v>
      </c>
      <c r="AW139" s="98">
        <f>INDEX(E$15:E$4420,ROWS(E$15:E149)*24)</f>
        <v>78.363888888888894</v>
      </c>
      <c r="AX139" s="98">
        <f>INDEX(G$15:G$4420,ROWS(G$15:G149)*24)</f>
        <v>36654.072222222225</v>
      </c>
      <c r="AY139" s="98">
        <f>INDEX(H$15:H$4420,ROWS(H$15:H149)*24)</f>
        <v>20.646093749999999</v>
      </c>
      <c r="AZ139" s="98">
        <f>INDEX(I$15:I$4420,ROWS(I$15:I149)*24)</f>
        <v>11610.036736111111</v>
      </c>
      <c r="BA139" s="98">
        <f>INDEX(J$15:J$4420,ROWS(J$15:J149)*24)</f>
        <v>57.717795138888896</v>
      </c>
      <c r="BB139" s="98">
        <f>INDEX(K$15:K$4420,ROWS(K$15:K149)*24)</f>
        <v>0</v>
      </c>
      <c r="BC139" s="98">
        <f>INDEX(L$15:L$4420,ROWS(L$15:L149)*24)</f>
        <v>368.80062848458067</v>
      </c>
      <c r="BD139" s="98">
        <f>INDEX(M$15:M$4420,ROWS(M$15:M149)*24)</f>
        <v>337.33811155508988</v>
      </c>
      <c r="BE139" s="98">
        <f>INDEX(N$15:N$4420,ROWS(N$15:N149)*24)</f>
        <v>7551.3586600748695</v>
      </c>
      <c r="BF139" s="98">
        <f>INDEX(O$15:O$4420,ROWS(O$15:O149)*24)</f>
        <v>7159.439166666667</v>
      </c>
      <c r="BG139" s="98">
        <f>INDEX(P$15:P$4420,ROWS(P$15:P149)*24)</f>
        <v>395.81981481479272</v>
      </c>
      <c r="BH139" s="98">
        <f>INDEX(Q$15:Q$4420,ROWS(Q$15:Q149)*24)</f>
        <v>27.019186330212072</v>
      </c>
      <c r="BI139" s="98">
        <f>INDEX(T$15:T$4420,ROWS(T$15:T149)*24)</f>
        <v>8.8237647765134977</v>
      </c>
    </row>
    <row r="140" spans="2:61" x14ac:dyDescent="0.2">
      <c r="B140" s="100">
        <v>43666.666666666664</v>
      </c>
      <c r="C140" s="98">
        <v>14.978940003888889</v>
      </c>
      <c r="D140" s="98">
        <f t="shared" si="24"/>
        <v>12.859237254090248</v>
      </c>
      <c r="E140" s="98">
        <v>101.07120370369819</v>
      </c>
      <c r="F140" s="98">
        <f t="shared" si="22"/>
        <v>93.266622299382604</v>
      </c>
      <c r="G140" s="98">
        <v>79525.225799087813</v>
      </c>
      <c r="H140" s="98">
        <v>23.174207899305557</v>
      </c>
      <c r="I140" s="98">
        <v>19784.445949820943</v>
      </c>
      <c r="J140" s="98">
        <f t="shared" si="25"/>
        <v>77.896995804392631</v>
      </c>
      <c r="K140" s="98">
        <v>53441.66796875</v>
      </c>
      <c r="L140" s="98">
        <f t="shared" si="26"/>
        <v>315.56608690481477</v>
      </c>
      <c r="M140" s="98">
        <f t="shared" si="21"/>
        <v>312.0175615801125</v>
      </c>
      <c r="N140" s="98"/>
      <c r="O140" s="98"/>
      <c r="P140" s="98">
        <v>332.50384259259533</v>
      </c>
      <c r="Q140" s="98">
        <v>16.937755687780573</v>
      </c>
      <c r="R140" s="98">
        <f t="shared" si="23"/>
        <v>20.253726951790007</v>
      </c>
      <c r="S140" s="98">
        <f t="shared" si="27"/>
        <v>1016.2653412668344</v>
      </c>
      <c r="T140" s="101">
        <v>15.379633897494026</v>
      </c>
      <c r="W140" s="102">
        <v>43796</v>
      </c>
      <c r="X140" s="98">
        <f>INDEX(C$5:C$4420,ROWS(C$5:C140)*24)</f>
        <v>10.715211783162085</v>
      </c>
      <c r="Y140" s="98">
        <f>INDEX(D$4:D$4420,ROWS(D$4:D139)*24)</f>
        <v>10.120465675183508</v>
      </c>
      <c r="Z140" s="98">
        <f>INDEX(F$5:F$4420,ROWS(E$5:E140)*24)</f>
        <v>76.72160045605419</v>
      </c>
      <c r="AA140" s="98">
        <f t="shared" si="28"/>
        <v>110479.10465671803</v>
      </c>
      <c r="AB140" s="103">
        <f t="shared" si="29"/>
        <v>0.91709042673538621</v>
      </c>
      <c r="AC140" s="104">
        <f>INDEX(G$5:G$4420,ROWS(G$5:G140)*24)</f>
        <v>101319.32923497293</v>
      </c>
      <c r="AD140" s="98">
        <f>INDEX(H$5:H$4420,ROWS(H$5:H140)*24)</f>
        <v>20.535145399305556</v>
      </c>
      <c r="AE140" s="104">
        <f>INDEX(I$5:I$4420,ROWS(I$5:I140)*24)</f>
        <v>30995.818440740488</v>
      </c>
      <c r="AF140" s="98">
        <f>INDEX(J$5:J$4420,ROWS(J$5:J140)*24)</f>
        <v>46.708743489583334</v>
      </c>
      <c r="AG140" s="104">
        <f t="shared" si="30"/>
        <v>70323.510794232439</v>
      </c>
      <c r="AH140" s="104">
        <f>INDEX(K$5:K$4420,ROWS(K$5:K140)*24)</f>
        <v>37538.60546875</v>
      </c>
      <c r="AI140" s="104">
        <f>(INDEX(M$5:M$4420,ROWS(M$5:M140)*24))*1440</f>
        <v>536245.00167747773</v>
      </c>
      <c r="AJ140" s="98">
        <f>INDEX(N$5:N$4420,ROWS(N$5:N140)*24)</f>
        <v>8667.3060225423178</v>
      </c>
      <c r="AK140" s="98">
        <f>INDEX(O$5:O$4420,ROWS(O$5:O140)*24)</f>
        <v>7166.8241666666663</v>
      </c>
      <c r="AL140" s="98">
        <f>INDEX(P$5:P$4420,ROWS(P$5:P140)*24)</f>
        <v>395.54361111111109</v>
      </c>
      <c r="AM140" s="98">
        <f>INDEX(R$5:R$4420,ROWS(Q$5:Q140)*24)</f>
        <v>23.396580932239985</v>
      </c>
      <c r="AN140" s="98">
        <f t="shared" si="31"/>
        <v>33691.076542425581</v>
      </c>
      <c r="AO140" s="98">
        <f t="shared" si="32"/>
        <v>30897.763763467636</v>
      </c>
      <c r="AP140" s="98"/>
      <c r="AQ140" s="98">
        <f>INDEX(T$5:T$4420,ROWS(T$5:T140)*24)</f>
        <v>11.499870173235735</v>
      </c>
      <c r="AT140" s="105">
        <f>INDEX(B$16:B$4420,ROWS(B$16:B150)*24)</f>
        <v>43796.416666666664</v>
      </c>
      <c r="AU140" s="98">
        <f>INDEX(C$15:C$4420,ROWS(C$15:C150)*24)</f>
        <v>7.5260733927620782</v>
      </c>
      <c r="AV140" s="98">
        <f>INDEX(D$15:D$4420,ROWS(D$15:D150)*24)</f>
        <v>10.108318344410629</v>
      </c>
      <c r="AW140" s="98">
        <f>INDEX(E$15:E$4420,ROWS(E$15:E150)*24)</f>
        <v>45.488611111111112</v>
      </c>
      <c r="AX140" s="98">
        <f>INDEX(G$15:G$4420,ROWS(G$15:G150)*24)</f>
        <v>35413.077777777777</v>
      </c>
      <c r="AY140" s="98">
        <f>INDEX(H$15:H$4420,ROWS(H$15:H150)*24)</f>
        <v>27.163997395833334</v>
      </c>
      <c r="AZ140" s="98">
        <f>INDEX(I$15:I$4420,ROWS(I$15:I150)*24)</f>
        <v>11702.643333333333</v>
      </c>
      <c r="BA140" s="98">
        <f>INDEX(J$15:J$4420,ROWS(J$15:J150)*24)</f>
        <v>18.324613715277778</v>
      </c>
      <c r="BB140" s="98">
        <f>INDEX(K$15:K$4420,ROWS(K$15:K150)*24)</f>
        <v>0</v>
      </c>
      <c r="BC140" s="98">
        <f>INDEX(L$15:L$4420,ROWS(L$15:L150)*24)</f>
        <v>374.60261019478241</v>
      </c>
      <c r="BD140" s="98">
        <f>INDEX(M$15:M$4420,ROWS(M$15:M150)*24)</f>
        <v>374.30316304709618</v>
      </c>
      <c r="BE140" s="98">
        <f>INDEX(N$15:N$4420,ROWS(N$15:N150)*24)</f>
        <v>6611.9557486979165</v>
      </c>
      <c r="BF140" s="98">
        <f>INDEX(O$15:O$4420,ROWS(O$15:O150)*24)</f>
        <v>7151.9825000000001</v>
      </c>
      <c r="BG140" s="98">
        <f>INDEX(P$15:P$4420,ROWS(P$15:P150)*24)</f>
        <v>395.7211111111111</v>
      </c>
      <c r="BH140" s="98">
        <f>INDEX(Q$15:Q$4420,ROWS(Q$15:Q150)*24)</f>
        <v>21.118500916328696</v>
      </c>
      <c r="BI140" s="98">
        <f>INDEX(T$15:T$4420,ROWS(T$15:T150)*24)</f>
        <v>7.8053348347769091</v>
      </c>
    </row>
    <row r="141" spans="2:61" x14ac:dyDescent="0.2">
      <c r="B141" s="100">
        <v>43666.708333333336</v>
      </c>
      <c r="C141" s="98">
        <v>15.142326384828323</v>
      </c>
      <c r="D141" s="98">
        <f t="shared" si="24"/>
        <v>12.900599300997229</v>
      </c>
      <c r="E141" s="98">
        <v>69.339722222222221</v>
      </c>
      <c r="F141" s="98">
        <f t="shared" si="22"/>
        <v>91.140036651234439</v>
      </c>
      <c r="G141" s="98">
        <v>84732.411174242894</v>
      </c>
      <c r="H141" s="98">
        <v>22.969346788194443</v>
      </c>
      <c r="I141" s="98">
        <v>21052.485555555555</v>
      </c>
      <c r="J141" s="98">
        <f t="shared" si="25"/>
        <v>46.370375434027778</v>
      </c>
      <c r="K141" s="98">
        <v>53441.66796875</v>
      </c>
      <c r="L141" s="98">
        <f t="shared" si="26"/>
        <v>308.38330467859078</v>
      </c>
      <c r="M141" s="98">
        <f t="shared" si="21"/>
        <v>311.91301118744968</v>
      </c>
      <c r="N141" s="98"/>
      <c r="O141" s="98"/>
      <c r="P141" s="98">
        <v>332.93222222222221</v>
      </c>
      <c r="Q141" s="98">
        <v>24.548917543631461</v>
      </c>
      <c r="R141" s="98">
        <f t="shared" si="23"/>
        <v>20.394778116057932</v>
      </c>
      <c r="S141" s="98">
        <f t="shared" si="27"/>
        <v>1472.9350526178878</v>
      </c>
      <c r="T141" s="101">
        <v>15.444498567656685</v>
      </c>
      <c r="W141" s="102">
        <v>43797</v>
      </c>
      <c r="X141" s="98">
        <f>INDEX(C$5:C$4420,ROWS(C$5:C141)*24)</f>
        <v>9.3051734145407359</v>
      </c>
      <c r="Y141" s="98">
        <f>INDEX(D$4:D$4420,ROWS(D$4:D140)*24)</f>
        <v>9.6817406955396415</v>
      </c>
      <c r="Z141" s="98">
        <f>INDEX(F$5:F$4420,ROWS(E$5:E141)*24)</f>
        <v>75.452962825805969</v>
      </c>
      <c r="AA141" s="98">
        <f t="shared" si="28"/>
        <v>108652.26646916059</v>
      </c>
      <c r="AB141" s="103">
        <f t="shared" si="29"/>
        <v>0.92742649782481534</v>
      </c>
      <c r="AC141" s="104">
        <f>INDEX(G$5:G$4420,ROWS(G$5:G141)*24)</f>
        <v>100766.99097222222</v>
      </c>
      <c r="AD141" s="98">
        <f>INDEX(H$5:H$4420,ROWS(H$5:H141)*24)</f>
        <v>21.963769531250001</v>
      </c>
      <c r="AE141" s="104">
        <f>INDEX(I$5:I$4420,ROWS(I$5:I141)*24)</f>
        <v>28548.720555555556</v>
      </c>
      <c r="AF141" s="98">
        <f>INDEX(J$5:J$4420,ROWS(J$5:J141)*24)</f>
        <v>67.493055865599047</v>
      </c>
      <c r="AG141" s="104">
        <f t="shared" si="30"/>
        <v>72218.270416666666</v>
      </c>
      <c r="AH141" s="104">
        <f>INDEX(K$5:K$4420,ROWS(K$5:K141)*24)</f>
        <v>0</v>
      </c>
      <c r="AI141" s="104">
        <f>(INDEX(M$5:M$4420,ROWS(M$5:M141)*24))*1440</f>
        <v>539253.18146434205</v>
      </c>
      <c r="AJ141" s="98">
        <f>INDEX(N$5:N$4420,ROWS(N$5:N141)*24)</f>
        <v>7620.9238321940102</v>
      </c>
      <c r="AK141" s="98">
        <f>INDEX(O$5:O$4420,ROWS(O$5:O141)*24)</f>
        <v>7163.8783333333331</v>
      </c>
      <c r="AL141" s="98">
        <f>INDEX(P$5:P$4420,ROWS(P$5:P141)*24)</f>
        <v>395.59342592597005</v>
      </c>
      <c r="AM141" s="98">
        <f>INDEX(R$5:R$4420,ROWS(Q$5:Q141)*24)</f>
        <v>21.366366625283408</v>
      </c>
      <c r="AN141" s="98">
        <f t="shared" si="31"/>
        <v>30767.567940408109</v>
      </c>
      <c r="AO141" s="98">
        <f t="shared" si="32"/>
        <v>28534.657781559759</v>
      </c>
      <c r="AP141" s="98"/>
      <c r="AQ141" s="98">
        <f>INDEX(T$5:T$4420,ROWS(T$5:T141)*24)</f>
        <v>9.9518867597315044</v>
      </c>
      <c r="AT141" s="105">
        <f>INDEX(B$16:B$4420,ROWS(B$16:B151)*24)</f>
        <v>43797.416666666664</v>
      </c>
      <c r="AU141" s="98">
        <f>INDEX(C$15:C$4420,ROWS(C$15:C151)*24)</f>
        <v>7.3825589687625568</v>
      </c>
      <c r="AV141" s="98">
        <f>INDEX(D$15:D$4420,ROWS(D$15:D151)*24)</f>
        <v>9.396423530992438</v>
      </c>
      <c r="AW141" s="98">
        <f>INDEX(E$15:E$4420,ROWS(E$15:E151)*24)</f>
        <v>73.152238562107087</v>
      </c>
      <c r="AX141" s="98">
        <f>INDEX(G$15:G$4420,ROWS(G$15:G151)*24)</f>
        <v>37392.051541429428</v>
      </c>
      <c r="AY141" s="98">
        <f>INDEX(H$15:H$4420,ROWS(H$15:H151)*24)</f>
        <v>18.199934895833334</v>
      </c>
      <c r="AZ141" s="98">
        <f>INDEX(I$15:I$4420,ROWS(I$15:I151)*24)</f>
        <v>9620.7823015869981</v>
      </c>
      <c r="BA141" s="98">
        <f>INDEX(J$15:J$4420,ROWS(J$15:J151)*24)</f>
        <v>54.95230366627375</v>
      </c>
      <c r="BB141" s="98">
        <f>INDEX(K$15:K$4420,ROWS(K$15:K151)*24)</f>
        <v>0</v>
      </c>
      <c r="BC141" s="98">
        <f>INDEX(L$15:L$4420,ROWS(L$15:L151)*24)</f>
        <v>376.48071027362687</v>
      </c>
      <c r="BD141" s="98">
        <f>INDEX(M$15:M$4420,ROWS(M$15:M151)*24)</f>
        <v>374.53388643552154</v>
      </c>
      <c r="BE141" s="98">
        <f>INDEX(N$15:N$4420,ROWS(N$15:N151)*24)</f>
        <v>6311.0467496744795</v>
      </c>
      <c r="BF141" s="98">
        <f>INDEX(O$15:O$4420,ROWS(O$15:O151)*24)</f>
        <v>7161.2841666666664</v>
      </c>
      <c r="BG141" s="98">
        <f>INDEX(P$15:P$4420,ROWS(P$15:P151)*24)</f>
        <v>395.80726851851574</v>
      </c>
      <c r="BH141" s="98">
        <f>INDEX(Q$15:Q$4420,ROWS(Q$15:Q151)*24)</f>
        <v>19.326558244888858</v>
      </c>
      <c r="BI141" s="98">
        <f>INDEX(T$15:T$4420,ROWS(T$15:T151)*24)</f>
        <v>7.6208671499092855</v>
      </c>
    </row>
    <row r="142" spans="2:61" x14ac:dyDescent="0.2">
      <c r="B142" s="100">
        <v>43666.75</v>
      </c>
      <c r="C142" s="98">
        <v>16.627023868525608</v>
      </c>
      <c r="D142" s="98">
        <f t="shared" si="24"/>
        <v>13.00632592627491</v>
      </c>
      <c r="E142" s="98">
        <v>108.53763888888889</v>
      </c>
      <c r="F142" s="98">
        <f t="shared" si="22"/>
        <v>91.380250771604821</v>
      </c>
      <c r="G142" s="98">
        <v>90472.859782608357</v>
      </c>
      <c r="H142" s="98">
        <v>18.190223524305555</v>
      </c>
      <c r="I142" s="98">
        <v>22343.415762961969</v>
      </c>
      <c r="J142" s="98">
        <f t="shared" si="25"/>
        <v>90.347415364583341</v>
      </c>
      <c r="K142" s="98">
        <v>53441.66796875</v>
      </c>
      <c r="L142" s="98">
        <f t="shared" si="26"/>
        <v>316.02597040563199</v>
      </c>
      <c r="M142" s="98">
        <f t="shared" si="21"/>
        <v>312.02860473195392</v>
      </c>
      <c r="N142" s="98"/>
      <c r="O142" s="98"/>
      <c r="P142" s="98">
        <v>332.45481481479271</v>
      </c>
      <c r="Q142" s="98">
        <v>16.428844409160728</v>
      </c>
      <c r="R142" s="98">
        <f t="shared" si="23"/>
        <v>20.282847122993015</v>
      </c>
      <c r="S142" s="98">
        <f t="shared" si="27"/>
        <v>985.73066454964373</v>
      </c>
      <c r="T142" s="101">
        <v>15.646467229922612</v>
      </c>
      <c r="W142" s="102">
        <v>43798</v>
      </c>
      <c r="X142" s="98">
        <f>INDEX(C$5:C$4420,ROWS(C$5:C142)*24)</f>
        <v>10.187662376927328</v>
      </c>
      <c r="Y142" s="98">
        <f>INDEX(D$4:D$4420,ROWS(D$4:D141)*24)</f>
        <v>9.2367620056211148</v>
      </c>
      <c r="Z142" s="98">
        <f>INDEX(F$5:F$4420,ROWS(E$5:E142)*24)</f>
        <v>75.327324047599475</v>
      </c>
      <c r="AA142" s="98">
        <f t="shared" si="28"/>
        <v>108471.34662854325</v>
      </c>
      <c r="AB142" s="103">
        <f t="shared" si="29"/>
        <v>0.93142966748533584</v>
      </c>
      <c r="AC142" s="104">
        <f>INDEX(G$5:G$4420,ROWS(G$5:G142)*24)</f>
        <v>101033.43032191065</v>
      </c>
      <c r="AD142" s="98">
        <f>INDEX(H$5:H$4420,ROWS(H$5:H142)*24)</f>
        <v>22.093315972222221</v>
      </c>
      <c r="AE142" s="104">
        <f>INDEX(I$5:I$4420,ROWS(I$5:I142)*24)</f>
        <v>25664.524722222221</v>
      </c>
      <c r="AF142" s="98">
        <f>INDEX(J$5:J$4420,ROWS(J$5:J142)*24)</f>
        <v>54.971850694417959</v>
      </c>
      <c r="AG142" s="104">
        <f t="shared" si="30"/>
        <v>75368.905599688427</v>
      </c>
      <c r="AH142" s="104">
        <f>INDEX(K$5:K$4420,ROWS(K$5:K142)*24)</f>
        <v>63135.5546875</v>
      </c>
      <c r="AI142" s="104">
        <f>(INDEX(M$5:M$4420,ROWS(M$5:M142)*24))*1440</f>
        <v>539456.23257389211</v>
      </c>
      <c r="AJ142" s="98">
        <f>INDEX(N$5:N$4420,ROWS(N$5:N142)*24)</f>
        <v>8263.032778320312</v>
      </c>
      <c r="AK142" s="98">
        <f>INDEX(O$5:O$4420,ROWS(O$5:O142)*24)</f>
        <v>7153.2783333333336</v>
      </c>
      <c r="AL142" s="98">
        <f>INDEX(P$5:P$4420,ROWS(P$5:P142)*24)</f>
        <v>395.71413580252067</v>
      </c>
      <c r="AM142" s="98">
        <f>INDEX(R$5:R$4420,ROWS(Q$5:Q142)*24)</f>
        <v>21.091701894838945</v>
      </c>
      <c r="AN142" s="98">
        <f t="shared" si="31"/>
        <v>30372.05072856808</v>
      </c>
      <c r="AO142" s="98">
        <f t="shared" si="32"/>
        <v>28289.429110957917</v>
      </c>
      <c r="AP142" s="98"/>
      <c r="AQ142" s="98">
        <f>INDEX(T$5:T$4420,ROWS(T$5:T142)*24)</f>
        <v>10.865053616011412</v>
      </c>
      <c r="AT142" s="105">
        <f>INDEX(B$16:B$4420,ROWS(B$16:B152)*24)</f>
        <v>43798.416666666664</v>
      </c>
      <c r="AU142" s="98">
        <f>INDEX(C$15:C$4420,ROWS(C$15:C152)*24)</f>
        <v>7.1039822236313999</v>
      </c>
      <c r="AV142" s="98">
        <f>INDEX(D$15:D$4420,ROWS(D$15:D152)*24)</f>
        <v>9.4145273581744178</v>
      </c>
      <c r="AW142" s="98">
        <f>INDEX(E$15:E$4420,ROWS(E$15:E152)*24)</f>
        <v>54.410833333333336</v>
      </c>
      <c r="AX142" s="98">
        <f>INDEX(G$15:G$4420,ROWS(G$15:G152)*24)</f>
        <v>37908.39166666667</v>
      </c>
      <c r="AY142" s="98">
        <f>INDEX(H$15:H$4420,ROWS(H$15:H152)*24)</f>
        <v>18.227224392361112</v>
      </c>
      <c r="AZ142" s="98">
        <f>INDEX(I$15:I$4420,ROWS(I$15:I152)*24)</f>
        <v>9617.439823233286</v>
      </c>
      <c r="BA142" s="98">
        <f>INDEX(J$15:J$4420,ROWS(J$15:J152)*24)</f>
        <v>36.183608940972221</v>
      </c>
      <c r="BB142" s="98">
        <f>INDEX(K$15:K$4420,ROWS(K$15:K152)*24)</f>
        <v>0</v>
      </c>
      <c r="BC142" s="98">
        <f>INDEX(L$15:L$4420,ROWS(L$15:L152)*24)</f>
        <v>373.35220745405388</v>
      </c>
      <c r="BD142" s="98">
        <f>INDEX(M$15:M$4420,ROWS(M$15:M152)*24)</f>
        <v>374.66208628129363</v>
      </c>
      <c r="BE142" s="98">
        <f>INDEX(N$15:N$4420,ROWS(N$15:N152)*24)</f>
        <v>6255.3006144205729</v>
      </c>
      <c r="BF142" s="98">
        <f>INDEX(O$15:O$4420,ROWS(O$15:O152)*24)</f>
        <v>7163.3149999999996</v>
      </c>
      <c r="BG142" s="98">
        <f>INDEX(P$15:P$4420,ROWS(P$15:P152)*24)</f>
        <v>395.75333333333333</v>
      </c>
      <c r="BH142" s="98">
        <f>INDEX(Q$15:Q$4420,ROWS(Q$15:Q152)*24)</f>
        <v>22.401125879279441</v>
      </c>
      <c r="BI142" s="98">
        <f>INDEX(T$15:T$4420,ROWS(T$15:T152)*24)</f>
        <v>7.5280647564352128</v>
      </c>
    </row>
    <row r="143" spans="2:61" x14ac:dyDescent="0.2">
      <c r="B143" s="100">
        <v>43666.791666666664</v>
      </c>
      <c r="C143" s="98">
        <v>16.209809039241453</v>
      </c>
      <c r="D143" s="98">
        <f t="shared" si="24"/>
        <v>13.091152852789682</v>
      </c>
      <c r="E143" s="98">
        <v>99.494166666666672</v>
      </c>
      <c r="F143" s="98">
        <f t="shared" si="22"/>
        <v>90.415111882715948</v>
      </c>
      <c r="G143" s="98">
        <v>95295.179106282521</v>
      </c>
      <c r="H143" s="98">
        <v>22.89494357638889</v>
      </c>
      <c r="I143" s="98">
        <v>23621.78638888889</v>
      </c>
      <c r="J143" s="98">
        <f t="shared" si="25"/>
        <v>76.599223090277775</v>
      </c>
      <c r="K143" s="98">
        <v>53441.66796875</v>
      </c>
      <c r="L143" s="98">
        <f t="shared" si="26"/>
        <v>311.61916331821635</v>
      </c>
      <c r="M143" s="98">
        <f t="shared" si="21"/>
        <v>311.96754510050238</v>
      </c>
      <c r="N143" s="98"/>
      <c r="O143" s="98"/>
      <c r="P143" s="98">
        <v>331.97861111111109</v>
      </c>
      <c r="Q143" s="98">
        <v>20.359447792894724</v>
      </c>
      <c r="R143" s="98">
        <f t="shared" si="23"/>
        <v>20.324729478209395</v>
      </c>
      <c r="S143" s="98">
        <f t="shared" si="27"/>
        <v>1221.5668675736833</v>
      </c>
      <c r="T143" s="101">
        <v>16.847022884156967</v>
      </c>
      <c r="W143" s="102">
        <v>43799</v>
      </c>
      <c r="X143" s="98">
        <f>INDEX(C$5:C$4420,ROWS(C$5:C143)*24)</f>
        <v>10.347621536254882</v>
      </c>
      <c r="Y143" s="98">
        <f>INDEX(D$4:D$4420,ROWS(D$4:D142)*24)</f>
        <v>9.8102671624073334</v>
      </c>
      <c r="Z143" s="98">
        <f>INDEX(F$5:F$4420,ROWS(E$5:E143)*24)</f>
        <v>76.910745470939005</v>
      </c>
      <c r="AA143" s="98">
        <f t="shared" si="28"/>
        <v>110751.47347815217</v>
      </c>
      <c r="AB143" s="103">
        <f t="shared" si="29"/>
        <v>0.93450652844286486</v>
      </c>
      <c r="AC143" s="104">
        <f>INDEX(G$5:G$4420,ROWS(G$5:G143)*24)</f>
        <v>103497.97500000001</v>
      </c>
      <c r="AD143" s="98">
        <f>INDEX(H$5:H$4420,ROWS(H$5:H143)*24)</f>
        <v>22.151052517361112</v>
      </c>
      <c r="AE143" s="104">
        <f>INDEX(I$5:I$4420,ROWS(I$5:I143)*24)</f>
        <v>25664.194166666668</v>
      </c>
      <c r="AF143" s="98">
        <f>INDEX(J$5:J$4420,ROWS(J$5:J143)*24)</f>
        <v>39.85533637152777</v>
      </c>
      <c r="AG143" s="104">
        <f t="shared" si="30"/>
        <v>77833.780833333338</v>
      </c>
      <c r="AH143" s="104">
        <f>INDEX(K$5:K$4420,ROWS(K$5:K143)*24)</f>
        <v>0</v>
      </c>
      <c r="AI143" s="104">
        <f>(INDEX(M$5:M$4420,ROWS(M$5:M143)*24))*1440</f>
        <v>539598.92217915657</v>
      </c>
      <c r="AJ143" s="98">
        <f>INDEX(N$5:N$4420,ROWS(N$5:N143)*24)</f>
        <v>8410.3056323242181</v>
      </c>
      <c r="AK143" s="98">
        <f>INDEX(O$5:O$4420,ROWS(O$5:O143)*24)</f>
        <v>7181.7933333333331</v>
      </c>
      <c r="AL143" s="98">
        <f>INDEX(P$5:P$4420,ROWS(P$5:P143)*24)</f>
        <v>396.21666666666664</v>
      </c>
      <c r="AM143" s="98">
        <f>INDEX(R$5:R$4420,ROWS(Q$5:Q143)*24)</f>
        <v>20.997601946069068</v>
      </c>
      <c r="AN143" s="98">
        <f t="shared" si="31"/>
        <v>30236.546802339457</v>
      </c>
      <c r="AO143" s="98">
        <f t="shared" si="32"/>
        <v>28256.250384354451</v>
      </c>
      <c r="AP143" s="98"/>
      <c r="AQ143" s="98">
        <f>INDEX(T$5:T$4420,ROWS(T$5:T143)*24)</f>
        <v>11.258659556592917</v>
      </c>
      <c r="AT143" s="105">
        <f>INDEX(B$16:B$4420,ROWS(B$16:B153)*24)</f>
        <v>43799.416666666664</v>
      </c>
      <c r="AU143" s="98">
        <f>INDEX(C$15:C$4420,ROWS(C$15:C153)*24)</f>
        <v>7.1874965323349977</v>
      </c>
      <c r="AV143" s="98">
        <f>INDEX(D$15:D$4420,ROWS(D$15:D153)*24)</f>
        <v>9.8481656154139294</v>
      </c>
      <c r="AW143" s="98">
        <f>INDEX(E$15:E$4420,ROWS(E$15:E153)*24)</f>
        <v>84.675277777777779</v>
      </c>
      <c r="AX143" s="98">
        <f>INDEX(G$15:G$4420,ROWS(G$15:G153)*24)</f>
        <v>36662.785111110279</v>
      </c>
      <c r="AY143" s="98">
        <f>INDEX(H$15:H$4420,ROWS(H$15:H153)*24)</f>
        <v>18.44148220486111</v>
      </c>
      <c r="AZ143" s="98">
        <f>INDEX(I$15:I$4420,ROWS(I$15:I153)*24)</f>
        <v>9624.8152777777777</v>
      </c>
      <c r="BA143" s="98">
        <f>INDEX(J$15:J$4420,ROWS(J$15:J153)*24)</f>
        <v>66.233795572916677</v>
      </c>
      <c r="BB143" s="98">
        <f>INDEX(K$15:K$4420,ROWS(K$15:K153)*24)</f>
        <v>0</v>
      </c>
      <c r="BC143" s="98">
        <f>INDEX(L$15:L$4420,ROWS(L$15:L153)*24)</f>
        <v>374.93034824445465</v>
      </c>
      <c r="BD143" s="98">
        <f>INDEX(M$15:M$4420,ROWS(M$15:M153)*24)</f>
        <v>374.88459136020305</v>
      </c>
      <c r="BE143" s="98">
        <f>INDEX(N$15:N$4420,ROWS(N$15:N153)*24)</f>
        <v>6261.8149328613281</v>
      </c>
      <c r="BF143" s="98">
        <f>INDEX(O$15:O$4420,ROWS(O$15:O153)*24)</f>
        <v>7179.3458333333338</v>
      </c>
      <c r="BG143" s="98">
        <f>INDEX(P$15:P$4420,ROWS(P$15:P153)*24)</f>
        <v>395.44618055555554</v>
      </c>
      <c r="BH143" s="98">
        <f>INDEX(Q$15:Q$4420,ROWS(Q$15:Q153)*24)</f>
        <v>20.515832311100869</v>
      </c>
      <c r="BI143" s="98">
        <f>INDEX(T$15:T$4420,ROWS(T$15:T153)*24)</f>
        <v>7.5411825874116687</v>
      </c>
    </row>
    <row r="144" spans="2:61" x14ac:dyDescent="0.2">
      <c r="B144" s="100">
        <v>43666.833333333336</v>
      </c>
      <c r="C144" s="98">
        <v>15.430573490343004</v>
      </c>
      <c r="D144" s="98">
        <f t="shared" si="24"/>
        <v>13.147978016570045</v>
      </c>
      <c r="E144" s="98">
        <v>70.388611111111118</v>
      </c>
      <c r="F144" s="98">
        <f t="shared" si="22"/>
        <v>89.678123070987439</v>
      </c>
      <c r="G144" s="98">
        <v>101047.49755555345</v>
      </c>
      <c r="H144" s="98">
        <v>18.566655815972222</v>
      </c>
      <c r="I144" s="98">
        <v>24900.74435185199</v>
      </c>
      <c r="J144" s="98">
        <f t="shared" si="25"/>
        <v>51.821955295138892</v>
      </c>
      <c r="K144" s="98">
        <v>53441.66796875</v>
      </c>
      <c r="L144" s="98">
        <f t="shared" si="26"/>
        <v>312.74850150834772</v>
      </c>
      <c r="M144" s="98">
        <f t="shared" si="21"/>
        <v>311.92530633727387</v>
      </c>
      <c r="N144" s="98"/>
      <c r="O144" s="98"/>
      <c r="P144" s="98">
        <v>332.7773148148093</v>
      </c>
      <c r="Q144" s="98">
        <v>20.028813306461604</v>
      </c>
      <c r="R144" s="98">
        <f t="shared" si="23"/>
        <v>20.363812377240077</v>
      </c>
      <c r="S144" s="98">
        <f t="shared" si="27"/>
        <v>1201.7287983876963</v>
      </c>
      <c r="T144" s="101">
        <v>15.686323476721428</v>
      </c>
      <c r="W144" s="102">
        <v>43800</v>
      </c>
      <c r="X144" s="98">
        <f>INDEX(C$5:C$4420,ROWS(C$5:C144)*24)</f>
        <v>12.205516715806185</v>
      </c>
      <c r="Y144" s="98">
        <f>INDEX(D$4:D$4420,ROWS(D$4:D143)*24)</f>
        <v>10.255956628123391</v>
      </c>
      <c r="Z144" s="98">
        <f>INDEX(F$5:F$4420,ROWS(E$5:E144)*24)</f>
        <v>79.16990853675884</v>
      </c>
      <c r="AA144" s="98">
        <f t="shared" si="28"/>
        <v>114004.66829293274</v>
      </c>
      <c r="AB144" s="103">
        <f t="shared" si="29"/>
        <v>0.92378582047560664</v>
      </c>
      <c r="AC144" s="104">
        <f>INDEX(G$5:G$4420,ROWS(G$5:G144)*24)</f>
        <v>105315.89603703625</v>
      </c>
      <c r="AD144" s="98">
        <f>INDEX(H$5:H$4420,ROWS(H$5:H144)*24)</f>
        <v>22.219954427083334</v>
      </c>
      <c r="AE144" s="104">
        <f>INDEX(I$5:I$4420,ROWS(I$5:I144)*24)</f>
        <v>25677.968611111111</v>
      </c>
      <c r="AF144" s="98">
        <f>INDEX(J$5:J$4420,ROWS(J$5:J144)*24)</f>
        <v>70.138378906249997</v>
      </c>
      <c r="AG144" s="104">
        <f t="shared" si="30"/>
        <v>79637.92742592514</v>
      </c>
      <c r="AH144" s="104">
        <f>INDEX(K$5:K$4420,ROWS(K$5:K144)*24)</f>
        <v>0</v>
      </c>
      <c r="AI144" s="104">
        <f>(INDEX(M$5:M$4420,ROWS(M$5:M144)*24))*1440</f>
        <v>539924.38991063472</v>
      </c>
      <c r="AJ144" s="98">
        <f>INDEX(N$5:N$4420,ROWS(N$5:N144)*24)</f>
        <v>9645.5495312500007</v>
      </c>
      <c r="AK144" s="98">
        <f>INDEX(O$5:O$4420,ROWS(O$5:O144)*24)</f>
        <v>7178.979166666667</v>
      </c>
      <c r="AL144" s="98">
        <f>INDEX(P$5:P$4420,ROWS(P$5:P144)*24)</f>
        <v>395.81037037036486</v>
      </c>
      <c r="AM144" s="98">
        <f>INDEX(R$5:R$4420,ROWS(Q$5:Q144)*24)</f>
        <v>20.803475692200887</v>
      </c>
      <c r="AN144" s="98">
        <f t="shared" si="31"/>
        <v>29957.004996769279</v>
      </c>
      <c r="AO144" s="98">
        <f t="shared" si="32"/>
        <v>27673.856439932355</v>
      </c>
      <c r="AP144" s="98"/>
      <c r="AQ144" s="98">
        <f>INDEX(T$5:T$4420,ROWS(T$5:T144)*24)</f>
        <v>13.042512491411633</v>
      </c>
      <c r="AT144" s="105">
        <f>INDEX(B$16:B$4420,ROWS(B$16:B154)*24)</f>
        <v>43800.416666666664</v>
      </c>
      <c r="AU144" s="98">
        <f>INDEX(C$15:C$4420,ROWS(C$15:C154)*24)</f>
        <v>11.492707400746941</v>
      </c>
      <c r="AV144" s="98">
        <f>INDEX(D$15:D$4420,ROWS(D$15:D154)*24)</f>
        <v>10.716336742859596</v>
      </c>
      <c r="AW144" s="98">
        <f>INDEX(E$15:E$4420,ROWS(E$15:E154)*24)</f>
        <v>78.027222222222221</v>
      </c>
      <c r="AX144" s="98">
        <f>INDEX(G$15:G$4420,ROWS(G$15:G154)*24)</f>
        <v>39357.873009258306</v>
      </c>
      <c r="AY144" s="98">
        <f>INDEX(H$15:H$4420,ROWS(H$15:H154)*24)</f>
        <v>18.613574218749999</v>
      </c>
      <c r="AZ144" s="98">
        <f>INDEX(I$15:I$4420,ROWS(I$15:I154)*24)</f>
        <v>9626.7676322751577</v>
      </c>
      <c r="BA144" s="98">
        <f>INDEX(J$15:J$4420,ROWS(J$15:J154)*24)</f>
        <v>59.413648003472218</v>
      </c>
      <c r="BB144" s="98">
        <f>INDEX(K$15:K$4420,ROWS(K$15:K154)*24)</f>
        <v>0</v>
      </c>
      <c r="BC144" s="98">
        <f>INDEX(L$15:L$4420,ROWS(L$15:L154)*24)</f>
        <v>374.24942486046979</v>
      </c>
      <c r="BD144" s="98">
        <f>INDEX(M$15:M$4420,ROWS(M$15:M154)*24)</f>
        <v>374.68619281853961</v>
      </c>
      <c r="BE144" s="98">
        <f>INDEX(N$15:N$4420,ROWS(N$15:N154)*24)</f>
        <v>8959.1970222981763</v>
      </c>
      <c r="BF144" s="98">
        <f>INDEX(O$15:O$4420,ROWS(O$15:O154)*24)</f>
        <v>7208.8341666666665</v>
      </c>
      <c r="BG144" s="98">
        <f>INDEX(P$15:P$4420,ROWS(P$15:P154)*24)</f>
        <v>395.50620370335048</v>
      </c>
      <c r="BH144" s="98">
        <f>INDEX(Q$15:Q$4420,ROWS(Q$15:Q154)*24)</f>
        <v>21.256778842880674</v>
      </c>
      <c r="BI144" s="98">
        <f>INDEX(T$15:T$4420,ROWS(T$15:T154)*24)</f>
        <v>10.120174274709489</v>
      </c>
    </row>
    <row r="145" spans="2:61" x14ac:dyDescent="0.2">
      <c r="B145" s="100">
        <v>43666.875</v>
      </c>
      <c r="C145" s="98">
        <v>16.563953496438142</v>
      </c>
      <c r="D145" s="98">
        <f t="shared" si="24"/>
        <v>13.262517510348635</v>
      </c>
      <c r="E145" s="98">
        <v>104.14888888888889</v>
      </c>
      <c r="F145" s="98">
        <f t="shared" si="22"/>
        <v>88.609176311728163</v>
      </c>
      <c r="G145" s="98">
        <v>106149.85555555555</v>
      </c>
      <c r="H145" s="98">
        <v>22.564279513888888</v>
      </c>
      <c r="I145" s="98">
        <v>26189.268809523979</v>
      </c>
      <c r="J145" s="98">
        <f t="shared" si="25"/>
        <v>81.584609374999999</v>
      </c>
      <c r="K145" s="98">
        <v>53441.66796875</v>
      </c>
      <c r="L145" s="98">
        <f t="shared" si="26"/>
        <v>311.98434930177251</v>
      </c>
      <c r="M145" s="98">
        <f t="shared" si="21"/>
        <v>311.91600003792348</v>
      </c>
      <c r="N145" s="98"/>
      <c r="O145" s="98"/>
      <c r="P145" s="98">
        <v>332.44842592583763</v>
      </c>
      <c r="Q145" s="98">
        <v>20.464076624065122</v>
      </c>
      <c r="R145" s="98">
        <f t="shared" si="23"/>
        <v>20.374731330907828</v>
      </c>
      <c r="S145" s="98">
        <f t="shared" si="27"/>
        <v>1227.8445974439073</v>
      </c>
      <c r="T145" s="101">
        <v>16.001002230921813</v>
      </c>
      <c r="W145" s="102">
        <v>43801</v>
      </c>
      <c r="X145" s="98">
        <f>INDEX(C$5:C$4420,ROWS(C$5:C145)*24)</f>
        <v>12.982905461522751</v>
      </c>
      <c r="Y145" s="98">
        <f>INDEX(D$4:D$4420,ROWS(D$4:D144)*24)</f>
        <v>11.217521437527902</v>
      </c>
      <c r="Z145" s="98">
        <f>INDEX(F$5:F$4420,ROWS(E$5:E145)*24)</f>
        <v>79.1382313797167</v>
      </c>
      <c r="AA145" s="98">
        <f t="shared" si="28"/>
        <v>113959.05318679205</v>
      </c>
      <c r="AB145" s="103">
        <f t="shared" si="29"/>
        <v>0.93965710047817796</v>
      </c>
      <c r="AC145" s="104">
        <f>INDEX(G$5:G$4420,ROWS(G$5:G145)*24)</f>
        <v>107082.43349073948</v>
      </c>
      <c r="AD145" s="98">
        <f>INDEX(H$5:H$4420,ROWS(H$5:H145)*24)</f>
        <v>22.018565538194444</v>
      </c>
      <c r="AE145" s="104">
        <f>INDEX(I$5:I$4420,ROWS(I$5:I145)*24)</f>
        <v>25674.265555555554</v>
      </c>
      <c r="AF145" s="98">
        <f>INDEX(J$5:J$4420,ROWS(J$5:J145)*24)</f>
        <v>33.228101128472225</v>
      </c>
      <c r="AG145" s="104">
        <f t="shared" si="30"/>
        <v>81408.167935183927</v>
      </c>
      <c r="AH145" s="104">
        <f>INDEX(K$5:K$4420,ROWS(K$5:K145)*24)</f>
        <v>0</v>
      </c>
      <c r="AI145" s="104">
        <f>(INDEX(M$5:M$4420,ROWS(M$5:M145)*24))*1440</f>
        <v>539745.25949923496</v>
      </c>
      <c r="AJ145" s="98">
        <f>INDEX(N$5:N$4420,ROWS(N$5:N145)*24)</f>
        <v>10142.674434407552</v>
      </c>
      <c r="AK145" s="98">
        <f>INDEX(O$5:O$4420,ROWS(O$5:O145)*24)</f>
        <v>7161.8416666666662</v>
      </c>
      <c r="AL145" s="98">
        <f>INDEX(P$5:P$4420,ROWS(P$5:P145)*24)</f>
        <v>395.39833333333331</v>
      </c>
      <c r="AM145" s="98">
        <f>INDEX(R$5:R$4420,ROWS(Q$5:Q145)*24)</f>
        <v>20.911112845568965</v>
      </c>
      <c r="AN145" s="98">
        <f t="shared" si="31"/>
        <v>30112.002497619309</v>
      </c>
      <c r="AO145" s="98">
        <f t="shared" si="32"/>
        <v>28294.956956504611</v>
      </c>
      <c r="AP145" s="98"/>
      <c r="AQ145" s="98">
        <f>INDEX(T$5:T$4420,ROWS(T$5:T145)*24)</f>
        <v>13.657801312049203</v>
      </c>
      <c r="AT145" s="105">
        <f>INDEX(B$16:B$4420,ROWS(B$16:B155)*24)</f>
        <v>43801.416666666664</v>
      </c>
      <c r="AU145" s="98">
        <f>INDEX(C$15:C$4420,ROWS(C$15:C155)*24)</f>
        <v>12.916665348084255</v>
      </c>
      <c r="AV145" s="98">
        <f>INDEX(D$15:D$4420,ROWS(D$15:D155)*24)</f>
        <v>11.663572759476757</v>
      </c>
      <c r="AW145" s="98">
        <f>INDEX(E$15:E$4420,ROWS(E$15:E155)*24)</f>
        <v>74.93138888888889</v>
      </c>
      <c r="AX145" s="98">
        <f>INDEX(G$15:G$4420,ROWS(G$15:G155)*24)</f>
        <v>36591.42636363639</v>
      </c>
      <c r="AY145" s="98">
        <f>INDEX(H$15:H$4420,ROWS(H$15:H155)*24)</f>
        <v>18.761990017361111</v>
      </c>
      <c r="AZ145" s="98">
        <f>INDEX(I$15:I$4420,ROWS(I$15:I155)*24)</f>
        <v>9633.0542063493194</v>
      </c>
      <c r="BA145" s="98">
        <f>INDEX(J$15:J$4420,ROWS(J$15:J155)*24)</f>
        <v>56.169398871527775</v>
      </c>
      <c r="BB145" s="98">
        <f>INDEX(K$15:K$4420,ROWS(K$15:K155)*24)</f>
        <v>0</v>
      </c>
      <c r="BC145" s="98">
        <f>INDEX(L$15:L$4420,ROWS(L$15:L155)*24)</f>
        <v>374.49945107484029</v>
      </c>
      <c r="BD145" s="98">
        <f>INDEX(M$15:M$4420,ROWS(M$15:M155)*24)</f>
        <v>374.81644716617137</v>
      </c>
      <c r="BE145" s="98">
        <f>INDEX(N$15:N$4420,ROWS(N$15:N155)*24)</f>
        <v>10000.611423339844</v>
      </c>
      <c r="BF145" s="98">
        <f>INDEX(O$15:O$4420,ROWS(O$15:O155)*24)</f>
        <v>7207.7866666666669</v>
      </c>
      <c r="BG145" s="98">
        <f>INDEX(P$15:P$4420,ROWS(P$15:P155)*24)</f>
        <v>395.68724074073964</v>
      </c>
      <c r="BH145" s="98">
        <f>INDEX(Q$15:Q$4420,ROWS(Q$15:Q155)*24)</f>
        <v>21.187789665899341</v>
      </c>
      <c r="BI145" s="98">
        <f>INDEX(T$15:T$4420,ROWS(T$15:T155)*24)</f>
        <v>11.4486607398799</v>
      </c>
    </row>
    <row r="146" spans="2:61" x14ac:dyDescent="0.2">
      <c r="B146" s="100">
        <v>43666.916666666664</v>
      </c>
      <c r="C146" s="98">
        <v>15.226418412820333</v>
      </c>
      <c r="D146" s="98">
        <f t="shared" si="24"/>
        <v>13.333984342985422</v>
      </c>
      <c r="E146" s="98">
        <v>80.318333333333328</v>
      </c>
      <c r="F146" s="98">
        <f t="shared" si="22"/>
        <v>87.227521219135568</v>
      </c>
      <c r="G146" s="98">
        <v>112126.11059259216</v>
      </c>
      <c r="H146" s="98">
        <v>22.787011718750001</v>
      </c>
      <c r="I146" s="98">
        <v>27455.854166666668</v>
      </c>
      <c r="J146" s="98">
        <f t="shared" si="25"/>
        <v>57.531321614583327</v>
      </c>
      <c r="K146" s="98">
        <v>53441.66796875</v>
      </c>
      <c r="L146" s="98">
        <f t="shared" si="26"/>
        <v>311.89194742635118</v>
      </c>
      <c r="M146" s="98">
        <f t="shared" si="21"/>
        <v>311.83190924153371</v>
      </c>
      <c r="N146" s="98"/>
      <c r="O146" s="98"/>
      <c r="P146" s="98">
        <v>331.96268518517417</v>
      </c>
      <c r="Q146" s="98">
        <v>20.070737758822958</v>
      </c>
      <c r="R146" s="98">
        <f t="shared" si="23"/>
        <v>20.430773323285155</v>
      </c>
      <c r="S146" s="98">
        <f t="shared" si="27"/>
        <v>1204.2442655293776</v>
      </c>
      <c r="T146" s="101">
        <v>16.084877350065444</v>
      </c>
      <c r="W146" s="102">
        <v>43802</v>
      </c>
      <c r="X146" s="98">
        <f>INDEX(C$5:C$4420,ROWS(C$5:C146)*24)</f>
        <v>14.278692986346368</v>
      </c>
      <c r="Y146" s="98">
        <f>INDEX(D$4:D$4420,ROWS(D$4:D145)*24)</f>
        <v>12.639316926031745</v>
      </c>
      <c r="Z146" s="98">
        <f>INDEX(F$5:F$4420,ROWS(E$5:E146)*24)</f>
        <v>82.175623429026103</v>
      </c>
      <c r="AA146" s="98">
        <f t="shared" si="28"/>
        <v>118332.89773779758</v>
      </c>
      <c r="AB146" s="103">
        <f t="shared" si="29"/>
        <v>0.93245912037502465</v>
      </c>
      <c r="AC146" s="104">
        <f>INDEX(G$5:G$4420,ROWS(G$5:G146)*24)</f>
        <v>110340.58973601447</v>
      </c>
      <c r="AD146" s="98">
        <f>INDEX(H$5:H$4420,ROWS(H$5:H146)*24)</f>
        <v>22.475878906249999</v>
      </c>
      <c r="AE146" s="104">
        <f>INDEX(I$5:I$4420,ROWS(I$5:I146)*24)</f>
        <v>25690.561388888887</v>
      </c>
      <c r="AF146" s="98">
        <f>INDEX(J$5:J$4420,ROWS(J$5:J146)*24)</f>
        <v>31.184196851303181</v>
      </c>
      <c r="AG146" s="104">
        <f t="shared" si="30"/>
        <v>84650.028347125583</v>
      </c>
      <c r="AH146" s="104">
        <f>INDEX(K$5:K$4420,ROWS(K$5:K146)*24)</f>
        <v>0</v>
      </c>
      <c r="AI146" s="104">
        <f>(INDEX(M$5:M$4420,ROWS(M$5:M146)*24))*1440</f>
        <v>539270.48068359587</v>
      </c>
      <c r="AJ146" s="98">
        <f>INDEX(N$5:N$4420,ROWS(N$5:N146)*24)</f>
        <v>11042.240066731771</v>
      </c>
      <c r="AK146" s="98">
        <f>INDEX(O$5:O$4420,ROWS(O$5:O146)*24)</f>
        <v>7271.1808333333329</v>
      </c>
      <c r="AL146" s="98">
        <f>INDEX(P$5:P$4420,ROWS(P$5:P146)*24)</f>
        <v>396.04175925925375</v>
      </c>
      <c r="AM146" s="98">
        <f>INDEX(R$5:R$4420,ROWS(Q$5:Q146)*24)</f>
        <v>21.300751679353493</v>
      </c>
      <c r="AN146" s="98">
        <f t="shared" si="31"/>
        <v>30673.08241826903</v>
      </c>
      <c r="AO146" s="98">
        <f t="shared" si="32"/>
        <v>28601.395450929773</v>
      </c>
      <c r="AP146" s="98"/>
      <c r="AQ146" s="98">
        <f>INDEX(T$5:T$4420,ROWS(T$5:T146)*24)</f>
        <v>15.112207148401843</v>
      </c>
      <c r="AT146" s="105">
        <f>INDEX(B$16:B$4420,ROWS(B$16:B156)*24)</f>
        <v>43802.416666666664</v>
      </c>
      <c r="AU146" s="98">
        <f>INDEX(C$15:C$4420,ROWS(C$15:C156)*24)</f>
        <v>13.002134501021356</v>
      </c>
      <c r="AV146" s="98">
        <f>INDEX(D$15:D$4420,ROWS(D$15:D156)*24)</f>
        <v>12.918662093263402</v>
      </c>
      <c r="AW146" s="98">
        <f>INDEX(E$15:E$4420,ROWS(E$15:E156)*24)</f>
        <v>0</v>
      </c>
      <c r="AX146" s="98">
        <f>INDEX(G$15:G$4420,ROWS(G$15:G156)*24)</f>
        <v>27790</v>
      </c>
      <c r="AY146" s="98">
        <f>INDEX(H$15:H$4420,ROWS(H$15:H156)*24)</f>
        <v>28.082139756944443</v>
      </c>
      <c r="AZ146" s="98">
        <f>INDEX(I$15:I$4420,ROWS(I$15:I156)*24)</f>
        <v>10484.630555555555</v>
      </c>
      <c r="BA146" s="98">
        <f>INDEX(J$15:J$4420,ROWS(J$15:J156)*24)</f>
        <v>-28.082139756944443</v>
      </c>
      <c r="BB146" s="98">
        <f>INDEX(K$15:K$4420,ROWS(K$15:K156)*24)</f>
        <v>0</v>
      </c>
      <c r="BC146" s="98">
        <f>INDEX(L$15:L$4420,ROWS(L$15:L156)*24)</f>
        <v>375.79852690667741</v>
      </c>
      <c r="BD146" s="98">
        <f>INDEX(M$15:M$4420,ROWS(M$15:M156)*24)</f>
        <v>374.63305819649213</v>
      </c>
      <c r="BE146" s="98">
        <f>INDEX(N$15:N$4420,ROWS(N$15:N156)*24)</f>
        <v>10205.829358723959</v>
      </c>
      <c r="BF146" s="98">
        <f>INDEX(O$15:O$4420,ROWS(O$15:O156)*24)</f>
        <v>7326.51</v>
      </c>
      <c r="BG146" s="98">
        <f>INDEX(P$15:P$4420,ROWS(P$15:P156)*24)</f>
        <v>396.00694444444446</v>
      </c>
      <c r="BH146" s="98">
        <f>INDEX(Q$15:Q$4420,ROWS(Q$15:Q156)*24)</f>
        <v>20.208417537767026</v>
      </c>
      <c r="BI146" s="98">
        <f>INDEX(T$15:T$4420,ROWS(T$15:T156)*24)</f>
        <v>11.0436481979078</v>
      </c>
    </row>
    <row r="147" spans="2:61" x14ac:dyDescent="0.2">
      <c r="B147" s="100">
        <v>43666.958333333336</v>
      </c>
      <c r="C147" s="98">
        <v>14.304954237408108</v>
      </c>
      <c r="D147" s="98">
        <f t="shared" si="24"/>
        <v>13.366497319203575</v>
      </c>
      <c r="E147" s="98">
        <v>103.49902777777778</v>
      </c>
      <c r="F147" s="98">
        <f t="shared" si="22"/>
        <v>88.2747145061726</v>
      </c>
      <c r="G147" s="98">
        <v>117368.75833333333</v>
      </c>
      <c r="H147" s="98">
        <v>18.411338975694445</v>
      </c>
      <c r="I147" s="98">
        <v>28741.878984259711</v>
      </c>
      <c r="J147" s="98">
        <f t="shared" si="25"/>
        <v>85.087688802083335</v>
      </c>
      <c r="K147" s="98">
        <v>53441.66796875</v>
      </c>
      <c r="L147" s="98">
        <f t="shared" si="26"/>
        <v>312.5771658466839</v>
      </c>
      <c r="M147" s="98">
        <f t="shared" si="21"/>
        <v>311.89848893973516</v>
      </c>
      <c r="N147" s="98"/>
      <c r="O147" s="98"/>
      <c r="P147" s="98">
        <v>332.27083333333331</v>
      </c>
      <c r="Q147" s="98">
        <v>19.693667486649421</v>
      </c>
      <c r="R147" s="98">
        <f t="shared" si="23"/>
        <v>20.347772450619825</v>
      </c>
      <c r="S147" s="98">
        <f t="shared" si="27"/>
        <v>1181.6200491989653</v>
      </c>
      <c r="T147" s="101">
        <v>14.909843182519285</v>
      </c>
      <c r="W147" s="102">
        <v>43803</v>
      </c>
      <c r="X147" s="98">
        <f>INDEX(C$5:C$4420,ROWS(C$5:C147)*24)</f>
        <v>14.249539516766866</v>
      </c>
      <c r="Y147" s="98">
        <f>INDEX(D$4:D$4420,ROWS(D$4:D146)*24)</f>
        <v>12.649459704453788</v>
      </c>
      <c r="Z147" s="98">
        <f>INDEX(F$5:F$4420,ROWS(E$5:E147)*24)</f>
        <v>60.885500012780227</v>
      </c>
      <c r="AA147" s="98">
        <f t="shared" si="28"/>
        <v>87675.120018403526</v>
      </c>
      <c r="AB147" s="103">
        <f t="shared" si="29"/>
        <v>0.91978689922180268</v>
      </c>
      <c r="AC147" s="104">
        <f>INDEX(G$5:G$4420,ROWS(G$5:G147)*24)</f>
        <v>80642.426780626774</v>
      </c>
      <c r="AD147" s="98">
        <f>INDEX(H$5:H$4420,ROWS(H$5:H147)*24)</f>
        <v>28.025509982638887</v>
      </c>
      <c r="AE147" s="104">
        <f>INDEX(I$5:I$4420,ROWS(I$5:I147)*24)</f>
        <v>29880.395555555555</v>
      </c>
      <c r="AF147" s="98">
        <f>INDEX(J$5:J$4420,ROWS(J$5:J147)*24)</f>
        <v>35.866897424774038</v>
      </c>
      <c r="AG147" s="104">
        <f t="shared" si="30"/>
        <v>50762.031225071216</v>
      </c>
      <c r="AH147" s="104">
        <f>INDEX(K$5:K$4420,ROWS(K$5:K147)*24)</f>
        <v>23545.8203125</v>
      </c>
      <c r="AI147" s="104">
        <f>(INDEX(M$5:M$4420,ROWS(M$5:M147)*24))*1440</f>
        <v>539258.97269492911</v>
      </c>
      <c r="AJ147" s="98">
        <f>INDEX(N$5:N$4420,ROWS(N$5:N147)*24)</f>
        <v>11456.838983561198</v>
      </c>
      <c r="AK147" s="98">
        <f>INDEX(O$5:O$4420,ROWS(O$5:O147)*24)</f>
        <v>7466.7966666666671</v>
      </c>
      <c r="AL147" s="98">
        <f>INDEX(P$5:P$4420,ROWS(P$5:P147)*24)</f>
        <v>395.83388888888891</v>
      </c>
      <c r="AM147" s="98">
        <f>INDEX(R$5:R$4420,ROWS(Q$5:Q147)*24)</f>
        <v>21.23764474707292</v>
      </c>
      <c r="AN147" s="98">
        <f t="shared" si="31"/>
        <v>30582.208435785004</v>
      </c>
      <c r="AO147" s="98">
        <f t="shared" si="32"/>
        <v>28129.114668505546</v>
      </c>
      <c r="AP147" s="98"/>
      <c r="AQ147" s="98">
        <f>INDEX(T$5:T$4420,ROWS(T$5:T147)*24)</f>
        <v>14.913737068934132</v>
      </c>
      <c r="AT147" s="105">
        <f>INDEX(B$16:B$4420,ROWS(B$16:B157)*24)</f>
        <v>43803.416666666664</v>
      </c>
      <c r="AU147" s="98">
        <f>INDEX(C$15:C$4420,ROWS(C$15:C157)*24)</f>
        <v>12.776048506542768</v>
      </c>
      <c r="AV147" s="98">
        <f>INDEX(D$15:D$4420,ROWS(D$15:D157)*24)</f>
        <v>12.588911629934799</v>
      </c>
      <c r="AW147" s="98">
        <f>INDEX(E$15:E$4420,ROWS(E$15:E157)*24)</f>
        <v>68.66547979800238</v>
      </c>
      <c r="AX147" s="98">
        <f>INDEX(G$15:G$4420,ROWS(G$15:G157)*24)</f>
        <v>23276.543468470045</v>
      </c>
      <c r="AY147" s="98">
        <f>INDEX(H$15:H$4420,ROWS(H$15:H157)*24)</f>
        <v>27.045377604166667</v>
      </c>
      <c r="AZ147" s="98">
        <f>INDEX(I$15:I$4420,ROWS(I$15:I157)*24)</f>
        <v>11904.66501040366</v>
      </c>
      <c r="BA147" s="98">
        <f>INDEX(J$15:J$4420,ROWS(J$15:J157)*24)</f>
        <v>41.620102193835713</v>
      </c>
      <c r="BB147" s="98">
        <f>INDEX(K$15:K$4420,ROWS(K$15:K157)*24)</f>
        <v>0</v>
      </c>
      <c r="BC147" s="98">
        <f>INDEX(L$15:L$4420,ROWS(L$15:L157)*24)</f>
        <v>373.19410358909596</v>
      </c>
      <c r="BD147" s="98">
        <f>INDEX(M$15:M$4420,ROWS(M$15:M157)*24)</f>
        <v>374.1603072752236</v>
      </c>
      <c r="BE147" s="98">
        <f>INDEX(N$15:N$4420,ROWS(N$15:N157)*24)</f>
        <v>10383.374765625</v>
      </c>
      <c r="BF147" s="98">
        <f>INDEX(O$15:O$4420,ROWS(O$15:O157)*24)</f>
        <v>7266.6975000000002</v>
      </c>
      <c r="BG147" s="98">
        <f>INDEX(P$15:P$4420,ROWS(P$15:P157)*24)</f>
        <v>395.70337962962685</v>
      </c>
      <c r="BH147" s="98">
        <f>INDEX(Q$15:Q$4420,ROWS(Q$15:Q157)*24)</f>
        <v>22.509276040530917</v>
      </c>
      <c r="BI147" s="98">
        <f>INDEX(T$15:T$4420,ROWS(T$15:T157)*24)</f>
        <v>11.563375538946129</v>
      </c>
    </row>
    <row r="148" spans="2:61" x14ac:dyDescent="0.2">
      <c r="B148" s="100">
        <v>43667</v>
      </c>
      <c r="C148" s="98">
        <v>13.975953124364217</v>
      </c>
      <c r="D148" s="98">
        <f t="shared" si="24"/>
        <v>13.383335506182867</v>
      </c>
      <c r="E148" s="98">
        <v>65.718611111111116</v>
      </c>
      <c r="F148" s="98">
        <f t="shared" si="22"/>
        <v>86.833256172839285</v>
      </c>
      <c r="G148" s="98">
        <v>122767.71124828763</v>
      </c>
      <c r="H148" s="98">
        <v>22.951833767361112</v>
      </c>
      <c r="I148" s="98">
        <v>30027.27138888889</v>
      </c>
      <c r="J148" s="98">
        <f t="shared" si="25"/>
        <v>42.766777343750007</v>
      </c>
      <c r="K148" s="98">
        <v>53441.66796875</v>
      </c>
      <c r="L148" s="98">
        <f t="shared" si="26"/>
        <v>311.42292967942853</v>
      </c>
      <c r="M148" s="98">
        <f t="shared" si="21"/>
        <v>311.749357858145</v>
      </c>
      <c r="N148" s="98"/>
      <c r="O148" s="98"/>
      <c r="P148" s="98">
        <v>331.91072222221231</v>
      </c>
      <c r="Q148" s="98">
        <v>20.487792542783751</v>
      </c>
      <c r="R148" s="98">
        <f t="shared" si="23"/>
        <v>20.462049365542867</v>
      </c>
      <c r="S148" s="98">
        <f t="shared" si="27"/>
        <v>1229.2675525670252</v>
      </c>
      <c r="T148" s="101">
        <v>14.547460798952315</v>
      </c>
      <c r="W148" s="102">
        <v>43804</v>
      </c>
      <c r="X148" s="98">
        <f>INDEX(C$5:C$4420,ROWS(C$5:C148)*24)</f>
        <v>14.300570496938501</v>
      </c>
      <c r="Y148" s="98">
        <f>INDEX(D$4:D$4420,ROWS(D$4:D147)*24)</f>
        <v>12.683195642237294</v>
      </c>
      <c r="Z148" s="98">
        <f>INDEX(F$5:F$4420,ROWS(E$5:E148)*24)</f>
        <v>81.264128857049585</v>
      </c>
      <c r="AA148" s="98">
        <f t="shared" si="28"/>
        <v>117020.3455541514</v>
      </c>
      <c r="AB148" s="103">
        <f t="shared" si="29"/>
        <v>0.9183123602424702</v>
      </c>
      <c r="AC148" s="104">
        <f>INDEX(G$5:G$4420,ROWS(G$5:G148)*24)</f>
        <v>107461.22972222223</v>
      </c>
      <c r="AD148" s="98">
        <f>INDEX(H$5:H$4420,ROWS(H$5:H148)*24)</f>
        <v>22.902235243055557</v>
      </c>
      <c r="AE148" s="104">
        <f>INDEX(I$5:I$4420,ROWS(I$5:I148)*24)</f>
        <v>29898.22012820403</v>
      </c>
      <c r="AF148" s="98">
        <f>INDEX(J$5:J$4420,ROWS(J$5:J148)*24)</f>
        <v>96.232764756944448</v>
      </c>
      <c r="AG148" s="104">
        <f t="shared" si="30"/>
        <v>77563.009594018193</v>
      </c>
      <c r="AH148" s="104">
        <f>INDEX(K$5:K$4420,ROWS(K$5:K148)*24)</f>
        <v>0</v>
      </c>
      <c r="AI148" s="104">
        <f>(INDEX(M$5:M$4420,ROWS(M$5:M148)*24))*1440</f>
        <v>538635.33165899932</v>
      </c>
      <c r="AJ148" s="98">
        <f>INDEX(N$5:N$4420,ROWS(N$5:N148)*24)</f>
        <v>11051.392842610678</v>
      </c>
      <c r="AK148" s="98">
        <f>INDEX(O$5:O$4420,ROWS(O$5:O148)*24)</f>
        <v>7280.7591666666667</v>
      </c>
      <c r="AL148" s="98">
        <f>INDEX(P$5:P$4420,ROWS(P$5:P148)*24)</f>
        <v>395.54884259259535</v>
      </c>
      <c r="AM148" s="98">
        <f>INDEX(R$5:R$4420,ROWS(Q$5:Q148)*24)</f>
        <v>21.61303337567341</v>
      </c>
      <c r="AN148" s="98">
        <f t="shared" si="31"/>
        <v>31122.768060969713</v>
      </c>
      <c r="AO148" s="98">
        <f t="shared" si="32"/>
        <v>28580.422595348064</v>
      </c>
      <c r="AP148" s="98"/>
      <c r="AQ148" s="98">
        <f>INDEX(T$5:T$4420,ROWS(T$5:T148)*24)</f>
        <v>14.919152358691209</v>
      </c>
      <c r="AT148" s="105">
        <f>INDEX(B$16:B$4420,ROWS(B$16:B158)*24)</f>
        <v>43804.416666666664</v>
      </c>
      <c r="AU148" s="98">
        <f>INDEX(C$15:C$4420,ROWS(C$15:C158)*24)</f>
        <v>12.66274240486686</v>
      </c>
      <c r="AV148" s="98">
        <f>INDEX(D$15:D$4420,ROWS(D$15:D158)*24)</f>
        <v>12.773967512209532</v>
      </c>
      <c r="AW148" s="98">
        <f>INDEX(E$15:E$4420,ROWS(E$15:E158)*24)</f>
        <v>121.13222222222223</v>
      </c>
      <c r="AX148" s="98">
        <f>INDEX(G$15:G$4420,ROWS(G$15:G158)*24)</f>
        <v>59223.582387706701</v>
      </c>
      <c r="AY148" s="98">
        <f>INDEX(H$15:H$4420,ROWS(H$15:H158)*24)</f>
        <v>23.013313802083335</v>
      </c>
      <c r="AZ148" s="98">
        <f>INDEX(I$15:I$4420,ROWS(I$15:I158)*24)</f>
        <v>10614.958611111111</v>
      </c>
      <c r="BA148" s="98">
        <f>INDEX(J$15:J$4420,ROWS(J$15:J158)*24)</f>
        <v>98.118908420138894</v>
      </c>
      <c r="BB148" s="98">
        <f>INDEX(K$15:K$4420,ROWS(K$15:K158)*24)</f>
        <v>0</v>
      </c>
      <c r="BC148" s="98">
        <f>INDEX(L$15:L$4420,ROWS(L$15:L158)*24)</f>
        <v>372.3745106336433</v>
      </c>
      <c r="BD148" s="98">
        <f>INDEX(M$15:M$4420,ROWS(M$15:M158)*24)</f>
        <v>373.96152812000611</v>
      </c>
      <c r="BE148" s="98">
        <f>INDEX(N$15:N$4420,ROWS(N$15:N158)*24)</f>
        <v>9813.2419689941398</v>
      </c>
      <c r="BF148" s="98">
        <f>INDEX(O$15:O$4420,ROWS(O$15:O158)*24)</f>
        <v>7202.0825000000004</v>
      </c>
      <c r="BG148" s="98">
        <f>INDEX(P$15:P$4420,ROWS(P$15:P158)*24)</f>
        <v>395.73657407409615</v>
      </c>
      <c r="BH148" s="98">
        <f>INDEX(Q$15:Q$4420,ROWS(Q$15:Q158)*24)</f>
        <v>23.362063440452847</v>
      </c>
      <c r="BI148" s="98">
        <f>INDEX(T$15:T$4420,ROWS(T$15:T158)*24)</f>
        <v>11.334770474970444</v>
      </c>
    </row>
    <row r="149" spans="2:61" x14ac:dyDescent="0.2">
      <c r="B149" s="100">
        <v>43667.041666666664</v>
      </c>
      <c r="C149" s="98">
        <v>13.272653359837003</v>
      </c>
      <c r="D149" s="98">
        <f t="shared" si="24"/>
        <v>13.405146415339315</v>
      </c>
      <c r="E149" s="98">
        <v>113.98972222222223</v>
      </c>
      <c r="F149" s="98">
        <f t="shared" si="22"/>
        <v>87.928383487654102</v>
      </c>
      <c r="G149" s="98">
        <v>4615.7388888888891</v>
      </c>
      <c r="H149" s="98">
        <v>20.858452690972221</v>
      </c>
      <c r="I149" s="98">
        <v>1801.6995370369818</v>
      </c>
      <c r="J149" s="98">
        <f t="shared" si="25"/>
        <v>93.131269531250013</v>
      </c>
      <c r="K149" s="98">
        <v>553.10257757867134</v>
      </c>
      <c r="L149" s="98">
        <f t="shared" si="26"/>
        <v>312.04097603059063</v>
      </c>
      <c r="M149" s="98">
        <f t="shared" si="21"/>
        <v>311.92147318932058</v>
      </c>
      <c r="N149" s="98"/>
      <c r="O149" s="98"/>
      <c r="P149" s="98">
        <v>332.35601851850748</v>
      </c>
      <c r="Q149" s="98">
        <v>20.315042487916848</v>
      </c>
      <c r="R149" s="98">
        <f t="shared" si="23"/>
        <v>20.29033526893468</v>
      </c>
      <c r="S149" s="98">
        <f t="shared" si="27"/>
        <v>1218.9025492750109</v>
      </c>
      <c r="T149" s="101">
        <v>14.007034867972251</v>
      </c>
      <c r="W149" s="102">
        <v>43805</v>
      </c>
      <c r="X149" s="98">
        <f>INDEX(C$5:C$4420,ROWS(C$5:C149)*24)</f>
        <v>12.887193892856336</v>
      </c>
      <c r="Y149" s="98">
        <f>INDEX(D$4:D$4420,ROWS(D$4:D148)*24)</f>
        <v>12.79139033619135</v>
      </c>
      <c r="Z149" s="98">
        <f>INDEX(F$5:F$4420,ROWS(E$5:E149)*24)</f>
        <v>119.17946375046513</v>
      </c>
      <c r="AA149" s="98">
        <f t="shared" si="28"/>
        <v>171618.4278006698</v>
      </c>
      <c r="AB149" s="103">
        <f t="shared" si="29"/>
        <v>0.94603521143944003</v>
      </c>
      <c r="AC149" s="104">
        <f>INDEX(G$5:G$4420,ROWS(G$5:G149)*24)</f>
        <v>162357.07563131093</v>
      </c>
      <c r="AD149" s="98">
        <f>INDEX(H$5:H$4420,ROWS(H$5:H149)*24)</f>
        <v>23.800401475694443</v>
      </c>
      <c r="AE149" s="104">
        <f>INDEX(I$5:I$4420,ROWS(I$5:I149)*24)</f>
        <v>28966.093333333334</v>
      </c>
      <c r="AF149" s="98">
        <f>INDEX(J$5:J$4420,ROWS(J$5:J149)*24)</f>
        <v>75.596357783559299</v>
      </c>
      <c r="AG149" s="104">
        <f t="shared" si="30"/>
        <v>133390.98229797761</v>
      </c>
      <c r="AH149" s="104">
        <f>INDEX(K$5:K$4420,ROWS(K$5:K149)*24)</f>
        <v>0</v>
      </c>
      <c r="AI149" s="104">
        <f>(INDEX(M$5:M$4420,ROWS(M$5:M149)*24))*1440</f>
        <v>538794.53054280998</v>
      </c>
      <c r="AJ149" s="98">
        <f>INDEX(N$5:N$4420,ROWS(N$5:N149)*24)</f>
        <v>10108.83123453776</v>
      </c>
      <c r="AK149" s="98">
        <f>INDEX(O$5:O$4420,ROWS(O$5:O149)*24)</f>
        <v>7170.6</v>
      </c>
      <c r="AL149" s="98">
        <f>INDEX(P$5:P$4420,ROWS(P$5:P149)*24)</f>
        <v>395.8486111111111</v>
      </c>
      <c r="AM149" s="98">
        <f>INDEX(R$5:R$4420,ROWS(Q$5:Q149)*24)</f>
        <v>21.590036820833074</v>
      </c>
      <c r="AN149" s="98">
        <f t="shared" si="31"/>
        <v>31089.653021999628</v>
      </c>
      <c r="AO149" s="98">
        <f t="shared" si="32"/>
        <v>29411.906470246242</v>
      </c>
      <c r="AP149" s="98"/>
      <c r="AQ149" s="98">
        <f>INDEX(T$5:T$4420,ROWS(T$5:T149)*24)</f>
        <v>13.710123915033506</v>
      </c>
      <c r="AT149" s="105">
        <f>INDEX(B$16:B$4420,ROWS(B$16:B159)*24)</f>
        <v>43805.416666666664</v>
      </c>
      <c r="AU149" s="98">
        <f>INDEX(C$15:C$4420,ROWS(C$15:C159)*24)</f>
        <v>9.2981146351496378</v>
      </c>
      <c r="AV149" s="98">
        <f>INDEX(D$15:D$4420,ROWS(D$15:D159)*24)</f>
        <v>12.496289658536293</v>
      </c>
      <c r="AW149" s="98">
        <f>INDEX(E$15:E$4420,ROWS(E$15:E159)*24)</f>
        <v>141.21333333333334</v>
      </c>
      <c r="AX149" s="98">
        <f>INDEX(G$15:G$4420,ROWS(G$15:G159)*24)</f>
        <v>55481.563787036706</v>
      </c>
      <c r="AY149" s="98">
        <f>INDEX(H$15:H$4420,ROWS(H$15:H159)*24)</f>
        <v>23.441254340277776</v>
      </c>
      <c r="AZ149" s="98">
        <f>INDEX(I$15:I$4420,ROWS(I$15:I159)*24)</f>
        <v>11200.720833333333</v>
      </c>
      <c r="BA149" s="98">
        <f>INDEX(J$15:J$4420,ROWS(J$15:J159)*24)</f>
        <v>117.77207899305556</v>
      </c>
      <c r="BB149" s="98">
        <f>INDEX(K$15:K$4420,ROWS(K$15:K159)*24)</f>
        <v>0</v>
      </c>
      <c r="BC149" s="98">
        <f>INDEX(L$15:L$4420,ROWS(L$15:L159)*24)</f>
        <v>374.19103386008902</v>
      </c>
      <c r="BD149" s="98">
        <f>INDEX(M$15:M$4420,ROWS(M$15:M159)*24)</f>
        <v>374.38217413111141</v>
      </c>
      <c r="BE149" s="98">
        <f>INDEX(N$15:N$4420,ROWS(N$15:N159)*24)</f>
        <v>7716.332986653646</v>
      </c>
      <c r="BF149" s="98">
        <f>INDEX(O$15:O$4420,ROWS(O$15:O159)*24)</f>
        <v>7159.7049999999999</v>
      </c>
      <c r="BG149" s="98">
        <f>INDEX(P$15:P$4420,ROWS(P$15:P159)*24)</f>
        <v>395.87388888888887</v>
      </c>
      <c r="BH149" s="98">
        <f>INDEX(Q$15:Q$4420,ROWS(Q$15:Q159)*24)</f>
        <v>21.682855028799839</v>
      </c>
      <c r="BI149" s="98">
        <f>INDEX(T$15:T$4420,ROWS(T$15:T159)*24)</f>
        <v>9.3804422186046015</v>
      </c>
    </row>
    <row r="150" spans="2:61" x14ac:dyDescent="0.2">
      <c r="B150" s="100">
        <v>43667.083333333336</v>
      </c>
      <c r="C150" s="98">
        <v>11.885967786223111</v>
      </c>
      <c r="D150" s="98">
        <f t="shared" si="24"/>
        <v>13.421655820640217</v>
      </c>
      <c r="E150" s="98">
        <v>95.892777777777781</v>
      </c>
      <c r="F150" s="98">
        <f t="shared" si="22"/>
        <v>87.795918209876334</v>
      </c>
      <c r="G150" s="98">
        <v>8544.7021111112172</v>
      </c>
      <c r="H150" s="98">
        <v>20.371907552083332</v>
      </c>
      <c r="I150" s="98">
        <v>1890.7635353530777</v>
      </c>
      <c r="J150" s="98">
        <f t="shared" si="25"/>
        <v>75.520870225694452</v>
      </c>
      <c r="K150" s="98">
        <v>5681.9205440212045</v>
      </c>
      <c r="L150" s="98">
        <f t="shared" si="26"/>
        <v>315.21759571272054</v>
      </c>
      <c r="M150" s="98">
        <f t="shared" si="21"/>
        <v>311.92230529664056</v>
      </c>
      <c r="N150" s="98"/>
      <c r="O150" s="98"/>
      <c r="P150" s="98">
        <v>332.86651234567165</v>
      </c>
      <c r="Q150" s="98">
        <v>17.648916632951135</v>
      </c>
      <c r="R150" s="98">
        <f t="shared" si="23"/>
        <v>20.302398609144625</v>
      </c>
      <c r="S150" s="98">
        <f t="shared" si="27"/>
        <v>1058.9349979770682</v>
      </c>
      <c r="T150" s="101">
        <v>12.887136126818497</v>
      </c>
      <c r="W150" s="102">
        <v>43806</v>
      </c>
      <c r="X150" s="98">
        <f>INDEX(C$5:C$4420,ROWS(C$5:C150)*24)</f>
        <v>12.997958219316271</v>
      </c>
      <c r="Y150" s="98">
        <f>INDEX(D$4:D$4420,ROWS(D$4:D149)*24)</f>
        <v>12.448167916740877</v>
      </c>
      <c r="Z150" s="98">
        <f>INDEX(F$5:F$4420,ROWS(E$5:E150)*24)</f>
        <v>112.92563233024543</v>
      </c>
      <c r="AA150" s="98">
        <f t="shared" si="28"/>
        <v>162612.91055555342</v>
      </c>
      <c r="AB150" s="103">
        <f t="shared" si="29"/>
        <v>0.90741956136080637</v>
      </c>
      <c r="AC150" s="104">
        <f>INDEX(G$5:G$4420,ROWS(G$5:G150)*24)</f>
        <v>147558.13596792432</v>
      </c>
      <c r="AD150" s="98">
        <f>INDEX(H$5:H$4420,ROWS(H$5:H150)*24)</f>
        <v>19.350613064236111</v>
      </c>
      <c r="AE150" s="104">
        <f>INDEX(I$5:I$4420,ROWS(I$5:I150)*24)</f>
        <v>29758.189814814992</v>
      </c>
      <c r="AF150" s="98">
        <f>INDEX(J$5:J$4420,ROWS(J$5:J150)*24)</f>
        <v>100.06883138022489</v>
      </c>
      <c r="AG150" s="104">
        <f t="shared" si="30"/>
        <v>117799.94615310933</v>
      </c>
      <c r="AH150" s="104">
        <f>INDEX(K$5:K$4420,ROWS(K$5:K150)*24)</f>
        <v>0</v>
      </c>
      <c r="AI150" s="104">
        <f>(INDEX(M$5:M$4420,ROWS(M$5:M150)*24))*1440</f>
        <v>538881.7900200903</v>
      </c>
      <c r="AJ150" s="98">
        <f>INDEX(N$5:N$4420,ROWS(N$5:N150)*24)</f>
        <v>10132.727980143229</v>
      </c>
      <c r="AK150" s="98">
        <f>INDEX(O$5:O$4420,ROWS(O$5:O150)*24)</f>
        <v>7203.7541666666666</v>
      </c>
      <c r="AL150" s="98">
        <f>INDEX(P$5:P$4420,ROWS(P$5:P150)*24)</f>
        <v>395.40111111111111</v>
      </c>
      <c r="AM150" s="98">
        <f>INDEX(R$5:R$4420,ROWS(Q$5:Q150)*24)</f>
        <v>21.497492003619836</v>
      </c>
      <c r="AN150" s="98">
        <f t="shared" si="31"/>
        <v>30956.388485212563</v>
      </c>
      <c r="AO150" s="98">
        <f t="shared" si="32"/>
        <v>28090.432460566302</v>
      </c>
      <c r="AP150" s="98"/>
      <c r="AQ150" s="98">
        <f>INDEX(T$5:T$4420,ROWS(T$5:T150)*24)</f>
        <v>13.688575941986509</v>
      </c>
      <c r="AT150" s="105">
        <f>INDEX(B$16:B$4420,ROWS(B$16:B160)*24)</f>
        <v>43806.416666666664</v>
      </c>
      <c r="AU150" s="98">
        <f>INDEX(C$15:C$4420,ROWS(C$15:C160)*24)</f>
        <v>9.1162625652078884</v>
      </c>
      <c r="AV150" s="98">
        <f>INDEX(D$15:D$4420,ROWS(D$15:D160)*24)</f>
        <v>12.489307194032056</v>
      </c>
      <c r="AW150" s="98">
        <f>INDEX(E$15:E$4420,ROWS(E$15:E160)*24)</f>
        <v>84.055000000000007</v>
      </c>
      <c r="AX150" s="98">
        <f>INDEX(G$15:G$4420,ROWS(G$15:G160)*24)</f>
        <v>55659.629951690571</v>
      </c>
      <c r="AY150" s="98">
        <f>INDEX(H$15:H$4420,ROWS(H$15:H160)*24)</f>
        <v>21.638736979166666</v>
      </c>
      <c r="AZ150" s="98">
        <f>INDEX(I$15:I$4420,ROWS(I$15:I160)*24)</f>
        <v>11163.133402777778</v>
      </c>
      <c r="BA150" s="98">
        <f>INDEX(J$15:J$4420,ROWS(J$15:J160)*24)</f>
        <v>62.416263020833341</v>
      </c>
      <c r="BB150" s="98">
        <f>INDEX(K$15:K$4420,ROWS(K$15:K160)*24)</f>
        <v>0</v>
      </c>
      <c r="BC150" s="98">
        <f>INDEX(L$15:L$4420,ROWS(L$15:L160)*24)</f>
        <v>376.59273602896889</v>
      </c>
      <c r="BD150" s="98">
        <f>INDEX(M$15:M$4420,ROWS(M$15:M160)*24)</f>
        <v>374.39913076441053</v>
      </c>
      <c r="BE150" s="98">
        <f>INDEX(N$15:N$4420,ROWS(N$15:N160)*24)</f>
        <v>7535.6053865559898</v>
      </c>
      <c r="BF150" s="98">
        <f>INDEX(O$15:O$4420,ROWS(O$15:O160)*24)</f>
        <v>7163.78</v>
      </c>
      <c r="BG150" s="98">
        <f>INDEX(P$15:P$4420,ROWS(P$15:P160)*24)</f>
        <v>395.7542129629602</v>
      </c>
      <c r="BH150" s="98">
        <f>INDEX(Q$15:Q$4420,ROWS(Q$15:Q160)*24)</f>
        <v>19.161476933991331</v>
      </c>
      <c r="BI150" s="98">
        <f>INDEX(T$15:T$4420,ROWS(T$15:T160)*24)</f>
        <v>9.3008624806790614</v>
      </c>
    </row>
    <row r="151" spans="2:61" x14ac:dyDescent="0.2">
      <c r="B151" s="100">
        <v>43667.125</v>
      </c>
      <c r="C151" s="98">
        <v>10.51823825624254</v>
      </c>
      <c r="D151" s="98">
        <f t="shared" si="24"/>
        <v>13.44150985879927</v>
      </c>
      <c r="E151" s="98">
        <v>66.525277777777774</v>
      </c>
      <c r="F151" s="98">
        <f t="shared" si="22"/>
        <v>87.78296682098744</v>
      </c>
      <c r="G151" s="98">
        <v>14265.400111111501</v>
      </c>
      <c r="H151" s="98">
        <v>22.993218315972221</v>
      </c>
      <c r="I151" s="98">
        <v>3163.78</v>
      </c>
      <c r="J151" s="98">
        <f t="shared" si="25"/>
        <v>43.532059461805552</v>
      </c>
      <c r="K151" s="98">
        <v>17549.435274884436</v>
      </c>
      <c r="L151" s="98">
        <f t="shared" si="26"/>
        <v>308.76521177530702</v>
      </c>
      <c r="M151" s="98">
        <f t="shared" si="21"/>
        <v>311.82317686188816</v>
      </c>
      <c r="N151" s="98"/>
      <c r="O151" s="98"/>
      <c r="P151" s="98">
        <v>331.97977513227613</v>
      </c>
      <c r="Q151" s="98">
        <v>23.214563356969091</v>
      </c>
      <c r="R151" s="98">
        <f t="shared" si="23"/>
        <v>20.389841362679977</v>
      </c>
      <c r="S151" s="98">
        <f t="shared" si="27"/>
        <v>1392.8738014181454</v>
      </c>
      <c r="T151" s="101">
        <v>11.641814639233376</v>
      </c>
      <c r="W151" s="102">
        <v>43807</v>
      </c>
      <c r="X151" s="98">
        <f>INDEX(C$5:C$4420,ROWS(C$5:C151)*24)</f>
        <v>14.2630291114732</v>
      </c>
      <c r="Y151" s="98">
        <f>INDEX(D$4:D$4420,ROWS(D$4:D150)*24)</f>
        <v>12.533296976049192</v>
      </c>
      <c r="Z151" s="98">
        <f>INDEX(F$5:F$4420,ROWS(E$5:E151)*24)</f>
        <v>110.70939153439228</v>
      </c>
      <c r="AA151" s="98">
        <f t="shared" si="28"/>
        <v>159421.52380952489</v>
      </c>
      <c r="AB151" s="103">
        <f t="shared" si="29"/>
        <v>0.94110338133864857</v>
      </c>
      <c r="AC151" s="104">
        <f>INDEX(G$5:G$4420,ROWS(G$5:G151)*24)</f>
        <v>150032.13511530374</v>
      </c>
      <c r="AD151" s="98">
        <f>INDEX(H$5:H$4420,ROWS(H$5:H151)*24)</f>
        <v>20.971723090277777</v>
      </c>
      <c r="AE151" s="104">
        <f>INDEX(I$5:I$4420,ROWS(I$5:I151)*24)</f>
        <v>29655.243365385137</v>
      </c>
      <c r="AF151" s="98">
        <f>INDEX(J$5:J$4420,ROWS(J$5:J151)*24)</f>
        <v>69.797721354166669</v>
      </c>
      <c r="AG151" s="104">
        <f t="shared" si="30"/>
        <v>120376.89174991861</v>
      </c>
      <c r="AH151" s="104">
        <f>INDEX(K$5:K$4420,ROWS(K$5:K151)*24)</f>
        <v>0</v>
      </c>
      <c r="AI151" s="104">
        <f>(INDEX(M$5:M$4420,ROWS(M$5:M151)*24))*1440</f>
        <v>539123.50416594464</v>
      </c>
      <c r="AJ151" s="98">
        <f>INDEX(N$5:N$4420,ROWS(N$5:N151)*24)</f>
        <v>11000.966028645833</v>
      </c>
      <c r="AK151" s="98">
        <f>INDEX(O$5:O$4420,ROWS(O$5:O151)*24)</f>
        <v>7300.5166666666664</v>
      </c>
      <c r="AL151" s="98">
        <f>INDEX(P$5:P$4420,ROWS(P$5:P151)*24)</f>
        <v>395.38870370361542</v>
      </c>
      <c r="AM151" s="98">
        <f>INDEX(R$5:R$4420,ROWS(Q$5:Q151)*24)</f>
        <v>21.317441521740651</v>
      </c>
      <c r="AN151" s="98">
        <f t="shared" si="31"/>
        <v>30697.115791306536</v>
      </c>
      <c r="AO151" s="98">
        <f t="shared" si="32"/>
        <v>28889.159468542606</v>
      </c>
      <c r="AP151" s="98"/>
      <c r="AQ151" s="98">
        <f>INDEX(T$5:T$4420,ROWS(T$5:T151)*24)</f>
        <v>14.958894413312276</v>
      </c>
      <c r="AT151" s="105">
        <f>INDEX(B$16:B$4420,ROWS(B$16:B161)*24)</f>
        <v>43807.416666666664</v>
      </c>
      <c r="AU151" s="98">
        <f>INDEX(C$15:C$4420,ROWS(C$15:C161)*24)</f>
        <v>12.964069334665934</v>
      </c>
      <c r="AV151" s="98">
        <f>INDEX(D$15:D$4420,ROWS(D$15:D161)*24)</f>
        <v>12.748377033704777</v>
      </c>
      <c r="AW151" s="98">
        <f>INDEX(E$15:E$4420,ROWS(E$15:E161)*24)</f>
        <v>119.28111111111112</v>
      </c>
      <c r="AX151" s="98">
        <f>INDEX(G$15:G$4420,ROWS(G$15:G161)*24)</f>
        <v>55967.636111111111</v>
      </c>
      <c r="AY151" s="98">
        <f>INDEX(H$15:H$4420,ROWS(H$15:H161)*24)</f>
        <v>18.736621093749999</v>
      </c>
      <c r="AZ151" s="98">
        <f>INDEX(I$15:I$4420,ROWS(I$15:I161)*24)</f>
        <v>11062.77324444467</v>
      </c>
      <c r="BA151" s="98">
        <f>INDEX(J$15:J$4420,ROWS(J$15:J161)*24)</f>
        <v>100.54449001736111</v>
      </c>
      <c r="BB151" s="98" t="str">
        <f>INDEX(K$15:K$4420,ROWS(K$15:K161)*24)</f>
        <v>Bad</v>
      </c>
      <c r="BC151" s="98">
        <f>INDEX(L$15:L$4420,ROWS(L$15:L161)*24)</f>
        <v>374.70830153711552</v>
      </c>
      <c r="BD151" s="98">
        <f>INDEX(M$15:M$4420,ROWS(M$15:M161)*24)</f>
        <v>374.33337227525357</v>
      </c>
      <c r="BE151" s="98">
        <f>INDEX(N$15:N$4420,ROWS(N$15:N161)*24)</f>
        <v>9965.2259647623705</v>
      </c>
      <c r="BF151" s="98">
        <f>INDEX(O$15:O$4420,ROWS(O$15:O161)*24)</f>
        <v>7203.7749999999996</v>
      </c>
      <c r="BG151" s="98">
        <f>INDEX(P$15:P$4420,ROWS(P$15:P161)*24)</f>
        <v>395.84606481484241</v>
      </c>
      <c r="BH151" s="98">
        <f>INDEX(Q$15:Q$4420,ROWS(Q$15:Q161)*24)</f>
        <v>21.137763277726869</v>
      </c>
      <c r="BI151" s="98">
        <f>INDEX(T$15:T$4420,ROWS(T$15:T161)*24)</f>
        <v>11.485671802539017</v>
      </c>
    </row>
    <row r="152" spans="2:61" x14ac:dyDescent="0.2">
      <c r="B152" s="100">
        <v>43667.166666666664</v>
      </c>
      <c r="C152" s="98">
        <v>9.8944987999068363</v>
      </c>
      <c r="D152" s="98">
        <f t="shared" si="24"/>
        <v>13.469088199192791</v>
      </c>
      <c r="E152" s="98">
        <v>82.805555555555557</v>
      </c>
      <c r="F152" s="98">
        <f t="shared" si="22"/>
        <v>86.849124228394842</v>
      </c>
      <c r="G152" s="98">
        <v>18639.56111111111</v>
      </c>
      <c r="H152" s="98">
        <v>18.391786024305556</v>
      </c>
      <c r="I152" s="98">
        <v>4442.8987638886192</v>
      </c>
      <c r="J152" s="98">
        <f t="shared" si="25"/>
        <v>64.413769531249997</v>
      </c>
      <c r="K152" s="98">
        <v>29385.477210828994</v>
      </c>
      <c r="L152" s="98">
        <f t="shared" si="26"/>
        <v>315.32414905317927</v>
      </c>
      <c r="M152" s="98">
        <f t="shared" si="21"/>
        <v>311.95124879328364</v>
      </c>
      <c r="N152" s="98"/>
      <c r="O152" s="98"/>
      <c r="P152" s="98">
        <v>332.56572222222468</v>
      </c>
      <c r="Q152" s="98">
        <v>17.241573169045409</v>
      </c>
      <c r="R152" s="98">
        <f t="shared" si="23"/>
        <v>20.278191168496274</v>
      </c>
      <c r="S152" s="98">
        <f t="shared" si="27"/>
        <v>1034.4943901427246</v>
      </c>
      <c r="T152" s="101">
        <v>10.720571364874841</v>
      </c>
      <c r="W152" s="102">
        <v>43808</v>
      </c>
      <c r="X152" s="98">
        <f>INDEX(C$5:C$4420,ROWS(C$5:C152)*24)</f>
        <v>13.96526293519134</v>
      </c>
      <c r="Y152" s="98">
        <f>INDEX(D$4:D$4420,ROWS(D$4:D151)*24)</f>
        <v>12.782916209163119</v>
      </c>
      <c r="Z152" s="98">
        <f>INDEX(F$5:F$4420,ROWS(E$5:E152)*24)</f>
        <v>114.75707774616721</v>
      </c>
      <c r="AA152" s="98">
        <f t="shared" si="28"/>
        <v>165250.19195448078</v>
      </c>
      <c r="AB152" s="103">
        <f t="shared" si="29"/>
        <v>0.92776132607732886</v>
      </c>
      <c r="AC152" s="104">
        <f>INDEX(G$5:G$4420,ROWS(G$5:G152)*24)</f>
        <v>153312.73722222223</v>
      </c>
      <c r="AD152" s="98">
        <f>INDEX(H$5:H$4420,ROWS(H$5:H152)*24)</f>
        <v>23.267200630252102</v>
      </c>
      <c r="AE152" s="104">
        <f>INDEX(I$5:I$4420,ROWS(I$5:I152)*24)</f>
        <v>29278.557777777776</v>
      </c>
      <c r="AF152" s="98">
        <f>INDEX(J$5:J$4420,ROWS(J$5:J152)*24)</f>
        <v>102.95807714752567</v>
      </c>
      <c r="AG152" s="104">
        <f t="shared" si="30"/>
        <v>124034.17944444445</v>
      </c>
      <c r="AH152" s="104">
        <f>INDEX(K$5:K$4420,ROWS(K$5:K152)*24)</f>
        <v>0</v>
      </c>
      <c r="AI152" s="104">
        <f>(INDEX(M$5:M$4420,ROWS(M$5:M152)*24))*1440</f>
        <v>539129.01943398023</v>
      </c>
      <c r="AJ152" s="98">
        <f>INDEX(N$5:N$4420,ROWS(N$5:N152)*24)</f>
        <v>10881.228264973959</v>
      </c>
      <c r="AK152" s="98">
        <f>INDEX(O$5:O$4420,ROWS(O$5:O152)*24)</f>
        <v>7239.65</v>
      </c>
      <c r="AL152" s="98">
        <f>INDEX(P$5:P$4420,ROWS(P$5:P152)*24)</f>
        <v>395.74412037039798</v>
      </c>
      <c r="AM152" s="98">
        <f>INDEX(R$5:R$4420,ROWS(Q$5:Q152)*24)</f>
        <v>21.29705146407991</v>
      </c>
      <c r="AN152" s="98">
        <f t="shared" si="31"/>
        <v>30667.754108275072</v>
      </c>
      <c r="AO152" s="98">
        <f t="shared" si="32"/>
        <v>28452.35621930673</v>
      </c>
      <c r="AP152" s="98"/>
      <c r="AQ152" s="98">
        <f>INDEX(T$5:T$4420,ROWS(T$5:T152)*24)</f>
        <v>14.846615101123009</v>
      </c>
      <c r="AT152" s="105">
        <f>INDEX(B$16:B$4420,ROWS(B$16:B162)*24)</f>
        <v>43808.416666666664</v>
      </c>
      <c r="AU152" s="98">
        <f>INDEX(C$15:C$4420,ROWS(C$15:C162)*24)</f>
        <v>12.80624409781562</v>
      </c>
      <c r="AV152" s="98">
        <f>INDEX(D$15:D$4420,ROWS(D$15:D162)*24)</f>
        <v>12.707405281789375</v>
      </c>
      <c r="AW152" s="98">
        <f>INDEX(E$15:E$4420,ROWS(E$15:E162)*24)</f>
        <v>146.15833333333333</v>
      </c>
      <c r="AX152" s="98">
        <f>INDEX(G$15:G$4420,ROWS(G$15:G162)*24)</f>
        <v>59592.24849397262</v>
      </c>
      <c r="AY152" s="98">
        <f>INDEX(H$15:H$4420,ROWS(H$15:H162)*24)</f>
        <v>21.825401475694445</v>
      </c>
      <c r="AZ152" s="98">
        <f>INDEX(I$15:I$4420,ROWS(I$15:I162)*24)</f>
        <v>10651.202840909096</v>
      </c>
      <c r="BA152" s="98">
        <f>INDEX(J$15:J$4420,ROWS(J$15:J162)*24)</f>
        <v>124.33293185763888</v>
      </c>
      <c r="BB152" s="98">
        <f>INDEX(K$15:K$4420,ROWS(K$15:K162)*24)</f>
        <v>0</v>
      </c>
      <c r="BC152" s="98">
        <f>INDEX(L$15:L$4420,ROWS(L$15:L162)*24)</f>
        <v>375.72774750719884</v>
      </c>
      <c r="BD152" s="98">
        <f>INDEX(M$15:M$4420,ROWS(M$15:M162)*24)</f>
        <v>374.28278853417936</v>
      </c>
      <c r="BE152" s="98">
        <f>INDEX(N$15:N$4420,ROWS(N$15:N162)*24)</f>
        <v>10033.653974202474</v>
      </c>
      <c r="BF152" s="98">
        <f>INDEX(O$15:O$4420,ROWS(O$15:O162)*24)</f>
        <v>7221.041666666667</v>
      </c>
      <c r="BG152" s="98">
        <f>INDEX(P$15:P$4420,ROWS(P$15:P162)*24)</f>
        <v>395.35138888888889</v>
      </c>
      <c r="BH152" s="98">
        <f>INDEX(Q$15:Q$4420,ROWS(Q$15:Q162)*24)</f>
        <v>19.623641381690071</v>
      </c>
      <c r="BI152" s="98">
        <f>INDEX(T$15:T$4420,ROWS(T$15:T162)*24)</f>
        <v>11.540484165167436</v>
      </c>
    </row>
    <row r="153" spans="2:61" x14ac:dyDescent="0.2">
      <c r="B153" s="100">
        <v>43667.208333333336</v>
      </c>
      <c r="C153" s="98">
        <v>9.4848499610104291</v>
      </c>
      <c r="D153" s="98">
        <f t="shared" si="24"/>
        <v>13.494332072676171</v>
      </c>
      <c r="E153" s="98">
        <v>72.146111111111111</v>
      </c>
      <c r="F153" s="98">
        <f t="shared" si="22"/>
        <v>86.257434413580043</v>
      </c>
      <c r="G153" s="98">
        <v>23647.587373735641</v>
      </c>
      <c r="H153" s="98">
        <v>22.947265625</v>
      </c>
      <c r="I153" s="98">
        <v>5723.3352656993266</v>
      </c>
      <c r="J153" s="98">
        <f t="shared" si="25"/>
        <v>49.198845486111111</v>
      </c>
      <c r="K153" s="98">
        <v>41361.803578197163</v>
      </c>
      <c r="L153" s="98">
        <f t="shared" si="26"/>
        <v>308.51193189733556</v>
      </c>
      <c r="M153" s="98">
        <f t="shared" si="21"/>
        <v>311.88065250810268</v>
      </c>
      <c r="N153" s="98"/>
      <c r="O153" s="98"/>
      <c r="P153" s="98">
        <v>332.70120370369818</v>
      </c>
      <c r="Q153" s="98">
        <v>24.189271806362601</v>
      </c>
      <c r="R153" s="98">
        <f t="shared" si="23"/>
        <v>20.386216080220294</v>
      </c>
      <c r="S153" s="98">
        <f t="shared" si="27"/>
        <v>1451.356308381756</v>
      </c>
      <c r="T153" s="101">
        <v>10.232743832137849</v>
      </c>
      <c r="W153" s="102">
        <v>43809</v>
      </c>
      <c r="X153" s="98">
        <f>INDEX(C$5:C$4420,ROWS(C$5:C153)*24)</f>
        <v>13.683780680232578</v>
      </c>
      <c r="Y153" s="98">
        <f>INDEX(D$4:D$4420,ROWS(D$4:D152)*24)</f>
        <v>12.447849645631848</v>
      </c>
      <c r="Z153" s="98">
        <f>INDEX(F$5:F$4420,ROWS(E$5:E153)*24)</f>
        <v>118.01726800641732</v>
      </c>
      <c r="AA153" s="98">
        <f t="shared" si="28"/>
        <v>169944.86592924094</v>
      </c>
      <c r="AB153" s="103">
        <f t="shared" si="29"/>
        <v>0.9311338915343218</v>
      </c>
      <c r="AC153" s="104">
        <f>INDEX(G$5:G$4420,ROWS(G$5:G153)*24)</f>
        <v>158241.4243589727</v>
      </c>
      <c r="AD153" s="98">
        <f>INDEX(H$5:H$4420,ROWS(H$5:H153)*24)</f>
        <v>22.437597656249999</v>
      </c>
      <c r="AE153" s="104">
        <f>INDEX(I$5:I$4420,ROWS(I$5:I153)*24)</f>
        <v>28372.401666666668</v>
      </c>
      <c r="AF153" s="98">
        <f>INDEX(J$5:J$4420,ROWS(J$5:J153)*24)</f>
        <v>73.676707899305569</v>
      </c>
      <c r="AG153" s="104">
        <f t="shared" si="30"/>
        <v>129869.02269230603</v>
      </c>
      <c r="AH153" s="104">
        <f>INDEX(K$5:K$4420,ROWS(K$5:K153)*24)</f>
        <v>0</v>
      </c>
      <c r="AI153" s="104">
        <f>(INDEX(M$5:M$4420,ROWS(M$5:M153)*24))*1440</f>
        <v>538814.04010951577</v>
      </c>
      <c r="AJ153" s="98">
        <f>INDEX(N$5:N$4420,ROWS(N$5:N153)*24)</f>
        <v>10693.771986490885</v>
      </c>
      <c r="AK153" s="98">
        <f>INDEX(O$5:O$4420,ROWS(O$5:O153)*24)</f>
        <v>7213.1616666666669</v>
      </c>
      <c r="AL153" s="98">
        <f>INDEX(P$5:P$4420,ROWS(P$5:P153)*24)</f>
        <v>395.60833333334989</v>
      </c>
      <c r="AM153" s="98">
        <f>INDEX(R$5:R$4420,ROWS(Q$5:Q153)*24)</f>
        <v>21.495394953529495</v>
      </c>
      <c r="AN153" s="98">
        <f t="shared" si="31"/>
        <v>30953.368733082472</v>
      </c>
      <c r="AO153" s="98">
        <f t="shared" si="32"/>
        <v>28821.730684531882</v>
      </c>
      <c r="AP153" s="98"/>
      <c r="AQ153" s="98">
        <f>INDEX(T$5:T$4420,ROWS(T$5:T153)*24)</f>
        <v>14.461450110846684</v>
      </c>
      <c r="AT153" s="105">
        <f>INDEX(B$16:B$4420,ROWS(B$16:B163)*24)</f>
        <v>43809.416666666664</v>
      </c>
      <c r="AU153" s="98">
        <f>INDEX(C$15:C$4420,ROWS(C$15:C163)*24)</f>
        <v>12.778663491927016</v>
      </c>
      <c r="AV153" s="98">
        <f>INDEX(D$15:D$4420,ROWS(D$15:D163)*24)</f>
        <v>12.390145543676317</v>
      </c>
      <c r="AW153" s="98">
        <f>INDEX(E$15:E$4420,ROWS(E$15:E163)*24)</f>
        <v>121.97962962958547</v>
      </c>
      <c r="AX153" s="98">
        <f>INDEX(G$15:G$4420,ROWS(G$15:G163)*24)</f>
        <v>56569.387643676331</v>
      </c>
      <c r="AY153" s="98">
        <f>INDEX(H$15:H$4420,ROWS(H$15:H163)*24)</f>
        <v>21.646050347222221</v>
      </c>
      <c r="AZ153" s="98">
        <f>INDEX(I$15:I$4420,ROWS(I$15:I163)*24)</f>
        <v>10512.962777777779</v>
      </c>
      <c r="BA153" s="98">
        <f>INDEX(J$15:J$4420,ROWS(J$15:J163)*24)</f>
        <v>100.33357928236325</v>
      </c>
      <c r="BB153" s="98">
        <f>INDEX(K$15:K$4420,ROWS(K$15:K163)*24)</f>
        <v>0</v>
      </c>
      <c r="BC153" s="98">
        <f>INDEX(L$15:L$4420,ROWS(L$15:L163)*24)</f>
        <v>372.83988100454627</v>
      </c>
      <c r="BD153" s="98">
        <f>INDEX(M$15:M$4420,ROWS(M$15:M163)*24)</f>
        <v>374.14317700865104</v>
      </c>
      <c r="BE153" s="98">
        <f>INDEX(N$15:N$4420,ROWS(N$15:N163)*24)</f>
        <v>9854.2308516438807</v>
      </c>
      <c r="BF153" s="98">
        <f>INDEX(O$15:O$4420,ROWS(O$15:O163)*24)</f>
        <v>7189.6558333333332</v>
      </c>
      <c r="BG153" s="98">
        <f>INDEX(P$15:P$4420,ROWS(P$15:P163)*24)</f>
        <v>395.44111111111113</v>
      </c>
      <c r="BH153" s="98">
        <f>INDEX(Q$15:Q$4420,ROWS(Q$15:Q163)*24)</f>
        <v>22.601230106564859</v>
      </c>
      <c r="BI153" s="98">
        <f>INDEX(T$15:T$4420,ROWS(T$15:T163)*24)</f>
        <v>11.441023585668558</v>
      </c>
    </row>
    <row r="154" spans="2:61" x14ac:dyDescent="0.2">
      <c r="B154" s="100">
        <v>43667.25</v>
      </c>
      <c r="C154" s="98">
        <v>9.3243135781345572</v>
      </c>
      <c r="D154" s="98">
        <f t="shared" si="24"/>
        <v>13.53083110407635</v>
      </c>
      <c r="E154" s="98">
        <v>87.084166666666661</v>
      </c>
      <c r="F154" s="98">
        <f t="shared" si="22"/>
        <v>87.590281635802242</v>
      </c>
      <c r="G154" s="98">
        <v>28239.730649188888</v>
      </c>
      <c r="H154" s="98">
        <v>23.022265624999999</v>
      </c>
      <c r="I154" s="98">
        <v>6992.3844444444449</v>
      </c>
      <c r="J154" s="98">
        <f t="shared" si="25"/>
        <v>64.061901041666658</v>
      </c>
      <c r="K154" s="98">
        <v>50465.834958405496</v>
      </c>
      <c r="L154" s="98">
        <f t="shared" si="26"/>
        <v>315.28427015223855</v>
      </c>
      <c r="M154" s="98">
        <f t="shared" si="21"/>
        <v>312.01182207069422</v>
      </c>
      <c r="N154" s="98"/>
      <c r="O154" s="98"/>
      <c r="P154" s="98">
        <v>332.66</v>
      </c>
      <c r="Q154" s="98">
        <v>17.375729847761491</v>
      </c>
      <c r="R154" s="98">
        <f t="shared" si="23"/>
        <v>20.274606702813895</v>
      </c>
      <c r="S154" s="98">
        <f t="shared" si="27"/>
        <v>1042.5437908656895</v>
      </c>
      <c r="T154" s="101">
        <v>9.9333297583838185</v>
      </c>
      <c r="W154" s="102">
        <v>43810</v>
      </c>
      <c r="X154" s="98">
        <f>INDEX(C$5:C$4420,ROWS(C$5:C154)*24)</f>
        <v>13.533703993220502</v>
      </c>
      <c r="Y154" s="98">
        <f>INDEX(D$4:D$4420,ROWS(D$4:D153)*24)</f>
        <v>12.309014599332693</v>
      </c>
      <c r="Z154" s="98">
        <f>INDEX(F$5:F$4420,ROWS(E$5:E154)*24)</f>
        <v>115.45598163245556</v>
      </c>
      <c r="AA154" s="98">
        <f t="shared" si="28"/>
        <v>166256.61355073602</v>
      </c>
      <c r="AB154" s="103">
        <f t="shared" si="29"/>
        <v>0.92584046523731411</v>
      </c>
      <c r="AC154" s="104">
        <f>INDEX(G$5:G$4420,ROWS(G$5:G154)*24)</f>
        <v>153927.10043859377</v>
      </c>
      <c r="AD154" s="98">
        <f>INDEX(H$5:H$4420,ROWS(H$5:H154)*24)</f>
        <v>17.589865451388889</v>
      </c>
      <c r="AE154" s="104">
        <f>INDEX(I$5:I$4420,ROWS(I$5:I154)*24)</f>
        <v>27526.556048148112</v>
      </c>
      <c r="AF154" s="98">
        <f>INDEX(J$5:J$4420,ROWS(J$5:J154)*24)</f>
        <v>115.09689380791453</v>
      </c>
      <c r="AG154" s="104">
        <f t="shared" si="30"/>
        <v>126400.54439044566</v>
      </c>
      <c r="AH154" s="104">
        <f>INDEX(K$5:K$4420,ROWS(K$5:K154)*24)</f>
        <v>889.5838623046875</v>
      </c>
      <c r="AI154" s="104">
        <f>(INDEX(M$5:M$4420,ROWS(M$5:M154)*24))*1440</f>
        <v>538802.08961384394</v>
      </c>
      <c r="AJ154" s="98">
        <f>INDEX(N$5:N$4420,ROWS(N$5:N154)*24)</f>
        <v>10579.68333577474</v>
      </c>
      <c r="AK154" s="98">
        <f>INDEX(O$5:O$4420,ROWS(O$5:O154)*24)</f>
        <v>7197.5091666666667</v>
      </c>
      <c r="AL154" s="98">
        <f>INDEX(P$5:P$4420,ROWS(P$5:P154)*24)</f>
        <v>395.3795185184934</v>
      </c>
      <c r="AM154" s="98">
        <f>INDEX(R$5:R$4420,ROWS(Q$5:Q154)*24)</f>
        <v>21.442145793775598</v>
      </c>
      <c r="AN154" s="98">
        <f t="shared" si="31"/>
        <v>30876.689943036861</v>
      </c>
      <c r="AO154" s="98">
        <f t="shared" si="32"/>
        <v>28586.888981849545</v>
      </c>
      <c r="AP154" s="98"/>
      <c r="AQ154" s="98">
        <f>INDEX(T$5:T$4420,ROWS(T$5:T154)*24)</f>
        <v>14.181273327267004</v>
      </c>
      <c r="AT154" s="105">
        <f>INDEX(B$16:B$4420,ROWS(B$16:B164)*24)</f>
        <v>43810.416666666664</v>
      </c>
      <c r="AU154" s="98">
        <f>INDEX(C$15:C$4420,ROWS(C$15:C164)*24)</f>
        <v>12.363177560375382</v>
      </c>
      <c r="AV154" s="98">
        <f>INDEX(D$15:D$4420,ROWS(D$15:D164)*24)</f>
        <v>12.231276213286939</v>
      </c>
      <c r="AW154" s="98">
        <f>INDEX(E$15:E$4420,ROWS(E$15:E164)*24)</f>
        <v>140.96665740483468</v>
      </c>
      <c r="AX154" s="98">
        <f>INDEX(G$15:G$4420,ROWS(G$15:G164)*24)</f>
        <v>58503.044444444444</v>
      </c>
      <c r="AY154" s="98">
        <f>INDEX(H$15:H$4420,ROWS(H$15:H164)*24)</f>
        <v>17.858582899305556</v>
      </c>
      <c r="AZ154" s="98">
        <f>INDEX(I$15:I$4420,ROWS(I$15:I164)*24)</f>
        <v>10151.882208020465</v>
      </c>
      <c r="BA154" s="98">
        <f>INDEX(J$15:J$4420,ROWS(J$15:J164)*24)</f>
        <v>123.10807450552912</v>
      </c>
      <c r="BB154" s="98">
        <f>INDEX(K$15:K$4420,ROWS(K$15:K164)*24)</f>
        <v>0</v>
      </c>
      <c r="BC154" s="98">
        <f>INDEX(L$15:L$4420,ROWS(L$15:L164)*24)</f>
        <v>376.15602840684011</v>
      </c>
      <c r="BD154" s="98">
        <f>INDEX(M$15:M$4420,ROWS(M$15:M164)*24)</f>
        <v>374.09769795991292</v>
      </c>
      <c r="BE154" s="98">
        <f>INDEX(N$15:N$4420,ROWS(N$15:N164)*24)</f>
        <v>9805.8804903157561</v>
      </c>
      <c r="BF154" s="98">
        <f>INDEX(O$15:O$4420,ROWS(O$15:O164)*24)</f>
        <v>7191.2183333333332</v>
      </c>
      <c r="BG154" s="98">
        <f>INDEX(P$15:P$4420,ROWS(P$15:P164)*24)</f>
        <v>396.15333333333331</v>
      </c>
      <c r="BH154" s="98">
        <f>INDEX(Q$15:Q$4420,ROWS(Q$15:Q164)*24)</f>
        <v>19.997304926493218</v>
      </c>
      <c r="BI154" s="98">
        <f>INDEX(T$15:T$4420,ROWS(T$15:T164)*24)</f>
        <v>11.415727783468967</v>
      </c>
    </row>
    <row r="155" spans="2:61" x14ac:dyDescent="0.2">
      <c r="B155" s="100">
        <v>43667.291666666664</v>
      </c>
      <c r="C155" s="98">
        <v>9.1430603126250212</v>
      </c>
      <c r="D155" s="98">
        <f t="shared" si="24"/>
        <v>13.550382909878712</v>
      </c>
      <c r="E155" s="98">
        <v>47.944166666666668</v>
      </c>
      <c r="F155" s="98">
        <f t="shared" si="22"/>
        <v>86.026277006172634</v>
      </c>
      <c r="G155" s="98">
        <v>32409.323352165949</v>
      </c>
      <c r="H155" s="98">
        <v>18.384342447916666</v>
      </c>
      <c r="I155" s="98">
        <v>8278.03155185182</v>
      </c>
      <c r="J155" s="98">
        <f t="shared" si="25"/>
        <v>29.559824218750002</v>
      </c>
      <c r="K155" s="98">
        <v>53598.531528862848</v>
      </c>
      <c r="L155" s="98">
        <f t="shared" si="26"/>
        <v>309.67051063100496</v>
      </c>
      <c r="M155" s="98">
        <f t="shared" ref="M155:M218" si="33">AVERAGE(L132:L155)</f>
        <v>311.92937056436875</v>
      </c>
      <c r="N155" s="98"/>
      <c r="O155" s="98"/>
      <c r="P155" s="98">
        <v>332.09129629631838</v>
      </c>
      <c r="Q155" s="98">
        <v>22.420785665313403</v>
      </c>
      <c r="R155" s="98">
        <f t="shared" si="23"/>
        <v>20.361487221485913</v>
      </c>
      <c r="S155" s="98">
        <f t="shared" si="27"/>
        <v>1345.2471399188041</v>
      </c>
      <c r="T155" s="101">
        <v>9.695005459022811</v>
      </c>
      <c r="W155" s="102">
        <v>43811</v>
      </c>
      <c r="X155" s="98">
        <f>INDEX(C$5:C$4420,ROWS(C$5:C155)*24)</f>
        <v>13.185282855505745</v>
      </c>
      <c r="Y155" s="98">
        <f>INDEX(D$4:D$4420,ROWS(D$4:D154)*24)</f>
        <v>12.161964333604493</v>
      </c>
      <c r="Z155" s="98">
        <f>INDEX(F$5:F$4420,ROWS(E$5:E155)*24)</f>
        <v>116.99338853659735</v>
      </c>
      <c r="AA155" s="98">
        <f t="shared" si="28"/>
        <v>168470.47949270019</v>
      </c>
      <c r="AB155" s="103">
        <f t="shared" si="29"/>
        <v>0.93615517176407748</v>
      </c>
      <c r="AC155" s="104">
        <f>INDEX(G$5:G$4420,ROWS(G$5:G155)*24)</f>
        <v>157714.51066666524</v>
      </c>
      <c r="AD155" s="98">
        <f>INDEX(H$5:H$4420,ROWS(H$5:H155)*24)</f>
        <v>23.434016927083334</v>
      </c>
      <c r="AE155" s="104">
        <f>INDEX(I$5:I$4420,ROWS(I$5:I155)*24)</f>
        <v>29138.629166666666</v>
      </c>
      <c r="AF155" s="98">
        <f>INDEX(J$5:J$4420,ROWS(J$5:J155)*24)</f>
        <v>50.872649739583338</v>
      </c>
      <c r="AG155" s="104">
        <f t="shared" si="30"/>
        <v>128575.88149999858</v>
      </c>
      <c r="AH155" s="104">
        <f>INDEX(K$5:K$4420,ROWS(K$5:K155)*24)</f>
        <v>0</v>
      </c>
      <c r="AI155" s="104">
        <f>(INDEX(M$5:M$4420,ROWS(M$5:M155)*24))*1440</f>
        <v>538607.13953409123</v>
      </c>
      <c r="AJ155" s="98">
        <f>INDEX(N$5:N$4420,ROWS(N$5:N155)*24)</f>
        <v>10306.479900716145</v>
      </c>
      <c r="AK155" s="98">
        <f>INDEX(O$5:O$4420,ROWS(O$5:O155)*24)</f>
        <v>7178.2108333333335</v>
      </c>
      <c r="AL155" s="98">
        <f>INDEX(P$5:P$4420,ROWS(P$5:P155)*24)</f>
        <v>395.7522222222222</v>
      </c>
      <c r="AM155" s="98">
        <f>INDEX(R$5:R$4420,ROWS(Q$5:Q155)*24)</f>
        <v>21.692247342771143</v>
      </c>
      <c r="AN155" s="98">
        <f t="shared" si="31"/>
        <v>31236.836173590447</v>
      </c>
      <c r="AO155" s="98">
        <f t="shared" si="32"/>
        <v>29242.525733453913</v>
      </c>
      <c r="AP155" s="98"/>
      <c r="AQ155" s="98">
        <f>INDEX(T$5:T$4420,ROWS(T$5:T155)*24)</f>
        <v>14.056240928173064</v>
      </c>
      <c r="AT155" s="105">
        <f>INDEX(B$16:B$4420,ROWS(B$16:B165)*24)</f>
        <v>43811.416666666664</v>
      </c>
      <c r="AU155" s="98">
        <f>INDEX(C$15:C$4420,ROWS(C$15:C165)*24)</f>
        <v>11.70771105341429</v>
      </c>
      <c r="AV155" s="98">
        <f>INDEX(D$15:D$4420,ROWS(D$15:D165)*24)</f>
        <v>12.068752626672202</v>
      </c>
      <c r="AW155" s="98">
        <f>INDEX(E$15:E$4420,ROWS(E$15:E165)*24)</f>
        <v>101.17361111111111</v>
      </c>
      <c r="AX155" s="98">
        <f>INDEX(G$15:G$4420,ROWS(G$15:G165)*24)</f>
        <v>58344.045853463082</v>
      </c>
      <c r="AY155" s="98">
        <f>INDEX(H$15:H$4420,ROWS(H$15:H165)*24)</f>
        <v>15.135601128472222</v>
      </c>
      <c r="AZ155" s="98">
        <f>INDEX(I$15:I$4420,ROWS(I$15:I165)*24)</f>
        <v>40334.540833333333</v>
      </c>
      <c r="BA155" s="98">
        <f>INDEX(J$15:J$4420,ROWS(J$15:J165)*24)</f>
        <v>86.038009982638897</v>
      </c>
      <c r="BB155" s="98">
        <f>INDEX(K$15:K$4420,ROWS(K$15:K165)*24)</f>
        <v>0</v>
      </c>
      <c r="BC155" s="98">
        <f>INDEX(L$15:L$4420,ROWS(L$15:L165)*24)</f>
        <v>374.9192923565912</v>
      </c>
      <c r="BD155" s="98">
        <f>INDEX(M$15:M$4420,ROWS(M$15:M165)*24)</f>
        <v>374.10920276931529</v>
      </c>
      <c r="BE155" s="98">
        <f>INDEX(N$15:N$4420,ROWS(N$15:N165)*24)</f>
        <v>9125.1976444498705</v>
      </c>
      <c r="BF155" s="98">
        <f>INDEX(O$15:O$4420,ROWS(O$15:O165)*24)</f>
        <v>7175.3591666666671</v>
      </c>
      <c r="BG155" s="98">
        <f>INDEX(P$15:P$4420,ROWS(P$15:P165)*24)</f>
        <v>395.56842592593694</v>
      </c>
      <c r="BH155" s="98">
        <f>INDEX(Q$15:Q$4420,ROWS(Q$15:Q165)*24)</f>
        <v>20.649133569345707</v>
      </c>
      <c r="BI155" s="98">
        <f>INDEX(T$15:T$4420,ROWS(T$15:T165)*24)</f>
        <v>10.55648368881776</v>
      </c>
    </row>
    <row r="156" spans="2:61" x14ac:dyDescent="0.2">
      <c r="B156" s="100">
        <v>43667.333333333336</v>
      </c>
      <c r="C156" s="98">
        <v>9.8944418901867337</v>
      </c>
      <c r="D156" s="98">
        <f t="shared" si="24"/>
        <v>13.562730643410177</v>
      </c>
      <c r="E156" s="98">
        <v>101.91777777777777</v>
      </c>
      <c r="F156" s="98">
        <f t="shared" si="22"/>
        <v>87.438452932098571</v>
      </c>
      <c r="G156" s="98">
        <v>37401.048850572901</v>
      </c>
      <c r="H156" s="98">
        <v>23.034299045138887</v>
      </c>
      <c r="I156" s="98">
        <v>9552.5783333333329</v>
      </c>
      <c r="J156" s="98">
        <f t="shared" si="25"/>
        <v>78.883478732638878</v>
      </c>
      <c r="K156" s="98">
        <v>53601.23828125</v>
      </c>
      <c r="L156" s="98">
        <f t="shared" si="26"/>
        <v>314.2360963057701</v>
      </c>
      <c r="M156" s="98">
        <f t="shared" si="33"/>
        <v>312.02675501188918</v>
      </c>
      <c r="N156" s="98"/>
      <c r="O156" s="98"/>
      <c r="P156" s="98">
        <v>332.54222222223876</v>
      </c>
      <c r="Q156" s="98">
        <v>18.306125916468638</v>
      </c>
      <c r="R156" s="98">
        <f t="shared" si="23"/>
        <v>20.27949243446103</v>
      </c>
      <c r="S156" s="98">
        <f t="shared" si="27"/>
        <v>1098.3675549881182</v>
      </c>
      <c r="T156" s="101">
        <v>9.9189204742562858</v>
      </c>
      <c r="W156" s="102">
        <v>43812</v>
      </c>
      <c r="X156" s="98">
        <f>INDEX(C$5:C$4420,ROWS(C$5:C156)*24)</f>
        <v>12.123127773072984</v>
      </c>
      <c r="Y156" s="98">
        <f>INDEX(D$4:D$4420,ROWS(D$4:D155)*24)</f>
        <v>11.884430821866495</v>
      </c>
      <c r="Z156" s="98">
        <f>INDEX(F$5:F$4420,ROWS(E$5:E156)*24)</f>
        <v>116.36427516221431</v>
      </c>
      <c r="AA156" s="98">
        <f t="shared" si="28"/>
        <v>167564.55623358861</v>
      </c>
      <c r="AB156" s="103">
        <f t="shared" si="29"/>
        <v>0.92128296208341198</v>
      </c>
      <c r="AC156" s="104">
        <f>INDEX(G$5:G$4420,ROWS(G$5:G156)*24)</f>
        <v>154374.37070707296</v>
      </c>
      <c r="AD156" s="98">
        <f>INDEX(H$5:H$4420,ROWS(H$5:H156)*24)</f>
        <v>28.216644965277776</v>
      </c>
      <c r="AE156" s="104">
        <f>INDEX(I$5:I$4420,ROWS(I$5:I156)*24)</f>
        <v>15953.992777777778</v>
      </c>
      <c r="AF156" s="98">
        <f>INDEX(J$5:J$4420,ROWS(J$5:J156)*24)</f>
        <v>84.851632812503311</v>
      </c>
      <c r="AG156" s="104">
        <f t="shared" si="30"/>
        <v>138420.37792929518</v>
      </c>
      <c r="AH156" s="104">
        <f>INDEX(K$5:K$4420,ROWS(K$5:K156)*24)</f>
        <v>29379.521775716144</v>
      </c>
      <c r="AI156" s="104">
        <f>(INDEX(M$5:M$4420,ROWS(M$5:M156)*24))*1440</f>
        <v>538794.58523287752</v>
      </c>
      <c r="AJ156" s="98">
        <f>INDEX(N$5:N$4420,ROWS(N$5:N156)*24)</f>
        <v>9813.5620629882815</v>
      </c>
      <c r="AK156" s="98">
        <f>INDEX(O$5:O$4420,ROWS(O$5:O156)*24)</f>
        <v>7182.0874999999996</v>
      </c>
      <c r="AL156" s="98">
        <f>INDEX(P$5:P$4420,ROWS(P$5:P156)*24)</f>
        <v>395.60833333333335</v>
      </c>
      <c r="AM156" s="98">
        <f>INDEX(R$5:R$4420,ROWS(Q$5:Q156)*24)</f>
        <v>21.63933427778727</v>
      </c>
      <c r="AN156" s="98">
        <f t="shared" si="31"/>
        <v>31160.641360013669</v>
      </c>
      <c r="AO156" s="98">
        <f t="shared" si="32"/>
        <v>28707.767972572274</v>
      </c>
      <c r="AP156" s="98"/>
      <c r="AQ156" s="98">
        <f>INDEX(T$5:T$4420,ROWS(T$5:T156)*24)</f>
        <v>13.203376649750604</v>
      </c>
      <c r="AT156" s="105">
        <f>INDEX(B$16:B$4420,ROWS(B$16:B166)*24)</f>
        <v>43812.416666666664</v>
      </c>
      <c r="AU156" s="98">
        <f>INDEX(C$15:C$4420,ROWS(C$15:C166)*24)</f>
        <v>8.6066697912544221</v>
      </c>
      <c r="AV156" s="98">
        <f>INDEX(D$15:D$4420,ROWS(D$15:D166)*24)</f>
        <v>11.588918094985237</v>
      </c>
      <c r="AW156" s="98">
        <f>INDEX(E$15:E$4420,ROWS(E$15:E166)*24)</f>
        <v>70.665972222222223</v>
      </c>
      <c r="AX156" s="98">
        <f>INDEX(G$15:G$4420,ROWS(G$15:G166)*24)</f>
        <v>54430.105976431238</v>
      </c>
      <c r="AY156" s="98">
        <f>INDEX(H$15:H$4420,ROWS(H$15:H166)*24)</f>
        <v>27.734364149305556</v>
      </c>
      <c r="AZ156" s="98">
        <f>INDEX(I$15:I$4420,ROWS(I$15:I166)*24)</f>
        <v>13141.681111111111</v>
      </c>
      <c r="BA156" s="98">
        <f>INDEX(J$15:J$4420,ROWS(J$15:J166)*24)</f>
        <v>42.931608072916667</v>
      </c>
      <c r="BB156" s="98">
        <f>INDEX(K$15:K$4420,ROWS(K$15:K166)*24)</f>
        <v>45459.7734375</v>
      </c>
      <c r="BC156" s="98">
        <f>INDEX(L$15:L$4420,ROWS(L$15:L166)*24)</f>
        <v>375.18421446880529</v>
      </c>
      <c r="BD156" s="98">
        <f>INDEX(M$15:M$4420,ROWS(M$15:M166)*24)</f>
        <v>374.04227709962441</v>
      </c>
      <c r="BE156" s="98">
        <f>INDEX(N$15:N$4420,ROWS(N$15:N166)*24)</f>
        <v>7144.6989839680991</v>
      </c>
      <c r="BF156" s="98">
        <f>INDEX(O$15:O$4420,ROWS(O$15:O166)*24)</f>
        <v>7180.1125000000002</v>
      </c>
      <c r="BG156" s="98">
        <f>INDEX(P$15:P$4420,ROWS(P$15:P166)*24)</f>
        <v>395.68902777777777</v>
      </c>
      <c r="BH156" s="98">
        <f>INDEX(Q$15:Q$4420,ROWS(Q$15:Q166)*24)</f>
        <v>20.504813308972452</v>
      </c>
      <c r="BI156" s="98">
        <f>INDEX(T$15:T$4420,ROWS(T$15:T166)*24)</f>
        <v>8.5900594774882002</v>
      </c>
    </row>
    <row r="157" spans="2:61" x14ac:dyDescent="0.2">
      <c r="B157" s="100">
        <v>43667.375</v>
      </c>
      <c r="C157" s="98">
        <v>11.62705577373427</v>
      </c>
      <c r="D157" s="98">
        <f t="shared" si="24"/>
        <v>13.578496519191589</v>
      </c>
      <c r="E157" s="98">
        <v>85.958333333333329</v>
      </c>
      <c r="F157" s="98">
        <f t="shared" ref="F157:F220" si="34">AVERAGE(E134:E157)</f>
        <v>87.049332561728193</v>
      </c>
      <c r="G157" s="98">
        <v>41413.908427495429</v>
      </c>
      <c r="H157" s="98">
        <v>18.483246527777776</v>
      </c>
      <c r="I157" s="98">
        <v>10825.277829629447</v>
      </c>
      <c r="J157" s="98">
        <f t="shared" si="25"/>
        <v>67.475086805555549</v>
      </c>
      <c r="K157" s="98">
        <v>53601.23828125</v>
      </c>
      <c r="L157" s="98">
        <f t="shared" si="26"/>
        <v>311.11402414523894</v>
      </c>
      <c r="M157" s="98">
        <f t="shared" si="33"/>
        <v>312.00794226729374</v>
      </c>
      <c r="N157" s="98"/>
      <c r="O157" s="98"/>
      <c r="P157" s="98">
        <v>332.55333333333334</v>
      </c>
      <c r="Q157" s="98">
        <v>21.439309188094406</v>
      </c>
      <c r="R157" s="98">
        <f t="shared" ref="R157:R220" si="35">AVERAGE(Q134:Q157)</f>
        <v>20.320994865270311</v>
      </c>
      <c r="S157" s="98">
        <f t="shared" si="27"/>
        <v>1286.3585512856644</v>
      </c>
      <c r="T157" s="101">
        <v>12.554548341252181</v>
      </c>
      <c r="W157" s="102">
        <v>43813</v>
      </c>
      <c r="X157" s="98">
        <f>INDEX(C$5:C$4420,ROWS(C$5:C157)*24)</f>
        <v>11.449901674646988</v>
      </c>
      <c r="Y157" s="98">
        <f>INDEX(D$4:D$4420,ROWS(D$4:D156)*24)</f>
        <v>11.389237428854605</v>
      </c>
      <c r="Z157" s="98">
        <f>INDEX(F$5:F$4420,ROWS(E$5:E157)*24)</f>
        <v>111.50937064594105</v>
      </c>
      <c r="AA157" s="98">
        <f t="shared" si="28"/>
        <v>160573.49373015511</v>
      </c>
      <c r="AB157" s="103">
        <f t="shared" si="29"/>
        <v>0.94004710253685297</v>
      </c>
      <c r="AC157" s="104">
        <f>INDEX(G$5:G$4420,ROWS(G$5:G157)*24)</f>
        <v>150946.64752525184</v>
      </c>
      <c r="AD157" s="98">
        <f>INDEX(H$5:H$4420,ROWS(H$5:H157)*24)</f>
        <v>24.05085720486111</v>
      </c>
      <c r="AE157" s="104">
        <f>INDEX(I$5:I$4420,ROWS(I$5:I157)*24)</f>
        <v>35516.740905555467</v>
      </c>
      <c r="AF157" s="98">
        <f>INDEX(J$5:J$4420,ROWS(J$5:J157)*24)</f>
        <v>70.08386501736112</v>
      </c>
      <c r="AG157" s="104">
        <f t="shared" si="30"/>
        <v>115429.90661969638</v>
      </c>
      <c r="AH157" s="104">
        <f>INDEX(K$5:K$4420,ROWS(K$5:K157)*24)</f>
        <v>45459.7734375</v>
      </c>
      <c r="AI157" s="104">
        <f>(INDEX(M$5:M$4420,ROWS(M$5:M157)*24))*1440</f>
        <v>538756.42911665421</v>
      </c>
      <c r="AJ157" s="98">
        <f>INDEX(N$5:N$4420,ROWS(N$5:N157)*24)</f>
        <v>9060.7129305013023</v>
      </c>
      <c r="AK157" s="98">
        <f>INDEX(O$5:O$4420,ROWS(O$5:O157)*24)</f>
        <v>7162.5066666666671</v>
      </c>
      <c r="AL157" s="98">
        <f>INDEX(P$5:P$4420,ROWS(P$5:P157)*24)</f>
        <v>395.95675925925372</v>
      </c>
      <c r="AM157" s="98">
        <f>INDEX(R$5:R$4420,ROWS(Q$5:Q157)*24)</f>
        <v>21.612093242765656</v>
      </c>
      <c r="AN157" s="98">
        <f t="shared" si="31"/>
        <v>31121.414269582547</v>
      </c>
      <c r="AO157" s="98">
        <f t="shared" si="32"/>
        <v>29255.595310970144</v>
      </c>
      <c r="AP157" s="98"/>
      <c r="AQ157" s="98">
        <f>INDEX(T$5:T$4420,ROWS(T$5:T157)*24)</f>
        <v>12.229569556514422</v>
      </c>
      <c r="AT157" s="105">
        <f>INDEX(B$16:B$4420,ROWS(B$16:B167)*24)</f>
        <v>43813.416666666664</v>
      </c>
      <c r="AU157" s="98">
        <f>INDEX(C$15:C$4420,ROWS(C$15:C167)*24)</f>
        <v>7.6567393563970434</v>
      </c>
      <c r="AV157" s="98">
        <f>INDEX(D$15:D$4420,ROWS(D$15:D167)*24)</f>
        <v>11.178731892014694</v>
      </c>
      <c r="AW157" s="98">
        <f>INDEX(E$15:E$4420,ROWS(E$15:E167)*24)</f>
        <v>92.723611111111111</v>
      </c>
      <c r="AX157" s="98">
        <f>INDEX(G$15:G$4420,ROWS(G$15:G167)*24)</f>
        <v>59275.794444444444</v>
      </c>
      <c r="AY157" s="98">
        <f>INDEX(H$15:H$4420,ROWS(H$15:H167)*24)</f>
        <v>26.839811197916667</v>
      </c>
      <c r="AZ157" s="98">
        <f>INDEX(I$15:I$4420,ROWS(I$15:I167)*24)</f>
        <v>13428.293125925991</v>
      </c>
      <c r="BA157" s="98">
        <f>INDEX(J$15:J$4420,ROWS(J$15:J167)*24)</f>
        <v>65.883799913194451</v>
      </c>
      <c r="BB157" s="98">
        <f>INDEX(K$15:K$4420,ROWS(K$15:K167)*24)</f>
        <v>0</v>
      </c>
      <c r="BC157" s="98">
        <f>INDEX(L$15:L$4420,ROWS(L$15:L167)*24)</f>
        <v>371.4969819564194</v>
      </c>
      <c r="BD157" s="98">
        <f>INDEX(M$15:M$4420,ROWS(M$15:M167)*24)</f>
        <v>374.15353066031327</v>
      </c>
      <c r="BE157" s="98">
        <f>INDEX(N$15:N$4420,ROWS(N$15:N167)*24)</f>
        <v>6561.7085327148434</v>
      </c>
      <c r="BF157" s="98">
        <f>INDEX(O$15:O$4420,ROWS(O$15:O167)*24)</f>
        <v>7160.4666666666662</v>
      </c>
      <c r="BG157" s="98">
        <f>INDEX(P$15:P$4420,ROWS(P$15:P167)*24)</f>
        <v>395.37601851849922</v>
      </c>
      <c r="BH157" s="98">
        <f>INDEX(Q$15:Q$4420,ROWS(Q$15:Q167)*24)</f>
        <v>23.879036562079822</v>
      </c>
      <c r="BI157" s="98">
        <f>INDEX(T$15:T$4420,ROWS(T$15:T167)*24)</f>
        <v>8.0170532238483432</v>
      </c>
    </row>
    <row r="158" spans="2:61" x14ac:dyDescent="0.2">
      <c r="B158" s="100">
        <v>43667.416666666664</v>
      </c>
      <c r="C158" s="98">
        <v>13.742104047317472</v>
      </c>
      <c r="D158" s="98">
        <f t="shared" si="24"/>
        <v>13.582018826685449</v>
      </c>
      <c r="E158" s="98">
        <v>46.682499999999997</v>
      </c>
      <c r="F158" s="98">
        <f t="shared" si="34"/>
        <v>86.928985339505957</v>
      </c>
      <c r="G158" s="98">
        <v>46211.841370370094</v>
      </c>
      <c r="H158" s="98">
        <v>22.890874565972222</v>
      </c>
      <c r="I158" s="98">
        <v>12106.159820987548</v>
      </c>
      <c r="J158" s="98">
        <f t="shared" si="25"/>
        <v>23.791625434027775</v>
      </c>
      <c r="K158" s="98">
        <v>53601.23828125</v>
      </c>
      <c r="L158" s="98">
        <f t="shared" si="26"/>
        <v>311.58798995268842</v>
      </c>
      <c r="M158" s="98">
        <f t="shared" si="33"/>
        <v>312.00447921174344</v>
      </c>
      <c r="N158" s="98"/>
      <c r="O158" s="98"/>
      <c r="P158" s="98">
        <v>332.07240740739638</v>
      </c>
      <c r="Q158" s="98">
        <v>20.484417454707955</v>
      </c>
      <c r="R158" s="98">
        <f t="shared" si="35"/>
        <v>20.307023507239176</v>
      </c>
      <c r="S158" s="98">
        <f t="shared" si="27"/>
        <v>1229.0650472824773</v>
      </c>
      <c r="T158" s="101">
        <v>17.004000603556634</v>
      </c>
      <c r="W158" s="102">
        <v>43814</v>
      </c>
      <c r="X158" s="98">
        <f>INDEX(C$5:C$4420,ROWS(C$5:C158)*24)</f>
        <v>12.739275520464613</v>
      </c>
      <c r="Y158" s="98">
        <f>INDEX(D$4:D$4420,ROWS(D$4:D157)*24)</f>
        <v>11.185105311195505</v>
      </c>
      <c r="Z158" s="98">
        <f>INDEX(F$5:F$4420,ROWS(E$5:E158)*24)</f>
        <v>116.43258625091363</v>
      </c>
      <c r="AA158" s="98">
        <f t="shared" si="28"/>
        <v>167662.92420131562</v>
      </c>
      <c r="AB158" s="103">
        <f t="shared" si="29"/>
        <v>0.91900992661714298</v>
      </c>
      <c r="AC158" s="104">
        <f>INDEX(G$5:G$4420,ROWS(G$5:G158)*24)</f>
        <v>154083.89166666666</v>
      </c>
      <c r="AD158" s="98">
        <f>INDEX(H$5:H$4420,ROWS(H$5:H158)*24)</f>
        <v>23.631825086805556</v>
      </c>
      <c r="AE158" s="104">
        <f>INDEX(I$5:I$4420,ROWS(I$5:I158)*24)</f>
        <v>35371.674476493994</v>
      </c>
      <c r="AF158" s="98">
        <f>INDEX(J$5:J$4420,ROWS(J$5:J158)*24)</f>
        <v>65.683730468750014</v>
      </c>
      <c r="AG158" s="104">
        <f t="shared" si="30"/>
        <v>118712.21719017267</v>
      </c>
      <c r="AH158" s="104">
        <f>INDEX(K$5:K$4420,ROWS(K$5:K158)*24)</f>
        <v>0</v>
      </c>
      <c r="AI158" s="104">
        <f>(INDEX(M$5:M$4420,ROWS(M$5:M158)*24))*1440</f>
        <v>538915.902790664</v>
      </c>
      <c r="AJ158" s="98">
        <f>INDEX(N$5:N$4420,ROWS(N$5:N158)*24)</f>
        <v>9901.9843920898438</v>
      </c>
      <c r="AK158" s="98">
        <f>INDEX(O$5:O$4420,ROWS(O$5:O158)*24)</f>
        <v>7178.7216666666664</v>
      </c>
      <c r="AL158" s="98">
        <f>INDEX(P$5:P$4420,ROWS(P$5:P158)*24)</f>
        <v>395.93148148152562</v>
      </c>
      <c r="AM158" s="98">
        <f>INDEX(R$5:R$4420,ROWS(Q$5:Q158)*24)</f>
        <v>21.447850364318057</v>
      </c>
      <c r="AN158" s="98">
        <f t="shared" si="31"/>
        <v>30884.904524618003</v>
      </c>
      <c r="AO158" s="98">
        <f t="shared" si="32"/>
        <v>28383.533840746659</v>
      </c>
      <c r="AP158" s="98"/>
      <c r="AQ158" s="98">
        <f>INDEX(T$5:T$4420,ROWS(T$5:T158)*24)</f>
        <v>13.32801116053791</v>
      </c>
      <c r="AT158" s="105">
        <f>INDEX(B$16:B$4420,ROWS(B$16:B168)*24)</f>
        <v>43814.416666666664</v>
      </c>
      <c r="AU158" s="98">
        <f>INDEX(C$15:C$4420,ROWS(C$15:C168)*24)</f>
        <v>11.051900699826785</v>
      </c>
      <c r="AV158" s="98">
        <f>INDEX(D$15:D$4420,ROWS(D$15:D168)*24)</f>
        <v>11.414784000954512</v>
      </c>
      <c r="AW158" s="98">
        <f>INDEX(E$15:E$4420,ROWS(E$15:E168)*24)</f>
        <v>86.003796296285259</v>
      </c>
      <c r="AX158" s="98">
        <f>INDEX(G$15:G$4420,ROWS(G$15:G168)*24)</f>
        <v>56567.272385618955</v>
      </c>
      <c r="AY158" s="98">
        <f>INDEX(H$15:H$4420,ROWS(H$15:H168)*24)</f>
        <v>21.517480468750001</v>
      </c>
      <c r="AZ158" s="98">
        <f>INDEX(I$15:I$4420,ROWS(I$15:I168)*24)</f>
        <v>13053.145888888719</v>
      </c>
      <c r="BA158" s="98">
        <f>INDEX(J$15:J$4420,ROWS(J$15:J168)*24)</f>
        <v>64.486315827535265</v>
      </c>
      <c r="BB158" s="98">
        <f>INDEX(K$15:K$4420,ROWS(K$15:K168)*24)</f>
        <v>0</v>
      </c>
      <c r="BC158" s="98">
        <f>INDEX(L$15:L$4420,ROWS(L$15:L168)*24)</f>
        <v>375.05577931330021</v>
      </c>
      <c r="BD158" s="98">
        <f>INDEX(M$15:M$4420,ROWS(M$15:M168)*24)</f>
        <v>374.36475687253022</v>
      </c>
      <c r="BE158" s="98">
        <f>INDEX(N$15:N$4420,ROWS(N$15:N168)*24)</f>
        <v>8690.4938094075515</v>
      </c>
      <c r="BF158" s="98">
        <f>INDEX(O$15:O$4420,ROWS(O$15:O168)*24)</f>
        <v>7161.585</v>
      </c>
      <c r="BG158" s="98">
        <f>INDEX(P$15:P$4420,ROWS(P$15:P168)*24)</f>
        <v>395.81925925930341</v>
      </c>
      <c r="BH158" s="98">
        <f>INDEX(Q$15:Q$4420,ROWS(Q$15:Q168)*24)</f>
        <v>20.763479946003191</v>
      </c>
      <c r="BI158" s="98">
        <f>INDEX(T$15:T$4420,ROWS(T$15:T168)*24)</f>
        <v>10.146271897041524</v>
      </c>
    </row>
    <row r="159" spans="2:61" x14ac:dyDescent="0.2">
      <c r="B159" s="100">
        <v>43667.458333333336</v>
      </c>
      <c r="C159" s="98">
        <v>15.910653301520894</v>
      </c>
      <c r="D159" s="98">
        <f t="shared" si="24"/>
        <v>13.605066336239412</v>
      </c>
      <c r="E159" s="98">
        <v>78.394999999999996</v>
      </c>
      <c r="F159" s="98">
        <f t="shared" si="34"/>
        <v>86.02902006172819</v>
      </c>
      <c r="G159" s="98">
        <v>49836.886111111111</v>
      </c>
      <c r="H159" s="98">
        <v>23.013454861111111</v>
      </c>
      <c r="I159" s="98">
        <v>13378.713888888889</v>
      </c>
      <c r="J159" s="98">
        <f t="shared" si="25"/>
        <v>55.381545138888882</v>
      </c>
      <c r="K159" s="98">
        <v>53601.23828125</v>
      </c>
      <c r="L159" s="98">
        <f t="shared" si="26"/>
        <v>313.83487419664027</v>
      </c>
      <c r="M159" s="98">
        <f t="shared" si="33"/>
        <v>312.14073165294309</v>
      </c>
      <c r="N159" s="98"/>
      <c r="O159" s="98"/>
      <c r="P159" s="98">
        <v>332.71499999999997</v>
      </c>
      <c r="Q159" s="98">
        <v>18.880125803359682</v>
      </c>
      <c r="R159" s="98">
        <f t="shared" si="35"/>
        <v>20.202111729619947</v>
      </c>
      <c r="S159" s="98">
        <f t="shared" si="27"/>
        <v>1132.8075482015809</v>
      </c>
      <c r="T159" s="101">
        <v>19.056118784877988</v>
      </c>
      <c r="W159" s="102">
        <v>43815</v>
      </c>
      <c r="X159" s="98">
        <f>INDEX(C$5:C$4420,ROWS(C$5:C159)*24)</f>
        <v>12.946698445214166</v>
      </c>
      <c r="Y159" s="98">
        <f>INDEX(D$4:D$4420,ROWS(D$4:D158)*24)</f>
        <v>11.534397140427396</v>
      </c>
      <c r="Z159" s="98">
        <f>INDEX(F$5:F$4420,ROWS(E$5:E159)*24)</f>
        <v>114.26215779321127</v>
      </c>
      <c r="AA159" s="98">
        <f t="shared" si="28"/>
        <v>164537.50722222423</v>
      </c>
      <c r="AB159" s="103">
        <f t="shared" si="29"/>
        <v>0.92400136650797893</v>
      </c>
      <c r="AC159" s="104">
        <f>INDEX(G$5:G$4420,ROWS(G$5:G159)*24)</f>
        <v>152032.88151515165</v>
      </c>
      <c r="AD159" s="98">
        <f>INDEX(H$5:H$4420,ROWS(H$5:H159)*24)</f>
        <v>26.887651909722223</v>
      </c>
      <c r="AE159" s="104">
        <f>INDEX(I$5:I$4420,ROWS(I$5:I159)*24)</f>
        <v>34191.668055555558</v>
      </c>
      <c r="AF159" s="98">
        <f>INDEX(J$5:J$4420,ROWS(J$5:J159)*24)</f>
        <v>108.43984809027776</v>
      </c>
      <c r="AG159" s="104">
        <f t="shared" si="30"/>
        <v>117841.2134595961</v>
      </c>
      <c r="AH159" s="104">
        <f>INDEX(K$5:K$4420,ROWS(K$5:K159)*24)</f>
        <v>0</v>
      </c>
      <c r="AI159" s="104">
        <f>(INDEX(M$5:M$4420,ROWS(M$5:M159)*24))*1440</f>
        <v>529963.61014989135</v>
      </c>
      <c r="AJ159" s="98">
        <f>INDEX(N$5:N$4420,ROWS(N$5:N159)*24)</f>
        <v>10063.266874186198</v>
      </c>
      <c r="AK159" s="98">
        <f>INDEX(O$5:O$4420,ROWS(O$5:O159)*24)</f>
        <v>7176.274166666667</v>
      </c>
      <c r="AL159" s="98">
        <f>INDEX(P$5:P$4420,ROWS(P$5:P159)*24)</f>
        <v>396.02916666666664</v>
      </c>
      <c r="AM159" s="98">
        <f>INDEX(R$5:R$4420,ROWS(Q$5:Q159)*24)</f>
        <v>20.349409176036303</v>
      </c>
      <c r="AN159" s="98">
        <f t="shared" si="31"/>
        <v>29303.149213492277</v>
      </c>
      <c r="AO159" s="98">
        <f t="shared" si="32"/>
        <v>27076.149916254071</v>
      </c>
      <c r="AP159" s="98"/>
      <c r="AQ159" s="98">
        <f>INDEX(T$5:T$4420,ROWS(T$5:T159)*24)</f>
        <v>13.730924242221</v>
      </c>
      <c r="AT159" s="105">
        <f>INDEX(B$16:B$4420,ROWS(B$16:B169)*24)</f>
        <v>43815.416666666664</v>
      </c>
      <c r="AU159" s="98">
        <f>INDEX(C$15:C$4420,ROWS(C$15:C169)*24)</f>
        <v>11.489300217120521</v>
      </c>
      <c r="AV159" s="98">
        <f>INDEX(D$15:D$4420,ROWS(D$15:D169)*24)</f>
        <v>11.598431151079426</v>
      </c>
      <c r="AW159" s="98">
        <f>INDEX(E$15:E$4420,ROWS(E$15:E169)*24)</f>
        <v>105.28777777777778</v>
      </c>
      <c r="AX159" s="98">
        <f>INDEX(G$15:G$4420,ROWS(G$15:G169)*24)</f>
        <v>58261.203418803874</v>
      </c>
      <c r="AY159" s="98">
        <f>INDEX(H$15:H$4420,ROWS(H$15:H169)*24)</f>
        <v>24.96296657986111</v>
      </c>
      <c r="AZ159" s="98">
        <f>INDEX(I$15:I$4420,ROWS(I$15:I169)*24)</f>
        <v>12712.427530864212</v>
      </c>
      <c r="BA159" s="98">
        <f>INDEX(J$15:J$4420,ROWS(J$15:J169)*24)</f>
        <v>80.324811197916659</v>
      </c>
      <c r="BB159" s="98">
        <f>INDEX(K$15:K$4420,ROWS(K$15:K169)*24)</f>
        <v>0</v>
      </c>
      <c r="BC159" s="98">
        <f>INDEX(L$15:L$4420,ROWS(L$15:L169)*24)</f>
        <v>374.1730630527851</v>
      </c>
      <c r="BD159" s="98">
        <f>INDEX(M$15:M$4420,ROWS(M$15:M169)*24)</f>
        <v>367.79428639360822</v>
      </c>
      <c r="BE159" s="98">
        <f>INDEX(N$15:N$4420,ROWS(N$15:N169)*24)</f>
        <v>9148.7565348307289</v>
      </c>
      <c r="BF159" s="98">
        <f>INDEX(O$15:O$4420,ROWS(O$15:O169)*24)</f>
        <v>7163.2408333333333</v>
      </c>
      <c r="BG159" s="98">
        <f>INDEX(P$15:P$4420,ROWS(P$15:P169)*24)</f>
        <v>395.91472222222222</v>
      </c>
      <c r="BH159" s="98">
        <f>INDEX(Q$15:Q$4420,ROWS(Q$15:Q169)*24)</f>
        <v>21.741659169437156</v>
      </c>
      <c r="BI159" s="98">
        <f>INDEX(T$15:T$4420,ROWS(T$15:T169)*24)</f>
        <v>10.618354972998301</v>
      </c>
    </row>
    <row r="160" spans="2:61" x14ac:dyDescent="0.2">
      <c r="B160" s="100">
        <v>43667.5</v>
      </c>
      <c r="C160" s="98">
        <v>16.796091028672333</v>
      </c>
      <c r="D160" s="98">
        <f t="shared" si="24"/>
        <v>13.622410405808481</v>
      </c>
      <c r="E160" s="98">
        <v>58.299166666666665</v>
      </c>
      <c r="F160" s="98">
        <f t="shared" si="34"/>
        <v>84.334841820987421</v>
      </c>
      <c r="G160" s="98">
        <v>54135.473796295722</v>
      </c>
      <c r="H160" s="98">
        <v>18.256846788194444</v>
      </c>
      <c r="I160" s="98">
        <v>14655.264728704393</v>
      </c>
      <c r="J160" s="98">
        <f t="shared" si="25"/>
        <v>40.04231987847222</v>
      </c>
      <c r="K160" s="98">
        <v>53601.23828125</v>
      </c>
      <c r="L160" s="98">
        <f t="shared" si="26"/>
        <v>309.95130929462198</v>
      </c>
      <c r="M160" s="98">
        <f t="shared" si="33"/>
        <v>312.07034276196964</v>
      </c>
      <c r="N160" s="98"/>
      <c r="O160" s="98"/>
      <c r="P160" s="98">
        <v>331.73435185184081</v>
      </c>
      <c r="Q160" s="98">
        <v>21.783042557218835</v>
      </c>
      <c r="R160" s="98">
        <f t="shared" si="35"/>
        <v>20.276250620594755</v>
      </c>
      <c r="S160" s="98">
        <f t="shared" si="27"/>
        <v>1306.9825534331301</v>
      </c>
      <c r="T160" s="101">
        <v>20.483531366549432</v>
      </c>
      <c r="W160" s="102">
        <v>43816</v>
      </c>
      <c r="X160" s="98">
        <f>INDEX(C$5:C$4420,ROWS(C$5:C160)*24)</f>
        <v>13.026933949126137</v>
      </c>
      <c r="Y160" s="98">
        <f>INDEX(D$4:D$4420,ROWS(D$4:D159)*24)</f>
        <v>11.658928820590527</v>
      </c>
      <c r="Z160" s="98">
        <f>INDEX(F$5:F$4420,ROWS(E$5:E160)*24)</f>
        <v>114.45831122882872</v>
      </c>
      <c r="AA160" s="98">
        <f t="shared" si="28"/>
        <v>164819.96816951336</v>
      </c>
      <c r="AB160" s="103">
        <f t="shared" si="29"/>
        <v>0.93856200524173705</v>
      </c>
      <c r="AC160" s="104">
        <f>INDEX(G$5:G$4420,ROWS(G$5:G160)*24)</f>
        <v>154693.75982905773</v>
      </c>
      <c r="AD160" s="98">
        <f>INDEX(H$5:H$4420,ROWS(H$5:H160)*24)</f>
        <v>29.666178385416668</v>
      </c>
      <c r="AE160" s="104">
        <f>INDEX(I$5:I$4420,ROWS(I$5:I160)*24)</f>
        <v>35020.765277777777</v>
      </c>
      <c r="AF160" s="98">
        <f>INDEX(J$5:J$4420,ROWS(J$5:J160)*24)</f>
        <v>85.72878956330733</v>
      </c>
      <c r="AG160" s="104">
        <f t="shared" si="30"/>
        <v>119672.99455127996</v>
      </c>
      <c r="AH160" s="104">
        <f>INDEX(K$5:K$4420,ROWS(K$5:K160)*24)</f>
        <v>2.3487169742584229</v>
      </c>
      <c r="AI160" s="104">
        <f>(INDEX(M$5:M$4420,ROWS(M$5:M160)*24))*1440</f>
        <v>538390.84440789267</v>
      </c>
      <c r="AJ160" s="98">
        <f>INDEX(N$5:N$4420,ROWS(N$5:N160)*24)</f>
        <v>10176.613224283854</v>
      </c>
      <c r="AK160" s="98">
        <f>INDEX(O$5:O$4420,ROWS(O$5:O160)*24)</f>
        <v>7170.1991666666663</v>
      </c>
      <c r="AL160" s="98">
        <f>INDEX(P$5:P$4420,ROWS(P$5:P160)*24)</f>
        <v>395.79324074074628</v>
      </c>
      <c r="AM160" s="98">
        <f>INDEX(R$5:R$4420,ROWS(Q$5:Q160)*24)</f>
        <v>21.93893975308265</v>
      </c>
      <c r="AN160" s="98">
        <f t="shared" si="31"/>
        <v>31592.073244439016</v>
      </c>
      <c r="AO160" s="98">
        <f t="shared" si="32"/>
        <v>29651.119614044514</v>
      </c>
      <c r="AP160" s="98"/>
      <c r="AQ160" s="98">
        <f>INDEX(T$5:T$4420,ROWS(T$5:T160)*24)</f>
        <v>13.814212936036185</v>
      </c>
      <c r="AT160" s="105">
        <f>INDEX(B$16:B$4420,ROWS(B$16:B170)*24)</f>
        <v>43816.416666666664</v>
      </c>
      <c r="AU160" s="98">
        <f>INDEX(C$15:C$4420,ROWS(C$15:C170)*24)</f>
        <v>11.715465787289366</v>
      </c>
      <c r="AV160" s="98">
        <f>INDEX(D$15:D$4420,ROWS(D$15:D170)*24)</f>
        <v>11.700143697239378</v>
      </c>
      <c r="AW160" s="98">
        <f>INDEX(E$15:E$4420,ROWS(E$15:E170)*24)</f>
        <v>90.238055555555562</v>
      </c>
      <c r="AX160" s="98">
        <f>INDEX(G$15:G$4420,ROWS(G$15:G170)*24)</f>
        <v>58612.265856483515</v>
      </c>
      <c r="AY160" s="98">
        <f>INDEX(H$15:H$4420,ROWS(H$15:H170)*24)</f>
        <v>0</v>
      </c>
      <c r="AZ160" s="98">
        <f>INDEX(I$15:I$4420,ROWS(I$15:I170)*24)</f>
        <v>14766</v>
      </c>
      <c r="BA160" s="98">
        <f>INDEX(J$15:J$4420,ROWS(J$15:J170)*24)</f>
        <v>90.238055555555562</v>
      </c>
      <c r="BB160" s="98">
        <f>INDEX(K$15:K$4420,ROWS(K$15:K170)*24)</f>
        <v>0</v>
      </c>
      <c r="BC160" s="98">
        <f>INDEX(L$15:L$4420,ROWS(L$15:L170)*24)</f>
        <v>371.46856405579382</v>
      </c>
      <c r="BD160" s="98">
        <f>INDEX(M$15:M$4420,ROWS(M$15:M170)*24)</f>
        <v>373.97411748351124</v>
      </c>
      <c r="BE160" s="98">
        <f>INDEX(N$15:N$4420,ROWS(N$15:N170)*24)</f>
        <v>9132.951697184244</v>
      </c>
      <c r="BF160" s="98">
        <f>INDEX(O$15:O$4420,ROWS(O$15:O170)*24)</f>
        <v>7163.18</v>
      </c>
      <c r="BG160" s="98">
        <f>INDEX(P$15:P$4420,ROWS(P$15:P170)*24)</f>
        <v>395.84064814815918</v>
      </c>
      <c r="BH160" s="98">
        <f>INDEX(Q$15:Q$4420,ROWS(Q$15:Q170)*24)</f>
        <v>24.37208409236537</v>
      </c>
      <c r="BI160" s="98">
        <f>INDEX(T$15:T$4420,ROWS(T$15:T170)*24)</f>
        <v>10.483913824574815</v>
      </c>
    </row>
    <row r="161" spans="2:61" x14ac:dyDescent="0.2">
      <c r="B161" s="100">
        <v>43667.541666666664</v>
      </c>
      <c r="C161" s="98">
        <v>16.922284229066637</v>
      </c>
      <c r="D161" s="98">
        <f t="shared" si="24"/>
        <v>13.66046514085196</v>
      </c>
      <c r="E161" s="98">
        <v>122.52472222222222</v>
      </c>
      <c r="F161" s="98">
        <f t="shared" si="34"/>
        <v>85.896126543209661</v>
      </c>
      <c r="G161" s="98">
        <v>59504.24814814925</v>
      </c>
      <c r="H161" s="98">
        <v>22.851334635416666</v>
      </c>
      <c r="I161" s="98">
        <v>15922.646388888888</v>
      </c>
      <c r="J161" s="98">
        <f t="shared" si="25"/>
        <v>99.673387586805561</v>
      </c>
      <c r="K161" s="98">
        <v>53601.23828125</v>
      </c>
      <c r="L161" s="98">
        <f t="shared" si="26"/>
        <v>315.79795065704729</v>
      </c>
      <c r="M161" s="98">
        <f t="shared" si="33"/>
        <v>312.34261553352525</v>
      </c>
      <c r="N161" s="98"/>
      <c r="O161" s="98"/>
      <c r="P161" s="98">
        <v>332.5672222222222</v>
      </c>
      <c r="Q161" s="98">
        <v>16.76927156517489</v>
      </c>
      <c r="R161" s="98">
        <f t="shared" si="35"/>
        <v>20.0115087132348</v>
      </c>
      <c r="S161" s="98">
        <f t="shared" si="27"/>
        <v>1006.1562939104933</v>
      </c>
      <c r="T161" s="101">
        <v>20.949290266633035</v>
      </c>
      <c r="W161" s="102">
        <v>43817</v>
      </c>
      <c r="X161" s="98">
        <f>INDEX(C$5:C$4420,ROWS(C$5:C161)*24)</f>
        <v>12.778323868823032</v>
      </c>
      <c r="Y161" s="98">
        <f>INDEX(D$4:D$4420,ROWS(D$4:D160)*24)</f>
        <v>11.575091279801464</v>
      </c>
      <c r="Z161" s="98">
        <f>INDEX(F$5:F$4420,ROWS(E$5:E161)*24)</f>
        <v>110.27027417463825</v>
      </c>
      <c r="AA161" s="98">
        <f t="shared" si="28"/>
        <v>158789.19481147907</v>
      </c>
      <c r="AB161" s="103">
        <f t="shared" si="29"/>
        <v>0.93771636007451287</v>
      </c>
      <c r="AC161" s="104">
        <f>INDEX(G$5:G$4420,ROWS(G$5:G161)*24)</f>
        <v>148899.22577778288</v>
      </c>
      <c r="AD161" s="98">
        <f>INDEX(H$5:H$4420,ROWS(H$5:H161)*24)</f>
        <v>10.952983940972222</v>
      </c>
      <c r="AE161" s="104">
        <f>INDEX(I$5:I$4420,ROWS(I$5:I161)*24)</f>
        <v>28396.032200926162</v>
      </c>
      <c r="AF161" s="98">
        <f>INDEX(J$5:J$4420,ROWS(J$5:J161)*24)</f>
        <v>84.070349392361109</v>
      </c>
      <c r="AG161" s="104">
        <f t="shared" si="30"/>
        <v>120503.19357685672</v>
      </c>
      <c r="AH161" s="104">
        <f>INDEX(K$5:K$4420,ROWS(K$5:K161)*24)</f>
        <v>0</v>
      </c>
      <c r="AI161" s="104">
        <f>(INDEX(M$5:M$4420,ROWS(M$5:M161)*24))*1440</f>
        <v>539213.07885356946</v>
      </c>
      <c r="AJ161" s="98">
        <f>INDEX(N$5:N$4420,ROWS(N$5:N161)*24)</f>
        <v>9925.8335758463545</v>
      </c>
      <c r="AK161" s="98">
        <f>INDEX(O$5:O$4420,ROWS(O$5:O161)*24)</f>
        <v>7156.5183333333334</v>
      </c>
      <c r="AL161" s="98">
        <f>INDEX(P$5:P$4420,ROWS(P$5:P161)*24)</f>
        <v>395.99685185194016</v>
      </c>
      <c r="AM161" s="98">
        <f>INDEX(R$5:R$4420,ROWS(Q$5:Q161)*24)</f>
        <v>21.346564404597498</v>
      </c>
      <c r="AN161" s="98">
        <f t="shared" si="31"/>
        <v>30739.052742620395</v>
      </c>
      <c r="AO161" s="98">
        <f t="shared" si="32"/>
        <v>28824.512649948469</v>
      </c>
      <c r="AP161" s="98"/>
      <c r="AQ161" s="98">
        <f>INDEX(T$5:T$4420,ROWS(T$5:T161)*24)</f>
        <v>13.378459946003794</v>
      </c>
      <c r="AT161" s="105">
        <f>INDEX(B$16:B$4420,ROWS(B$16:B171)*24)</f>
        <v>43817.416666666664</v>
      </c>
      <c r="AU161" s="98">
        <f>INDEX(C$15:C$4420,ROWS(C$15:C171)*24)</f>
        <v>11.18628536896097</v>
      </c>
      <c r="AV161" s="98">
        <f>INDEX(D$15:D$4420,ROWS(D$15:D171)*24)</f>
        <v>11.45384592072813</v>
      </c>
      <c r="AW161" s="98">
        <f>INDEX(E$15:E$4420,ROWS(E$15:E171)*24)</f>
        <v>133.05771111835671</v>
      </c>
      <c r="AX161" s="98">
        <f>INDEX(G$15:G$4420,ROWS(G$15:G171)*24)</f>
        <v>57470.006462035541</v>
      </c>
      <c r="AY161" s="98">
        <f>INDEX(H$15:H$4420,ROWS(H$15:H171)*24)</f>
        <v>129.43594759693053</v>
      </c>
      <c r="AZ161" s="98">
        <f>INDEX(I$15:I$4420,ROWS(I$15:I171)*24)</f>
        <v>7876.5947179654386</v>
      </c>
      <c r="BA161" s="98">
        <f>INDEX(J$15:J$4420,ROWS(J$15:J171)*24)</f>
        <v>3.6217635214261747</v>
      </c>
      <c r="BB161" s="98">
        <f>INDEX(K$15:K$4420,ROWS(K$15:K171)*24)</f>
        <v>0</v>
      </c>
      <c r="BC161" s="98">
        <f>INDEX(L$15:L$4420,ROWS(L$15:L171)*24)</f>
        <v>377.46812823112879</v>
      </c>
      <c r="BD161" s="98">
        <f>INDEX(M$15:M$4420,ROWS(M$15:M171)*24)</f>
        <v>374.79893785999298</v>
      </c>
      <c r="BE161" s="98">
        <f>INDEX(N$15:N$4420,ROWS(N$15:N171)*24)</f>
        <v>8887.700353454471</v>
      </c>
      <c r="BF161" s="98">
        <f>INDEX(O$15:O$4420,ROWS(O$15:O171)*24)</f>
        <v>7154.7485322896282</v>
      </c>
      <c r="BG161" s="98">
        <f>INDEX(P$15:P$4420,ROWS(P$15:P171)*24)</f>
        <v>396.19838449111472</v>
      </c>
      <c r="BH161" s="98">
        <f>INDEX(Q$15:Q$4420,ROWS(Q$15:Q171)*24)</f>
        <v>18.730256259985953</v>
      </c>
      <c r="BI161" s="98">
        <f>INDEX(T$15:T$4420,ROWS(T$15:T171)*24)</f>
        <v>10.292380102462646</v>
      </c>
    </row>
    <row r="162" spans="2:61" x14ac:dyDescent="0.2">
      <c r="B162" s="100">
        <v>43667.583333333336</v>
      </c>
      <c r="C162" s="98">
        <v>16.6324946014966</v>
      </c>
      <c r="D162" s="98">
        <f t="shared" si="24"/>
        <v>13.699988494951066</v>
      </c>
      <c r="E162" s="98">
        <v>74.179861111111109</v>
      </c>
      <c r="F162" s="98">
        <f t="shared" si="34"/>
        <v>84.544523533950397</v>
      </c>
      <c r="G162" s="98">
        <v>65697.48759780977</v>
      </c>
      <c r="H162" s="98">
        <v>20.952289496527779</v>
      </c>
      <c r="I162" s="98">
        <v>17191.558117592584</v>
      </c>
      <c r="J162" s="98">
        <f t="shared" si="25"/>
        <v>53.227571614583326</v>
      </c>
      <c r="K162" s="98">
        <v>53601.23828125</v>
      </c>
      <c r="L162" s="98">
        <f t="shared" si="26"/>
        <v>311.42387062987763</v>
      </c>
      <c r="M162" s="98">
        <f t="shared" si="33"/>
        <v>312.19863418241783</v>
      </c>
      <c r="N162" s="98"/>
      <c r="O162" s="98"/>
      <c r="P162" s="98">
        <v>331.33240740736323</v>
      </c>
      <c r="Q162" s="98">
        <v>19.908536777485601</v>
      </c>
      <c r="R162" s="98">
        <f t="shared" si="35"/>
        <v>20.134745465574959</v>
      </c>
      <c r="S162" s="98">
        <f t="shared" si="27"/>
        <v>1194.512206649136</v>
      </c>
      <c r="T162" s="101">
        <v>20.633416839175755</v>
      </c>
      <c r="W162" s="102">
        <v>43818</v>
      </c>
      <c r="X162" s="98">
        <f>INDEX(C$5:C$4420,ROWS(C$5:C162)*24)</f>
        <v>11.64896551903389</v>
      </c>
      <c r="Y162" s="98">
        <f>INDEX(D$4:D$4420,ROWS(D$4:D161)*24)</f>
        <v>11.18816753259425</v>
      </c>
      <c r="Z162" s="98">
        <f>INDEX(F$5:F$4420,ROWS(E$5:E162)*24)</f>
        <v>114.94784026574223</v>
      </c>
      <c r="AA162" s="98">
        <f t="shared" si="28"/>
        <v>165524.8899826688</v>
      </c>
      <c r="AB162" s="103">
        <f t="shared" si="29"/>
        <v>0.91004479087502221</v>
      </c>
      <c r="AC162" s="104">
        <f>INDEX(G$5:G$4420,ROWS(G$5:G162)*24)</f>
        <v>150635.06388888889</v>
      </c>
      <c r="AD162" s="98">
        <f>INDEX(H$5:H$4420,ROWS(H$5:H162)*24)</f>
        <v>20.224186197916666</v>
      </c>
      <c r="AE162" s="104">
        <f>INDEX(I$5:I$4420,ROWS(I$5:I162)*24)</f>
        <v>30464.764166666668</v>
      </c>
      <c r="AF162" s="98">
        <f>INDEX(J$5:J$4420,ROWS(J$5:J162)*24)</f>
        <v>120.11998046875</v>
      </c>
      <c r="AG162" s="104">
        <f t="shared" si="30"/>
        <v>120170.29972222223</v>
      </c>
      <c r="AH162" s="104">
        <f>INDEX(K$5:K$4420,ROWS(K$5:K162)*24)</f>
        <v>0</v>
      </c>
      <c r="AI162" s="104">
        <f>(INDEX(M$5:M$4420,ROWS(M$5:M162)*24))*1440</f>
        <v>540282.99028933013</v>
      </c>
      <c r="AJ162" s="98">
        <f>INDEX(N$5:N$4420,ROWS(N$5:N162)*24)</f>
        <v>9097.3637150065097</v>
      </c>
      <c r="AK162" s="98">
        <f>INDEX(O$5:O$4420,ROWS(O$5:O162)*24)</f>
        <v>7156.2433333333329</v>
      </c>
      <c r="AL162" s="98">
        <f>INDEX(P$5:P$4420,ROWS(P$5:P162)*24)</f>
        <v>395.62611111111113</v>
      </c>
      <c r="AM162" s="98">
        <f>INDEX(R$5:R$4420,ROWS(Q$5:Q162)*24)</f>
        <v>20.613394632348413</v>
      </c>
      <c r="AN162" s="98">
        <f t="shared" si="31"/>
        <v>29683.288270581714</v>
      </c>
      <c r="AO162" s="98">
        <f t="shared" si="32"/>
        <v>27013.121866684534</v>
      </c>
      <c r="AP162" s="98"/>
      <c r="AQ162" s="98">
        <f>INDEX(T$5:T$4420,ROWS(T$5:T162)*24)</f>
        <v>12.327616338681739</v>
      </c>
      <c r="AT162" s="105">
        <f>INDEX(B$16:B$4420,ROWS(B$16:B172)*24)</f>
        <v>43818.416666666664</v>
      </c>
      <c r="AU162" s="98">
        <f>INDEX(C$15:C$4420,ROWS(C$15:C172)*24)</f>
        <v>10.260552068286472</v>
      </c>
      <c r="AV162" s="98">
        <f>INDEX(D$15:D$4420,ROWS(D$15:D172)*24)</f>
        <v>10.937801218803225</v>
      </c>
      <c r="AW162" s="98">
        <f>INDEX(E$15:E$4420,ROWS(E$15:E172)*24)</f>
        <v>76.265555555555551</v>
      </c>
      <c r="AX162" s="98">
        <f>INDEX(G$15:G$4420,ROWS(G$15:G172)*24)</f>
        <v>56796.890740741626</v>
      </c>
      <c r="AY162" s="98">
        <f>INDEX(H$15:H$4420,ROWS(H$15:H172)*24)</f>
        <v>20.040494791666667</v>
      </c>
      <c r="AZ162" s="98">
        <f>INDEX(I$15:I$4420,ROWS(I$15:I172)*24)</f>
        <v>11964.549660494062</v>
      </c>
      <c r="BA162" s="98">
        <f>INDEX(J$15:J$4420,ROWS(J$15:J172)*24)</f>
        <v>56.225060763888884</v>
      </c>
      <c r="BB162" s="98">
        <f>INDEX(K$15:K$4420,ROWS(K$15:K172)*24)</f>
        <v>0</v>
      </c>
      <c r="BC162" s="98">
        <f>INDEX(L$15:L$4420,ROWS(L$15:L172)*24)</f>
        <v>375.28392973845615</v>
      </c>
      <c r="BD162" s="98">
        <f>INDEX(M$15:M$4420,ROWS(M$15:M172)*24)</f>
        <v>376.10885171370387</v>
      </c>
      <c r="BE162" s="98">
        <f>INDEX(N$15:N$4420,ROWS(N$15:N172)*24)</f>
        <v>8303.1798710123694</v>
      </c>
      <c r="BF162" s="98">
        <f>INDEX(O$15:O$4420,ROWS(O$15:O172)*24)</f>
        <v>7150.0375000000004</v>
      </c>
      <c r="BG162" s="98">
        <f>INDEX(P$15:P$4420,ROWS(P$15:P172)*24)</f>
        <v>395.87750000001654</v>
      </c>
      <c r="BH162" s="98">
        <f>INDEX(Q$15:Q$4420,ROWS(Q$15:Q172)*24)</f>
        <v>20.59357026156038</v>
      </c>
      <c r="BI162" s="98">
        <f>INDEX(T$15:T$4420,ROWS(T$15:T172)*24)</f>
        <v>9.8131659450514253</v>
      </c>
    </row>
    <row r="163" spans="2:61" x14ac:dyDescent="0.2">
      <c r="B163" s="100">
        <v>43667.625</v>
      </c>
      <c r="C163" s="98">
        <v>16.063681959046257</v>
      </c>
      <c r="D163" s="98">
        <f t="shared" si="24"/>
        <v>13.732180872619949</v>
      </c>
      <c r="E163" s="98">
        <v>129.99555555555557</v>
      </c>
      <c r="F163" s="98">
        <f t="shared" si="34"/>
        <v>86.11903742283927</v>
      </c>
      <c r="G163" s="98">
        <v>72163.876388888893</v>
      </c>
      <c r="H163" s="98">
        <v>20.590017361111112</v>
      </c>
      <c r="I163" s="98">
        <v>18485.79414141284</v>
      </c>
      <c r="J163" s="98">
        <f t="shared" si="25"/>
        <v>109.40553819444446</v>
      </c>
      <c r="K163" s="98">
        <v>53601.23828125</v>
      </c>
      <c r="L163" s="98">
        <f t="shared" si="26"/>
        <v>311.18499144611678</v>
      </c>
      <c r="M163" s="98">
        <f t="shared" si="33"/>
        <v>312.34021545625887</v>
      </c>
      <c r="N163" s="98"/>
      <c r="O163" s="98"/>
      <c r="P163" s="98">
        <v>331.32311728395524</v>
      </c>
      <c r="Q163" s="98">
        <v>20.138125837838484</v>
      </c>
      <c r="R163" s="98">
        <f t="shared" si="35"/>
        <v>19.963953800788286</v>
      </c>
      <c r="S163" s="98">
        <f t="shared" si="27"/>
        <v>1208.2875502703091</v>
      </c>
      <c r="T163" s="101">
        <v>18.062056078147144</v>
      </c>
      <c r="W163" s="102">
        <v>43819</v>
      </c>
      <c r="X163" s="98">
        <f>INDEX(C$5:C$4420,ROWS(C$5:C163)*24)</f>
        <v>10.531659950415293</v>
      </c>
      <c r="Y163" s="98">
        <f>INDEX(D$4:D$4420,ROWS(D$4:D162)*24)</f>
        <v>10.601378890500611</v>
      </c>
      <c r="Z163" s="98">
        <f>INDEX(F$5:F$4420,ROWS(E$5:E163)*24)</f>
        <v>113.43063343253816</v>
      </c>
      <c r="AA163" s="98">
        <f t="shared" si="28"/>
        <v>163340.11214285495</v>
      </c>
      <c r="AB163" s="103">
        <f t="shared" si="29"/>
        <v>0.92961974923240764</v>
      </c>
      <c r="AC163" s="104">
        <f>INDEX(G$5:G$4420,ROWS(G$5:G163)*24)</f>
        <v>151844.19408983417</v>
      </c>
      <c r="AD163" s="98">
        <f>INDEX(H$5:H$4420,ROWS(H$5:H163)*24)</f>
        <v>19.950108506944446</v>
      </c>
      <c r="AE163" s="104">
        <f>INDEX(I$5:I$4420,ROWS(I$5:I163)*24)</f>
        <v>32013.134444445372</v>
      </c>
      <c r="AF163" s="98">
        <f>INDEX(J$5:J$4420,ROWS(J$5:J163)*24)</f>
        <v>125.14155815972222</v>
      </c>
      <c r="AG163" s="104">
        <f t="shared" si="30"/>
        <v>119831.0596453888</v>
      </c>
      <c r="AH163" s="104">
        <f>INDEX(K$5:K$4420,ROWS(K$5:K163)*24)</f>
        <v>0</v>
      </c>
      <c r="AI163" s="104">
        <f>(INDEX(M$5:M$4420,ROWS(M$5:M163)*24))*1440</f>
        <v>540942.4794339966</v>
      </c>
      <c r="AJ163" s="98">
        <f>INDEX(N$5:N$4420,ROWS(N$5:N163)*24)</f>
        <v>8521.5541882324214</v>
      </c>
      <c r="AK163" s="98">
        <f>INDEX(O$5:O$4420,ROWS(O$5:O163)*24)</f>
        <v>7149.63</v>
      </c>
      <c r="AL163" s="98">
        <f>INDEX(P$5:P$4420,ROWS(P$5:P163)*24)</f>
        <v>395.87611111111113</v>
      </c>
      <c r="AM163" s="98">
        <f>INDEX(R$5:R$4420,ROWS(Q$5:Q163)*24)</f>
        <v>20.073945435065511</v>
      </c>
      <c r="AN163" s="98">
        <f t="shared" si="31"/>
        <v>28906.481426494334</v>
      </c>
      <c r="AO163" s="98">
        <f t="shared" si="32"/>
        <v>26872.036014888912</v>
      </c>
      <c r="AP163" s="98"/>
      <c r="AQ163" s="98">
        <f>INDEX(T$5:T$4420,ROWS(T$5:T163)*24)</f>
        <v>11.400873584844392</v>
      </c>
      <c r="AT163" s="105">
        <f>INDEX(B$16:B$4420,ROWS(B$16:B173)*24)</f>
        <v>43819.416666666664</v>
      </c>
      <c r="AU163" s="98">
        <f>INDEX(C$15:C$4420,ROWS(C$15:C173)*24)</f>
        <v>7.5411126085751716</v>
      </c>
      <c r="AV163" s="98">
        <f>INDEX(D$15:D$4420,ROWS(D$15:D173)*24)</f>
        <v>10.291671272788824</v>
      </c>
      <c r="AW163" s="98">
        <f>INDEX(E$15:E$4420,ROWS(E$15:E173)*24)</f>
        <v>96.68805555555555</v>
      </c>
      <c r="AX163" s="98">
        <f>INDEX(G$15:G$4420,ROWS(G$15:G173)*24)</f>
        <v>55512.322690061992</v>
      </c>
      <c r="AY163" s="98">
        <f>INDEX(H$15:H$4420,ROWS(H$15:H173)*24)</f>
        <v>19.991406250000001</v>
      </c>
      <c r="AZ163" s="98">
        <f>INDEX(I$15:I$4420,ROWS(I$15:I173)*24)</f>
        <v>12222.629073150258</v>
      </c>
      <c r="BA163" s="98">
        <f>INDEX(J$15:J$4420,ROWS(J$15:J173)*24)</f>
        <v>76.696649305555553</v>
      </c>
      <c r="BB163" s="98">
        <f>INDEX(K$15:K$4420,ROWS(K$15:K173)*24)</f>
        <v>0</v>
      </c>
      <c r="BC163" s="98">
        <f>INDEX(L$15:L$4420,ROWS(L$15:L173)*24)</f>
        <v>374.52395067194681</v>
      </c>
      <c r="BD163" s="98">
        <f>INDEX(M$15:M$4420,ROWS(M$15:M173)*24)</f>
        <v>374.68743108960842</v>
      </c>
      <c r="BE163" s="98">
        <f>INDEX(N$15:N$4420,ROWS(N$15:N173)*24)</f>
        <v>6428.4805476888023</v>
      </c>
      <c r="BF163" s="98">
        <f>INDEX(O$15:O$4420,ROWS(O$15:O173)*24)</f>
        <v>7147.71</v>
      </c>
      <c r="BG163" s="98">
        <f>INDEX(P$15:P$4420,ROWS(P$15:P173)*24)</f>
        <v>395.83166666666665</v>
      </c>
      <c r="BH163" s="98">
        <f>INDEX(Q$15:Q$4420,ROWS(Q$15:Q173)*24)</f>
        <v>21.307715994719828</v>
      </c>
      <c r="BI163" s="98">
        <f>INDEX(T$15:T$4420,ROWS(T$15:T173)*24)</f>
        <v>7.7851361503862746</v>
      </c>
    </row>
    <row r="164" spans="2:61" x14ac:dyDescent="0.2">
      <c r="B164" s="100">
        <v>43667.666666666664</v>
      </c>
      <c r="C164" s="98">
        <v>15.828547155163252</v>
      </c>
      <c r="D164" s="98">
        <f t="shared" si="24"/>
        <v>13.767581170589716</v>
      </c>
      <c r="E164" s="98">
        <v>115.29027777777777</v>
      </c>
      <c r="F164" s="98">
        <f t="shared" si="34"/>
        <v>86.711498842592604</v>
      </c>
      <c r="G164" s="98">
        <v>77852.183333333334</v>
      </c>
      <c r="H164" s="98">
        <v>22.968717447916667</v>
      </c>
      <c r="I164" s="98">
        <v>19758.109444444446</v>
      </c>
      <c r="J164" s="98">
        <f t="shared" si="25"/>
        <v>92.321560329861114</v>
      </c>
      <c r="K164" s="98">
        <v>53601.23828125</v>
      </c>
      <c r="L164" s="98">
        <f t="shared" si="26"/>
        <v>315.30039087434022</v>
      </c>
      <c r="M164" s="98">
        <f t="shared" si="33"/>
        <v>312.32914478832248</v>
      </c>
      <c r="N164" s="98"/>
      <c r="O164" s="98"/>
      <c r="P164" s="98">
        <v>331.49342592593695</v>
      </c>
      <c r="Q164" s="98">
        <v>16.193035051596752</v>
      </c>
      <c r="R164" s="98">
        <f t="shared" si="35"/>
        <v>19.932923774280628</v>
      </c>
      <c r="S164" s="98">
        <f t="shared" si="27"/>
        <v>971.58210309580511</v>
      </c>
      <c r="T164" s="101">
        <v>17.987106131080331</v>
      </c>
      <c r="W164" s="102">
        <v>43820</v>
      </c>
      <c r="X164" s="98">
        <f>INDEX(C$5:C$4420,ROWS(C$5:C164)*24)</f>
        <v>9.8749175112321979</v>
      </c>
      <c r="Y164" s="98">
        <f>INDEX(D$4:D$4420,ROWS(D$4:D163)*24)</f>
        <v>9.9494573267652751</v>
      </c>
      <c r="Z164" s="98">
        <f>INDEX(F$5:F$4420,ROWS(E$5:E164)*24)</f>
        <v>108.62269444444563</v>
      </c>
      <c r="AA164" s="98">
        <f t="shared" si="28"/>
        <v>156416.68000000171</v>
      </c>
      <c r="AB164" s="103">
        <f t="shared" si="29"/>
        <v>0.94619987179577658</v>
      </c>
      <c r="AC164" s="104">
        <f>INDEX(G$5:G$4420,ROWS(G$5:G164)*24)</f>
        <v>148001.44256272263</v>
      </c>
      <c r="AD164" s="98">
        <f>INDEX(H$5:H$4420,ROWS(H$5:H164)*24)</f>
        <v>24.889225260416666</v>
      </c>
      <c r="AE164" s="104">
        <f>INDEX(I$5:I$4420,ROWS(I$5:I164)*24)</f>
        <v>32518.470833333333</v>
      </c>
      <c r="AF164" s="98">
        <f>INDEX(J$5:J$4420,ROWS(J$5:J164)*24)</f>
        <v>80.036941406246683</v>
      </c>
      <c r="AG164" s="104">
        <f t="shared" si="30"/>
        <v>115482.9717293893</v>
      </c>
      <c r="AH164" s="104">
        <f>INDEX(K$5:K$4420,ROWS(K$5:K164)*24)</f>
        <v>0</v>
      </c>
      <c r="AI164" s="104">
        <f>(INDEX(M$5:M$4420,ROWS(M$5:M164)*24))*1440</f>
        <v>538972.41724637744</v>
      </c>
      <c r="AJ164" s="98">
        <f>INDEX(N$5:N$4420,ROWS(N$5:N164)*24)</f>
        <v>8051.4236735026043</v>
      </c>
      <c r="AK164" s="98">
        <f>INDEX(O$5:O$4420,ROWS(O$5:O164)*24)</f>
        <v>7157.6766666666663</v>
      </c>
      <c r="AL164" s="98">
        <f>INDEX(P$5:P$4420,ROWS(P$5:P164)*24)</f>
        <v>395.60074074074623</v>
      </c>
      <c r="AM164" s="98">
        <f>INDEX(R$5:R$4420,ROWS(Q$5:Q164)*24)</f>
        <v>21.468848298544827</v>
      </c>
      <c r="AN164" s="98">
        <f t="shared" si="31"/>
        <v>30915.141549904551</v>
      </c>
      <c r="AO164" s="98">
        <f t="shared" si="32"/>
        <v>29251.902971067972</v>
      </c>
      <c r="AP164" s="98"/>
      <c r="AQ164" s="98">
        <f>INDEX(T$5:T$4420,ROWS(T$5:T164)*24)</f>
        <v>10.783687640404873</v>
      </c>
      <c r="AT164" s="105">
        <f>INDEX(B$16:B$4420,ROWS(B$16:B174)*24)</f>
        <v>43820.416666666664</v>
      </c>
      <c r="AU164" s="98">
        <f>INDEX(C$15:C$4420,ROWS(C$15:C174)*24)</f>
        <v>7.2253615415003152</v>
      </c>
      <c r="AV164" s="98">
        <f>INDEX(D$15:D$4420,ROWS(D$15:D174)*24)</f>
        <v>9.85081900716715</v>
      </c>
      <c r="AW164" s="98">
        <f>INDEX(E$15:E$4420,ROWS(E$15:E174)*24)</f>
        <v>94.657499999999999</v>
      </c>
      <c r="AX164" s="98">
        <f>INDEX(G$15:G$4420,ROWS(G$15:G174)*24)</f>
        <v>51569.368650798795</v>
      </c>
      <c r="AY164" s="98">
        <f>INDEX(H$15:H$4420,ROWS(H$15:H174)*24)</f>
        <v>23.947656250000001</v>
      </c>
      <c r="AZ164" s="98">
        <f>INDEX(I$15:I$4420,ROWS(I$15:I174)*24)</f>
        <v>12216.792462962667</v>
      </c>
      <c r="BA164" s="98">
        <f>INDEX(J$15:J$4420,ROWS(J$15:J174)*24)</f>
        <v>70.709843750000005</v>
      </c>
      <c r="BB164" s="98">
        <f>INDEX(K$15:K$4420,ROWS(K$15:K174)*24)</f>
        <v>0</v>
      </c>
      <c r="BC164" s="98">
        <f>INDEX(L$15:L$4420,ROWS(L$15:L174)*24)</f>
        <v>374.6794994169444</v>
      </c>
      <c r="BD164" s="98">
        <f>INDEX(M$15:M$4420,ROWS(M$15:M174)*24)</f>
        <v>374.33657484410384</v>
      </c>
      <c r="BE164" s="98">
        <f>INDEX(N$15:N$4420,ROWS(N$15:N174)*24)</f>
        <v>6217.845853271484</v>
      </c>
      <c r="BF164" s="98">
        <f>INDEX(O$15:O$4420,ROWS(O$15:O174)*24)</f>
        <v>7158.6866666666665</v>
      </c>
      <c r="BG164" s="98">
        <f>INDEX(P$15:P$4420,ROWS(P$15:P174)*24)</f>
        <v>395.78212962965171</v>
      </c>
      <c r="BH164" s="98">
        <f>INDEX(Q$15:Q$4420,ROWS(Q$15:Q174)*24)</f>
        <v>21.102630212707314</v>
      </c>
      <c r="BI164" s="98">
        <f>INDEX(T$15:T$4420,ROWS(T$15:T174)*24)</f>
        <v>7.536321728390952</v>
      </c>
    </row>
    <row r="165" spans="2:61" x14ac:dyDescent="0.2">
      <c r="B165" s="100">
        <v>43667.708333333336</v>
      </c>
      <c r="C165" s="98">
        <v>15.342371333705055</v>
      </c>
      <c r="D165" s="98">
        <f t="shared" si="24"/>
        <v>13.775916376792914</v>
      </c>
      <c r="E165" s="98">
        <v>82.469166666666666</v>
      </c>
      <c r="F165" s="98">
        <f t="shared" si="34"/>
        <v>87.258559027777778</v>
      </c>
      <c r="G165" s="98">
        <v>84452.794444444444</v>
      </c>
      <c r="H165" s="98">
        <v>18.349338107638889</v>
      </c>
      <c r="I165" s="98">
        <v>21029.57678425936</v>
      </c>
      <c r="J165" s="98">
        <f t="shared" si="25"/>
        <v>64.119828559027781</v>
      </c>
      <c r="K165" s="98">
        <v>53601.23828125</v>
      </c>
      <c r="L165" s="98">
        <f t="shared" si="26"/>
        <v>312.11773523578614</v>
      </c>
      <c r="M165" s="98">
        <f t="shared" si="33"/>
        <v>312.48474606153894</v>
      </c>
      <c r="N165" s="98"/>
      <c r="O165" s="98"/>
      <c r="P165" s="98">
        <v>333.18388888888887</v>
      </c>
      <c r="Q165" s="98">
        <v>21.066153653102745</v>
      </c>
      <c r="R165" s="98">
        <f t="shared" si="35"/>
        <v>19.787808612175262</v>
      </c>
      <c r="S165" s="98">
        <f t="shared" si="27"/>
        <v>1263.9692191861648</v>
      </c>
      <c r="T165" s="101">
        <v>15.75624776914276</v>
      </c>
      <c r="W165" s="102">
        <v>43821</v>
      </c>
      <c r="X165" s="98">
        <f>INDEX(C$5:C$4420,ROWS(C$5:C165)*24)</f>
        <v>10.061446489901799</v>
      </c>
      <c r="Y165" s="98">
        <f>INDEX(D$4:D$4420,ROWS(D$4:D164)*24)</f>
        <v>9.6209077364646269</v>
      </c>
      <c r="Z165" s="98">
        <f>INDEX(F$5:F$4420,ROWS(E$5:E165)*24)</f>
        <v>106.05919417734378</v>
      </c>
      <c r="AA165" s="98">
        <f t="shared" si="28"/>
        <v>152725.23961537506</v>
      </c>
      <c r="AB165" s="103">
        <f t="shared" si="29"/>
        <v>0.93856471643532047</v>
      </c>
      <c r="AC165" s="104">
        <f>INDEX(G$5:G$4420,ROWS(G$5:G165)*24)</f>
        <v>143342.52121212086</v>
      </c>
      <c r="AD165" s="98">
        <f>INDEX(H$5:H$4420,ROWS(H$5:H165)*24)</f>
        <v>25.050271267361111</v>
      </c>
      <c r="AE165" s="104">
        <f>INDEX(I$5:I$4420,ROWS(I$5:I165)*24)</f>
        <v>32280.945277777777</v>
      </c>
      <c r="AF165" s="98">
        <f>INDEX(J$5:J$4420,ROWS(J$5:J165)*24)</f>
        <v>64.451210214098296</v>
      </c>
      <c r="AG165" s="104">
        <f t="shared" si="30"/>
        <v>111061.57593434308</v>
      </c>
      <c r="AH165" s="104">
        <f>INDEX(K$5:K$4420,ROWS(K$5:K165)*24)</f>
        <v>0</v>
      </c>
      <c r="AI165" s="104">
        <f>(INDEX(M$5:M$4420,ROWS(M$5:M165)*24))*1440</f>
        <v>539625.85154231428</v>
      </c>
      <c r="AJ165" s="98">
        <f>INDEX(N$5:N$4420,ROWS(N$5:N165)*24)</f>
        <v>8151.2075052897135</v>
      </c>
      <c r="AK165" s="98">
        <f>INDEX(O$5:O$4420,ROWS(O$5:O165)*24)</f>
        <v>7154.46</v>
      </c>
      <c r="AL165" s="98">
        <f>INDEX(P$5:P$4420,ROWS(P$5:P165)*24)</f>
        <v>395.92879629625213</v>
      </c>
      <c r="AM165" s="98">
        <f>INDEX(R$5:R$4420,ROWS(Q$5:Q165)*24)</f>
        <v>21.029473787482456</v>
      </c>
      <c r="AN165" s="98">
        <f t="shared" si="31"/>
        <v>30282.442253974736</v>
      </c>
      <c r="AO165" s="98">
        <f t="shared" si="32"/>
        <v>28422.031827070765</v>
      </c>
      <c r="AP165" s="98"/>
      <c r="AQ165" s="98">
        <f>INDEX(T$5:T$4420,ROWS(T$5:T165)*24)</f>
        <v>10.892091504921877</v>
      </c>
      <c r="AT165" s="105">
        <f>INDEX(B$16:B$4420,ROWS(B$16:B175)*24)</f>
        <v>43821.416666666664</v>
      </c>
      <c r="AU165" s="98">
        <f>INDEX(C$15:C$4420,ROWS(C$15:C175)*24)</f>
        <v>8.6334520424726531</v>
      </c>
      <c r="AV165" s="98">
        <f>INDEX(D$15:D$4420,ROWS(D$15:D175)*24)</f>
        <v>9.6529277367857507</v>
      </c>
      <c r="AW165" s="98">
        <f>INDEX(E$15:E$4420,ROWS(E$15:E175)*24)</f>
        <v>128.16416666666666</v>
      </c>
      <c r="AX165" s="98">
        <f>INDEX(G$15:G$4420,ROWS(G$15:G175)*24)</f>
        <v>52666.019444444442</v>
      </c>
      <c r="AY165" s="98">
        <f>INDEX(H$15:H$4420,ROWS(H$15:H175)*24)</f>
        <v>24.157356770833335</v>
      </c>
      <c r="AZ165" s="98">
        <f>INDEX(I$15:I$4420,ROWS(I$15:I175)*24)</f>
        <v>11934.471388888889</v>
      </c>
      <c r="BA165" s="98">
        <f>INDEX(J$15:J$4420,ROWS(J$15:J175)*24)</f>
        <v>104.00680989583333</v>
      </c>
      <c r="BB165" s="98">
        <f>INDEX(K$15:K$4420,ROWS(K$15:K175)*24)</f>
        <v>0</v>
      </c>
      <c r="BC165" s="98">
        <f>INDEX(L$15:L$4420,ROWS(L$15:L175)*24)</f>
        <v>374.3858180510249</v>
      </c>
      <c r="BD165" s="98">
        <f>INDEX(M$15:M$4420,ROWS(M$15:M175)*24)</f>
        <v>374.85720610770676</v>
      </c>
      <c r="BE165" s="98">
        <f>INDEX(N$15:N$4420,ROWS(N$15:N175)*24)</f>
        <v>7018.5035831705727</v>
      </c>
      <c r="BF165" s="98">
        <f>INDEX(O$15:O$4420,ROWS(O$15:O175)*24)</f>
        <v>7155.3166666666666</v>
      </c>
      <c r="BG165" s="98">
        <f>INDEX(P$15:P$4420,ROWS(P$15:P175)*24)</f>
        <v>395.45638888888891</v>
      </c>
      <c r="BH165" s="98">
        <f>INDEX(Q$15:Q$4420,ROWS(Q$15:Q175)*24)</f>
        <v>21.070570837864004</v>
      </c>
      <c r="BI165" s="98">
        <f>INDEX(T$15:T$4420,ROWS(T$15:T175)*24)</f>
        <v>8.3431352643318437</v>
      </c>
    </row>
    <row r="166" spans="2:61" x14ac:dyDescent="0.2">
      <c r="B166" s="100">
        <v>43667.75</v>
      </c>
      <c r="C166" s="98">
        <v>15.199963514539931</v>
      </c>
      <c r="D166" s="98">
        <f t="shared" si="24"/>
        <v>13.716455528710176</v>
      </c>
      <c r="E166" s="98">
        <v>101.48694444444445</v>
      </c>
      <c r="F166" s="98">
        <f t="shared" si="34"/>
        <v>86.964780092592591</v>
      </c>
      <c r="G166" s="98">
        <v>89995.677777777775</v>
      </c>
      <c r="H166" s="98">
        <v>22.876345486111113</v>
      </c>
      <c r="I166" s="98">
        <v>22307.295949328342</v>
      </c>
      <c r="J166" s="98">
        <f t="shared" si="25"/>
        <v>78.610598958333327</v>
      </c>
      <c r="K166" s="98">
        <v>53601.23828125</v>
      </c>
      <c r="L166" s="98">
        <f t="shared" si="26"/>
        <v>312.96185566927409</v>
      </c>
      <c r="M166" s="98">
        <f t="shared" si="33"/>
        <v>312.35707461419071</v>
      </c>
      <c r="N166" s="98"/>
      <c r="O166" s="98"/>
      <c r="P166" s="98">
        <v>332.33398148149251</v>
      </c>
      <c r="Q166" s="98">
        <v>19.372125812218421</v>
      </c>
      <c r="R166" s="98">
        <f t="shared" si="35"/>
        <v>19.910445337302669</v>
      </c>
      <c r="S166" s="98">
        <f t="shared" si="27"/>
        <v>1162.3275487331052</v>
      </c>
      <c r="T166" s="101">
        <v>15.523173056109291</v>
      </c>
      <c r="W166" s="102">
        <v>43822</v>
      </c>
      <c r="X166" s="98">
        <f>INDEX(C$5:C$4420,ROWS(C$5:C166)*24)</f>
        <v>10.282191520796882</v>
      </c>
      <c r="Y166" s="98">
        <f>INDEX(D$4:D$4420,ROWS(D$4:D165)*24)</f>
        <v>9.7587377323573108</v>
      </c>
      <c r="Z166" s="98">
        <f>INDEX(F$5:F$4420,ROWS(E$5:E166)*24)</f>
        <v>108.58299719416017</v>
      </c>
      <c r="AA166" s="98">
        <f t="shared" si="28"/>
        <v>156359.51595959064</v>
      </c>
      <c r="AB166" s="103">
        <f t="shared" si="29"/>
        <v>0.91710565830986845</v>
      </c>
      <c r="AC166" s="104">
        <f>INDEX(G$5:G$4420,ROWS(G$5:G166)*24)</f>
        <v>143398.19681713276</v>
      </c>
      <c r="AD166" s="98">
        <f>INDEX(H$5:H$4420,ROWS(H$5:H166)*24)</f>
        <v>23.943988715277779</v>
      </c>
      <c r="AE166" s="104">
        <f>INDEX(I$5:I$4420,ROWS(I$5:I166)*24)</f>
        <v>31517.170555555556</v>
      </c>
      <c r="AF166" s="98">
        <f>INDEX(J$5:J$4420,ROWS(J$5:J166)*24)</f>
        <v>85.957147648351054</v>
      </c>
      <c r="AG166" s="104">
        <f t="shared" si="30"/>
        <v>111881.02626157721</v>
      </c>
      <c r="AH166" s="104">
        <f>INDEX(K$5:K$4420,ROWS(K$5:K166)*24)</f>
        <v>0</v>
      </c>
      <c r="AI166" s="104">
        <f>(INDEX(M$5:M$4420,ROWS(M$5:M166)*24))*1440</f>
        <v>540286.11776047898</v>
      </c>
      <c r="AJ166" s="98">
        <f>INDEX(N$5:N$4420,ROWS(N$5:N166)*24)</f>
        <v>8272.9083496093754</v>
      </c>
      <c r="AK166" s="98">
        <f>INDEX(O$5:O$4420,ROWS(O$5:O166)*24)</f>
        <v>7157.8041666666668</v>
      </c>
      <c r="AL166" s="98">
        <f>INDEX(P$5:P$4420,ROWS(P$5:P166)*24)</f>
        <v>395.53966049383087</v>
      </c>
      <c r="AM166" s="98">
        <f>INDEX(R$5:R$4420,ROWS(Q$5:Q166)*24)</f>
        <v>20.525681451700606</v>
      </c>
      <c r="AN166" s="98">
        <f t="shared" si="31"/>
        <v>29556.981290448872</v>
      </c>
      <c r="AO166" s="98">
        <f t="shared" si="32"/>
        <v>27106.874784029576</v>
      </c>
      <c r="AP166" s="98"/>
      <c r="AQ166" s="98">
        <f>INDEX(T$5:T$4420,ROWS(T$5:T166)*24)</f>
        <v>11.000029721514503</v>
      </c>
      <c r="AT166" s="105">
        <f>INDEX(B$16:B$4420,ROWS(B$16:B176)*24)</f>
        <v>43822.416666666664</v>
      </c>
      <c r="AU166" s="98">
        <f>INDEX(C$15:C$4420,ROWS(C$15:C176)*24)</f>
        <v>7.6238571136951858</v>
      </c>
      <c r="AV166" s="98">
        <f>INDEX(D$15:D$4420,ROWS(D$15:D176)*24)</f>
        <v>9.7604005859647742</v>
      </c>
      <c r="AW166" s="98">
        <f>INDEX(E$15:E$4420,ROWS(E$15:E176)*24)</f>
        <v>91.396444444457686</v>
      </c>
      <c r="AX166" s="98">
        <f>INDEX(G$15:G$4420,ROWS(G$15:G176)*24)</f>
        <v>55655.620222227306</v>
      </c>
      <c r="AY166" s="98">
        <f>INDEX(H$15:H$4420,ROWS(H$15:H176)*24)</f>
        <v>22.902593315972222</v>
      </c>
      <c r="AZ166" s="98">
        <f>INDEX(I$15:I$4420,ROWS(I$15:I176)*24)</f>
        <v>11519.645277777778</v>
      </c>
      <c r="BA166" s="98">
        <f>INDEX(J$15:J$4420,ROWS(J$15:J176)*24)</f>
        <v>68.49385112848546</v>
      </c>
      <c r="BB166" s="98">
        <f>INDEX(K$15:K$4420,ROWS(K$15:K176)*24)</f>
        <v>0</v>
      </c>
      <c r="BC166" s="98">
        <f>INDEX(L$15:L$4420,ROWS(L$15:L176)*24)</f>
        <v>377.19634188600298</v>
      </c>
      <c r="BD166" s="98">
        <f>INDEX(M$15:M$4420,ROWS(M$15:M176)*24)</f>
        <v>375.36985291787602</v>
      </c>
      <c r="BE166" s="98">
        <f>INDEX(N$15:N$4420,ROWS(N$15:N176)*24)</f>
        <v>6486.0217154947914</v>
      </c>
      <c r="BF166" s="98">
        <f>INDEX(O$15:O$4420,ROWS(O$15:O176)*24)</f>
        <v>7157.8558333333331</v>
      </c>
      <c r="BG166" s="98">
        <f>INDEX(P$15:P$4420,ROWS(P$15:P176)*24)</f>
        <v>395.815509259262</v>
      </c>
      <c r="BH166" s="98">
        <f>INDEX(Q$15:Q$4420,ROWS(Q$15:Q176)*24)</f>
        <v>18.619167373259035</v>
      </c>
      <c r="BI166" s="98">
        <f>INDEX(T$15:T$4420,ROWS(T$15:T176)*24)</f>
        <v>7.8800316067016682</v>
      </c>
    </row>
    <row r="167" spans="2:61" x14ac:dyDescent="0.2">
      <c r="B167" s="100">
        <v>43667.791666666664</v>
      </c>
      <c r="C167" s="98">
        <v>15.179173061251641</v>
      </c>
      <c r="D167" s="98">
        <f t="shared" si="24"/>
        <v>13.673512362960599</v>
      </c>
      <c r="E167" s="98">
        <v>86.485694444444448</v>
      </c>
      <c r="F167" s="98">
        <f t="shared" si="34"/>
        <v>86.422760416666662</v>
      </c>
      <c r="G167" s="98">
        <v>96019.87480620225</v>
      </c>
      <c r="H167" s="98">
        <v>22.972395833333334</v>
      </c>
      <c r="I167" s="98">
        <v>23575.323611111111</v>
      </c>
      <c r="J167" s="98">
        <f t="shared" si="25"/>
        <v>63.513298611111111</v>
      </c>
      <c r="K167" s="98">
        <v>53601.23828125</v>
      </c>
      <c r="L167" s="98">
        <f t="shared" si="26"/>
        <v>316.29527883323095</v>
      </c>
      <c r="M167" s="98">
        <f t="shared" si="33"/>
        <v>312.55191276064966</v>
      </c>
      <c r="N167" s="98"/>
      <c r="O167" s="98"/>
      <c r="P167" s="98">
        <v>332.4001430976453</v>
      </c>
      <c r="Q167" s="98">
        <v>16.104864264414321</v>
      </c>
      <c r="R167" s="98">
        <f t="shared" si="35"/>
        <v>19.733171023615984</v>
      </c>
      <c r="S167" s="98">
        <f t="shared" si="27"/>
        <v>966.29185586485926</v>
      </c>
      <c r="T167" s="101">
        <v>15.358700328540419</v>
      </c>
      <c r="W167" s="102">
        <v>43823</v>
      </c>
      <c r="X167" s="98">
        <f>INDEX(C$5:C$4420,ROWS(C$5:C167)*24)</f>
        <v>9.0013694135347997</v>
      </c>
      <c r="Y167" s="98">
        <f>INDEX(D$4:D$4420,ROWS(D$4:D166)*24)</f>
        <v>9.5157834681054094</v>
      </c>
      <c r="Z167" s="98">
        <f>INDEX(F$5:F$4420,ROWS(E$5:E167)*24)</f>
        <v>106.97776503527426</v>
      </c>
      <c r="AA167" s="98">
        <f t="shared" si="28"/>
        <v>154047.98165079494</v>
      </c>
      <c r="AB167" s="103">
        <f t="shared" si="29"/>
        <v>0.94283888920586389</v>
      </c>
      <c r="AC167" s="104">
        <f>INDEX(G$5:G$4420,ROWS(G$5:G167)*24)</f>
        <v>145242.42790404081</v>
      </c>
      <c r="AD167" s="98">
        <f>INDEX(H$5:H$4420,ROWS(H$5:H167)*24)</f>
        <v>15.098339843750001</v>
      </c>
      <c r="AE167" s="104">
        <f>INDEX(I$5:I$4420,ROWS(I$5:I167)*24)</f>
        <v>26682.485000000001</v>
      </c>
      <c r="AF167" s="98">
        <f>INDEX(J$5:J$4420,ROWS(J$5:J167)*24)</f>
        <v>103.00388237847223</v>
      </c>
      <c r="AG167" s="104">
        <f t="shared" si="30"/>
        <v>118559.94290404081</v>
      </c>
      <c r="AH167" s="104">
        <f>INDEX(K$5:K$4420,ROWS(K$5:K167)*24)</f>
        <v>0</v>
      </c>
      <c r="AI167" s="104">
        <f>(INDEX(M$5:M$4420,ROWS(M$5:M167)*24))*1440</f>
        <v>540517.1648141247</v>
      </c>
      <c r="AJ167" s="98">
        <f>INDEX(N$5:N$4420,ROWS(N$5:N167)*24)</f>
        <v>7376.2281131998698</v>
      </c>
      <c r="AK167" s="98">
        <f>INDEX(O$5:O$4420,ROWS(O$5:O167)*24)</f>
        <v>7164.038333333333</v>
      </c>
      <c r="AL167" s="98">
        <f>INDEX(P$5:P$4420,ROWS(P$5:P167)*24)</f>
        <v>395.48731481479274</v>
      </c>
      <c r="AM167" s="98">
        <f>INDEX(R$5:R$4420,ROWS(Q$5:Q167)*24)</f>
        <v>20.366672423572183</v>
      </c>
      <c r="AN167" s="98">
        <f t="shared" si="31"/>
        <v>29328.008289943944</v>
      </c>
      <c r="AO167" s="98">
        <f t="shared" si="32"/>
        <v>27651.586758711117</v>
      </c>
      <c r="AP167" s="98"/>
      <c r="AQ167" s="98">
        <f>INDEX(T$5:T$4420,ROWS(T$5:T167)*24)</f>
        <v>9.5872420384191592</v>
      </c>
      <c r="AT167" s="105">
        <f>INDEX(B$16:B$4420,ROWS(B$16:B177)*24)</f>
        <v>43823.416666666664</v>
      </c>
      <c r="AU167" s="98">
        <f>INDEX(C$15:C$4420,ROWS(C$15:C177)*24)</f>
        <v>6.7183015369982204</v>
      </c>
      <c r="AV167" s="98">
        <f>INDEX(D$15:D$4420,ROWS(D$15:D177)*24)</f>
        <v>9.2386700220845572</v>
      </c>
      <c r="AW167" s="98">
        <f>INDEX(E$15:E$4420,ROWS(E$15:E177)*24)</f>
        <v>135.79055555555556</v>
      </c>
      <c r="AX167" s="98">
        <f>INDEX(G$15:G$4420,ROWS(G$15:G177)*24)</f>
        <v>51114.860162601733</v>
      </c>
      <c r="AY167" s="98">
        <f>INDEX(H$15:H$4420,ROWS(H$15:H177)*24)</f>
        <v>17.743229166666666</v>
      </c>
      <c r="AZ167" s="98">
        <f>INDEX(I$15:I$4420,ROWS(I$15:I177)*24)</f>
        <v>8636.190833333334</v>
      </c>
      <c r="BA167" s="98">
        <f>INDEX(J$15:J$4420,ROWS(J$15:J177)*24)</f>
        <v>118.04732638888889</v>
      </c>
      <c r="BB167" s="98">
        <f>INDEX(K$15:K$4420,ROWS(K$15:K177)*24)</f>
        <v>0</v>
      </c>
      <c r="BC167" s="98">
        <f>INDEX(L$15:L$4420,ROWS(L$15:L177)*24)</f>
        <v>373.13874908157311</v>
      </c>
      <c r="BD167" s="98">
        <f>INDEX(M$15:M$4420,ROWS(M$15:M177)*24)</f>
        <v>375.3910839402588</v>
      </c>
      <c r="BE167" s="98">
        <f>INDEX(N$15:N$4420,ROWS(N$15:N177)*24)</f>
        <v>5735.2197757975264</v>
      </c>
      <c r="BF167" s="98">
        <f>INDEX(O$15:O$4420,ROWS(O$15:O177)*24)</f>
        <v>7157.5524999999998</v>
      </c>
      <c r="BG167" s="98">
        <f>INDEX(P$15:P$4420,ROWS(P$15:P177)*24)</f>
        <v>395.69722222222219</v>
      </c>
      <c r="BH167" s="98">
        <f>INDEX(Q$15:Q$4420,ROWS(Q$15:Q177)*24)</f>
        <v>22.558473140649085</v>
      </c>
      <c r="BI167" s="98">
        <f>INDEX(T$15:T$4420,ROWS(T$15:T177)*24)</f>
        <v>6.8670548498801267</v>
      </c>
    </row>
    <row r="168" spans="2:61" x14ac:dyDescent="0.2">
      <c r="B168" s="100">
        <v>43667.833333333336</v>
      </c>
      <c r="C168" s="98">
        <v>15.20205383265391</v>
      </c>
      <c r="D168" s="98">
        <f t="shared" si="24"/>
        <v>13.663990710556883</v>
      </c>
      <c r="E168" s="98">
        <v>101.44666666666667</v>
      </c>
      <c r="F168" s="98">
        <f t="shared" si="34"/>
        <v>87.716846064814817</v>
      </c>
      <c r="G168" s="98">
        <v>101452.93800813118</v>
      </c>
      <c r="H168" s="98">
        <v>18.397753906249999</v>
      </c>
      <c r="I168" s="98">
        <v>24857.390888888654</v>
      </c>
      <c r="J168" s="98">
        <f t="shared" si="25"/>
        <v>83.04891276041667</v>
      </c>
      <c r="K168" s="98">
        <v>53601.23828125</v>
      </c>
      <c r="L168" s="98">
        <f t="shared" si="26"/>
        <v>312.92309178099032</v>
      </c>
      <c r="M168" s="98">
        <f t="shared" si="33"/>
        <v>312.55918735534317</v>
      </c>
      <c r="N168" s="98"/>
      <c r="O168" s="98"/>
      <c r="P168" s="98">
        <v>332.68409259259698</v>
      </c>
      <c r="Q168" s="98">
        <v>19.761000811606646</v>
      </c>
      <c r="R168" s="98">
        <f t="shared" si="35"/>
        <v>19.722012169663696</v>
      </c>
      <c r="S168" s="98">
        <f t="shared" si="27"/>
        <v>1185.6600486963987</v>
      </c>
      <c r="T168" s="101">
        <v>15.427944400269512</v>
      </c>
      <c r="W168" s="102">
        <v>43824</v>
      </c>
      <c r="X168" s="98">
        <f>INDEX(C$5:C$4420,ROWS(C$5:C168)*24)</f>
        <v>9.01066188126104</v>
      </c>
      <c r="Y168" s="98">
        <f>INDEX(D$4:D$4420,ROWS(D$4:D167)*24)</f>
        <v>8.5023726649688811</v>
      </c>
      <c r="Z168" s="98">
        <f>INDEX(F$5:F$4420,ROWS(E$5:E168)*24)</f>
        <v>103.95960349769314</v>
      </c>
      <c r="AA168" s="98">
        <f t="shared" si="28"/>
        <v>149701.82903667813</v>
      </c>
      <c r="AB168" s="103">
        <f t="shared" si="29"/>
        <v>0.93299189926447001</v>
      </c>
      <c r="AC168" s="104">
        <f>INDEX(G$5:G$4420,ROWS(G$5:G168)*24)</f>
        <v>139670.59379629532</v>
      </c>
      <c r="AD168" s="98">
        <f>INDEX(H$5:H$4420,ROWS(H$5:H168)*24)</f>
        <v>14.734233940972222</v>
      </c>
      <c r="AE168" s="104">
        <f>INDEX(I$5:I$4420,ROWS(I$5:I168)*24)</f>
        <v>23225.033244444247</v>
      </c>
      <c r="AF168" s="98">
        <f>INDEX(J$5:J$4420,ROWS(J$5:J168)*24)</f>
        <v>69.229747540503752</v>
      </c>
      <c r="AG168" s="104">
        <f t="shared" si="30"/>
        <v>116445.56055185107</v>
      </c>
      <c r="AH168" s="104">
        <f>INDEX(K$5:K$4420,ROWS(K$5:K168)*24)</f>
        <v>0</v>
      </c>
      <c r="AI168" s="104">
        <f>(INDEX(M$5:M$4420,ROWS(M$5:M168)*24))*1440</f>
        <v>540911.4531551071</v>
      </c>
      <c r="AJ168" s="98">
        <f>INDEX(N$5:N$4420,ROWS(N$5:N168)*24)</f>
        <v>7416.4816215006513</v>
      </c>
      <c r="AK168" s="98">
        <f>INDEX(O$5:O$4420,ROWS(O$5:O168)*24)</f>
        <v>7165.0283333333336</v>
      </c>
      <c r="AL168" s="98">
        <f>INDEX(P$5:P$4420,ROWS(P$5:P168)*24)</f>
        <v>395.84666666666669</v>
      </c>
      <c r="AM168" s="98">
        <f>INDEX(R$5:R$4420,ROWS(Q$5:Q168)*24)</f>
        <v>20.11773435252832</v>
      </c>
      <c r="AN168" s="98">
        <f t="shared" si="31"/>
        <v>28969.537467640781</v>
      </c>
      <c r="AO168" s="98">
        <f t="shared" si="32"/>
        <v>27028.343782747397</v>
      </c>
      <c r="AP168" s="98"/>
      <c r="AQ168" s="98">
        <f>INDEX(T$5:T$4420,ROWS(T$5:T168)*24)</f>
        <v>9.7638971255096187</v>
      </c>
      <c r="AT168" s="105">
        <f>INDEX(B$16:B$4420,ROWS(B$16:B178)*24)</f>
        <v>43824.416666666664</v>
      </c>
      <c r="AU168" s="98">
        <f>INDEX(C$15:C$4420,ROWS(C$15:C178)*24)</f>
        <v>7.3976809178458316</v>
      </c>
      <c r="AV168" s="98">
        <f>INDEX(D$15:D$4420,ROWS(D$15:D178)*24)</f>
        <v>8.4849478751084</v>
      </c>
      <c r="AW168" s="98">
        <f>INDEX(E$15:E$4420,ROWS(E$15:E178)*24)</f>
        <v>122.0792592592703</v>
      </c>
      <c r="AX168" s="98">
        <f>INDEX(G$15:G$4420,ROWS(G$15:G178)*24)</f>
        <v>51835.523611111108</v>
      </c>
      <c r="AY168" s="98">
        <f>INDEX(H$15:H$4420,ROWS(H$15:H178)*24)</f>
        <v>19.40583767361111</v>
      </c>
      <c r="AZ168" s="98">
        <f>INDEX(I$15:I$4420,ROWS(I$15:I178)*24)</f>
        <v>8955.4556885305701</v>
      </c>
      <c r="BA168" s="98">
        <f>INDEX(J$15:J$4420,ROWS(J$15:J178)*24)</f>
        <v>102.67342158565918</v>
      </c>
      <c r="BB168" s="98">
        <f>INDEX(K$15:K$4420,ROWS(K$15:K178)*24)</f>
        <v>0</v>
      </c>
      <c r="BC168" s="98">
        <f>INDEX(L$15:L$4420,ROWS(L$15:L178)*24)</f>
        <v>377.27687132388769</v>
      </c>
      <c r="BD168" s="98">
        <f>INDEX(M$15:M$4420,ROWS(M$15:M178)*24)</f>
        <v>375.86240174810223</v>
      </c>
      <c r="BE168" s="98">
        <f>INDEX(N$15:N$4420,ROWS(N$15:N178)*24)</f>
        <v>6377.7025476074223</v>
      </c>
      <c r="BF168" s="98">
        <f>INDEX(O$15:O$4420,ROWS(O$15:O178)*24)</f>
        <v>7163.8950000000004</v>
      </c>
      <c r="BG168" s="98">
        <f>INDEX(P$15:P$4420,ROWS(P$15:P178)*24)</f>
        <v>395.69666666666666</v>
      </c>
      <c r="BH168" s="98">
        <f>INDEX(Q$15:Q$4420,ROWS(Q$15:Q178)*24)</f>
        <v>18.419795342778993</v>
      </c>
      <c r="BI168" s="98">
        <f>INDEX(T$15:T$4420,ROWS(T$15:T178)*24)</f>
        <v>7.661989217731688</v>
      </c>
    </row>
    <row r="169" spans="2:61" x14ac:dyDescent="0.2">
      <c r="B169" s="100">
        <v>43667.875</v>
      </c>
      <c r="C169" s="98">
        <v>15.400583193037246</v>
      </c>
      <c r="D169" s="98">
        <f t="shared" si="24"/>
        <v>13.615516947915181</v>
      </c>
      <c r="E169" s="98">
        <v>63.244722222222222</v>
      </c>
      <c r="F169" s="98">
        <f t="shared" si="34"/>
        <v>86.012505787037028</v>
      </c>
      <c r="G169" s="98">
        <v>106690.13368945546</v>
      </c>
      <c r="H169" s="98">
        <v>23.090885416666666</v>
      </c>
      <c r="I169" s="98">
        <v>26134.97</v>
      </c>
      <c r="J169" s="98">
        <f t="shared" si="25"/>
        <v>40.153836805555557</v>
      </c>
      <c r="K169" s="98">
        <v>53601.23828125</v>
      </c>
      <c r="L169" s="98">
        <f t="shared" si="26"/>
        <v>311.61888802725412</v>
      </c>
      <c r="M169" s="98">
        <f t="shared" si="33"/>
        <v>312.54395980223825</v>
      </c>
      <c r="N169" s="98"/>
      <c r="O169" s="98"/>
      <c r="P169" s="98">
        <v>332.00097222222223</v>
      </c>
      <c r="Q169" s="98">
        <v>20.382084194968144</v>
      </c>
      <c r="R169" s="98">
        <f t="shared" si="35"/>
        <v>19.71859581845132</v>
      </c>
      <c r="S169" s="98">
        <f t="shared" si="27"/>
        <v>1222.9250516980887</v>
      </c>
      <c r="T169" s="101">
        <v>15.249381409575774</v>
      </c>
      <c r="W169" s="102">
        <v>43825</v>
      </c>
      <c r="X169" s="98">
        <f>INDEX(C$5:C$4420,ROWS(C$5:C169)*24)</f>
        <v>9.8966128043757955</v>
      </c>
      <c r="Y169" s="98">
        <f>INDEX(D$4:D$4420,ROWS(D$4:D168)*24)</f>
        <v>9.1000886057441459</v>
      </c>
      <c r="Z169" s="98">
        <f>INDEX(F$5:F$4420,ROWS(E$5:E169)*24)</f>
        <v>104.80077630361653</v>
      </c>
      <c r="AA169" s="98">
        <f t="shared" si="28"/>
        <v>150913.11787720781</v>
      </c>
      <c r="AB169" s="103">
        <f t="shared" si="29"/>
        <v>0.91975867938093481</v>
      </c>
      <c r="AC169" s="104">
        <f>INDEX(G$5:G$4420,ROWS(G$5:G169)*24)</f>
        <v>138803.65</v>
      </c>
      <c r="AD169" s="98">
        <f>INDEX(H$5:H$4420,ROWS(H$5:H169)*24)</f>
        <v>15.711903211805556</v>
      </c>
      <c r="AE169" s="104">
        <f>INDEX(I$5:I$4420,ROWS(I$5:I169)*24)</f>
        <v>23225.093511111205</v>
      </c>
      <c r="AF169" s="98">
        <f>INDEX(J$5:J$4420,ROWS(J$5:J169)*24)</f>
        <v>105.8097634548611</v>
      </c>
      <c r="AG169" s="104">
        <f t="shared" si="30"/>
        <v>115578.55648888879</v>
      </c>
      <c r="AH169" s="104">
        <f>INDEX(K$5:K$4420,ROWS(K$5:K169)*24)</f>
        <v>0</v>
      </c>
      <c r="AI169" s="104">
        <f>(INDEX(M$5:M$4420,ROWS(M$5:M169)*24))*1440</f>
        <v>541460.85530945577</v>
      </c>
      <c r="AJ169" s="98">
        <f>INDEX(N$5:N$4420,ROWS(N$5:N169)*24)</f>
        <v>8015.2569490559899</v>
      </c>
      <c r="AK169" s="98">
        <f>INDEX(O$5:O$4420,ROWS(O$5:O169)*24)</f>
        <v>7164.335</v>
      </c>
      <c r="AL169" s="98">
        <f>INDEX(P$5:P$4420,ROWS(P$5:P169)*24)</f>
        <v>395.43493827164173</v>
      </c>
      <c r="AM169" s="98">
        <f>INDEX(R$5:R$4420,ROWS(Q$5:Q169)*24)</f>
        <v>19.669163215315308</v>
      </c>
      <c r="AN169" s="98">
        <f t="shared" si="31"/>
        <v>28323.595030054043</v>
      </c>
      <c r="AO169" s="98">
        <f t="shared" si="32"/>
        <v>26050.872360162914</v>
      </c>
      <c r="AP169" s="98"/>
      <c r="AQ169" s="98">
        <f>INDEX(T$5:T$4420,ROWS(T$5:T169)*24)</f>
        <v>10.682925827361307</v>
      </c>
      <c r="AT169" s="105">
        <f>INDEX(B$16:B$4420,ROWS(B$16:B179)*24)</f>
        <v>43825.416666666664</v>
      </c>
      <c r="AU169" s="98">
        <f>INDEX(C$15:C$4420,ROWS(C$15:C179)*24)</f>
        <v>7.7047728557387991</v>
      </c>
      <c r="AV169" s="98">
        <f>INDEX(D$15:D$4420,ROWS(D$15:D179)*24)</f>
        <v>9.2557799097183135</v>
      </c>
      <c r="AW169" s="98">
        <f>INDEX(E$15:E$4420,ROWS(E$15:E179)*24)</f>
        <v>55.661759259237186</v>
      </c>
      <c r="AX169" s="98">
        <f>INDEX(G$15:G$4420,ROWS(G$15:G179)*24)</f>
        <v>51288.885185185805</v>
      </c>
      <c r="AY169" s="98">
        <f>INDEX(H$15:H$4420,ROWS(H$15:H179)*24)</f>
        <v>15.291156684027778</v>
      </c>
      <c r="AZ169" s="98">
        <f>INDEX(I$15:I$4420,ROWS(I$15:I179)*24)</f>
        <v>7887.1544123933054</v>
      </c>
      <c r="BA169" s="98">
        <f>INDEX(J$15:J$4420,ROWS(J$15:J179)*24)</f>
        <v>40.370602575209411</v>
      </c>
      <c r="BB169" s="98">
        <f>INDEX(K$15:K$4420,ROWS(K$15:K179)*24)</f>
        <v>0</v>
      </c>
      <c r="BC169" s="98">
        <f>INDEX(L$15:L$4420,ROWS(L$15:L179)*24)</f>
        <v>378.55895533386206</v>
      </c>
      <c r="BD169" s="98">
        <f>INDEX(M$15:M$4420,ROWS(M$15:M179)*24)</f>
        <v>376.09700547767875</v>
      </c>
      <c r="BE169" s="98">
        <f>INDEX(N$15:N$4420,ROWS(N$15:N179)*24)</f>
        <v>6512.748887125651</v>
      </c>
      <c r="BF169" s="98">
        <f>INDEX(O$15:O$4420,ROWS(O$15:O179)*24)</f>
        <v>7183.7924999999996</v>
      </c>
      <c r="BG169" s="98">
        <f>INDEX(P$15:P$4420,ROWS(P$15:P179)*24)</f>
        <v>395.51935185187392</v>
      </c>
      <c r="BH169" s="98">
        <f>INDEX(Q$15:Q$4420,ROWS(Q$15:Q179)*24)</f>
        <v>16.960396518011887</v>
      </c>
      <c r="BI169" s="98">
        <f>INDEX(T$15:T$4420,ROWS(T$15:T179)*24)</f>
        <v>7.6956283761487834</v>
      </c>
    </row>
    <row r="170" spans="2:61" x14ac:dyDescent="0.2">
      <c r="B170" s="100">
        <v>43667.916666666664</v>
      </c>
      <c r="C170" s="98">
        <v>15.015790064952647</v>
      </c>
      <c r="D170" s="98">
        <f t="shared" si="24"/>
        <v>13.606740766754024</v>
      </c>
      <c r="E170" s="98">
        <v>113.97777777777777</v>
      </c>
      <c r="F170" s="98">
        <f t="shared" si="34"/>
        <v>87.414982638888887</v>
      </c>
      <c r="G170" s="98">
        <v>112184.39375</v>
      </c>
      <c r="H170" s="98">
        <v>18.635536024305555</v>
      </c>
      <c r="I170" s="98">
        <v>27414.944777777691</v>
      </c>
      <c r="J170" s="98">
        <f t="shared" si="25"/>
        <v>95.342241753472223</v>
      </c>
      <c r="K170" s="98">
        <v>53601.23828125</v>
      </c>
      <c r="L170" s="98">
        <f t="shared" si="26"/>
        <v>312.15613112599067</v>
      </c>
      <c r="M170" s="98">
        <f t="shared" si="33"/>
        <v>312.55496745638987</v>
      </c>
      <c r="N170" s="98"/>
      <c r="O170" s="98"/>
      <c r="P170" s="98">
        <v>331.97944444444443</v>
      </c>
      <c r="Q170" s="98">
        <v>19.823313318453728</v>
      </c>
      <c r="R170" s="98">
        <f t="shared" si="35"/>
        <v>19.70828646676927</v>
      </c>
      <c r="S170" s="98">
        <f t="shared" si="27"/>
        <v>1189.3987991072236</v>
      </c>
      <c r="T170" s="101">
        <v>15.38357267001799</v>
      </c>
      <c r="W170" s="102">
        <v>43826</v>
      </c>
      <c r="X170" s="98">
        <f>INDEX(C$5:C$4420,ROWS(C$5:C170)*24)</f>
        <v>9.7791341571463271</v>
      </c>
      <c r="Y170" s="98">
        <f>INDEX(D$4:D$4420,ROWS(D$4:D169)*24)</f>
        <v>9.3383441017289979</v>
      </c>
      <c r="Z170" s="98">
        <f>INDEX(F$5:F$4420,ROWS(E$5:E170)*24)</f>
        <v>102.10140660633249</v>
      </c>
      <c r="AA170" s="98">
        <f t="shared" si="28"/>
        <v>147026.02551311877</v>
      </c>
      <c r="AB170" s="103">
        <f t="shared" si="29"/>
        <v>0.94248281955842539</v>
      </c>
      <c r="AC170" s="104">
        <f>INDEX(G$5:G$4420,ROWS(G$5:G170)*24)</f>
        <v>138569.50307407317</v>
      </c>
      <c r="AD170" s="98">
        <f>INDEX(H$5:H$4420,ROWS(H$5:H170)*24)</f>
        <v>15.632921006944445</v>
      </c>
      <c r="AE170" s="104">
        <f>INDEX(I$5:I$4420,ROWS(I$5:I170)*24)</f>
        <v>21009.42351851887</v>
      </c>
      <c r="AF170" s="98">
        <f>INDEX(J$5:J$4420,ROWS(J$5:J170)*24)</f>
        <v>55.354856770833337</v>
      </c>
      <c r="AG170" s="104">
        <f t="shared" si="30"/>
        <v>117560.0795555543</v>
      </c>
      <c r="AH170" s="104">
        <f>INDEX(K$5:K$4420,ROWS(K$5:K170)*24)</f>
        <v>0</v>
      </c>
      <c r="AI170" s="104">
        <f>(INDEX(M$5:M$4420,ROWS(M$5:M170)*24))*1440</f>
        <v>544353.93631126464</v>
      </c>
      <c r="AJ170" s="98">
        <f>INDEX(N$5:N$4420,ROWS(N$5:N170)*24)</f>
        <v>7946.6126627604162</v>
      </c>
      <c r="AK170" s="98">
        <f>INDEX(O$5:O$4420,ROWS(O$5:O170)*24)</f>
        <v>7168.8916666666664</v>
      </c>
      <c r="AL170" s="98">
        <f>INDEX(P$5:P$4420,ROWS(P$5:P170)*24)</f>
        <v>395.66555555555556</v>
      </c>
      <c r="AM170" s="98">
        <f>INDEX(R$5:R$4420,ROWS(Q$5:Q170)*24)</f>
        <v>17.716254040529996</v>
      </c>
      <c r="AN170" s="98">
        <f t="shared" si="31"/>
        <v>25511.405818363193</v>
      </c>
      <c r="AO170" s="98">
        <f t="shared" si="32"/>
        <v>24044.061686590161</v>
      </c>
      <c r="AP170" s="98"/>
      <c r="AQ170" s="98">
        <f>INDEX(T$5:T$4420,ROWS(T$5:T170)*24)</f>
        <v>10.545204854983734</v>
      </c>
      <c r="AT170" s="105">
        <f>INDEX(B$16:B$4420,ROWS(B$16:B180)*24)</f>
        <v>43826.416666666664</v>
      </c>
      <c r="AU170" s="98">
        <f>INDEX(C$15:C$4420,ROWS(C$15:C180)*24)</f>
        <v>6.5403625608298981</v>
      </c>
      <c r="AV170" s="98">
        <f>INDEX(D$15:D$4420,ROWS(D$15:D180)*24)</f>
        <v>9.2619332067245264</v>
      </c>
      <c r="AW170" s="98">
        <f>INDEX(E$15:E$4420,ROWS(E$15:E180)*24)</f>
        <v>98.61333333333333</v>
      </c>
      <c r="AX170" s="98">
        <f>INDEX(G$15:G$4420,ROWS(G$15:G180)*24)</f>
        <v>53675.260874705848</v>
      </c>
      <c r="AY170" s="98">
        <f>INDEX(H$15:H$4420,ROWS(H$15:H180)*24)</f>
        <v>15.270692274305556</v>
      </c>
      <c r="AZ170" s="98">
        <f>INDEX(I$15:I$4420,ROWS(I$15:I180)*24)</f>
        <v>7902.6111111111113</v>
      </c>
      <c r="BA170" s="98">
        <f>INDEX(J$15:J$4420,ROWS(J$15:J180)*24)</f>
        <v>83.34264105902777</v>
      </c>
      <c r="BB170" s="98">
        <f>INDEX(K$15:K$4420,ROWS(K$15:K180)*24)</f>
        <v>0</v>
      </c>
      <c r="BC170" s="98">
        <f>INDEX(L$15:L$4420,ROWS(L$15:L180)*24)</f>
        <v>378.71244828100561</v>
      </c>
      <c r="BD170" s="98">
        <f>INDEX(M$15:M$4420,ROWS(M$15:M180)*24)</f>
        <v>379.39288043434317</v>
      </c>
      <c r="BE170" s="98">
        <f>INDEX(N$15:N$4420,ROWS(N$15:N180)*24)</f>
        <v>5838.4756034342445</v>
      </c>
      <c r="BF170" s="98">
        <f>INDEX(O$15:O$4420,ROWS(O$15:O180)*24)</f>
        <v>7168.08</v>
      </c>
      <c r="BG170" s="98">
        <f>INDEX(P$15:P$4420,ROWS(P$15:P180)*24)</f>
        <v>395.92583333333334</v>
      </c>
      <c r="BH170" s="98">
        <f>INDEX(Q$15:Q$4420,ROWS(Q$15:Q180)*24)</f>
        <v>17.213385052327713</v>
      </c>
      <c r="BI170" s="98">
        <f>INDEX(T$15:T$4420,ROWS(T$15:T180)*24)</f>
        <v>7.0690086430602888</v>
      </c>
    </row>
    <row r="171" spans="2:61" x14ac:dyDescent="0.2">
      <c r="B171" s="100">
        <v>43667.958333333336</v>
      </c>
      <c r="C171" s="98">
        <v>16.144759396095242</v>
      </c>
      <c r="D171" s="98">
        <f t="shared" si="24"/>
        <v>13.683399315032657</v>
      </c>
      <c r="E171" s="98">
        <v>93.904305555555553</v>
      </c>
      <c r="F171" s="98">
        <f t="shared" si="34"/>
        <v>87.015202546296322</v>
      </c>
      <c r="G171" s="98">
        <v>116815.40327461441</v>
      </c>
      <c r="H171" s="98">
        <v>22.799055989583334</v>
      </c>
      <c r="I171" s="98">
        <v>28703.131243826978</v>
      </c>
      <c r="J171" s="98">
        <f t="shared" si="25"/>
        <v>71.105249565972215</v>
      </c>
      <c r="K171" s="98">
        <v>53601.23828125</v>
      </c>
      <c r="L171" s="98">
        <f t="shared" si="26"/>
        <v>316.31822630713384</v>
      </c>
      <c r="M171" s="98">
        <f t="shared" si="33"/>
        <v>312.7108449755753</v>
      </c>
      <c r="N171" s="98"/>
      <c r="O171" s="98"/>
      <c r="P171" s="98">
        <v>332.42435185184081</v>
      </c>
      <c r="Q171" s="98">
        <v>16.10612554470698</v>
      </c>
      <c r="R171" s="98">
        <f t="shared" si="35"/>
        <v>19.558805552521665</v>
      </c>
      <c r="S171" s="98">
        <f t="shared" si="27"/>
        <v>966.36753268241887</v>
      </c>
      <c r="T171" s="101">
        <v>15.482364795914748</v>
      </c>
      <c r="W171" s="102">
        <v>43827</v>
      </c>
      <c r="X171" s="98">
        <f>INDEX(C$5:C$4420,ROWS(C$5:C171)*24)</f>
        <v>9.3752927777502268</v>
      </c>
      <c r="Y171" s="98">
        <f>INDEX(D$4:D$4420,ROWS(D$4:D170)*24)</f>
        <v>8.9911509840809831</v>
      </c>
      <c r="Z171" s="98">
        <f>INDEX(F$5:F$4420,ROWS(E$5:E171)*24)</f>
        <v>104.98632558221</v>
      </c>
      <c r="AA171" s="98">
        <f t="shared" si="28"/>
        <v>151180.30883838239</v>
      </c>
      <c r="AB171" s="103">
        <f t="shared" si="29"/>
        <v>0.93158215350290019</v>
      </c>
      <c r="AC171" s="104">
        <f>INDEX(G$5:G$4420,ROWS(G$5:G171)*24)</f>
        <v>140836.8776748938</v>
      </c>
      <c r="AD171" s="98">
        <f>INDEX(H$5:H$4420,ROWS(H$5:H171)*24)</f>
        <v>15.372146267361112</v>
      </c>
      <c r="AE171" s="104">
        <f>INDEX(I$5:I$4420,ROWS(I$5:I171)*24)</f>
        <v>20794.859557613268</v>
      </c>
      <c r="AF171" s="98">
        <f>INDEX(J$5:J$4420,ROWS(J$5:J171)*24)</f>
        <v>77.573409288194441</v>
      </c>
      <c r="AG171" s="104">
        <f t="shared" si="30"/>
        <v>120042.01811728053</v>
      </c>
      <c r="AH171" s="104">
        <f>INDEX(K$5:K$4420,ROWS(K$5:K171)*24)</f>
        <v>0</v>
      </c>
      <c r="AI171" s="104">
        <f>(INDEX(M$5:M$4420,ROWS(M$5:M171)*24))*1440</f>
        <v>545872.01907678589</v>
      </c>
      <c r="AJ171" s="98">
        <f>INDEX(N$5:N$4420,ROWS(N$5:N171)*24)</f>
        <v>7754.0251371256509</v>
      </c>
      <c r="AK171" s="98">
        <f>INDEX(O$5:O$4420,ROWS(O$5:O171)*24)</f>
        <v>7196.0649999999996</v>
      </c>
      <c r="AL171" s="98">
        <f>INDEX(P$5:P$4420,ROWS(P$5:P171)*24)</f>
        <v>395.44277777777779</v>
      </c>
      <c r="AM171" s="98">
        <f>INDEX(R$5:R$4420,ROWS(Q$5:Q171)*24)</f>
        <v>16.527285041839793</v>
      </c>
      <c r="AN171" s="98">
        <f t="shared" si="31"/>
        <v>23799.290460249304</v>
      </c>
      <c r="AO171" s="98">
        <f t="shared" si="32"/>
        <v>22170.994258800074</v>
      </c>
      <c r="AP171" s="98"/>
      <c r="AQ171" s="98">
        <f>INDEX(T$5:T$4420,ROWS(T$5:T171)*24)</f>
        <v>10.212075367901061</v>
      </c>
      <c r="AT171" s="105">
        <f>INDEX(B$16:B$4420,ROWS(B$16:B181)*24)</f>
        <v>43827.416666666664</v>
      </c>
      <c r="AU171" s="98">
        <f>INDEX(C$15:C$4420,ROWS(C$15:C181)*24)</f>
        <v>6.4694294404043786</v>
      </c>
      <c r="AV171" s="98">
        <f>INDEX(D$15:D$4420,ROWS(D$15:D181)*24)</f>
        <v>8.9345868410161025</v>
      </c>
      <c r="AW171" s="98">
        <f>INDEX(E$15:E$4420,ROWS(E$15:E181)*24)</f>
        <v>139.84537037028207</v>
      </c>
      <c r="AX171" s="98">
        <f>INDEX(G$15:G$4420,ROWS(G$15:G181)*24)</f>
        <v>49803.648666666879</v>
      </c>
      <c r="AY171" s="98">
        <f>INDEX(H$15:H$4420,ROWS(H$15:H181)*24)</f>
        <v>15.168467881944444</v>
      </c>
      <c r="AZ171" s="98">
        <f>INDEX(I$15:I$4420,ROWS(I$15:I181)*24)</f>
        <v>7729.742253086567</v>
      </c>
      <c r="BA171" s="98">
        <f>INDEX(J$15:J$4420,ROWS(J$15:J181)*24)</f>
        <v>124.67690248833762</v>
      </c>
      <c r="BB171" s="98">
        <f>INDEX(K$15:K$4420,ROWS(K$15:K181)*24)</f>
        <v>0</v>
      </c>
      <c r="BC171" s="98">
        <f>INDEX(L$15:L$4420,ROWS(L$15:L181)*24)</f>
        <v>379.49182862102055</v>
      </c>
      <c r="BD171" s="98">
        <f>INDEX(M$15:M$4420,ROWS(M$15:M181)*24)</f>
        <v>379.16374290938728</v>
      </c>
      <c r="BE171" s="98">
        <f>INDEX(N$15:N$4420,ROWS(N$15:N181)*24)</f>
        <v>5743.6827657063805</v>
      </c>
      <c r="BF171" s="98">
        <f>INDEX(O$15:O$4420,ROWS(O$15:O181)*24)</f>
        <v>7171.3458333333338</v>
      </c>
      <c r="BG171" s="98">
        <f>INDEX(P$15:P$4420,ROWS(P$15:P181)*24)</f>
        <v>395.9632407407297</v>
      </c>
      <c r="BH171" s="98">
        <f>INDEX(Q$15:Q$4420,ROWS(Q$15:Q181)*24)</f>
        <v>16.471412119709161</v>
      </c>
      <c r="BI171" s="98">
        <f>INDEX(T$15:T$4420,ROWS(T$15:T181)*24)</f>
        <v>6.9561427134343994</v>
      </c>
    </row>
    <row r="172" spans="2:61" x14ac:dyDescent="0.2">
      <c r="B172" s="100">
        <v>43668</v>
      </c>
      <c r="C172" s="98">
        <v>16.750061911888835</v>
      </c>
      <c r="D172" s="98">
        <f t="shared" si="24"/>
        <v>13.798987181179518</v>
      </c>
      <c r="E172" s="98">
        <v>65.636388888888888</v>
      </c>
      <c r="F172" s="98">
        <f t="shared" si="34"/>
        <v>87.011776620370384</v>
      </c>
      <c r="G172" s="98">
        <v>122506.34773148225</v>
      </c>
      <c r="H172" s="98">
        <v>22.779112413194444</v>
      </c>
      <c r="I172" s="98">
        <v>29964.41</v>
      </c>
      <c r="J172" s="98">
        <f t="shared" si="25"/>
        <v>42.857276475694448</v>
      </c>
      <c r="K172" s="98">
        <v>53601.23828125</v>
      </c>
      <c r="L172" s="98">
        <f t="shared" si="26"/>
        <v>308.96787867105672</v>
      </c>
      <c r="M172" s="98">
        <f t="shared" si="33"/>
        <v>312.60855118355977</v>
      </c>
      <c r="N172" s="98"/>
      <c r="O172" s="98"/>
      <c r="P172" s="98">
        <v>332.94192129631011</v>
      </c>
      <c r="Q172" s="98">
        <v>23.9740426252534</v>
      </c>
      <c r="R172" s="98">
        <f t="shared" si="35"/>
        <v>19.704065972624569</v>
      </c>
      <c r="S172" s="98">
        <f t="shared" si="27"/>
        <v>1438.442557515204</v>
      </c>
      <c r="T172" s="101">
        <v>16.64468862682206</v>
      </c>
      <c r="W172" s="102">
        <v>43828</v>
      </c>
      <c r="X172" s="98">
        <f>INDEX(C$5:C$4420,ROWS(C$5:C172)*24)</f>
        <v>9.8377825267227479</v>
      </c>
      <c r="Y172" s="98">
        <f>INDEX(D$4:D$4420,ROWS(D$4:D171)*24)</f>
        <v>9.0747993086342529</v>
      </c>
      <c r="Z172" s="98">
        <f>INDEX(F$5:F$4420,ROWS(E$5:E172)*24)</f>
        <v>100.96136822899923</v>
      </c>
      <c r="AA172" s="98">
        <f t="shared" si="28"/>
        <v>145384.37024975891</v>
      </c>
      <c r="AB172" s="103">
        <f t="shared" si="29"/>
        <v>0.92881711450729243</v>
      </c>
      <c r="AC172" s="104">
        <f>INDEX(G$5:G$4420,ROWS(G$5:G172)*24)</f>
        <v>135035.49126984092</v>
      </c>
      <c r="AD172" s="98">
        <f>INDEX(H$5:H$4420,ROWS(H$5:H172)*24)</f>
        <v>18.930240885416666</v>
      </c>
      <c r="AE172" s="104">
        <f>INDEX(I$5:I$4420,ROWS(I$5:I172)*24)</f>
        <v>23878.810555555556</v>
      </c>
      <c r="AF172" s="98">
        <f>INDEX(J$5:J$4420,ROWS(J$5:J172)*24)</f>
        <v>66.612351707220085</v>
      </c>
      <c r="AG172" s="104">
        <f t="shared" si="30"/>
        <v>111156.68071428536</v>
      </c>
      <c r="AH172" s="104">
        <f>INDEX(K$5:K$4420,ROWS(K$5:K172)*24)</f>
        <v>0</v>
      </c>
      <c r="AI172" s="104">
        <f>(INDEX(M$5:M$4420,ROWS(M$5:M172)*24))*1440</f>
        <v>546364.52605259605</v>
      </c>
      <c r="AJ172" s="98">
        <f>INDEX(N$5:N$4420,ROWS(N$5:N172)*24)</f>
        <v>8056.4508243815108</v>
      </c>
      <c r="AK172" s="98">
        <f>INDEX(O$5:O$4420,ROWS(O$5:O172)*24)</f>
        <v>7176.8850000000002</v>
      </c>
      <c r="AL172" s="98">
        <f>INDEX(P$5:P$4420,ROWS(P$5:P172)*24)</f>
        <v>395.78055555555557</v>
      </c>
      <c r="AM172" s="98">
        <f>INDEX(R$5:R$4420,ROWS(Q$5:Q172)*24)</f>
        <v>16.307239045263692</v>
      </c>
      <c r="AN172" s="98">
        <f t="shared" si="31"/>
        <v>23482.424225179719</v>
      </c>
      <c r="AO172" s="98">
        <f t="shared" si="32"/>
        <v>21810.87751046757</v>
      </c>
      <c r="AP172" s="98"/>
      <c r="AQ172" s="98">
        <f>INDEX(T$5:T$4420,ROWS(T$5:T172)*24)</f>
        <v>10.685581799348196</v>
      </c>
      <c r="AT172" s="105">
        <f>INDEX(B$16:B$4420,ROWS(B$16:B182)*24)</f>
        <v>43828.416666666664</v>
      </c>
      <c r="AU172" s="98">
        <f>INDEX(C$15:C$4420,ROWS(C$15:C182)*24)</f>
        <v>7.9881983820938816</v>
      </c>
      <c r="AV172" s="98">
        <f>INDEX(D$15:D$4420,ROWS(D$15:D182)*24)</f>
        <v>9.1729813722449745</v>
      </c>
      <c r="AW172" s="98">
        <f>INDEX(E$15:E$4420,ROWS(E$15:E182)*24)</f>
        <v>114.855</v>
      </c>
      <c r="AX172" s="98">
        <f>INDEX(G$15:G$4420,ROWS(G$15:G182)*24)</f>
        <v>50865.413888888892</v>
      </c>
      <c r="AY172" s="98">
        <f>INDEX(H$15:H$4420,ROWS(H$15:H182)*24)</f>
        <v>19.771788194444444</v>
      </c>
      <c r="AZ172" s="98">
        <f>INDEX(I$15:I$4420,ROWS(I$15:I182)*24)</f>
        <v>10085.308226495848</v>
      </c>
      <c r="BA172" s="98">
        <f>INDEX(J$15:J$4420,ROWS(J$15:J182)*24)</f>
        <v>95.083211805555564</v>
      </c>
      <c r="BB172" s="98">
        <f>INDEX(K$15:K$4420,ROWS(K$15:K182)*24)</f>
        <v>0</v>
      </c>
      <c r="BC172" s="98">
        <f>INDEX(L$15:L$4420,ROWS(L$15:L182)*24)</f>
        <v>379.02456340792207</v>
      </c>
      <c r="BD172" s="98">
        <f>INDEX(M$15:M$4420,ROWS(M$15:M182)*24)</f>
        <v>379.85974527388407</v>
      </c>
      <c r="BE172" s="98">
        <f>INDEX(N$15:N$4420,ROWS(N$15:N182)*24)</f>
        <v>6674.3777368164065</v>
      </c>
      <c r="BF172" s="98">
        <f>INDEX(O$15:O$4420,ROWS(O$15:O182)*24)</f>
        <v>7200.62</v>
      </c>
      <c r="BG172" s="98">
        <f>INDEX(P$15:P$4420,ROWS(P$15:P182)*24)</f>
        <v>395.54111111111109</v>
      </c>
      <c r="BH172" s="98">
        <f>INDEX(Q$15:Q$4420,ROWS(Q$15:Q182)*24)</f>
        <v>16.516547703189005</v>
      </c>
      <c r="BI172" s="98">
        <f>INDEX(T$15:T$4420,ROWS(T$15:T182)*24)</f>
        <v>7.8923778822686934</v>
      </c>
    </row>
    <row r="173" spans="2:61" x14ac:dyDescent="0.2">
      <c r="B173" s="100">
        <v>43668.041666666664</v>
      </c>
      <c r="C173" s="98">
        <v>13.808722379295569</v>
      </c>
      <c r="D173" s="98">
        <f t="shared" si="24"/>
        <v>13.821323390323625</v>
      </c>
      <c r="E173" s="98">
        <v>89.008055555555558</v>
      </c>
      <c r="F173" s="98">
        <f t="shared" si="34"/>
        <v>85.97087384259261</v>
      </c>
      <c r="G173" s="98">
        <v>3266.6944444444443</v>
      </c>
      <c r="H173" s="98">
        <v>18.411404079861111</v>
      </c>
      <c r="I173" s="98">
        <v>1749.0202777777777</v>
      </c>
      <c r="J173" s="98">
        <f t="shared" si="25"/>
        <v>70.596651475694443</v>
      </c>
      <c r="K173" s="98">
        <v>550.90161566840277</v>
      </c>
      <c r="L173" s="98">
        <f t="shared" si="26"/>
        <v>315.31283495927852</v>
      </c>
      <c r="M173" s="98">
        <f t="shared" si="33"/>
        <v>312.74487863892176</v>
      </c>
      <c r="N173" s="98"/>
      <c r="O173" s="98"/>
      <c r="P173" s="98">
        <v>331.28081481479938</v>
      </c>
      <c r="Q173" s="98">
        <v>15.967979855520857</v>
      </c>
      <c r="R173" s="98">
        <f t="shared" si="35"/>
        <v>19.5229383629414</v>
      </c>
      <c r="S173" s="98">
        <f t="shared" si="27"/>
        <v>958.07879133125141</v>
      </c>
      <c r="T173" s="101">
        <v>15.923419642221287</v>
      </c>
      <c r="W173" s="102">
        <v>43829</v>
      </c>
      <c r="X173" s="98">
        <f>INDEX(C$5:C$4420,ROWS(C$5:C173)*24)</f>
        <v>10.348901989211122</v>
      </c>
      <c r="Y173" s="98">
        <f>INDEX(D$4:D$4420,ROWS(D$4:D172)*24)</f>
        <v>9.4738931016316581</v>
      </c>
      <c r="Z173" s="98">
        <f>INDEX(F$5:F$4420,ROWS(E$5:E173)*24)</f>
        <v>103.14303888964018</v>
      </c>
      <c r="AA173" s="98">
        <f t="shared" si="28"/>
        <v>148525.97600108187</v>
      </c>
      <c r="AB173" s="103">
        <f t="shared" si="29"/>
        <v>0.91998707200404095</v>
      </c>
      <c r="AC173" s="104">
        <f>INDEX(G$5:G$4420,ROWS(G$5:G173)*24)</f>
        <v>136641.97777777776</v>
      </c>
      <c r="AD173" s="98">
        <f>INDEX(H$5:H$4420,ROWS(H$5:H173)*24)</f>
        <v>14.097113715277779</v>
      </c>
      <c r="AE173" s="104">
        <f>INDEX(I$5:I$4420,ROWS(I$5:I173)*24)</f>
        <v>24492.708611111109</v>
      </c>
      <c r="AF173" s="98">
        <f>INDEX(J$5:J$4420,ROWS(J$5:J173)*24)</f>
        <v>103.69955295138888</v>
      </c>
      <c r="AG173" s="104">
        <f t="shared" si="30"/>
        <v>112149.26916666665</v>
      </c>
      <c r="AH173" s="104">
        <f>INDEX(K$5:K$4420,ROWS(K$5:K173)*24)</f>
        <v>0</v>
      </c>
      <c r="AI173" s="104">
        <f>(INDEX(M$5:M$4420,ROWS(M$5:M173)*24))*1440</f>
        <v>548368.05506743793</v>
      </c>
      <c r="AJ173" s="98">
        <f>INDEX(N$5:N$4420,ROWS(N$5:N173)*24)</f>
        <v>8334.6810074869791</v>
      </c>
      <c r="AK173" s="98">
        <f>INDEX(O$5:O$4420,ROWS(O$5:O173)*24)</f>
        <v>7180.44</v>
      </c>
      <c r="AL173" s="98">
        <f>INDEX(P$5:P$4420,ROWS(P$5:P173)*24)</f>
        <v>395.66324074076283</v>
      </c>
      <c r="AM173" s="98">
        <f>INDEX(R$5:R$4420,ROWS(Q$5:Q173)*24)</f>
        <v>14.882900589955545</v>
      </c>
      <c r="AN173" s="98">
        <f t="shared" si="31"/>
        <v>21431.376849535984</v>
      </c>
      <c r="AO173" s="98">
        <f t="shared" si="32"/>
        <v>19716.589636819797</v>
      </c>
      <c r="AP173" s="98"/>
      <c r="AQ173" s="98">
        <f>INDEX(T$5:T$4420,ROWS(T$5:T173)*24)</f>
        <v>11.128368624252746</v>
      </c>
      <c r="AT173" s="105">
        <f>INDEX(B$16:B$4420,ROWS(B$16:B183)*24)</f>
        <v>43829.416666666664</v>
      </c>
      <c r="AU173" s="98">
        <f>INDEX(C$15:C$4420,ROWS(C$15:C183)*24)</f>
        <v>7.5568757015485444</v>
      </c>
      <c r="AV173" s="98">
        <f>INDEX(D$15:D$4420,ROWS(D$15:D183)*24)</f>
        <v>9.4994834917169211</v>
      </c>
      <c r="AW173" s="98">
        <f>INDEX(E$15:E$4420,ROWS(E$15:E183)*24)</f>
        <v>121.35337301583753</v>
      </c>
      <c r="AX173" s="98">
        <f>INDEX(G$15:G$4420,ROWS(G$15:G183)*24)</f>
        <v>52773.226296297478</v>
      </c>
      <c r="AY173" s="98">
        <f>INDEX(H$15:H$4420,ROWS(H$15:H183)*24)</f>
        <v>15.414366319444444</v>
      </c>
      <c r="AZ173" s="98">
        <f>INDEX(I$15:I$4420,ROWS(I$15:I183)*24)</f>
        <v>7445.0847222222219</v>
      </c>
      <c r="BA173" s="98">
        <f>INDEX(J$15:J$4420,ROWS(J$15:J183)*24)</f>
        <v>105.93900669639309</v>
      </c>
      <c r="BB173" s="98">
        <f>INDEX(K$15:K$4420,ROWS(K$15:K183)*24)</f>
        <v>0</v>
      </c>
      <c r="BC173" s="98">
        <f>INDEX(L$15:L$4420,ROWS(L$15:L183)*24)</f>
        <v>385.68982599818042</v>
      </c>
      <c r="BD173" s="98">
        <f>INDEX(M$15:M$4420,ROWS(M$15:M183)*24)</f>
        <v>382.16153347597947</v>
      </c>
      <c r="BE173" s="98">
        <f>INDEX(N$15:N$4420,ROWS(N$15:N183)*24)</f>
        <v>6634.4135469563798</v>
      </c>
      <c r="BF173" s="98">
        <f>INDEX(O$15:O$4420,ROWS(O$15:O183)*24)</f>
        <v>7170.9691666666668</v>
      </c>
      <c r="BG173" s="98">
        <f>INDEX(P$15:P$4420,ROWS(P$15:P183)*24)</f>
        <v>395.72180555555553</v>
      </c>
      <c r="BH173" s="98">
        <f>INDEX(Q$15:Q$4420,ROWS(Q$15:Q183)*24)</f>
        <v>10.031979557375113</v>
      </c>
      <c r="BI173" s="98">
        <f>INDEX(T$15:T$4420,ROWS(T$15:T183)*24)</f>
        <v>7.9882797927859546</v>
      </c>
    </row>
    <row r="174" spans="2:61" x14ac:dyDescent="0.2">
      <c r="B174" s="100">
        <v>43668.083333333336</v>
      </c>
      <c r="C174" s="98">
        <v>12.019949737124456</v>
      </c>
      <c r="D174" s="98">
        <f t="shared" si="24"/>
        <v>13.826905971611183</v>
      </c>
      <c r="E174" s="98">
        <v>82.424166666666665</v>
      </c>
      <c r="F174" s="98">
        <f t="shared" si="34"/>
        <v>85.40968171296295</v>
      </c>
      <c r="G174" s="98">
        <v>7952.95</v>
      </c>
      <c r="H174" s="98">
        <v>23.068272569444446</v>
      </c>
      <c r="I174" s="98">
        <v>1815.6505555555555</v>
      </c>
      <c r="J174" s="98">
        <f t="shared" si="25"/>
        <v>59.355894097222219</v>
      </c>
      <c r="K174" s="98">
        <v>5677.4582039062179</v>
      </c>
      <c r="L174" s="98">
        <f t="shared" si="26"/>
        <v>312.66310334437009</v>
      </c>
      <c r="M174" s="98">
        <f t="shared" si="33"/>
        <v>312.63844145690717</v>
      </c>
      <c r="N174" s="98"/>
      <c r="O174" s="98"/>
      <c r="P174" s="98">
        <v>332.36</v>
      </c>
      <c r="Q174" s="98">
        <v>19.696896655629907</v>
      </c>
      <c r="R174" s="98">
        <f t="shared" si="35"/>
        <v>19.60827086388635</v>
      </c>
      <c r="S174" s="98">
        <f t="shared" si="27"/>
        <v>1181.8137993377943</v>
      </c>
      <c r="T174" s="101">
        <v>13.563835294054943</v>
      </c>
      <c r="W174" s="102">
        <v>43830</v>
      </c>
      <c r="X174" s="98">
        <f>INDEX(C$5:C$4420,ROWS(C$5:C174)*24)</f>
        <v>9.3633961773969023</v>
      </c>
      <c r="Y174" s="98">
        <f>INDEX(D$4:D$4420,ROWS(D$4:D173)*24)</f>
        <v>9.6665950317349765</v>
      </c>
      <c r="Z174" s="98">
        <f>INDEX(F$5:F$4420,ROWS(E$5:E174)*24)</f>
        <v>103.86118439380459</v>
      </c>
      <c r="AA174" s="98">
        <f t="shared" si="28"/>
        <v>149560.10552707862</v>
      </c>
      <c r="AB174" s="103">
        <f t="shared" si="29"/>
        <v>0.93165635598885499</v>
      </c>
      <c r="AC174" s="104">
        <f>INDEX(G$5:G$4420,ROWS(G$5:G174)*24)</f>
        <v>139338.62291666667</v>
      </c>
      <c r="AD174" s="98">
        <f>INDEX(H$5:H$4420,ROWS(H$5:H174)*24)</f>
        <v>13.758973524305556</v>
      </c>
      <c r="AE174" s="104">
        <f>INDEX(I$5:I$4420,ROWS(I$5:I174)*24)</f>
        <v>19653.680170939762</v>
      </c>
      <c r="AF174" s="98">
        <f>INDEX(J$5:J$4420,ROWS(J$5:J174)*24)</f>
        <v>93.336062707569866</v>
      </c>
      <c r="AG174" s="104">
        <f t="shared" si="30"/>
        <v>119684.9427457269</v>
      </c>
      <c r="AH174" s="104">
        <f>INDEX(K$5:K$4420,ROWS(K$5:K174)*24)</f>
        <v>0</v>
      </c>
      <c r="AI174" s="104">
        <f>(INDEX(M$5:M$4420,ROWS(M$5:M174)*24))*1440</f>
        <v>547065.51291999035</v>
      </c>
      <c r="AJ174" s="98">
        <f>INDEX(N$5:N$4420,ROWS(N$5:N174)*24)</f>
        <v>7632.3604553222658</v>
      </c>
      <c r="AK174" s="98">
        <f>INDEX(O$5:O$4420,ROWS(O$5:O174)*24)</f>
        <v>7173.5816666666669</v>
      </c>
      <c r="AL174" s="98">
        <f>INDEX(P$5:P$4420,ROWS(P$5:P174)*24)</f>
        <v>395.93333333333334</v>
      </c>
      <c r="AM174" s="98">
        <f>INDEX(R$5:R$4420,ROWS(Q$5:Q174)*24)</f>
        <v>15.795723911007299</v>
      </c>
      <c r="AN174" s="98">
        <f t="shared" si="31"/>
        <v>22745.842431850509</v>
      </c>
      <c r="AO174" s="98">
        <f t="shared" si="32"/>
        <v>21191.308673954522</v>
      </c>
      <c r="AP174" s="98"/>
      <c r="AQ174" s="98">
        <f>INDEX(T$5:T$4420,ROWS(T$5:T174)*24)</f>
        <v>10.232956427556411</v>
      </c>
      <c r="AT174" s="105">
        <f>INDEX(B$16:B$4420,ROWS(B$16:B184)*24)</f>
        <v>43830.416666666664</v>
      </c>
      <c r="AU174" s="98">
        <f>INDEX(C$15:C$4420,ROWS(C$15:C184)*24)</f>
        <v>6.3057717489855065</v>
      </c>
      <c r="AV174" s="98">
        <f>INDEX(D$15:D$4420,ROWS(D$15:D184)*24)</f>
        <v>9.6550951344097253</v>
      </c>
      <c r="AW174" s="98">
        <f>INDEX(E$15:E$4420,ROWS(E$15:E184)*24)</f>
        <v>70.064777777757911</v>
      </c>
      <c r="AX174" s="98">
        <f>INDEX(G$15:G$4420,ROWS(G$15:G184)*24)</f>
        <v>49462.913786011799</v>
      </c>
      <c r="AY174" s="98">
        <f>INDEX(H$15:H$4420,ROWS(H$15:H184)*24)</f>
        <v>15.120627170138889</v>
      </c>
      <c r="AZ174" s="98">
        <f>INDEX(I$15:I$4420,ROWS(I$15:I184)*24)</f>
        <v>7710.5465361118231</v>
      </c>
      <c r="BA174" s="98">
        <f>INDEX(J$15:J$4420,ROWS(J$15:J184)*24)</f>
        <v>54.944150607619022</v>
      </c>
      <c r="BB174" s="98">
        <f>INDEX(K$15:K$4420,ROWS(K$15:K184)*24)</f>
        <v>0</v>
      </c>
      <c r="BC174" s="98">
        <f>INDEX(L$15:L$4420,ROWS(L$15:L184)*24)</f>
        <v>374.99396096518882</v>
      </c>
      <c r="BD174" s="98">
        <f>INDEX(M$15:M$4420,ROWS(M$15:M184)*24)</f>
        <v>376.37354752591938</v>
      </c>
      <c r="BE174" s="98">
        <f>INDEX(N$15:N$4420,ROWS(N$15:N184)*24)</f>
        <v>5470.2627746582029</v>
      </c>
      <c r="BF174" s="98">
        <f>INDEX(O$15:O$4420,ROWS(O$15:O184)*24)</f>
        <v>7179.4333333333334</v>
      </c>
      <c r="BG174" s="98">
        <f>INDEX(P$15:P$4420,ROWS(P$15:P184)*24)</f>
        <v>395.48388888888888</v>
      </c>
      <c r="BH174" s="98">
        <f>INDEX(Q$15:Q$4420,ROWS(Q$15:Q184)*24)</f>
        <v>20.489927923700048</v>
      </c>
      <c r="BI174" s="98">
        <f>INDEX(T$15:T$4420,ROWS(T$15:T184)*24)</f>
        <v>6.6355858025285936</v>
      </c>
    </row>
    <row r="175" spans="2:61" x14ac:dyDescent="0.2">
      <c r="B175" s="100">
        <v>43668.125</v>
      </c>
      <c r="C175" s="98">
        <v>10.415857448292792</v>
      </c>
      <c r="D175" s="98">
        <f t="shared" si="24"/>
        <v>13.822640104613276</v>
      </c>
      <c r="E175" s="98">
        <v>100.86083333333333</v>
      </c>
      <c r="F175" s="98">
        <f t="shared" si="34"/>
        <v>86.840329861111115</v>
      </c>
      <c r="G175" s="98">
        <v>13228.309534534746</v>
      </c>
      <c r="H175" s="98">
        <v>20.960796440972221</v>
      </c>
      <c r="I175" s="98">
        <v>3094.3350342591189</v>
      </c>
      <c r="J175" s="98">
        <f t="shared" si="25"/>
        <v>79.900036892361115</v>
      </c>
      <c r="K175" s="98">
        <v>17609.135266980102</v>
      </c>
      <c r="L175" s="98">
        <f t="shared" si="26"/>
        <v>311.4707444879495</v>
      </c>
      <c r="M175" s="98">
        <f t="shared" si="33"/>
        <v>312.75117198660058</v>
      </c>
      <c r="N175" s="98"/>
      <c r="O175" s="98"/>
      <c r="P175" s="98">
        <v>331.53495370370644</v>
      </c>
      <c r="Q175" s="98">
        <v>20.064209215756918</v>
      </c>
      <c r="R175" s="98">
        <f t="shared" si="35"/>
        <v>19.477006108002513</v>
      </c>
      <c r="S175" s="98">
        <f t="shared" si="27"/>
        <v>1203.852552945415</v>
      </c>
      <c r="T175" s="101">
        <v>12.013190998174251</v>
      </c>
      <c r="W175" s="102">
        <v>43831</v>
      </c>
      <c r="X175" s="98">
        <f>INDEX(C$5:C$4420,ROWS(C$5:C175)*24)</f>
        <v>9.8546124792098997</v>
      </c>
      <c r="Y175" s="98">
        <f>INDEX(D$4:D$4420,ROWS(D$4:D174)*24)</f>
        <v>9.0369640402092077</v>
      </c>
      <c r="Z175" s="98">
        <f>INDEX(F$5:F$4420,ROWS(E$5:E175)*24)</f>
        <v>98.544321967612063</v>
      </c>
      <c r="AA175" s="98">
        <f t="shared" si="28"/>
        <v>141903.82363336137</v>
      </c>
      <c r="AB175" s="103">
        <f t="shared" si="29"/>
        <v>0.93612398046046619</v>
      </c>
      <c r="AC175" s="104">
        <f>INDEX(G$5:G$4420,ROWS(G$5:G175)*24)</f>
        <v>132839.57222222222</v>
      </c>
      <c r="AD175" s="98">
        <f>INDEX(H$5:H$4420,ROWS(H$5:H175)*24)</f>
        <v>19.291449652777779</v>
      </c>
      <c r="AE175" s="104">
        <f>INDEX(I$5:I$4420,ROWS(I$5:I175)*24)</f>
        <v>22170.663055555557</v>
      </c>
      <c r="AF175" s="98">
        <f>INDEX(J$5:J$4420,ROWS(J$5:J175)*24)</f>
        <v>96.928550347222227</v>
      </c>
      <c r="AG175" s="104">
        <f t="shared" si="30"/>
        <v>110668.90916666666</v>
      </c>
      <c r="AH175" s="104">
        <f>INDEX(K$5:K$4420,ROWS(K$5:K175)*24)</f>
        <v>0</v>
      </c>
      <c r="AI175" s="104">
        <f>(INDEX(M$5:M$4420,ROWS(M$5:M175)*24))*1440</f>
        <v>540219.6617381156</v>
      </c>
      <c r="AJ175" s="98">
        <f>INDEX(N$5:N$4420,ROWS(N$5:N175)*24)</f>
        <v>8031.7489908854168</v>
      </c>
      <c r="AK175" s="98">
        <f>INDEX(O$5:O$4420,ROWS(O$5:O175)*24)</f>
        <v>7192.8008333333337</v>
      </c>
      <c r="AL175" s="98">
        <f>INDEX(P$5:P$4420,ROWS(P$5:P175)*24)</f>
        <v>395.40287037036484</v>
      </c>
      <c r="AM175" s="98">
        <f>INDEX(R$5:R$4420,ROWS(Q$5:Q175)*24)</f>
        <v>20.463814925946554</v>
      </c>
      <c r="AN175" s="98">
        <f t="shared" si="31"/>
        <v>29467.893493363037</v>
      </c>
      <c r="AO175" s="98">
        <f t="shared" si="32"/>
        <v>27585.601752792078</v>
      </c>
      <c r="AP175" s="98"/>
      <c r="AQ175" s="98">
        <f>INDEX(T$5:T$4420,ROWS(T$5:T175)*24)</f>
        <v>10.710265546841548</v>
      </c>
      <c r="AT175" s="105">
        <f>INDEX(B$16:B$4420,ROWS(B$16:B185)*24)</f>
        <v>43831.416666666664</v>
      </c>
      <c r="AU175" s="98">
        <f>INDEX(C$15:C$4420,ROWS(C$15:C185)*24)</f>
        <v>8.3824027426512391</v>
      </c>
      <c r="AV175" s="98">
        <f>INDEX(D$15:D$4420,ROWS(D$15:D185)*24)</f>
        <v>9.0635886598398461</v>
      </c>
      <c r="AW175" s="98">
        <f>INDEX(E$15:E$4420,ROWS(E$15:E185)*24)</f>
        <v>118.01805555555555</v>
      </c>
      <c r="AX175" s="98">
        <f>INDEX(G$15:G$4420,ROWS(G$15:G185)*24)</f>
        <v>49858.959259259536</v>
      </c>
      <c r="AY175" s="98">
        <f>INDEX(H$15:H$4420,ROWS(H$15:H185)*24)</f>
        <v>19.705045572916667</v>
      </c>
      <c r="AZ175" s="98">
        <f>INDEX(I$15:I$4420,ROWS(I$15:I185)*24)</f>
        <v>9174.8394361932733</v>
      </c>
      <c r="BA175" s="98">
        <f>INDEX(J$15:J$4420,ROWS(J$15:J185)*24)</f>
        <v>98.313009982638874</v>
      </c>
      <c r="BB175" s="98">
        <f>INDEX(K$15:K$4420,ROWS(K$15:K185)*24)</f>
        <v>0</v>
      </c>
      <c r="BC175" s="98">
        <f>INDEX(L$15:L$4420,ROWS(L$15:L185)*24)</f>
        <v>376.49567101243986</v>
      </c>
      <c r="BD175" s="98">
        <f>INDEX(M$15:M$4420,ROWS(M$15:M185)*24)</f>
        <v>374.89556807628077</v>
      </c>
      <c r="BE175" s="98">
        <f>INDEX(N$15:N$4420,ROWS(N$15:N185)*24)</f>
        <v>7052.861908365885</v>
      </c>
      <c r="BF175" s="98">
        <f>INDEX(O$15:O$4420,ROWS(O$15:O185)*24)</f>
        <v>7185.774166666667</v>
      </c>
      <c r="BG175" s="98">
        <f>INDEX(P$15:P$4420,ROWS(P$15:P185)*24)</f>
        <v>395.94125514404641</v>
      </c>
      <c r="BH175" s="98">
        <f>INDEX(Q$15:Q$4420,ROWS(Q$15:Q185)*24)</f>
        <v>19.445584131606545</v>
      </c>
      <c r="BI175" s="98">
        <f>INDEX(T$15:T$4420,ROWS(T$15:T185)*24)</f>
        <v>8.3232438255680936</v>
      </c>
    </row>
    <row r="176" spans="2:61" x14ac:dyDescent="0.2">
      <c r="B176" s="100">
        <v>43668.166666666664</v>
      </c>
      <c r="C176" s="98">
        <v>9.772868981005935</v>
      </c>
      <c r="D176" s="98">
        <f t="shared" si="24"/>
        <v>13.817572195492405</v>
      </c>
      <c r="E176" s="98">
        <v>67.290000000000006</v>
      </c>
      <c r="F176" s="98">
        <f t="shared" si="34"/>
        <v>86.193848379629628</v>
      </c>
      <c r="G176" s="98">
        <v>18744.672155293094</v>
      </c>
      <c r="H176" s="98">
        <v>20.624945746527779</v>
      </c>
      <c r="I176" s="98">
        <v>4389.0254671727289</v>
      </c>
      <c r="J176" s="98">
        <f t="shared" si="25"/>
        <v>46.665054253472228</v>
      </c>
      <c r="K176" s="98">
        <v>29421.901078559029</v>
      </c>
      <c r="L176" s="98">
        <f t="shared" si="26"/>
        <v>312.74669734162592</v>
      </c>
      <c r="M176" s="98">
        <f t="shared" si="33"/>
        <v>312.64377816528594</v>
      </c>
      <c r="N176" s="98"/>
      <c r="O176" s="98"/>
      <c r="P176" s="98">
        <v>331.65981481480929</v>
      </c>
      <c r="Q176" s="98">
        <v>18.913117473183405</v>
      </c>
      <c r="R176" s="98">
        <f t="shared" si="35"/>
        <v>19.546653787341597</v>
      </c>
      <c r="S176" s="98">
        <f t="shared" si="27"/>
        <v>1134.7870483910042</v>
      </c>
      <c r="T176" s="101">
        <v>10.725130328539397</v>
      </c>
      <c r="W176" s="102">
        <v>43832</v>
      </c>
      <c r="X176" s="98">
        <f>INDEX(C$5:C$4420,ROWS(C$5:C176)*24)</f>
        <v>10.276504830148381</v>
      </c>
      <c r="Y176" s="98">
        <f>INDEX(D$4:D$4420,ROWS(D$4:D175)*24)</f>
        <v>9.6455589047309331</v>
      </c>
      <c r="Z176" s="98">
        <f>INDEX(F$5:F$4420,ROWS(E$5:E176)*24)</f>
        <v>98.041458815586637</v>
      </c>
      <c r="AA176" s="98">
        <f t="shared" si="28"/>
        <v>141179.70069444476</v>
      </c>
      <c r="AB176" s="103">
        <f t="shared" si="29"/>
        <v>0.94072634676057887</v>
      </c>
      <c r="AC176" s="104">
        <f>INDEX(G$5:G$4420,ROWS(G$5:G176)*24)</f>
        <v>132811.46407103699</v>
      </c>
      <c r="AD176" s="98">
        <f>INDEX(H$5:H$4420,ROWS(H$5:H176)*24)</f>
        <v>19.94189453125</v>
      </c>
      <c r="AE176" s="104">
        <f>INDEX(I$5:I$4420,ROWS(I$5:I176)*24)</f>
        <v>26174.913888888888</v>
      </c>
      <c r="AF176" s="98">
        <f>INDEX(J$5:J$4420,ROWS(J$5:J176)*24)</f>
        <v>64.225235098401711</v>
      </c>
      <c r="AG176" s="104">
        <f t="shared" si="30"/>
        <v>106636.5501821481</v>
      </c>
      <c r="AH176" s="104">
        <f>INDEX(K$5:K$4420,ROWS(K$5:K176)*24)</f>
        <v>0</v>
      </c>
      <c r="AI176" s="104">
        <f>(INDEX(M$5:M$4420,ROWS(M$5:M176)*24))*1440</f>
        <v>540697.18790041434</v>
      </c>
      <c r="AJ176" s="98">
        <f>INDEX(N$5:N$4420,ROWS(N$5:N176)*24)</f>
        <v>8289.2556604003912</v>
      </c>
      <c r="AK176" s="98">
        <f>INDEX(O$5:O$4420,ROWS(O$5:O176)*24)</f>
        <v>7187.1949999999997</v>
      </c>
      <c r="AL176" s="98">
        <f>INDEX(P$5:P$4420,ROWS(P$5:P176)*24)</f>
        <v>395.76175925923718</v>
      </c>
      <c r="AM176" s="98">
        <f>INDEX(R$5:R$4420,ROWS(Q$5:Q176)*24)</f>
        <v>20.14040783558816</v>
      </c>
      <c r="AN176" s="98">
        <f t="shared" si="31"/>
        <v>29002.187283246949</v>
      </c>
      <c r="AO176" s="98">
        <f t="shared" si="32"/>
        <v>27283.121691035019</v>
      </c>
      <c r="AP176" s="98"/>
      <c r="AQ176" s="98">
        <f>INDEX(T$5:T$4420,ROWS(T$5:T176)*24)</f>
        <v>11.06766865780134</v>
      </c>
      <c r="AT176" s="105">
        <f>INDEX(B$16:B$4420,ROWS(B$16:B186)*24)</f>
        <v>43832.416666666664</v>
      </c>
      <c r="AU176" s="98">
        <f>INDEX(C$15:C$4420,ROWS(C$15:C186)*24)</f>
        <v>8.3894046636729041</v>
      </c>
      <c r="AV176" s="98">
        <f>INDEX(D$15:D$4420,ROWS(D$15:D186)*24)</f>
        <v>9.7138974531652327</v>
      </c>
      <c r="AW176" s="98">
        <f>INDEX(E$15:E$4420,ROWS(E$15:E186)*24)</f>
        <v>123.65426954731345</v>
      </c>
      <c r="AX176" s="98">
        <f>INDEX(G$15:G$4420,ROWS(G$15:G186)*24)</f>
        <v>49534.959629631441</v>
      </c>
      <c r="AY176" s="98">
        <f>INDEX(H$15:H$4420,ROWS(H$15:H186)*24)</f>
        <v>23.267057291666667</v>
      </c>
      <c r="AZ176" s="98">
        <f>INDEX(I$15:I$4420,ROWS(I$15:I186)*24)</f>
        <v>10418.122912457817</v>
      </c>
      <c r="BA176" s="98">
        <f>INDEX(J$15:J$4420,ROWS(J$15:J186)*24)</f>
        <v>100.38721225564677</v>
      </c>
      <c r="BB176" s="98">
        <f>INDEX(K$15:K$4420,ROWS(K$15:K186)*24)</f>
        <v>0</v>
      </c>
      <c r="BC176" s="98">
        <f>INDEX(L$15:L$4420,ROWS(L$15:L186)*24)</f>
        <v>370.22655036777047</v>
      </c>
      <c r="BD176" s="98">
        <f>INDEX(M$15:M$4420,ROWS(M$15:M186)*24)</f>
        <v>376.08561596977114</v>
      </c>
      <c r="BE176" s="98">
        <f>INDEX(N$15:N$4420,ROWS(N$15:N186)*24)</f>
        <v>6788.5920638020834</v>
      </c>
      <c r="BF176" s="98">
        <f>INDEX(O$15:O$4420,ROWS(O$15:O186)*24)</f>
        <v>7181.2016666666668</v>
      </c>
      <c r="BG176" s="98">
        <f>INDEX(P$15:P$4420,ROWS(P$15:P186)*24)</f>
        <v>395.50388888888887</v>
      </c>
      <c r="BH176" s="98">
        <f>INDEX(Q$15:Q$4420,ROWS(Q$15:Q186)*24)</f>
        <v>25.277338521118381</v>
      </c>
      <c r="BI176" s="98">
        <f>INDEX(T$15:T$4420,ROWS(T$15:T186)*24)</f>
        <v>8.0265363150835043</v>
      </c>
    </row>
    <row r="177" spans="2:61" x14ac:dyDescent="0.2">
      <c r="B177" s="100">
        <v>43668.208333333336</v>
      </c>
      <c r="C177" s="98">
        <v>9.427697415046536</v>
      </c>
      <c r="D177" s="98">
        <f t="shared" si="24"/>
        <v>13.815190839410576</v>
      </c>
      <c r="E177" s="98">
        <v>113.39194444444445</v>
      </c>
      <c r="F177" s="98">
        <f t="shared" si="34"/>
        <v>87.91242476851852</v>
      </c>
      <c r="G177" s="98">
        <v>24245.853298611109</v>
      </c>
      <c r="H177" s="98">
        <v>23.062858072916665</v>
      </c>
      <c r="I177" s="98">
        <v>5665.3588888888889</v>
      </c>
      <c r="J177" s="98">
        <f t="shared" si="25"/>
        <v>90.329086371527779</v>
      </c>
      <c r="K177" s="98">
        <v>41257.261211487676</v>
      </c>
      <c r="L177" s="98">
        <f t="shared" si="26"/>
        <v>310.16742589860905</v>
      </c>
      <c r="M177" s="98">
        <f t="shared" si="33"/>
        <v>312.71275708200568</v>
      </c>
      <c r="N177" s="98"/>
      <c r="O177" s="98"/>
      <c r="P177" s="98">
        <v>331.66331018521555</v>
      </c>
      <c r="Q177" s="98">
        <v>21.495884286606515</v>
      </c>
      <c r="R177" s="98">
        <f t="shared" si="35"/>
        <v>19.43442930735176</v>
      </c>
      <c r="S177" s="98">
        <f t="shared" si="27"/>
        <v>1289.753057196391</v>
      </c>
      <c r="T177" s="101">
        <v>10.304133071184106</v>
      </c>
      <c r="W177" s="102">
        <v>43833</v>
      </c>
      <c r="X177" s="98">
        <f>INDEX(C$5:C$4420,ROWS(C$5:C177)*24)</f>
        <v>9.9544568551911254</v>
      </c>
      <c r="Y177" s="98">
        <f>INDEX(D$4:D$4420,ROWS(D$4:D176)*24)</f>
        <v>9.668849878293015</v>
      </c>
      <c r="Z177" s="98">
        <f>INDEX(F$5:F$4420,ROWS(E$5:E177)*24)</f>
        <v>102.04114363072493</v>
      </c>
      <c r="AA177" s="98">
        <f t="shared" si="28"/>
        <v>146939.24682824389</v>
      </c>
      <c r="AB177" s="103">
        <f t="shared" si="29"/>
        <v>0.91462161411649912</v>
      </c>
      <c r="AC177" s="104">
        <f>INDEX(G$5:G$4420,ROWS(G$5:G177)*24)</f>
        <v>134393.81111111111</v>
      </c>
      <c r="AD177" s="98">
        <f>INDEX(H$5:H$4420,ROWS(H$5:H177)*24)</f>
        <v>22.440494791666666</v>
      </c>
      <c r="AE177" s="104">
        <f>INDEX(I$5:I$4420,ROWS(I$5:I177)*24)</f>
        <v>27553.717029411793</v>
      </c>
      <c r="AF177" s="98">
        <f>INDEX(J$5:J$4420,ROWS(J$5:J177)*24)</f>
        <v>101.78311631944445</v>
      </c>
      <c r="AG177" s="104">
        <f t="shared" si="30"/>
        <v>106840.09408169931</v>
      </c>
      <c r="AH177" s="104">
        <f>INDEX(K$5:K$4420,ROWS(K$5:K177)*24)</f>
        <v>0</v>
      </c>
      <c r="AI177" s="104">
        <f>(INDEX(M$5:M$4420,ROWS(M$5:M177)*24))*1440</f>
        <v>540378.96518403816</v>
      </c>
      <c r="AJ177" s="98">
        <f>INDEX(N$5:N$4420,ROWS(N$5:N177)*24)</f>
        <v>8082.6716459147137</v>
      </c>
      <c r="AK177" s="98">
        <f>INDEX(O$5:O$4420,ROWS(O$5:O177)*24)</f>
        <v>7187.086666666667</v>
      </c>
      <c r="AL177" s="98">
        <f>INDEX(P$5:P$4420,ROWS(P$5:P177)*24)</f>
        <v>395.62666666666667</v>
      </c>
      <c r="AM177" s="98">
        <f>INDEX(R$5:R$4420,ROWS(Q$5:Q177)*24)</f>
        <v>20.36270734207363</v>
      </c>
      <c r="AN177" s="98">
        <f t="shared" si="31"/>
        <v>29322.298572586027</v>
      </c>
      <c r="AO177" s="98">
        <f t="shared" si="32"/>
        <v>26818.808050064552</v>
      </c>
      <c r="AP177" s="98"/>
      <c r="AQ177" s="98">
        <f>INDEX(T$5:T$4420,ROWS(T$5:T177)*24)</f>
        <v>10.745529375871023</v>
      </c>
      <c r="AT177" s="105">
        <f>INDEX(B$16:B$4420,ROWS(B$16:B187)*24)</f>
        <v>43833.416666666664</v>
      </c>
      <c r="AU177" s="98">
        <f>INDEX(C$15:C$4420,ROWS(C$15:C187)*24)</f>
        <v>6.5219467646959428</v>
      </c>
      <c r="AV177" s="98">
        <f>INDEX(D$15:D$4420,ROWS(D$15:D187)*24)</f>
        <v>9.475038835813697</v>
      </c>
      <c r="AW177" s="98">
        <f>INDEX(E$15:E$4420,ROWS(E$15:E187)*24)</f>
        <v>60.47</v>
      </c>
      <c r="AX177" s="98">
        <f>INDEX(G$15:G$4420,ROWS(G$15:G187)*24)</f>
        <v>47137.657777777778</v>
      </c>
      <c r="AY177" s="98">
        <f>INDEX(H$15:H$4420,ROWS(H$15:H187)*24)</f>
        <v>19.475249565972224</v>
      </c>
      <c r="AZ177" s="98">
        <f>INDEX(I$15:I$4420,ROWS(I$15:I187)*24)</f>
        <v>10265.751266666617</v>
      </c>
      <c r="BA177" s="98">
        <f>INDEX(J$15:J$4420,ROWS(J$15:J187)*24)</f>
        <v>40.994750434027779</v>
      </c>
      <c r="BB177" s="98">
        <f>INDEX(K$15:K$4420,ROWS(K$15:K187)*24)</f>
        <v>0</v>
      </c>
      <c r="BC177" s="98">
        <f>INDEX(L$15:L$4420,ROWS(L$15:L187)*24)</f>
        <v>372.56280592004043</v>
      </c>
      <c r="BD177" s="98">
        <f>INDEX(M$15:M$4420,ROWS(M$15:M187)*24)</f>
        <v>374.28433180141013</v>
      </c>
      <c r="BE177" s="98">
        <f>INDEX(N$15:N$4420,ROWS(N$15:N187)*24)</f>
        <v>5604.3326078287764</v>
      </c>
      <c r="BF177" s="98">
        <f>INDEX(O$15:O$4420,ROWS(O$15:O187)*24)</f>
        <v>7173.68</v>
      </c>
      <c r="BG177" s="98">
        <f>INDEX(P$15:P$4420,ROWS(P$15:P187)*24)</f>
        <v>395.79175925925375</v>
      </c>
      <c r="BH177" s="98">
        <f>INDEX(Q$15:Q$4420,ROWS(Q$15:Q187)*24)</f>
        <v>23.228953339213298</v>
      </c>
      <c r="BI177" s="98">
        <f>INDEX(T$15:T$4420,ROWS(T$15:T187)*24)</f>
        <v>6.7196491641166114</v>
      </c>
    </row>
    <row r="178" spans="2:61" x14ac:dyDescent="0.2">
      <c r="B178" s="100">
        <v>43668.25</v>
      </c>
      <c r="C178" s="98">
        <v>9.4136934229537541</v>
      </c>
      <c r="D178" s="98">
        <f t="shared" si="24"/>
        <v>13.818914999611378</v>
      </c>
      <c r="E178" s="98">
        <v>91.337916666666672</v>
      </c>
      <c r="F178" s="98">
        <f t="shared" si="34"/>
        <v>88.089664351851866</v>
      </c>
      <c r="G178" s="98">
        <v>28622.000886522928</v>
      </c>
      <c r="H178" s="98">
        <v>18.224479166666665</v>
      </c>
      <c r="I178" s="98">
        <v>6944.2155259264509</v>
      </c>
      <c r="J178" s="98">
        <f t="shared" si="25"/>
        <v>73.113437500000003</v>
      </c>
      <c r="K178" s="98">
        <v>50315.465326244033</v>
      </c>
      <c r="L178" s="98">
        <f t="shared" si="26"/>
        <v>313.00230133820327</v>
      </c>
      <c r="M178" s="98">
        <f t="shared" si="33"/>
        <v>312.61767504808751</v>
      </c>
      <c r="N178" s="98"/>
      <c r="O178" s="98"/>
      <c r="P178" s="98">
        <v>331.1662499999793</v>
      </c>
      <c r="Q178" s="98">
        <v>18.163948661776054</v>
      </c>
      <c r="R178" s="98">
        <f t="shared" si="35"/>
        <v>19.467271757935698</v>
      </c>
      <c r="S178" s="98">
        <f t="shared" si="27"/>
        <v>1089.8369197065633</v>
      </c>
      <c r="T178" s="101">
        <v>10.104726497431919</v>
      </c>
      <c r="W178" s="102">
        <v>43834</v>
      </c>
      <c r="X178" s="98">
        <f>INDEX(C$5:C$4420,ROWS(C$5:C178)*24)</f>
        <v>9.7441178841767311</v>
      </c>
      <c r="Y178" s="98">
        <f>INDEX(D$4:D$4420,ROWS(D$4:D177)*24)</f>
        <v>9.2499968236451853</v>
      </c>
      <c r="Z178" s="98">
        <f>INDEX(F$5:F$4420,ROWS(E$5:E178)*24)</f>
        <v>92.551025499706313</v>
      </c>
      <c r="AA178" s="98">
        <f t="shared" si="28"/>
        <v>133273.4767195771</v>
      </c>
      <c r="AB178" s="103">
        <f t="shared" si="29"/>
        <v>0.93949736848333443</v>
      </c>
      <c r="AC178" s="104">
        <f>INDEX(G$5:G$4420,ROWS(G$5:G178)*24)</f>
        <v>125210.08066666762</v>
      </c>
      <c r="AD178" s="98">
        <f>INDEX(H$5:H$4420,ROWS(H$5:H178)*24)</f>
        <v>19.808572048611111</v>
      </c>
      <c r="AE178" s="104">
        <f>INDEX(I$5:I$4420,ROWS(I$5:I178)*24)</f>
        <v>27371.40114444424</v>
      </c>
      <c r="AF178" s="98">
        <f>INDEX(J$5:J$4420,ROWS(J$5:J178)*24)</f>
        <v>46.471150173611107</v>
      </c>
      <c r="AG178" s="104">
        <f t="shared" si="30"/>
        <v>97838.679522223378</v>
      </c>
      <c r="AH178" s="104">
        <f>INDEX(K$5:K$4420,ROWS(K$5:K178)*24)</f>
        <v>0</v>
      </c>
      <c r="AI178" s="104">
        <f>(INDEX(M$5:M$4420,ROWS(M$5:M178)*24))*1440</f>
        <v>538940.25697164331</v>
      </c>
      <c r="AJ178" s="98">
        <f>INDEX(N$5:N$4420,ROWS(N$5:N178)*24)</f>
        <v>7831.2409566243487</v>
      </c>
      <c r="AK178" s="98">
        <f>INDEX(O$5:O$4420,ROWS(O$5:O178)*24)</f>
        <v>7189.1916666666666</v>
      </c>
      <c r="AL178" s="98">
        <f>INDEX(P$5:P$4420,ROWS(P$5:P178)*24)</f>
        <v>395.62370370371474</v>
      </c>
      <c r="AM178" s="98">
        <f>INDEX(R$5:R$4420,ROWS(Q$5:Q178)*24)</f>
        <v>21.218770423127324</v>
      </c>
      <c r="AN178" s="98">
        <f t="shared" si="31"/>
        <v>30555.029409303348</v>
      </c>
      <c r="AO178" s="98">
        <f t="shared" si="32"/>
        <v>28706.369723971387</v>
      </c>
      <c r="AP178" s="98"/>
      <c r="AQ178" s="98">
        <f>INDEX(T$5:T$4420,ROWS(T$5:T178)*24)</f>
        <v>10.460982437674215</v>
      </c>
      <c r="AT178" s="105">
        <f>INDEX(B$16:B$4420,ROWS(B$16:B188)*24)</f>
        <v>43834.416666666664</v>
      </c>
      <c r="AU178" s="98">
        <f>INDEX(C$15:C$4420,ROWS(C$15:C188)*24)</f>
        <v>6.3826252781020267</v>
      </c>
      <c r="AV178" s="98">
        <f>INDEX(D$15:D$4420,ROWS(D$15:D188)*24)</f>
        <v>9.2719100452591405</v>
      </c>
      <c r="AW178" s="98">
        <f>INDEX(E$15:E$4420,ROWS(E$15:E188)*24)</f>
        <v>94.798888888888882</v>
      </c>
      <c r="AX178" s="98">
        <f>INDEX(G$15:G$4420,ROWS(G$15:G188)*24)</f>
        <v>51953.638534280457</v>
      </c>
      <c r="AY178" s="98">
        <f>INDEX(H$15:H$4420,ROWS(H$15:H188)*24)</f>
        <v>19.419748263888888</v>
      </c>
      <c r="AZ178" s="98">
        <f>INDEX(I$15:I$4420,ROWS(I$15:I188)*24)</f>
        <v>10319.909444444444</v>
      </c>
      <c r="BA178" s="98">
        <f>INDEX(J$15:J$4420,ROWS(J$15:J188)*24)</f>
        <v>75.379140624999991</v>
      </c>
      <c r="BB178" s="98">
        <f>INDEX(K$15:K$4420,ROWS(K$15:K188)*24)</f>
        <v>0</v>
      </c>
      <c r="BC178" s="98">
        <f>INDEX(L$15:L$4420,ROWS(L$15:L188)*24)</f>
        <v>376.43091128817059</v>
      </c>
      <c r="BD178" s="98">
        <f>INDEX(M$15:M$4420,ROWS(M$15:M188)*24)</f>
        <v>374.80532126584473</v>
      </c>
      <c r="BE178" s="98">
        <f>INDEX(N$15:N$4420,ROWS(N$15:N188)*24)</f>
        <v>5622.1085099283855</v>
      </c>
      <c r="BF178" s="98">
        <f>INDEX(O$15:O$4420,ROWS(O$15:O188)*24)</f>
        <v>7194.59</v>
      </c>
      <c r="BG178" s="98">
        <f>INDEX(P$15:P$4420,ROWS(P$15:P188)*24)</f>
        <v>395.45620370368164</v>
      </c>
      <c r="BH178" s="98">
        <f>INDEX(Q$15:Q$4420,ROWS(Q$15:Q188)*24)</f>
        <v>19.025292415511018</v>
      </c>
      <c r="BI178" s="98">
        <f>INDEX(T$15:T$4420,ROWS(T$15:T188)*24)</f>
        <v>6.6839487971696592</v>
      </c>
    </row>
    <row r="179" spans="2:61" x14ac:dyDescent="0.2">
      <c r="B179" s="100">
        <v>43668.291666666664</v>
      </c>
      <c r="C179" s="98">
        <v>9.7135446882247933</v>
      </c>
      <c r="D179" s="98">
        <f t="shared" si="24"/>
        <v>13.842685181928033</v>
      </c>
      <c r="E179" s="98">
        <v>51.687222222222225</v>
      </c>
      <c r="F179" s="98">
        <f t="shared" si="34"/>
        <v>88.245625000000018</v>
      </c>
      <c r="G179" s="98">
        <v>33942.938583335184</v>
      </c>
      <c r="H179" s="98">
        <v>22.976616753472221</v>
      </c>
      <c r="I179" s="98">
        <v>8220.9907539668347</v>
      </c>
      <c r="J179" s="98">
        <f t="shared" si="25"/>
        <v>28.710605468750003</v>
      </c>
      <c r="K179" s="98">
        <v>53377.540426432293</v>
      </c>
      <c r="L179" s="98">
        <f t="shared" si="26"/>
        <v>311.84263132619361</v>
      </c>
      <c r="M179" s="98">
        <f t="shared" si="33"/>
        <v>312.70818007705367</v>
      </c>
      <c r="N179" s="98"/>
      <c r="O179" s="98"/>
      <c r="P179" s="98">
        <v>331.26944444444445</v>
      </c>
      <c r="Q179" s="98">
        <v>19.426813118250834</v>
      </c>
      <c r="R179" s="98">
        <f t="shared" si="35"/>
        <v>19.342522901808088</v>
      </c>
      <c r="S179" s="98">
        <f t="shared" si="27"/>
        <v>1165.60878709505</v>
      </c>
      <c r="T179" s="101">
        <v>10.012668103112373</v>
      </c>
      <c r="W179" s="102">
        <v>43835</v>
      </c>
      <c r="X179" s="98">
        <f>INDEX(C$5:C$4420,ROWS(C$5:C179)*24)</f>
        <v>10.418937249625063</v>
      </c>
      <c r="Y179" s="98">
        <f>INDEX(D$4:D$4420,ROWS(D$4:D178)*24)</f>
        <v>9.3770589513643987</v>
      </c>
      <c r="Z179" s="98">
        <f>INDEX(F$5:F$4420,ROWS(E$5:E179)*24)</f>
        <v>100.42242773001097</v>
      </c>
      <c r="AA179" s="98">
        <f t="shared" si="28"/>
        <v>144608.29593121581</v>
      </c>
      <c r="AB179" s="103">
        <f t="shared" si="29"/>
        <v>0.9314433394481072</v>
      </c>
      <c r="AC179" s="104">
        <f>INDEX(G$5:G$4420,ROWS(G$5:G179)*24)</f>
        <v>134694.43407407179</v>
      </c>
      <c r="AD179" s="98">
        <f>INDEX(H$5:H$4420,ROWS(H$5:H179)*24)</f>
        <v>19.567838541666667</v>
      </c>
      <c r="AE179" s="104">
        <f>INDEX(I$5:I$4420,ROWS(I$5:I179)*24)</f>
        <v>27256.094444444443</v>
      </c>
      <c r="AF179" s="98">
        <f>INDEX(J$5:J$4420,ROWS(J$5:J179)*24)</f>
        <v>73.344244791666654</v>
      </c>
      <c r="AG179" s="104">
        <f t="shared" si="30"/>
        <v>107438.33962962734</v>
      </c>
      <c r="AH179" s="104">
        <f>INDEX(K$5:K$4420,ROWS(K$5:K179)*24)</f>
        <v>0</v>
      </c>
      <c r="AI179" s="104">
        <f>(INDEX(M$5:M$4420,ROWS(M$5:M179)*24))*1440</f>
        <v>540673.39395491604</v>
      </c>
      <c r="AJ179" s="98">
        <f>INDEX(N$5:N$4420,ROWS(N$5:N179)*24)</f>
        <v>8353.8855094401042</v>
      </c>
      <c r="AK179" s="98">
        <f>INDEX(O$5:O$4420,ROWS(O$5:O179)*24)</f>
        <v>7199.0508333333337</v>
      </c>
      <c r="AL179" s="98">
        <f>INDEX(P$5:P$4420,ROWS(P$5:P179)*24)</f>
        <v>395.67768518517414</v>
      </c>
      <c r="AM179" s="98">
        <f>INDEX(R$5:R$4420,ROWS(Q$5:Q179)*24)</f>
        <v>20.187675787294715</v>
      </c>
      <c r="AN179" s="98">
        <f t="shared" si="31"/>
        <v>29070.253133704391</v>
      </c>
      <c r="AO179" s="98">
        <f t="shared" si="32"/>
        <v>27077.293657459421</v>
      </c>
      <c r="AP179" s="98"/>
      <c r="AQ179" s="98">
        <f>INDEX(T$5:T$4420,ROWS(T$5:T179)*24)</f>
        <v>11.157142335044012</v>
      </c>
      <c r="AT179" s="105">
        <f>INDEX(B$16:B$4420,ROWS(B$16:B189)*24)</f>
        <v>43835.416666666664</v>
      </c>
      <c r="AU179" s="98">
        <f>INDEX(C$15:C$4420,ROWS(C$15:C189)*24)</f>
        <v>9.4731976469562174</v>
      </c>
      <c r="AV179" s="98">
        <f>INDEX(D$15:D$4420,ROWS(D$15:D189)*24)</f>
        <v>9.6196932544828719</v>
      </c>
      <c r="AW179" s="98">
        <f>INDEX(E$15:E$4420,ROWS(E$15:E189)*24)</f>
        <v>126.85333333333334</v>
      </c>
      <c r="AX179" s="98">
        <f>INDEX(G$15:G$4420,ROWS(G$15:G189)*24)</f>
        <v>50716.658333333333</v>
      </c>
      <c r="AY179" s="98">
        <f>INDEX(H$15:H$4420,ROWS(H$15:H189)*24)</f>
        <v>19.658528645833332</v>
      </c>
      <c r="AZ179" s="98">
        <f>INDEX(I$15:I$4420,ROWS(I$15:I189)*24)</f>
        <v>10110.949352441397</v>
      </c>
      <c r="BA179" s="98">
        <f>INDEX(J$15:J$4420,ROWS(J$15:J189)*24)</f>
        <v>107.19480468750001</v>
      </c>
      <c r="BB179" s="98">
        <f>INDEX(K$15:K$4420,ROWS(K$15:K189)*24)</f>
        <v>0</v>
      </c>
      <c r="BC179" s="98">
        <f>INDEX(L$15:L$4420,ROWS(L$15:L189)*24)</f>
        <v>377.87299930949592</v>
      </c>
      <c r="BD179" s="98">
        <f>INDEX(M$15:M$4420,ROWS(M$15:M189)*24)</f>
        <v>375.82348882940886</v>
      </c>
      <c r="BE179" s="98">
        <f>INDEX(N$15:N$4420,ROWS(N$15:N189)*24)</f>
        <v>7438.5071195475257</v>
      </c>
      <c r="BF179" s="98">
        <f>INDEX(O$15:O$4420,ROWS(O$15:O189)*24)</f>
        <v>7177.7250000000004</v>
      </c>
      <c r="BG179" s="98">
        <f>INDEX(P$15:P$4420,ROWS(P$15:P189)*24)</f>
        <v>395.72267361111113</v>
      </c>
      <c r="BH179" s="98">
        <f>INDEX(Q$15:Q$4420,ROWS(Q$15:Q189)*24)</f>
        <v>17.849674301615192</v>
      </c>
      <c r="BI179" s="98">
        <f>INDEX(T$15:T$4420,ROWS(T$15:T189)*24)</f>
        <v>8.625725159587649</v>
      </c>
    </row>
    <row r="180" spans="2:61" x14ac:dyDescent="0.2">
      <c r="B180" s="100">
        <v>43668.333333333336</v>
      </c>
      <c r="C180" s="98">
        <v>11.316483788454853</v>
      </c>
      <c r="D180" s="98">
        <f t="shared" ref="D180:D243" si="36">AVERAGE(C157:C180)</f>
        <v>13.901936927689205</v>
      </c>
      <c r="E180" s="98">
        <v>80.845833333333331</v>
      </c>
      <c r="F180" s="98">
        <f t="shared" si="34"/>
        <v>87.36762731481484</v>
      </c>
      <c r="G180" s="98">
        <v>37708.291666666664</v>
      </c>
      <c r="H180" s="98">
        <v>22.979947916666667</v>
      </c>
      <c r="I180" s="98">
        <v>9492.3858333333337</v>
      </c>
      <c r="J180" s="98">
        <f t="shared" si="25"/>
        <v>57.865885416666664</v>
      </c>
      <c r="K180" s="98">
        <v>53379.8203125</v>
      </c>
      <c r="L180" s="98">
        <f t="shared" si="26"/>
        <v>310.61085802789364</v>
      </c>
      <c r="M180" s="98">
        <f t="shared" si="33"/>
        <v>312.55712848214222</v>
      </c>
      <c r="N180" s="98"/>
      <c r="O180" s="98"/>
      <c r="P180" s="98">
        <v>331.97712962963516</v>
      </c>
      <c r="Q180" s="98">
        <v>21.366271601741513</v>
      </c>
      <c r="R180" s="98">
        <f t="shared" si="35"/>
        <v>19.470028972027791</v>
      </c>
      <c r="S180" s="98">
        <f t="shared" si="27"/>
        <v>1281.9762961044908</v>
      </c>
      <c r="T180" s="101">
        <v>10.798558426952352</v>
      </c>
      <c r="W180" s="102">
        <v>43836</v>
      </c>
      <c r="X180" s="98">
        <f>INDEX(C$5:C$4420,ROWS(C$5:C180)*24)</f>
        <v>11.585662781079687</v>
      </c>
      <c r="Y180" s="98">
        <f>INDEX(D$4:D$4420,ROWS(D$4:D179)*24)</f>
        <v>10.053524641178088</v>
      </c>
      <c r="Z180" s="98">
        <f>INDEX(F$5:F$4420,ROWS(E$5:E180)*24)</f>
        <v>101.56737461419537</v>
      </c>
      <c r="AA180" s="98">
        <f t="shared" si="28"/>
        <v>146257.01944444134</v>
      </c>
      <c r="AB180" s="103">
        <f t="shared" si="29"/>
        <v>0.91676081727684555</v>
      </c>
      <c r="AC180" s="104">
        <f>INDEX(G$5:G$4420,ROWS(G$5:G180)*24)</f>
        <v>134082.70467836154</v>
      </c>
      <c r="AD180" s="98">
        <f>INDEX(H$5:H$4420,ROWS(H$5:H180)*24)</f>
        <v>19.474207899305554</v>
      </c>
      <c r="AE180" s="104">
        <f>INDEX(I$5:I$4420,ROWS(I$5:I180)*24)</f>
        <v>26080.184978116322</v>
      </c>
      <c r="AF180" s="98">
        <f>INDEX(J$5:J$4420,ROWS(J$5:J180)*24)</f>
        <v>106.52329210069445</v>
      </c>
      <c r="AG180" s="104">
        <f t="shared" si="30"/>
        <v>108002.51970024522</v>
      </c>
      <c r="AH180" s="104">
        <f>INDEX(K$5:K$4420,ROWS(K$5:K180)*24)</f>
        <v>0</v>
      </c>
      <c r="AI180" s="104">
        <f>(INDEX(M$5:M$4420,ROWS(M$5:M180)*24))*1440</f>
        <v>541413.04303052148</v>
      </c>
      <c r="AJ180" s="98">
        <f>INDEX(N$5:N$4420,ROWS(N$5:N180)*24)</f>
        <v>9016.7482145182294</v>
      </c>
      <c r="AK180" s="98">
        <f>INDEX(O$5:O$4420,ROWS(O$5:O180)*24)</f>
        <v>7195.53</v>
      </c>
      <c r="AL180" s="98">
        <f>INDEX(P$5:P$4420,ROWS(P$5:P180)*24)</f>
        <v>395.5963888888889</v>
      </c>
      <c r="AM180" s="98">
        <f>INDEX(R$5:R$4420,ROWS(Q$5:Q180)*24)</f>
        <v>19.624447291043982</v>
      </c>
      <c r="AN180" s="98">
        <f t="shared" si="31"/>
        <v>28259.204099103335</v>
      </c>
      <c r="AO180" s="98">
        <f t="shared" si="32"/>
        <v>25906.931045487159</v>
      </c>
      <c r="AP180" s="98"/>
      <c r="AQ180" s="98">
        <f>INDEX(T$5:T$4420,ROWS(T$5:T180)*24)</f>
        <v>12.105147938993243</v>
      </c>
      <c r="AT180" s="105">
        <f>INDEX(B$16:B$4420,ROWS(B$16:B190)*24)</f>
        <v>43836.416666666664</v>
      </c>
      <c r="AU180" s="98">
        <f>INDEX(C$15:C$4420,ROWS(C$15:C190)*24)</f>
        <v>10.110211362238559</v>
      </c>
      <c r="AV180" s="98">
        <f>INDEX(D$15:D$4420,ROWS(D$15:D190)*24)</f>
        <v>10.17971490413615</v>
      </c>
      <c r="AW180" s="98">
        <f>INDEX(E$15:E$4420,ROWS(E$15:E190)*24)</f>
        <v>0</v>
      </c>
      <c r="AX180" s="98">
        <f>INDEX(G$15:G$4420,ROWS(G$15:G190)*24)</f>
        <v>42120</v>
      </c>
      <c r="AY180" s="98">
        <f>INDEX(H$15:H$4420,ROWS(H$15:H190)*24)</f>
        <v>18.290397135416665</v>
      </c>
      <c r="AZ180" s="98">
        <f>INDEX(I$15:I$4420,ROWS(I$15:I190)*24)</f>
        <v>9991.7363750001823</v>
      </c>
      <c r="BA180" s="98">
        <f>INDEX(J$15:J$4420,ROWS(J$15:J190)*24)</f>
        <v>-18.290397135416665</v>
      </c>
      <c r="BB180" s="98">
        <f>INDEX(K$15:K$4420,ROWS(K$15:K190)*24)</f>
        <v>0</v>
      </c>
      <c r="BC180" s="98">
        <f>INDEX(L$15:L$4420,ROWS(L$15:L190)*24)</f>
        <v>379.0873257040605</v>
      </c>
      <c r="BD180" s="98">
        <f>INDEX(M$15:M$4420,ROWS(M$15:M190)*24)</f>
        <v>375.97409261900344</v>
      </c>
      <c r="BE180" s="98">
        <f>INDEX(N$15:N$4420,ROWS(N$15:N190)*24)</f>
        <v>8038.475980224609</v>
      </c>
      <c r="BF180" s="98">
        <f>INDEX(O$15:O$4420,ROWS(O$15:O190)*24)</f>
        <v>7169.520833333333</v>
      </c>
      <c r="BG180" s="98">
        <f>INDEX(P$15:P$4420,ROWS(P$15:P190)*24)</f>
        <v>395.7522222222222</v>
      </c>
      <c r="BH180" s="98">
        <f>INDEX(Q$15:Q$4420,ROWS(Q$15:Q190)*24)</f>
        <v>16.664896518161726</v>
      </c>
      <c r="BI180" s="98">
        <f>INDEX(T$15:T$4420,ROWS(T$15:T190)*24)</f>
        <v>9.1723388085706716</v>
      </c>
    </row>
    <row r="181" spans="2:61" x14ac:dyDescent="0.2">
      <c r="B181" s="100">
        <v>43668.375</v>
      </c>
      <c r="C181" s="98">
        <v>14.912007811098981</v>
      </c>
      <c r="D181" s="98">
        <f t="shared" si="36"/>
        <v>14.038809929246069</v>
      </c>
      <c r="E181" s="98">
        <v>54.981111111111112</v>
      </c>
      <c r="F181" s="98">
        <f t="shared" si="34"/>
        <v>86.076909722222226</v>
      </c>
      <c r="G181" s="98">
        <v>42196.890277777777</v>
      </c>
      <c r="H181" s="98">
        <v>18.515766059027779</v>
      </c>
      <c r="I181" s="98">
        <v>10778.560970370339</v>
      </c>
      <c r="J181" s="98">
        <f t="shared" si="25"/>
        <v>36.465345052083336</v>
      </c>
      <c r="K181" s="98">
        <v>53379.8203125</v>
      </c>
      <c r="L181" s="98">
        <f t="shared" si="26"/>
        <v>313.1917674777896</v>
      </c>
      <c r="M181" s="98">
        <f t="shared" si="33"/>
        <v>312.64370112099846</v>
      </c>
      <c r="N181" s="98"/>
      <c r="O181" s="98"/>
      <c r="P181" s="98">
        <v>332.20166666666665</v>
      </c>
      <c r="Q181" s="98">
        <v>19.009899188877057</v>
      </c>
      <c r="R181" s="98">
        <f t="shared" si="35"/>
        <v>19.368803555393736</v>
      </c>
      <c r="S181" s="98">
        <f t="shared" si="27"/>
        <v>1140.5939513326234</v>
      </c>
      <c r="T181" s="101">
        <v>13.063235199355727</v>
      </c>
      <c r="W181" s="102">
        <v>43837</v>
      </c>
      <c r="X181" s="98">
        <f>INDEX(C$5:C$4420,ROWS(C$5:C181)*24)</f>
        <v>11.614808974795871</v>
      </c>
      <c r="Y181" s="98">
        <f>INDEX(D$4:D$4420,ROWS(D$4:D180)*24)</f>
        <v>10.048185522108051</v>
      </c>
      <c r="Z181" s="98">
        <f>INDEX(F$5:F$4420,ROWS(E$5:E181)*24)</f>
        <v>90.389576388890703</v>
      </c>
      <c r="AA181" s="98">
        <f t="shared" si="28"/>
        <v>130160.99000000261</v>
      </c>
      <c r="AB181" s="103">
        <f t="shared" si="29"/>
        <v>0.94016587543709262</v>
      </c>
      <c r="AC181" s="104">
        <f>INDEX(G$5:G$4420,ROWS(G$5:G181)*24)</f>
        <v>122372.92111111111</v>
      </c>
      <c r="AD181" s="98">
        <f>INDEX(H$5:H$4420,ROWS(H$5:H181)*24)</f>
        <v>26.426291232638889</v>
      </c>
      <c r="AE181" s="104">
        <f>INDEX(I$5:I$4420,ROWS(I$5:I181)*24)</f>
        <v>27138.839444444446</v>
      </c>
      <c r="AF181" s="98">
        <f>INDEX(J$5:J$4420,ROWS(J$5:J181)*24)</f>
        <v>85.300653211805553</v>
      </c>
      <c r="AG181" s="104">
        <f t="shared" si="30"/>
        <v>95234.081666666665</v>
      </c>
      <c r="AH181" s="104">
        <f>INDEX(K$5:K$4420,ROWS(K$5:K181)*24)</f>
        <v>0</v>
      </c>
      <c r="AI181" s="104">
        <f>(INDEX(M$5:M$4420,ROWS(M$5:M181)*24))*1440</f>
        <v>513003.27700131666</v>
      </c>
      <c r="AJ181" s="98">
        <f>INDEX(N$5:N$4420,ROWS(N$5:N181)*24)</f>
        <v>9069.6961914062504</v>
      </c>
      <c r="AK181" s="98">
        <f>INDEX(O$5:O$4420,ROWS(O$5:O181)*24)</f>
        <v>7176.0916666666662</v>
      </c>
      <c r="AL181" s="98">
        <f>INDEX(P$5:P$4420,ROWS(P$5:P181)*24)</f>
        <v>396.07138888888886</v>
      </c>
      <c r="AM181" s="98">
        <f>INDEX(R$5:R$4420,ROWS(Q$5:Q181)*24)</f>
        <v>18.820594385653845</v>
      </c>
      <c r="AN181" s="98">
        <f t="shared" si="31"/>
        <v>27101.655915341536</v>
      </c>
      <c r="AO181" s="98">
        <f t="shared" si="32"/>
        <v>25480.052059441936</v>
      </c>
      <c r="AP181" s="98"/>
      <c r="AQ181" s="98">
        <f>INDEX(T$5:T$4420,ROWS(T$5:T181)*24)</f>
        <v>12.034674087854672</v>
      </c>
      <c r="AT181" s="105">
        <f>INDEX(B$16:B$4420,ROWS(B$16:B191)*24)</f>
        <v>43837.416666666664</v>
      </c>
      <c r="AU181" s="98">
        <f>INDEX(C$15:C$4420,ROWS(C$15:C191)*24)</f>
        <v>9.9995283616261599</v>
      </c>
      <c r="AV181" s="98">
        <f>INDEX(D$15:D$4420,ROWS(D$15:D191)*24)</f>
        <v>9.9906532736838276</v>
      </c>
      <c r="AW181" s="98">
        <f>INDEX(E$15:E$4420,ROWS(E$15:E191)*24)</f>
        <v>92.672986111111115</v>
      </c>
      <c r="AX181" s="98">
        <f>INDEX(G$15:G$4420,ROWS(G$15:G191)*24)</f>
        <v>51767.786351708572</v>
      </c>
      <c r="AY181" s="98">
        <f>INDEX(H$15:H$4420,ROWS(H$15:H191)*24)</f>
        <v>19.51652560763889</v>
      </c>
      <c r="AZ181" s="98">
        <f>INDEX(I$15:I$4420,ROWS(I$15:I191)*24)</f>
        <v>10423.218769444558</v>
      </c>
      <c r="BA181" s="98">
        <f>INDEX(J$15:J$4420,ROWS(J$15:J191)*24)</f>
        <v>73.156460503472232</v>
      </c>
      <c r="BB181" s="98">
        <f>INDEX(K$15:K$4420,ROWS(K$15:K191)*24)</f>
        <v>0</v>
      </c>
      <c r="BC181" s="98">
        <f>INDEX(L$15:L$4420,ROWS(L$15:L191)*24)</f>
        <v>375.36587198910615</v>
      </c>
      <c r="BD181" s="98">
        <f>INDEX(M$15:M$4420,ROWS(M$15:M191)*24)</f>
        <v>356.2074750243853</v>
      </c>
      <c r="BE181" s="98">
        <f>INDEX(N$15:N$4420,ROWS(N$15:N191)*24)</f>
        <v>7856.1598055013019</v>
      </c>
      <c r="BF181" s="98">
        <f>INDEX(O$15:O$4420,ROWS(O$15:O191)*24)</f>
        <v>7177.5058333333336</v>
      </c>
      <c r="BG181" s="98">
        <f>INDEX(P$15:P$4420,ROWS(P$15:P191)*24)</f>
        <v>396.10725308636825</v>
      </c>
      <c r="BH181" s="98">
        <f>INDEX(Q$15:Q$4420,ROWS(Q$15:Q191)*24)</f>
        <v>20.741381097262103</v>
      </c>
      <c r="BI181" s="98">
        <f>INDEX(T$15:T$4420,ROWS(T$15:T191)*24)</f>
        <v>9.0454359518047802</v>
      </c>
    </row>
    <row r="182" spans="2:61" x14ac:dyDescent="0.2">
      <c r="B182" s="100">
        <v>43668.416666666664</v>
      </c>
      <c r="C182" s="98">
        <v>17.867330094795779</v>
      </c>
      <c r="D182" s="98">
        <f t="shared" si="36"/>
        <v>14.210694347890998</v>
      </c>
      <c r="E182" s="98">
        <v>81.626111111111115</v>
      </c>
      <c r="F182" s="98">
        <f t="shared" si="34"/>
        <v>87.53289351851852</v>
      </c>
      <c r="G182" s="98">
        <v>46204.384782612324</v>
      </c>
      <c r="H182" s="98">
        <v>23.031108940972221</v>
      </c>
      <c r="I182" s="98">
        <v>12055.515277777778</v>
      </c>
      <c r="J182" s="98">
        <f t="shared" si="25"/>
        <v>58.595002170138898</v>
      </c>
      <c r="K182" s="98">
        <v>53379.8203125</v>
      </c>
      <c r="L182" s="98">
        <f t="shared" si="26"/>
        <v>310.43320047904632</v>
      </c>
      <c r="M182" s="98">
        <f t="shared" si="33"/>
        <v>312.59558489293005</v>
      </c>
      <c r="N182" s="98"/>
      <c r="O182" s="98"/>
      <c r="P182" s="98">
        <v>331.62888888888887</v>
      </c>
      <c r="Q182" s="98">
        <v>21.19568840984255</v>
      </c>
      <c r="R182" s="98">
        <f t="shared" si="35"/>
        <v>19.39843984519101</v>
      </c>
      <c r="S182" s="98">
        <f t="shared" si="27"/>
        <v>1271.741304590553</v>
      </c>
      <c r="T182" s="101">
        <v>16.698806114461686</v>
      </c>
      <c r="W182" s="102">
        <v>43838</v>
      </c>
      <c r="X182" s="98">
        <f>INDEX(C$5:C$4420,ROWS(C$5:C182)*24)</f>
        <v>11.57612663216061</v>
      </c>
      <c r="Y182" s="98">
        <f>INDEX(D$4:D$4420,ROWS(D$4:D181)*24)</f>
        <v>9.9991689787818583</v>
      </c>
      <c r="Z182" s="98">
        <f>INDEX(F$5:F$4420,ROWS(E$5:E182)*24)</f>
        <v>98.702337586343859</v>
      </c>
      <c r="AA182" s="98">
        <f t="shared" si="28"/>
        <v>142131.36612433515</v>
      </c>
      <c r="AB182" s="103">
        <f t="shared" si="29"/>
        <v>0.94014565366393477</v>
      </c>
      <c r="AC182" s="104">
        <f>INDEX(G$5:G$4420,ROWS(G$5:G182)*24)</f>
        <v>133624.18611111111</v>
      </c>
      <c r="AD182" s="98">
        <f>INDEX(H$5:H$4420,ROWS(H$5:H182)*24)</f>
        <v>20.104665798611112</v>
      </c>
      <c r="AE182" s="104">
        <f>INDEX(I$5:I$4420,ROWS(I$5:I182)*24)</f>
        <v>27685.732499999998</v>
      </c>
      <c r="AF182" s="98">
        <f>INDEX(J$5:J$4420,ROWS(J$5:J182)*24)</f>
        <v>61.87366753472223</v>
      </c>
      <c r="AG182" s="104">
        <f t="shared" si="30"/>
        <v>105938.45361111111</v>
      </c>
      <c r="AH182" s="104">
        <f>INDEX(K$5:K$4420,ROWS(K$5:K182)*24)</f>
        <v>0</v>
      </c>
      <c r="AI182" s="104">
        <f>(INDEX(M$5:M$4420,ROWS(M$5:M182)*24))*1440</f>
        <v>542112.8777243247</v>
      </c>
      <c r="AJ182" s="98">
        <f>INDEX(N$5:N$4420,ROWS(N$5:N182)*24)</f>
        <v>9050.9980574544279</v>
      </c>
      <c r="AK182" s="98">
        <f>INDEX(O$5:O$4420,ROWS(O$5:O182)*24)</f>
        <v>7182.3408333333336</v>
      </c>
      <c r="AL182" s="98">
        <f>INDEX(P$5:P$4420,ROWS(P$5:P182)*24)</f>
        <v>395.79777777777775</v>
      </c>
      <c r="AM182" s="98">
        <f>INDEX(R$5:R$4420,ROWS(Q$5:Q182)*24)</f>
        <v>19.335773471383195</v>
      </c>
      <c r="AN182" s="98">
        <f t="shared" si="31"/>
        <v>27843.513798791802</v>
      </c>
      <c r="AO182" s="98">
        <f t="shared" si="32"/>
        <v>26176.958480665908</v>
      </c>
      <c r="AP182" s="98"/>
      <c r="AQ182" s="98">
        <f>INDEX(T$5:T$4420,ROWS(T$5:T182)*24)</f>
        <v>12.15146021621638</v>
      </c>
      <c r="AT182" s="105">
        <f>INDEX(B$16:B$4420,ROWS(B$16:B192)*24)</f>
        <v>43838.416666666664</v>
      </c>
      <c r="AU182" s="98">
        <f>INDEX(C$15:C$4420,ROWS(C$15:C192)*24)</f>
        <v>9.8727303351296314</v>
      </c>
      <c r="AV182" s="98">
        <f>INDEX(D$15:D$4420,ROWS(D$15:D192)*24)</f>
        <v>9.96655247768153</v>
      </c>
      <c r="AW182" s="98">
        <f>INDEX(E$15:E$4420,ROWS(E$15:E192)*24)</f>
        <v>84.921565656579205</v>
      </c>
      <c r="AX182" s="98">
        <f>INDEX(G$15:G$4420,ROWS(G$15:G192)*24)</f>
        <v>51220.988024691214</v>
      </c>
      <c r="AY182" s="98">
        <f>INDEX(H$15:H$4420,ROWS(H$15:H192)*24)</f>
        <v>19.748032407408754</v>
      </c>
      <c r="AZ182" s="98">
        <f>INDEX(I$15:I$4420,ROWS(I$15:I192)*24)</f>
        <v>10367.378193518618</v>
      </c>
      <c r="BA182" s="98">
        <f>INDEX(J$15:J$4420,ROWS(J$15:J192)*24)</f>
        <v>65.173533249170447</v>
      </c>
      <c r="BB182" s="98">
        <f>INDEX(K$15:K$4420,ROWS(K$15:K192)*24)</f>
        <v>0</v>
      </c>
      <c r="BC182" s="98">
        <f>INDEX(L$15:L$4420,ROWS(L$15:L192)*24)</f>
        <v>376.12138318732383</v>
      </c>
      <c r="BD182" s="98">
        <f>INDEX(M$15:M$4420,ROWS(M$15:M192)*24)</f>
        <v>376.22769154654861</v>
      </c>
      <c r="BE182" s="98">
        <f>INDEX(N$15:N$4420,ROWS(N$15:N192)*24)</f>
        <v>7825.5989733886718</v>
      </c>
      <c r="BF182" s="98">
        <f>INDEX(O$15:O$4420,ROWS(O$15:O192)*24)</f>
        <v>7203.5166666666664</v>
      </c>
      <c r="BG182" s="98">
        <f>INDEX(P$15:P$4420,ROWS(P$15:P192)*24)</f>
        <v>396.11083333333335</v>
      </c>
      <c r="BH182" s="98">
        <f>INDEX(Q$15:Q$4420,ROWS(Q$15:Q192)*24)</f>
        <v>19.989450146009524</v>
      </c>
      <c r="BI182" s="98">
        <f>INDEX(T$15:T$4420,ROWS(T$15:T192)*24)</f>
        <v>8.8616726810402344</v>
      </c>
    </row>
    <row r="183" spans="2:61" x14ac:dyDescent="0.2">
      <c r="B183" s="100">
        <v>43668.458333333336</v>
      </c>
      <c r="C183" s="98">
        <v>18.289592248068914</v>
      </c>
      <c r="D183" s="98">
        <f t="shared" si="36"/>
        <v>14.309816803997165</v>
      </c>
      <c r="E183" s="98">
        <v>46.05777777777778</v>
      </c>
      <c r="F183" s="98">
        <f t="shared" si="34"/>
        <v>86.185509259259277</v>
      </c>
      <c r="G183" s="98">
        <v>49925.668970190156</v>
      </c>
      <c r="H183" s="98">
        <v>18.581825086805555</v>
      </c>
      <c r="I183" s="98">
        <v>13331.957803703779</v>
      </c>
      <c r="J183" s="98">
        <f t="shared" si="25"/>
        <v>27.475952690972225</v>
      </c>
      <c r="K183" s="98">
        <v>53379.8203125</v>
      </c>
      <c r="L183" s="98">
        <f t="shared" si="26"/>
        <v>311.8232439089652</v>
      </c>
      <c r="M183" s="98">
        <f t="shared" si="33"/>
        <v>312.51176696427694</v>
      </c>
      <c r="N183" s="98"/>
      <c r="O183" s="98"/>
      <c r="P183" s="98">
        <v>331.76666666666665</v>
      </c>
      <c r="Q183" s="98">
        <v>19.943422757701484</v>
      </c>
      <c r="R183" s="98">
        <f t="shared" si="35"/>
        <v>19.442743884955249</v>
      </c>
      <c r="S183" s="98">
        <f t="shared" si="27"/>
        <v>1196.6053654620891</v>
      </c>
      <c r="T183" s="101">
        <v>18.500604596819418</v>
      </c>
      <c r="W183" s="102">
        <v>43839</v>
      </c>
      <c r="X183" s="98">
        <f>INDEX(C$5:C$4420,ROWS(C$5:C183)*24)</f>
        <v>11.318099683597683</v>
      </c>
      <c r="Y183" s="98">
        <f>INDEX(D$4:D$4420,ROWS(D$4:D182)*24)</f>
        <v>10.012574809789607</v>
      </c>
      <c r="Z183" s="98">
        <f>INDEX(F$5:F$4420,ROWS(E$5:E183)*24)</f>
        <v>100.37040299656663</v>
      </c>
      <c r="AA183" s="98">
        <f t="shared" si="28"/>
        <v>144533.38031505595</v>
      </c>
      <c r="AB183" s="103">
        <f t="shared" si="29"/>
        <v>0.91923643531995602</v>
      </c>
      <c r="AC183" s="104">
        <f>INDEX(G$5:G$4420,ROWS(G$5:G183)*24)</f>
        <v>132860.34930555554</v>
      </c>
      <c r="AD183" s="98">
        <f>INDEX(H$5:H$4420,ROWS(H$5:H183)*24)</f>
        <v>20.902897135416666</v>
      </c>
      <c r="AE183" s="104">
        <f>INDEX(I$5:I$4420,ROWS(I$5:I183)*24)</f>
        <v>27651.753055555557</v>
      </c>
      <c r="AF183" s="98">
        <f>INDEX(J$5:J$4420,ROWS(J$5:J183)*24)</f>
        <v>105.59321397569444</v>
      </c>
      <c r="AG183" s="104">
        <f t="shared" si="30"/>
        <v>105208.59624999999</v>
      </c>
      <c r="AH183" s="104">
        <f>INDEX(K$5:K$4420,ROWS(K$5:K183)*24)</f>
        <v>0</v>
      </c>
      <c r="AI183" s="104">
        <f>(INDEX(M$5:M$4420,ROWS(M$5:M183)*24))*1440</f>
        <v>541190.17290763312</v>
      </c>
      <c r="AJ183" s="98">
        <f>INDEX(N$5:N$4420,ROWS(N$5:N183)*24)</f>
        <v>8887.4523706054679</v>
      </c>
      <c r="AK183" s="98">
        <f>INDEX(O$5:O$4420,ROWS(O$5:O183)*24)</f>
        <v>7182.2266666666665</v>
      </c>
      <c r="AL183" s="98">
        <f>INDEX(P$5:P$4420,ROWS(P$5:P183)*24)</f>
        <v>396.14845679009125</v>
      </c>
      <c r="AM183" s="98">
        <f>INDEX(R$5:R$4420,ROWS(Q$5:Q183)*24)</f>
        <v>19.860523296789435</v>
      </c>
      <c r="AN183" s="98">
        <f t="shared" si="31"/>
        <v>28599.153547376787</v>
      </c>
      <c r="AO183" s="98">
        <f t="shared" si="32"/>
        <v>26289.383960058713</v>
      </c>
      <c r="AP183" s="98"/>
      <c r="AQ183" s="98">
        <f>INDEX(T$5:T$4420,ROWS(T$5:T183)*24)</f>
        <v>12.048269148703483</v>
      </c>
      <c r="AT183" s="105">
        <f>INDEX(B$16:B$4420,ROWS(B$16:B193)*24)</f>
        <v>43839.416666666664</v>
      </c>
      <c r="AU183" s="98">
        <f>INDEX(C$15:C$4420,ROWS(C$15:C193)*24)</f>
        <v>9.6353591634612528</v>
      </c>
      <c r="AV183" s="98">
        <f>INDEX(D$15:D$4420,ROWS(D$15:D193)*24)</f>
        <v>10.019875242427853</v>
      </c>
      <c r="AW183" s="98">
        <f>INDEX(E$15:E$4420,ROWS(E$15:E193)*24)</f>
        <v>87.205277777777781</v>
      </c>
      <c r="AX183" s="98">
        <f>INDEX(G$15:G$4420,ROWS(G$15:G193)*24)</f>
        <v>51632.481808284254</v>
      </c>
      <c r="AY183" s="98">
        <f>INDEX(H$15:H$4420,ROWS(H$15:H193)*24)</f>
        <v>26.200455729166666</v>
      </c>
      <c r="AZ183" s="98">
        <f>INDEX(I$15:I$4420,ROWS(I$15:I193)*24)</f>
        <v>10382.876402777698</v>
      </c>
      <c r="BA183" s="98">
        <f>INDEX(J$15:J$4420,ROWS(J$15:J193)*24)</f>
        <v>61.004822048611118</v>
      </c>
      <c r="BB183" s="98">
        <f>INDEX(K$15:K$4420,ROWS(K$15:K193)*24)</f>
        <v>0</v>
      </c>
      <c r="BC183" s="98">
        <f>INDEX(L$15:L$4420,ROWS(L$15:L193)*24)</f>
        <v>22.011237438314907</v>
      </c>
      <c r="BD183" s="98">
        <f>INDEX(M$15:M$4420,ROWS(M$15:M193)*24)</f>
        <v>355.31696321001368</v>
      </c>
      <c r="BE183" s="98">
        <f>INDEX(N$15:N$4420,ROWS(N$15:N193)*24)</f>
        <v>7296.9146008300777</v>
      </c>
      <c r="BF183" s="98">
        <f>INDEX(O$15:O$4420,ROWS(O$15:O193)*24)</f>
        <v>7172.06</v>
      </c>
      <c r="BG183" s="98">
        <f>INDEX(P$15:P$4420,ROWS(P$15:P193)*24)</f>
        <v>22.013055555555557</v>
      </c>
      <c r="BH183" s="98">
        <f>INDEX(Q$15:Q$4420,ROWS(Q$15:Q193)*24)</f>
        <v>1.8181172406507864E-3</v>
      </c>
      <c r="BI183" s="98">
        <f>INDEX(T$15:T$4420,ROWS(T$15:T193)*24)</f>
        <v>8.8962596961436464</v>
      </c>
    </row>
    <row r="184" spans="2:61" x14ac:dyDescent="0.2">
      <c r="B184" s="100">
        <v>43668.5</v>
      </c>
      <c r="C184" s="98">
        <v>17.857358296476953</v>
      </c>
      <c r="D184" s="98">
        <f t="shared" si="36"/>
        <v>14.354036273489022</v>
      </c>
      <c r="E184" s="98">
        <v>109.97861111111111</v>
      </c>
      <c r="F184" s="98">
        <f t="shared" si="34"/>
        <v>88.338819444444468</v>
      </c>
      <c r="G184" s="98">
        <v>55232.838778878315</v>
      </c>
      <c r="H184" s="98">
        <v>23.044162326388889</v>
      </c>
      <c r="I184" s="98">
        <v>14622.142472527821</v>
      </c>
      <c r="J184" s="98">
        <f t="shared" si="25"/>
        <v>86.934448784722221</v>
      </c>
      <c r="K184" s="98">
        <v>53379.8203125</v>
      </c>
      <c r="L184" s="98">
        <f t="shared" si="26"/>
        <v>312.70616277404127</v>
      </c>
      <c r="M184" s="98">
        <f t="shared" si="33"/>
        <v>312.62655252591941</v>
      </c>
      <c r="N184" s="98"/>
      <c r="O184" s="98"/>
      <c r="P184" s="98">
        <v>331.83274691358207</v>
      </c>
      <c r="Q184" s="98">
        <v>19.126584139540793</v>
      </c>
      <c r="R184" s="98">
        <f t="shared" si="35"/>
        <v>19.332058117551995</v>
      </c>
      <c r="S184" s="98">
        <f t="shared" si="27"/>
        <v>1147.5950483724475</v>
      </c>
      <c r="T184" s="101">
        <v>18.29060793314931</v>
      </c>
      <c r="W184" s="102">
        <v>43840</v>
      </c>
      <c r="X184" s="98">
        <f>INDEX(C$5:C$4420,ROWS(C$5:C184)*24)</f>
        <v>10.226576815181309</v>
      </c>
      <c r="Y184" s="98">
        <f>INDEX(D$4:D$4420,ROWS(D$4:D183)*24)</f>
        <v>9.8590263573840868</v>
      </c>
      <c r="Z184" s="98">
        <f>INDEX(F$5:F$4420,ROWS(E$5:E184)*24)</f>
        <v>99.849277240417777</v>
      </c>
      <c r="AA184" s="98">
        <f t="shared" si="28"/>
        <v>143782.95922620161</v>
      </c>
      <c r="AB184" s="103">
        <f t="shared" si="29"/>
        <v>0.94254809440836707</v>
      </c>
      <c r="AC184" s="104">
        <f>INDEX(G$5:G$4420,ROWS(G$5:G184)*24)</f>
        <v>135522.35422705227</v>
      </c>
      <c r="AD184" s="98">
        <f>INDEX(H$5:H$4420,ROWS(H$5:H184)*24)</f>
        <v>21.002756076388888</v>
      </c>
      <c r="AE184" s="104">
        <f>INDEX(I$5:I$4420,ROWS(I$5:I184)*24)</f>
        <v>27681.275833333333</v>
      </c>
      <c r="AF184" s="98">
        <f>INDEX(J$5:J$4420,ROWS(J$5:J184)*24)</f>
        <v>61.933355034722226</v>
      </c>
      <c r="AG184" s="104">
        <f t="shared" si="30"/>
        <v>107841.07839371894</v>
      </c>
      <c r="AH184" s="104">
        <f>INDEX(K$5:K$4420,ROWS(K$5:K184)*24)</f>
        <v>0</v>
      </c>
      <c r="AI184" s="104">
        <f>(INDEX(M$5:M$4420,ROWS(M$5:M184)*24))*1440</f>
        <v>398331.1028667395</v>
      </c>
      <c r="AJ184" s="98">
        <f>INDEX(N$5:N$4420,ROWS(N$5:N184)*24)</f>
        <v>8305.0605143229168</v>
      </c>
      <c r="AK184" s="98">
        <f>INDEX(O$5:O$4420,ROWS(O$5:O184)*24)</f>
        <v>7178.8308333333334</v>
      </c>
      <c r="AL184" s="98">
        <f>INDEX(P$5:P$4420,ROWS(P$5:P184)*24)</f>
        <v>395.85425925925375</v>
      </c>
      <c r="AM184" s="98">
        <f>INDEX(R$5:R$4420,ROWS(Q$5:Q184)*24)</f>
        <v>14.575779176213002</v>
      </c>
      <c r="AN184" s="98">
        <f t="shared" si="31"/>
        <v>20989.122013746724</v>
      </c>
      <c r="AO184" s="98">
        <f t="shared" si="32"/>
        <v>19783.256957361682</v>
      </c>
      <c r="AP184" s="98"/>
      <c r="AQ184" s="98">
        <f>INDEX(T$5:T$4420,ROWS(T$5:T184)*24)</f>
        <v>11.175953810219912</v>
      </c>
      <c r="AT184" s="105">
        <f>INDEX(B$16:B$4420,ROWS(B$16:B194)*24)</f>
        <v>43840.416666666664</v>
      </c>
      <c r="AU184" s="98">
        <f>INDEX(C$15:C$4420,ROWS(C$15:C194)*24)</f>
        <v>6.6865306127321347</v>
      </c>
      <c r="AV184" s="98">
        <f>INDEX(D$15:D$4420,ROWS(D$15:D194)*24)</f>
        <v>9.6056336875413866</v>
      </c>
      <c r="AW184" s="98">
        <f>INDEX(E$15:E$4420,ROWS(E$15:E194)*24)</f>
        <v>115.62333333333333</v>
      </c>
      <c r="AX184" s="98">
        <f>INDEX(G$15:G$4420,ROWS(G$15:G194)*24)</f>
        <v>50403.228983229928</v>
      </c>
      <c r="AY184" s="98">
        <f>INDEX(H$15:H$4420,ROWS(H$15:H194)*24)</f>
        <v>26.430425347222222</v>
      </c>
      <c r="AZ184" s="98">
        <f>INDEX(I$15:I$4420,ROWS(I$15:I194)*24)</f>
        <v>10624.766111111112</v>
      </c>
      <c r="BA184" s="98">
        <f>INDEX(J$15:J$4420,ROWS(J$15:J194)*24)</f>
        <v>89.192907986111109</v>
      </c>
      <c r="BB184" s="98">
        <f>INDEX(K$15:K$4420,ROWS(K$15:K194)*24)</f>
        <v>0</v>
      </c>
      <c r="BC184" s="98">
        <f>INDEX(L$15:L$4420,ROWS(L$15:L194)*24)</f>
        <v>373.61372035092779</v>
      </c>
      <c r="BD184" s="98">
        <f>INDEX(M$15:M$4420,ROWS(M$15:M194)*24)</f>
        <v>296.97978782374241</v>
      </c>
      <c r="BE184" s="98">
        <f>INDEX(N$15:N$4420,ROWS(N$15:N194)*24)</f>
        <v>5822.5622924804684</v>
      </c>
      <c r="BF184" s="98">
        <f>INDEX(O$15:O$4420,ROWS(O$15:O194)*24)</f>
        <v>7179.333333333333</v>
      </c>
      <c r="BG184" s="98">
        <f>INDEX(P$15:P$4420,ROWS(P$15:P194)*24)</f>
        <v>395.98515873019068</v>
      </c>
      <c r="BH184" s="98">
        <f>INDEX(Q$15:Q$4420,ROWS(Q$15:Q194)*24)</f>
        <v>22.371438379262884</v>
      </c>
      <c r="BI184" s="98">
        <f>INDEX(T$15:T$4420,ROWS(T$15:T194)*24)</f>
        <v>6.9980843325367701</v>
      </c>
    </row>
    <row r="185" spans="2:61" x14ac:dyDescent="0.2">
      <c r="B185" s="100">
        <v>43668.541666666664</v>
      </c>
      <c r="C185" s="98">
        <v>17.498100255330403</v>
      </c>
      <c r="D185" s="98">
        <f t="shared" si="36"/>
        <v>14.378028607916681</v>
      </c>
      <c r="E185" s="98">
        <v>108.50805555555556</v>
      </c>
      <c r="F185" s="98">
        <f t="shared" si="34"/>
        <v>87.754791666666677</v>
      </c>
      <c r="G185" s="98">
        <v>60026.252777778311</v>
      </c>
      <c r="H185" s="98">
        <v>23.210221354166666</v>
      </c>
      <c r="I185" s="98">
        <v>15904.417777777779</v>
      </c>
      <c r="J185" s="98">
        <f t="shared" si="25"/>
        <v>85.297834201388895</v>
      </c>
      <c r="K185" s="98">
        <v>53379.8203125</v>
      </c>
      <c r="L185" s="98">
        <f t="shared" si="26"/>
        <v>310.87351069098548</v>
      </c>
      <c r="M185" s="98">
        <f t="shared" si="33"/>
        <v>312.42136752733347</v>
      </c>
      <c r="N185" s="98"/>
      <c r="O185" s="98"/>
      <c r="P185" s="98">
        <v>331.76574074072971</v>
      </c>
      <c r="Q185" s="98">
        <v>20.892230049744249</v>
      </c>
      <c r="R185" s="98">
        <f t="shared" si="35"/>
        <v>19.503848054409051</v>
      </c>
      <c r="S185" s="98">
        <f t="shared" si="27"/>
        <v>1253.533802984655</v>
      </c>
      <c r="T185" s="101">
        <v>17.984357331064011</v>
      </c>
      <c r="W185" s="102">
        <v>43841</v>
      </c>
      <c r="X185" s="98">
        <f>INDEX(C$5:C$4420,ROWS(C$5:C185)*24)</f>
        <v>9.9725574910211279</v>
      </c>
      <c r="Y185" s="98">
        <f>INDEX(D$4:D$4420,ROWS(D$4:D184)*24)</f>
        <v>9.5818575713018301</v>
      </c>
      <c r="Z185" s="98">
        <f>INDEX(F$5:F$4420,ROWS(E$5:E185)*24)</f>
        <v>99.393725088179735</v>
      </c>
      <c r="AA185" s="98">
        <f t="shared" si="28"/>
        <v>143126.96412697883</v>
      </c>
      <c r="AB185" s="103">
        <f t="shared" si="29"/>
        <v>0.92892596424364293</v>
      </c>
      <c r="AC185" s="104">
        <f>INDEX(G$5:G$4420,ROWS(G$5:G185)*24)</f>
        <v>132954.3531609191</v>
      </c>
      <c r="AD185" s="98">
        <f>INDEX(H$5:H$4420,ROWS(H$5:H185)*24)</f>
        <v>21.27107204861111</v>
      </c>
      <c r="AE185" s="104">
        <f>INDEX(I$5:I$4420,ROWS(I$5:I185)*24)</f>
        <v>27944.048796296567</v>
      </c>
      <c r="AF185" s="98">
        <f>INDEX(J$5:J$4420,ROWS(J$5:J185)*24)</f>
        <v>91.925733506944454</v>
      </c>
      <c r="AG185" s="104">
        <f t="shared" si="30"/>
        <v>105010.30436462253</v>
      </c>
      <c r="AH185" s="104">
        <f>INDEX(K$5:K$4420,ROWS(K$5:K185)*24)</f>
        <v>0</v>
      </c>
      <c r="AI185" s="104">
        <f>(INDEX(M$5:M$4420,ROWS(M$5:M185)*24))*1440</f>
        <v>540839.29996358557</v>
      </c>
      <c r="AJ185" s="98">
        <f>INDEX(N$5:N$4420,ROWS(N$5:N185)*24)</f>
        <v>8083.2503287760419</v>
      </c>
      <c r="AK185" s="98">
        <f>INDEX(O$5:O$4420,ROWS(O$5:O185)*24)</f>
        <v>7173.0158333333329</v>
      </c>
      <c r="AL185" s="98">
        <f>INDEX(P$5:P$4420,ROWS(P$5:P185)*24)</f>
        <v>395.17790935675305</v>
      </c>
      <c r="AM185" s="98">
        <f>INDEX(R$5:R$4420,ROWS(Q$5:Q185)*24)</f>
        <v>20.129492568661718</v>
      </c>
      <c r="AN185" s="98">
        <f t="shared" si="31"/>
        <v>28986.469298872875</v>
      </c>
      <c r="AO185" s="98">
        <f t="shared" si="32"/>
        <v>26926.283943474238</v>
      </c>
      <c r="AP185" s="98"/>
      <c r="AQ185" s="98">
        <f>INDEX(T$5:T$4420,ROWS(T$5:T185)*24)</f>
        <v>10.880316143541648</v>
      </c>
      <c r="AT185" s="105">
        <f>INDEX(B$16:B$4420,ROWS(B$16:B195)*24)</f>
        <v>43841.416666666664</v>
      </c>
      <c r="AU185" s="98">
        <f>INDEX(C$15:C$4420,ROWS(C$15:C195)*24)</f>
        <v>6.4981290536860215</v>
      </c>
      <c r="AV185" s="98">
        <f>INDEX(D$15:D$4420,ROWS(D$15:D195)*24)</f>
        <v>9.5707390594050512</v>
      </c>
      <c r="AW185" s="98">
        <f>INDEX(E$15:E$4420,ROWS(E$15:E195)*24)</f>
        <v>135.84763888888889</v>
      </c>
      <c r="AX185" s="98">
        <f>INDEX(G$15:G$4420,ROWS(G$15:G195)*24)</f>
        <v>49621.085566448768</v>
      </c>
      <c r="AY185" s="98">
        <f>INDEX(H$15:H$4420,ROWS(H$15:H195)*24)</f>
        <v>20.996788194444445</v>
      </c>
      <c r="AZ185" s="98">
        <f>INDEX(I$15:I$4420,ROWS(I$15:I195)*24)</f>
        <v>10568.600277777778</v>
      </c>
      <c r="BA185" s="98">
        <f>INDEX(J$15:J$4420,ROWS(J$15:J195)*24)</f>
        <v>114.85085069444445</v>
      </c>
      <c r="BB185" s="98">
        <f>INDEX(K$15:K$4420,ROWS(K$15:K195)*24)</f>
        <v>0</v>
      </c>
      <c r="BC185" s="98">
        <f>INDEX(L$15:L$4420,ROWS(L$15:L195)*24)</f>
        <v>378.92805026226989</v>
      </c>
      <c r="BD185" s="98">
        <f>INDEX(M$15:M$4420,ROWS(M$15:M195)*24)</f>
        <v>375.7272762086132</v>
      </c>
      <c r="BE185" s="98">
        <f>INDEX(N$15:N$4420,ROWS(N$15:N195)*24)</f>
        <v>5707.1725052897136</v>
      </c>
      <c r="BF185" s="98">
        <f>INDEX(O$15:O$4420,ROWS(O$15:O195)*24)</f>
        <v>7198.8549999999996</v>
      </c>
      <c r="BG185" s="98">
        <f>INDEX(P$15:P$4420,ROWS(P$15:P195)*24)</f>
        <v>395.59030092592457</v>
      </c>
      <c r="BH185" s="98">
        <f>INDEX(Q$15:Q$4420,ROWS(Q$15:Q195)*24)</f>
        <v>16.662250663654671</v>
      </c>
      <c r="BI185" s="98">
        <f>INDEX(T$15:T$4420,ROWS(T$15:T195)*24)</f>
        <v>6.8255601342516536</v>
      </c>
    </row>
    <row r="186" spans="2:61" x14ac:dyDescent="0.2">
      <c r="B186" s="100">
        <v>43668.583333333336</v>
      </c>
      <c r="C186" s="98">
        <v>17.204028628315363</v>
      </c>
      <c r="D186" s="98">
        <f t="shared" si="36"/>
        <v>14.401842525700795</v>
      </c>
      <c r="E186" s="98">
        <v>87.047037037743465</v>
      </c>
      <c r="F186" s="98">
        <f t="shared" si="34"/>
        <v>88.290923996943022</v>
      </c>
      <c r="G186" s="98">
        <v>66644.507407402998</v>
      </c>
      <c r="H186" s="98">
        <v>18.527115885416666</v>
      </c>
      <c r="I186" s="98">
        <v>17196.990122222371</v>
      </c>
      <c r="J186" s="98">
        <f t="shared" si="25"/>
        <v>68.519921152326802</v>
      </c>
      <c r="K186" s="98">
        <v>53379.8203125</v>
      </c>
      <c r="L186" s="98">
        <f t="shared" si="26"/>
        <v>316.30235122782074</v>
      </c>
      <c r="M186" s="98">
        <f t="shared" si="33"/>
        <v>312.62463755224775</v>
      </c>
      <c r="N186" s="98"/>
      <c r="O186" s="98"/>
      <c r="P186" s="98">
        <v>332.44768518520726</v>
      </c>
      <c r="Q186" s="98">
        <v>16.145333957386512</v>
      </c>
      <c r="R186" s="98">
        <f t="shared" si="35"/>
        <v>19.347047936904925</v>
      </c>
      <c r="S186" s="98">
        <f t="shared" si="27"/>
        <v>968.72003744319068</v>
      </c>
      <c r="T186" s="101">
        <v>17.421692349380915</v>
      </c>
      <c r="W186" s="102">
        <v>43842</v>
      </c>
      <c r="X186" s="98">
        <f>INDEX(C$5:C$4420,ROWS(C$5:C186)*24)</f>
        <v>12.221127174754058</v>
      </c>
      <c r="Y186" s="98">
        <f>INDEX(D$4:D$4420,ROWS(D$4:D185)*24)</f>
        <v>9.832779792173902</v>
      </c>
      <c r="Z186" s="98">
        <f>INDEX(F$5:F$4420,ROWS(E$5:E186)*24)</f>
        <v>97.153027593532784</v>
      </c>
      <c r="AA186" s="98">
        <f t="shared" si="28"/>
        <v>139900.3597346872</v>
      </c>
      <c r="AB186" s="103">
        <f t="shared" si="29"/>
        <v>0.93151341862867432</v>
      </c>
      <c r="AC186" s="104">
        <f>INDEX(G$5:G$4420,ROWS(G$5:G186)*24)</f>
        <v>130319.06236383981</v>
      </c>
      <c r="AD186" s="98">
        <f>INDEX(H$5:H$4420,ROWS(H$5:H186)*24)</f>
        <v>22.12068142361111</v>
      </c>
      <c r="AE186" s="104">
        <f>INDEX(I$5:I$4420,ROWS(I$5:I186)*24)</f>
        <v>27881.423611111109</v>
      </c>
      <c r="AF186" s="98">
        <f>INDEX(J$5:J$4420,ROWS(J$5:J186)*24)</f>
        <v>65.969503761579602</v>
      </c>
      <c r="AG186" s="104">
        <f t="shared" si="30"/>
        <v>102437.6387527287</v>
      </c>
      <c r="AH186" s="104">
        <f>INDEX(K$5:K$4420,ROWS(K$5:K186)*24)</f>
        <v>0</v>
      </c>
      <c r="AI186" s="104">
        <f>(INDEX(M$5:M$4420,ROWS(M$5:M186)*24))*1440</f>
        <v>540882.18589810061</v>
      </c>
      <c r="AJ186" s="98">
        <f>INDEX(N$5:N$4420,ROWS(N$5:N186)*24)</f>
        <v>9419.5725488281241</v>
      </c>
      <c r="AK186" s="98">
        <f>INDEX(O$5:O$4420,ROWS(O$5:O186)*24)</f>
        <v>7197.2158333333336</v>
      </c>
      <c r="AL186" s="98">
        <f>INDEX(P$5:P$4420,ROWS(P$5:P186)*24)</f>
        <v>395.69620370368165</v>
      </c>
      <c r="AM186" s="98">
        <f>INDEX(R$5:R$4420,ROWS(Q$5:Q186)*24)</f>
        <v>19.979882110736913</v>
      </c>
      <c r="AN186" s="98">
        <f t="shared" si="31"/>
        <v>28771.030239461154</v>
      </c>
      <c r="AO186" s="98">
        <f t="shared" si="32"/>
        <v>26800.600735829426</v>
      </c>
      <c r="AP186" s="98"/>
      <c r="AQ186" s="98">
        <f>INDEX(T$5:T$4420,ROWS(T$5:T186)*24)</f>
        <v>12.749825499954911</v>
      </c>
      <c r="AT186" s="105">
        <f>INDEX(B$16:B$4420,ROWS(B$16:B196)*24)</f>
        <v>43842.416666666664</v>
      </c>
      <c r="AU186" s="98">
        <f>INDEX(C$15:C$4420,ROWS(C$15:C196)*24)</f>
        <v>10.482242574920981</v>
      </c>
      <c r="AV186" s="98">
        <f>INDEX(D$15:D$4420,ROWS(D$15:D196)*24)</f>
        <v>10.213996800052724</v>
      </c>
      <c r="AW186" s="98">
        <f>INDEX(E$15:E$4420,ROWS(E$15:E196)*24)</f>
        <v>84.032083333333333</v>
      </c>
      <c r="AX186" s="98">
        <f>INDEX(G$15:G$4420,ROWS(G$15:G196)*24)</f>
        <v>50731.586437902188</v>
      </c>
      <c r="AY186" s="98">
        <f>INDEX(H$15:H$4420,ROWS(H$15:H196)*24)</f>
        <v>20.475303819444445</v>
      </c>
      <c r="AZ186" s="98">
        <f>INDEX(I$15:I$4420,ROWS(I$15:I196)*24)</f>
        <v>10498.821944444444</v>
      </c>
      <c r="BA186" s="98">
        <f>INDEX(J$15:J$4420,ROWS(J$15:J196)*24)</f>
        <v>63.556779513888884</v>
      </c>
      <c r="BB186" s="98">
        <f>INDEX(K$15:K$4420,ROWS(K$15:K196)*24)</f>
        <v>0</v>
      </c>
      <c r="BC186" s="98">
        <f>INDEX(L$15:L$4420,ROWS(L$15:L196)*24)</f>
        <v>379.07725508237053</v>
      </c>
      <c r="BD186" s="98">
        <f>INDEX(M$15:M$4420,ROWS(M$15:M196)*24)</f>
        <v>375.81101377192914</v>
      </c>
      <c r="BE186" s="98">
        <f>INDEX(N$15:N$4420,ROWS(N$15:N196)*24)</f>
        <v>8245.240861002605</v>
      </c>
      <c r="BF186" s="98">
        <f>INDEX(O$15:O$4420,ROWS(O$15:O196)*24)</f>
        <v>7200.0825000000004</v>
      </c>
      <c r="BG186" s="98">
        <f>INDEX(P$15:P$4420,ROWS(P$15:P196)*24)</f>
        <v>395.74578703706464</v>
      </c>
      <c r="BH186" s="98">
        <f>INDEX(Q$15:Q$4420,ROWS(Q$15:Q196)*24)</f>
        <v>16.668531954694124</v>
      </c>
      <c r="BI186" s="98">
        <f>INDEX(T$15:T$4420,ROWS(T$15:T196)*24)</f>
        <v>9.2409659097132195</v>
      </c>
    </row>
    <row r="187" spans="2:61" x14ac:dyDescent="0.2">
      <c r="B187" s="100">
        <v>43668.625</v>
      </c>
      <c r="C187" s="98">
        <v>16.888580173916289</v>
      </c>
      <c r="D187" s="98">
        <f t="shared" si="36"/>
        <v>14.436213284653716</v>
      </c>
      <c r="E187" s="98">
        <v>103.58166666666666</v>
      </c>
      <c r="F187" s="98">
        <f t="shared" si="34"/>
        <v>87.190345293239304</v>
      </c>
      <c r="G187" s="98">
        <v>72395.361111111109</v>
      </c>
      <c r="H187" s="98">
        <v>23.118977864583332</v>
      </c>
      <c r="I187" s="98">
        <v>18489.00138888889</v>
      </c>
      <c r="J187" s="98">
        <f t="shared" si="25"/>
        <v>80.462688802083335</v>
      </c>
      <c r="K187" s="98">
        <v>53379.8203125</v>
      </c>
      <c r="L187" s="98">
        <f t="shared" si="26"/>
        <v>308.8408072122088</v>
      </c>
      <c r="M187" s="98">
        <f t="shared" si="33"/>
        <v>312.52696320916829</v>
      </c>
      <c r="N187" s="98"/>
      <c r="O187" s="98"/>
      <c r="P187" s="98">
        <v>332.22638888888889</v>
      </c>
      <c r="Q187" s="98">
        <v>23.385581676680076</v>
      </c>
      <c r="R187" s="98">
        <f t="shared" si="35"/>
        <v>19.48235859685666</v>
      </c>
      <c r="S187" s="98">
        <f t="shared" si="27"/>
        <v>1403.1349006008045</v>
      </c>
      <c r="T187" s="101">
        <v>17.062402445298311</v>
      </c>
      <c r="W187" s="102">
        <v>43843</v>
      </c>
      <c r="X187" s="98">
        <f>INDEX(C$5:C$4420,ROWS(C$5:C187)*24)</f>
        <v>12.172619456715054</v>
      </c>
      <c r="Y187" s="98">
        <f>INDEX(D$4:D$4420,ROWS(D$4:D186)*24)</f>
        <v>10.554298941978169</v>
      </c>
      <c r="Z187" s="98">
        <f>INDEX(F$5:F$4420,ROWS(E$5:E187)*24)</f>
        <v>98.886399787801679</v>
      </c>
      <c r="AA187" s="98">
        <f t="shared" si="28"/>
        <v>142396.41569443443</v>
      </c>
      <c r="AB187" s="103">
        <f t="shared" si="29"/>
        <v>0.93711951791821302</v>
      </c>
      <c r="AC187" s="104">
        <f>INDEX(G$5:G$4420,ROWS(G$5:G187)*24)</f>
        <v>133442.46042884985</v>
      </c>
      <c r="AD187" s="98">
        <f>INDEX(H$5:H$4420,ROWS(H$5:H187)*24)</f>
        <v>27.226041666666667</v>
      </c>
      <c r="AE187" s="104">
        <f>INDEX(I$5:I$4420,ROWS(I$5:I187)*24)</f>
        <v>27786.481500000522</v>
      </c>
      <c r="AF187" s="98">
        <f>INDEX(J$5:J$4420,ROWS(J$5:J187)*24)</f>
        <v>57.075208333333329</v>
      </c>
      <c r="AG187" s="104">
        <f t="shared" si="30"/>
        <v>105655.97892884933</v>
      </c>
      <c r="AH187" s="104">
        <f>INDEX(K$5:K$4420,ROWS(K$5:K187)*24)</f>
        <v>0</v>
      </c>
      <c r="AI187" s="104">
        <f>(INDEX(M$5:M$4420,ROWS(M$5:M187)*24))*1440</f>
        <v>541261.21243913961</v>
      </c>
      <c r="AJ187" s="98">
        <f>INDEX(N$5:N$4420,ROWS(N$5:N187)*24)</f>
        <v>9459.8622379557291</v>
      </c>
      <c r="AK187" s="98">
        <f>INDEX(O$5:O$4420,ROWS(O$5:O187)*24)</f>
        <v>7202.899166666667</v>
      </c>
      <c r="AL187" s="98">
        <f>INDEX(P$5:P$4420,ROWS(P$5:P187)*24)</f>
        <v>395.58972222222224</v>
      </c>
      <c r="AM187" s="98">
        <f>INDEX(R$5:R$4420,ROWS(Q$5:Q187)*24)</f>
        <v>19.693449462578275</v>
      </c>
      <c r="AN187" s="98">
        <f t="shared" si="31"/>
        <v>28358.567226112718</v>
      </c>
      <c r="AO187" s="98">
        <f t="shared" si="32"/>
        <v>26575.366847785986</v>
      </c>
      <c r="AP187" s="98"/>
      <c r="AQ187" s="98">
        <f>INDEX(T$5:T$4420,ROWS(T$5:T187)*24)</f>
        <v>12.701231913353809</v>
      </c>
      <c r="AT187" s="105">
        <f>INDEX(B$16:B$4420,ROWS(B$16:B197)*24)</f>
        <v>43843.416666666664</v>
      </c>
      <c r="AU187" s="98">
        <f>INDEX(C$15:C$4420,ROWS(C$15:C197)*24)</f>
        <v>10.386481586691612</v>
      </c>
      <c r="AV187" s="98">
        <f>INDEX(D$15:D$4420,ROWS(D$15:D197)*24)</f>
        <v>10.559147302674875</v>
      </c>
      <c r="AW187" s="98">
        <f>INDEX(E$15:E$4420,ROWS(E$15:E197)*24)</f>
        <v>113.45333333333333</v>
      </c>
      <c r="AX187" s="98">
        <f>INDEX(G$15:G$4420,ROWS(G$15:G197)*24)</f>
        <v>49020.072222222225</v>
      </c>
      <c r="AY187" s="98">
        <f>INDEX(H$15:H$4420,ROWS(H$15:H197)*24)</f>
        <v>20.119672309027777</v>
      </c>
      <c r="AZ187" s="98">
        <f>INDEX(I$15:I$4420,ROWS(I$15:I197)*24)</f>
        <v>10434.747152777778</v>
      </c>
      <c r="BA187" s="98">
        <f>INDEX(J$15:J$4420,ROWS(J$15:J197)*24)</f>
        <v>93.333661024305556</v>
      </c>
      <c r="BB187" s="98">
        <f>INDEX(K$15:K$4420,ROWS(K$15:K197)*24)</f>
        <v>0</v>
      </c>
      <c r="BC187" s="98">
        <f>INDEX(L$15:L$4420,ROWS(L$15:L197)*24)</f>
        <v>372.77046620452984</v>
      </c>
      <c r="BD187" s="98">
        <f>INDEX(M$15:M$4420,ROWS(M$15:M197)*24)</f>
        <v>375.53509989908054</v>
      </c>
      <c r="BE187" s="98">
        <f>INDEX(N$15:N$4420,ROWS(N$15:N197)*24)</f>
        <v>8382.3848421223956</v>
      </c>
      <c r="BF187" s="98">
        <f>INDEX(O$15:O$4420,ROWS(O$15:O197)*24)</f>
        <v>7180.6625000000004</v>
      </c>
      <c r="BG187" s="98">
        <f>INDEX(P$15:P$4420,ROWS(P$15:P197)*24)</f>
        <v>392.81638888888887</v>
      </c>
      <c r="BH187" s="98">
        <f>INDEX(Q$15:Q$4420,ROWS(Q$15:Q197)*24)</f>
        <v>20.045922684359052</v>
      </c>
      <c r="BI187" s="98">
        <f>INDEX(T$15:T$4420,ROWS(T$15:T197)*24)</f>
        <v>9.4444266333549365</v>
      </c>
    </row>
    <row r="188" spans="2:61" x14ac:dyDescent="0.2">
      <c r="B188" s="100">
        <v>43668.666666666664</v>
      </c>
      <c r="C188" s="98">
        <v>16.470018510288661</v>
      </c>
      <c r="D188" s="98">
        <f t="shared" si="36"/>
        <v>14.462941257783941</v>
      </c>
      <c r="E188" s="98">
        <v>95.933055555555555</v>
      </c>
      <c r="F188" s="98">
        <f t="shared" si="34"/>
        <v>86.383794367313385</v>
      </c>
      <c r="G188" s="98">
        <v>78918.821259255943</v>
      </c>
      <c r="H188" s="98">
        <v>20.871462673611113</v>
      </c>
      <c r="I188" s="98">
        <v>19768.654444444372</v>
      </c>
      <c r="J188" s="98">
        <f t="shared" si="25"/>
        <v>75.061592881944449</v>
      </c>
      <c r="K188" s="98">
        <v>53379.8203125</v>
      </c>
      <c r="L188" s="98">
        <f t="shared" si="26"/>
        <v>316.73294723974743</v>
      </c>
      <c r="M188" s="98">
        <f t="shared" si="33"/>
        <v>312.58665305772689</v>
      </c>
      <c r="N188" s="98"/>
      <c r="O188" s="98"/>
      <c r="P188" s="98">
        <v>332.93041666666664</v>
      </c>
      <c r="Q188" s="98">
        <v>16.197469426919188</v>
      </c>
      <c r="R188" s="98">
        <f t="shared" si="35"/>
        <v>19.482543362495097</v>
      </c>
      <c r="S188" s="98">
        <f t="shared" si="27"/>
        <v>971.84816561515129</v>
      </c>
      <c r="T188" s="101">
        <v>16.601094669560553</v>
      </c>
      <c r="W188" s="102">
        <v>43844</v>
      </c>
      <c r="X188" s="98">
        <f>INDEX(C$5:C$4420,ROWS(C$5:C188)*24)</f>
        <v>12.629856019592843</v>
      </c>
      <c r="Y188" s="98">
        <f>INDEX(D$4:D$4420,ROWS(D$4:D187)*24)</f>
        <v>10.732783632575183</v>
      </c>
      <c r="Z188" s="98">
        <f>INDEX(F$5:F$4420,ROWS(E$5:E188)*24)</f>
        <v>98.243560460085845</v>
      </c>
      <c r="AA188" s="98">
        <f t="shared" si="28"/>
        <v>141470.72706252363</v>
      </c>
      <c r="AB188" s="103">
        <f t="shared" si="29"/>
        <v>0.92224485933449785</v>
      </c>
      <c r="AC188" s="104">
        <f>INDEX(G$5:G$4420,ROWS(G$5:G188)*24)</f>
        <v>130470.65077972625</v>
      </c>
      <c r="AD188" s="98">
        <f>INDEX(H$5:H$4420,ROWS(H$5:H188)*24)</f>
        <v>21.25244140625</v>
      </c>
      <c r="AE188" s="104">
        <f>INDEX(I$5:I$4420,ROWS(I$5:I188)*24)</f>
        <v>27704.246388888889</v>
      </c>
      <c r="AF188" s="98">
        <f>INDEX(J$5:J$4420,ROWS(J$5:J188)*24)</f>
        <v>62.890243778891033</v>
      </c>
      <c r="AG188" s="104">
        <f t="shared" si="30"/>
        <v>102766.40439083736</v>
      </c>
      <c r="AH188" s="104">
        <f>INDEX(K$5:K$4420,ROWS(K$5:K188)*24)</f>
        <v>0</v>
      </c>
      <c r="AI188" s="104">
        <f>(INDEX(M$5:M$4420,ROWS(M$5:M188)*24))*1440</f>
        <v>540475.42301933607</v>
      </c>
      <c r="AJ188" s="98">
        <f>INDEX(N$5:N$4420,ROWS(N$5:N188)*24)</f>
        <v>9603.4077376302084</v>
      </c>
      <c r="AK188" s="98">
        <f>INDEX(O$5:O$4420,ROWS(O$5:O188)*24)</f>
        <v>7213.7124999999996</v>
      </c>
      <c r="AL188" s="98">
        <f>INDEX(P$5:P$4420,ROWS(P$5:P188)*24)</f>
        <v>395.4074074074129</v>
      </c>
      <c r="AM188" s="98">
        <f>INDEX(R$5:R$4420,ROWS(Q$5:Q188)*24)</f>
        <v>19.977828881991336</v>
      </c>
      <c r="AN188" s="98">
        <f t="shared" si="31"/>
        <v>28768.073590067524</v>
      </c>
      <c r="AO188" s="98">
        <f t="shared" si="32"/>
        <v>26531.207981396306</v>
      </c>
      <c r="AP188" s="98"/>
      <c r="AQ188" s="98">
        <f>INDEX(T$5:T$4420,ROWS(T$5:T188)*24)</f>
        <v>12.908605709066615</v>
      </c>
    </row>
    <row r="189" spans="2:61" x14ac:dyDescent="0.2">
      <c r="B189" s="100">
        <v>43668.708333333336</v>
      </c>
      <c r="C189" s="98">
        <v>16.039479629728529</v>
      </c>
      <c r="D189" s="98">
        <f t="shared" si="36"/>
        <v>14.491987436784919</v>
      </c>
      <c r="E189" s="98">
        <v>102.51305555555555</v>
      </c>
      <c r="F189" s="98">
        <f t="shared" si="34"/>
        <v>87.218956404350422</v>
      </c>
      <c r="G189" s="98">
        <v>83484.784222220711</v>
      </c>
      <c r="H189" s="98">
        <v>20.672233072916665</v>
      </c>
      <c r="I189" s="98">
        <v>21071.327658731672</v>
      </c>
      <c r="J189" s="98">
        <f t="shared" si="25"/>
        <v>81.840822482638885</v>
      </c>
      <c r="K189" s="98">
        <v>53379.8203125</v>
      </c>
      <c r="L189" s="98">
        <f t="shared" si="26"/>
        <v>312.5510722035894</v>
      </c>
      <c r="M189" s="98">
        <f t="shared" si="33"/>
        <v>312.60470876471868</v>
      </c>
      <c r="N189" s="98"/>
      <c r="O189" s="98"/>
      <c r="P189" s="98">
        <v>332.23665637860074</v>
      </c>
      <c r="Q189" s="98">
        <v>19.68558417501135</v>
      </c>
      <c r="R189" s="98">
        <f t="shared" si="35"/>
        <v>19.425019634241291</v>
      </c>
      <c r="S189" s="98">
        <f t="shared" si="27"/>
        <v>1181.135050500681</v>
      </c>
      <c r="T189" s="101">
        <v>16.21105285170637</v>
      </c>
    </row>
    <row r="190" spans="2:61" x14ac:dyDescent="0.2">
      <c r="B190" s="100">
        <v>43668.75</v>
      </c>
      <c r="C190" s="98">
        <v>15.663936867663482</v>
      </c>
      <c r="D190" s="98">
        <f t="shared" si="36"/>
        <v>14.511319659831734</v>
      </c>
      <c r="E190" s="98">
        <v>80.967222222222219</v>
      </c>
      <c r="F190" s="98">
        <f t="shared" si="34"/>
        <v>86.363967978424498</v>
      </c>
      <c r="G190" s="98">
        <v>90180.527777777781</v>
      </c>
      <c r="H190" s="98">
        <v>23.276215277777776</v>
      </c>
      <c r="I190" s="98">
        <v>22373.599444444444</v>
      </c>
      <c r="J190" s="98">
        <f t="shared" si="25"/>
        <v>57.691006944444439</v>
      </c>
      <c r="K190" s="98">
        <v>53379.8203125</v>
      </c>
      <c r="L190" s="98">
        <f t="shared" si="26"/>
        <v>313.90863560626667</v>
      </c>
      <c r="M190" s="98">
        <f t="shared" si="33"/>
        <v>312.64415792876008</v>
      </c>
      <c r="N190" s="98"/>
      <c r="O190" s="98"/>
      <c r="P190" s="98">
        <v>332.47055555555556</v>
      </c>
      <c r="Q190" s="98">
        <v>18.561919949288875</v>
      </c>
      <c r="R190" s="98">
        <f t="shared" si="35"/>
        <v>19.391261056619225</v>
      </c>
      <c r="S190" s="98">
        <f t="shared" si="27"/>
        <v>1113.7151969573324</v>
      </c>
      <c r="T190" s="101">
        <v>15.872855954858629</v>
      </c>
    </row>
    <row r="191" spans="2:61" x14ac:dyDescent="0.2">
      <c r="B191" s="100">
        <v>43668.791666666664</v>
      </c>
      <c r="C191" s="98">
        <v>15.46687760565016</v>
      </c>
      <c r="D191" s="98">
        <f t="shared" si="36"/>
        <v>14.523307349181671</v>
      </c>
      <c r="E191" s="98">
        <v>116.86444444444444</v>
      </c>
      <c r="F191" s="98">
        <f t="shared" si="34"/>
        <v>87.629749228424501</v>
      </c>
      <c r="G191" s="98">
        <v>95925.919983817337</v>
      </c>
      <c r="H191" s="98">
        <v>18.559201388888887</v>
      </c>
      <c r="I191" s="98">
        <v>23682.77560277794</v>
      </c>
      <c r="J191" s="98">
        <f t="shared" si="25"/>
        <v>98.305243055555565</v>
      </c>
      <c r="K191" s="98">
        <v>53379.8203125</v>
      </c>
      <c r="L191" s="98">
        <f t="shared" si="26"/>
        <v>314.49735801711267</v>
      </c>
      <c r="M191" s="98">
        <f t="shared" si="33"/>
        <v>312.56924456142184</v>
      </c>
      <c r="N191" s="98"/>
      <c r="O191" s="98"/>
      <c r="P191" s="98">
        <v>332.91556712962273</v>
      </c>
      <c r="Q191" s="98">
        <v>18.418209112510084</v>
      </c>
      <c r="R191" s="98">
        <f t="shared" si="35"/>
        <v>19.487650425289882</v>
      </c>
      <c r="S191" s="98">
        <f t="shared" si="27"/>
        <v>1105.0925467506049</v>
      </c>
      <c r="T191" s="101">
        <v>15.521450058337715</v>
      </c>
    </row>
    <row r="192" spans="2:61" x14ac:dyDescent="0.2">
      <c r="B192" s="100">
        <v>43668.833333333336</v>
      </c>
      <c r="C192" s="98">
        <v>15.617265803549024</v>
      </c>
      <c r="D192" s="98">
        <f t="shared" si="36"/>
        <v>14.540607847968966</v>
      </c>
      <c r="E192" s="98">
        <v>93.119166666666672</v>
      </c>
      <c r="F192" s="98">
        <f t="shared" si="34"/>
        <v>87.28277006175783</v>
      </c>
      <c r="G192" s="98">
        <v>102398.23740486993</v>
      </c>
      <c r="H192" s="98">
        <v>23.0654296875</v>
      </c>
      <c r="I192" s="98">
        <v>24977.682142858208</v>
      </c>
      <c r="J192" s="98">
        <f t="shared" si="25"/>
        <v>70.053736979166672</v>
      </c>
      <c r="K192" s="98">
        <v>53379.8203125</v>
      </c>
      <c r="L192" s="98">
        <f t="shared" si="26"/>
        <v>313.99722841088146</v>
      </c>
      <c r="M192" s="98">
        <f t="shared" si="33"/>
        <v>312.61400025433392</v>
      </c>
      <c r="N192" s="98"/>
      <c r="O192" s="98"/>
      <c r="P192" s="98">
        <v>332.36416666666668</v>
      </c>
      <c r="Q192" s="98">
        <v>18.366938255785239</v>
      </c>
      <c r="R192" s="98">
        <f t="shared" si="35"/>
        <v>19.429564485463992</v>
      </c>
      <c r="S192" s="98">
        <f t="shared" si="27"/>
        <v>1102.0162953471145</v>
      </c>
      <c r="T192" s="101">
        <v>15.634475255966342</v>
      </c>
    </row>
    <row r="193" spans="2:20" x14ac:dyDescent="0.2">
      <c r="B193" s="100">
        <v>43668.875</v>
      </c>
      <c r="C193" s="98">
        <v>15.547201674991133</v>
      </c>
      <c r="D193" s="98">
        <f t="shared" si="36"/>
        <v>14.546716951383713</v>
      </c>
      <c r="E193" s="98">
        <v>112.96277777777777</v>
      </c>
      <c r="F193" s="98">
        <f t="shared" si="34"/>
        <v>89.354355709905974</v>
      </c>
      <c r="G193" s="98">
        <v>108475.38298148161</v>
      </c>
      <c r="H193" s="98">
        <v>23.132855902777777</v>
      </c>
      <c r="I193" s="98">
        <v>26261.969166666666</v>
      </c>
      <c r="J193" s="98">
        <f t="shared" si="25"/>
        <v>89.829921874999997</v>
      </c>
      <c r="K193" s="98">
        <v>53379.8203125</v>
      </c>
      <c r="L193" s="98">
        <f t="shared" si="26"/>
        <v>316.25804044548704</v>
      </c>
      <c r="M193" s="98">
        <f t="shared" si="33"/>
        <v>312.80729827176037</v>
      </c>
      <c r="N193" s="98"/>
      <c r="O193" s="98"/>
      <c r="P193" s="98">
        <v>332.49913580247096</v>
      </c>
      <c r="Q193" s="98">
        <v>16.241095356983909</v>
      </c>
      <c r="R193" s="98">
        <f t="shared" si="35"/>
        <v>19.257023283881313</v>
      </c>
      <c r="S193" s="98">
        <f t="shared" si="27"/>
        <v>974.46572141903448</v>
      </c>
      <c r="T193" s="101">
        <v>15.671063362198055</v>
      </c>
    </row>
    <row r="194" spans="2:20" x14ac:dyDescent="0.2">
      <c r="B194" s="100">
        <v>43668.916666666664</v>
      </c>
      <c r="C194" s="98">
        <v>15.649829657731784</v>
      </c>
      <c r="D194" s="98">
        <f t="shared" si="36"/>
        <v>14.573135267749509</v>
      </c>
      <c r="E194" s="98">
        <v>86.012777777777771</v>
      </c>
      <c r="F194" s="98">
        <f t="shared" si="34"/>
        <v>88.189147376572635</v>
      </c>
      <c r="G194" s="98">
        <v>114000.2</v>
      </c>
      <c r="H194" s="98">
        <v>18.336382378472223</v>
      </c>
      <c r="I194" s="98">
        <v>27559.446921297073</v>
      </c>
      <c r="J194" s="98">
        <f t="shared" si="25"/>
        <v>67.676395399305548</v>
      </c>
      <c r="K194" s="98">
        <v>53379.8203125</v>
      </c>
      <c r="L194" s="98">
        <f t="shared" si="26"/>
        <v>309.39071540749734</v>
      </c>
      <c r="M194" s="98">
        <f t="shared" si="33"/>
        <v>312.69207261682311</v>
      </c>
      <c r="N194" s="98"/>
      <c r="O194" s="98"/>
      <c r="P194" s="98">
        <v>332.35309139786494</v>
      </c>
      <c r="Q194" s="98">
        <v>22.962375990367597</v>
      </c>
      <c r="R194" s="98">
        <f t="shared" si="35"/>
        <v>19.387817561877721</v>
      </c>
      <c r="S194" s="98">
        <f t="shared" si="27"/>
        <v>1377.7425594220558</v>
      </c>
      <c r="T194" s="101">
        <v>15.655618937618241</v>
      </c>
    </row>
    <row r="195" spans="2:20" x14ac:dyDescent="0.2">
      <c r="B195" s="100">
        <v>43668.958333333336</v>
      </c>
      <c r="C195" s="98">
        <v>15.932294860769892</v>
      </c>
      <c r="D195" s="98">
        <f t="shared" si="36"/>
        <v>14.564282578777622</v>
      </c>
      <c r="E195" s="98">
        <v>105.83916666666667</v>
      </c>
      <c r="F195" s="98">
        <f t="shared" si="34"/>
        <v>88.686433256202278</v>
      </c>
      <c r="G195" s="98">
        <v>120029.07763157765</v>
      </c>
      <c r="H195" s="98">
        <v>22.867198350694444</v>
      </c>
      <c r="I195" s="98">
        <v>28841.746388888889</v>
      </c>
      <c r="J195" s="98">
        <f t="shared" si="25"/>
        <v>82.971968315972219</v>
      </c>
      <c r="K195" s="98">
        <v>53379.8203125</v>
      </c>
      <c r="L195" s="98">
        <f t="shared" si="26"/>
        <v>315.51139510569891</v>
      </c>
      <c r="M195" s="98">
        <f t="shared" si="33"/>
        <v>312.65845465009676</v>
      </c>
      <c r="N195" s="98"/>
      <c r="O195" s="98"/>
      <c r="P195" s="98">
        <v>332.04250000000002</v>
      </c>
      <c r="Q195" s="98">
        <v>16.53110489430113</v>
      </c>
      <c r="R195" s="98">
        <f t="shared" si="35"/>
        <v>19.405525034777479</v>
      </c>
      <c r="S195" s="98">
        <f t="shared" si="27"/>
        <v>991.86629365806778</v>
      </c>
      <c r="T195" s="101">
        <v>15.799358262436257</v>
      </c>
    </row>
    <row r="196" spans="2:20" x14ac:dyDescent="0.2">
      <c r="B196" s="100">
        <v>43669</v>
      </c>
      <c r="C196" s="98">
        <v>15.63881194750468</v>
      </c>
      <c r="D196" s="98">
        <f t="shared" si="36"/>
        <v>14.517980496928281</v>
      </c>
      <c r="E196" s="98">
        <v>93.478194444444441</v>
      </c>
      <c r="F196" s="98">
        <f t="shared" si="34"/>
        <v>89.846508487683764</v>
      </c>
      <c r="G196" s="98">
        <v>125333.55210728142</v>
      </c>
      <c r="H196" s="98">
        <v>18.603331163194444</v>
      </c>
      <c r="I196" s="98">
        <v>30130.027222221961</v>
      </c>
      <c r="J196" s="98">
        <f t="shared" si="25"/>
        <v>74.874863281250001</v>
      </c>
      <c r="K196" s="98">
        <v>53379.8203125</v>
      </c>
      <c r="L196" s="98">
        <f t="shared" si="26"/>
        <v>311.7158641505265</v>
      </c>
      <c r="M196" s="98">
        <f t="shared" si="33"/>
        <v>312.77295404507464</v>
      </c>
      <c r="N196" s="98"/>
      <c r="O196" s="98"/>
      <c r="P196" s="98">
        <v>331.71083333333331</v>
      </c>
      <c r="Q196" s="98">
        <v>19.994969182806834</v>
      </c>
      <c r="R196" s="98">
        <f t="shared" si="35"/>
        <v>19.239730308008873</v>
      </c>
      <c r="S196" s="98">
        <f t="shared" si="27"/>
        <v>1199.6981509684101</v>
      </c>
      <c r="T196" s="101">
        <v>15.944010735380774</v>
      </c>
    </row>
    <row r="197" spans="2:20" x14ac:dyDescent="0.2">
      <c r="B197" s="100">
        <v>43669.041666666664</v>
      </c>
      <c r="C197" s="98">
        <v>13.955157727916053</v>
      </c>
      <c r="D197" s="98">
        <f t="shared" si="36"/>
        <v>14.524081969787469</v>
      </c>
      <c r="E197" s="98">
        <v>76.113888888888894</v>
      </c>
      <c r="F197" s="98">
        <f t="shared" si="34"/>
        <v>89.309251543239313</v>
      </c>
      <c r="G197" s="98">
        <v>3278.2</v>
      </c>
      <c r="H197" s="98">
        <v>23.265494791666665</v>
      </c>
      <c r="I197" s="98">
        <v>1711.5398067633312</v>
      </c>
      <c r="J197" s="98">
        <f t="shared" si="25"/>
        <v>52.848394097222226</v>
      </c>
      <c r="K197" s="98">
        <v>596.50802068409746</v>
      </c>
      <c r="L197" s="98">
        <f t="shared" si="26"/>
        <v>314.50866675310755</v>
      </c>
      <c r="M197" s="98">
        <f t="shared" si="33"/>
        <v>312.73944703648414</v>
      </c>
      <c r="N197" s="98"/>
      <c r="O197" s="98"/>
      <c r="P197" s="98">
        <v>332.41967592594318</v>
      </c>
      <c r="Q197" s="98">
        <v>17.911009172835652</v>
      </c>
      <c r="R197" s="98">
        <f t="shared" si="35"/>
        <v>19.320689862896987</v>
      </c>
      <c r="S197" s="98">
        <f t="shared" si="27"/>
        <v>1074.6605503701392</v>
      </c>
      <c r="T197" s="101">
        <v>15.410964766055759</v>
      </c>
    </row>
    <row r="198" spans="2:20" x14ac:dyDescent="0.2">
      <c r="B198" s="100">
        <v>43669.083333333336</v>
      </c>
      <c r="C198" s="98">
        <v>12.061668735539747</v>
      </c>
      <c r="D198" s="98">
        <f t="shared" si="36"/>
        <v>14.525820261388105</v>
      </c>
      <c r="E198" s="98">
        <v>102.51583333333333</v>
      </c>
      <c r="F198" s="98">
        <f t="shared" si="34"/>
        <v>90.146404321017087</v>
      </c>
      <c r="G198" s="98">
        <v>7568.7033898337686</v>
      </c>
      <c r="H198" s="98">
        <v>23.668098958333335</v>
      </c>
      <c r="I198" s="98">
        <v>1778.4280555555556</v>
      </c>
      <c r="J198" s="98">
        <f t="shared" ref="J198:J261" si="37">E198-H198</f>
        <v>78.847734375000002</v>
      </c>
      <c r="K198" s="98">
        <v>5649.5165186644263</v>
      </c>
      <c r="L198" s="98">
        <f t="shared" ref="L198:L261" si="38">P198-Q198</f>
        <v>311.23072599972284</v>
      </c>
      <c r="M198" s="98">
        <f t="shared" si="33"/>
        <v>312.67976464712387</v>
      </c>
      <c r="N198" s="98"/>
      <c r="O198" s="98"/>
      <c r="P198" s="98">
        <v>331.99018518519068</v>
      </c>
      <c r="Q198" s="98">
        <v>20.759459185467826</v>
      </c>
      <c r="R198" s="98">
        <f t="shared" si="35"/>
        <v>19.364963301640238</v>
      </c>
      <c r="S198" s="98">
        <f t="shared" ref="S198:S261" si="39">Q198*60</f>
        <v>1245.5675511280695</v>
      </c>
      <c r="T198" s="101">
        <v>13.582780145756971</v>
      </c>
    </row>
    <row r="199" spans="2:20" x14ac:dyDescent="0.2">
      <c r="B199" s="100">
        <v>43669.125</v>
      </c>
      <c r="C199" s="98">
        <v>10.499499556576419</v>
      </c>
      <c r="D199" s="98">
        <f t="shared" si="36"/>
        <v>14.52930534923326</v>
      </c>
      <c r="E199" s="98">
        <v>79.663888888888891</v>
      </c>
      <c r="F199" s="98">
        <f t="shared" si="34"/>
        <v>89.263198302498552</v>
      </c>
      <c r="G199" s="98">
        <v>13269.612899545829</v>
      </c>
      <c r="H199" s="98">
        <v>18.626378038194446</v>
      </c>
      <c r="I199" s="98">
        <v>3089.5862296299138</v>
      </c>
      <c r="J199" s="98">
        <f t="shared" si="37"/>
        <v>61.037510850694446</v>
      </c>
      <c r="K199" s="98">
        <v>17464.390461245112</v>
      </c>
      <c r="L199" s="98">
        <f t="shared" si="38"/>
        <v>315.68057897457641</v>
      </c>
      <c r="M199" s="98">
        <f t="shared" si="33"/>
        <v>312.85517441740001</v>
      </c>
      <c r="N199" s="98"/>
      <c r="O199" s="98"/>
      <c r="P199" s="98">
        <v>331.4729629629519</v>
      </c>
      <c r="Q199" s="98">
        <v>15.792383988375464</v>
      </c>
      <c r="R199" s="98">
        <f t="shared" si="35"/>
        <v>19.186970583832679</v>
      </c>
      <c r="S199" s="98">
        <f t="shared" si="39"/>
        <v>947.54303930252786</v>
      </c>
      <c r="T199" s="101">
        <v>11.961761126110634</v>
      </c>
    </row>
    <row r="200" spans="2:20" x14ac:dyDescent="0.2">
      <c r="B200" s="100">
        <v>43669.166666666664</v>
      </c>
      <c r="C200" s="98">
        <v>9.9103627792994189</v>
      </c>
      <c r="D200" s="98">
        <f t="shared" si="36"/>
        <v>14.535034257495488</v>
      </c>
      <c r="E200" s="98">
        <v>99.777777777777771</v>
      </c>
      <c r="F200" s="98">
        <f t="shared" si="34"/>
        <v>90.616855709905977</v>
      </c>
      <c r="G200" s="98">
        <v>18433.042555556382</v>
      </c>
      <c r="H200" s="98">
        <v>23.263661024305556</v>
      </c>
      <c r="I200" s="98">
        <v>4381.0158333333329</v>
      </c>
      <c r="J200" s="98">
        <f t="shared" si="37"/>
        <v>76.514116753472223</v>
      </c>
      <c r="K200" s="98">
        <v>29255.897842881943</v>
      </c>
      <c r="L200" s="98">
        <f t="shared" si="38"/>
        <v>308.48043550434625</v>
      </c>
      <c r="M200" s="98">
        <f t="shared" si="33"/>
        <v>312.67741350751334</v>
      </c>
      <c r="N200" s="98"/>
      <c r="O200" s="98"/>
      <c r="P200" s="98">
        <v>331.94126984130179</v>
      </c>
      <c r="Q200" s="98">
        <v>23.460834336955514</v>
      </c>
      <c r="R200" s="98">
        <f t="shared" si="35"/>
        <v>19.376458786489849</v>
      </c>
      <c r="S200" s="98">
        <f t="shared" si="39"/>
        <v>1407.650060217331</v>
      </c>
      <c r="T200" s="101">
        <v>10.870418889043924</v>
      </c>
    </row>
    <row r="201" spans="2:20" x14ac:dyDescent="0.2">
      <c r="B201" s="100">
        <v>43669.208333333336</v>
      </c>
      <c r="C201" s="98">
        <v>9.4587521478859706</v>
      </c>
      <c r="D201" s="98">
        <f t="shared" si="36"/>
        <v>14.536328204697128</v>
      </c>
      <c r="E201" s="98">
        <v>73.975416666666661</v>
      </c>
      <c r="F201" s="98">
        <f t="shared" si="34"/>
        <v>88.974500385831902</v>
      </c>
      <c r="G201" s="98">
        <v>23386.284229390887</v>
      </c>
      <c r="H201" s="98">
        <v>20.936205150462047</v>
      </c>
      <c r="I201" s="98">
        <v>5660.6975444444679</v>
      </c>
      <c r="J201" s="98">
        <f t="shared" si="37"/>
        <v>53.039211516204617</v>
      </c>
      <c r="K201" s="98">
        <v>41078.730907841258</v>
      </c>
      <c r="L201" s="98">
        <f t="shared" si="38"/>
        <v>316.07029800901392</v>
      </c>
      <c r="M201" s="98">
        <f t="shared" si="33"/>
        <v>312.92336651211349</v>
      </c>
      <c r="N201" s="98"/>
      <c r="O201" s="98"/>
      <c r="P201" s="98">
        <v>331.53527777777776</v>
      </c>
      <c r="Q201" s="98">
        <v>15.464979768763813</v>
      </c>
      <c r="R201" s="98">
        <f t="shared" si="35"/>
        <v>19.125171098246401</v>
      </c>
      <c r="S201" s="98">
        <f t="shared" si="39"/>
        <v>927.89878612582879</v>
      </c>
      <c r="T201" s="101">
        <v>10.257897313435873</v>
      </c>
    </row>
    <row r="202" spans="2:20" x14ac:dyDescent="0.2">
      <c r="B202" s="100">
        <v>43669.25</v>
      </c>
      <c r="C202" s="98">
        <v>9.3930822081036034</v>
      </c>
      <c r="D202" s="98">
        <f t="shared" si="36"/>
        <v>14.53546940407837</v>
      </c>
      <c r="E202" s="98">
        <v>101.09388888888888</v>
      </c>
      <c r="F202" s="98">
        <f t="shared" si="34"/>
        <v>89.3809992284245</v>
      </c>
      <c r="G202" s="98">
        <v>29255.156060605845</v>
      </c>
      <c r="H202" s="98">
        <v>20.893804253472222</v>
      </c>
      <c r="I202" s="98">
        <v>6965.4596031761166</v>
      </c>
      <c r="J202" s="98">
        <f t="shared" si="37"/>
        <v>80.200084635416658</v>
      </c>
      <c r="K202" s="98">
        <v>50307.141623482581</v>
      </c>
      <c r="L202" s="98">
        <f t="shared" si="38"/>
        <v>308.08653248623324</v>
      </c>
      <c r="M202" s="98">
        <f t="shared" si="33"/>
        <v>312.71854280994808</v>
      </c>
      <c r="N202" s="98"/>
      <c r="O202" s="98"/>
      <c r="P202" s="98">
        <v>331.07490740741292</v>
      </c>
      <c r="Q202" s="98">
        <v>22.988374921179688</v>
      </c>
      <c r="R202" s="98">
        <f t="shared" si="35"/>
        <v>19.326188859054888</v>
      </c>
      <c r="S202" s="98">
        <f t="shared" si="39"/>
        <v>1379.3024952707813</v>
      </c>
      <c r="T202" s="101">
        <v>10.009796171506686</v>
      </c>
    </row>
    <row r="203" spans="2:20" x14ac:dyDescent="0.2">
      <c r="B203" s="100">
        <v>43669.291666666664</v>
      </c>
      <c r="C203" s="98">
        <v>9.6137838338741055</v>
      </c>
      <c r="D203" s="98">
        <f t="shared" si="36"/>
        <v>14.531312701813755</v>
      </c>
      <c r="E203" s="98">
        <v>88.221666666666664</v>
      </c>
      <c r="F203" s="98">
        <f t="shared" si="34"/>
        <v>90.90326774694303</v>
      </c>
      <c r="G203" s="98">
        <v>33660.848611111112</v>
      </c>
      <c r="H203" s="98">
        <v>23.469476996527778</v>
      </c>
      <c r="I203" s="98">
        <v>8260.5438888888893</v>
      </c>
      <c r="J203" s="98">
        <f t="shared" si="37"/>
        <v>64.75218967013889</v>
      </c>
      <c r="K203" s="98">
        <v>53261.215197482641</v>
      </c>
      <c r="L203" s="98">
        <f t="shared" si="38"/>
        <v>316.10026204073176</v>
      </c>
      <c r="M203" s="98">
        <f t="shared" si="33"/>
        <v>312.8959440897205</v>
      </c>
      <c r="N203" s="98"/>
      <c r="O203" s="98"/>
      <c r="P203" s="98">
        <v>332.74731481480927</v>
      </c>
      <c r="Q203" s="98">
        <v>16.647052774077487</v>
      </c>
      <c r="R203" s="98">
        <f t="shared" si="35"/>
        <v>19.210365511380999</v>
      </c>
      <c r="S203" s="98">
        <f t="shared" si="39"/>
        <v>998.82316644464925</v>
      </c>
      <c r="T203" s="101">
        <v>9.8314271231131478</v>
      </c>
    </row>
    <row r="204" spans="2:20" x14ac:dyDescent="0.2">
      <c r="B204" s="100">
        <v>43669.333333333336</v>
      </c>
      <c r="C204" s="98">
        <v>11.454329710508075</v>
      </c>
      <c r="D204" s="98">
        <f t="shared" si="36"/>
        <v>14.537056281899311</v>
      </c>
      <c r="E204" s="98">
        <v>59.772777777777776</v>
      </c>
      <c r="F204" s="98">
        <f t="shared" si="34"/>
        <v>90.025223765461519</v>
      </c>
      <c r="G204" s="98">
        <v>38978.961111111108</v>
      </c>
      <c r="H204" s="98">
        <v>18.611263020833334</v>
      </c>
      <c r="I204" s="98">
        <v>9561.6772222222226</v>
      </c>
      <c r="J204" s="98">
        <f t="shared" si="37"/>
        <v>41.161514756944442</v>
      </c>
      <c r="K204" s="98">
        <v>53263.9375</v>
      </c>
      <c r="L204" s="98">
        <f t="shared" si="38"/>
        <v>312.73984039979138</v>
      </c>
      <c r="M204" s="98">
        <f t="shared" si="33"/>
        <v>312.98465168854955</v>
      </c>
      <c r="N204" s="98"/>
      <c r="O204" s="98"/>
      <c r="P204" s="98">
        <v>332.52175925926514</v>
      </c>
      <c r="Q204" s="98">
        <v>19.781918859473759</v>
      </c>
      <c r="R204" s="98">
        <f t="shared" si="35"/>
        <v>19.144350813786506</v>
      </c>
      <c r="S204" s="98">
        <f t="shared" si="39"/>
        <v>1186.9151315684255</v>
      </c>
      <c r="T204" s="101">
        <v>10.603425989202385</v>
      </c>
    </row>
    <row r="205" spans="2:20" x14ac:dyDescent="0.2">
      <c r="B205" s="100">
        <v>43669.375</v>
      </c>
      <c r="C205" s="98">
        <v>15.007388049972233</v>
      </c>
      <c r="D205" s="98">
        <f t="shared" si="36"/>
        <v>14.541030458519026</v>
      </c>
      <c r="E205" s="98">
        <v>89.423248053392655</v>
      </c>
      <c r="F205" s="98">
        <f t="shared" si="34"/>
        <v>91.460312804723245</v>
      </c>
      <c r="G205" s="98">
        <v>43304.461786937209</v>
      </c>
      <c r="H205" s="98">
        <v>23.416659422809456</v>
      </c>
      <c r="I205" s="98">
        <v>10861.895331730102</v>
      </c>
      <c r="J205" s="98">
        <f t="shared" si="37"/>
        <v>66.006588630583195</v>
      </c>
      <c r="K205" s="98">
        <v>53263.9375</v>
      </c>
      <c r="L205" s="98">
        <f t="shared" si="38"/>
        <v>311.21957870262429</v>
      </c>
      <c r="M205" s="98">
        <f t="shared" si="33"/>
        <v>312.90247715625094</v>
      </c>
      <c r="N205" s="98"/>
      <c r="O205" s="98"/>
      <c r="P205" s="98">
        <v>331.74200722824577</v>
      </c>
      <c r="Q205" s="98">
        <v>20.522428525621471</v>
      </c>
      <c r="R205" s="98">
        <f t="shared" si="35"/>
        <v>19.207372869484193</v>
      </c>
      <c r="S205" s="98">
        <f t="shared" si="39"/>
        <v>1231.3457115372883</v>
      </c>
      <c r="T205" s="101">
        <v>13.050628113654883</v>
      </c>
    </row>
    <row r="206" spans="2:20" x14ac:dyDescent="0.2">
      <c r="B206" s="100">
        <v>43669.416666666664</v>
      </c>
      <c r="C206" s="98">
        <v>17.857995864755939</v>
      </c>
      <c r="D206" s="98">
        <f t="shared" si="36"/>
        <v>14.540641532267367</v>
      </c>
      <c r="E206" s="98">
        <v>55.893333333333331</v>
      </c>
      <c r="F206" s="98">
        <f t="shared" si="34"/>
        <v>90.388113730649195</v>
      </c>
      <c r="G206" s="98">
        <v>47592.4433425151</v>
      </c>
      <c r="H206" s="98">
        <v>23.378461371527777</v>
      </c>
      <c r="I206" s="98">
        <v>12156.985833333334</v>
      </c>
      <c r="J206" s="98">
        <f t="shared" si="37"/>
        <v>32.514871961805554</v>
      </c>
      <c r="K206" s="98">
        <v>53263.9375</v>
      </c>
      <c r="L206" s="98">
        <f t="shared" si="38"/>
        <v>312.54885396870475</v>
      </c>
      <c r="M206" s="98">
        <f t="shared" si="33"/>
        <v>312.99062938498668</v>
      </c>
      <c r="N206" s="98"/>
      <c r="O206" s="98"/>
      <c r="P206" s="98">
        <v>332.2255423280431</v>
      </c>
      <c r="Q206" s="98">
        <v>19.676688359338375</v>
      </c>
      <c r="R206" s="98">
        <f t="shared" si="35"/>
        <v>19.144081200713185</v>
      </c>
      <c r="S206" s="98">
        <f t="shared" si="39"/>
        <v>1180.6013015603025</v>
      </c>
      <c r="T206" s="101">
        <v>16.379596886458135</v>
      </c>
    </row>
    <row r="207" spans="2:20" x14ac:dyDescent="0.2">
      <c r="B207" s="100">
        <v>43669.458333333336</v>
      </c>
      <c r="C207" s="98">
        <v>18.134417277207184</v>
      </c>
      <c r="D207" s="98">
        <f t="shared" si="36"/>
        <v>14.53417590848146</v>
      </c>
      <c r="E207" s="98">
        <v>92.332222222222228</v>
      </c>
      <c r="F207" s="98">
        <f t="shared" si="34"/>
        <v>92.316215582501044</v>
      </c>
      <c r="G207" s="98">
        <v>52277.457666665265</v>
      </c>
      <c r="H207" s="98">
        <v>18.614507378472222</v>
      </c>
      <c r="I207" s="98">
        <v>13461.774791667611</v>
      </c>
      <c r="J207" s="98">
        <f t="shared" si="37"/>
        <v>73.717714843750002</v>
      </c>
      <c r="K207" s="98">
        <v>53614.309574652776</v>
      </c>
      <c r="L207" s="98">
        <f t="shared" si="38"/>
        <v>311.18552773755511</v>
      </c>
      <c r="M207" s="98">
        <f t="shared" si="33"/>
        <v>312.96405787784465</v>
      </c>
      <c r="N207" s="98"/>
      <c r="O207" s="98"/>
      <c r="P207" s="98">
        <v>331.36407407409615</v>
      </c>
      <c r="Q207" s="98">
        <v>20.178546336541057</v>
      </c>
      <c r="R207" s="98">
        <f t="shared" si="35"/>
        <v>19.153878016498165</v>
      </c>
      <c r="S207" s="98">
        <f t="shared" si="39"/>
        <v>1210.7127801924635</v>
      </c>
      <c r="T207" s="101">
        <v>18.068349256477731</v>
      </c>
    </row>
    <row r="208" spans="2:20" x14ac:dyDescent="0.2">
      <c r="B208" s="100">
        <v>43669.5</v>
      </c>
      <c r="C208" s="98">
        <v>17.547294634612303</v>
      </c>
      <c r="D208" s="98">
        <f t="shared" si="36"/>
        <v>14.521256589237103</v>
      </c>
      <c r="E208" s="98">
        <v>53.323194444444447</v>
      </c>
      <c r="F208" s="98">
        <f t="shared" si="34"/>
        <v>89.955573221389912</v>
      </c>
      <c r="G208" s="98">
        <v>56679.105555555558</v>
      </c>
      <c r="H208" s="98">
        <v>29.448296440972221</v>
      </c>
      <c r="I208" s="98">
        <v>15082.651666666667</v>
      </c>
      <c r="J208" s="98">
        <f t="shared" si="37"/>
        <v>23.874898003472225</v>
      </c>
      <c r="K208" s="98">
        <v>53775.48046875</v>
      </c>
      <c r="L208" s="98">
        <f t="shared" si="38"/>
        <v>311.15970983946488</v>
      </c>
      <c r="M208" s="98">
        <f t="shared" si="33"/>
        <v>312.89962233890395</v>
      </c>
      <c r="N208" s="98"/>
      <c r="O208" s="98"/>
      <c r="P208" s="98">
        <v>331.67564814815506</v>
      </c>
      <c r="Q208" s="98">
        <v>20.515938308690156</v>
      </c>
      <c r="R208" s="98">
        <f t="shared" si="35"/>
        <v>19.211767773546061</v>
      </c>
      <c r="S208" s="98">
        <f t="shared" si="39"/>
        <v>1230.9562985214093</v>
      </c>
      <c r="T208" s="101">
        <v>18.070515401724776</v>
      </c>
    </row>
    <row r="209" spans="2:20" x14ac:dyDescent="0.2">
      <c r="B209" s="100">
        <v>43669.541666666664</v>
      </c>
      <c r="C209" s="98">
        <v>17.151144865353903</v>
      </c>
      <c r="D209" s="98">
        <f t="shared" si="36"/>
        <v>14.506800114654746</v>
      </c>
      <c r="E209" s="98">
        <v>130.25166666666667</v>
      </c>
      <c r="F209" s="98">
        <f t="shared" si="34"/>
        <v>90.861557017686209</v>
      </c>
      <c r="G209" s="98">
        <v>61665.063235291542</v>
      </c>
      <c r="H209" s="98">
        <v>18.654448784722224</v>
      </c>
      <c r="I209" s="98">
        <v>16418.093950925948</v>
      </c>
      <c r="J209" s="98">
        <f t="shared" si="37"/>
        <v>111.59721788194445</v>
      </c>
      <c r="K209" s="98">
        <v>53775.48046875</v>
      </c>
      <c r="L209" s="98">
        <f t="shared" si="38"/>
        <v>315.411128233113</v>
      </c>
      <c r="M209" s="98">
        <f t="shared" si="33"/>
        <v>313.0886897364926</v>
      </c>
      <c r="N209" s="98"/>
      <c r="O209" s="98"/>
      <c r="P209" s="98">
        <v>331.52249999999998</v>
      </c>
      <c r="Q209" s="98">
        <v>16.111371766886958</v>
      </c>
      <c r="R209" s="98">
        <f t="shared" si="35"/>
        <v>19.01256534509367</v>
      </c>
      <c r="S209" s="98">
        <f t="shared" si="39"/>
        <v>966.6823060132175</v>
      </c>
      <c r="T209" s="101">
        <v>17.337796353109749</v>
      </c>
    </row>
    <row r="210" spans="2:20" x14ac:dyDescent="0.2">
      <c r="B210" s="100">
        <v>43669.583333333336</v>
      </c>
      <c r="C210" s="98">
        <v>16.7690923709022</v>
      </c>
      <c r="D210" s="98">
        <f t="shared" si="36"/>
        <v>14.488677770595865</v>
      </c>
      <c r="E210" s="98">
        <v>106.65891975303491</v>
      </c>
      <c r="F210" s="98">
        <f t="shared" si="34"/>
        <v>91.678718797490021</v>
      </c>
      <c r="G210" s="98">
        <v>69209.432815442211</v>
      </c>
      <c r="H210" s="98">
        <v>23.550048144257705</v>
      </c>
      <c r="I210" s="98">
        <v>17724.619251207776</v>
      </c>
      <c r="J210" s="98">
        <f t="shared" si="37"/>
        <v>83.108871608777207</v>
      </c>
      <c r="K210" s="98">
        <v>53775.48046875</v>
      </c>
      <c r="L210" s="98">
        <f t="shared" si="38"/>
        <v>307.19374456591493</v>
      </c>
      <c r="M210" s="98">
        <f t="shared" si="33"/>
        <v>312.70916445891322</v>
      </c>
      <c r="N210" s="98"/>
      <c r="O210" s="98"/>
      <c r="P210" s="98">
        <v>330.92787037038141</v>
      </c>
      <c r="Q210" s="98">
        <v>23.734125804466505</v>
      </c>
      <c r="R210" s="98">
        <f t="shared" si="35"/>
        <v>19.328765005388671</v>
      </c>
      <c r="S210" s="98">
        <f t="shared" si="39"/>
        <v>1424.0475482679904</v>
      </c>
      <c r="T210" s="101">
        <v>16.481958064238231</v>
      </c>
    </row>
    <row r="211" spans="2:20" x14ac:dyDescent="0.2">
      <c r="B211" s="100">
        <v>43669.625</v>
      </c>
      <c r="C211" s="98">
        <v>16.274535128830209</v>
      </c>
      <c r="D211" s="98">
        <f t="shared" si="36"/>
        <v>14.463092560383943</v>
      </c>
      <c r="E211" s="98">
        <v>150.39305555555555</v>
      </c>
      <c r="F211" s="98">
        <f t="shared" si="34"/>
        <v>93.629193334527073</v>
      </c>
      <c r="G211" s="98">
        <v>68526.016176470119</v>
      </c>
      <c r="H211" s="98">
        <v>23.336686197916666</v>
      </c>
      <c r="I211" s="98">
        <v>19016.104166666668</v>
      </c>
      <c r="J211" s="98">
        <f t="shared" si="37"/>
        <v>127.05636935763889</v>
      </c>
      <c r="K211" s="98">
        <v>53775.48046875</v>
      </c>
      <c r="L211" s="98">
        <f t="shared" si="38"/>
        <v>316.45239056304513</v>
      </c>
      <c r="M211" s="98">
        <f t="shared" si="33"/>
        <v>313.02631376519804</v>
      </c>
      <c r="N211" s="98"/>
      <c r="O211" s="98"/>
      <c r="P211" s="98">
        <v>332.16453703704809</v>
      </c>
      <c r="Q211" s="98">
        <v>15.712146474002964</v>
      </c>
      <c r="R211" s="98">
        <f t="shared" si="35"/>
        <v>19.009038538610458</v>
      </c>
      <c r="S211" s="98">
        <f t="shared" si="39"/>
        <v>942.72878844017782</v>
      </c>
      <c r="T211" s="101">
        <v>17.024652898841435</v>
      </c>
    </row>
    <row r="212" spans="2:20" x14ac:dyDescent="0.2">
      <c r="B212" s="100">
        <v>43669.666666666664</v>
      </c>
      <c r="C212" s="98">
        <v>16.42843896329817</v>
      </c>
      <c r="D212" s="98">
        <f t="shared" si="36"/>
        <v>14.461360079259338</v>
      </c>
      <c r="E212" s="98">
        <v>113.6373611111111</v>
      </c>
      <c r="F212" s="98">
        <f t="shared" si="34"/>
        <v>94.366872732675233</v>
      </c>
      <c r="G212" s="98">
        <v>64462.973120914699</v>
      </c>
      <c r="H212" s="98">
        <v>18.779947916666668</v>
      </c>
      <c r="I212" s="98">
        <v>20321.043588888777</v>
      </c>
      <c r="J212" s="98">
        <f t="shared" si="37"/>
        <v>94.857413194444433</v>
      </c>
      <c r="K212" s="98">
        <v>53775.48046875</v>
      </c>
      <c r="L212" s="98">
        <f t="shared" si="38"/>
        <v>312.45521706210246</v>
      </c>
      <c r="M212" s="98">
        <f t="shared" si="33"/>
        <v>312.84807500779618</v>
      </c>
      <c r="N212" s="98"/>
      <c r="O212" s="98"/>
      <c r="P212" s="98">
        <v>332.38744708994199</v>
      </c>
      <c r="Q212" s="98">
        <v>19.932230027839541</v>
      </c>
      <c r="R212" s="98">
        <f t="shared" si="35"/>
        <v>19.164653563648802</v>
      </c>
      <c r="S212" s="98">
        <f t="shared" si="39"/>
        <v>1195.9338016703725</v>
      </c>
      <c r="T212" s="101">
        <v>16.263812652164034</v>
      </c>
    </row>
    <row r="213" spans="2:20" x14ac:dyDescent="0.2">
      <c r="B213" s="100">
        <v>43669.708333333336</v>
      </c>
      <c r="C213" s="98">
        <v>15.416679120275399</v>
      </c>
      <c r="D213" s="98">
        <f t="shared" si="36"/>
        <v>14.435410058032126</v>
      </c>
      <c r="E213" s="98">
        <v>126.7825</v>
      </c>
      <c r="F213" s="98">
        <f t="shared" si="34"/>
        <v>95.378099584527078</v>
      </c>
      <c r="G213" s="98">
        <v>70890.597584543764</v>
      </c>
      <c r="H213" s="98">
        <v>23.482812500000001</v>
      </c>
      <c r="I213" s="98">
        <v>21623.675833333335</v>
      </c>
      <c r="J213" s="98">
        <f t="shared" si="37"/>
        <v>103.2996875</v>
      </c>
      <c r="K213" s="98">
        <v>53775.48046875</v>
      </c>
      <c r="L213" s="98">
        <f t="shared" si="38"/>
        <v>312.99787963777362</v>
      </c>
      <c r="M213" s="98">
        <f t="shared" si="33"/>
        <v>312.86669198422055</v>
      </c>
      <c r="N213" s="98"/>
      <c r="O213" s="98"/>
      <c r="P213" s="98">
        <v>332.55219298246004</v>
      </c>
      <c r="Q213" s="98">
        <v>19.554313344686395</v>
      </c>
      <c r="R213" s="98">
        <f t="shared" si="35"/>
        <v>19.159183945718599</v>
      </c>
      <c r="S213" s="98">
        <f t="shared" si="39"/>
        <v>1173.2588006811836</v>
      </c>
      <c r="T213" s="101">
        <v>16.285226539024151</v>
      </c>
    </row>
    <row r="214" spans="2:20" x14ac:dyDescent="0.2">
      <c r="B214" s="100">
        <v>43669.75</v>
      </c>
      <c r="C214" s="98">
        <v>15.10294023460812</v>
      </c>
      <c r="D214" s="98">
        <f t="shared" si="36"/>
        <v>14.412035198321488</v>
      </c>
      <c r="E214" s="98">
        <v>114.84083333333334</v>
      </c>
      <c r="F214" s="98">
        <f t="shared" si="34"/>
        <v>96.789500047490037</v>
      </c>
      <c r="G214" s="98">
        <v>77007.072300472253</v>
      </c>
      <c r="H214" s="98">
        <v>21.204058159722223</v>
      </c>
      <c r="I214" s="98">
        <v>22927.681691666774</v>
      </c>
      <c r="J214" s="98">
        <f t="shared" si="37"/>
        <v>93.636775173611113</v>
      </c>
      <c r="K214" s="98">
        <v>53775.48046875</v>
      </c>
      <c r="L214" s="98">
        <f t="shared" si="38"/>
        <v>312.37412172657849</v>
      </c>
      <c r="M214" s="98">
        <f t="shared" si="33"/>
        <v>312.8027539059002</v>
      </c>
      <c r="N214" s="98"/>
      <c r="O214" s="98"/>
      <c r="P214" s="98">
        <v>332.36173611110695</v>
      </c>
      <c r="Q214" s="98">
        <v>19.987614384528456</v>
      </c>
      <c r="R214" s="98">
        <f t="shared" si="35"/>
        <v>19.218587880520243</v>
      </c>
      <c r="S214" s="98">
        <f t="shared" si="39"/>
        <v>1199.2568630717074</v>
      </c>
      <c r="T214" s="101">
        <v>15.382173695266246</v>
      </c>
    </row>
    <row r="215" spans="2:20" x14ac:dyDescent="0.2">
      <c r="B215" s="100">
        <v>43669.791666666664</v>
      </c>
      <c r="C215" s="98">
        <v>15.103329051865472</v>
      </c>
      <c r="D215" s="98">
        <f t="shared" si="36"/>
        <v>14.396887341913791</v>
      </c>
      <c r="E215" s="98">
        <v>87.209166666666661</v>
      </c>
      <c r="F215" s="98">
        <f t="shared" si="34"/>
        <v>95.553863473415944</v>
      </c>
      <c r="G215" s="98">
        <v>84049.344444444447</v>
      </c>
      <c r="H215" s="98">
        <v>21.067480468749999</v>
      </c>
      <c r="I215" s="98">
        <v>24242.386944444443</v>
      </c>
      <c r="J215" s="98">
        <f t="shared" si="37"/>
        <v>66.14168619791667</v>
      </c>
      <c r="K215" s="98">
        <v>53775.48046875</v>
      </c>
      <c r="L215" s="98">
        <f t="shared" si="38"/>
        <v>316.49512207840877</v>
      </c>
      <c r="M215" s="98">
        <f t="shared" si="33"/>
        <v>312.88599407512089</v>
      </c>
      <c r="N215" s="98"/>
      <c r="O215" s="98"/>
      <c r="P215" s="98">
        <v>332.48685185185735</v>
      </c>
      <c r="Q215" s="98">
        <v>15.991729773448574</v>
      </c>
      <c r="R215" s="98">
        <f t="shared" si="35"/>
        <v>19.117484574726017</v>
      </c>
      <c r="S215" s="98">
        <f t="shared" si="39"/>
        <v>959.5037864069144</v>
      </c>
      <c r="T215" s="101">
        <v>15.023264557140322</v>
      </c>
    </row>
    <row r="216" spans="2:20" x14ac:dyDescent="0.2">
      <c r="B216" s="100">
        <v>43669.833333333336</v>
      </c>
      <c r="C216" s="98">
        <v>15.248685893894484</v>
      </c>
      <c r="D216" s="98">
        <f t="shared" si="36"/>
        <v>14.381529845678187</v>
      </c>
      <c r="E216" s="98">
        <v>121.83805555555556</v>
      </c>
      <c r="F216" s="98">
        <f t="shared" si="34"/>
        <v>96.750483843786341</v>
      </c>
      <c r="G216" s="98">
        <v>90144.311561560491</v>
      </c>
      <c r="H216" s="98">
        <v>23.386067708333332</v>
      </c>
      <c r="I216" s="98">
        <v>25535.524166666666</v>
      </c>
      <c r="J216" s="98">
        <f t="shared" si="37"/>
        <v>98.451987847222227</v>
      </c>
      <c r="K216" s="98">
        <v>53775.48046875</v>
      </c>
      <c r="L216" s="98">
        <f t="shared" si="38"/>
        <v>312.56720286877203</v>
      </c>
      <c r="M216" s="98">
        <f t="shared" si="33"/>
        <v>312.82640967753298</v>
      </c>
      <c r="N216" s="98"/>
      <c r="O216" s="98"/>
      <c r="P216" s="98">
        <v>332.55203703701494</v>
      </c>
      <c r="Q216" s="98">
        <v>19.984834168242912</v>
      </c>
      <c r="R216" s="98">
        <f t="shared" si="35"/>
        <v>19.184896904411755</v>
      </c>
      <c r="S216" s="98">
        <f t="shared" si="39"/>
        <v>1199.0900500945747</v>
      </c>
      <c r="T216" s="101">
        <v>15.13260772148768</v>
      </c>
    </row>
    <row r="217" spans="2:20" x14ac:dyDescent="0.2">
      <c r="B217" s="100">
        <v>43669.875</v>
      </c>
      <c r="C217" s="98">
        <v>15.36629197909445</v>
      </c>
      <c r="D217" s="98">
        <f t="shared" si="36"/>
        <v>14.373991941682492</v>
      </c>
      <c r="E217" s="98">
        <v>96.673749999999998</v>
      </c>
      <c r="F217" s="98">
        <f t="shared" si="34"/>
        <v>96.071774353045598</v>
      </c>
      <c r="G217" s="98">
        <v>96759.839898990263</v>
      </c>
      <c r="H217" s="98">
        <v>18.739160156250001</v>
      </c>
      <c r="I217" s="98">
        <v>26835.627405555748</v>
      </c>
      <c r="J217" s="98">
        <f t="shared" si="37"/>
        <v>77.93458984374999</v>
      </c>
      <c r="K217" s="98">
        <v>53775.48046875</v>
      </c>
      <c r="L217" s="98">
        <f t="shared" si="38"/>
        <v>312.48876070322262</v>
      </c>
      <c r="M217" s="98">
        <f t="shared" si="33"/>
        <v>312.66935635493866</v>
      </c>
      <c r="N217" s="98"/>
      <c r="O217" s="98"/>
      <c r="P217" s="98">
        <v>331.80407407409615</v>
      </c>
      <c r="Q217" s="98">
        <v>19.315313370873529</v>
      </c>
      <c r="R217" s="98">
        <f t="shared" si="35"/>
        <v>19.312989321657152</v>
      </c>
      <c r="S217" s="98">
        <f t="shared" si="39"/>
        <v>1158.9188022524118</v>
      </c>
      <c r="T217" s="101">
        <v>15.434268575012684</v>
      </c>
    </row>
    <row r="218" spans="2:20" x14ac:dyDescent="0.2">
      <c r="B218" s="100">
        <v>43669.916666666664</v>
      </c>
      <c r="C218" s="98">
        <v>15.433411739932167</v>
      </c>
      <c r="D218" s="98">
        <f t="shared" si="36"/>
        <v>14.364974528440845</v>
      </c>
      <c r="E218" s="98">
        <v>110.97750000000001</v>
      </c>
      <c r="F218" s="98">
        <f t="shared" si="34"/>
        <v>97.111971112304857</v>
      </c>
      <c r="G218" s="98">
        <v>102908.19444444444</v>
      </c>
      <c r="H218" s="98">
        <v>23.378624131944445</v>
      </c>
      <c r="I218" s="98">
        <v>28137.270229468711</v>
      </c>
      <c r="J218" s="98">
        <f t="shared" si="37"/>
        <v>87.598875868055558</v>
      </c>
      <c r="K218" s="98">
        <v>53775.48046875</v>
      </c>
      <c r="L218" s="98">
        <f t="shared" si="38"/>
        <v>316.04521455254917</v>
      </c>
      <c r="M218" s="98">
        <f t="shared" si="33"/>
        <v>312.94662715264911</v>
      </c>
      <c r="N218" s="98"/>
      <c r="O218" s="98"/>
      <c r="P218" s="98">
        <v>331.8748611111111</v>
      </c>
      <c r="Q218" s="98">
        <v>15.829646558561928</v>
      </c>
      <c r="R218" s="98">
        <f t="shared" si="35"/>
        <v>19.015792261998584</v>
      </c>
      <c r="S218" s="98">
        <f t="shared" si="39"/>
        <v>949.77879351371564</v>
      </c>
      <c r="T218" s="101">
        <v>15.543522895905706</v>
      </c>
    </row>
    <row r="219" spans="2:20" x14ac:dyDescent="0.2">
      <c r="B219" s="100">
        <v>43669.958333333336</v>
      </c>
      <c r="C219" s="98">
        <v>15.624565119320113</v>
      </c>
      <c r="D219" s="98">
        <f t="shared" si="36"/>
        <v>14.352152455880434</v>
      </c>
      <c r="E219" s="98">
        <v>86.284166666666664</v>
      </c>
      <c r="F219" s="98">
        <f t="shared" si="34"/>
        <v>96.297179445638207</v>
      </c>
      <c r="G219" s="98">
        <v>108451.44206827482</v>
      </c>
      <c r="H219" s="98">
        <v>23.316840277777779</v>
      </c>
      <c r="I219" s="98">
        <v>29426.636111111111</v>
      </c>
      <c r="J219" s="98">
        <f t="shared" si="37"/>
        <v>62.967326388888885</v>
      </c>
      <c r="K219" s="98">
        <v>53775.48046875</v>
      </c>
      <c r="L219" s="98">
        <f t="shared" si="38"/>
        <v>313.31839328930647</v>
      </c>
      <c r="M219" s="98">
        <f t="shared" ref="M219:M282" si="40">AVERAGE(L196:L219)</f>
        <v>312.85525207696605</v>
      </c>
      <c r="N219" s="98"/>
      <c r="O219" s="98"/>
      <c r="P219" s="98">
        <v>331.89051851854555</v>
      </c>
      <c r="Q219" s="98">
        <v>18.572125229239077</v>
      </c>
      <c r="R219" s="98">
        <f t="shared" si="35"/>
        <v>19.100834775954329</v>
      </c>
      <c r="S219" s="98">
        <f t="shared" si="39"/>
        <v>1114.3275137543446</v>
      </c>
      <c r="T219" s="101">
        <v>15.442579460088067</v>
      </c>
    </row>
    <row r="220" spans="2:20" x14ac:dyDescent="0.2">
      <c r="B220" s="100">
        <v>43670</v>
      </c>
      <c r="C220" s="98">
        <v>15.494023766161668</v>
      </c>
      <c r="D220" s="98">
        <f t="shared" si="36"/>
        <v>14.346119614991144</v>
      </c>
      <c r="E220" s="98">
        <v>113.28583333333333</v>
      </c>
      <c r="F220" s="98">
        <f t="shared" si="34"/>
        <v>97.122497732675242</v>
      </c>
      <c r="G220" s="98">
        <v>114888.637280701</v>
      </c>
      <c r="H220" s="98">
        <v>18.733083767361112</v>
      </c>
      <c r="I220" s="98">
        <v>30733.046092592907</v>
      </c>
      <c r="J220" s="98">
        <f t="shared" si="37"/>
        <v>94.552749565972221</v>
      </c>
      <c r="K220" s="98">
        <v>53775.48046875</v>
      </c>
      <c r="L220" s="98">
        <f t="shared" si="38"/>
        <v>315.8188581023324</v>
      </c>
      <c r="M220" s="98">
        <f t="shared" si="40"/>
        <v>313.02621015829129</v>
      </c>
      <c r="N220" s="98"/>
      <c r="O220" s="98"/>
      <c r="P220" s="98">
        <v>332.04629629630182</v>
      </c>
      <c r="Q220" s="98">
        <v>16.22743819396943</v>
      </c>
      <c r="R220" s="98">
        <f t="shared" si="35"/>
        <v>18.943854318086107</v>
      </c>
      <c r="S220" s="98">
        <f t="shared" si="39"/>
        <v>973.64629163816585</v>
      </c>
      <c r="T220" s="101">
        <v>15.816799736023142</v>
      </c>
    </row>
    <row r="221" spans="2:20" x14ac:dyDescent="0.2">
      <c r="B221" s="100">
        <v>43670.041666666664</v>
      </c>
      <c r="C221" s="98">
        <v>13.776177361276414</v>
      </c>
      <c r="D221" s="98">
        <f t="shared" si="36"/>
        <v>14.338662099714492</v>
      </c>
      <c r="E221" s="98">
        <v>98.92305555555555</v>
      </c>
      <c r="F221" s="98">
        <f t="shared" ref="F221:F284" si="41">AVERAGE(E198:E221)</f>
        <v>98.072879677119673</v>
      </c>
      <c r="G221" s="98">
        <v>3004.6340823968253</v>
      </c>
      <c r="H221" s="98">
        <v>23.424348958333333</v>
      </c>
      <c r="I221" s="98">
        <v>1947.7144444444446</v>
      </c>
      <c r="J221" s="98">
        <f t="shared" si="37"/>
        <v>75.498706597222224</v>
      </c>
      <c r="K221" s="98">
        <v>582.56770507812496</v>
      </c>
      <c r="L221" s="98">
        <f t="shared" si="38"/>
        <v>316.42880099739682</v>
      </c>
      <c r="M221" s="98">
        <f t="shared" si="40"/>
        <v>313.1062157518034</v>
      </c>
      <c r="N221" s="98"/>
      <c r="O221" s="98"/>
      <c r="P221" s="98">
        <v>332.36794238682421</v>
      </c>
      <c r="Q221" s="98">
        <v>15.93914138942737</v>
      </c>
      <c r="R221" s="98">
        <f t="shared" ref="R221:R284" si="42">AVERAGE(Q198:Q221)</f>
        <v>18.861693160444094</v>
      </c>
      <c r="S221" s="98">
        <f t="shared" si="39"/>
        <v>956.34848336564221</v>
      </c>
      <c r="T221" s="101">
        <v>15.073296584338467</v>
      </c>
    </row>
    <row r="222" spans="2:20" x14ac:dyDescent="0.2">
      <c r="B222" s="100">
        <v>43670.083333333336</v>
      </c>
      <c r="C222" s="98">
        <v>11.943900869157579</v>
      </c>
      <c r="D222" s="98">
        <f t="shared" si="36"/>
        <v>14.333755105281902</v>
      </c>
      <c r="E222" s="98">
        <v>74.546666666666667</v>
      </c>
      <c r="F222" s="98">
        <f t="shared" si="41"/>
        <v>96.907497732675211</v>
      </c>
      <c r="G222" s="98">
        <v>8199.1111111111113</v>
      </c>
      <c r="H222" s="98">
        <v>18.801790364583333</v>
      </c>
      <c r="I222" s="98">
        <v>1991.6924074076944</v>
      </c>
      <c r="J222" s="98">
        <f t="shared" si="37"/>
        <v>55.744876302083334</v>
      </c>
      <c r="K222" s="98">
        <v>0</v>
      </c>
      <c r="L222" s="98">
        <f t="shared" si="38"/>
        <v>308.34474197215087</v>
      </c>
      <c r="M222" s="98">
        <f t="shared" si="40"/>
        <v>312.98596641732121</v>
      </c>
      <c r="N222" s="98"/>
      <c r="O222" s="98"/>
      <c r="P222" s="98">
        <v>331.53944444444443</v>
      </c>
      <c r="Q222" s="98">
        <v>23.194702472293542</v>
      </c>
      <c r="R222" s="98">
        <f t="shared" si="42"/>
        <v>18.9631616307285</v>
      </c>
      <c r="S222" s="98">
        <f t="shared" si="39"/>
        <v>1391.6821483376125</v>
      </c>
      <c r="T222" s="101">
        <v>13.416256369564216</v>
      </c>
    </row>
    <row r="223" spans="2:20" x14ac:dyDescent="0.2">
      <c r="B223" s="100">
        <v>43670.125</v>
      </c>
      <c r="C223" s="98">
        <v>10.349487009180917</v>
      </c>
      <c r="D223" s="98">
        <f t="shared" si="36"/>
        <v>14.327504582473752</v>
      </c>
      <c r="E223" s="98">
        <v>101.21166666666667</v>
      </c>
      <c r="F223" s="98">
        <f t="shared" si="41"/>
        <v>97.805321806749291</v>
      </c>
      <c r="G223" s="98">
        <v>13296.264197533661</v>
      </c>
      <c r="H223" s="98">
        <v>23.511762152777777</v>
      </c>
      <c r="I223" s="98">
        <v>3304.9094082127676</v>
      </c>
      <c r="J223" s="98">
        <f t="shared" si="37"/>
        <v>77.699904513888896</v>
      </c>
      <c r="K223" s="98">
        <v>0</v>
      </c>
      <c r="L223" s="98">
        <f t="shared" si="38"/>
        <v>316.42077829988591</v>
      </c>
      <c r="M223" s="98">
        <f t="shared" si="40"/>
        <v>313.01680805587574</v>
      </c>
      <c r="N223" s="98"/>
      <c r="O223" s="98"/>
      <c r="P223" s="98">
        <v>332.35833333331675</v>
      </c>
      <c r="Q223" s="98">
        <v>15.937555033430819</v>
      </c>
      <c r="R223" s="98">
        <f t="shared" si="42"/>
        <v>18.969210424272475</v>
      </c>
      <c r="S223" s="98">
        <f t="shared" si="39"/>
        <v>956.25330200584915</v>
      </c>
      <c r="T223" s="101">
        <v>11.489571613234196</v>
      </c>
    </row>
    <row r="224" spans="2:20" x14ac:dyDescent="0.2">
      <c r="B224" s="100">
        <v>43670.166666666664</v>
      </c>
      <c r="C224" s="98">
        <v>9.6315166477507184</v>
      </c>
      <c r="D224" s="98">
        <f t="shared" si="36"/>
        <v>14.315885993659224</v>
      </c>
      <c r="E224" s="98">
        <v>77.861111111111114</v>
      </c>
      <c r="F224" s="98">
        <f t="shared" si="41"/>
        <v>96.892127362304848</v>
      </c>
      <c r="G224" s="98">
        <v>18865.183006535637</v>
      </c>
      <c r="H224" s="98">
        <v>23.361100260416666</v>
      </c>
      <c r="I224" s="98">
        <v>4597.9949999999999</v>
      </c>
      <c r="J224" s="98">
        <f t="shared" si="37"/>
        <v>54.500010850694451</v>
      </c>
      <c r="K224" s="98">
        <v>0</v>
      </c>
      <c r="L224" s="98">
        <f t="shared" si="38"/>
        <v>312.77196914980397</v>
      </c>
      <c r="M224" s="98">
        <f t="shared" si="40"/>
        <v>313.19562195776979</v>
      </c>
      <c r="N224" s="98"/>
      <c r="O224" s="98"/>
      <c r="P224" s="98">
        <v>331.80115740740467</v>
      </c>
      <c r="Q224" s="98">
        <v>19.029188257600698</v>
      </c>
      <c r="R224" s="98">
        <f t="shared" si="42"/>
        <v>18.784558504299358</v>
      </c>
      <c r="S224" s="98">
        <f t="shared" si="39"/>
        <v>1141.7512954560418</v>
      </c>
      <c r="T224" s="101">
        <v>10.258587855156122</v>
      </c>
    </row>
    <row r="225" spans="2:20" x14ac:dyDescent="0.2">
      <c r="B225" s="100">
        <v>43670.208333333336</v>
      </c>
      <c r="C225" s="98">
        <v>9.3726056775344642</v>
      </c>
      <c r="D225" s="98">
        <f t="shared" si="36"/>
        <v>14.31229655739458</v>
      </c>
      <c r="E225" s="98">
        <v>102.41972222222222</v>
      </c>
      <c r="F225" s="98">
        <f t="shared" si="41"/>
        <v>98.077306760452998</v>
      </c>
      <c r="G225" s="98">
        <v>24117.95997222267</v>
      </c>
      <c r="H225" s="98">
        <v>18.738064236111111</v>
      </c>
      <c r="I225" s="98">
        <v>5900.2240777782272</v>
      </c>
      <c r="J225" s="98">
        <f t="shared" si="37"/>
        <v>83.681657986111105</v>
      </c>
      <c r="K225" s="98">
        <v>0</v>
      </c>
      <c r="L225" s="98">
        <f t="shared" si="38"/>
        <v>312.25721562273628</v>
      </c>
      <c r="M225" s="98">
        <f t="shared" si="40"/>
        <v>313.03674352500826</v>
      </c>
      <c r="N225" s="98"/>
      <c r="O225" s="98"/>
      <c r="P225" s="98">
        <v>331.91615740737979</v>
      </c>
      <c r="Q225" s="98">
        <v>19.658941784643492</v>
      </c>
      <c r="R225" s="98">
        <f t="shared" si="42"/>
        <v>18.959306921627675</v>
      </c>
      <c r="S225" s="98">
        <f t="shared" si="39"/>
        <v>1179.5365070786095</v>
      </c>
      <c r="T225" s="101">
        <v>9.8119350372841456</v>
      </c>
    </row>
    <row r="226" spans="2:20" x14ac:dyDescent="0.2">
      <c r="B226" s="100">
        <v>43670.25</v>
      </c>
      <c r="C226" s="98">
        <v>9.2745770859664649</v>
      </c>
      <c r="D226" s="98">
        <f t="shared" si="36"/>
        <v>14.307358843972198</v>
      </c>
      <c r="E226" s="98">
        <v>78.270138888888894</v>
      </c>
      <c r="F226" s="98">
        <f t="shared" si="41"/>
        <v>97.126317177119674</v>
      </c>
      <c r="G226" s="98">
        <v>29492.524999999339</v>
      </c>
      <c r="H226" s="98">
        <v>23.624338107638888</v>
      </c>
      <c r="I226" s="98">
        <v>7203.6647222222218</v>
      </c>
      <c r="J226" s="98">
        <f t="shared" si="37"/>
        <v>54.645800781250003</v>
      </c>
      <c r="K226" s="98">
        <v>0</v>
      </c>
      <c r="L226" s="98">
        <f t="shared" si="38"/>
        <v>313.02505738842819</v>
      </c>
      <c r="M226" s="98">
        <f t="shared" si="40"/>
        <v>313.24251539593303</v>
      </c>
      <c r="N226" s="98"/>
      <c r="O226" s="98"/>
      <c r="P226" s="98">
        <v>332.70189153438639</v>
      </c>
      <c r="Q226" s="98">
        <v>19.676834145958225</v>
      </c>
      <c r="R226" s="98">
        <f t="shared" si="42"/>
        <v>18.821326055993449</v>
      </c>
      <c r="S226" s="98">
        <f t="shared" si="39"/>
        <v>1180.6100487574936</v>
      </c>
      <c r="T226" s="101">
        <v>7.1779985319988597</v>
      </c>
    </row>
    <row r="227" spans="2:20" x14ac:dyDescent="0.2">
      <c r="B227" s="100">
        <v>43670.291666666664</v>
      </c>
      <c r="C227" s="98">
        <v>10.187093846533033</v>
      </c>
      <c r="D227" s="98">
        <f t="shared" si="36"/>
        <v>14.331246761166325</v>
      </c>
      <c r="E227" s="98">
        <v>103.69388888888889</v>
      </c>
      <c r="F227" s="98">
        <f t="shared" si="41"/>
        <v>97.770993103045598</v>
      </c>
      <c r="G227" s="98">
        <v>35477.324747474457</v>
      </c>
      <c r="H227" s="98">
        <v>21.140223524305554</v>
      </c>
      <c r="I227" s="98">
        <v>8504.8452777776656</v>
      </c>
      <c r="J227" s="98">
        <f t="shared" si="37"/>
        <v>82.553665364583338</v>
      </c>
      <c r="K227" s="98">
        <v>0</v>
      </c>
      <c r="L227" s="98">
        <f t="shared" si="38"/>
        <v>315.88859654572275</v>
      </c>
      <c r="M227" s="98">
        <f t="shared" si="40"/>
        <v>313.23369600030765</v>
      </c>
      <c r="N227" s="98"/>
      <c r="O227" s="98"/>
      <c r="P227" s="98">
        <v>331.60405555557048</v>
      </c>
      <c r="Q227" s="98">
        <v>15.715459009847708</v>
      </c>
      <c r="R227" s="98">
        <f t="shared" si="42"/>
        <v>18.782509649150544</v>
      </c>
      <c r="S227" s="98">
        <f t="shared" si="39"/>
        <v>942.92754059086246</v>
      </c>
      <c r="T227" s="101">
        <v>13.101912045761322</v>
      </c>
    </row>
    <row r="228" spans="2:20" x14ac:dyDescent="0.2">
      <c r="B228" s="100">
        <v>43670.333333333336</v>
      </c>
      <c r="C228" s="98">
        <v>12.284365564452278</v>
      </c>
      <c r="D228" s="98">
        <f t="shared" si="36"/>
        <v>14.365831588413998</v>
      </c>
      <c r="E228" s="98">
        <v>97.178888888888892</v>
      </c>
      <c r="F228" s="98">
        <f t="shared" si="41"/>
        <v>99.329581066008572</v>
      </c>
      <c r="G228" s="98">
        <v>39979.894444444442</v>
      </c>
      <c r="H228" s="98">
        <v>21.222417534722222</v>
      </c>
      <c r="I228" s="98">
        <v>9824.7643560605575</v>
      </c>
      <c r="J228" s="98">
        <f t="shared" si="37"/>
        <v>75.956471354166666</v>
      </c>
      <c r="K228" s="98">
        <v>0</v>
      </c>
      <c r="L228" s="98">
        <f t="shared" si="38"/>
        <v>307.30749219828499</v>
      </c>
      <c r="M228" s="98">
        <f t="shared" si="40"/>
        <v>313.00734815857828</v>
      </c>
      <c r="N228" s="98"/>
      <c r="O228" s="98"/>
      <c r="P228" s="98">
        <v>330.68079629632336</v>
      </c>
      <c r="Q228" s="98">
        <v>23.373304098038354</v>
      </c>
      <c r="R228" s="98">
        <f t="shared" si="42"/>
        <v>18.932150700757401</v>
      </c>
      <c r="S228" s="98">
        <f t="shared" si="39"/>
        <v>1402.3982458823011</v>
      </c>
      <c r="T228" s="101">
        <v>12.530330472522312</v>
      </c>
    </row>
    <row r="229" spans="2:20" x14ac:dyDescent="0.2">
      <c r="B229" s="100">
        <v>43670.375</v>
      </c>
      <c r="C229" s="98">
        <v>15.014103401678925</v>
      </c>
      <c r="D229" s="98">
        <f t="shared" si="36"/>
        <v>14.366111394735112</v>
      </c>
      <c r="E229" s="98">
        <v>57.515000000000001</v>
      </c>
      <c r="F229" s="98">
        <f t="shared" si="41"/>
        <v>98.000070730450531</v>
      </c>
      <c r="G229" s="98">
        <v>45774.73333333333</v>
      </c>
      <c r="H229" s="98">
        <v>23.264322916666668</v>
      </c>
      <c r="I229" s="98">
        <v>11121.431388888888</v>
      </c>
      <c r="J229" s="98">
        <f t="shared" si="37"/>
        <v>34.250677083333329</v>
      </c>
      <c r="K229" s="98">
        <v>0</v>
      </c>
      <c r="L229" s="98">
        <f t="shared" si="38"/>
        <v>316.03674429991264</v>
      </c>
      <c r="M229" s="98">
        <f t="shared" si="40"/>
        <v>313.20806339179859</v>
      </c>
      <c r="N229" s="98"/>
      <c r="O229" s="98"/>
      <c r="P229" s="98">
        <v>331.71913580247099</v>
      </c>
      <c r="Q229" s="98">
        <v>15.682391502558344</v>
      </c>
      <c r="R229" s="98">
        <f t="shared" si="42"/>
        <v>18.730482491463107</v>
      </c>
      <c r="S229" s="98">
        <f t="shared" si="39"/>
        <v>940.94349015350065</v>
      </c>
      <c r="T229" s="101">
        <v>11.639556576675838</v>
      </c>
    </row>
    <row r="230" spans="2:20" x14ac:dyDescent="0.2">
      <c r="B230" s="100">
        <v>43670.416666666664</v>
      </c>
      <c r="C230" s="98">
        <v>17.729281738599141</v>
      </c>
      <c r="D230" s="98">
        <f t="shared" si="36"/>
        <v>14.360748306145245</v>
      </c>
      <c r="E230" s="98">
        <v>94.44638888888889</v>
      </c>
      <c r="F230" s="98">
        <f t="shared" si="41"/>
        <v>99.606448045265324</v>
      </c>
      <c r="G230" s="98">
        <v>50007.146129540604</v>
      </c>
      <c r="H230" s="98">
        <v>18.534358723958334</v>
      </c>
      <c r="I230" s="98">
        <v>12415.684270370031</v>
      </c>
      <c r="J230" s="98">
        <f t="shared" si="37"/>
        <v>75.912030164930556</v>
      </c>
      <c r="K230" s="98">
        <v>0</v>
      </c>
      <c r="L230" s="98">
        <f t="shared" si="38"/>
        <v>311.12258226452838</v>
      </c>
      <c r="M230" s="98">
        <f t="shared" si="40"/>
        <v>313.14863540412455</v>
      </c>
      <c r="N230" s="98"/>
      <c r="O230" s="98"/>
      <c r="P230" s="98">
        <v>332.14706790122722</v>
      </c>
      <c r="Q230" s="98">
        <v>21.024485636698859</v>
      </c>
      <c r="R230" s="98">
        <f t="shared" si="42"/>
        <v>18.786640711353126</v>
      </c>
      <c r="S230" s="98">
        <f t="shared" si="39"/>
        <v>1261.4691382019316</v>
      </c>
      <c r="T230" s="101">
        <v>16.19064957057779</v>
      </c>
    </row>
    <row r="231" spans="2:20" x14ac:dyDescent="0.2">
      <c r="B231" s="100">
        <v>43670.458333333336</v>
      </c>
      <c r="C231" s="98">
        <v>17.6668120265007</v>
      </c>
      <c r="D231" s="98">
        <f t="shared" si="36"/>
        <v>14.341264754032471</v>
      </c>
      <c r="E231" s="98">
        <v>109.28333333333333</v>
      </c>
      <c r="F231" s="98">
        <f t="shared" si="41"/>
        <v>100.31274434156164</v>
      </c>
      <c r="G231" s="98">
        <v>54585.703301125104</v>
      </c>
      <c r="H231" s="98">
        <v>23.266351996527778</v>
      </c>
      <c r="I231" s="98">
        <v>13716.229036644863</v>
      </c>
      <c r="J231" s="98">
        <f t="shared" si="37"/>
        <v>86.016981336805557</v>
      </c>
      <c r="K231" s="98">
        <v>0</v>
      </c>
      <c r="L231" s="98">
        <f t="shared" si="38"/>
        <v>312.90423191347469</v>
      </c>
      <c r="M231" s="98">
        <f t="shared" si="40"/>
        <v>313.22024807812124</v>
      </c>
      <c r="N231" s="98"/>
      <c r="O231" s="98"/>
      <c r="P231" s="98">
        <v>331.12638888888887</v>
      </c>
      <c r="Q231" s="98">
        <v>18.22215697541419</v>
      </c>
      <c r="R231" s="98">
        <f t="shared" si="42"/>
        <v>18.705124487972835</v>
      </c>
      <c r="S231" s="98">
        <f t="shared" si="39"/>
        <v>1093.3294185248515</v>
      </c>
      <c r="T231" s="101">
        <v>17.652296208046998</v>
      </c>
    </row>
    <row r="232" spans="2:20" x14ac:dyDescent="0.2">
      <c r="B232" s="100">
        <v>43670.5</v>
      </c>
      <c r="C232" s="98">
        <v>16.98291344741023</v>
      </c>
      <c r="D232" s="98">
        <f t="shared" si="36"/>
        <v>14.317748871232382</v>
      </c>
      <c r="E232" s="98">
        <v>82.706111111111113</v>
      </c>
      <c r="F232" s="98">
        <f t="shared" si="41"/>
        <v>101.53703253600607</v>
      </c>
      <c r="G232" s="98">
        <v>60353.834444444445</v>
      </c>
      <c r="H232" s="98">
        <v>23.621881565126049</v>
      </c>
      <c r="I232" s="98">
        <v>15010.841066963045</v>
      </c>
      <c r="J232" s="98">
        <f t="shared" si="37"/>
        <v>59.084229545985067</v>
      </c>
      <c r="K232" s="98">
        <v>0</v>
      </c>
      <c r="L232" s="98">
        <f t="shared" si="38"/>
        <v>313.47898003156217</v>
      </c>
      <c r="M232" s="98">
        <f t="shared" si="40"/>
        <v>313.31688433612527</v>
      </c>
      <c r="N232" s="98"/>
      <c r="O232" s="98"/>
      <c r="P232" s="98">
        <v>332.62875000000003</v>
      </c>
      <c r="Q232" s="98">
        <v>19.149769968437873</v>
      </c>
      <c r="R232" s="98">
        <f t="shared" si="42"/>
        <v>18.64820080712899</v>
      </c>
      <c r="S232" s="98">
        <f t="shared" si="39"/>
        <v>1148.9861981062725</v>
      </c>
      <c r="T232" s="101">
        <v>17.47123243303038</v>
      </c>
    </row>
    <row r="233" spans="2:20" x14ac:dyDescent="0.2">
      <c r="B233" s="100">
        <v>43670.541666666664</v>
      </c>
      <c r="C233" s="98">
        <v>17.074387437300757</v>
      </c>
      <c r="D233" s="98">
        <f t="shared" si="36"/>
        <v>14.3145506450635</v>
      </c>
      <c r="E233" s="98">
        <v>135.45333333333335</v>
      </c>
      <c r="F233" s="98">
        <f t="shared" si="41"/>
        <v>101.75376864711718</v>
      </c>
      <c r="G233" s="98">
        <v>67620.226262622411</v>
      </c>
      <c r="H233" s="98">
        <v>19.119845920138889</v>
      </c>
      <c r="I233" s="98">
        <v>16332.759749999062</v>
      </c>
      <c r="J233" s="98">
        <f t="shared" si="37"/>
        <v>116.33348741319446</v>
      </c>
      <c r="K233" s="98">
        <v>0</v>
      </c>
      <c r="L233" s="98">
        <f t="shared" si="38"/>
        <v>312.94547700370009</v>
      </c>
      <c r="M233" s="98">
        <f t="shared" si="40"/>
        <v>313.21414886823311</v>
      </c>
      <c r="N233" s="98"/>
      <c r="O233" s="98"/>
      <c r="P233" s="98">
        <v>333.01451950290624</v>
      </c>
      <c r="Q233" s="98">
        <v>20.069042499206134</v>
      </c>
      <c r="R233" s="98">
        <f t="shared" si="42"/>
        <v>18.813103754308955</v>
      </c>
      <c r="S233" s="98">
        <f t="shared" si="39"/>
        <v>1204.142549952368</v>
      </c>
      <c r="T233" s="101">
        <v>17.007290795317839</v>
      </c>
    </row>
    <row r="234" spans="2:20" x14ac:dyDescent="0.2">
      <c r="B234" s="100">
        <v>43670.583333333336</v>
      </c>
      <c r="C234" s="98">
        <v>16.577868150958999</v>
      </c>
      <c r="D234" s="98">
        <f t="shared" si="36"/>
        <v>14.306582969232531</v>
      </c>
      <c r="E234" s="98">
        <v>121.27651084012248</v>
      </c>
      <c r="F234" s="98">
        <f t="shared" si="41"/>
        <v>102.36283494241252</v>
      </c>
      <c r="G234" s="98">
        <v>74137.460945275088</v>
      </c>
      <c r="H234" s="98">
        <v>23.923621961805555</v>
      </c>
      <c r="I234" s="98">
        <v>17648.025277777779</v>
      </c>
      <c r="J234" s="98">
        <f t="shared" si="37"/>
        <v>97.352888878316932</v>
      </c>
      <c r="K234" s="98">
        <v>0</v>
      </c>
      <c r="L234" s="98">
        <f t="shared" si="38"/>
        <v>54.365740575631847</v>
      </c>
      <c r="M234" s="98">
        <f t="shared" si="40"/>
        <v>302.6796487019713</v>
      </c>
      <c r="N234" s="98"/>
      <c r="O234" s="98"/>
      <c r="P234" s="98">
        <v>66.314199395770387</v>
      </c>
      <c r="Q234" s="98">
        <v>11.948458820138541</v>
      </c>
      <c r="R234" s="98">
        <f t="shared" si="42"/>
        <v>18.322034296628619</v>
      </c>
      <c r="S234" s="98">
        <f t="shared" si="39"/>
        <v>716.90752920831244</v>
      </c>
      <c r="T234" s="101">
        <v>17.876199213105849</v>
      </c>
    </row>
    <row r="235" spans="2:20" x14ac:dyDescent="0.2">
      <c r="B235" s="100">
        <v>43670.625</v>
      </c>
      <c r="C235" s="98">
        <v>16.013258566856383</v>
      </c>
      <c r="D235" s="98">
        <f t="shared" si="36"/>
        <v>14.295696445816958</v>
      </c>
      <c r="E235" s="98">
        <v>90.224722222222226</v>
      </c>
      <c r="F235" s="98">
        <f t="shared" si="41"/>
        <v>99.855821053523627</v>
      </c>
      <c r="G235" s="98">
        <v>81292.261694443689</v>
      </c>
      <c r="H235" s="98">
        <v>18.851746961805556</v>
      </c>
      <c r="I235" s="98">
        <v>18968.471037962612</v>
      </c>
      <c r="J235" s="98">
        <f t="shared" si="37"/>
        <v>71.372975260416666</v>
      </c>
      <c r="K235" s="98">
        <v>0</v>
      </c>
      <c r="L235" s="98">
        <f t="shared" si="38"/>
        <v>-7.5625003005067503E-3</v>
      </c>
      <c r="M235" s="98">
        <f t="shared" si="40"/>
        <v>289.49381732433193</v>
      </c>
      <c r="N235" s="98"/>
      <c r="O235" s="98"/>
      <c r="P235" s="98">
        <v>0</v>
      </c>
      <c r="Q235" s="98">
        <v>7.5625003005067503E-3</v>
      </c>
      <c r="R235" s="98">
        <f t="shared" si="42"/>
        <v>17.667676631057684</v>
      </c>
      <c r="S235" s="98">
        <f t="shared" si="39"/>
        <v>0.45375001803040504</v>
      </c>
      <c r="T235" s="101">
        <v>13.188655764713443</v>
      </c>
    </row>
    <row r="236" spans="2:20" x14ac:dyDescent="0.2">
      <c r="B236" s="100">
        <v>43670.666666666664</v>
      </c>
      <c r="C236" s="98">
        <v>16.00975625488493</v>
      </c>
      <c r="D236" s="98">
        <f t="shared" si="36"/>
        <v>14.278251332966406</v>
      </c>
      <c r="E236" s="98">
        <v>119.78333333333333</v>
      </c>
      <c r="F236" s="98">
        <f t="shared" si="41"/>
        <v>100.11190322944954</v>
      </c>
      <c r="G236" s="98">
        <v>87512.858333333337</v>
      </c>
      <c r="H236" s="98">
        <v>23.69441189236111</v>
      </c>
      <c r="I236" s="98">
        <v>20301.453268321489</v>
      </c>
      <c r="J236" s="98">
        <f t="shared" si="37"/>
        <v>96.088921440972229</v>
      </c>
      <c r="K236" s="98">
        <v>0</v>
      </c>
      <c r="L236" s="98">
        <f t="shared" si="38"/>
        <v>-4.2153017128737158</v>
      </c>
      <c r="M236" s="98">
        <f t="shared" si="40"/>
        <v>276.29921237537457</v>
      </c>
      <c r="N236" s="98"/>
      <c r="O236" s="98"/>
      <c r="P236" s="98">
        <v>12.087511394712854</v>
      </c>
      <c r="Q236" s="98">
        <v>16.302813107586569</v>
      </c>
      <c r="R236" s="98">
        <f t="shared" si="42"/>
        <v>17.516450926047145</v>
      </c>
      <c r="S236" s="98">
        <f t="shared" si="39"/>
        <v>978.16878645519421</v>
      </c>
      <c r="T236" s="101">
        <v>18.864465494155883</v>
      </c>
    </row>
    <row r="237" spans="2:20" x14ac:dyDescent="0.2">
      <c r="B237" s="100">
        <v>43670.708333333336</v>
      </c>
      <c r="C237" s="98">
        <v>15.165435001468285</v>
      </c>
      <c r="D237" s="98">
        <f t="shared" si="36"/>
        <v>14.267782828016109</v>
      </c>
      <c r="E237" s="98">
        <v>102.12938888890876</v>
      </c>
      <c r="F237" s="98">
        <f t="shared" si="41"/>
        <v>99.084690266487414</v>
      </c>
      <c r="G237" s="98">
        <v>94363.996666666673</v>
      </c>
      <c r="H237" s="98">
        <v>23.585058593749999</v>
      </c>
      <c r="I237" s="98">
        <v>21607.108333333334</v>
      </c>
      <c r="J237" s="98">
        <f t="shared" si="37"/>
        <v>78.544330295158773</v>
      </c>
      <c r="K237" s="98">
        <v>0</v>
      </c>
      <c r="L237" s="98">
        <f t="shared" si="38"/>
        <v>292.52478348365372</v>
      </c>
      <c r="M237" s="98">
        <f t="shared" si="40"/>
        <v>275.44616670228623</v>
      </c>
      <c r="N237" s="98"/>
      <c r="O237" s="98"/>
      <c r="P237" s="98">
        <v>308.22368</v>
      </c>
      <c r="Q237" s="98">
        <v>15.698896516346268</v>
      </c>
      <c r="R237" s="98">
        <f t="shared" si="42"/>
        <v>17.355808558199641</v>
      </c>
      <c r="S237" s="98">
        <f t="shared" si="39"/>
        <v>941.93379098077605</v>
      </c>
      <c r="T237" s="101">
        <v>15.450706315929096</v>
      </c>
    </row>
    <row r="238" spans="2:20" x14ac:dyDescent="0.2">
      <c r="B238" s="100">
        <v>43670.75</v>
      </c>
      <c r="C238" s="98">
        <v>14.754084526167976</v>
      </c>
      <c r="D238" s="98">
        <f t="shared" si="36"/>
        <v>14.253247173497769</v>
      </c>
      <c r="E238" s="98">
        <v>117.155</v>
      </c>
      <c r="F238" s="98">
        <f t="shared" si="41"/>
        <v>99.181113877598534</v>
      </c>
      <c r="G238" s="98">
        <v>100884.49569243034</v>
      </c>
      <c r="H238" s="98">
        <v>18.920323350694446</v>
      </c>
      <c r="I238" s="98">
        <v>22928.110138888889</v>
      </c>
      <c r="J238" s="98">
        <f t="shared" si="37"/>
        <v>98.234676649305555</v>
      </c>
      <c r="K238" s="98">
        <v>3.535369806289673</v>
      </c>
      <c r="L238" s="98">
        <f t="shared" si="38"/>
        <v>310.74593755532675</v>
      </c>
      <c r="M238" s="98">
        <f t="shared" si="40"/>
        <v>275.37832569515075</v>
      </c>
      <c r="N238" s="98"/>
      <c r="O238" s="98"/>
      <c r="P238" s="98">
        <v>330.97638888888889</v>
      </c>
      <c r="Q238" s="98">
        <v>20.230451333562119</v>
      </c>
      <c r="R238" s="98">
        <f t="shared" si="42"/>
        <v>17.365926764409377</v>
      </c>
      <c r="S238" s="98">
        <f t="shared" si="39"/>
        <v>1213.827080013727</v>
      </c>
      <c r="T238" s="101">
        <v>15.321482334177837</v>
      </c>
    </row>
    <row r="239" spans="2:20" x14ac:dyDescent="0.2">
      <c r="B239" s="100">
        <v>43670.791666666664</v>
      </c>
      <c r="C239" s="98">
        <v>14.434254537467172</v>
      </c>
      <c r="D239" s="98">
        <f t="shared" si="36"/>
        <v>14.225369068731174</v>
      </c>
      <c r="E239" s="98">
        <v>80.617777777777775</v>
      </c>
      <c r="F239" s="98">
        <f t="shared" si="41"/>
        <v>98.906472673894839</v>
      </c>
      <c r="G239" s="98">
        <v>106527.95555555556</v>
      </c>
      <c r="H239" s="98">
        <v>23.674055989583334</v>
      </c>
      <c r="I239" s="98">
        <v>24243.638055555555</v>
      </c>
      <c r="J239" s="98">
        <f t="shared" si="37"/>
        <v>56.943721788194438</v>
      </c>
      <c r="K239" s="98">
        <v>6.2858800888061523</v>
      </c>
      <c r="L239" s="98">
        <f t="shared" si="38"/>
        <v>313.47905388401409</v>
      </c>
      <c r="M239" s="98">
        <f t="shared" si="40"/>
        <v>275.252656187051</v>
      </c>
      <c r="N239" s="98"/>
      <c r="O239" s="98"/>
      <c r="P239" s="98">
        <v>332.97418981481343</v>
      </c>
      <c r="Q239" s="98">
        <v>19.495135930799361</v>
      </c>
      <c r="R239" s="98">
        <f t="shared" si="42"/>
        <v>17.51190202096566</v>
      </c>
      <c r="S239" s="98">
        <f t="shared" si="39"/>
        <v>1169.7081558479617</v>
      </c>
      <c r="T239" s="101">
        <v>14.931747969386084</v>
      </c>
    </row>
    <row r="240" spans="2:20" x14ac:dyDescent="0.2">
      <c r="B240" s="100">
        <v>43670.833333333336</v>
      </c>
      <c r="C240" s="98">
        <v>15.474885431395636</v>
      </c>
      <c r="D240" s="98">
        <f t="shared" si="36"/>
        <v>14.23479404946039</v>
      </c>
      <c r="E240" s="98">
        <v>112.37666666666667</v>
      </c>
      <c r="F240" s="98">
        <f t="shared" si="41"/>
        <v>98.512248136857792</v>
      </c>
      <c r="G240" s="98">
        <v>112829.11584362136</v>
      </c>
      <c r="H240" s="98">
        <v>21.208181423611112</v>
      </c>
      <c r="I240" s="98">
        <v>25550.326574074137</v>
      </c>
      <c r="J240" s="98">
        <f t="shared" si="37"/>
        <v>91.168485243055557</v>
      </c>
      <c r="K240" s="98">
        <v>6.2858800888061523</v>
      </c>
      <c r="L240" s="98">
        <f t="shared" si="38"/>
        <v>312.79578857814687</v>
      </c>
      <c r="M240" s="98">
        <f t="shared" si="40"/>
        <v>275.26218059160834</v>
      </c>
      <c r="N240" s="98"/>
      <c r="O240" s="98"/>
      <c r="P240" s="98">
        <v>332.36560185184908</v>
      </c>
      <c r="Q240" s="98">
        <v>19.569813273702231</v>
      </c>
      <c r="R240" s="98">
        <f t="shared" si="42"/>
        <v>17.494609483693132</v>
      </c>
      <c r="S240" s="98">
        <f t="shared" si="39"/>
        <v>1174.1887964221339</v>
      </c>
      <c r="T240" s="101">
        <v>14.952907190376266</v>
      </c>
    </row>
    <row r="241" spans="2:20" x14ac:dyDescent="0.2">
      <c r="B241" s="100">
        <v>43670.875</v>
      </c>
      <c r="C241" s="98">
        <v>15.061077316602072</v>
      </c>
      <c r="D241" s="98">
        <f t="shared" si="36"/>
        <v>14.222076771856543</v>
      </c>
      <c r="E241" s="98">
        <v>100.19722222222222</v>
      </c>
      <c r="F241" s="98">
        <f t="shared" si="41"/>
        <v>98.659059479450377</v>
      </c>
      <c r="G241" s="98">
        <v>117947.86980392192</v>
      </c>
      <c r="H241" s="98">
        <v>21.143522135416667</v>
      </c>
      <c r="I241" s="98">
        <v>26867.885984848341</v>
      </c>
      <c r="J241" s="98">
        <f t="shared" si="37"/>
        <v>79.053700086805549</v>
      </c>
      <c r="K241" s="98">
        <v>6.2858800888061523</v>
      </c>
      <c r="L241" s="98">
        <f t="shared" si="38"/>
        <v>311.74355010708587</v>
      </c>
      <c r="M241" s="98">
        <f t="shared" si="40"/>
        <v>275.23113015010256</v>
      </c>
      <c r="N241" s="98"/>
      <c r="O241" s="98"/>
      <c r="P241" s="98">
        <v>331.39925925917095</v>
      </c>
      <c r="Q241" s="98">
        <v>19.655709152085084</v>
      </c>
      <c r="R241" s="98">
        <f t="shared" si="42"/>
        <v>17.508792641243613</v>
      </c>
      <c r="S241" s="98">
        <f t="shared" si="39"/>
        <v>1179.3425491251051</v>
      </c>
      <c r="T241" s="101">
        <v>15.681134313075196</v>
      </c>
    </row>
    <row r="242" spans="2:20" x14ac:dyDescent="0.2">
      <c r="B242" s="100">
        <v>43670.916666666664</v>
      </c>
      <c r="C242" s="98">
        <v>14.94078847779168</v>
      </c>
      <c r="D242" s="98">
        <f t="shared" si="36"/>
        <v>14.201550802600687</v>
      </c>
      <c r="E242" s="98">
        <v>71.991944444444442</v>
      </c>
      <c r="F242" s="98">
        <f t="shared" si="41"/>
        <v>97.034661331302217</v>
      </c>
      <c r="G242" s="98">
        <v>123862.57981481528</v>
      </c>
      <c r="H242" s="98">
        <v>23.592892795138887</v>
      </c>
      <c r="I242" s="98">
        <v>28171.8675</v>
      </c>
      <c r="J242" s="98">
        <f t="shared" si="37"/>
        <v>48.399051649305555</v>
      </c>
      <c r="K242" s="98">
        <v>6.2858800888061523</v>
      </c>
      <c r="L242" s="98">
        <f t="shared" si="38"/>
        <v>313.5123048609247</v>
      </c>
      <c r="M242" s="98">
        <f t="shared" si="40"/>
        <v>275.1255922462849</v>
      </c>
      <c r="N242" s="98"/>
      <c r="O242" s="98"/>
      <c r="P242" s="98">
        <v>332.70597222222221</v>
      </c>
      <c r="Q242" s="98">
        <v>19.193667361297543</v>
      </c>
      <c r="R242" s="98">
        <f t="shared" si="42"/>
        <v>17.648960174690931</v>
      </c>
      <c r="S242" s="98">
        <f t="shared" si="39"/>
        <v>1151.6200416778524</v>
      </c>
      <c r="T242" s="101">
        <v>15.241265298399764</v>
      </c>
    </row>
    <row r="243" spans="2:20" x14ac:dyDescent="0.2">
      <c r="B243" s="100">
        <v>43670.958333333336</v>
      </c>
      <c r="C243" s="98">
        <v>15.103933416178915</v>
      </c>
      <c r="D243" s="98">
        <f t="shared" si="36"/>
        <v>14.179857814969806</v>
      </c>
      <c r="E243" s="98">
        <v>97.953055555555551</v>
      </c>
      <c r="F243" s="98">
        <f t="shared" si="41"/>
        <v>97.52086503500594</v>
      </c>
      <c r="G243" s="98">
        <v>128849.89444444445</v>
      </c>
      <c r="H243" s="98">
        <v>18.783159722222223</v>
      </c>
      <c r="I243" s="98">
        <v>29484.027248147857</v>
      </c>
      <c r="J243" s="98">
        <f t="shared" si="37"/>
        <v>79.169895833333328</v>
      </c>
      <c r="K243" s="98">
        <v>6.2858800888061523</v>
      </c>
      <c r="L243" s="98">
        <f t="shared" si="38"/>
        <v>316.15988826692518</v>
      </c>
      <c r="M243" s="98">
        <f t="shared" si="40"/>
        <v>275.24398787035233</v>
      </c>
      <c r="N243" s="98"/>
      <c r="O243" s="98"/>
      <c r="P243" s="98">
        <v>332.97972222222222</v>
      </c>
      <c r="Q243" s="98">
        <v>16.819833955297039</v>
      </c>
      <c r="R243" s="98">
        <f t="shared" si="42"/>
        <v>17.575948038276682</v>
      </c>
      <c r="S243" s="98">
        <f t="shared" si="39"/>
        <v>1009.1900373178223</v>
      </c>
      <c r="T243" s="101">
        <v>15.168543461693657</v>
      </c>
    </row>
    <row r="244" spans="2:20" x14ac:dyDescent="0.2">
      <c r="B244" s="100">
        <v>43671</v>
      </c>
      <c r="C244" s="98">
        <v>14.92051611052619</v>
      </c>
      <c r="D244" s="98">
        <f t="shared" ref="D244:D307" si="43">AVERAGE(C221:C244)</f>
        <v>14.155961662651661</v>
      </c>
      <c r="E244" s="98">
        <v>80.993333333333339</v>
      </c>
      <c r="F244" s="98">
        <f t="shared" si="41"/>
        <v>96.175344201672601</v>
      </c>
      <c r="G244" s="98">
        <v>134438.90730336614</v>
      </c>
      <c r="H244" s="98">
        <v>23.43904079861111</v>
      </c>
      <c r="I244" s="98">
        <v>30791.189881797367</v>
      </c>
      <c r="J244" s="98">
        <f t="shared" si="37"/>
        <v>57.554292534722229</v>
      </c>
      <c r="K244" s="98">
        <v>6.2858800888061523</v>
      </c>
      <c r="L244" s="98">
        <f t="shared" si="38"/>
        <v>309.33447369867315</v>
      </c>
      <c r="M244" s="98">
        <f t="shared" si="40"/>
        <v>274.97380518686651</v>
      </c>
      <c r="N244" s="98"/>
      <c r="O244" s="98"/>
      <c r="P244" s="98">
        <v>331.26620370369818</v>
      </c>
      <c r="Q244" s="98">
        <v>21.931730005025035</v>
      </c>
      <c r="R244" s="98">
        <f t="shared" si="42"/>
        <v>17.81362686373733</v>
      </c>
      <c r="S244" s="98">
        <f t="shared" si="39"/>
        <v>1315.9038003015021</v>
      </c>
      <c r="T244" s="101">
        <v>15.370025975969103</v>
      </c>
    </row>
    <row r="245" spans="2:20" x14ac:dyDescent="0.2">
      <c r="B245" s="100">
        <v>43671.041666666664</v>
      </c>
      <c r="C245" s="98">
        <v>14.041472240448153</v>
      </c>
      <c r="D245" s="98">
        <f t="shared" si="43"/>
        <v>14.167015615950483</v>
      </c>
      <c r="E245" s="98">
        <v>104.94194444444445</v>
      </c>
      <c r="F245" s="98">
        <f t="shared" si="41"/>
        <v>96.42613123870963</v>
      </c>
      <c r="G245" s="98">
        <v>4096.6555555555551</v>
      </c>
      <c r="H245" s="98">
        <v>23.012906901041667</v>
      </c>
      <c r="I245" s="98">
        <v>1899.953888888889</v>
      </c>
      <c r="J245" s="98">
        <f t="shared" si="37"/>
        <v>81.929037543402785</v>
      </c>
      <c r="K245" s="98">
        <v>4.6009702966847553E-2</v>
      </c>
      <c r="L245" s="98">
        <f t="shared" si="38"/>
        <v>316.32024693252481</v>
      </c>
      <c r="M245" s="98">
        <f t="shared" si="40"/>
        <v>274.96928210083018</v>
      </c>
      <c r="N245" s="98"/>
      <c r="O245" s="98"/>
      <c r="P245" s="98">
        <v>333.10407407404648</v>
      </c>
      <c r="Q245" s="98">
        <v>16.783827141521662</v>
      </c>
      <c r="R245" s="98">
        <f t="shared" si="42"/>
        <v>17.848822103407926</v>
      </c>
      <c r="S245" s="98">
        <f t="shared" si="39"/>
        <v>1007.0296284912997</v>
      </c>
      <c r="T245" s="101">
        <v>15.119804961681366</v>
      </c>
    </row>
    <row r="246" spans="2:20" x14ac:dyDescent="0.2">
      <c r="B246" s="100">
        <v>43671.083333333336</v>
      </c>
      <c r="C246" s="98">
        <v>11.542238243509265</v>
      </c>
      <c r="D246" s="98">
        <f t="shared" si="43"/>
        <v>14.150279673215138</v>
      </c>
      <c r="E246" s="98">
        <v>73.137222222222221</v>
      </c>
      <c r="F246" s="98">
        <f t="shared" si="41"/>
        <v>96.367404386857757</v>
      </c>
      <c r="G246" s="98">
        <v>8447.1720214096713</v>
      </c>
      <c r="H246" s="98">
        <v>18.785167191876752</v>
      </c>
      <c r="I246" s="98">
        <v>1926.8244259260057</v>
      </c>
      <c r="J246" s="98">
        <f t="shared" si="37"/>
        <v>54.352055030345468</v>
      </c>
      <c r="K246" s="98">
        <v>5608.5108549857187</v>
      </c>
      <c r="L246" s="98">
        <f t="shared" si="38"/>
        <v>310.20933017449659</v>
      </c>
      <c r="M246" s="98">
        <f t="shared" si="40"/>
        <v>275.04697327592788</v>
      </c>
      <c r="N246" s="98"/>
      <c r="O246" s="98"/>
      <c r="P246" s="98">
        <v>331.80768518517414</v>
      </c>
      <c r="Q246" s="98">
        <v>21.598355010677544</v>
      </c>
      <c r="R246" s="98">
        <f t="shared" si="42"/>
        <v>17.782307625840591</v>
      </c>
      <c r="S246" s="98">
        <f t="shared" si="39"/>
        <v>1295.9013006406526</v>
      </c>
      <c r="T246" s="101">
        <v>13.401469616326569</v>
      </c>
    </row>
    <row r="247" spans="2:20" x14ac:dyDescent="0.2">
      <c r="B247" s="100">
        <v>43671.125</v>
      </c>
      <c r="C247" s="98">
        <v>10.155763996848837</v>
      </c>
      <c r="D247" s="98">
        <f t="shared" si="43"/>
        <v>14.142207881034636</v>
      </c>
      <c r="E247" s="98">
        <v>105.38777777777777</v>
      </c>
      <c r="F247" s="98">
        <f t="shared" si="41"/>
        <v>96.541409016487421</v>
      </c>
      <c r="G247" s="98">
        <v>14200.459814809694</v>
      </c>
      <c r="H247" s="98">
        <v>23.553993055555555</v>
      </c>
      <c r="I247" s="98">
        <v>3228.8152777777777</v>
      </c>
      <c r="J247" s="98">
        <f t="shared" si="37"/>
        <v>81.833784722222219</v>
      </c>
      <c r="K247" s="98">
        <v>17572.843976779513</v>
      </c>
      <c r="L247" s="98">
        <f t="shared" si="38"/>
        <v>313.19937725590745</v>
      </c>
      <c r="M247" s="98">
        <f t="shared" si="40"/>
        <v>274.91274823242878</v>
      </c>
      <c r="N247" s="98"/>
      <c r="O247" s="98"/>
      <c r="P247" s="98">
        <v>331.32619047618158</v>
      </c>
      <c r="Q247" s="98">
        <v>18.126813220274116</v>
      </c>
      <c r="R247" s="98">
        <f t="shared" si="42"/>
        <v>17.873526716959063</v>
      </c>
      <c r="S247" s="98">
        <f t="shared" si="39"/>
        <v>1087.6087932164469</v>
      </c>
      <c r="T247" s="101">
        <v>11.513541569391576</v>
      </c>
    </row>
    <row r="248" spans="2:20" x14ac:dyDescent="0.2">
      <c r="B248" s="100">
        <v>43671.166666666664</v>
      </c>
      <c r="C248" s="98">
        <v>9.5022330379739604</v>
      </c>
      <c r="D248" s="98">
        <f t="shared" si="43"/>
        <v>14.136821063960605</v>
      </c>
      <c r="E248" s="98">
        <v>95.721666666666664</v>
      </c>
      <c r="F248" s="98">
        <f t="shared" si="41"/>
        <v>97.285598831302238</v>
      </c>
      <c r="G248" s="98">
        <v>18900.515937149259</v>
      </c>
      <c r="H248" s="98">
        <v>18.848876953125</v>
      </c>
      <c r="I248" s="98">
        <v>4530.0529222221503</v>
      </c>
      <c r="J248" s="98">
        <f t="shared" si="37"/>
        <v>76.872789713541664</v>
      </c>
      <c r="K248" s="98">
        <v>29414.40959201389</v>
      </c>
      <c r="L248" s="98">
        <f t="shared" si="38"/>
        <v>315.12581294885109</v>
      </c>
      <c r="M248" s="98">
        <f t="shared" si="40"/>
        <v>275.01082505738907</v>
      </c>
      <c r="N248" s="98"/>
      <c r="O248" s="98"/>
      <c r="P248" s="98">
        <v>332.28157407407957</v>
      </c>
      <c r="Q248" s="98">
        <v>17.155761125228473</v>
      </c>
      <c r="R248" s="98">
        <f t="shared" si="42"/>
        <v>17.795467253110221</v>
      </c>
      <c r="S248" s="98">
        <f t="shared" si="39"/>
        <v>1029.3456675137083</v>
      </c>
      <c r="T248" s="101">
        <v>10.396605774826474</v>
      </c>
    </row>
    <row r="249" spans="2:20" x14ac:dyDescent="0.2">
      <c r="B249" s="100">
        <v>43671.208333333336</v>
      </c>
      <c r="C249" s="98">
        <v>9.1541023972954196</v>
      </c>
      <c r="D249" s="98">
        <f t="shared" si="43"/>
        <v>14.127716760617313</v>
      </c>
      <c r="E249" s="98">
        <v>64.460833333333326</v>
      </c>
      <c r="F249" s="98">
        <f t="shared" si="41"/>
        <v>95.703978460931864</v>
      </c>
      <c r="G249" s="98">
        <v>24544.243222221667</v>
      </c>
      <c r="H249" s="98">
        <v>23.387076822916665</v>
      </c>
      <c r="I249" s="98">
        <v>5839.3209523807627</v>
      </c>
      <c r="J249" s="98">
        <f t="shared" si="37"/>
        <v>41.073756510416658</v>
      </c>
      <c r="K249" s="98">
        <v>41215.141255040326</v>
      </c>
      <c r="L249" s="98">
        <f t="shared" si="38"/>
        <v>310.2856181203569</v>
      </c>
      <c r="M249" s="98">
        <f t="shared" si="40"/>
        <v>274.92867516145662</v>
      </c>
      <c r="N249" s="98"/>
      <c r="O249" s="98"/>
      <c r="P249" s="98">
        <v>332.91445767195688</v>
      </c>
      <c r="Q249" s="98">
        <v>22.628839551600006</v>
      </c>
      <c r="R249" s="98">
        <f t="shared" si="42"/>
        <v>17.919212993400073</v>
      </c>
      <c r="S249" s="98">
        <f t="shared" si="39"/>
        <v>1357.7303730960004</v>
      </c>
      <c r="T249" s="101">
        <v>10.029221257985466</v>
      </c>
    </row>
    <row r="250" spans="2:20" x14ac:dyDescent="0.2">
      <c r="B250" s="100">
        <v>43671.25</v>
      </c>
      <c r="C250" s="98">
        <v>9.0779845645692614</v>
      </c>
      <c r="D250" s="98">
        <f t="shared" si="43"/>
        <v>14.119525405559095</v>
      </c>
      <c r="E250" s="98">
        <v>96.091944444444451</v>
      </c>
      <c r="F250" s="98">
        <f t="shared" si="41"/>
        <v>96.446553692413332</v>
      </c>
      <c r="G250" s="98">
        <v>29117.37777777778</v>
      </c>
      <c r="H250" s="98">
        <v>23.509819878472221</v>
      </c>
      <c r="I250" s="98">
        <v>7196.9541666666664</v>
      </c>
      <c r="J250" s="98">
        <f t="shared" si="37"/>
        <v>72.582124565972236</v>
      </c>
      <c r="K250" s="98">
        <v>50321.718404947918</v>
      </c>
      <c r="L250" s="98">
        <f t="shared" si="38"/>
        <v>315.89356723517596</v>
      </c>
      <c r="M250" s="98">
        <f t="shared" si="40"/>
        <v>275.04819640507111</v>
      </c>
      <c r="N250" s="98"/>
      <c r="O250" s="98"/>
      <c r="P250" s="98">
        <v>332.93123456792699</v>
      </c>
      <c r="Q250" s="98">
        <v>17.037667332751056</v>
      </c>
      <c r="R250" s="98">
        <f t="shared" si="42"/>
        <v>17.809247709516441</v>
      </c>
      <c r="S250" s="98">
        <f t="shared" si="39"/>
        <v>1022.2600399650634</v>
      </c>
      <c r="T250" s="101">
        <v>9.7010469359821752</v>
      </c>
    </row>
    <row r="251" spans="2:20" x14ac:dyDescent="0.2">
      <c r="B251" s="100">
        <v>43671.291666666664</v>
      </c>
      <c r="C251" s="98">
        <v>9.2963650235506545</v>
      </c>
      <c r="D251" s="98">
        <f t="shared" si="43"/>
        <v>14.082411704601496</v>
      </c>
      <c r="E251" s="98">
        <v>61.969166666666666</v>
      </c>
      <c r="F251" s="98">
        <f t="shared" si="41"/>
        <v>94.708023599820763</v>
      </c>
      <c r="G251" s="98">
        <v>34260.215853656664</v>
      </c>
      <c r="H251" s="98">
        <v>23.492252604166666</v>
      </c>
      <c r="I251" s="98">
        <v>8609.2569444444453</v>
      </c>
      <c r="J251" s="98">
        <f t="shared" si="37"/>
        <v>38.476914062500001</v>
      </c>
      <c r="K251" s="98">
        <v>53385.539714265396</v>
      </c>
      <c r="L251" s="98">
        <f t="shared" si="38"/>
        <v>310.8868452715144</v>
      </c>
      <c r="M251" s="98">
        <f t="shared" si="40"/>
        <v>274.83979010197908</v>
      </c>
      <c r="N251" s="98"/>
      <c r="O251" s="98"/>
      <c r="P251" s="98">
        <v>332.47472222222223</v>
      </c>
      <c r="Q251" s="98">
        <v>21.587876950707805</v>
      </c>
      <c r="R251" s="98">
        <f t="shared" si="42"/>
        <v>18.053931790385615</v>
      </c>
      <c r="S251" s="98">
        <f t="shared" si="39"/>
        <v>1295.2726170424683</v>
      </c>
      <c r="T251" s="101">
        <v>9.6670051272875739</v>
      </c>
    </row>
    <row r="252" spans="2:20" x14ac:dyDescent="0.2">
      <c r="B252" s="100">
        <v>43671.333333333336</v>
      </c>
      <c r="C252" s="98">
        <v>10.940339106156024</v>
      </c>
      <c r="D252" s="98">
        <f t="shared" si="43"/>
        <v>14.026410602172485</v>
      </c>
      <c r="E252" s="98">
        <v>107.78416666666666</v>
      </c>
      <c r="F252" s="98">
        <f t="shared" si="41"/>
        <v>95.14991017389481</v>
      </c>
      <c r="G252" s="98">
        <v>39172.350146199926</v>
      </c>
      <c r="H252" s="98">
        <v>23.433203124999999</v>
      </c>
      <c r="I252" s="98">
        <v>10018.555833333334</v>
      </c>
      <c r="J252" s="98">
        <f t="shared" si="37"/>
        <v>84.350963541666658</v>
      </c>
      <c r="K252" s="98">
        <v>53387.70703125</v>
      </c>
      <c r="L252" s="98">
        <f t="shared" si="38"/>
        <v>314.31663565509956</v>
      </c>
      <c r="M252" s="98">
        <f t="shared" si="40"/>
        <v>275.13183774601299</v>
      </c>
      <c r="N252" s="98"/>
      <c r="O252" s="98"/>
      <c r="P252" s="98">
        <v>332.80453703703154</v>
      </c>
      <c r="Q252" s="98">
        <v>18.487901381931991</v>
      </c>
      <c r="R252" s="98">
        <f t="shared" si="42"/>
        <v>17.850373343881184</v>
      </c>
      <c r="S252" s="98">
        <f t="shared" si="39"/>
        <v>1109.2740829159195</v>
      </c>
      <c r="T252" s="101">
        <v>10.324960042095789</v>
      </c>
    </row>
    <row r="253" spans="2:20" x14ac:dyDescent="0.2">
      <c r="B253" s="100">
        <v>43671.375</v>
      </c>
      <c r="C253" s="98">
        <v>14.682232015397814</v>
      </c>
      <c r="D253" s="98">
        <f t="shared" si="43"/>
        <v>14.012582627744104</v>
      </c>
      <c r="E253" s="98">
        <v>60.07534722222222</v>
      </c>
      <c r="F253" s="98">
        <f t="shared" si="41"/>
        <v>95.256591308154086</v>
      </c>
      <c r="G253" s="98">
        <v>44060.679444444446</v>
      </c>
      <c r="H253" s="98">
        <v>23.320073784722222</v>
      </c>
      <c r="I253" s="98">
        <v>11425.843055555555</v>
      </c>
      <c r="J253" s="98">
        <f t="shared" si="37"/>
        <v>36.755273437499994</v>
      </c>
      <c r="K253" s="98">
        <v>53387.70703125</v>
      </c>
      <c r="L253" s="98">
        <f t="shared" si="38"/>
        <v>313.52977932120365</v>
      </c>
      <c r="M253" s="98">
        <f t="shared" si="40"/>
        <v>275.02738087190016</v>
      </c>
      <c r="N253" s="98"/>
      <c r="O253" s="98"/>
      <c r="P253" s="98">
        <v>332.24925925925373</v>
      </c>
      <c r="Q253" s="98">
        <v>18.71947993805011</v>
      </c>
      <c r="R253" s="98">
        <f t="shared" si="42"/>
        <v>17.976918695360006</v>
      </c>
      <c r="S253" s="98">
        <f t="shared" si="39"/>
        <v>1123.1687962830067</v>
      </c>
      <c r="T253" s="101">
        <v>12.525565340677664</v>
      </c>
    </row>
    <row r="254" spans="2:20" x14ac:dyDescent="0.2">
      <c r="B254" s="100">
        <v>43671.416666666664</v>
      </c>
      <c r="C254" s="98">
        <v>17.436050084431965</v>
      </c>
      <c r="D254" s="98">
        <f t="shared" si="43"/>
        <v>14.000364642153805</v>
      </c>
      <c r="E254" s="98">
        <v>101.07916666666667</v>
      </c>
      <c r="F254" s="98">
        <f t="shared" si="41"/>
        <v>95.532957048894829</v>
      </c>
      <c r="G254" s="98">
        <v>49669.570609320537</v>
      </c>
      <c r="H254" s="98">
        <v>23.373253038194445</v>
      </c>
      <c r="I254" s="98">
        <v>12830.725833333334</v>
      </c>
      <c r="J254" s="98">
        <f t="shared" si="37"/>
        <v>77.705913628472217</v>
      </c>
      <c r="K254" s="98">
        <v>53387.70703125</v>
      </c>
      <c r="L254" s="98">
        <f t="shared" si="38"/>
        <v>310.64806854507572</v>
      </c>
      <c r="M254" s="98">
        <f t="shared" si="40"/>
        <v>275.00760946692299</v>
      </c>
      <c r="N254" s="98"/>
      <c r="O254" s="98"/>
      <c r="P254" s="98">
        <v>332.04861111111109</v>
      </c>
      <c r="Q254" s="98">
        <v>21.400542566035355</v>
      </c>
      <c r="R254" s="98">
        <f t="shared" si="42"/>
        <v>17.992587734082356</v>
      </c>
      <c r="S254" s="98">
        <f t="shared" si="39"/>
        <v>1284.0325539621213</v>
      </c>
      <c r="T254" s="101">
        <v>15.96372186298883</v>
      </c>
    </row>
    <row r="255" spans="2:20" x14ac:dyDescent="0.2">
      <c r="B255" s="100">
        <v>43671.458333333336</v>
      </c>
      <c r="C255" s="98">
        <v>18.09414040212209</v>
      </c>
      <c r="D255" s="98">
        <f t="shared" si="43"/>
        <v>14.018169991138025</v>
      </c>
      <c r="E255" s="98">
        <v>102.49138888888889</v>
      </c>
      <c r="F255" s="98">
        <f t="shared" si="41"/>
        <v>95.249959363709635</v>
      </c>
      <c r="G255" s="98">
        <v>54066.956172839469</v>
      </c>
      <c r="H255" s="98">
        <v>23.654488357843139</v>
      </c>
      <c r="I255" s="98">
        <v>14237.006111111112</v>
      </c>
      <c r="J255" s="98">
        <f t="shared" si="37"/>
        <v>78.836900531045757</v>
      </c>
      <c r="K255" s="98">
        <v>53387.70703125</v>
      </c>
      <c r="L255" s="98">
        <f t="shared" si="38"/>
        <v>312.37276973390948</v>
      </c>
      <c r="M255" s="98">
        <f t="shared" si="40"/>
        <v>274.98546520944109</v>
      </c>
      <c r="N255" s="98"/>
      <c r="O255" s="98"/>
      <c r="P255" s="98">
        <v>331.25584795325165</v>
      </c>
      <c r="Q255" s="98">
        <v>18.883078219342149</v>
      </c>
      <c r="R255" s="98">
        <f t="shared" si="42"/>
        <v>18.020126119246026</v>
      </c>
      <c r="S255" s="98">
        <f t="shared" si="39"/>
        <v>1132.9846931605289</v>
      </c>
      <c r="T255" s="101">
        <v>17.424915986287978</v>
      </c>
    </row>
    <row r="256" spans="2:20" x14ac:dyDescent="0.2">
      <c r="B256" s="100">
        <v>43671.5</v>
      </c>
      <c r="C256" s="98">
        <v>17.028054047690496</v>
      </c>
      <c r="D256" s="98">
        <f t="shared" si="43"/>
        <v>14.020050849483036</v>
      </c>
      <c r="E256" s="98">
        <v>75.461944444444441</v>
      </c>
      <c r="F256" s="98">
        <f t="shared" si="41"/>
        <v>94.94811908593185</v>
      </c>
      <c r="G256" s="98">
        <v>60248.512444444037</v>
      </c>
      <c r="H256" s="98">
        <v>23.309884982638888</v>
      </c>
      <c r="I256" s="98">
        <v>15642.202222222222</v>
      </c>
      <c r="J256" s="98">
        <f t="shared" si="37"/>
        <v>52.15205946180555</v>
      </c>
      <c r="K256" s="98">
        <v>53387.70703125</v>
      </c>
      <c r="L256" s="98">
        <f t="shared" si="38"/>
        <v>312.19840605898452</v>
      </c>
      <c r="M256" s="98">
        <f t="shared" si="40"/>
        <v>274.93210796058366</v>
      </c>
      <c r="N256" s="98"/>
      <c r="O256" s="98"/>
      <c r="P256" s="98">
        <v>332.19777777777779</v>
      </c>
      <c r="Q256" s="98">
        <v>19.999371718793281</v>
      </c>
      <c r="R256" s="98">
        <f t="shared" si="42"/>
        <v>18.055526192177499</v>
      </c>
      <c r="S256" s="98">
        <f t="shared" si="39"/>
        <v>1199.9623031275969</v>
      </c>
      <c r="T256" s="101">
        <v>17.952914132692257</v>
      </c>
    </row>
    <row r="257" spans="2:20" x14ac:dyDescent="0.2">
      <c r="B257" s="100">
        <v>43671.541666666664</v>
      </c>
      <c r="C257" s="98">
        <v>16.798655960472146</v>
      </c>
      <c r="D257" s="98">
        <f t="shared" si="43"/>
        <v>14.00856203794851</v>
      </c>
      <c r="E257" s="98">
        <v>115.62611111111111</v>
      </c>
      <c r="F257" s="98">
        <f t="shared" si="41"/>
        <v>94.121984826672588</v>
      </c>
      <c r="G257" s="98">
        <v>65893.088888888888</v>
      </c>
      <c r="H257" s="98">
        <v>23.441362847222223</v>
      </c>
      <c r="I257" s="98">
        <v>17047.814999999999</v>
      </c>
      <c r="J257" s="98">
        <f t="shared" si="37"/>
        <v>92.184748263888892</v>
      </c>
      <c r="K257" s="98">
        <v>53387.70703125</v>
      </c>
      <c r="L257" s="98">
        <f t="shared" si="38"/>
        <v>313.47570754327751</v>
      </c>
      <c r="M257" s="98">
        <f t="shared" si="40"/>
        <v>274.95420089973271</v>
      </c>
      <c r="N257" s="98"/>
      <c r="O257" s="98"/>
      <c r="P257" s="98">
        <v>332.86782407407134</v>
      </c>
      <c r="Q257" s="98">
        <v>19.392116530793817</v>
      </c>
      <c r="R257" s="98">
        <f t="shared" si="42"/>
        <v>18.027320943493653</v>
      </c>
      <c r="S257" s="98">
        <f t="shared" si="39"/>
        <v>1163.526991847629</v>
      </c>
      <c r="T257" s="101">
        <v>16.899201544369184</v>
      </c>
    </row>
    <row r="258" spans="2:20" x14ac:dyDescent="0.2">
      <c r="B258" s="100">
        <v>43671.583333333336</v>
      </c>
      <c r="C258" s="98">
        <v>16.319425813356517</v>
      </c>
      <c r="D258" s="98">
        <f t="shared" si="43"/>
        <v>13.997793607215074</v>
      </c>
      <c r="E258" s="98">
        <v>110.34088888886902</v>
      </c>
      <c r="F258" s="98">
        <f t="shared" si="41"/>
        <v>93.666333912037018</v>
      </c>
      <c r="G258" s="98">
        <v>72962.416018516349</v>
      </c>
      <c r="H258" s="98">
        <v>23.592621527777776</v>
      </c>
      <c r="I258" s="98">
        <v>18461.784722222223</v>
      </c>
      <c r="J258" s="98">
        <f t="shared" si="37"/>
        <v>86.748267361091237</v>
      </c>
      <c r="K258" s="98">
        <v>53387.70703125</v>
      </c>
      <c r="L258" s="98">
        <f t="shared" si="38"/>
        <v>312.26773755884835</v>
      </c>
      <c r="M258" s="98">
        <f t="shared" si="40"/>
        <v>285.70011744070007</v>
      </c>
      <c r="N258" s="98"/>
      <c r="O258" s="98"/>
      <c r="P258" s="98">
        <v>332.65134259259537</v>
      </c>
      <c r="Q258" s="98">
        <v>20.383605033747024</v>
      </c>
      <c r="R258" s="98">
        <f t="shared" si="42"/>
        <v>18.378785369060672</v>
      </c>
      <c r="S258" s="98">
        <f t="shared" si="39"/>
        <v>1223.0163020248215</v>
      </c>
      <c r="T258" s="101">
        <v>16.418889403430512</v>
      </c>
    </row>
    <row r="259" spans="2:20" x14ac:dyDescent="0.2">
      <c r="B259" s="100">
        <v>43671.625</v>
      </c>
      <c r="C259" s="98">
        <v>16.585911876678519</v>
      </c>
      <c r="D259" s="98">
        <f t="shared" si="43"/>
        <v>14.021654161790996</v>
      </c>
      <c r="E259" s="98">
        <v>125.33194444444445</v>
      </c>
      <c r="F259" s="98">
        <f t="shared" si="41"/>
        <v>95.129134837962965</v>
      </c>
      <c r="G259" s="98">
        <v>79694.72260684146</v>
      </c>
      <c r="H259" s="98">
        <v>23.514800347222224</v>
      </c>
      <c r="I259" s="98">
        <v>19877.675277777777</v>
      </c>
      <c r="J259" s="98">
        <f t="shared" si="37"/>
        <v>101.81714409722223</v>
      </c>
      <c r="K259" s="98">
        <v>53387.70703125</v>
      </c>
      <c r="L259" s="98">
        <f t="shared" si="38"/>
        <v>313.34576203159054</v>
      </c>
      <c r="M259" s="98">
        <f t="shared" si="40"/>
        <v>298.75650596286221</v>
      </c>
      <c r="N259" s="98"/>
      <c r="O259" s="98"/>
      <c r="P259" s="98">
        <v>332.71675925930339</v>
      </c>
      <c r="Q259" s="98">
        <v>19.370997227712845</v>
      </c>
      <c r="R259" s="98">
        <f t="shared" si="42"/>
        <v>19.185595149369519</v>
      </c>
      <c r="S259" s="98">
        <f t="shared" si="39"/>
        <v>1162.2598336627707</v>
      </c>
      <c r="T259" s="101">
        <v>16.52935958433201</v>
      </c>
    </row>
    <row r="260" spans="2:20" x14ac:dyDescent="0.2">
      <c r="B260" s="100">
        <v>43671.666666666664</v>
      </c>
      <c r="C260" s="98">
        <v>15.704141705301073</v>
      </c>
      <c r="D260" s="98">
        <f t="shared" si="43"/>
        <v>14.008920222225006</v>
      </c>
      <c r="E260" s="98">
        <v>93.233333333333334</v>
      </c>
      <c r="F260" s="98">
        <f t="shared" si="41"/>
        <v>94.022884837962962</v>
      </c>
      <c r="G260" s="98">
        <v>86499.933717950975</v>
      </c>
      <c r="H260" s="98">
        <v>23.591373697916666</v>
      </c>
      <c r="I260" s="98">
        <v>21296.634999999998</v>
      </c>
      <c r="J260" s="98">
        <f t="shared" si="37"/>
        <v>69.641959635416669</v>
      </c>
      <c r="K260" s="98">
        <v>26259.197843556991</v>
      </c>
      <c r="L260" s="98">
        <f t="shared" si="38"/>
        <v>313.92816864780667</v>
      </c>
      <c r="M260" s="98">
        <f t="shared" si="40"/>
        <v>312.01248389455719</v>
      </c>
      <c r="N260" s="98"/>
      <c r="O260" s="98"/>
      <c r="P260" s="98">
        <v>330.12</v>
      </c>
      <c r="Q260" s="98">
        <v>16.191831352193322</v>
      </c>
      <c r="R260" s="98">
        <f t="shared" si="42"/>
        <v>19.18097090956147</v>
      </c>
      <c r="S260" s="98">
        <f t="shared" si="39"/>
        <v>971.50988113159929</v>
      </c>
      <c r="T260" s="101">
        <v>15.853546529906389</v>
      </c>
    </row>
    <row r="261" spans="2:20" x14ac:dyDescent="0.2">
      <c r="B261" s="100">
        <v>43671.708333333336</v>
      </c>
      <c r="C261" s="98">
        <v>15.118682537373129</v>
      </c>
      <c r="D261" s="98">
        <f t="shared" si="43"/>
        <v>14.006972202887704</v>
      </c>
      <c r="E261" s="98">
        <v>126.5925</v>
      </c>
      <c r="F261" s="98">
        <f t="shared" si="41"/>
        <v>95.042181134258442</v>
      </c>
      <c r="G261" s="98">
        <v>93323.603787878354</v>
      </c>
      <c r="H261" s="98">
        <v>23.729622395833335</v>
      </c>
      <c r="I261" s="98">
        <v>22718.00138888889</v>
      </c>
      <c r="J261" s="98">
        <f t="shared" si="37"/>
        <v>102.86287760416667</v>
      </c>
      <c r="K261" s="98">
        <v>0</v>
      </c>
      <c r="L261" s="98">
        <f t="shared" si="38"/>
        <v>307.98830233785429</v>
      </c>
      <c r="M261" s="98">
        <f t="shared" si="40"/>
        <v>312.65679718014889</v>
      </c>
      <c r="N261" s="98"/>
      <c r="O261" s="98"/>
      <c r="P261" s="98">
        <v>331.63157407407959</v>
      </c>
      <c r="Q261" s="98">
        <v>23.643271736225319</v>
      </c>
      <c r="R261" s="98">
        <f t="shared" si="42"/>
        <v>19.511986543723097</v>
      </c>
      <c r="S261" s="98">
        <f t="shared" si="39"/>
        <v>1418.5963041735192</v>
      </c>
      <c r="T261" s="101">
        <v>15.483162059457456</v>
      </c>
    </row>
    <row r="262" spans="2:20" x14ac:dyDescent="0.2">
      <c r="B262" s="100">
        <v>43671.75</v>
      </c>
      <c r="C262" s="98">
        <v>14.972274438540142</v>
      </c>
      <c r="D262" s="98">
        <f t="shared" si="43"/>
        <v>14.016063449236546</v>
      </c>
      <c r="E262" s="98">
        <v>118.17722222222223</v>
      </c>
      <c r="F262" s="98">
        <f t="shared" si="41"/>
        <v>95.084773726851026</v>
      </c>
      <c r="G262" s="98">
        <v>99304.04052287525</v>
      </c>
      <c r="H262" s="98">
        <v>23.799142795138888</v>
      </c>
      <c r="I262" s="98">
        <v>24149.032777777778</v>
      </c>
      <c r="J262" s="98">
        <f t="shared" ref="J262:J325" si="44">E262-H262</f>
        <v>94.378079427083335</v>
      </c>
      <c r="K262" s="98">
        <v>0</v>
      </c>
      <c r="L262" s="98">
        <f t="shared" ref="L262:L325" si="45">P262-Q262</f>
        <v>316.66257360677076</v>
      </c>
      <c r="M262" s="98">
        <f t="shared" si="40"/>
        <v>312.90332368229241</v>
      </c>
      <c r="N262" s="98"/>
      <c r="O262" s="98"/>
      <c r="P262" s="98">
        <v>332.15583333333331</v>
      </c>
      <c r="Q262" s="98">
        <v>15.493259726562536</v>
      </c>
      <c r="R262" s="98">
        <f t="shared" si="42"/>
        <v>19.314603560098114</v>
      </c>
      <c r="S262" s="98">
        <f t="shared" ref="S262:S325" si="46">Q262*60</f>
        <v>929.59558359375217</v>
      </c>
      <c r="T262" s="101">
        <v>15.169337921672138</v>
      </c>
    </row>
    <row r="263" spans="2:20" x14ac:dyDescent="0.2">
      <c r="B263" s="100">
        <v>43671.791666666664</v>
      </c>
      <c r="C263" s="98">
        <v>15.481166160371568</v>
      </c>
      <c r="D263" s="98">
        <f t="shared" si="43"/>
        <v>14.059684766857563</v>
      </c>
      <c r="E263" s="98">
        <v>80.75277777777778</v>
      </c>
      <c r="F263" s="98">
        <f t="shared" si="41"/>
        <v>95.090398726851035</v>
      </c>
      <c r="G263" s="98">
        <v>106042.0210555551</v>
      </c>
      <c r="H263" s="98">
        <v>23.841102430555555</v>
      </c>
      <c r="I263" s="98">
        <v>25585.031944444443</v>
      </c>
      <c r="J263" s="98">
        <f t="shared" si="44"/>
        <v>56.911675347222229</v>
      </c>
      <c r="K263" s="98">
        <v>0</v>
      </c>
      <c r="L263" s="98">
        <f t="shared" si="45"/>
        <v>308.74640191551714</v>
      </c>
      <c r="M263" s="98">
        <f t="shared" si="40"/>
        <v>312.70612985027168</v>
      </c>
      <c r="N263" s="98"/>
      <c r="O263" s="98"/>
      <c r="P263" s="98">
        <v>331.76277777777779</v>
      </c>
      <c r="Q263" s="98">
        <v>23.016375862260659</v>
      </c>
      <c r="R263" s="98">
        <f t="shared" si="42"/>
        <v>19.461321890575668</v>
      </c>
      <c r="S263" s="98">
        <f t="shared" si="46"/>
        <v>1380.9825517356396</v>
      </c>
      <c r="T263" s="101">
        <v>15.510305275652144</v>
      </c>
    </row>
    <row r="264" spans="2:20" x14ac:dyDescent="0.2">
      <c r="B264" s="100">
        <v>43671.833333333336</v>
      </c>
      <c r="C264" s="98">
        <v>14.821941883299086</v>
      </c>
      <c r="D264" s="98">
        <f t="shared" si="43"/>
        <v>14.032478785686871</v>
      </c>
      <c r="E264" s="98">
        <v>111.06666666666666</v>
      </c>
      <c r="F264" s="98">
        <f t="shared" si="41"/>
        <v>95.035815393517694</v>
      </c>
      <c r="G264" s="98">
        <v>111839.10277777778</v>
      </c>
      <c r="H264" s="98">
        <v>23.815711805555555</v>
      </c>
      <c r="I264" s="98">
        <v>27017.166944444445</v>
      </c>
      <c r="J264" s="98">
        <f t="shared" si="44"/>
        <v>87.250954861111111</v>
      </c>
      <c r="K264" s="98">
        <v>0</v>
      </c>
      <c r="L264" s="98">
        <f t="shared" si="45"/>
        <v>316.82204661172921</v>
      </c>
      <c r="M264" s="98">
        <f t="shared" si="40"/>
        <v>312.87389060167095</v>
      </c>
      <c r="N264" s="98"/>
      <c r="O264" s="98"/>
      <c r="P264" s="98">
        <v>332.6252777777778</v>
      </c>
      <c r="Q264" s="98">
        <v>15.803231166048596</v>
      </c>
      <c r="R264" s="98">
        <f t="shared" si="42"/>
        <v>19.304380969423431</v>
      </c>
      <c r="S264" s="98">
        <f t="shared" si="46"/>
        <v>948.19386996291576</v>
      </c>
      <c r="T264" s="101">
        <v>15.308795405687414</v>
      </c>
    </row>
    <row r="265" spans="2:20" x14ac:dyDescent="0.2">
      <c r="B265" s="100">
        <v>43671.875</v>
      </c>
      <c r="C265" s="98">
        <v>14.933547227824521</v>
      </c>
      <c r="D265" s="98">
        <f t="shared" si="43"/>
        <v>14.027165031987806</v>
      </c>
      <c r="E265" s="98">
        <v>88.644999999999996</v>
      </c>
      <c r="F265" s="98">
        <f t="shared" si="41"/>
        <v>94.554472800925112</v>
      </c>
      <c r="G265" s="98">
        <v>117834.41443758912</v>
      </c>
      <c r="H265" s="98">
        <v>23.614789496527777</v>
      </c>
      <c r="I265" s="98">
        <v>28447.029444444444</v>
      </c>
      <c r="J265" s="98">
        <f t="shared" si="44"/>
        <v>65.030210503472219</v>
      </c>
      <c r="K265" s="98">
        <v>0</v>
      </c>
      <c r="L265" s="98">
        <f t="shared" si="45"/>
        <v>313.2575348918669</v>
      </c>
      <c r="M265" s="98">
        <f t="shared" si="40"/>
        <v>312.93697330103686</v>
      </c>
      <c r="N265" s="98"/>
      <c r="O265" s="98"/>
      <c r="P265" s="98">
        <v>332.685</v>
      </c>
      <c r="Q265" s="98">
        <v>19.427465108133102</v>
      </c>
      <c r="R265" s="98">
        <f t="shared" si="42"/>
        <v>19.294870800925434</v>
      </c>
      <c r="S265" s="98">
        <f t="shared" si="46"/>
        <v>1165.6479064879861</v>
      </c>
      <c r="T265" s="101">
        <v>15.152875626261553</v>
      </c>
    </row>
    <row r="266" spans="2:20" x14ac:dyDescent="0.2">
      <c r="B266" s="100">
        <v>43671.916666666664</v>
      </c>
      <c r="C266" s="98">
        <v>14.916373337639703</v>
      </c>
      <c r="D266" s="98">
        <f t="shared" si="43"/>
        <v>14.026147734481476</v>
      </c>
      <c r="E266" s="98">
        <v>100.00805555555556</v>
      </c>
      <c r="F266" s="98">
        <f t="shared" si="41"/>
        <v>95.721810763888072</v>
      </c>
      <c r="G266" s="98">
        <v>123430.67222222222</v>
      </c>
      <c r="H266" s="98">
        <v>23.703038194444446</v>
      </c>
      <c r="I266" s="98">
        <v>29871.552222222221</v>
      </c>
      <c r="J266" s="98">
        <f t="shared" si="44"/>
        <v>76.305017361111112</v>
      </c>
      <c r="K266" s="98">
        <v>0</v>
      </c>
      <c r="L266" s="98">
        <f t="shared" si="45"/>
        <v>313.14298769062179</v>
      </c>
      <c r="M266" s="98">
        <f t="shared" si="40"/>
        <v>312.92158508560755</v>
      </c>
      <c r="N266" s="98"/>
      <c r="O266" s="98"/>
      <c r="P266" s="98">
        <v>332.54592592590387</v>
      </c>
      <c r="Q266" s="98">
        <v>19.402938235282072</v>
      </c>
      <c r="R266" s="98">
        <f t="shared" si="42"/>
        <v>19.303590420674787</v>
      </c>
      <c r="S266" s="98">
        <f t="shared" si="46"/>
        <v>1164.1762941169243</v>
      </c>
      <c r="T266" s="101">
        <v>15.295923201703312</v>
      </c>
    </row>
    <row r="267" spans="2:20" x14ac:dyDescent="0.2">
      <c r="B267" s="100">
        <v>43671.958333333336</v>
      </c>
      <c r="C267" s="98">
        <v>15.852066925366719</v>
      </c>
      <c r="D267" s="98">
        <f t="shared" si="43"/>
        <v>14.057319964030969</v>
      </c>
      <c r="E267" s="98">
        <v>81.869166666666672</v>
      </c>
      <c r="F267" s="98">
        <f t="shared" si="41"/>
        <v>95.051648726851042</v>
      </c>
      <c r="G267" s="98">
        <v>128925.49444444444</v>
      </c>
      <c r="H267" s="98">
        <v>23.548111979166666</v>
      </c>
      <c r="I267" s="98">
        <v>31295.218055555557</v>
      </c>
      <c r="J267" s="98">
        <f t="shared" si="44"/>
        <v>58.321054687500009</v>
      </c>
      <c r="K267" s="98">
        <v>0</v>
      </c>
      <c r="L267" s="98">
        <f t="shared" si="45"/>
        <v>313.20230850295331</v>
      </c>
      <c r="M267" s="98">
        <f t="shared" si="40"/>
        <v>312.79835259544205</v>
      </c>
      <c r="N267" s="98"/>
      <c r="O267" s="98"/>
      <c r="P267" s="98">
        <v>332.38135802474289</v>
      </c>
      <c r="Q267" s="98">
        <v>19.179049521789551</v>
      </c>
      <c r="R267" s="98">
        <f t="shared" si="42"/>
        <v>19.401891069278637</v>
      </c>
      <c r="S267" s="98">
        <f t="shared" si="46"/>
        <v>1150.742971307373</v>
      </c>
      <c r="T267" s="101">
        <v>15.429728344432855</v>
      </c>
    </row>
    <row r="268" spans="2:20" x14ac:dyDescent="0.2">
      <c r="B268" s="100">
        <v>43672</v>
      </c>
      <c r="C268" s="98">
        <v>14.802393895500831</v>
      </c>
      <c r="D268" s="98">
        <f t="shared" si="43"/>
        <v>14.052398205071578</v>
      </c>
      <c r="E268" s="98">
        <v>119.66277777777778</v>
      </c>
      <c r="F268" s="98">
        <f t="shared" si="41"/>
        <v>96.662875578702881</v>
      </c>
      <c r="G268" s="98">
        <v>135264.72685185433</v>
      </c>
      <c r="H268" s="98">
        <v>23.506575520833334</v>
      </c>
      <c r="I268" s="98">
        <v>32714.516111111112</v>
      </c>
      <c r="J268" s="98">
        <f t="shared" si="44"/>
        <v>96.156202256944439</v>
      </c>
      <c r="K268" s="98">
        <v>0</v>
      </c>
      <c r="L268" s="98">
        <f t="shared" si="45"/>
        <v>316.47583627677074</v>
      </c>
      <c r="M268" s="98">
        <f t="shared" si="40"/>
        <v>313.09590936952947</v>
      </c>
      <c r="N268" s="98"/>
      <c r="O268" s="98"/>
      <c r="P268" s="98">
        <v>332.86203703701494</v>
      </c>
      <c r="Q268" s="98">
        <v>16.386200760244183</v>
      </c>
      <c r="R268" s="98">
        <f t="shared" si="42"/>
        <v>19.170827350746105</v>
      </c>
      <c r="S268" s="98">
        <f t="shared" si="46"/>
        <v>983.17204561465098</v>
      </c>
      <c r="T268" s="101">
        <v>15.928553976747725</v>
      </c>
    </row>
    <row r="269" spans="2:20" x14ac:dyDescent="0.2">
      <c r="B269" s="100">
        <v>43672.041666666664</v>
      </c>
      <c r="C269" s="98">
        <v>13.3599143131574</v>
      </c>
      <c r="D269" s="98">
        <f t="shared" si="43"/>
        <v>14.023999958101134</v>
      </c>
      <c r="E269" s="98">
        <v>102.10416666666667</v>
      </c>
      <c r="F269" s="98">
        <f t="shared" si="41"/>
        <v>96.544634837962121</v>
      </c>
      <c r="G269" s="98">
        <v>3156.9416666666666</v>
      </c>
      <c r="H269" s="98">
        <v>23.429383680555556</v>
      </c>
      <c r="I269" s="98">
        <v>2070.6419444444446</v>
      </c>
      <c r="J269" s="98">
        <f t="shared" si="44"/>
        <v>78.674782986111111</v>
      </c>
      <c r="K269" s="98">
        <v>0</v>
      </c>
      <c r="L269" s="98">
        <f t="shared" si="45"/>
        <v>310.13990191066017</v>
      </c>
      <c r="M269" s="98">
        <f t="shared" si="40"/>
        <v>312.83839499361841</v>
      </c>
      <c r="N269" s="98"/>
      <c r="O269" s="98"/>
      <c r="P269" s="98">
        <v>332.40666666666669</v>
      </c>
      <c r="Q269" s="98">
        <v>22.266764756006499</v>
      </c>
      <c r="R269" s="98">
        <f t="shared" si="42"/>
        <v>19.399283084682974</v>
      </c>
      <c r="S269" s="98">
        <f t="shared" si="46"/>
        <v>1336.0058853603898</v>
      </c>
      <c r="T269" s="101">
        <v>14.738740129335007</v>
      </c>
    </row>
    <row r="270" spans="2:20" x14ac:dyDescent="0.2">
      <c r="B270" s="100">
        <v>43672.083333333336</v>
      </c>
      <c r="C270" s="98">
        <v>11.641704212381995</v>
      </c>
      <c r="D270" s="98">
        <f t="shared" si="43"/>
        <v>14.028144373470829</v>
      </c>
      <c r="E270" s="98">
        <v>77.904444444444451</v>
      </c>
      <c r="F270" s="98">
        <f t="shared" si="41"/>
        <v>96.743269097221386</v>
      </c>
      <c r="G270" s="98">
        <v>8278.1255277775144</v>
      </c>
      <c r="H270" s="98">
        <v>23.388758680555554</v>
      </c>
      <c r="I270" s="98">
        <v>2125.2530555555554</v>
      </c>
      <c r="J270" s="98">
        <f t="shared" si="44"/>
        <v>54.515685763888897</v>
      </c>
      <c r="K270" s="98">
        <v>5784.747196542422</v>
      </c>
      <c r="L270" s="98">
        <f t="shared" si="45"/>
        <v>316.11458182091616</v>
      </c>
      <c r="M270" s="98">
        <f t="shared" si="40"/>
        <v>313.08444714555259</v>
      </c>
      <c r="N270" s="98"/>
      <c r="O270" s="98"/>
      <c r="P270" s="98">
        <v>331.82299382716417</v>
      </c>
      <c r="Q270" s="98">
        <v>15.708412006247995</v>
      </c>
      <c r="R270" s="98">
        <f t="shared" si="42"/>
        <v>19.153868792831744</v>
      </c>
      <c r="S270" s="98">
        <f t="shared" si="46"/>
        <v>942.50472037487975</v>
      </c>
      <c r="T270" s="101">
        <v>13.306870072737802</v>
      </c>
    </row>
    <row r="271" spans="2:20" x14ac:dyDescent="0.2">
      <c r="B271" s="100">
        <v>43672.125</v>
      </c>
      <c r="C271" s="98">
        <v>10.253182527621588</v>
      </c>
      <c r="D271" s="98">
        <f t="shared" si="43"/>
        <v>14.032203478919692</v>
      </c>
      <c r="E271" s="98">
        <v>102.94750000000001</v>
      </c>
      <c r="F271" s="98">
        <f t="shared" si="41"/>
        <v>96.641590856480661</v>
      </c>
      <c r="G271" s="98">
        <v>13599.05</v>
      </c>
      <c r="H271" s="98">
        <v>23.415581597222221</v>
      </c>
      <c r="I271" s="98">
        <v>3535.5547222222222</v>
      </c>
      <c r="J271" s="98">
        <f t="shared" si="44"/>
        <v>79.531918402777791</v>
      </c>
      <c r="K271" s="98">
        <v>17658.236039545296</v>
      </c>
      <c r="L271" s="98">
        <f t="shared" si="45"/>
        <v>309.67425133528803</v>
      </c>
      <c r="M271" s="98">
        <f t="shared" si="40"/>
        <v>312.9375668988601</v>
      </c>
      <c r="N271" s="98"/>
      <c r="O271" s="98"/>
      <c r="P271" s="98">
        <v>332.92231481482582</v>
      </c>
      <c r="Q271" s="98">
        <v>23.248063479537766</v>
      </c>
      <c r="R271" s="98">
        <f t="shared" si="42"/>
        <v>19.367254220301067</v>
      </c>
      <c r="S271" s="98">
        <f t="shared" si="46"/>
        <v>1394.8838087722659</v>
      </c>
      <c r="T271" s="101">
        <v>11.788699082347966</v>
      </c>
    </row>
    <row r="272" spans="2:20" x14ac:dyDescent="0.2">
      <c r="B272" s="100">
        <v>43672.166666666664</v>
      </c>
      <c r="C272" s="98">
        <v>9.3886239134825562</v>
      </c>
      <c r="D272" s="98">
        <f t="shared" si="43"/>
        <v>14.027469765399218</v>
      </c>
      <c r="E272" s="98">
        <v>85.711250000000007</v>
      </c>
      <c r="F272" s="98">
        <f t="shared" si="41"/>
        <v>96.224490162036204</v>
      </c>
      <c r="G272" s="98">
        <v>19494.391180555554</v>
      </c>
      <c r="H272" s="98">
        <v>23.330523003472223</v>
      </c>
      <c r="I272" s="98">
        <v>4942.1422222222218</v>
      </c>
      <c r="J272" s="98">
        <f t="shared" si="44"/>
        <v>62.380726996527784</v>
      </c>
      <c r="K272" s="98">
        <v>29510.975964988604</v>
      </c>
      <c r="L272" s="98">
        <f t="shared" si="45"/>
        <v>317.29726078647087</v>
      </c>
      <c r="M272" s="98">
        <f t="shared" si="40"/>
        <v>313.02804389209427</v>
      </c>
      <c r="N272" s="98"/>
      <c r="O272" s="98"/>
      <c r="P272" s="98">
        <v>332.7185582010531</v>
      </c>
      <c r="Q272" s="98">
        <v>15.421297414582222</v>
      </c>
      <c r="R272" s="98">
        <f t="shared" si="42"/>
        <v>19.29498489902414</v>
      </c>
      <c r="S272" s="98">
        <f t="shared" si="46"/>
        <v>925.27784487493329</v>
      </c>
      <c r="T272" s="101">
        <v>10.554237707648685</v>
      </c>
    </row>
    <row r="273" spans="2:20" x14ac:dyDescent="0.2">
      <c r="B273" s="100">
        <v>43672.208333333336</v>
      </c>
      <c r="C273" s="98">
        <v>9.1476572003188394</v>
      </c>
      <c r="D273" s="98">
        <f t="shared" si="43"/>
        <v>14.027201215525194</v>
      </c>
      <c r="E273" s="98">
        <v>104.79013888888889</v>
      </c>
      <c r="F273" s="98">
        <f t="shared" si="41"/>
        <v>97.904877893517707</v>
      </c>
      <c r="G273" s="98">
        <v>25098.368666665556</v>
      </c>
      <c r="H273" s="98">
        <v>23.412489149305557</v>
      </c>
      <c r="I273" s="98">
        <v>6351.8180555555555</v>
      </c>
      <c r="J273" s="98">
        <f t="shared" si="44"/>
        <v>81.377649739583333</v>
      </c>
      <c r="K273" s="98">
        <v>41486.195015914178</v>
      </c>
      <c r="L273" s="98">
        <f t="shared" si="45"/>
        <v>311.67165883351532</v>
      </c>
      <c r="M273" s="98">
        <f t="shared" si="40"/>
        <v>313.08579558847589</v>
      </c>
      <c r="N273" s="98"/>
      <c r="O273" s="98"/>
      <c r="P273" s="98">
        <v>332.40243055555555</v>
      </c>
      <c r="Q273" s="98">
        <v>20.730771722040242</v>
      </c>
      <c r="R273" s="98">
        <f t="shared" si="42"/>
        <v>19.215898739459149</v>
      </c>
      <c r="S273" s="98">
        <f t="shared" si="46"/>
        <v>1243.8463033224145</v>
      </c>
      <c r="T273" s="101">
        <v>10.018506628539827</v>
      </c>
    </row>
    <row r="274" spans="2:20" x14ac:dyDescent="0.2">
      <c r="B274" s="100">
        <v>43672.25</v>
      </c>
      <c r="C274" s="98">
        <v>8.9211528885219664</v>
      </c>
      <c r="D274" s="98">
        <f t="shared" si="43"/>
        <v>14.020666562356555</v>
      </c>
      <c r="E274" s="98">
        <v>62.689444444444447</v>
      </c>
      <c r="F274" s="98">
        <f t="shared" si="41"/>
        <v>96.513107060184339</v>
      </c>
      <c r="G274" s="98">
        <v>30214.602842379147</v>
      </c>
      <c r="H274" s="98">
        <v>23.398014322916666</v>
      </c>
      <c r="I274" s="98">
        <v>7759.7191666666668</v>
      </c>
      <c r="J274" s="98">
        <f t="shared" si="44"/>
        <v>39.291430121527782</v>
      </c>
      <c r="K274" s="98">
        <v>50542.09026692708</v>
      </c>
      <c r="L274" s="98">
        <f t="shared" si="45"/>
        <v>312.80117283230027</v>
      </c>
      <c r="M274" s="98">
        <f t="shared" si="40"/>
        <v>312.95694582168943</v>
      </c>
      <c r="N274" s="98"/>
      <c r="O274" s="98"/>
      <c r="P274" s="98">
        <v>331.87590277777775</v>
      </c>
      <c r="Q274" s="98">
        <v>19.074729945477511</v>
      </c>
      <c r="R274" s="98">
        <f t="shared" si="42"/>
        <v>19.300776348322753</v>
      </c>
      <c r="S274" s="98">
        <f t="shared" si="46"/>
        <v>1144.4837967286508</v>
      </c>
      <c r="T274" s="101">
        <v>9.6215731150116905</v>
      </c>
    </row>
    <row r="275" spans="2:20" x14ac:dyDescent="0.2">
      <c r="B275" s="100">
        <v>43672.291666666664</v>
      </c>
      <c r="C275" s="98">
        <v>9.1582637859472182</v>
      </c>
      <c r="D275" s="98">
        <f t="shared" si="43"/>
        <v>14.014912344123081</v>
      </c>
      <c r="E275" s="98">
        <v>104.12138888888889</v>
      </c>
      <c r="F275" s="98">
        <f t="shared" si="41"/>
        <v>98.269449652776927</v>
      </c>
      <c r="G275" s="98">
        <v>35862.69027777778</v>
      </c>
      <c r="H275" s="98">
        <v>23.183658854166666</v>
      </c>
      <c r="I275" s="98">
        <v>9164.0450000000001</v>
      </c>
      <c r="J275" s="98">
        <f t="shared" si="44"/>
        <v>80.937730034722222</v>
      </c>
      <c r="K275" s="98">
        <v>53618.787883029516</v>
      </c>
      <c r="L275" s="98">
        <f t="shared" si="45"/>
        <v>312.58151767210001</v>
      </c>
      <c r="M275" s="98">
        <f t="shared" si="40"/>
        <v>313.02755717171385</v>
      </c>
      <c r="N275" s="98"/>
      <c r="O275" s="98"/>
      <c r="P275" s="98">
        <v>332.0266435185282</v>
      </c>
      <c r="Q275" s="98">
        <v>19.445125846428176</v>
      </c>
      <c r="R275" s="98">
        <f t="shared" si="42"/>
        <v>19.211495052311104</v>
      </c>
      <c r="S275" s="98">
        <f t="shared" si="46"/>
        <v>1166.7075507856905</v>
      </c>
      <c r="T275" s="101">
        <v>9.3479795538822916</v>
      </c>
    </row>
    <row r="276" spans="2:20" x14ac:dyDescent="0.2">
      <c r="B276" s="100">
        <v>43672.333333333336</v>
      </c>
      <c r="C276" s="98">
        <v>10.814074754185146</v>
      </c>
      <c r="D276" s="98">
        <f t="shared" si="43"/>
        <v>14.009651329457627</v>
      </c>
      <c r="E276" s="98">
        <v>101.36222222222223</v>
      </c>
      <c r="F276" s="98">
        <f t="shared" si="41"/>
        <v>98.001868634258415</v>
      </c>
      <c r="G276" s="98">
        <v>40029.073063972923</v>
      </c>
      <c r="H276" s="98">
        <v>23.210243055555555</v>
      </c>
      <c r="I276" s="98">
        <v>10560.615277777777</v>
      </c>
      <c r="J276" s="98">
        <f t="shared" si="44"/>
        <v>78.151979166666678</v>
      </c>
      <c r="K276" s="98">
        <v>53619.9140625</v>
      </c>
      <c r="L276" s="98">
        <f t="shared" si="45"/>
        <v>312.1213764503143</v>
      </c>
      <c r="M276" s="98">
        <f t="shared" si="40"/>
        <v>312.93608803818108</v>
      </c>
      <c r="N276" s="98"/>
      <c r="O276" s="98"/>
      <c r="P276" s="98">
        <v>332.47231481479275</v>
      </c>
      <c r="Q276" s="98">
        <v>20.350938364478449</v>
      </c>
      <c r="R276" s="98">
        <f t="shared" si="42"/>
        <v>19.289121593250538</v>
      </c>
      <c r="S276" s="98">
        <f t="shared" si="46"/>
        <v>1221.0563018687069</v>
      </c>
      <c r="T276" s="101">
        <v>10.12431930674447</v>
      </c>
    </row>
    <row r="277" spans="2:20" x14ac:dyDescent="0.2">
      <c r="B277" s="100">
        <v>43672.375</v>
      </c>
      <c r="C277" s="98">
        <v>14.862008035093959</v>
      </c>
      <c r="D277" s="98">
        <f t="shared" si="43"/>
        <v>14.017141996944964</v>
      </c>
      <c r="E277" s="98">
        <v>52.926944444444445</v>
      </c>
      <c r="F277" s="98">
        <f t="shared" si="41"/>
        <v>97.704018518517671</v>
      </c>
      <c r="G277" s="98">
        <v>45834.921148147783</v>
      </c>
      <c r="H277" s="98">
        <v>23.164192708333335</v>
      </c>
      <c r="I277" s="98">
        <v>11956.798888888889</v>
      </c>
      <c r="J277" s="98">
        <f t="shared" si="44"/>
        <v>29.76275173611111</v>
      </c>
      <c r="K277" s="98">
        <v>53619.9140625</v>
      </c>
      <c r="L277" s="98">
        <f t="shared" si="45"/>
        <v>312.94347568696986</v>
      </c>
      <c r="M277" s="98">
        <f t="shared" si="40"/>
        <v>312.91165872008804</v>
      </c>
      <c r="N277" s="98"/>
      <c r="O277" s="98"/>
      <c r="P277" s="98">
        <v>332.59783068783167</v>
      </c>
      <c r="Q277" s="98">
        <v>19.654355000861816</v>
      </c>
      <c r="R277" s="98">
        <f t="shared" si="42"/>
        <v>19.328074720867694</v>
      </c>
      <c r="S277" s="98">
        <f t="shared" si="46"/>
        <v>1179.261300051709</v>
      </c>
      <c r="T277" s="101">
        <v>12.140021655865194</v>
      </c>
    </row>
    <row r="278" spans="2:20" x14ac:dyDescent="0.2">
      <c r="B278" s="100">
        <v>43672.416666666664</v>
      </c>
      <c r="C278" s="98">
        <v>17.220855215390522</v>
      </c>
      <c r="D278" s="98">
        <f t="shared" si="43"/>
        <v>14.008175544068239</v>
      </c>
      <c r="E278" s="98">
        <v>87.810833333333335</v>
      </c>
      <c r="F278" s="98">
        <f t="shared" si="41"/>
        <v>97.151171296295459</v>
      </c>
      <c r="G278" s="98">
        <v>49756.777777777781</v>
      </c>
      <c r="H278" s="98">
        <v>23.309027777777779</v>
      </c>
      <c r="I278" s="98">
        <v>13355.666111111112</v>
      </c>
      <c r="J278" s="98">
        <f t="shared" si="44"/>
        <v>64.501805555555563</v>
      </c>
      <c r="K278" s="98">
        <v>53619.9140625</v>
      </c>
      <c r="L278" s="98">
        <f t="shared" si="45"/>
        <v>313.39238068704566</v>
      </c>
      <c r="M278" s="98">
        <f t="shared" si="40"/>
        <v>313.02600505933674</v>
      </c>
      <c r="N278" s="98"/>
      <c r="O278" s="98"/>
      <c r="P278" s="98">
        <v>333.07138888888886</v>
      </c>
      <c r="Q278" s="98">
        <v>19.679008201843178</v>
      </c>
      <c r="R278" s="98">
        <f t="shared" si="42"/>
        <v>19.256344122359682</v>
      </c>
      <c r="S278" s="98">
        <f t="shared" si="46"/>
        <v>1180.7404921105906</v>
      </c>
      <c r="T278" s="101">
        <v>16.122069635332188</v>
      </c>
    </row>
    <row r="279" spans="2:20" x14ac:dyDescent="0.2">
      <c r="B279" s="100">
        <v>43672.458333333336</v>
      </c>
      <c r="C279" s="98">
        <v>18.027086740421751</v>
      </c>
      <c r="D279" s="98">
        <f t="shared" si="43"/>
        <v>14.005381641497392</v>
      </c>
      <c r="E279" s="98">
        <v>68.046666666666667</v>
      </c>
      <c r="F279" s="98">
        <f t="shared" si="41"/>
        <v>95.715974537036217</v>
      </c>
      <c r="G279" s="98">
        <v>54417.028349672291</v>
      </c>
      <c r="H279" s="98">
        <v>23.233159722222222</v>
      </c>
      <c r="I279" s="98">
        <v>14757.760555555555</v>
      </c>
      <c r="J279" s="98">
        <f t="shared" si="44"/>
        <v>44.813506944444441</v>
      </c>
      <c r="K279" s="98">
        <v>53619.9140625</v>
      </c>
      <c r="L279" s="98">
        <f t="shared" si="45"/>
        <v>312.14961264407054</v>
      </c>
      <c r="M279" s="98">
        <f t="shared" si="40"/>
        <v>313.01670684726008</v>
      </c>
      <c r="N279" s="98"/>
      <c r="O279" s="98"/>
      <c r="P279" s="98">
        <v>332.36109259259371</v>
      </c>
      <c r="Q279" s="98">
        <v>20.211479948523145</v>
      </c>
      <c r="R279" s="98">
        <f t="shared" si="42"/>
        <v>19.31169419440889</v>
      </c>
      <c r="S279" s="98">
        <f t="shared" si="46"/>
        <v>1212.6887969113886</v>
      </c>
      <c r="T279" s="101">
        <v>17.494932330353443</v>
      </c>
    </row>
    <row r="280" spans="2:20" x14ac:dyDescent="0.2">
      <c r="B280" s="100">
        <v>43672.5</v>
      </c>
      <c r="C280" s="98">
        <v>17.298007814619794</v>
      </c>
      <c r="D280" s="98">
        <f t="shared" si="43"/>
        <v>14.016629715119443</v>
      </c>
      <c r="E280" s="98">
        <v>117.0975</v>
      </c>
      <c r="F280" s="98">
        <f t="shared" si="41"/>
        <v>97.450789351851029</v>
      </c>
      <c r="G280" s="98">
        <v>60091.388194444444</v>
      </c>
      <c r="H280" s="98">
        <v>23.310633680555554</v>
      </c>
      <c r="I280" s="98">
        <v>16158.17</v>
      </c>
      <c r="J280" s="98">
        <f t="shared" si="44"/>
        <v>93.786866319444442</v>
      </c>
      <c r="K280" s="98">
        <v>53619.9140625</v>
      </c>
      <c r="L280" s="98">
        <f t="shared" si="45"/>
        <v>310.01407982555861</v>
      </c>
      <c r="M280" s="98">
        <f t="shared" si="40"/>
        <v>312.92569325420072</v>
      </c>
      <c r="N280" s="98"/>
      <c r="O280" s="98"/>
      <c r="P280" s="98">
        <v>331.29592592593696</v>
      </c>
      <c r="Q280" s="98">
        <v>21.281846100378317</v>
      </c>
      <c r="R280" s="98">
        <f t="shared" si="42"/>
        <v>19.365130626974931</v>
      </c>
      <c r="S280" s="98">
        <f t="shared" si="46"/>
        <v>1276.9107660226991</v>
      </c>
      <c r="T280" s="101">
        <v>17.716325437302132</v>
      </c>
    </row>
    <row r="281" spans="2:20" x14ac:dyDescent="0.2">
      <c r="B281" s="100">
        <v>43672.541666666664</v>
      </c>
      <c r="C281" s="98">
        <v>16.615337207582261</v>
      </c>
      <c r="D281" s="98">
        <f t="shared" si="43"/>
        <v>14.008991433749033</v>
      </c>
      <c r="E281" s="98">
        <v>91.839166666666671</v>
      </c>
      <c r="F281" s="98">
        <f t="shared" si="41"/>
        <v>96.459666666665839</v>
      </c>
      <c r="G281" s="98">
        <v>66591.916666666672</v>
      </c>
      <c r="H281" s="98">
        <v>23.454492187500001</v>
      </c>
      <c r="I281" s="98">
        <v>17565.531944444443</v>
      </c>
      <c r="J281" s="98">
        <f t="shared" si="44"/>
        <v>68.384674479166677</v>
      </c>
      <c r="K281" s="98">
        <v>53619.9140625</v>
      </c>
      <c r="L281" s="98">
        <f t="shared" si="45"/>
        <v>313.50534493047741</v>
      </c>
      <c r="M281" s="98">
        <f t="shared" si="40"/>
        <v>312.92692814533405</v>
      </c>
      <c r="N281" s="98"/>
      <c r="O281" s="98"/>
      <c r="P281" s="98">
        <v>332.07401234567163</v>
      </c>
      <c r="Q281" s="98">
        <v>18.568667415194213</v>
      </c>
      <c r="R281" s="98">
        <f t="shared" si="42"/>
        <v>19.330820247158282</v>
      </c>
      <c r="S281" s="98">
        <f t="shared" si="46"/>
        <v>1114.1200449116527</v>
      </c>
      <c r="T281" s="101">
        <v>16.965229408135507</v>
      </c>
    </row>
    <row r="282" spans="2:20" x14ac:dyDescent="0.2">
      <c r="B282" s="100">
        <v>43672.583333333336</v>
      </c>
      <c r="C282" s="98">
        <v>16.162313283284504</v>
      </c>
      <c r="D282" s="98">
        <f t="shared" si="43"/>
        <v>14.002445078329366</v>
      </c>
      <c r="E282" s="98">
        <v>140.43230158730515</v>
      </c>
      <c r="F282" s="98">
        <f t="shared" si="41"/>
        <v>97.713475529100663</v>
      </c>
      <c r="G282" s="98">
        <v>73982.776010098984</v>
      </c>
      <c r="H282" s="98">
        <v>23.376063368055554</v>
      </c>
      <c r="I282" s="98">
        <v>18976.770555555555</v>
      </c>
      <c r="J282" s="98">
        <f t="shared" si="44"/>
        <v>117.05623821924959</v>
      </c>
      <c r="K282" s="98">
        <v>53619.9140625</v>
      </c>
      <c r="L282" s="98">
        <f t="shared" si="45"/>
        <v>312.3014139331122</v>
      </c>
      <c r="M282" s="98">
        <f t="shared" si="40"/>
        <v>312.928331327595</v>
      </c>
      <c r="N282" s="98"/>
      <c r="O282" s="98"/>
      <c r="P282" s="98">
        <v>333.40125</v>
      </c>
      <c r="Q282" s="98">
        <v>21.099836066887818</v>
      </c>
      <c r="R282" s="98">
        <f t="shared" si="42"/>
        <v>19.360663206872481</v>
      </c>
      <c r="S282" s="98">
        <f t="shared" si="46"/>
        <v>1265.9901640132691</v>
      </c>
      <c r="T282" s="101">
        <v>16.422320308332953</v>
      </c>
    </row>
    <row r="283" spans="2:20" x14ac:dyDescent="0.2">
      <c r="B283" s="100">
        <v>43672.625</v>
      </c>
      <c r="C283" s="98">
        <v>16.137593950812914</v>
      </c>
      <c r="D283" s="98">
        <f t="shared" si="43"/>
        <v>13.983765164751631</v>
      </c>
      <c r="E283" s="98">
        <v>127.57833333333333</v>
      </c>
      <c r="F283" s="98">
        <f t="shared" si="41"/>
        <v>97.807075066137728</v>
      </c>
      <c r="G283" s="98">
        <v>80382.200925926896</v>
      </c>
      <c r="H283" s="98">
        <v>23.459537760416666</v>
      </c>
      <c r="I283" s="98">
        <v>20387.692500000001</v>
      </c>
      <c r="J283" s="98">
        <f t="shared" si="44"/>
        <v>104.11879557291667</v>
      </c>
      <c r="K283" s="98">
        <v>53619.9140625</v>
      </c>
      <c r="L283" s="98">
        <f t="shared" si="45"/>
        <v>313.45918676943415</v>
      </c>
      <c r="M283" s="98">
        <f t="shared" ref="M283:M346" si="47">AVERAGE(L260:L283)</f>
        <v>312.93305735833854</v>
      </c>
      <c r="N283" s="98"/>
      <c r="O283" s="98"/>
      <c r="P283" s="98">
        <v>332.55305555555555</v>
      </c>
      <c r="Q283" s="98">
        <v>19.093868786121408</v>
      </c>
      <c r="R283" s="98">
        <f t="shared" si="42"/>
        <v>19.349116188472838</v>
      </c>
      <c r="S283" s="98">
        <f t="shared" si="46"/>
        <v>1145.6321271672846</v>
      </c>
      <c r="T283" s="101">
        <v>16.170626540799212</v>
      </c>
    </row>
    <row r="284" spans="2:20" x14ac:dyDescent="0.2">
      <c r="B284" s="100">
        <v>43672.666666666664</v>
      </c>
      <c r="C284" s="98">
        <v>15.423525787348884</v>
      </c>
      <c r="D284" s="98">
        <f t="shared" si="43"/>
        <v>13.972072834836958</v>
      </c>
      <c r="E284" s="98">
        <v>42.473055555555554</v>
      </c>
      <c r="F284" s="98">
        <f t="shared" si="41"/>
        <v>95.692063492063667</v>
      </c>
      <c r="G284" s="98">
        <v>86833.116666666669</v>
      </c>
      <c r="H284" s="98">
        <v>23.344618055555557</v>
      </c>
      <c r="I284" s="98">
        <v>21795.739444444444</v>
      </c>
      <c r="J284" s="98">
        <f t="shared" si="44"/>
        <v>19.128437499999997</v>
      </c>
      <c r="K284" s="98">
        <v>53619.9140625</v>
      </c>
      <c r="L284" s="98">
        <f t="shared" si="45"/>
        <v>312.48825731323512</v>
      </c>
      <c r="M284" s="98">
        <f t="shared" si="47"/>
        <v>312.87306105273143</v>
      </c>
      <c r="N284" s="98"/>
      <c r="O284" s="98"/>
      <c r="P284" s="98">
        <v>331.42537037036487</v>
      </c>
      <c r="Q284" s="98">
        <v>18.937113057129771</v>
      </c>
      <c r="R284" s="98">
        <f t="shared" si="42"/>
        <v>19.463502926178521</v>
      </c>
      <c r="S284" s="98">
        <f t="shared" si="46"/>
        <v>1136.2267834277864</v>
      </c>
      <c r="T284" s="101">
        <v>15.718730486259123</v>
      </c>
    </row>
    <row r="285" spans="2:20" x14ac:dyDescent="0.2">
      <c r="B285" s="100">
        <v>43672.708333333336</v>
      </c>
      <c r="C285" s="98">
        <v>14.85563862323761</v>
      </c>
      <c r="D285" s="98">
        <f t="shared" si="43"/>
        <v>13.961112671747976</v>
      </c>
      <c r="E285" s="98">
        <v>78.101388888888891</v>
      </c>
      <c r="F285" s="98">
        <f t="shared" ref="F285:F348" si="48">AVERAGE(E262:E285)</f>
        <v>93.671600529100672</v>
      </c>
      <c r="G285" s="98">
        <v>89143.811111111107</v>
      </c>
      <c r="H285" s="98">
        <v>23.246006944444446</v>
      </c>
      <c r="I285" s="98">
        <v>23198.905833333334</v>
      </c>
      <c r="J285" s="98">
        <f t="shared" si="44"/>
        <v>54.855381944444446</v>
      </c>
      <c r="K285" s="98">
        <v>53619.9140625</v>
      </c>
      <c r="L285" s="98">
        <f t="shared" si="45"/>
        <v>310.78864384256713</v>
      </c>
      <c r="M285" s="98">
        <f t="shared" si="47"/>
        <v>312.98974194876109</v>
      </c>
      <c r="N285" s="98"/>
      <c r="O285" s="98"/>
      <c r="P285" s="98">
        <v>331.43592592593694</v>
      </c>
      <c r="Q285" s="98">
        <v>20.647282083369792</v>
      </c>
      <c r="R285" s="98">
        <f t="shared" ref="R285:R348" si="49">AVERAGE(Q262:Q285)</f>
        <v>19.33867002397621</v>
      </c>
      <c r="S285" s="98">
        <f t="shared" si="46"/>
        <v>1238.8369250021874</v>
      </c>
      <c r="T285" s="101">
        <v>15.181498540540536</v>
      </c>
    </row>
    <row r="286" spans="2:20" x14ac:dyDescent="0.2">
      <c r="B286" s="100">
        <v>43672.75</v>
      </c>
      <c r="C286" s="98">
        <v>14.418125140897335</v>
      </c>
      <c r="D286" s="98">
        <f t="shared" si="43"/>
        <v>13.938023117679528</v>
      </c>
      <c r="E286" s="98">
        <v>129.19027777777777</v>
      </c>
      <c r="F286" s="98">
        <f t="shared" si="48"/>
        <v>94.130477843915472</v>
      </c>
      <c r="G286" s="98">
        <v>95202.199444444443</v>
      </c>
      <c r="H286" s="98">
        <v>23.504188368055555</v>
      </c>
      <c r="I286" s="98">
        <v>24607.303333333333</v>
      </c>
      <c r="J286" s="98">
        <f t="shared" si="44"/>
        <v>105.68608940972221</v>
      </c>
      <c r="K286" s="98">
        <v>53619.9140625</v>
      </c>
      <c r="L286" s="98">
        <f t="shared" si="45"/>
        <v>312.79780584970592</v>
      </c>
      <c r="M286" s="98">
        <f t="shared" si="47"/>
        <v>312.82870995888339</v>
      </c>
      <c r="N286" s="98"/>
      <c r="O286" s="98"/>
      <c r="P286" s="98">
        <v>331.56638888888887</v>
      </c>
      <c r="Q286" s="98">
        <v>18.768583039182964</v>
      </c>
      <c r="R286" s="98">
        <f t="shared" si="49"/>
        <v>19.475141828668725</v>
      </c>
      <c r="S286" s="98">
        <f t="shared" si="46"/>
        <v>1126.1149823509779</v>
      </c>
      <c r="T286" s="101">
        <v>14.758216999833563</v>
      </c>
    </row>
    <row r="287" spans="2:20" x14ac:dyDescent="0.2">
      <c r="B287" s="100">
        <v>43672.791666666664</v>
      </c>
      <c r="C287" s="98">
        <v>14.993747792420908</v>
      </c>
      <c r="D287" s="98">
        <f t="shared" si="43"/>
        <v>13.917714019014918</v>
      </c>
      <c r="E287" s="98">
        <v>92.137500000000003</v>
      </c>
      <c r="F287" s="98">
        <f t="shared" si="48"/>
        <v>94.604841269841401</v>
      </c>
      <c r="G287" s="98">
        <v>102878.19166666667</v>
      </c>
      <c r="H287" s="98">
        <v>23.504568142361112</v>
      </c>
      <c r="I287" s="98">
        <v>26022.075833333332</v>
      </c>
      <c r="J287" s="98">
        <f t="shared" si="44"/>
        <v>68.632931857638894</v>
      </c>
      <c r="K287" s="98">
        <v>53619.9140625</v>
      </c>
      <c r="L287" s="98">
        <f t="shared" si="45"/>
        <v>316.32925631835229</v>
      </c>
      <c r="M287" s="98">
        <f t="shared" si="47"/>
        <v>313.14466222566813</v>
      </c>
      <c r="N287" s="98"/>
      <c r="O287" s="98"/>
      <c r="P287" s="98">
        <v>332.0577777777612</v>
      </c>
      <c r="Q287" s="98">
        <v>15.728521459408933</v>
      </c>
      <c r="R287" s="98">
        <f t="shared" si="49"/>
        <v>19.171481228549904</v>
      </c>
      <c r="S287" s="98">
        <f t="shared" si="46"/>
        <v>943.71128756453595</v>
      </c>
      <c r="T287" s="101">
        <v>15.039141592015513</v>
      </c>
    </row>
    <row r="288" spans="2:20" x14ac:dyDescent="0.2">
      <c r="B288" s="100">
        <v>43672.833333333336</v>
      </c>
      <c r="C288" s="98">
        <v>14.339810207381896</v>
      </c>
      <c r="D288" s="98">
        <f t="shared" si="43"/>
        <v>13.897625199185031</v>
      </c>
      <c r="E288" s="98">
        <v>123.375</v>
      </c>
      <c r="F288" s="98">
        <f t="shared" si="48"/>
        <v>95.117688492063621</v>
      </c>
      <c r="G288" s="98">
        <v>109242.06631944445</v>
      </c>
      <c r="H288" s="98">
        <v>23.377560763888887</v>
      </c>
      <c r="I288" s="98">
        <v>27432.861111111109</v>
      </c>
      <c r="J288" s="98">
        <f t="shared" si="44"/>
        <v>99.99743923611112</v>
      </c>
      <c r="K288" s="98">
        <v>53619.9140625</v>
      </c>
      <c r="L288" s="98">
        <f t="shared" si="45"/>
        <v>309.85721669629629</v>
      </c>
      <c r="M288" s="98">
        <f t="shared" si="47"/>
        <v>312.85446097919186</v>
      </c>
      <c r="N288" s="98"/>
      <c r="O288" s="98"/>
      <c r="P288" s="98">
        <v>332.21842592597005</v>
      </c>
      <c r="Q288" s="98">
        <v>22.361209229673776</v>
      </c>
      <c r="R288" s="98">
        <f t="shared" si="49"/>
        <v>19.444730314534283</v>
      </c>
      <c r="S288" s="98">
        <f t="shared" si="46"/>
        <v>1341.6725537804266</v>
      </c>
      <c r="T288" s="101">
        <v>15.051551956745582</v>
      </c>
    </row>
    <row r="289" spans="2:20" x14ac:dyDescent="0.2">
      <c r="B289" s="100">
        <v>43672.875</v>
      </c>
      <c r="C289" s="98">
        <v>13.90275030189142</v>
      </c>
      <c r="D289" s="98">
        <f t="shared" si="43"/>
        <v>13.854675327271158</v>
      </c>
      <c r="E289" s="98">
        <v>97.35541666666667</v>
      </c>
      <c r="F289" s="98">
        <f t="shared" si="48"/>
        <v>95.480622519841404</v>
      </c>
      <c r="G289" s="98">
        <v>115886.29334898631</v>
      </c>
      <c r="H289" s="98">
        <v>23.400086805555556</v>
      </c>
      <c r="I289" s="98">
        <v>28841.196111111112</v>
      </c>
      <c r="J289" s="98">
        <f t="shared" si="44"/>
        <v>73.95532986111111</v>
      </c>
      <c r="K289" s="98">
        <v>53619.9140625</v>
      </c>
      <c r="L289" s="98">
        <f t="shared" si="45"/>
        <v>315.13878018083022</v>
      </c>
      <c r="M289" s="98">
        <f t="shared" si="47"/>
        <v>312.93284619956535</v>
      </c>
      <c r="N289" s="98"/>
      <c r="O289" s="98"/>
      <c r="P289" s="98">
        <v>331.2161111111111</v>
      </c>
      <c r="Q289" s="98">
        <v>16.077330930280862</v>
      </c>
      <c r="R289" s="98">
        <f t="shared" si="49"/>
        <v>19.305141390457106</v>
      </c>
      <c r="S289" s="98">
        <f t="shared" si="46"/>
        <v>964.63985581685176</v>
      </c>
      <c r="T289" s="101">
        <v>14.517662655813361</v>
      </c>
    </row>
    <row r="290" spans="2:20" x14ac:dyDescent="0.2">
      <c r="B290" s="100">
        <v>43672.916666666664</v>
      </c>
      <c r="C290" s="98">
        <v>13.772029289174824</v>
      </c>
      <c r="D290" s="98">
        <f t="shared" si="43"/>
        <v>13.806994325251786</v>
      </c>
      <c r="E290" s="98">
        <v>105.63500000000001</v>
      </c>
      <c r="F290" s="98">
        <f t="shared" si="48"/>
        <v>95.715078538359933</v>
      </c>
      <c r="G290" s="98">
        <v>121900.33507407612</v>
      </c>
      <c r="H290" s="98">
        <v>23.328949652777776</v>
      </c>
      <c r="I290" s="98">
        <v>30250.392500000002</v>
      </c>
      <c r="J290" s="98">
        <f t="shared" si="44"/>
        <v>82.306050347222225</v>
      </c>
      <c r="K290" s="98">
        <v>53619.9140625</v>
      </c>
      <c r="L290" s="98">
        <f t="shared" si="45"/>
        <v>313.37418735216266</v>
      </c>
      <c r="M290" s="98">
        <f t="shared" si="47"/>
        <v>312.94247951879623</v>
      </c>
      <c r="N290" s="98"/>
      <c r="O290" s="98"/>
      <c r="P290" s="98">
        <v>332.43555555555554</v>
      </c>
      <c r="Q290" s="98">
        <v>19.061368203392874</v>
      </c>
      <c r="R290" s="98">
        <f t="shared" si="49"/>
        <v>19.290909305795058</v>
      </c>
      <c r="S290" s="98">
        <f t="shared" si="46"/>
        <v>1143.6820922035724</v>
      </c>
      <c r="T290" s="101">
        <v>14.526282761096954</v>
      </c>
    </row>
    <row r="291" spans="2:20" x14ac:dyDescent="0.2">
      <c r="B291" s="100">
        <v>43672.958333333336</v>
      </c>
      <c r="C291" s="98">
        <v>14.303020910298349</v>
      </c>
      <c r="D291" s="98">
        <f t="shared" si="43"/>
        <v>13.742450741290606</v>
      </c>
      <c r="E291" s="98">
        <v>83.689861111111114</v>
      </c>
      <c r="F291" s="98">
        <f t="shared" si="48"/>
        <v>95.790940806878453</v>
      </c>
      <c r="G291" s="98">
        <v>127430.14797979646</v>
      </c>
      <c r="H291" s="98">
        <v>23.32136501736111</v>
      </c>
      <c r="I291" s="98">
        <v>31653.929722222223</v>
      </c>
      <c r="J291" s="98">
        <f t="shared" si="44"/>
        <v>60.368496093750004</v>
      </c>
      <c r="K291" s="98">
        <v>53619.9140625</v>
      </c>
      <c r="L291" s="98">
        <f t="shared" si="45"/>
        <v>313.50449615326835</v>
      </c>
      <c r="M291" s="98">
        <f t="shared" si="47"/>
        <v>312.95507067089272</v>
      </c>
      <c r="N291" s="98"/>
      <c r="O291" s="98"/>
      <c r="P291" s="98">
        <v>332.20861111111111</v>
      </c>
      <c r="Q291" s="98">
        <v>18.704114957842783</v>
      </c>
      <c r="R291" s="98">
        <f t="shared" si="49"/>
        <v>19.271120365630608</v>
      </c>
      <c r="S291" s="98">
        <f t="shared" si="46"/>
        <v>1122.2468974705671</v>
      </c>
      <c r="T291" s="101">
        <v>14.33643080968772</v>
      </c>
    </row>
    <row r="292" spans="2:20" x14ac:dyDescent="0.2">
      <c r="B292" s="100">
        <v>43673</v>
      </c>
      <c r="C292" s="98">
        <v>13.366757622118005</v>
      </c>
      <c r="D292" s="98">
        <f t="shared" si="43"/>
        <v>13.682632563232987</v>
      </c>
      <c r="E292" s="98">
        <v>102.68666666666667</v>
      </c>
      <c r="F292" s="98">
        <f t="shared" si="48"/>
        <v>95.083602843915472</v>
      </c>
      <c r="G292" s="98">
        <v>133293.74706790101</v>
      </c>
      <c r="H292" s="98">
        <v>23.206727430555556</v>
      </c>
      <c r="I292" s="98">
        <v>33056.509444444448</v>
      </c>
      <c r="J292" s="98">
        <f t="shared" si="44"/>
        <v>79.479939236111107</v>
      </c>
      <c r="K292" s="98">
        <v>53619.9140625</v>
      </c>
      <c r="L292" s="98">
        <f t="shared" si="45"/>
        <v>314.03360900420489</v>
      </c>
      <c r="M292" s="98">
        <f t="shared" si="47"/>
        <v>312.85331120120242</v>
      </c>
      <c r="N292" s="98"/>
      <c r="O292" s="98"/>
      <c r="P292" s="98">
        <v>332.03722222222223</v>
      </c>
      <c r="Q292" s="98">
        <v>18.003613218017335</v>
      </c>
      <c r="R292" s="98">
        <f t="shared" si="49"/>
        <v>19.338512551371156</v>
      </c>
      <c r="S292" s="98">
        <f t="shared" si="46"/>
        <v>1080.2167930810401</v>
      </c>
      <c r="T292" s="101">
        <v>14.727988344207859</v>
      </c>
    </row>
    <row r="293" spans="2:20" x14ac:dyDescent="0.2">
      <c r="B293" s="100">
        <v>43673.041666666664</v>
      </c>
      <c r="C293" s="98">
        <v>12.457353096431536</v>
      </c>
      <c r="D293" s="98">
        <f t="shared" si="43"/>
        <v>13.64502584586941</v>
      </c>
      <c r="E293" s="98">
        <v>91.571111111111108</v>
      </c>
      <c r="F293" s="98">
        <f t="shared" si="48"/>
        <v>94.644725529100654</v>
      </c>
      <c r="G293" s="98">
        <v>3086.1555555555556</v>
      </c>
      <c r="H293" s="98">
        <v>23.174674479166665</v>
      </c>
      <c r="I293" s="98">
        <v>2086.492777777778</v>
      </c>
      <c r="J293" s="98">
        <f t="shared" si="44"/>
        <v>68.396436631944439</v>
      </c>
      <c r="K293" s="98">
        <v>44.708099551834351</v>
      </c>
      <c r="L293" s="98">
        <f t="shared" si="45"/>
        <v>314.2876954301131</v>
      </c>
      <c r="M293" s="98">
        <f t="shared" si="47"/>
        <v>313.02613593117957</v>
      </c>
      <c r="N293" s="98"/>
      <c r="O293" s="98"/>
      <c r="P293" s="98">
        <v>332.39779100531916</v>
      </c>
      <c r="Q293" s="98">
        <v>18.110095575206085</v>
      </c>
      <c r="R293" s="98">
        <f t="shared" si="49"/>
        <v>19.165318002171137</v>
      </c>
      <c r="S293" s="98">
        <f t="shared" si="46"/>
        <v>1086.6057345123652</v>
      </c>
      <c r="T293" s="101">
        <v>13.634782434220478</v>
      </c>
    </row>
    <row r="294" spans="2:20" x14ac:dyDescent="0.2">
      <c r="B294" s="100">
        <v>43673.083333333336</v>
      </c>
      <c r="C294" s="98">
        <v>11.081985665957133</v>
      </c>
      <c r="D294" s="98">
        <f t="shared" si="43"/>
        <v>13.621704239768375</v>
      </c>
      <c r="E294" s="98">
        <v>67.447500000000005</v>
      </c>
      <c r="F294" s="98">
        <f t="shared" si="48"/>
        <v>94.209019510582166</v>
      </c>
      <c r="G294" s="98">
        <v>7424.5903611111808</v>
      </c>
      <c r="H294" s="98">
        <v>23.138357204861112</v>
      </c>
      <c r="I294" s="98">
        <v>2100.9841666666666</v>
      </c>
      <c r="J294" s="98">
        <f t="shared" si="44"/>
        <v>44.309142795138897</v>
      </c>
      <c r="K294" s="98">
        <v>5805.7892845734623</v>
      </c>
      <c r="L294" s="98">
        <f t="shared" si="45"/>
        <v>312.62377840117034</v>
      </c>
      <c r="M294" s="98">
        <f t="shared" si="47"/>
        <v>312.88068578869019</v>
      </c>
      <c r="N294" s="98"/>
      <c r="O294" s="98"/>
      <c r="P294" s="98">
        <v>332.61657407409615</v>
      </c>
      <c r="Q294" s="98">
        <v>19.992795672925809</v>
      </c>
      <c r="R294" s="98">
        <f t="shared" si="49"/>
        <v>19.343833988282714</v>
      </c>
      <c r="S294" s="98">
        <f t="shared" si="46"/>
        <v>1199.5677403755485</v>
      </c>
      <c r="T294" s="101">
        <v>12.414640414613791</v>
      </c>
    </row>
    <row r="295" spans="2:20" x14ac:dyDescent="0.2">
      <c r="B295" s="100">
        <v>43673.125</v>
      </c>
      <c r="C295" s="98">
        <v>9.9767034805265986</v>
      </c>
      <c r="D295" s="98">
        <f t="shared" si="43"/>
        <v>13.610184279472749</v>
      </c>
      <c r="E295" s="98">
        <v>89.25</v>
      </c>
      <c r="F295" s="98">
        <f t="shared" si="48"/>
        <v>93.6382903439155</v>
      </c>
      <c r="G295" s="98">
        <v>11986.857543323835</v>
      </c>
      <c r="H295" s="98">
        <v>23.10205078125</v>
      </c>
      <c r="I295" s="98">
        <v>3493.9958333333334</v>
      </c>
      <c r="J295" s="98">
        <f t="shared" si="44"/>
        <v>66.14794921875</v>
      </c>
      <c r="K295" s="98">
        <v>17752.514415825739</v>
      </c>
      <c r="L295" s="98">
        <f t="shared" si="45"/>
        <v>311.83877494767904</v>
      </c>
      <c r="M295" s="98">
        <f t="shared" si="47"/>
        <v>312.97087427253979</v>
      </c>
      <c r="N295" s="98"/>
      <c r="O295" s="98"/>
      <c r="P295" s="98">
        <v>331.43379629630181</v>
      </c>
      <c r="Q295" s="98">
        <v>19.595021348622783</v>
      </c>
      <c r="R295" s="98">
        <f t="shared" si="49"/>
        <v>19.191623899494591</v>
      </c>
      <c r="S295" s="98">
        <f t="shared" si="46"/>
        <v>1175.7012809173671</v>
      </c>
      <c r="T295" s="101">
        <v>11.381612134818797</v>
      </c>
    </row>
    <row r="296" spans="2:20" x14ac:dyDescent="0.2">
      <c r="B296" s="100">
        <v>43673.166666666664</v>
      </c>
      <c r="C296" s="98">
        <v>9.2841351917054915</v>
      </c>
      <c r="D296" s="98">
        <f t="shared" si="43"/>
        <v>13.60583058273204</v>
      </c>
      <c r="E296" s="98">
        <v>74.628611111111113</v>
      </c>
      <c r="F296" s="98">
        <f t="shared" si="48"/>
        <v>93.176513723545114</v>
      </c>
      <c r="G296" s="98">
        <v>17312.505092586147</v>
      </c>
      <c r="H296" s="98">
        <v>23.109516059027779</v>
      </c>
      <c r="I296" s="98">
        <v>4886.5180555555553</v>
      </c>
      <c r="J296" s="98">
        <f t="shared" si="44"/>
        <v>51.51909505208333</v>
      </c>
      <c r="K296" s="98">
        <v>29604.417370334202</v>
      </c>
      <c r="L296" s="98">
        <f t="shared" si="45"/>
        <v>315.97457507435803</v>
      </c>
      <c r="M296" s="98">
        <f t="shared" si="47"/>
        <v>312.91576236786835</v>
      </c>
      <c r="N296" s="98"/>
      <c r="O296" s="98"/>
      <c r="P296" s="98">
        <v>331.73694444444442</v>
      </c>
      <c r="Q296" s="98">
        <v>15.762369370086365</v>
      </c>
      <c r="R296" s="98">
        <f t="shared" si="49"/>
        <v>19.205835230973932</v>
      </c>
      <c r="S296" s="98">
        <f t="shared" si="46"/>
        <v>945.7421622051819</v>
      </c>
      <c r="T296" s="101">
        <v>10.399101475025139</v>
      </c>
    </row>
    <row r="297" spans="2:20" x14ac:dyDescent="0.2">
      <c r="B297" s="100">
        <v>43673.208333333336</v>
      </c>
      <c r="C297" s="98">
        <v>8.8570947331069814</v>
      </c>
      <c r="D297" s="98">
        <f t="shared" si="43"/>
        <v>13.593723813264878</v>
      </c>
      <c r="E297" s="98">
        <v>97.565555555555562</v>
      </c>
      <c r="F297" s="98">
        <f t="shared" si="48"/>
        <v>92.875489417989584</v>
      </c>
      <c r="G297" s="98">
        <v>22189.208274232613</v>
      </c>
      <c r="H297" s="98">
        <v>22.98771701388889</v>
      </c>
      <c r="I297" s="98">
        <v>6272.6358333333337</v>
      </c>
      <c r="J297" s="98">
        <f t="shared" si="44"/>
        <v>74.577838541666665</v>
      </c>
      <c r="K297" s="98">
        <v>41501.339346324727</v>
      </c>
      <c r="L297" s="98">
        <f t="shared" si="45"/>
        <v>310.26376537691385</v>
      </c>
      <c r="M297" s="98">
        <f t="shared" si="47"/>
        <v>312.85710014051006</v>
      </c>
      <c r="N297" s="98"/>
      <c r="O297" s="98"/>
      <c r="P297" s="98">
        <v>332.08453703703151</v>
      </c>
      <c r="Q297" s="98">
        <v>21.820771660117639</v>
      </c>
      <c r="R297" s="98">
        <f t="shared" si="49"/>
        <v>19.251251895060491</v>
      </c>
      <c r="S297" s="98">
        <f t="shared" si="46"/>
        <v>1309.2462996070583</v>
      </c>
      <c r="T297" s="101">
        <v>9.7861037818006142</v>
      </c>
    </row>
    <row r="298" spans="2:20" x14ac:dyDescent="0.2">
      <c r="B298" s="100">
        <v>43673.25</v>
      </c>
      <c r="C298" s="98">
        <v>8.7043183999591403</v>
      </c>
      <c r="D298" s="98">
        <f t="shared" si="43"/>
        <v>13.584689042908094</v>
      </c>
      <c r="E298" s="98">
        <v>55.136666666666663</v>
      </c>
      <c r="F298" s="98">
        <f t="shared" si="48"/>
        <v>92.560790343915514</v>
      </c>
      <c r="G298" s="98">
        <v>26613.019927535588</v>
      </c>
      <c r="H298" s="98">
        <v>23.110156249999999</v>
      </c>
      <c r="I298" s="98">
        <v>7660.1525000000001</v>
      </c>
      <c r="J298" s="98">
        <f t="shared" si="44"/>
        <v>32.026510416666667</v>
      </c>
      <c r="K298" s="98">
        <v>53364.292165321072</v>
      </c>
      <c r="L298" s="98">
        <f t="shared" si="45"/>
        <v>313.7827933215267</v>
      </c>
      <c r="M298" s="98">
        <f t="shared" si="47"/>
        <v>312.89800099422774</v>
      </c>
      <c r="N298" s="98"/>
      <c r="O298" s="98"/>
      <c r="P298" s="98">
        <v>331.79898148145941</v>
      </c>
      <c r="Q298" s="98">
        <v>18.016188159932693</v>
      </c>
      <c r="R298" s="98">
        <f t="shared" si="49"/>
        <v>19.207145987329458</v>
      </c>
      <c r="S298" s="98">
        <f t="shared" si="46"/>
        <v>1080.9712895959615</v>
      </c>
      <c r="T298" s="101">
        <v>9.5934285290201657</v>
      </c>
    </row>
    <row r="299" spans="2:20" x14ac:dyDescent="0.2">
      <c r="B299" s="100">
        <v>43673.291666666664</v>
      </c>
      <c r="C299" s="98">
        <v>8.6728845437367763</v>
      </c>
      <c r="D299" s="98">
        <f t="shared" si="43"/>
        <v>13.56446490781599</v>
      </c>
      <c r="E299" s="98">
        <v>84.152222222222221</v>
      </c>
      <c r="F299" s="98">
        <f t="shared" si="48"/>
        <v>91.728741732804394</v>
      </c>
      <c r="G299" s="98">
        <v>31363.652991445593</v>
      </c>
      <c r="H299" s="98">
        <v>23.007226562500001</v>
      </c>
      <c r="I299" s="98">
        <v>9050.0222222222219</v>
      </c>
      <c r="J299" s="98">
        <f t="shared" si="44"/>
        <v>61.14499565972222</v>
      </c>
      <c r="K299" s="98">
        <v>59437.062287326386</v>
      </c>
      <c r="L299" s="98">
        <f t="shared" si="45"/>
        <v>311.58791125256982</v>
      </c>
      <c r="M299" s="98">
        <f t="shared" si="47"/>
        <v>312.85660072674733</v>
      </c>
      <c r="N299" s="98"/>
      <c r="O299" s="98"/>
      <c r="P299" s="98">
        <v>332.27120370361541</v>
      </c>
      <c r="Q299" s="98">
        <v>20.683292451045581</v>
      </c>
      <c r="R299" s="98">
        <f t="shared" si="49"/>
        <v>19.258736262521854</v>
      </c>
      <c r="S299" s="98">
        <f t="shared" si="46"/>
        <v>1240.9975470627348</v>
      </c>
      <c r="T299" s="101">
        <v>9.2089796962882655</v>
      </c>
    </row>
    <row r="300" spans="2:20" x14ac:dyDescent="0.2">
      <c r="B300" s="100">
        <v>43673.333333333336</v>
      </c>
      <c r="C300" s="98">
        <v>9.3620631555861067</v>
      </c>
      <c r="D300" s="98">
        <f t="shared" si="43"/>
        <v>13.503964424541032</v>
      </c>
      <c r="E300" s="98">
        <v>82.743611111111107</v>
      </c>
      <c r="F300" s="98">
        <f t="shared" si="48"/>
        <v>90.952966269841411</v>
      </c>
      <c r="G300" s="98">
        <v>35015.757602339851</v>
      </c>
      <c r="H300" s="98">
        <v>23.130109856442576</v>
      </c>
      <c r="I300" s="98">
        <v>10434.557222222222</v>
      </c>
      <c r="J300" s="98">
        <f t="shared" si="44"/>
        <v>59.613501254668535</v>
      </c>
      <c r="K300" s="98">
        <v>59440.75</v>
      </c>
      <c r="L300" s="98">
        <f t="shared" si="45"/>
        <v>313.13675623432215</v>
      </c>
      <c r="M300" s="98">
        <f t="shared" si="47"/>
        <v>312.89890821774759</v>
      </c>
      <c r="N300" s="98"/>
      <c r="O300" s="98"/>
      <c r="P300" s="98">
        <v>332.29111111110285</v>
      </c>
      <c r="Q300" s="98">
        <v>19.154354876780676</v>
      </c>
      <c r="R300" s="98">
        <f t="shared" si="49"/>
        <v>19.208878617201108</v>
      </c>
      <c r="S300" s="98">
        <f t="shared" si="46"/>
        <v>1149.2612926068405</v>
      </c>
      <c r="T300" s="101">
        <v>9.407535829923388</v>
      </c>
    </row>
    <row r="301" spans="2:20" x14ac:dyDescent="0.2">
      <c r="B301" s="100">
        <v>43673.375</v>
      </c>
      <c r="C301" s="98">
        <v>10.976443413157638</v>
      </c>
      <c r="D301" s="98">
        <f t="shared" si="43"/>
        <v>13.342065898627018</v>
      </c>
      <c r="E301" s="98">
        <v>46.469166666666666</v>
      </c>
      <c r="F301" s="98">
        <f t="shared" si="48"/>
        <v>90.68389219576737</v>
      </c>
      <c r="G301" s="98">
        <v>39830.839499999784</v>
      </c>
      <c r="H301" s="98">
        <v>22.952940538194444</v>
      </c>
      <c r="I301" s="98">
        <v>11814.224166666667</v>
      </c>
      <c r="J301" s="98">
        <f t="shared" si="44"/>
        <v>23.516226128472223</v>
      </c>
      <c r="K301" s="98">
        <v>59440.75</v>
      </c>
      <c r="L301" s="98">
        <f t="shared" si="45"/>
        <v>314.13062763482128</v>
      </c>
      <c r="M301" s="98">
        <f t="shared" si="47"/>
        <v>312.94837288224147</v>
      </c>
      <c r="N301" s="98"/>
      <c r="O301" s="98"/>
      <c r="P301" s="98">
        <v>333.00935185185739</v>
      </c>
      <c r="Q301" s="98">
        <v>18.878724217036119</v>
      </c>
      <c r="R301" s="98">
        <f t="shared" si="49"/>
        <v>19.176560667875041</v>
      </c>
      <c r="S301" s="98">
        <f t="shared" si="46"/>
        <v>1132.7234530221672</v>
      </c>
      <c r="T301" s="101">
        <v>10.507424261470119</v>
      </c>
    </row>
    <row r="302" spans="2:20" x14ac:dyDescent="0.2">
      <c r="B302" s="100">
        <v>43673.416666666664</v>
      </c>
      <c r="C302" s="98">
        <v>13.238544299337599</v>
      </c>
      <c r="D302" s="98">
        <f t="shared" si="43"/>
        <v>13.176136277124812</v>
      </c>
      <c r="E302" s="98">
        <v>83.784444444444446</v>
      </c>
      <c r="F302" s="98">
        <f t="shared" si="48"/>
        <v>90.516125992063664</v>
      </c>
      <c r="G302" s="98">
        <v>43376.094036241768</v>
      </c>
      <c r="H302" s="98">
        <v>22.846180555555556</v>
      </c>
      <c r="I302" s="98">
        <v>13193.815833333334</v>
      </c>
      <c r="J302" s="98">
        <f t="shared" si="44"/>
        <v>60.938263888888891</v>
      </c>
      <c r="K302" s="98">
        <v>59440.75</v>
      </c>
      <c r="L302" s="98">
        <f t="shared" si="45"/>
        <v>311.41741586493123</v>
      </c>
      <c r="M302" s="98">
        <f t="shared" si="47"/>
        <v>312.86608268131999</v>
      </c>
      <c r="N302" s="98"/>
      <c r="O302" s="98"/>
      <c r="P302" s="98">
        <v>332.38416666666666</v>
      </c>
      <c r="Q302" s="98">
        <v>20.966750801735454</v>
      </c>
      <c r="R302" s="98">
        <f t="shared" si="49"/>
        <v>19.230216609537219</v>
      </c>
      <c r="S302" s="98">
        <f t="shared" si="46"/>
        <v>1258.0050481041274</v>
      </c>
      <c r="T302" s="101">
        <v>12.269602704731774</v>
      </c>
    </row>
    <row r="303" spans="2:20" x14ac:dyDescent="0.2">
      <c r="B303" s="100">
        <v>43673.458333333336</v>
      </c>
      <c r="C303" s="98">
        <v>15.366213370126724</v>
      </c>
      <c r="D303" s="98">
        <f t="shared" si="43"/>
        <v>13.065266553362518</v>
      </c>
      <c r="E303" s="98">
        <v>61.630277777777778</v>
      </c>
      <c r="F303" s="98">
        <f t="shared" si="48"/>
        <v>90.248776455026601</v>
      </c>
      <c r="G303" s="98">
        <v>47922.923327356977</v>
      </c>
      <c r="H303" s="98">
        <v>22.923502604166668</v>
      </c>
      <c r="I303" s="98">
        <v>14571.293333333333</v>
      </c>
      <c r="J303" s="98">
        <f t="shared" si="44"/>
        <v>38.706775173611106</v>
      </c>
      <c r="K303" s="98">
        <v>59440.75</v>
      </c>
      <c r="L303" s="98">
        <f t="shared" si="45"/>
        <v>312.68280590618446</v>
      </c>
      <c r="M303" s="98">
        <f t="shared" si="47"/>
        <v>312.88829906724141</v>
      </c>
      <c r="N303" s="98"/>
      <c r="O303" s="98"/>
      <c r="P303" s="98">
        <v>332.32129629631839</v>
      </c>
      <c r="Q303" s="98">
        <v>19.638490390133942</v>
      </c>
      <c r="R303" s="98">
        <f t="shared" si="49"/>
        <v>19.206342044604334</v>
      </c>
      <c r="S303" s="98">
        <f t="shared" si="46"/>
        <v>1178.3094234080365</v>
      </c>
      <c r="T303" s="101">
        <v>14.407135217559762</v>
      </c>
    </row>
    <row r="304" spans="2:20" x14ac:dyDescent="0.2">
      <c r="B304" s="100">
        <v>43673.5</v>
      </c>
      <c r="C304" s="98">
        <v>16.762650182158168</v>
      </c>
      <c r="D304" s="98">
        <f t="shared" si="43"/>
        <v>13.042959985343286</v>
      </c>
      <c r="E304" s="98">
        <v>90.981666666666669</v>
      </c>
      <c r="F304" s="98">
        <f t="shared" si="48"/>
        <v>89.160616732804385</v>
      </c>
      <c r="G304" s="98">
        <v>52530.73998316341</v>
      </c>
      <c r="H304" s="98">
        <v>22.883062065972222</v>
      </c>
      <c r="I304" s="98">
        <v>15947.931944444445</v>
      </c>
      <c r="J304" s="98">
        <f t="shared" si="44"/>
        <v>68.098604600694443</v>
      </c>
      <c r="K304" s="98">
        <v>59440.75</v>
      </c>
      <c r="L304" s="98">
        <f t="shared" si="45"/>
        <v>310.35266168626754</v>
      </c>
      <c r="M304" s="98">
        <f t="shared" si="47"/>
        <v>312.90240664477096</v>
      </c>
      <c r="N304" s="98"/>
      <c r="O304" s="98"/>
      <c r="P304" s="98">
        <v>331.14291666666668</v>
      </c>
      <c r="Q304" s="98">
        <v>20.790254980399169</v>
      </c>
      <c r="R304" s="98">
        <f t="shared" si="49"/>
        <v>19.185859081271872</v>
      </c>
      <c r="S304" s="98">
        <f t="shared" si="46"/>
        <v>1247.4152988239503</v>
      </c>
      <c r="T304" s="101">
        <v>16.294229012823845</v>
      </c>
    </row>
    <row r="305" spans="2:20" x14ac:dyDescent="0.2">
      <c r="B305" s="100">
        <v>43673.541666666664</v>
      </c>
      <c r="C305" s="98">
        <v>15.896719313172314</v>
      </c>
      <c r="D305" s="98">
        <f t="shared" si="43"/>
        <v>13.013017573076199</v>
      </c>
      <c r="E305" s="98">
        <v>83.220833333333331</v>
      </c>
      <c r="F305" s="98">
        <f t="shared" si="48"/>
        <v>88.801519510582168</v>
      </c>
      <c r="G305" s="98">
        <v>57437.968148147527</v>
      </c>
      <c r="H305" s="98">
        <v>22.828841145833334</v>
      </c>
      <c r="I305" s="98">
        <v>17324.448333333334</v>
      </c>
      <c r="J305" s="98">
        <f t="shared" si="44"/>
        <v>60.391992187499994</v>
      </c>
      <c r="K305" s="98">
        <v>59440.75</v>
      </c>
      <c r="L305" s="98">
        <f t="shared" si="45"/>
        <v>311.78640443346347</v>
      </c>
      <c r="M305" s="98">
        <f t="shared" si="47"/>
        <v>312.83078412406212</v>
      </c>
      <c r="N305" s="98"/>
      <c r="O305" s="98"/>
      <c r="P305" s="98">
        <v>331.67111111109455</v>
      </c>
      <c r="Q305" s="98">
        <v>19.884706677631055</v>
      </c>
      <c r="R305" s="98">
        <f t="shared" si="49"/>
        <v>19.240694050540075</v>
      </c>
      <c r="S305" s="98">
        <f t="shared" si="46"/>
        <v>1193.0824006578632</v>
      </c>
      <c r="T305" s="101">
        <v>16.483960967593724</v>
      </c>
    </row>
    <row r="306" spans="2:20" x14ac:dyDescent="0.2">
      <c r="B306" s="100">
        <v>43673.583333333336</v>
      </c>
      <c r="C306" s="98">
        <v>15.486367812686495</v>
      </c>
      <c r="D306" s="98">
        <f t="shared" si="43"/>
        <v>12.984853178467949</v>
      </c>
      <c r="E306" s="98">
        <v>127.47194444444445</v>
      </c>
      <c r="F306" s="98">
        <f t="shared" si="48"/>
        <v>88.261504629629641</v>
      </c>
      <c r="G306" s="98">
        <v>64285.966666666667</v>
      </c>
      <c r="H306" s="98">
        <v>22.908148871527779</v>
      </c>
      <c r="I306" s="98">
        <v>18700.264999999999</v>
      </c>
      <c r="J306" s="98">
        <f t="shared" si="44"/>
        <v>104.56379557291666</v>
      </c>
      <c r="K306" s="98">
        <v>59440.75</v>
      </c>
      <c r="L306" s="98">
        <f t="shared" si="45"/>
        <v>311.66314599820311</v>
      </c>
      <c r="M306" s="98">
        <f t="shared" si="47"/>
        <v>312.80418962677425</v>
      </c>
      <c r="N306" s="98"/>
      <c r="O306" s="98"/>
      <c r="P306" s="98">
        <v>332.03863425924959</v>
      </c>
      <c r="Q306" s="98">
        <v>20.37548826104651</v>
      </c>
      <c r="R306" s="98">
        <f t="shared" si="49"/>
        <v>19.210512891963351</v>
      </c>
      <c r="S306" s="98">
        <f t="shared" si="46"/>
        <v>1222.5292956627907</v>
      </c>
      <c r="T306" s="101">
        <v>15.901973510781923</v>
      </c>
    </row>
    <row r="307" spans="2:20" x14ac:dyDescent="0.2">
      <c r="B307" s="100">
        <v>43673.625</v>
      </c>
      <c r="C307" s="98">
        <v>15.075905027919346</v>
      </c>
      <c r="D307" s="98">
        <f t="shared" si="43"/>
        <v>12.940616140014052</v>
      </c>
      <c r="E307" s="98">
        <v>104.59935185185736</v>
      </c>
      <c r="F307" s="98">
        <f t="shared" si="48"/>
        <v>87.304047067901479</v>
      </c>
      <c r="G307" s="98">
        <v>70161.541148148113</v>
      </c>
      <c r="H307" s="98">
        <v>22.871202256944443</v>
      </c>
      <c r="I307" s="98">
        <v>20076.671388888888</v>
      </c>
      <c r="J307" s="98">
        <f t="shared" si="44"/>
        <v>81.728149594912921</v>
      </c>
      <c r="K307" s="98">
        <v>59440.75</v>
      </c>
      <c r="L307" s="98">
        <f t="shared" si="45"/>
        <v>313.14450075739506</v>
      </c>
      <c r="M307" s="98">
        <f t="shared" si="47"/>
        <v>312.79107770960593</v>
      </c>
      <c r="N307" s="98"/>
      <c r="O307" s="98"/>
      <c r="P307" s="98">
        <v>332.33845679011608</v>
      </c>
      <c r="Q307" s="98">
        <v>19.193956032721001</v>
      </c>
      <c r="R307" s="98">
        <f t="shared" si="49"/>
        <v>19.214683193905003</v>
      </c>
      <c r="S307" s="98">
        <f t="shared" si="46"/>
        <v>1151.63736196326</v>
      </c>
      <c r="T307" s="101">
        <v>15.557187680097607</v>
      </c>
    </row>
    <row r="308" spans="2:20" x14ac:dyDescent="0.2">
      <c r="B308" s="100">
        <v>43673.666666666664</v>
      </c>
      <c r="C308" s="98">
        <v>15.29107456039508</v>
      </c>
      <c r="D308" s="98">
        <f t="shared" ref="D308:D371" si="50">AVERAGE(C285:C308)</f>
        <v>12.935097338890976</v>
      </c>
      <c r="E308" s="98">
        <v>92.618055555555557</v>
      </c>
      <c r="F308" s="98">
        <f t="shared" si="48"/>
        <v>89.393422067901454</v>
      </c>
      <c r="G308" s="98">
        <v>76877.225666666171</v>
      </c>
      <c r="H308" s="98">
        <v>22.86572265625</v>
      </c>
      <c r="I308" s="98">
        <v>21452.939444444444</v>
      </c>
      <c r="J308" s="98">
        <f t="shared" si="44"/>
        <v>69.752332899305557</v>
      </c>
      <c r="K308" s="98">
        <v>59440.75</v>
      </c>
      <c r="L308" s="98">
        <f t="shared" si="45"/>
        <v>310.9498371120211</v>
      </c>
      <c r="M308" s="98">
        <f t="shared" si="47"/>
        <v>312.72697686788871</v>
      </c>
      <c r="N308" s="98"/>
      <c r="O308" s="98"/>
      <c r="P308" s="98">
        <v>331.85723379627285</v>
      </c>
      <c r="Q308" s="98">
        <v>20.907396684251726</v>
      </c>
      <c r="R308" s="98">
        <f t="shared" si="49"/>
        <v>19.296778345035083</v>
      </c>
      <c r="S308" s="98">
        <f t="shared" si="46"/>
        <v>1254.4438010551034</v>
      </c>
      <c r="T308" s="101">
        <v>15.088167792249781</v>
      </c>
    </row>
    <row r="309" spans="2:20" x14ac:dyDescent="0.2">
      <c r="B309" s="100">
        <v>43673.708333333336</v>
      </c>
      <c r="C309" s="98">
        <v>14.308365132896386</v>
      </c>
      <c r="D309" s="98">
        <f t="shared" si="50"/>
        <v>12.912294276793427</v>
      </c>
      <c r="E309" s="98">
        <v>104.15388888888889</v>
      </c>
      <c r="F309" s="98">
        <f t="shared" si="48"/>
        <v>90.478942901234802</v>
      </c>
      <c r="G309" s="98">
        <v>82484.794444444444</v>
      </c>
      <c r="H309" s="98">
        <v>23.010894097222224</v>
      </c>
      <c r="I309" s="98">
        <v>22830.483888888888</v>
      </c>
      <c r="J309" s="98">
        <f t="shared" si="44"/>
        <v>81.142994791666666</v>
      </c>
      <c r="K309" s="98">
        <v>59440.75</v>
      </c>
      <c r="L309" s="98">
        <f t="shared" si="45"/>
        <v>312.05810585774469</v>
      </c>
      <c r="M309" s="98">
        <f t="shared" si="47"/>
        <v>312.77987111852104</v>
      </c>
      <c r="N309" s="98"/>
      <c r="O309" s="98"/>
      <c r="P309" s="98">
        <v>331.76638888888891</v>
      </c>
      <c r="Q309" s="98">
        <v>19.708283031144205</v>
      </c>
      <c r="R309" s="98">
        <f t="shared" si="49"/>
        <v>19.257653384525678</v>
      </c>
      <c r="S309" s="98">
        <f t="shared" si="46"/>
        <v>1182.4969818686523</v>
      </c>
      <c r="T309" s="101">
        <v>15.400544700225195</v>
      </c>
    </row>
    <row r="310" spans="2:20" x14ac:dyDescent="0.2">
      <c r="B310" s="100">
        <v>43673.75</v>
      </c>
      <c r="C310" s="98">
        <v>14.311757078170777</v>
      </c>
      <c r="D310" s="98">
        <f t="shared" si="50"/>
        <v>12.90786227417982</v>
      </c>
      <c r="E310" s="98">
        <v>93.819166666666661</v>
      </c>
      <c r="F310" s="98">
        <f t="shared" si="48"/>
        <v>89.005146604938503</v>
      </c>
      <c r="G310" s="98">
        <v>88779.538225542172</v>
      </c>
      <c r="H310" s="98">
        <v>22.968511284722222</v>
      </c>
      <c r="I310" s="98">
        <v>24215.422777777778</v>
      </c>
      <c r="J310" s="98">
        <f t="shared" si="44"/>
        <v>70.850655381944435</v>
      </c>
      <c r="K310" s="98">
        <v>59440.75</v>
      </c>
      <c r="L310" s="98">
        <f t="shared" si="45"/>
        <v>312.08390178974719</v>
      </c>
      <c r="M310" s="98">
        <f t="shared" si="47"/>
        <v>312.75012511602273</v>
      </c>
      <c r="N310" s="98"/>
      <c r="O310" s="98"/>
      <c r="P310" s="98">
        <v>330.99363168725125</v>
      </c>
      <c r="Q310" s="98">
        <v>18.90972989750405</v>
      </c>
      <c r="R310" s="98">
        <f t="shared" si="49"/>
        <v>19.263534503622395</v>
      </c>
      <c r="S310" s="98">
        <f t="shared" si="46"/>
        <v>1134.583793850243</v>
      </c>
      <c r="T310" s="101">
        <v>14.703504012239218</v>
      </c>
    </row>
    <row r="311" spans="2:20" x14ac:dyDescent="0.2">
      <c r="B311" s="100">
        <v>43673.791666666664</v>
      </c>
      <c r="C311" s="98">
        <v>14.339844216240778</v>
      </c>
      <c r="D311" s="98">
        <f t="shared" si="50"/>
        <v>12.880616291838981</v>
      </c>
      <c r="E311" s="98">
        <v>108.90354166666667</v>
      </c>
      <c r="F311" s="98">
        <f t="shared" si="48"/>
        <v>89.703731674382936</v>
      </c>
      <c r="G311" s="98">
        <v>94600.362606836687</v>
      </c>
      <c r="H311" s="98">
        <v>22.913704427083335</v>
      </c>
      <c r="I311" s="98">
        <v>25597.205000000002</v>
      </c>
      <c r="J311" s="98">
        <f t="shared" si="44"/>
        <v>85.989837239583338</v>
      </c>
      <c r="K311" s="98">
        <v>59440.75</v>
      </c>
      <c r="L311" s="98">
        <f t="shared" si="45"/>
        <v>311.23837189465348</v>
      </c>
      <c r="M311" s="98">
        <f t="shared" si="47"/>
        <v>312.53800493170201</v>
      </c>
      <c r="N311" s="98"/>
      <c r="O311" s="98"/>
      <c r="P311" s="98">
        <v>331.44335185185076</v>
      </c>
      <c r="Q311" s="98">
        <v>20.204979957197274</v>
      </c>
      <c r="R311" s="98">
        <f t="shared" si="49"/>
        <v>19.450053607696908</v>
      </c>
      <c r="S311" s="98">
        <f t="shared" si="46"/>
        <v>1212.2987974318364</v>
      </c>
      <c r="T311" s="101">
        <v>14.796466333108903</v>
      </c>
    </row>
    <row r="312" spans="2:20" x14ac:dyDescent="0.2">
      <c r="B312" s="100">
        <v>43673.833333333336</v>
      </c>
      <c r="C312" s="98">
        <v>14.185102386474609</v>
      </c>
      <c r="D312" s="98">
        <f t="shared" si="50"/>
        <v>12.874170132634511</v>
      </c>
      <c r="E312" s="98">
        <v>77.552777777777777</v>
      </c>
      <c r="F312" s="98">
        <f t="shared" si="48"/>
        <v>87.794472415123678</v>
      </c>
      <c r="G312" s="98">
        <v>100138.16745014203</v>
      </c>
      <c r="H312" s="98">
        <v>22.754448784722221</v>
      </c>
      <c r="I312" s="98">
        <v>26967.728888888891</v>
      </c>
      <c r="J312" s="98">
        <f t="shared" si="44"/>
        <v>54.798328993055556</v>
      </c>
      <c r="K312" s="98">
        <v>59440.75</v>
      </c>
      <c r="L312" s="98">
        <f t="shared" si="45"/>
        <v>315.88708900696702</v>
      </c>
      <c r="M312" s="98">
        <f t="shared" si="47"/>
        <v>312.78924961131321</v>
      </c>
      <c r="N312" s="98"/>
      <c r="O312" s="98"/>
      <c r="P312" s="98">
        <v>331.63362433864012</v>
      </c>
      <c r="Q312" s="98">
        <v>15.746535331673092</v>
      </c>
      <c r="R312" s="98">
        <f t="shared" si="49"/>
        <v>19.174442195280211</v>
      </c>
      <c r="S312" s="98">
        <f t="shared" si="46"/>
        <v>944.7921199003855</v>
      </c>
      <c r="T312" s="101">
        <v>14.539569664146402</v>
      </c>
    </row>
    <row r="313" spans="2:20" x14ac:dyDescent="0.2">
      <c r="B313" s="100">
        <v>43673.875</v>
      </c>
      <c r="C313" s="98">
        <v>13.843123202853732</v>
      </c>
      <c r="D313" s="98">
        <f t="shared" si="50"/>
        <v>12.871685670174609</v>
      </c>
      <c r="E313" s="98">
        <v>108.30694444444444</v>
      </c>
      <c r="F313" s="98">
        <f t="shared" si="48"/>
        <v>88.250786072531085</v>
      </c>
      <c r="G313" s="98">
        <v>106095.62037036789</v>
      </c>
      <c r="H313" s="98">
        <v>22.764561631944446</v>
      </c>
      <c r="I313" s="98">
        <v>28335.996111111112</v>
      </c>
      <c r="J313" s="98">
        <f t="shared" si="44"/>
        <v>85.542382812499994</v>
      </c>
      <c r="K313" s="98">
        <v>59440.75</v>
      </c>
      <c r="L313" s="98">
        <f t="shared" si="45"/>
        <v>309.52464607772828</v>
      </c>
      <c r="M313" s="98">
        <f t="shared" si="47"/>
        <v>312.55532735701729</v>
      </c>
      <c r="N313" s="98"/>
      <c r="O313" s="98"/>
      <c r="P313" s="98">
        <v>331.91277777777776</v>
      </c>
      <c r="Q313" s="98">
        <v>22.388131700049463</v>
      </c>
      <c r="R313" s="98">
        <f t="shared" si="49"/>
        <v>19.437392227353907</v>
      </c>
      <c r="S313" s="98">
        <f t="shared" si="46"/>
        <v>1343.2879020029677</v>
      </c>
      <c r="T313" s="101">
        <v>14.688292127980127</v>
      </c>
    </row>
    <row r="314" spans="2:20" x14ac:dyDescent="0.2">
      <c r="B314" s="100">
        <v>43673.916666666664</v>
      </c>
      <c r="C314" s="98">
        <v>13.315936467382643</v>
      </c>
      <c r="D314" s="98">
        <f t="shared" si="50"/>
        <v>12.852681802599934</v>
      </c>
      <c r="E314" s="98">
        <v>90.545555555555552</v>
      </c>
      <c r="F314" s="98">
        <f t="shared" si="48"/>
        <v>87.622059220679247</v>
      </c>
      <c r="G314" s="98">
        <v>110999.45908779383</v>
      </c>
      <c r="H314" s="98">
        <v>22.87995876736111</v>
      </c>
      <c r="I314" s="98">
        <v>29710.332222222223</v>
      </c>
      <c r="J314" s="98">
        <f t="shared" si="44"/>
        <v>67.665596788194449</v>
      </c>
      <c r="K314" s="98">
        <v>59440.75</v>
      </c>
      <c r="L314" s="98">
        <f t="shared" si="45"/>
        <v>315.61428402251255</v>
      </c>
      <c r="M314" s="98">
        <f t="shared" si="47"/>
        <v>312.64866471828185</v>
      </c>
      <c r="N314" s="98"/>
      <c r="O314" s="98"/>
      <c r="P314" s="98">
        <v>332.14388888888891</v>
      </c>
      <c r="Q314" s="98">
        <v>16.529604866376353</v>
      </c>
      <c r="R314" s="98">
        <f t="shared" si="49"/>
        <v>19.331902088311551</v>
      </c>
      <c r="S314" s="98">
        <f t="shared" si="46"/>
        <v>991.77629198258114</v>
      </c>
      <c r="T314" s="101">
        <v>14.035707823657431</v>
      </c>
    </row>
    <row r="315" spans="2:20" x14ac:dyDescent="0.2">
      <c r="B315" s="100">
        <v>43673.958333333336</v>
      </c>
      <c r="C315" s="98">
        <v>13.176022007280134</v>
      </c>
      <c r="D315" s="98">
        <f t="shared" si="50"/>
        <v>12.805723514974176</v>
      </c>
      <c r="E315" s="98">
        <v>68.176666666666662</v>
      </c>
      <c r="F315" s="98">
        <f t="shared" si="48"/>
        <v>86.975676118827394</v>
      </c>
      <c r="G315" s="98">
        <v>116413.27258333327</v>
      </c>
      <c r="H315" s="98">
        <v>22.735319010416667</v>
      </c>
      <c r="I315" s="98">
        <v>31082.862777777777</v>
      </c>
      <c r="J315" s="98">
        <f t="shared" si="44"/>
        <v>45.441347656249995</v>
      </c>
      <c r="K315" s="98">
        <v>59440.75</v>
      </c>
      <c r="L315" s="98">
        <f t="shared" si="45"/>
        <v>312.43683493788768</v>
      </c>
      <c r="M315" s="98">
        <f t="shared" si="47"/>
        <v>312.60417883430767</v>
      </c>
      <c r="N315" s="98"/>
      <c r="O315" s="98"/>
      <c r="P315" s="98">
        <v>331.47126543213096</v>
      </c>
      <c r="Q315" s="98">
        <v>19.034430494243278</v>
      </c>
      <c r="R315" s="98">
        <f t="shared" si="49"/>
        <v>19.345665235661574</v>
      </c>
      <c r="S315" s="98">
        <f t="shared" si="46"/>
        <v>1142.0658296545967</v>
      </c>
      <c r="T315" s="101">
        <v>13.695899356338712</v>
      </c>
    </row>
    <row r="316" spans="2:20" x14ac:dyDescent="0.2">
      <c r="B316" s="100">
        <v>43674</v>
      </c>
      <c r="C316" s="98">
        <v>13.17125687122345</v>
      </c>
      <c r="D316" s="98">
        <f t="shared" si="50"/>
        <v>12.797577650353572</v>
      </c>
      <c r="E316" s="98">
        <v>90.717500000000001</v>
      </c>
      <c r="F316" s="98">
        <f t="shared" si="48"/>
        <v>86.476960841049618</v>
      </c>
      <c r="G316" s="98">
        <v>121025.43333333333</v>
      </c>
      <c r="H316" s="98">
        <v>22.834407552083334</v>
      </c>
      <c r="I316" s="98">
        <v>32454.245833333334</v>
      </c>
      <c r="J316" s="98">
        <f t="shared" si="44"/>
        <v>67.883092447916667</v>
      </c>
      <c r="K316" s="98">
        <v>59440.75</v>
      </c>
      <c r="L316" s="98">
        <f t="shared" si="45"/>
        <v>315.37534564173939</v>
      </c>
      <c r="M316" s="98">
        <f t="shared" si="47"/>
        <v>312.66008452753823</v>
      </c>
      <c r="N316" s="98"/>
      <c r="O316" s="98"/>
      <c r="P316" s="98">
        <v>331.44111111111113</v>
      </c>
      <c r="Q316" s="98">
        <v>16.065765469371755</v>
      </c>
      <c r="R316" s="98">
        <f t="shared" si="49"/>
        <v>19.264921579468005</v>
      </c>
      <c r="S316" s="98">
        <f t="shared" si="46"/>
        <v>963.94592816230534</v>
      </c>
      <c r="T316" s="101">
        <v>13.817046060532642</v>
      </c>
    </row>
    <row r="317" spans="2:20" x14ac:dyDescent="0.2">
      <c r="B317" s="100">
        <v>43674.041666666664</v>
      </c>
      <c r="C317" s="98">
        <v>12.229312977879049</v>
      </c>
      <c r="D317" s="98">
        <f t="shared" si="50"/>
        <v>12.788075978747216</v>
      </c>
      <c r="E317" s="98">
        <v>74.831388888888895</v>
      </c>
      <c r="F317" s="98">
        <f t="shared" si="48"/>
        <v>85.779472415123692</v>
      </c>
      <c r="G317" s="98">
        <v>3441.4411265446079</v>
      </c>
      <c r="H317" s="98">
        <v>22.688899739583334</v>
      </c>
      <c r="I317" s="98">
        <v>2056.0438888888889</v>
      </c>
      <c r="J317" s="98">
        <f t="shared" si="44"/>
        <v>52.142489149305561</v>
      </c>
      <c r="K317" s="98">
        <v>82.556597222222223</v>
      </c>
      <c r="L317" s="98">
        <f t="shared" si="45"/>
        <v>308.48387122842996</v>
      </c>
      <c r="M317" s="98">
        <f t="shared" si="47"/>
        <v>312.41825851913484</v>
      </c>
      <c r="N317" s="98"/>
      <c r="O317" s="98"/>
      <c r="P317" s="98">
        <v>331.70998677247098</v>
      </c>
      <c r="Q317" s="98">
        <v>23.226115544040997</v>
      </c>
      <c r="R317" s="98">
        <f t="shared" si="49"/>
        <v>19.478089078169461</v>
      </c>
      <c r="S317" s="98">
        <f t="shared" si="46"/>
        <v>1393.5669326424597</v>
      </c>
      <c r="T317" s="101">
        <v>13.324888118039688</v>
      </c>
    </row>
    <row r="318" spans="2:20" x14ac:dyDescent="0.2">
      <c r="B318" s="100">
        <v>43674.083333333336</v>
      </c>
      <c r="C318" s="98">
        <v>10.994466641876432</v>
      </c>
      <c r="D318" s="98">
        <f t="shared" si="50"/>
        <v>12.784429352743855</v>
      </c>
      <c r="E318" s="98">
        <v>98.617222222222225</v>
      </c>
      <c r="F318" s="98">
        <f t="shared" si="48"/>
        <v>87.078210841049611</v>
      </c>
      <c r="G318" s="98">
        <v>7312.7165555573838</v>
      </c>
      <c r="H318" s="98">
        <v>22.635438368055556</v>
      </c>
      <c r="I318" s="98">
        <v>2059.0183333333334</v>
      </c>
      <c r="J318" s="98">
        <f t="shared" si="44"/>
        <v>75.981783854166665</v>
      </c>
      <c r="K318" s="98">
        <v>5722.1168494865633</v>
      </c>
      <c r="L318" s="98">
        <f t="shared" si="45"/>
        <v>317.23748773896136</v>
      </c>
      <c r="M318" s="98">
        <f t="shared" si="47"/>
        <v>312.61049640820949</v>
      </c>
      <c r="N318" s="98"/>
      <c r="O318" s="98"/>
      <c r="P318" s="98">
        <v>332.56388888888887</v>
      </c>
      <c r="Q318" s="98">
        <v>15.326401149927534</v>
      </c>
      <c r="R318" s="98">
        <f t="shared" si="49"/>
        <v>19.283655973044532</v>
      </c>
      <c r="S318" s="98">
        <f t="shared" si="46"/>
        <v>919.58406899565205</v>
      </c>
      <c r="T318" s="101">
        <v>12.212860563612905</v>
      </c>
    </row>
    <row r="319" spans="2:20" x14ac:dyDescent="0.2">
      <c r="B319" s="100">
        <v>43674.125</v>
      </c>
      <c r="C319" s="98">
        <v>9.8772561994404526</v>
      </c>
      <c r="D319" s="98">
        <f t="shared" si="50"/>
        <v>12.780285716031933</v>
      </c>
      <c r="E319" s="98">
        <v>70.427222222222227</v>
      </c>
      <c r="F319" s="98">
        <f t="shared" si="48"/>
        <v>86.293928433642193</v>
      </c>
      <c r="G319" s="98">
        <v>12340.270801033312</v>
      </c>
      <c r="H319" s="98">
        <v>22.587261284722221</v>
      </c>
      <c r="I319" s="98">
        <v>3418.4861111111113</v>
      </c>
      <c r="J319" s="98">
        <f t="shared" si="44"/>
        <v>47.83996093750001</v>
      </c>
      <c r="K319" s="98">
        <v>17567.504229600694</v>
      </c>
      <c r="L319" s="98">
        <f t="shared" si="45"/>
        <v>311.37271517301599</v>
      </c>
      <c r="M319" s="98">
        <f t="shared" si="47"/>
        <v>312.59107725093185</v>
      </c>
      <c r="N319" s="98"/>
      <c r="O319" s="98"/>
      <c r="P319" s="98">
        <v>331.40969135802652</v>
      </c>
      <c r="Q319" s="98">
        <v>20.036976185010538</v>
      </c>
      <c r="R319" s="98">
        <f t="shared" si="49"/>
        <v>19.302070757894025</v>
      </c>
      <c r="S319" s="98">
        <f t="shared" si="46"/>
        <v>1202.2185711006323</v>
      </c>
      <c r="T319" s="101">
        <v>11.167186775472429</v>
      </c>
    </row>
    <row r="320" spans="2:20" x14ac:dyDescent="0.2">
      <c r="B320" s="100">
        <v>43674.166666666664</v>
      </c>
      <c r="C320" s="98">
        <v>9.5196157783942503</v>
      </c>
      <c r="D320" s="98">
        <f t="shared" si="50"/>
        <v>12.790097407143962</v>
      </c>
      <c r="E320" s="98">
        <v>95.999166666666667</v>
      </c>
      <c r="F320" s="98">
        <f t="shared" si="48"/>
        <v>87.184368248457005</v>
      </c>
      <c r="G320" s="98">
        <v>17754.026651646298</v>
      </c>
      <c r="H320" s="98">
        <v>22.404188368055557</v>
      </c>
      <c r="I320" s="98">
        <v>4773.7875000000004</v>
      </c>
      <c r="J320" s="98">
        <f t="shared" si="44"/>
        <v>73.59497829861111</v>
      </c>
      <c r="K320" s="98">
        <v>29401.955132378473</v>
      </c>
      <c r="L320" s="98">
        <f t="shared" si="45"/>
        <v>313.096033991865</v>
      </c>
      <c r="M320" s="98">
        <f t="shared" si="47"/>
        <v>312.4711380391613</v>
      </c>
      <c r="N320" s="98"/>
      <c r="O320" s="98"/>
      <c r="P320" s="98">
        <v>331.89361111111111</v>
      </c>
      <c r="Q320" s="98">
        <v>18.797577119246125</v>
      </c>
      <c r="R320" s="98">
        <f t="shared" si="49"/>
        <v>19.428537747442345</v>
      </c>
      <c r="S320" s="98">
        <f t="shared" si="46"/>
        <v>1127.8546271547675</v>
      </c>
      <c r="T320" s="101">
        <v>10.54823515933146</v>
      </c>
    </row>
    <row r="321" spans="2:20" x14ac:dyDescent="0.2">
      <c r="B321" s="100">
        <v>43674.208333333336</v>
      </c>
      <c r="C321" s="98">
        <v>8.8591827270719747</v>
      </c>
      <c r="D321" s="98">
        <f t="shared" si="50"/>
        <v>12.790184406892502</v>
      </c>
      <c r="E321" s="98">
        <v>82.702222222222218</v>
      </c>
      <c r="F321" s="98">
        <f t="shared" si="48"/>
        <v>86.565062692901463</v>
      </c>
      <c r="G321" s="98">
        <v>21924.644836182859</v>
      </c>
      <c r="H321" s="98">
        <v>22.507074652777778</v>
      </c>
      <c r="I321" s="98">
        <v>6124.9491666666663</v>
      </c>
      <c r="J321" s="98">
        <f t="shared" si="44"/>
        <v>60.195147569444444</v>
      </c>
      <c r="K321" s="98">
        <v>41237.744591652023</v>
      </c>
      <c r="L321" s="98">
        <f t="shared" si="45"/>
        <v>312.31139218538999</v>
      </c>
      <c r="M321" s="98">
        <f t="shared" si="47"/>
        <v>312.55645582284779</v>
      </c>
      <c r="N321" s="98"/>
      <c r="O321" s="98"/>
      <c r="P321" s="98">
        <v>332.04141203700669</v>
      </c>
      <c r="Q321" s="98">
        <v>19.730019851616689</v>
      </c>
      <c r="R321" s="98">
        <f t="shared" si="49"/>
        <v>19.341423088754805</v>
      </c>
      <c r="S321" s="98">
        <f t="shared" si="46"/>
        <v>1183.8011910970013</v>
      </c>
      <c r="T321" s="101">
        <v>9.7113180809594795</v>
      </c>
    </row>
    <row r="322" spans="2:20" x14ac:dyDescent="0.2">
      <c r="B322" s="100">
        <v>43674.25</v>
      </c>
      <c r="C322" s="98">
        <v>8.5035829811673871</v>
      </c>
      <c r="D322" s="98">
        <f t="shared" si="50"/>
        <v>12.781820431109514</v>
      </c>
      <c r="E322" s="98">
        <v>54.954166666666666</v>
      </c>
      <c r="F322" s="98">
        <f t="shared" si="48"/>
        <v>86.557458526234811</v>
      </c>
      <c r="G322" s="98">
        <v>26886.222888887656</v>
      </c>
      <c r="H322" s="98">
        <v>22.557530381944446</v>
      </c>
      <c r="I322" s="98">
        <v>7479.9452777777778</v>
      </c>
      <c r="J322" s="98">
        <f t="shared" si="44"/>
        <v>32.39663628472222</v>
      </c>
      <c r="K322" s="98">
        <v>53061.702666377489</v>
      </c>
      <c r="L322" s="98">
        <f t="shared" si="45"/>
        <v>314.42704911578784</v>
      </c>
      <c r="M322" s="98">
        <f t="shared" si="47"/>
        <v>312.58329981427539</v>
      </c>
      <c r="N322" s="98"/>
      <c r="O322" s="98"/>
      <c r="P322" s="98">
        <v>331.93555555555554</v>
      </c>
      <c r="Q322" s="98">
        <v>17.508506439767725</v>
      </c>
      <c r="R322" s="98">
        <f t="shared" si="49"/>
        <v>19.320269683747934</v>
      </c>
      <c r="S322" s="98">
        <f t="shared" si="46"/>
        <v>1050.5103863860636</v>
      </c>
      <c r="T322" s="101">
        <v>9.3411612158351467</v>
      </c>
    </row>
    <row r="323" spans="2:20" x14ac:dyDescent="0.2">
      <c r="B323" s="100">
        <v>43674.291666666664</v>
      </c>
      <c r="C323" s="98">
        <v>8.4314814349777425</v>
      </c>
      <c r="D323" s="98">
        <f t="shared" si="50"/>
        <v>12.771761968244553</v>
      </c>
      <c r="E323" s="98">
        <v>90.09</v>
      </c>
      <c r="F323" s="98">
        <f t="shared" si="48"/>
        <v>86.804865933642205</v>
      </c>
      <c r="G323" s="98">
        <v>30914.111111111109</v>
      </c>
      <c r="H323" s="98">
        <v>22.477387152777776</v>
      </c>
      <c r="I323" s="98">
        <v>8837.3666666666668</v>
      </c>
      <c r="J323" s="98">
        <f t="shared" si="44"/>
        <v>67.612612847222223</v>
      </c>
      <c r="K323" s="98">
        <v>59178.572842881942</v>
      </c>
      <c r="L323" s="98">
        <f t="shared" si="45"/>
        <v>309.77270052418112</v>
      </c>
      <c r="M323" s="98">
        <f t="shared" si="47"/>
        <v>312.50766603392589</v>
      </c>
      <c r="N323" s="98"/>
      <c r="O323" s="98"/>
      <c r="P323" s="98">
        <v>331.71472222222224</v>
      </c>
      <c r="Q323" s="98">
        <v>21.942021698041096</v>
      </c>
      <c r="R323" s="98">
        <f t="shared" si="49"/>
        <v>19.372716735706078</v>
      </c>
      <c r="S323" s="98">
        <f t="shared" si="46"/>
        <v>1316.5213018824657</v>
      </c>
      <c r="T323" s="101">
        <v>9.0327424630577049</v>
      </c>
    </row>
    <row r="324" spans="2:20" x14ac:dyDescent="0.2">
      <c r="B324" s="100">
        <v>43674.333333333336</v>
      </c>
      <c r="C324" s="98">
        <v>9.1073752519412672</v>
      </c>
      <c r="D324" s="98">
        <f t="shared" si="50"/>
        <v>12.761149972259352</v>
      </c>
      <c r="E324" s="98">
        <v>61.620555555555555</v>
      </c>
      <c r="F324" s="98">
        <f t="shared" si="48"/>
        <v>85.924738618827391</v>
      </c>
      <c r="G324" s="98">
        <v>35734.578958333332</v>
      </c>
      <c r="H324" s="98">
        <v>22.505523003472224</v>
      </c>
      <c r="I324" s="98">
        <v>10191.006388888889</v>
      </c>
      <c r="J324" s="98">
        <f t="shared" si="44"/>
        <v>39.115032552083335</v>
      </c>
      <c r="K324" s="98">
        <v>59181.03125</v>
      </c>
      <c r="L324" s="98">
        <f t="shared" si="45"/>
        <v>315.99361545012698</v>
      </c>
      <c r="M324" s="98">
        <f t="shared" si="47"/>
        <v>312.62670183458448</v>
      </c>
      <c r="N324" s="98"/>
      <c r="O324" s="98"/>
      <c r="P324" s="98">
        <v>331.92416666666668</v>
      </c>
      <c r="Q324" s="98">
        <v>15.930551216539721</v>
      </c>
      <c r="R324" s="98">
        <f t="shared" si="49"/>
        <v>19.238391583196037</v>
      </c>
      <c r="S324" s="98">
        <f t="shared" si="46"/>
        <v>955.83307299238322</v>
      </c>
      <c r="T324" s="101">
        <v>9.2083880081097593</v>
      </c>
    </row>
    <row r="325" spans="2:20" x14ac:dyDescent="0.2">
      <c r="B325" s="100">
        <v>43674.375</v>
      </c>
      <c r="C325" s="98">
        <v>10.560589255227695</v>
      </c>
      <c r="D325" s="98">
        <f t="shared" si="50"/>
        <v>12.743822715678936</v>
      </c>
      <c r="E325" s="98">
        <v>86.327777777777783</v>
      </c>
      <c r="F325" s="98">
        <f t="shared" si="48"/>
        <v>87.58551408179035</v>
      </c>
      <c r="G325" s="98">
        <v>40245.244074074428</v>
      </c>
      <c r="H325" s="98">
        <v>22.56095920138889</v>
      </c>
      <c r="I325" s="98">
        <v>11549.670833333334</v>
      </c>
      <c r="J325" s="98">
        <f t="shared" si="44"/>
        <v>63.766818576388893</v>
      </c>
      <c r="K325" s="98">
        <v>59181.03125</v>
      </c>
      <c r="L325" s="98">
        <f t="shared" si="45"/>
        <v>308.67202388667499</v>
      </c>
      <c r="M325" s="98">
        <f t="shared" si="47"/>
        <v>312.39926001174496</v>
      </c>
      <c r="N325" s="98"/>
      <c r="O325" s="98"/>
      <c r="P325" s="98">
        <v>332.28074074074624</v>
      </c>
      <c r="Q325" s="98">
        <v>23.608716854071243</v>
      </c>
      <c r="R325" s="98">
        <f t="shared" si="49"/>
        <v>19.435474609739167</v>
      </c>
      <c r="S325" s="98">
        <f t="shared" si="46"/>
        <v>1416.5230112442746</v>
      </c>
      <c r="T325" s="101">
        <v>10.169183420377861</v>
      </c>
    </row>
    <row r="326" spans="2:20" x14ac:dyDescent="0.2">
      <c r="B326" s="100">
        <v>43674.416666666664</v>
      </c>
      <c r="C326" s="98">
        <v>13.030120051272162</v>
      </c>
      <c r="D326" s="98">
        <f t="shared" si="50"/>
        <v>12.735138372009539</v>
      </c>
      <c r="E326" s="98">
        <v>48.99</v>
      </c>
      <c r="F326" s="98">
        <f t="shared" si="48"/>
        <v>86.135745563271826</v>
      </c>
      <c r="G326" s="98">
        <v>43921.409739797644</v>
      </c>
      <c r="H326" s="98">
        <v>22.605978732638889</v>
      </c>
      <c r="I326" s="98">
        <v>12909.965</v>
      </c>
      <c r="J326" s="98">
        <f t="shared" ref="J326:J389" si="51">E326-H326</f>
        <v>26.384021267361113</v>
      </c>
      <c r="K326" s="98">
        <v>59181.03125</v>
      </c>
      <c r="L326" s="98">
        <f t="shared" ref="L326:L389" si="52">P326-Q326</f>
        <v>315.2498974765175</v>
      </c>
      <c r="M326" s="98">
        <f t="shared" si="47"/>
        <v>312.55894674556106</v>
      </c>
      <c r="N326" s="98"/>
      <c r="O326" s="98"/>
      <c r="P326" s="98">
        <v>331.8202314815091</v>
      </c>
      <c r="Q326" s="98">
        <v>16.570334004991583</v>
      </c>
      <c r="R326" s="98">
        <f t="shared" si="49"/>
        <v>19.252290576541508</v>
      </c>
      <c r="S326" s="98">
        <f t="shared" ref="S326:S389" si="53">Q326*60</f>
        <v>994.22004029949494</v>
      </c>
      <c r="T326" s="101">
        <v>11.959620371961112</v>
      </c>
    </row>
    <row r="327" spans="2:20" x14ac:dyDescent="0.2">
      <c r="B327" s="100">
        <v>43674.458333333336</v>
      </c>
      <c r="C327" s="98">
        <v>14.981133895196123</v>
      </c>
      <c r="D327" s="98">
        <f t="shared" si="50"/>
        <v>12.719093393887434</v>
      </c>
      <c r="E327" s="98">
        <v>84.916388888888889</v>
      </c>
      <c r="F327" s="98">
        <f t="shared" si="48"/>
        <v>87.106000192901448</v>
      </c>
      <c r="G327" s="98">
        <v>48646.586561560631</v>
      </c>
      <c r="H327" s="98">
        <v>22.698687065972223</v>
      </c>
      <c r="I327" s="98">
        <v>14273.109166666667</v>
      </c>
      <c r="J327" s="98">
        <f t="shared" si="51"/>
        <v>62.217701822916666</v>
      </c>
      <c r="K327" s="98">
        <v>59181.03125</v>
      </c>
      <c r="L327" s="98">
        <f t="shared" si="52"/>
        <v>312.39136337521592</v>
      </c>
      <c r="M327" s="98">
        <f t="shared" si="47"/>
        <v>312.54680330677076</v>
      </c>
      <c r="N327" s="98"/>
      <c r="O327" s="98"/>
      <c r="P327" s="98">
        <v>332.71611111114424</v>
      </c>
      <c r="Q327" s="98">
        <v>20.32474773592833</v>
      </c>
      <c r="R327" s="98">
        <f t="shared" si="49"/>
        <v>19.280884632616274</v>
      </c>
      <c r="S327" s="98">
        <f t="shared" si="53"/>
        <v>1219.4848641556998</v>
      </c>
      <c r="T327" s="101">
        <v>14.190962287982305</v>
      </c>
    </row>
    <row r="328" spans="2:20" x14ac:dyDescent="0.2">
      <c r="B328" s="100">
        <v>43674.5</v>
      </c>
      <c r="C328" s="98">
        <v>15.941584420204162</v>
      </c>
      <c r="D328" s="98">
        <f t="shared" si="50"/>
        <v>12.684882320472687</v>
      </c>
      <c r="E328" s="98">
        <v>96.837777777777774</v>
      </c>
      <c r="F328" s="98">
        <f t="shared" si="48"/>
        <v>87.350004822531091</v>
      </c>
      <c r="G328" s="98">
        <v>52567.553654974567</v>
      </c>
      <c r="H328" s="98">
        <v>22.998101128472221</v>
      </c>
      <c r="I328" s="98">
        <v>15646.817222222222</v>
      </c>
      <c r="J328" s="98">
        <f t="shared" si="51"/>
        <v>73.839676649305545</v>
      </c>
      <c r="K328" s="98">
        <v>59181.03125</v>
      </c>
      <c r="L328" s="98">
        <f t="shared" si="52"/>
        <v>312.0448603065891</v>
      </c>
      <c r="M328" s="98">
        <f t="shared" si="47"/>
        <v>312.61731158261745</v>
      </c>
      <c r="N328" s="98"/>
      <c r="O328" s="98"/>
      <c r="P328" s="98">
        <v>331.51749999999998</v>
      </c>
      <c r="Q328" s="98">
        <v>19.472639693410859</v>
      </c>
      <c r="R328" s="98">
        <f t="shared" si="49"/>
        <v>19.225983995658424</v>
      </c>
      <c r="S328" s="98">
        <f t="shared" si="53"/>
        <v>1168.3583816046514</v>
      </c>
      <c r="T328" s="101">
        <v>15.617470772682573</v>
      </c>
    </row>
    <row r="329" spans="2:20" x14ac:dyDescent="0.2">
      <c r="B329" s="100">
        <v>43674.541666666664</v>
      </c>
      <c r="C329" s="98">
        <v>16.178986866209243</v>
      </c>
      <c r="D329" s="98">
        <f t="shared" si="50"/>
        <v>12.696643468515893</v>
      </c>
      <c r="E329" s="98">
        <v>88.465555555555554</v>
      </c>
      <c r="F329" s="98">
        <f t="shared" si="48"/>
        <v>87.568534915123678</v>
      </c>
      <c r="G329" s="98">
        <v>59082.974805555459</v>
      </c>
      <c r="H329" s="98">
        <v>23.009233940972223</v>
      </c>
      <c r="I329" s="98">
        <v>17034.648055555557</v>
      </c>
      <c r="J329" s="98">
        <f t="shared" si="51"/>
        <v>65.456321614583331</v>
      </c>
      <c r="K329" s="98">
        <v>59181.03125</v>
      </c>
      <c r="L329" s="98">
        <f t="shared" si="52"/>
        <v>312.56892824049913</v>
      </c>
      <c r="M329" s="98">
        <f t="shared" si="47"/>
        <v>312.64991674124394</v>
      </c>
      <c r="N329" s="98"/>
      <c r="O329" s="98"/>
      <c r="P329" s="98">
        <v>332.32057870369403</v>
      </c>
      <c r="Q329" s="98">
        <v>19.751650463194885</v>
      </c>
      <c r="R329" s="98">
        <f t="shared" si="49"/>
        <v>19.220439986723587</v>
      </c>
      <c r="S329" s="98">
        <f t="shared" si="53"/>
        <v>1185.0990277916931</v>
      </c>
      <c r="T329" s="101">
        <v>16.35878041342399</v>
      </c>
    </row>
    <row r="330" spans="2:20" x14ac:dyDescent="0.2">
      <c r="B330" s="100">
        <v>43674.583333333336</v>
      </c>
      <c r="C330" s="98">
        <v>16.014348974227904</v>
      </c>
      <c r="D330" s="98">
        <f t="shared" si="50"/>
        <v>12.718642683580116</v>
      </c>
      <c r="E330" s="98">
        <v>116.59916666666666</v>
      </c>
      <c r="F330" s="98">
        <f t="shared" si="48"/>
        <v>87.115502507716272</v>
      </c>
      <c r="G330" s="98">
        <v>65106.25277777778</v>
      </c>
      <c r="H330" s="98">
        <v>22.952289496527779</v>
      </c>
      <c r="I330" s="98">
        <v>18418.150555555556</v>
      </c>
      <c r="J330" s="98">
        <f t="shared" si="51"/>
        <v>93.646877170138879</v>
      </c>
      <c r="K330" s="98">
        <v>59181.03125</v>
      </c>
      <c r="L330" s="98">
        <f t="shared" si="52"/>
        <v>311.64755935558844</v>
      </c>
      <c r="M330" s="98">
        <f t="shared" si="47"/>
        <v>312.64926729780166</v>
      </c>
      <c r="N330" s="98"/>
      <c r="O330" s="98"/>
      <c r="P330" s="98">
        <v>331.55851851854061</v>
      </c>
      <c r="Q330" s="98">
        <v>19.910959162952171</v>
      </c>
      <c r="R330" s="98">
        <f t="shared" si="49"/>
        <v>19.201084607636322</v>
      </c>
      <c r="S330" s="98">
        <f t="shared" si="53"/>
        <v>1194.6575497771303</v>
      </c>
      <c r="T330" s="101">
        <v>16.133901410632664</v>
      </c>
    </row>
    <row r="331" spans="2:20" x14ac:dyDescent="0.2">
      <c r="B331" s="100">
        <v>43674.625</v>
      </c>
      <c r="C331" s="98">
        <v>14.804233289648675</v>
      </c>
      <c r="D331" s="98">
        <f t="shared" si="50"/>
        <v>12.707323027818838</v>
      </c>
      <c r="E331" s="98">
        <v>104.54388888888889</v>
      </c>
      <c r="F331" s="98">
        <f t="shared" si="48"/>
        <v>87.113191550925919</v>
      </c>
      <c r="G331" s="98">
        <v>72086.419774010981</v>
      </c>
      <c r="H331" s="98">
        <v>22.953776041666668</v>
      </c>
      <c r="I331" s="98">
        <v>19800.829166666666</v>
      </c>
      <c r="J331" s="98">
        <f t="shared" si="51"/>
        <v>81.590112847222215</v>
      </c>
      <c r="K331" s="98">
        <v>59181.03125</v>
      </c>
      <c r="L331" s="98">
        <f t="shared" si="52"/>
        <v>313.00202261862648</v>
      </c>
      <c r="M331" s="98">
        <f t="shared" si="47"/>
        <v>312.64333070868628</v>
      </c>
      <c r="N331" s="98"/>
      <c r="O331" s="98"/>
      <c r="P331" s="98">
        <v>332.06388888888887</v>
      </c>
      <c r="Q331" s="98">
        <v>19.061866270262399</v>
      </c>
      <c r="R331" s="98">
        <f t="shared" si="49"/>
        <v>19.195580867533881</v>
      </c>
      <c r="S331" s="98">
        <f t="shared" si="53"/>
        <v>1143.711976215744</v>
      </c>
      <c r="T331" s="101">
        <v>16.061324942880052</v>
      </c>
    </row>
    <row r="332" spans="2:20" x14ac:dyDescent="0.2">
      <c r="B332" s="100">
        <v>43674.666666666664</v>
      </c>
      <c r="C332" s="98">
        <v>14.498538447839932</v>
      </c>
      <c r="D332" s="98">
        <f t="shared" si="50"/>
        <v>12.674300689795706</v>
      </c>
      <c r="E332" s="98">
        <v>119.6163333333532</v>
      </c>
      <c r="F332" s="98">
        <f t="shared" si="48"/>
        <v>88.238119791667486</v>
      </c>
      <c r="G332" s="98">
        <v>78400.042503803576</v>
      </c>
      <c r="H332" s="98">
        <v>23.158496093749999</v>
      </c>
      <c r="I332" s="98">
        <v>21189.229444444445</v>
      </c>
      <c r="J332" s="98">
        <f t="shared" si="51"/>
        <v>96.457837239603194</v>
      </c>
      <c r="K332" s="98">
        <v>59181.03125</v>
      </c>
      <c r="L332" s="98">
        <f t="shared" si="52"/>
        <v>314.40776315275576</v>
      </c>
      <c r="M332" s="98">
        <f t="shared" si="47"/>
        <v>312.78741096038362</v>
      </c>
      <c r="N332" s="98"/>
      <c r="O332" s="98"/>
      <c r="P332" s="98">
        <v>332.55722222222221</v>
      </c>
      <c r="Q332" s="98">
        <v>18.149459069466424</v>
      </c>
      <c r="R332" s="98">
        <f t="shared" si="49"/>
        <v>19.080666800251159</v>
      </c>
      <c r="S332" s="98">
        <f t="shared" si="53"/>
        <v>1088.9675441679854</v>
      </c>
      <c r="T332" s="101">
        <v>15.063009034414362</v>
      </c>
    </row>
    <row r="333" spans="2:20" x14ac:dyDescent="0.2">
      <c r="B333" s="100">
        <v>43674.708333333336</v>
      </c>
      <c r="C333" s="98">
        <v>14.061763897823791</v>
      </c>
      <c r="D333" s="98">
        <f t="shared" si="50"/>
        <v>12.664025638334346</v>
      </c>
      <c r="E333" s="98">
        <v>49.404305555555553</v>
      </c>
      <c r="F333" s="98">
        <f t="shared" si="48"/>
        <v>85.956887152778606</v>
      </c>
      <c r="G333" s="98">
        <v>84316.643880837364</v>
      </c>
      <c r="H333" s="98">
        <v>22.969921875000001</v>
      </c>
      <c r="I333" s="98">
        <v>22580.65</v>
      </c>
      <c r="J333" s="98">
        <f t="shared" si="51"/>
        <v>26.434383680555552</v>
      </c>
      <c r="K333" s="98">
        <v>59181.03125</v>
      </c>
      <c r="L333" s="98">
        <f t="shared" si="52"/>
        <v>311.34104316016038</v>
      </c>
      <c r="M333" s="98">
        <f t="shared" si="47"/>
        <v>312.75753334798429</v>
      </c>
      <c r="N333" s="98"/>
      <c r="O333" s="98"/>
      <c r="P333" s="98">
        <v>332.63037037041454</v>
      </c>
      <c r="Q333" s="98">
        <v>21.28932721025414</v>
      </c>
      <c r="R333" s="98">
        <f t="shared" si="49"/>
        <v>19.146543641047405</v>
      </c>
      <c r="S333" s="98">
        <f t="shared" si="53"/>
        <v>1277.3596326152483</v>
      </c>
      <c r="T333" s="101">
        <v>14.884284606993573</v>
      </c>
    </row>
    <row r="334" spans="2:20" x14ac:dyDescent="0.2">
      <c r="B334" s="100">
        <v>43674.75</v>
      </c>
      <c r="C334" s="98">
        <v>14.584391147718092</v>
      </c>
      <c r="D334" s="98">
        <f t="shared" si="50"/>
        <v>12.675385391232149</v>
      </c>
      <c r="E334" s="98">
        <v>28.529166666666665</v>
      </c>
      <c r="F334" s="98">
        <f t="shared" si="48"/>
        <v>83.236470486111926</v>
      </c>
      <c r="G334" s="98">
        <v>85195.05</v>
      </c>
      <c r="H334" s="98">
        <v>23.125542534722221</v>
      </c>
      <c r="I334" s="98">
        <v>23968.955555555556</v>
      </c>
      <c r="J334" s="98">
        <f t="shared" si="51"/>
        <v>5.4036241319444436</v>
      </c>
      <c r="K334" s="98">
        <v>59181.03125</v>
      </c>
      <c r="L334" s="98">
        <f t="shared" si="52"/>
        <v>317.39510146184102</v>
      </c>
      <c r="M334" s="98">
        <f t="shared" si="47"/>
        <v>312.97883333432151</v>
      </c>
      <c r="N334" s="98"/>
      <c r="O334" s="98"/>
      <c r="P334" s="98">
        <v>332.8617592592372</v>
      </c>
      <c r="Q334" s="98">
        <v>15.466657797396183</v>
      </c>
      <c r="R334" s="98">
        <f t="shared" si="49"/>
        <v>19.003082303542911</v>
      </c>
      <c r="S334" s="98">
        <f t="shared" si="53"/>
        <v>927.99946784377096</v>
      </c>
      <c r="T334" s="101">
        <v>15.024761963608876</v>
      </c>
    </row>
    <row r="335" spans="2:20" x14ac:dyDescent="0.2">
      <c r="B335" s="100">
        <v>43674.791666666664</v>
      </c>
      <c r="C335" s="98">
        <v>14.112979975334472</v>
      </c>
      <c r="D335" s="98">
        <f t="shared" si="50"/>
        <v>12.66593271452772</v>
      </c>
      <c r="E335" s="98">
        <v>129.80194444444444</v>
      </c>
      <c r="F335" s="98">
        <f t="shared" si="48"/>
        <v>84.107237268519341</v>
      </c>
      <c r="G335" s="98">
        <v>90611.383666666559</v>
      </c>
      <c r="H335" s="98">
        <v>23.09025607638889</v>
      </c>
      <c r="I335" s="98">
        <v>25356.907222222224</v>
      </c>
      <c r="J335" s="98">
        <f t="shared" si="51"/>
        <v>106.71168836805555</v>
      </c>
      <c r="K335" s="98">
        <v>59181.03125</v>
      </c>
      <c r="L335" s="98">
        <f t="shared" si="52"/>
        <v>309.4114899626291</v>
      </c>
      <c r="M335" s="98">
        <f t="shared" si="47"/>
        <v>312.90271325382054</v>
      </c>
      <c r="N335" s="98"/>
      <c r="O335" s="98"/>
      <c r="P335" s="98">
        <v>331.99630341880436</v>
      </c>
      <c r="Q335" s="98">
        <v>22.58481345617523</v>
      </c>
      <c r="R335" s="98">
        <f t="shared" si="49"/>
        <v>19.102242032666993</v>
      </c>
      <c r="S335" s="98">
        <f t="shared" si="53"/>
        <v>1355.0888073705137</v>
      </c>
      <c r="T335" s="101">
        <v>14.521218032265962</v>
      </c>
    </row>
    <row r="336" spans="2:20" x14ac:dyDescent="0.2">
      <c r="B336" s="100">
        <v>43674.833333333336</v>
      </c>
      <c r="C336" s="98">
        <v>13.97494967089759</v>
      </c>
      <c r="D336" s="98">
        <f t="shared" si="50"/>
        <v>12.657176351378681</v>
      </c>
      <c r="E336" s="98">
        <v>98.465000000000003</v>
      </c>
      <c r="F336" s="98">
        <f t="shared" si="48"/>
        <v>84.978579861111925</v>
      </c>
      <c r="G336" s="98">
        <v>97155.460493826336</v>
      </c>
      <c r="H336" s="98">
        <v>23.060763888888889</v>
      </c>
      <c r="I336" s="98">
        <v>26749.204166666666</v>
      </c>
      <c r="J336" s="98">
        <f t="shared" si="51"/>
        <v>75.404236111111118</v>
      </c>
      <c r="K336" s="98">
        <v>59181.03125</v>
      </c>
      <c r="L336" s="98">
        <f t="shared" si="52"/>
        <v>315.62618384169417</v>
      </c>
      <c r="M336" s="98">
        <f t="shared" si="47"/>
        <v>312.89184220526749</v>
      </c>
      <c r="N336" s="98"/>
      <c r="O336" s="98"/>
      <c r="P336" s="98">
        <v>332.28250000001657</v>
      </c>
      <c r="Q336" s="98">
        <v>16.656316158322412</v>
      </c>
      <c r="R336" s="98">
        <f t="shared" si="49"/>
        <v>19.140149567110715</v>
      </c>
      <c r="S336" s="98">
        <f t="shared" si="53"/>
        <v>999.37896949934475</v>
      </c>
      <c r="T336" s="101">
        <v>14.506774314911326</v>
      </c>
    </row>
    <row r="337" spans="2:20" x14ac:dyDescent="0.2">
      <c r="B337" s="100">
        <v>43674.875</v>
      </c>
      <c r="C337" s="98">
        <v>13.906474808235135</v>
      </c>
      <c r="D337" s="98">
        <f t="shared" si="50"/>
        <v>12.659816001602907</v>
      </c>
      <c r="E337" s="98">
        <v>111.64222222222222</v>
      </c>
      <c r="F337" s="98">
        <f t="shared" si="48"/>
        <v>85.117549768519339</v>
      </c>
      <c r="G337" s="98">
        <v>103988.29027777778</v>
      </c>
      <c r="H337" s="98">
        <v>23.074403211805556</v>
      </c>
      <c r="I337" s="98">
        <v>28137.235752015567</v>
      </c>
      <c r="J337" s="98">
        <f t="shared" si="51"/>
        <v>88.567819010416656</v>
      </c>
      <c r="K337" s="98">
        <v>59181.03125</v>
      </c>
      <c r="L337" s="98">
        <f t="shared" si="52"/>
        <v>314.75839072750466</v>
      </c>
      <c r="M337" s="98">
        <f t="shared" si="47"/>
        <v>313.10991489900817</v>
      </c>
      <c r="N337" s="98"/>
      <c r="O337" s="98"/>
      <c r="P337" s="98">
        <v>332.23413580247097</v>
      </c>
      <c r="Q337" s="98">
        <v>17.475745074966301</v>
      </c>
      <c r="R337" s="98">
        <f t="shared" si="49"/>
        <v>18.935466791065586</v>
      </c>
      <c r="S337" s="98">
        <f t="shared" si="53"/>
        <v>1048.544704497978</v>
      </c>
      <c r="T337" s="101">
        <v>14.327853390783485</v>
      </c>
    </row>
    <row r="338" spans="2:20" x14ac:dyDescent="0.2">
      <c r="B338" s="100">
        <v>43674.916666666664</v>
      </c>
      <c r="C338" s="98">
        <v>14.071153153975805</v>
      </c>
      <c r="D338" s="98">
        <f t="shared" si="50"/>
        <v>12.691283363544288</v>
      </c>
      <c r="E338" s="98">
        <v>97.954722222222216</v>
      </c>
      <c r="F338" s="98">
        <f t="shared" si="48"/>
        <v>85.426265046297104</v>
      </c>
      <c r="G338" s="98">
        <v>108968.54656275126</v>
      </c>
      <c r="H338" s="98">
        <v>23.111338975694444</v>
      </c>
      <c r="I338" s="98">
        <v>29526.715277777777</v>
      </c>
      <c r="J338" s="98">
        <f t="shared" si="51"/>
        <v>74.843383246527765</v>
      </c>
      <c r="K338" s="98">
        <v>59181.03125</v>
      </c>
      <c r="L338" s="98">
        <f t="shared" si="52"/>
        <v>315.11437192472323</v>
      </c>
      <c r="M338" s="98">
        <f t="shared" si="47"/>
        <v>313.08908522826692</v>
      </c>
      <c r="N338" s="98"/>
      <c r="O338" s="98"/>
      <c r="P338" s="98">
        <v>332.97935185194018</v>
      </c>
      <c r="Q338" s="98">
        <v>17.864979927216968</v>
      </c>
      <c r="R338" s="98">
        <f t="shared" si="49"/>
        <v>18.99110741860061</v>
      </c>
      <c r="S338" s="98">
        <f t="shared" si="53"/>
        <v>1071.8987956330182</v>
      </c>
      <c r="T338" s="101">
        <v>14.374472379929955</v>
      </c>
    </row>
    <row r="339" spans="2:20" x14ac:dyDescent="0.2">
      <c r="B339" s="100">
        <v>43674.958333333336</v>
      </c>
      <c r="C339" s="98">
        <v>14.307005755525315</v>
      </c>
      <c r="D339" s="98">
        <f t="shared" si="50"/>
        <v>12.738407686387838</v>
      </c>
      <c r="E339" s="98">
        <v>73.240555555555559</v>
      </c>
      <c r="F339" s="98">
        <f t="shared" si="48"/>
        <v>85.637260416667473</v>
      </c>
      <c r="G339" s="98">
        <v>115229.81111111111</v>
      </c>
      <c r="H339" s="98">
        <v>23.129503038194443</v>
      </c>
      <c r="I339" s="98">
        <v>30920.823888888888</v>
      </c>
      <c r="J339" s="98">
        <f t="shared" si="51"/>
        <v>50.111052517361117</v>
      </c>
      <c r="K339" s="98">
        <v>59181.03125</v>
      </c>
      <c r="L339" s="98">
        <f t="shared" si="52"/>
        <v>313.15477693268821</v>
      </c>
      <c r="M339" s="98">
        <f t="shared" si="47"/>
        <v>313.11899947805028</v>
      </c>
      <c r="N339" s="98"/>
      <c r="O339" s="98"/>
      <c r="P339" s="98">
        <v>332.51444444444445</v>
      </c>
      <c r="Q339" s="98">
        <v>19.359667511756221</v>
      </c>
      <c r="R339" s="98">
        <f t="shared" si="49"/>
        <v>19.004658960996981</v>
      </c>
      <c r="S339" s="98">
        <f t="shared" si="53"/>
        <v>1161.5800507053732</v>
      </c>
      <c r="T339" s="101">
        <v>14.500771426056744</v>
      </c>
    </row>
    <row r="340" spans="2:20" x14ac:dyDescent="0.2">
      <c r="B340" s="100">
        <v>43675</v>
      </c>
      <c r="C340" s="98">
        <v>14.592315791447957</v>
      </c>
      <c r="D340" s="98">
        <f t="shared" si="50"/>
        <v>12.797618474730525</v>
      </c>
      <c r="E340" s="98">
        <v>100.96069444444444</v>
      </c>
      <c r="F340" s="98">
        <f t="shared" si="48"/>
        <v>86.064060185186008</v>
      </c>
      <c r="G340" s="98">
        <v>120132.12153915856</v>
      </c>
      <c r="H340" s="98">
        <v>23.151106770833334</v>
      </c>
      <c r="I340" s="98">
        <v>32316.09</v>
      </c>
      <c r="J340" s="98">
        <f t="shared" si="51"/>
        <v>77.809587673611105</v>
      </c>
      <c r="K340" s="98">
        <v>59181.03125</v>
      </c>
      <c r="L340" s="98">
        <f t="shared" si="52"/>
        <v>312.74145060277237</v>
      </c>
      <c r="M340" s="98">
        <f t="shared" si="47"/>
        <v>313.00925385142665</v>
      </c>
      <c r="N340" s="98"/>
      <c r="O340" s="98"/>
      <c r="P340" s="98">
        <v>332.20472222222224</v>
      </c>
      <c r="Q340" s="98">
        <v>19.463271619449888</v>
      </c>
      <c r="R340" s="98">
        <f t="shared" si="49"/>
        <v>19.146221717250238</v>
      </c>
      <c r="S340" s="98">
        <f t="shared" si="53"/>
        <v>1167.7962971669933</v>
      </c>
      <c r="T340" s="101">
        <v>14.854599673306867</v>
      </c>
    </row>
    <row r="341" spans="2:20" x14ac:dyDescent="0.2">
      <c r="B341" s="100">
        <v>43675.041666666664</v>
      </c>
      <c r="C341" s="98">
        <v>12.679115014958402</v>
      </c>
      <c r="D341" s="98">
        <f t="shared" si="50"/>
        <v>12.816360226275501</v>
      </c>
      <c r="E341" s="98">
        <v>75.516388888888883</v>
      </c>
      <c r="F341" s="98">
        <f t="shared" si="48"/>
        <v>86.092601851852677</v>
      </c>
      <c r="G341" s="98">
        <v>3435.4527777777776</v>
      </c>
      <c r="H341" s="98">
        <v>23.35140931372549</v>
      </c>
      <c r="I341" s="98">
        <v>2079.9008333333331</v>
      </c>
      <c r="J341" s="98">
        <f t="shared" si="51"/>
        <v>52.164979575163393</v>
      </c>
      <c r="K341" s="98">
        <v>115.07422743055555</v>
      </c>
      <c r="L341" s="98">
        <f t="shared" si="52"/>
        <v>316.10679540054696</v>
      </c>
      <c r="M341" s="98">
        <f t="shared" si="47"/>
        <v>313.32687569193155</v>
      </c>
      <c r="N341" s="98"/>
      <c r="O341" s="98"/>
      <c r="P341" s="98">
        <v>331.81305555557213</v>
      </c>
      <c r="Q341" s="98">
        <v>15.706260155025197</v>
      </c>
      <c r="R341" s="98">
        <f t="shared" si="49"/>
        <v>18.832894409374578</v>
      </c>
      <c r="S341" s="98">
        <f t="shared" si="53"/>
        <v>942.37560930151176</v>
      </c>
      <c r="T341" s="101">
        <v>14.407924140464941</v>
      </c>
    </row>
    <row r="342" spans="2:20" x14ac:dyDescent="0.2">
      <c r="B342" s="100">
        <v>43675.083333333336</v>
      </c>
      <c r="C342" s="98">
        <v>10.67714347521464</v>
      </c>
      <c r="D342" s="98">
        <f t="shared" si="50"/>
        <v>12.803138427664592</v>
      </c>
      <c r="E342" s="98">
        <v>107.06111111111112</v>
      </c>
      <c r="F342" s="98">
        <f t="shared" si="48"/>
        <v>86.44443055555638</v>
      </c>
      <c r="G342" s="98">
        <v>7728.6366018509207</v>
      </c>
      <c r="H342" s="98">
        <v>23.106597222222224</v>
      </c>
      <c r="I342" s="98">
        <v>2098.8905555555557</v>
      </c>
      <c r="J342" s="98">
        <f t="shared" si="51"/>
        <v>83.954513888888897</v>
      </c>
      <c r="K342" s="98">
        <v>5798.708082048488</v>
      </c>
      <c r="L342" s="98">
        <f t="shared" si="52"/>
        <v>313.02500468271217</v>
      </c>
      <c r="M342" s="98">
        <f t="shared" si="47"/>
        <v>313.15135556458773</v>
      </c>
      <c r="N342" s="98"/>
      <c r="O342" s="98"/>
      <c r="P342" s="98">
        <v>332.21685185185737</v>
      </c>
      <c r="Q342" s="98">
        <v>19.191847169145216</v>
      </c>
      <c r="R342" s="98">
        <f t="shared" si="49"/>
        <v>18.993954660175316</v>
      </c>
      <c r="S342" s="98">
        <f t="shared" si="53"/>
        <v>1151.510830148713</v>
      </c>
      <c r="T342" s="101">
        <v>12.350545074271245</v>
      </c>
    </row>
    <row r="343" spans="2:20" x14ac:dyDescent="0.2">
      <c r="B343" s="100">
        <v>43675.125</v>
      </c>
      <c r="C343" s="98">
        <v>9.5623188302312823</v>
      </c>
      <c r="D343" s="98">
        <f t="shared" si="50"/>
        <v>12.790016037280877</v>
      </c>
      <c r="E343" s="98">
        <v>74.273472222222225</v>
      </c>
      <c r="F343" s="98">
        <f t="shared" si="48"/>
        <v>86.604690972223054</v>
      </c>
      <c r="G343" s="98">
        <v>12866.563271605968</v>
      </c>
      <c r="H343" s="98">
        <v>23.172330729166667</v>
      </c>
      <c r="I343" s="98">
        <v>3491.7377777777779</v>
      </c>
      <c r="J343" s="98">
        <f t="shared" si="51"/>
        <v>51.101141493055557</v>
      </c>
      <c r="K343" s="98">
        <v>17754.394667426215</v>
      </c>
      <c r="L343" s="98">
        <f t="shared" si="52"/>
        <v>313.42994284960548</v>
      </c>
      <c r="M343" s="98">
        <f t="shared" si="47"/>
        <v>313.23707338444564</v>
      </c>
      <c r="N343" s="98"/>
      <c r="O343" s="98"/>
      <c r="P343" s="98">
        <v>332.87950617284412</v>
      </c>
      <c r="Q343" s="98">
        <v>19.449563323238657</v>
      </c>
      <c r="R343" s="98">
        <f t="shared" si="49"/>
        <v>18.969479124268151</v>
      </c>
      <c r="S343" s="98">
        <f t="shared" si="53"/>
        <v>1166.9737993943195</v>
      </c>
      <c r="T343" s="101">
        <v>10.803570514784402</v>
      </c>
    </row>
    <row r="344" spans="2:20" x14ac:dyDescent="0.2">
      <c r="B344" s="100">
        <v>43675.166666666664</v>
      </c>
      <c r="C344" s="98">
        <v>8.746261612108599</v>
      </c>
      <c r="D344" s="98">
        <f t="shared" si="50"/>
        <v>12.757792947018972</v>
      </c>
      <c r="E344" s="98">
        <v>100.40583333333333</v>
      </c>
      <c r="F344" s="98">
        <f t="shared" si="48"/>
        <v>86.788302083334159</v>
      </c>
      <c r="G344" s="98">
        <v>18518.867806269329</v>
      </c>
      <c r="H344" s="98">
        <v>23.207562934027777</v>
      </c>
      <c r="I344" s="98">
        <v>4887.604166666667</v>
      </c>
      <c r="J344" s="98">
        <f t="shared" si="51"/>
        <v>77.198270399305557</v>
      </c>
      <c r="K344" s="98">
        <v>29611.425418656137</v>
      </c>
      <c r="L344" s="98">
        <f t="shared" si="52"/>
        <v>316.28049389543531</v>
      </c>
      <c r="M344" s="98">
        <f t="shared" si="47"/>
        <v>313.36975921376109</v>
      </c>
      <c r="N344" s="98"/>
      <c r="O344" s="98"/>
      <c r="P344" s="98">
        <v>332.02757936507049</v>
      </c>
      <c r="Q344" s="98">
        <v>15.747085469635204</v>
      </c>
      <c r="R344" s="98">
        <f t="shared" si="49"/>
        <v>18.842375305534361</v>
      </c>
      <c r="S344" s="98">
        <f t="shared" si="53"/>
        <v>944.82512817811221</v>
      </c>
      <c r="T344" s="101">
        <v>9.7629976392849098</v>
      </c>
    </row>
    <row r="345" spans="2:20" x14ac:dyDescent="0.2">
      <c r="B345" s="100">
        <v>43675.208333333336</v>
      </c>
      <c r="C345" s="98">
        <v>8.3956470347321659</v>
      </c>
      <c r="D345" s="98">
        <f t="shared" si="50"/>
        <v>12.738478959838147</v>
      </c>
      <c r="E345" s="98">
        <v>84.994722222222222</v>
      </c>
      <c r="F345" s="98">
        <f t="shared" si="48"/>
        <v>86.883822916667498</v>
      </c>
      <c r="G345" s="98">
        <v>22993.994722222222</v>
      </c>
      <c r="H345" s="98">
        <v>23.049793836805556</v>
      </c>
      <c r="I345" s="98">
        <v>6280.2061111111107</v>
      </c>
      <c r="J345" s="98">
        <f t="shared" si="51"/>
        <v>61.944928385416667</v>
      </c>
      <c r="K345" s="98">
        <v>41426.97994068305</v>
      </c>
      <c r="L345" s="98">
        <f t="shared" si="52"/>
        <v>312.78870760166399</v>
      </c>
      <c r="M345" s="98">
        <f t="shared" si="47"/>
        <v>313.38964735610585</v>
      </c>
      <c r="N345" s="98"/>
      <c r="O345" s="98"/>
      <c r="P345" s="98">
        <v>331.84208333333333</v>
      </c>
      <c r="Q345" s="98">
        <v>19.053375731669366</v>
      </c>
      <c r="R345" s="98">
        <f t="shared" si="49"/>
        <v>18.814181800536556</v>
      </c>
      <c r="S345" s="98">
        <f t="shared" si="53"/>
        <v>1143.202543900162</v>
      </c>
      <c r="T345" s="101">
        <v>9.2738629279202893</v>
      </c>
    </row>
    <row r="346" spans="2:20" x14ac:dyDescent="0.2">
      <c r="B346" s="100">
        <v>43675.25</v>
      </c>
      <c r="C346" s="98">
        <v>8.2271574521399131</v>
      </c>
      <c r="D346" s="98">
        <f t="shared" si="50"/>
        <v>12.726961229462004</v>
      </c>
      <c r="E346" s="98">
        <v>54.82277777777778</v>
      </c>
      <c r="F346" s="98">
        <f t="shared" si="48"/>
        <v>86.878348379630452</v>
      </c>
      <c r="G346" s="98">
        <v>28146.977777777778</v>
      </c>
      <c r="H346" s="98">
        <v>23.329220920138887</v>
      </c>
      <c r="I346" s="98">
        <v>7677.1966666666667</v>
      </c>
      <c r="J346" s="98">
        <f t="shared" si="51"/>
        <v>31.493556857638893</v>
      </c>
      <c r="K346" s="98">
        <v>53189.248828744858</v>
      </c>
      <c r="L346" s="98">
        <f t="shared" si="52"/>
        <v>314.77144345704983</v>
      </c>
      <c r="M346" s="98">
        <f t="shared" si="47"/>
        <v>313.40399712032507</v>
      </c>
      <c r="N346" s="98"/>
      <c r="O346" s="98"/>
      <c r="P346" s="98">
        <v>332.00689814815092</v>
      </c>
      <c r="Q346" s="98">
        <v>17.235454691101072</v>
      </c>
      <c r="R346" s="98">
        <f t="shared" si="49"/>
        <v>18.80280464434211</v>
      </c>
      <c r="S346" s="98">
        <f t="shared" si="53"/>
        <v>1034.1272814660642</v>
      </c>
      <c r="T346" s="101">
        <v>9.1813506406761647</v>
      </c>
    </row>
    <row r="347" spans="2:20" x14ac:dyDescent="0.2">
      <c r="B347" s="100">
        <v>43675.291666666664</v>
      </c>
      <c r="C347" s="98">
        <v>8.5806657828225035</v>
      </c>
      <c r="D347" s="98">
        <f t="shared" si="50"/>
        <v>12.733177243955536</v>
      </c>
      <c r="E347" s="98">
        <v>87.492222222222225</v>
      </c>
      <c r="F347" s="98">
        <f t="shared" si="48"/>
        <v>86.770107638889712</v>
      </c>
      <c r="G347" s="98">
        <v>32106.085483868785</v>
      </c>
      <c r="H347" s="98">
        <v>23.389008246527776</v>
      </c>
      <c r="I347" s="98">
        <v>9085.3072222222218</v>
      </c>
      <c r="J347" s="98">
        <f t="shared" si="51"/>
        <v>64.103213975694445</v>
      </c>
      <c r="K347" s="98">
        <v>59441.998511057507</v>
      </c>
      <c r="L347" s="98">
        <f t="shared" si="52"/>
        <v>311.00381405016611</v>
      </c>
      <c r="M347" s="98">
        <f t="shared" ref="M347:M410" si="54">AVERAGE(L324:L347)</f>
        <v>313.4552935172411</v>
      </c>
      <c r="N347" s="98"/>
      <c r="O347" s="98"/>
      <c r="P347" s="98">
        <v>332.29731481482582</v>
      </c>
      <c r="Q347" s="98">
        <v>21.293500764659708</v>
      </c>
      <c r="R347" s="98">
        <f t="shared" si="49"/>
        <v>18.775782938784555</v>
      </c>
      <c r="S347" s="98">
        <f t="shared" si="53"/>
        <v>1277.6100458795825</v>
      </c>
      <c r="T347" s="101">
        <v>8.9977782259384789</v>
      </c>
    </row>
    <row r="348" spans="2:20" x14ac:dyDescent="0.2">
      <c r="B348" s="100">
        <v>43675.333333333336</v>
      </c>
      <c r="C348" s="98">
        <v>10.117478435304429</v>
      </c>
      <c r="D348" s="98">
        <f t="shared" si="50"/>
        <v>12.775264876595669</v>
      </c>
      <c r="E348" s="98">
        <v>55.971388888888889</v>
      </c>
      <c r="F348" s="98">
        <f t="shared" si="48"/>
        <v>86.534725694445271</v>
      </c>
      <c r="G348" s="98">
        <v>36503.898259707559</v>
      </c>
      <c r="H348" s="98">
        <v>23.558300781250001</v>
      </c>
      <c r="I348" s="98">
        <v>10500.841388888888</v>
      </c>
      <c r="J348" s="98">
        <f t="shared" si="51"/>
        <v>32.413088107638885</v>
      </c>
      <c r="K348" s="98">
        <v>59444.42578125</v>
      </c>
      <c r="L348" s="98">
        <f t="shared" si="52"/>
        <v>314.91573626646152</v>
      </c>
      <c r="M348" s="98">
        <f t="shared" si="54"/>
        <v>313.41038188458839</v>
      </c>
      <c r="N348" s="98"/>
      <c r="O348" s="98"/>
      <c r="P348" s="98">
        <v>331.57104938271146</v>
      </c>
      <c r="Q348" s="98">
        <v>16.655313116249939</v>
      </c>
      <c r="R348" s="98">
        <f t="shared" si="49"/>
        <v>18.805981351272479</v>
      </c>
      <c r="S348" s="98">
        <f t="shared" si="53"/>
        <v>999.31878697499633</v>
      </c>
      <c r="T348" s="101">
        <v>9.6686738918530235</v>
      </c>
    </row>
    <row r="349" spans="2:20" x14ac:dyDescent="0.2">
      <c r="B349" s="100">
        <v>43675.375</v>
      </c>
      <c r="C349" s="98">
        <v>13.659318530647239</v>
      </c>
      <c r="D349" s="98">
        <f t="shared" si="50"/>
        <v>12.904378596404813</v>
      </c>
      <c r="E349" s="98">
        <v>87.164722222222224</v>
      </c>
      <c r="F349" s="98">
        <f t="shared" ref="F349:F412" si="55">AVERAGE(E326:E349)</f>
        <v>86.569598379630449</v>
      </c>
      <c r="G349" s="98">
        <v>41073.100814815327</v>
      </c>
      <c r="H349" s="98">
        <v>18.69970703125</v>
      </c>
      <c r="I349" s="98">
        <v>11860.155000000001</v>
      </c>
      <c r="J349" s="98">
        <f t="shared" si="51"/>
        <v>68.465015190972224</v>
      </c>
      <c r="K349" s="98">
        <v>59444.42578125</v>
      </c>
      <c r="L349" s="98">
        <f t="shared" si="52"/>
        <v>316.42118127344787</v>
      </c>
      <c r="M349" s="98">
        <f t="shared" si="54"/>
        <v>313.73326344237063</v>
      </c>
      <c r="N349" s="98"/>
      <c r="O349" s="98"/>
      <c r="P349" s="98">
        <v>332.34972222223053</v>
      </c>
      <c r="Q349" s="98">
        <v>15.928540948782627</v>
      </c>
      <c r="R349" s="98">
        <f t="shared" ref="R349:R412" si="56">AVERAGE(Q326:Q349)</f>
        <v>18.485974021885458</v>
      </c>
      <c r="S349" s="98">
        <f t="shared" si="53"/>
        <v>955.71245692695766</v>
      </c>
      <c r="T349" s="101">
        <v>11.784327739550111</v>
      </c>
    </row>
    <row r="350" spans="2:20" x14ac:dyDescent="0.2">
      <c r="B350" s="100">
        <v>43675.416666666664</v>
      </c>
      <c r="C350" s="98">
        <v>16.900463017180897</v>
      </c>
      <c r="D350" s="98">
        <f t="shared" si="50"/>
        <v>13.065642886651011</v>
      </c>
      <c r="E350" s="98">
        <v>58.257222222222225</v>
      </c>
      <c r="F350" s="98">
        <f t="shared" si="55"/>
        <v>86.9557326388897</v>
      </c>
      <c r="G350" s="98">
        <v>44718.122398033142</v>
      </c>
      <c r="H350" s="98">
        <v>18.455349392361111</v>
      </c>
      <c r="I350" s="98">
        <v>12901.515277777778</v>
      </c>
      <c r="J350" s="98">
        <f t="shared" si="51"/>
        <v>39.801872829861111</v>
      </c>
      <c r="K350" s="98">
        <v>59444.42578125</v>
      </c>
      <c r="L350" s="98">
        <f t="shared" si="52"/>
        <v>308.47281642012501</v>
      </c>
      <c r="M350" s="98">
        <f t="shared" si="54"/>
        <v>313.45088506502094</v>
      </c>
      <c r="N350" s="98"/>
      <c r="O350" s="98"/>
      <c r="P350" s="98">
        <v>331.88837301587063</v>
      </c>
      <c r="Q350" s="98">
        <v>23.415556595745599</v>
      </c>
      <c r="R350" s="98">
        <f t="shared" si="56"/>
        <v>18.771191629833542</v>
      </c>
      <c r="S350" s="98">
        <f t="shared" si="53"/>
        <v>1404.9333957447359</v>
      </c>
      <c r="T350" s="101">
        <v>15.333994531538014</v>
      </c>
    </row>
    <row r="351" spans="2:20" x14ac:dyDescent="0.2">
      <c r="B351" s="100">
        <v>43675.458333333336</v>
      </c>
      <c r="C351" s="98">
        <v>17.408770594067043</v>
      </c>
      <c r="D351" s="98">
        <f t="shared" si="50"/>
        <v>13.166794415770633</v>
      </c>
      <c r="E351" s="98">
        <v>78.475833333333327</v>
      </c>
      <c r="F351" s="98">
        <f t="shared" si="55"/>
        <v>86.687376157408224</v>
      </c>
      <c r="G351" s="98">
        <v>49525.799741599825</v>
      </c>
      <c r="H351" s="98">
        <v>13.934982638888888</v>
      </c>
      <c r="I351" s="98">
        <v>13881.685277777779</v>
      </c>
      <c r="J351" s="98">
        <f t="shared" si="51"/>
        <v>64.540850694444444</v>
      </c>
      <c r="K351" s="98">
        <v>59444.42578125</v>
      </c>
      <c r="L351" s="98">
        <f t="shared" si="52"/>
        <v>316.48980043512302</v>
      </c>
      <c r="M351" s="98">
        <f t="shared" si="54"/>
        <v>313.62165327585035</v>
      </c>
      <c r="N351" s="98"/>
      <c r="O351" s="98"/>
      <c r="P351" s="98">
        <v>332.07296296295192</v>
      </c>
      <c r="Q351" s="98">
        <v>15.583162527828891</v>
      </c>
      <c r="R351" s="98">
        <f t="shared" si="56"/>
        <v>18.573625579496067</v>
      </c>
      <c r="S351" s="98">
        <f t="shared" si="53"/>
        <v>934.98975166973344</v>
      </c>
      <c r="T351" s="101">
        <v>17.292171460257634</v>
      </c>
    </row>
    <row r="352" spans="2:20" x14ac:dyDescent="0.2">
      <c r="B352" s="100">
        <v>43675.5</v>
      </c>
      <c r="C352" s="98">
        <v>17.384025956789653</v>
      </c>
      <c r="D352" s="98">
        <f t="shared" si="50"/>
        <v>13.226896146461698</v>
      </c>
      <c r="E352" s="98">
        <v>103.42166666666667</v>
      </c>
      <c r="F352" s="98">
        <f t="shared" si="55"/>
        <v>86.961704861111954</v>
      </c>
      <c r="G352" s="98">
        <v>53808.871418127746</v>
      </c>
      <c r="H352" s="98">
        <v>18.921365017361111</v>
      </c>
      <c r="I352" s="98">
        <v>14881.906388888889</v>
      </c>
      <c r="J352" s="98">
        <f t="shared" si="51"/>
        <v>84.500301649305555</v>
      </c>
      <c r="K352" s="98">
        <v>59444.42578125</v>
      </c>
      <c r="L352" s="98">
        <f t="shared" si="52"/>
        <v>309.33595433421902</v>
      </c>
      <c r="M352" s="98">
        <f t="shared" si="54"/>
        <v>313.50878219366831</v>
      </c>
      <c r="N352" s="98"/>
      <c r="O352" s="98"/>
      <c r="P352" s="98">
        <v>332.31719135807623</v>
      </c>
      <c r="Q352" s="98">
        <v>22.981237023857215</v>
      </c>
      <c r="R352" s="98">
        <f t="shared" si="56"/>
        <v>18.719817134931333</v>
      </c>
      <c r="S352" s="98">
        <f t="shared" si="53"/>
        <v>1378.8742214314329</v>
      </c>
      <c r="T352" s="101">
        <v>17.382787168092197</v>
      </c>
    </row>
    <row r="353" spans="2:20" x14ac:dyDescent="0.2">
      <c r="B353" s="100">
        <v>43675.541666666664</v>
      </c>
      <c r="C353" s="98">
        <v>16.631107124928384</v>
      </c>
      <c r="D353" s="98">
        <f t="shared" si="50"/>
        <v>13.245734490574995</v>
      </c>
      <c r="E353" s="98">
        <v>96.744722222222222</v>
      </c>
      <c r="F353" s="98">
        <f t="shared" si="55"/>
        <v>87.306670138889714</v>
      </c>
      <c r="G353" s="98">
        <v>60709.161111111112</v>
      </c>
      <c r="H353" s="98">
        <v>14.345160590277779</v>
      </c>
      <c r="I353" s="98">
        <v>15883.27</v>
      </c>
      <c r="J353" s="98">
        <f t="shared" si="51"/>
        <v>82.399561631944437</v>
      </c>
      <c r="K353" s="98">
        <v>59444.42578125</v>
      </c>
      <c r="L353" s="98">
        <f t="shared" si="52"/>
        <v>317.12685358322739</v>
      </c>
      <c r="M353" s="98">
        <f t="shared" si="54"/>
        <v>313.69869574961535</v>
      </c>
      <c r="N353" s="98"/>
      <c r="O353" s="98"/>
      <c r="P353" s="98">
        <v>332.70499999999998</v>
      </c>
      <c r="Q353" s="98">
        <v>15.578146416772571</v>
      </c>
      <c r="R353" s="98">
        <f t="shared" si="56"/>
        <v>18.545921132997069</v>
      </c>
      <c r="S353" s="98">
        <f t="shared" si="53"/>
        <v>934.68878500635424</v>
      </c>
      <c r="T353" s="101">
        <v>17.144503235300071</v>
      </c>
    </row>
    <row r="354" spans="2:20" x14ac:dyDescent="0.2">
      <c r="B354" s="100">
        <v>43675.583333333336</v>
      </c>
      <c r="C354" s="98">
        <v>15.702808067533706</v>
      </c>
      <c r="D354" s="98">
        <f t="shared" si="50"/>
        <v>13.232753619462734</v>
      </c>
      <c r="E354" s="98">
        <v>138.73833333333334</v>
      </c>
      <c r="F354" s="98">
        <f t="shared" si="55"/>
        <v>88.229135416667489</v>
      </c>
      <c r="G354" s="98">
        <v>67541.603937433028</v>
      </c>
      <c r="H354" s="98">
        <v>19.350965711805557</v>
      </c>
      <c r="I354" s="98">
        <v>16917.961543211935</v>
      </c>
      <c r="J354" s="98">
        <f t="shared" si="51"/>
        <v>119.38736762152779</v>
      </c>
      <c r="K354" s="98">
        <v>59444.42578125</v>
      </c>
      <c r="L354" s="98">
        <f t="shared" si="52"/>
        <v>312.57958572092468</v>
      </c>
      <c r="M354" s="98">
        <f t="shared" si="54"/>
        <v>313.73753018150438</v>
      </c>
      <c r="N354" s="98"/>
      <c r="O354" s="98"/>
      <c r="P354" s="98">
        <v>332.21277777777777</v>
      </c>
      <c r="Q354" s="98">
        <v>19.633192056853119</v>
      </c>
      <c r="R354" s="98">
        <f t="shared" si="56"/>
        <v>18.534347503576274</v>
      </c>
      <c r="S354" s="98">
        <f t="shared" si="53"/>
        <v>1177.9915234111872</v>
      </c>
      <c r="T354" s="101">
        <v>16.350394801476892</v>
      </c>
    </row>
    <row r="355" spans="2:20" x14ac:dyDescent="0.2">
      <c r="B355" s="100">
        <v>43675.625</v>
      </c>
      <c r="C355" s="98">
        <v>15.899361338615417</v>
      </c>
      <c r="D355" s="98">
        <f t="shared" si="50"/>
        <v>13.278383954836348</v>
      </c>
      <c r="E355" s="98">
        <v>106.80552469135986</v>
      </c>
      <c r="F355" s="98">
        <f t="shared" si="55"/>
        <v>88.323370241770462</v>
      </c>
      <c r="G355" s="98">
        <v>75225.951523297626</v>
      </c>
      <c r="H355" s="98">
        <v>16.686382378472221</v>
      </c>
      <c r="I355" s="98">
        <v>17940.339166666668</v>
      </c>
      <c r="J355" s="98">
        <f t="shared" si="51"/>
        <v>90.119142312887647</v>
      </c>
      <c r="K355" s="98">
        <v>59444.42578125</v>
      </c>
      <c r="L355" s="98">
        <f t="shared" si="52"/>
        <v>131.36823864437173</v>
      </c>
      <c r="M355" s="98">
        <f t="shared" si="54"/>
        <v>306.16945584924377</v>
      </c>
      <c r="N355" s="98"/>
      <c r="O355" s="98"/>
      <c r="P355" s="98">
        <v>134.94638888888889</v>
      </c>
      <c r="Q355" s="98">
        <v>3.5781502445171482</v>
      </c>
      <c r="R355" s="98">
        <f t="shared" si="56"/>
        <v>17.889192669170225</v>
      </c>
      <c r="S355" s="98">
        <f t="shared" si="53"/>
        <v>214.6890146710289</v>
      </c>
      <c r="T355" s="101">
        <v>15.839451383989459</v>
      </c>
    </row>
    <row r="356" spans="2:20" x14ac:dyDescent="0.2">
      <c r="B356" s="100">
        <v>43675.666666666664</v>
      </c>
      <c r="C356" s="98">
        <v>15.009050816959805</v>
      </c>
      <c r="D356" s="98">
        <f t="shared" si="50"/>
        <v>13.299655303549676</v>
      </c>
      <c r="E356" s="98">
        <v>133.76986111111111</v>
      </c>
      <c r="F356" s="98">
        <f t="shared" si="55"/>
        <v>88.913100565843706</v>
      </c>
      <c r="G356" s="98">
        <v>82180.278787879142</v>
      </c>
      <c r="H356" s="98">
        <v>17.520171440972224</v>
      </c>
      <c r="I356" s="98">
        <v>18996.786785714627</v>
      </c>
      <c r="J356" s="98">
        <f t="shared" si="51"/>
        <v>116.24968967013889</v>
      </c>
      <c r="K356" s="98">
        <v>59444.42578125</v>
      </c>
      <c r="L356" s="98">
        <f t="shared" si="52"/>
        <v>129.72985368324407</v>
      </c>
      <c r="M356" s="98">
        <f t="shared" si="54"/>
        <v>298.47454295468077</v>
      </c>
      <c r="N356" s="98"/>
      <c r="O356" s="98"/>
      <c r="P356" s="98">
        <v>132.92519282596771</v>
      </c>
      <c r="Q356" s="98">
        <v>3.19533914272363</v>
      </c>
      <c r="R356" s="98">
        <f t="shared" si="56"/>
        <v>17.266104338889274</v>
      </c>
      <c r="S356" s="98">
        <f t="shared" si="53"/>
        <v>191.72034856341779</v>
      </c>
      <c r="T356" s="101">
        <v>15.568900118139055</v>
      </c>
    </row>
    <row r="357" spans="2:20" x14ac:dyDescent="0.2">
      <c r="B357" s="100">
        <v>43675.708333333336</v>
      </c>
      <c r="C357" s="98">
        <v>14.421855551049424</v>
      </c>
      <c r="D357" s="98">
        <f t="shared" si="50"/>
        <v>13.314659122434078</v>
      </c>
      <c r="E357" s="98">
        <v>98.63666666666667</v>
      </c>
      <c r="F357" s="98">
        <f t="shared" si="55"/>
        <v>90.964448945473336</v>
      </c>
      <c r="G357" s="98">
        <v>89006.509856631485</v>
      </c>
      <c r="H357" s="98">
        <v>18.880436197916666</v>
      </c>
      <c r="I357" s="98">
        <v>20013.007222222222</v>
      </c>
      <c r="J357" s="98">
        <f t="shared" si="51"/>
        <v>79.756230468750005</v>
      </c>
      <c r="K357" s="98">
        <v>59444.42578125</v>
      </c>
      <c r="L357" s="98">
        <f t="shared" si="52"/>
        <v>202.90145914308818</v>
      </c>
      <c r="M357" s="98">
        <f t="shared" si="54"/>
        <v>293.95622695396941</v>
      </c>
      <c r="N357" s="98"/>
      <c r="O357" s="98"/>
      <c r="P357" s="98">
        <v>208.68697172835908</v>
      </c>
      <c r="Q357" s="98">
        <v>5.7855125852709168</v>
      </c>
      <c r="R357" s="98">
        <f t="shared" si="56"/>
        <v>16.620112062848303</v>
      </c>
      <c r="S357" s="98">
        <f t="shared" si="53"/>
        <v>347.13075511625499</v>
      </c>
      <c r="T357" s="101">
        <v>14.732896412809691</v>
      </c>
    </row>
    <row r="358" spans="2:20" x14ac:dyDescent="0.2">
      <c r="B358" s="100">
        <v>43675.75</v>
      </c>
      <c r="C358" s="98">
        <v>14.249585365543348</v>
      </c>
      <c r="D358" s="98">
        <f t="shared" si="50"/>
        <v>13.300708881510127</v>
      </c>
      <c r="E358" s="98">
        <v>129.61972222222221</v>
      </c>
      <c r="F358" s="98">
        <f t="shared" si="55"/>
        <v>95.176555426954806</v>
      </c>
      <c r="G358" s="98">
        <v>96284.25322222762</v>
      </c>
      <c r="H358" s="98">
        <v>14.655327690972221</v>
      </c>
      <c r="I358" s="98">
        <v>21048.141649073717</v>
      </c>
      <c r="J358" s="98">
        <f t="shared" si="51"/>
        <v>114.96439453124998</v>
      </c>
      <c r="K358" s="98">
        <v>59444.42578125</v>
      </c>
      <c r="L358" s="98">
        <f t="shared" si="52"/>
        <v>299.85018340592995</v>
      </c>
      <c r="M358" s="98">
        <f t="shared" si="54"/>
        <v>293.22518870163975</v>
      </c>
      <c r="N358" s="98"/>
      <c r="O358" s="98"/>
      <c r="P358" s="98">
        <v>318.88812169312604</v>
      </c>
      <c r="Q358" s="98">
        <v>19.037938287196059</v>
      </c>
      <c r="R358" s="98">
        <f t="shared" si="56"/>
        <v>16.768915416589969</v>
      </c>
      <c r="S358" s="98">
        <f t="shared" si="53"/>
        <v>1142.2762972317635</v>
      </c>
      <c r="T358" s="101">
        <v>15.009674274656508</v>
      </c>
    </row>
    <row r="359" spans="2:20" x14ac:dyDescent="0.2">
      <c r="B359" s="100">
        <v>43675.791666666664</v>
      </c>
      <c r="C359" s="98">
        <v>14.164412933632525</v>
      </c>
      <c r="D359" s="98">
        <f t="shared" si="50"/>
        <v>13.302851921439215</v>
      </c>
      <c r="E359" s="98">
        <v>111.58333333333333</v>
      </c>
      <c r="F359" s="98">
        <f t="shared" si="55"/>
        <v>94.417446630658517</v>
      </c>
      <c r="G359" s="98">
        <v>102317.50893162595</v>
      </c>
      <c r="H359" s="98">
        <v>19.055859375000001</v>
      </c>
      <c r="I359" s="98">
        <v>22049.529444444444</v>
      </c>
      <c r="J359" s="98">
        <f t="shared" si="51"/>
        <v>92.527473958333331</v>
      </c>
      <c r="K359" s="98">
        <v>59444.42578125</v>
      </c>
      <c r="L359" s="98">
        <f t="shared" si="52"/>
        <v>307.41573111415011</v>
      </c>
      <c r="M359" s="98">
        <f t="shared" si="54"/>
        <v>293.14203208295311</v>
      </c>
      <c r="N359" s="98"/>
      <c r="O359" s="98"/>
      <c r="P359" s="98">
        <v>329.06035185184743</v>
      </c>
      <c r="Q359" s="98">
        <v>21.644620737697309</v>
      </c>
      <c r="R359" s="98">
        <f t="shared" si="56"/>
        <v>16.729740719986719</v>
      </c>
      <c r="S359" s="98">
        <f t="shared" si="53"/>
        <v>1298.6772442618385</v>
      </c>
      <c r="T359" s="101">
        <v>14.517785730241643</v>
      </c>
    </row>
    <row r="360" spans="2:20" x14ac:dyDescent="0.2">
      <c r="B360" s="100">
        <v>43675.833333333336</v>
      </c>
      <c r="C360" s="98">
        <v>14.604040339257981</v>
      </c>
      <c r="D360" s="98">
        <f t="shared" si="50"/>
        <v>13.329064032620899</v>
      </c>
      <c r="E360" s="98">
        <v>89.530277777777783</v>
      </c>
      <c r="F360" s="98">
        <f t="shared" si="55"/>
        <v>94.045166538065942</v>
      </c>
      <c r="G360" s="98">
        <v>109246.64827777774</v>
      </c>
      <c r="H360" s="98">
        <v>14.223860677083334</v>
      </c>
      <c r="I360" s="98">
        <v>23072.296222221834</v>
      </c>
      <c r="J360" s="98">
        <f t="shared" si="51"/>
        <v>75.306417100694446</v>
      </c>
      <c r="K360" s="98">
        <v>59444.42578125</v>
      </c>
      <c r="L360" s="98">
        <f t="shared" si="52"/>
        <v>310.22089506613298</v>
      </c>
      <c r="M360" s="98">
        <f t="shared" si="54"/>
        <v>292.91681171730477</v>
      </c>
      <c r="N360" s="98"/>
      <c r="O360" s="98"/>
      <c r="P360" s="98">
        <v>327.82833333333332</v>
      </c>
      <c r="Q360" s="98">
        <v>17.607438267200358</v>
      </c>
      <c r="R360" s="98">
        <f t="shared" si="56"/>
        <v>16.769370807856635</v>
      </c>
      <c r="S360" s="98">
        <f t="shared" si="53"/>
        <v>1056.4462960320216</v>
      </c>
      <c r="T360" s="101">
        <v>14.492682637373607</v>
      </c>
    </row>
    <row r="361" spans="2:20" x14ac:dyDescent="0.2">
      <c r="B361" s="100">
        <v>43675.875</v>
      </c>
      <c r="C361" s="98">
        <v>14.56939257457309</v>
      </c>
      <c r="D361" s="98">
        <f t="shared" si="50"/>
        <v>13.356685606218315</v>
      </c>
      <c r="E361" s="98">
        <v>116.92611111111111</v>
      </c>
      <c r="F361" s="98">
        <f t="shared" si="55"/>
        <v>94.26532857510297</v>
      </c>
      <c r="G361" s="98">
        <v>115163.06666666667</v>
      </c>
      <c r="H361" s="98">
        <v>18.974761284722224</v>
      </c>
      <c r="I361" s="98">
        <v>24074.331944444446</v>
      </c>
      <c r="J361" s="98">
        <f t="shared" si="51"/>
        <v>97.951349826388892</v>
      </c>
      <c r="K361" s="98">
        <v>59444.42578125</v>
      </c>
      <c r="L361" s="98">
        <f t="shared" si="52"/>
        <v>310.25096113765971</v>
      </c>
      <c r="M361" s="98">
        <f t="shared" si="54"/>
        <v>292.72900215106125</v>
      </c>
      <c r="N361" s="98"/>
      <c r="O361" s="98"/>
      <c r="P361" s="98">
        <v>328.50752314813849</v>
      </c>
      <c r="Q361" s="98">
        <v>18.256562010478746</v>
      </c>
      <c r="R361" s="98">
        <f t="shared" si="56"/>
        <v>16.801904846836319</v>
      </c>
      <c r="S361" s="98">
        <f t="shared" si="53"/>
        <v>1095.3937206287246</v>
      </c>
      <c r="T361" s="101">
        <v>15.125301096174452</v>
      </c>
    </row>
    <row r="362" spans="2:20" x14ac:dyDescent="0.2">
      <c r="B362" s="100">
        <v>43675.916666666664</v>
      </c>
      <c r="C362" s="98">
        <v>14.356332645328301</v>
      </c>
      <c r="D362" s="98">
        <f t="shared" si="50"/>
        <v>13.36856808502467</v>
      </c>
      <c r="E362" s="98">
        <v>90.442777777777778</v>
      </c>
      <c r="F362" s="98">
        <f t="shared" si="55"/>
        <v>93.952330889917789</v>
      </c>
      <c r="G362" s="98">
        <v>121582.30855555747</v>
      </c>
      <c r="H362" s="98">
        <v>13.998111979166667</v>
      </c>
      <c r="I362" s="98">
        <v>25085.532129630115</v>
      </c>
      <c r="J362" s="98">
        <f t="shared" si="51"/>
        <v>76.444665798611112</v>
      </c>
      <c r="K362" s="98">
        <v>59444.42578125</v>
      </c>
      <c r="L362" s="98">
        <f t="shared" si="52"/>
        <v>311.24648542681501</v>
      </c>
      <c r="M362" s="98">
        <f t="shared" si="54"/>
        <v>292.56784021364837</v>
      </c>
      <c r="N362" s="98"/>
      <c r="O362" s="98"/>
      <c r="P362" s="98">
        <v>327.93861111111113</v>
      </c>
      <c r="Q362" s="98">
        <v>16.692125684296091</v>
      </c>
      <c r="R362" s="98">
        <f t="shared" si="56"/>
        <v>16.75303592004795</v>
      </c>
      <c r="S362" s="98">
        <f t="shared" si="53"/>
        <v>1001.5275410577655</v>
      </c>
      <c r="T362" s="101">
        <v>14.803387237124973</v>
      </c>
    </row>
    <row r="363" spans="2:20" x14ac:dyDescent="0.2">
      <c r="B363" s="100">
        <v>43675.958333333336</v>
      </c>
      <c r="C363" s="98">
        <v>14.659567360877992</v>
      </c>
      <c r="D363" s="98">
        <f t="shared" si="50"/>
        <v>13.383258151914363</v>
      </c>
      <c r="E363" s="98">
        <v>101.88611111111111</v>
      </c>
      <c r="F363" s="98">
        <f t="shared" si="55"/>
        <v>95.145895704732595</v>
      </c>
      <c r="G363" s="98">
        <v>127180.51662962897</v>
      </c>
      <c r="H363" s="98">
        <v>18.720171440972223</v>
      </c>
      <c r="I363" s="98">
        <v>26077.566666666666</v>
      </c>
      <c r="J363" s="98">
        <f t="shared" si="51"/>
        <v>83.165939670138883</v>
      </c>
      <c r="K363" s="98">
        <v>59444.42578125</v>
      </c>
      <c r="L363" s="98">
        <f t="shared" si="52"/>
        <v>307.43710974970884</v>
      </c>
      <c r="M363" s="98">
        <f t="shared" si="54"/>
        <v>292.32960408102423</v>
      </c>
      <c r="N363" s="98"/>
      <c r="O363" s="98"/>
      <c r="P363" s="98">
        <v>327.6596913580762</v>
      </c>
      <c r="Q363" s="98">
        <v>20.22258160836736</v>
      </c>
      <c r="R363" s="98">
        <f t="shared" si="56"/>
        <v>16.788990674073414</v>
      </c>
      <c r="S363" s="98">
        <f t="shared" si="53"/>
        <v>1213.3548965020416</v>
      </c>
      <c r="T363" s="101">
        <v>14.805959311591254</v>
      </c>
    </row>
    <row r="364" spans="2:20" x14ac:dyDescent="0.2">
      <c r="B364" s="100">
        <v>43676</v>
      </c>
      <c r="C364" s="98">
        <v>14.333254965322299</v>
      </c>
      <c r="D364" s="98">
        <f t="shared" si="50"/>
        <v>13.372463950825791</v>
      </c>
      <c r="E364" s="98">
        <v>77.888888888888886</v>
      </c>
      <c r="F364" s="98">
        <f t="shared" si="55"/>
        <v>94.1845704732511</v>
      </c>
      <c r="G364" s="98">
        <v>132289.8217361111</v>
      </c>
      <c r="H364" s="98">
        <v>13.994704861111112</v>
      </c>
      <c r="I364" s="98">
        <v>27073.15443703701</v>
      </c>
      <c r="J364" s="98">
        <f t="shared" si="51"/>
        <v>63.894184027777776</v>
      </c>
      <c r="K364" s="98">
        <v>59444.42578125</v>
      </c>
      <c r="L364" s="98">
        <f t="shared" si="52"/>
        <v>308.18674920103615</v>
      </c>
      <c r="M364" s="98">
        <f t="shared" si="54"/>
        <v>292.13982485595187</v>
      </c>
      <c r="N364" s="98"/>
      <c r="O364" s="98"/>
      <c r="P364" s="98">
        <v>327.14208333333335</v>
      </c>
      <c r="Q364" s="98">
        <v>18.955334132297171</v>
      </c>
      <c r="R364" s="98">
        <f t="shared" si="56"/>
        <v>16.767826612108717</v>
      </c>
      <c r="S364" s="98">
        <f t="shared" si="53"/>
        <v>1137.3200479378302</v>
      </c>
      <c r="T364" s="101">
        <v>15.07137504445182</v>
      </c>
    </row>
    <row r="365" spans="2:20" x14ac:dyDescent="0.2">
      <c r="B365" s="100">
        <v>43676.041666666664</v>
      </c>
      <c r="C365" s="98">
        <v>13.103408829975976</v>
      </c>
      <c r="D365" s="98">
        <f t="shared" si="50"/>
        <v>13.390142859784858</v>
      </c>
      <c r="E365" s="98">
        <v>106.07277777777777</v>
      </c>
      <c r="F365" s="98">
        <f t="shared" si="55"/>
        <v>95.457753343621462</v>
      </c>
      <c r="G365" s="98">
        <v>4335.8561447805832</v>
      </c>
      <c r="H365" s="98">
        <v>18.530729166666667</v>
      </c>
      <c r="I365" s="98">
        <v>1709.7049999999999</v>
      </c>
      <c r="J365" s="98">
        <f t="shared" si="51"/>
        <v>87.542048611111113</v>
      </c>
      <c r="K365" s="98">
        <v>132.09872395833332</v>
      </c>
      <c r="L365" s="98">
        <f t="shared" si="52"/>
        <v>310.18730258664323</v>
      </c>
      <c r="M365" s="98">
        <f t="shared" si="54"/>
        <v>291.8931793220392</v>
      </c>
      <c r="N365" s="98"/>
      <c r="O365" s="98"/>
      <c r="P365" s="98">
        <v>325.74990740741293</v>
      </c>
      <c r="Q365" s="98">
        <v>15.562604820769694</v>
      </c>
      <c r="R365" s="98">
        <f t="shared" si="56"/>
        <v>16.761840973181403</v>
      </c>
      <c r="S365" s="98">
        <f t="shared" si="53"/>
        <v>933.75628924618161</v>
      </c>
      <c r="T365" s="101">
        <v>14.45563290772494</v>
      </c>
    </row>
    <row r="366" spans="2:20" x14ac:dyDescent="0.2">
      <c r="B366" s="100">
        <v>43676.083333333336</v>
      </c>
      <c r="C366" s="98">
        <v>11.047915680976326</v>
      </c>
      <c r="D366" s="98">
        <f t="shared" si="50"/>
        <v>13.405591701691593</v>
      </c>
      <c r="E366" s="98">
        <v>87.814374999999998</v>
      </c>
      <c r="F366" s="98">
        <f t="shared" si="55"/>
        <v>94.655806005658519</v>
      </c>
      <c r="G366" s="98">
        <v>8105.3498062030476</v>
      </c>
      <c r="H366" s="98">
        <v>13.826421440972222</v>
      </c>
      <c r="I366" s="98">
        <v>1540.0445888888505</v>
      </c>
      <c r="J366" s="98">
        <f t="shared" si="51"/>
        <v>73.987953559027773</v>
      </c>
      <c r="K366" s="98">
        <v>5779.1638349292016</v>
      </c>
      <c r="L366" s="98">
        <f t="shared" si="52"/>
        <v>303.57245652818017</v>
      </c>
      <c r="M366" s="98">
        <f t="shared" si="54"/>
        <v>291.49932314893368</v>
      </c>
      <c r="N366" s="98"/>
      <c r="O366" s="98"/>
      <c r="P366" s="98">
        <v>323.41509259258709</v>
      </c>
      <c r="Q366" s="98">
        <v>19.8426360644069</v>
      </c>
      <c r="R366" s="98">
        <f t="shared" si="56"/>
        <v>16.788957177150646</v>
      </c>
      <c r="S366" s="98">
        <f t="shared" si="53"/>
        <v>1190.5581638644139</v>
      </c>
      <c r="T366" s="101">
        <v>12.832314093112945</v>
      </c>
    </row>
    <row r="367" spans="2:20" x14ac:dyDescent="0.2">
      <c r="B367" s="100">
        <v>43676.125</v>
      </c>
      <c r="C367" s="98">
        <v>10.341985834312315</v>
      </c>
      <c r="D367" s="98">
        <f t="shared" si="50"/>
        <v>13.438077826861637</v>
      </c>
      <c r="E367" s="98">
        <v>77.638888888888886</v>
      </c>
      <c r="F367" s="98">
        <f t="shared" si="55"/>
        <v>94.796031700102958</v>
      </c>
      <c r="G367" s="98">
        <v>13791.881777777739</v>
      </c>
      <c r="H367" s="98">
        <v>18.331022135416667</v>
      </c>
      <c r="I367" s="98">
        <v>2517.2186111111109</v>
      </c>
      <c r="J367" s="98">
        <f t="shared" si="51"/>
        <v>59.307866753472219</v>
      </c>
      <c r="K367" s="98">
        <v>17651.660786765948</v>
      </c>
      <c r="L367" s="98">
        <f t="shared" si="52"/>
        <v>302.12375896471372</v>
      </c>
      <c r="M367" s="98">
        <f t="shared" si="54"/>
        <v>291.0282321537299</v>
      </c>
      <c r="N367" s="98"/>
      <c r="O367" s="98"/>
      <c r="P367" s="98">
        <v>321.80043209877277</v>
      </c>
      <c r="Q367" s="98">
        <v>19.676673134059076</v>
      </c>
      <c r="R367" s="98">
        <f t="shared" si="56"/>
        <v>16.798420085934826</v>
      </c>
      <c r="S367" s="98">
        <f t="shared" si="53"/>
        <v>1180.6003880435446</v>
      </c>
      <c r="T367" s="101">
        <v>11.506572362343885</v>
      </c>
    </row>
    <row r="368" spans="2:20" x14ac:dyDescent="0.2">
      <c r="B368" s="100">
        <v>43676.166666666664</v>
      </c>
      <c r="C368" s="98">
        <v>9.0078334512026057</v>
      </c>
      <c r="D368" s="98">
        <f t="shared" si="50"/>
        <v>13.448976653490554</v>
      </c>
      <c r="E368" s="98">
        <v>98.396111111111111</v>
      </c>
      <c r="F368" s="98">
        <f t="shared" si="55"/>
        <v>94.712293274177043</v>
      </c>
      <c r="G368" s="98">
        <v>18840.355555555554</v>
      </c>
      <c r="H368" s="98">
        <v>13.789932364004764</v>
      </c>
      <c r="I368" s="98">
        <v>3490.9255555555555</v>
      </c>
      <c r="J368" s="98">
        <f t="shared" si="51"/>
        <v>84.606178747106341</v>
      </c>
      <c r="K368" s="98">
        <v>29448.547604528532</v>
      </c>
      <c r="L368" s="98">
        <f t="shared" si="52"/>
        <v>304.41736508951419</v>
      </c>
      <c r="M368" s="98">
        <f t="shared" si="54"/>
        <v>290.53393512014981</v>
      </c>
      <c r="N368" s="98"/>
      <c r="O368" s="98"/>
      <c r="P368" s="98">
        <v>320.08907407409617</v>
      </c>
      <c r="Q368" s="98">
        <v>15.67170898458196</v>
      </c>
      <c r="R368" s="98">
        <f t="shared" si="56"/>
        <v>16.795279399057609</v>
      </c>
      <c r="S368" s="98">
        <f t="shared" si="53"/>
        <v>940.3025390749176</v>
      </c>
      <c r="T368" s="101">
        <v>10.147975419873514</v>
      </c>
    </row>
    <row r="369" spans="2:20" x14ac:dyDescent="0.2">
      <c r="B369" s="100">
        <v>43676.208333333336</v>
      </c>
      <c r="C369" s="98">
        <v>8.5776713773939353</v>
      </c>
      <c r="D369" s="98">
        <f t="shared" si="50"/>
        <v>13.456561001101463</v>
      </c>
      <c r="E369" s="98">
        <v>70.871111111111105</v>
      </c>
      <c r="F369" s="98">
        <f t="shared" si="55"/>
        <v>94.123809477880741</v>
      </c>
      <c r="G369" s="98">
        <v>24349.247979798845</v>
      </c>
      <c r="H369" s="98">
        <v>18.356380208333334</v>
      </c>
      <c r="I369" s="98">
        <v>4470.5044444444447</v>
      </c>
      <c r="J369" s="98">
        <f t="shared" si="51"/>
        <v>52.514730902777771</v>
      </c>
      <c r="K369" s="98">
        <v>41262.975083912213</v>
      </c>
      <c r="L369" s="98">
        <f t="shared" si="52"/>
        <v>300.02740546320877</v>
      </c>
      <c r="M369" s="98">
        <f t="shared" si="54"/>
        <v>290.00221419771418</v>
      </c>
      <c r="N369" s="98"/>
      <c r="O369" s="98"/>
      <c r="P369" s="98">
        <v>318.91816666666421</v>
      </c>
      <c r="Q369" s="98">
        <v>18.89076120345543</v>
      </c>
      <c r="R369" s="98">
        <f t="shared" si="56"/>
        <v>16.788503793715361</v>
      </c>
      <c r="S369" s="98">
        <f t="shared" si="53"/>
        <v>1133.4456722073257</v>
      </c>
      <c r="T369" s="101">
        <v>8.6396573169363862</v>
      </c>
    </row>
    <row r="370" spans="2:20" x14ac:dyDescent="0.2">
      <c r="B370" s="100">
        <v>43676.25</v>
      </c>
      <c r="C370" s="98">
        <v>8.4449010255104966</v>
      </c>
      <c r="D370" s="98">
        <f t="shared" si="50"/>
        <v>13.465633649991902</v>
      </c>
      <c r="E370" s="98">
        <v>100.40222222222222</v>
      </c>
      <c r="F370" s="98">
        <f t="shared" si="55"/>
        <v>96.022952996399241</v>
      </c>
      <c r="G370" s="98">
        <v>29232.393555558159</v>
      </c>
      <c r="H370" s="98">
        <v>13.874717881944445</v>
      </c>
      <c r="I370" s="98">
        <v>5441.0780555555557</v>
      </c>
      <c r="J370" s="98">
        <f t="shared" si="51"/>
        <v>86.527504340277773</v>
      </c>
      <c r="K370" s="98">
        <v>53243.292195615177</v>
      </c>
      <c r="L370" s="98">
        <f t="shared" si="52"/>
        <v>304.37443563091466</v>
      </c>
      <c r="M370" s="98">
        <f t="shared" si="54"/>
        <v>289.56900553829189</v>
      </c>
      <c r="N370" s="98"/>
      <c r="O370" s="98"/>
      <c r="P370" s="98">
        <v>320.08592592593698</v>
      </c>
      <c r="Q370" s="98">
        <v>15.711490295022312</v>
      </c>
      <c r="R370" s="98">
        <f t="shared" si="56"/>
        <v>16.72500527721208</v>
      </c>
      <c r="S370" s="98">
        <f t="shared" si="53"/>
        <v>942.6894177013387</v>
      </c>
      <c r="T370" s="101">
        <v>9.6825363862775777</v>
      </c>
    </row>
    <row r="371" spans="2:20" x14ac:dyDescent="0.2">
      <c r="B371" s="100">
        <v>43676.291666666664</v>
      </c>
      <c r="C371" s="98">
        <v>8.660144816851826</v>
      </c>
      <c r="D371" s="98">
        <f t="shared" si="50"/>
        <v>13.468945276409791</v>
      </c>
      <c r="E371" s="98">
        <v>58.154444444444444</v>
      </c>
      <c r="F371" s="98">
        <f t="shared" si="55"/>
        <v>94.800545588991838</v>
      </c>
      <c r="G371" s="98">
        <v>33653.845424836742</v>
      </c>
      <c r="H371" s="98">
        <v>18.559223090277779</v>
      </c>
      <c r="I371" s="98">
        <v>6438.7242652318209</v>
      </c>
      <c r="J371" s="98">
        <f t="shared" si="51"/>
        <v>39.595221354166668</v>
      </c>
      <c r="K371" s="98">
        <v>59421.972694498698</v>
      </c>
      <c r="L371" s="98">
        <f t="shared" si="52"/>
        <v>296.22838027059618</v>
      </c>
      <c r="M371" s="98">
        <f t="shared" si="54"/>
        <v>288.95336246414314</v>
      </c>
      <c r="N371" s="98"/>
      <c r="O371" s="98"/>
      <c r="P371" s="98">
        <v>319.91722222222222</v>
      </c>
      <c r="Q371" s="98">
        <v>23.688841951626042</v>
      </c>
      <c r="R371" s="98">
        <f t="shared" si="56"/>
        <v>16.824811160002344</v>
      </c>
      <c r="S371" s="98">
        <f t="shared" si="53"/>
        <v>1421.3305170975625</v>
      </c>
      <c r="T371" s="101">
        <v>9.5040748243861728</v>
      </c>
    </row>
    <row r="372" spans="2:20" x14ac:dyDescent="0.2">
      <c r="B372" s="100">
        <v>43676.333333333336</v>
      </c>
      <c r="C372" s="98">
        <v>10.214288325839572</v>
      </c>
      <c r="D372" s="98">
        <f t="shared" ref="D372:D435" si="57">AVERAGE(C349:C372)</f>
        <v>13.472979021848753</v>
      </c>
      <c r="E372" s="98">
        <v>97.917500000000004</v>
      </c>
      <c r="F372" s="98">
        <f t="shared" si="55"/>
        <v>96.548300218621478</v>
      </c>
      <c r="G372" s="98">
        <v>39246.755555555559</v>
      </c>
      <c r="H372" s="98">
        <v>23.297450086805554</v>
      </c>
      <c r="I372" s="98">
        <v>7620.8194444444443</v>
      </c>
      <c r="J372" s="98">
        <f t="shared" si="51"/>
        <v>74.62004991319445</v>
      </c>
      <c r="K372" s="98">
        <v>59424.19921875</v>
      </c>
      <c r="L372" s="98">
        <f t="shared" si="52"/>
        <v>304.85876554352126</v>
      </c>
      <c r="M372" s="98">
        <f t="shared" si="54"/>
        <v>288.53432201735399</v>
      </c>
      <c r="N372" s="98"/>
      <c r="O372" s="98"/>
      <c r="P372" s="98">
        <v>320.23370370361539</v>
      </c>
      <c r="Q372" s="98">
        <v>15.374938160094121</v>
      </c>
      <c r="R372" s="98">
        <f t="shared" si="56"/>
        <v>16.771462203495851</v>
      </c>
      <c r="S372" s="98">
        <f t="shared" si="53"/>
        <v>922.49628960564723</v>
      </c>
      <c r="T372" s="101">
        <v>8.8411374112668764</v>
      </c>
    </row>
    <row r="373" spans="2:20" x14ac:dyDescent="0.2">
      <c r="B373" s="100">
        <v>43676.375</v>
      </c>
      <c r="C373" s="98">
        <v>13.695520515587026</v>
      </c>
      <c r="D373" s="98">
        <f t="shared" si="57"/>
        <v>13.474487437887914</v>
      </c>
      <c r="E373" s="98">
        <v>86.303333333333327</v>
      </c>
      <c r="F373" s="98">
        <f t="shared" si="55"/>
        <v>96.512409014917765</v>
      </c>
      <c r="G373" s="98">
        <v>43159.427173913122</v>
      </c>
      <c r="H373" s="98">
        <v>15.624565972222221</v>
      </c>
      <c r="I373" s="98">
        <v>8779.3638805555765</v>
      </c>
      <c r="J373" s="98">
        <f t="shared" si="51"/>
        <v>70.678767361111113</v>
      </c>
      <c r="K373" s="98">
        <v>59424.19921875</v>
      </c>
      <c r="L373" s="98">
        <f t="shared" si="52"/>
        <v>300.15136235120082</v>
      </c>
      <c r="M373" s="98">
        <f t="shared" si="54"/>
        <v>287.85641289559373</v>
      </c>
      <c r="N373" s="98"/>
      <c r="O373" s="98"/>
      <c r="P373" s="98">
        <v>320.24305555555554</v>
      </c>
      <c r="Q373" s="98">
        <v>20.091693204354701</v>
      </c>
      <c r="R373" s="98">
        <f t="shared" si="56"/>
        <v>16.944926880811355</v>
      </c>
      <c r="S373" s="98">
        <f t="shared" si="53"/>
        <v>1205.501592261282</v>
      </c>
      <c r="T373" s="101">
        <v>12.382243183983697</v>
      </c>
    </row>
    <row r="374" spans="2:20" x14ac:dyDescent="0.2">
      <c r="B374" s="100">
        <v>43676.416666666664</v>
      </c>
      <c r="C374" s="98">
        <v>16.87491764439477</v>
      </c>
      <c r="D374" s="98">
        <f t="shared" si="57"/>
        <v>13.47342304735516</v>
      </c>
      <c r="E374" s="98">
        <v>120.52777777777777</v>
      </c>
      <c r="F374" s="98">
        <f t="shared" si="55"/>
        <v>99.107015496399256</v>
      </c>
      <c r="G374" s="98">
        <v>48998.066648148168</v>
      </c>
      <c r="H374" s="98">
        <v>16.701974826388888</v>
      </c>
      <c r="I374" s="98">
        <v>9834.9387626250591</v>
      </c>
      <c r="J374" s="98">
        <f t="shared" si="51"/>
        <v>103.82580295138888</v>
      </c>
      <c r="K374" s="98">
        <v>59424.19921875</v>
      </c>
      <c r="L374" s="98">
        <f t="shared" si="52"/>
        <v>312.20454474987218</v>
      </c>
      <c r="M374" s="98">
        <f t="shared" si="54"/>
        <v>288.01190157599984</v>
      </c>
      <c r="N374" s="98"/>
      <c r="O374" s="98"/>
      <c r="P374" s="98">
        <v>328.14578703703978</v>
      </c>
      <c r="Q374" s="98">
        <v>15.941242287167569</v>
      </c>
      <c r="R374" s="98">
        <f t="shared" si="56"/>
        <v>16.633497117953937</v>
      </c>
      <c r="S374" s="98">
        <f t="shared" si="53"/>
        <v>956.47453723005412</v>
      </c>
      <c r="T374" s="101">
        <v>15.478877408603827</v>
      </c>
    </row>
    <row r="375" spans="2:20" x14ac:dyDescent="0.2">
      <c r="B375" s="100">
        <v>43676.458333333336</v>
      </c>
      <c r="C375" s="98">
        <v>17.29968398247328</v>
      </c>
      <c r="D375" s="98">
        <f t="shared" si="57"/>
        <v>13.468877771872085</v>
      </c>
      <c r="E375" s="98">
        <v>70.944444444444443</v>
      </c>
      <c r="F375" s="98">
        <f t="shared" si="55"/>
        <v>98.79320762602886</v>
      </c>
      <c r="G375" s="98">
        <v>55198.625757576621</v>
      </c>
      <c r="H375" s="98">
        <v>18.447960069444445</v>
      </c>
      <c r="I375" s="98">
        <v>10870.552890946767</v>
      </c>
      <c r="J375" s="98">
        <f t="shared" si="51"/>
        <v>52.496484374999994</v>
      </c>
      <c r="K375" s="98">
        <v>59424.19921875</v>
      </c>
      <c r="L375" s="98">
        <f t="shared" si="52"/>
        <v>41.066155581642917</v>
      </c>
      <c r="M375" s="98">
        <f t="shared" si="54"/>
        <v>276.5359163737715</v>
      </c>
      <c r="N375" s="98"/>
      <c r="O375" s="98"/>
      <c r="P375" s="98">
        <v>61.149262202043133</v>
      </c>
      <c r="Q375" s="98">
        <v>20.083106620400212</v>
      </c>
      <c r="R375" s="98">
        <f t="shared" si="56"/>
        <v>16.820994788477741</v>
      </c>
      <c r="S375" s="98">
        <f t="shared" si="53"/>
        <v>1204.9863972240128</v>
      </c>
      <c r="T375" s="101">
        <v>15.273413144194832</v>
      </c>
    </row>
    <row r="376" spans="2:20" x14ac:dyDescent="0.2">
      <c r="B376" s="100">
        <v>43676.5</v>
      </c>
      <c r="C376" s="98">
        <v>17.315391140338033</v>
      </c>
      <c r="D376" s="98">
        <f t="shared" si="57"/>
        <v>13.466017987853265</v>
      </c>
      <c r="E376" s="98">
        <v>90.129444444444445</v>
      </c>
      <c r="F376" s="98">
        <f t="shared" si="55"/>
        <v>98.239365033436286</v>
      </c>
      <c r="G376" s="98">
        <v>61117.115811967189</v>
      </c>
      <c r="H376" s="98">
        <v>23.046842447916667</v>
      </c>
      <c r="I376" s="98">
        <v>12081.155000000001</v>
      </c>
      <c r="J376" s="98">
        <f t="shared" si="51"/>
        <v>67.082601996527785</v>
      </c>
      <c r="K376" s="98">
        <v>59424.19921875</v>
      </c>
      <c r="L376" s="98">
        <f t="shared" si="52"/>
        <v>99.094537082178164</v>
      </c>
      <c r="M376" s="98">
        <f t="shared" si="54"/>
        <v>267.77585732160316</v>
      </c>
      <c r="N376" s="98"/>
      <c r="O376" s="98"/>
      <c r="P376" s="98">
        <v>118.69826707441386</v>
      </c>
      <c r="Q376" s="98">
        <v>19.603729992235699</v>
      </c>
      <c r="R376" s="98">
        <f t="shared" si="56"/>
        <v>16.680265328826842</v>
      </c>
      <c r="S376" s="98">
        <f t="shared" si="53"/>
        <v>1176.223799534142</v>
      </c>
      <c r="T376" s="101">
        <v>20.444559388966042</v>
      </c>
    </row>
    <row r="377" spans="2:20" x14ac:dyDescent="0.2">
      <c r="B377" s="100">
        <v>43676.541666666664</v>
      </c>
      <c r="C377" s="98">
        <v>16.273200487384781</v>
      </c>
      <c r="D377" s="98">
        <f t="shared" si="57"/>
        <v>13.451105211288947</v>
      </c>
      <c r="E377" s="98">
        <v>132.95777777777778</v>
      </c>
      <c r="F377" s="98">
        <f t="shared" si="55"/>
        <v>99.748242348251082</v>
      </c>
      <c r="G377" s="98">
        <v>67459.031111111108</v>
      </c>
      <c r="H377" s="98">
        <v>16.345974392361111</v>
      </c>
      <c r="I377" s="98">
        <v>13239.215981481026</v>
      </c>
      <c r="J377" s="98">
        <f t="shared" si="51"/>
        <v>116.61180338541666</v>
      </c>
      <c r="K377" s="98">
        <v>59424.19921875</v>
      </c>
      <c r="L377" s="98">
        <f t="shared" si="52"/>
        <v>313.71427350279254</v>
      </c>
      <c r="M377" s="98">
        <f t="shared" si="54"/>
        <v>267.63366648491836</v>
      </c>
      <c r="N377" s="98"/>
      <c r="O377" s="98"/>
      <c r="P377" s="98">
        <v>329.49166666666667</v>
      </c>
      <c r="Q377" s="98">
        <v>15.777393163874125</v>
      </c>
      <c r="R377" s="98">
        <f t="shared" si="56"/>
        <v>16.688567276622738</v>
      </c>
      <c r="S377" s="98">
        <f t="shared" si="53"/>
        <v>946.64358983244745</v>
      </c>
      <c r="T377" s="101">
        <v>16.387076119745874</v>
      </c>
    </row>
    <row r="378" spans="2:20" x14ac:dyDescent="0.2">
      <c r="B378" s="100">
        <v>43676.583333333336</v>
      </c>
      <c r="C378" s="98">
        <v>16.297625942017831</v>
      </c>
      <c r="D378" s="98">
        <f t="shared" si="57"/>
        <v>13.475889289392454</v>
      </c>
      <c r="E378" s="98">
        <v>90.325000000000003</v>
      </c>
      <c r="F378" s="98">
        <f t="shared" si="55"/>
        <v>97.731020126028852</v>
      </c>
      <c r="G378" s="98">
        <v>74592.158680555556</v>
      </c>
      <c r="H378" s="98">
        <v>18.000575086805554</v>
      </c>
      <c r="I378" s="98">
        <v>14362.949761904478</v>
      </c>
      <c r="J378" s="98">
        <f t="shared" si="51"/>
        <v>72.324424913194449</v>
      </c>
      <c r="K378" s="98">
        <v>59424.19921875</v>
      </c>
      <c r="L378" s="98">
        <f t="shared" si="52"/>
        <v>308.9880251974364</v>
      </c>
      <c r="M378" s="98">
        <f t="shared" si="54"/>
        <v>267.48401812977301</v>
      </c>
      <c r="N378" s="98"/>
      <c r="O378" s="98"/>
      <c r="P378" s="98">
        <v>330.39837962962685</v>
      </c>
      <c r="Q378" s="98">
        <v>21.410354432190459</v>
      </c>
      <c r="R378" s="98">
        <f t="shared" si="56"/>
        <v>16.762615708928461</v>
      </c>
      <c r="S378" s="98">
        <f t="shared" si="53"/>
        <v>1284.6212659314276</v>
      </c>
      <c r="T378" s="101">
        <v>16.943684233961264</v>
      </c>
    </row>
    <row r="379" spans="2:20" x14ac:dyDescent="0.2">
      <c r="B379" s="100">
        <v>43676.625</v>
      </c>
      <c r="C379" s="98">
        <v>15.757357238485582</v>
      </c>
      <c r="D379" s="98">
        <f t="shared" si="57"/>
        <v>13.469972451887045</v>
      </c>
      <c r="E379" s="98">
        <v>145.05666666666667</v>
      </c>
      <c r="F379" s="98">
        <f t="shared" si="55"/>
        <v>99.324817708333327</v>
      </c>
      <c r="G379" s="98">
        <v>81796.155555555553</v>
      </c>
      <c r="H379" s="98">
        <v>19.707530381944444</v>
      </c>
      <c r="I379" s="98">
        <v>15474.313017171356</v>
      </c>
      <c r="J379" s="98">
        <f t="shared" si="51"/>
        <v>125.34913628472222</v>
      </c>
      <c r="K379" s="98">
        <v>59424.19921875</v>
      </c>
      <c r="L379" s="98">
        <f t="shared" si="52"/>
        <v>311.15075695331723</v>
      </c>
      <c r="M379" s="98">
        <f t="shared" si="54"/>
        <v>274.97495639264577</v>
      </c>
      <c r="N379" s="98"/>
      <c r="O379" s="98"/>
      <c r="P379" s="98">
        <v>329.24104938271142</v>
      </c>
      <c r="Q379" s="98">
        <v>18.090292429394193</v>
      </c>
      <c r="R379" s="98">
        <f t="shared" si="56"/>
        <v>17.367288299965008</v>
      </c>
      <c r="S379" s="98">
        <f t="shared" si="53"/>
        <v>1085.4175457636516</v>
      </c>
      <c r="T379" s="101">
        <v>16.167405892992651</v>
      </c>
    </row>
    <row r="380" spans="2:20" x14ac:dyDescent="0.2">
      <c r="B380" s="100">
        <v>43676.666666666664</v>
      </c>
      <c r="C380" s="98">
        <v>15.065138882355143</v>
      </c>
      <c r="D380" s="98">
        <f t="shared" si="57"/>
        <v>13.472309454611848</v>
      </c>
      <c r="E380" s="98">
        <v>118.54638888888888</v>
      </c>
      <c r="F380" s="98">
        <f t="shared" si="55"/>
        <v>98.690506365740745</v>
      </c>
      <c r="G380" s="98">
        <v>88129.924557167164</v>
      </c>
      <c r="H380" s="98">
        <v>19.879513888888887</v>
      </c>
      <c r="I380" s="98">
        <v>16580.509999999998</v>
      </c>
      <c r="J380" s="98">
        <f t="shared" si="51"/>
        <v>98.666875000000005</v>
      </c>
      <c r="K380" s="98">
        <v>59424.19921875</v>
      </c>
      <c r="L380" s="98">
        <f t="shared" si="52"/>
        <v>312.79850746301207</v>
      </c>
      <c r="M380" s="98">
        <f t="shared" si="54"/>
        <v>282.60281696680278</v>
      </c>
      <c r="N380" s="98"/>
      <c r="O380" s="98"/>
      <c r="P380" s="98">
        <v>331.88286706349294</v>
      </c>
      <c r="Q380" s="98">
        <v>19.084359600480852</v>
      </c>
      <c r="R380" s="98">
        <f t="shared" si="56"/>
        <v>18.029330819038226</v>
      </c>
      <c r="S380" s="98">
        <f t="shared" si="53"/>
        <v>1145.0615760288511</v>
      </c>
      <c r="T380" s="101">
        <v>15.786721695794</v>
      </c>
    </row>
    <row r="381" spans="2:20" x14ac:dyDescent="0.2">
      <c r="B381" s="100">
        <v>43676.708333333336</v>
      </c>
      <c r="C381" s="98">
        <v>14.537615286303788</v>
      </c>
      <c r="D381" s="98">
        <f t="shared" si="57"/>
        <v>13.477132776914116</v>
      </c>
      <c r="E381" s="98">
        <v>105.27944444444445</v>
      </c>
      <c r="F381" s="98">
        <f t="shared" si="55"/>
        <v>98.967288773148141</v>
      </c>
      <c r="G381" s="98">
        <v>95433.095588233467</v>
      </c>
      <c r="H381" s="98">
        <v>16.341916232638887</v>
      </c>
      <c r="I381" s="98">
        <v>17698.299902778359</v>
      </c>
      <c r="J381" s="98">
        <f t="shared" si="51"/>
        <v>88.937528211805557</v>
      </c>
      <c r="K381" s="98">
        <v>59424.19921875</v>
      </c>
      <c r="L381" s="98">
        <f t="shared" si="52"/>
        <v>316.40725625902002</v>
      </c>
      <c r="M381" s="98">
        <f t="shared" si="54"/>
        <v>287.3322251799666</v>
      </c>
      <c r="N381" s="98"/>
      <c r="O381" s="98"/>
      <c r="P381" s="98">
        <v>332.45944444444444</v>
      </c>
      <c r="Q381" s="98">
        <v>16.052188185424441</v>
      </c>
      <c r="R381" s="98">
        <f t="shared" si="56"/>
        <v>18.457108969044619</v>
      </c>
      <c r="S381" s="98">
        <f t="shared" si="53"/>
        <v>963.13129112546653</v>
      </c>
      <c r="T381" s="101">
        <v>15.142748707665337</v>
      </c>
    </row>
    <row r="382" spans="2:20" x14ac:dyDescent="0.2">
      <c r="B382" s="100">
        <v>43676.75</v>
      </c>
      <c r="C382" s="98">
        <v>14.200135477383931</v>
      </c>
      <c r="D382" s="98">
        <f t="shared" si="57"/>
        <v>13.475072364907474</v>
      </c>
      <c r="E382" s="98">
        <v>95.958055555555561</v>
      </c>
      <c r="F382" s="98">
        <f t="shared" si="55"/>
        <v>97.564719328703688</v>
      </c>
      <c r="G382" s="98">
        <v>101303.60546296407</v>
      </c>
      <c r="H382" s="98">
        <v>18.060101996527777</v>
      </c>
      <c r="I382" s="98">
        <v>18821.784222221111</v>
      </c>
      <c r="J382" s="98">
        <f t="shared" si="51"/>
        <v>77.897953559027783</v>
      </c>
      <c r="K382" s="98">
        <v>59424.19921875</v>
      </c>
      <c r="L382" s="98">
        <f t="shared" si="52"/>
        <v>313.72052928129006</v>
      </c>
      <c r="M382" s="98">
        <f t="shared" si="54"/>
        <v>287.91015625810655</v>
      </c>
      <c r="N382" s="98"/>
      <c r="O382" s="98"/>
      <c r="P382" s="98">
        <v>332.60050925926203</v>
      </c>
      <c r="Q382" s="98">
        <v>18.879979977971978</v>
      </c>
      <c r="R382" s="98">
        <f t="shared" si="56"/>
        <v>18.450527372826951</v>
      </c>
      <c r="S382" s="98">
        <f t="shared" si="53"/>
        <v>1132.7987986783187</v>
      </c>
      <c r="T382" s="101">
        <v>14.963601189084972</v>
      </c>
    </row>
    <row r="383" spans="2:20" x14ac:dyDescent="0.2">
      <c r="B383" s="100">
        <v>43676.791666666664</v>
      </c>
      <c r="C383" s="98">
        <v>14.542274191644456</v>
      </c>
      <c r="D383" s="98">
        <f t="shared" si="57"/>
        <v>13.490816583991304</v>
      </c>
      <c r="E383" s="98">
        <v>97.039722222222224</v>
      </c>
      <c r="F383" s="98">
        <f t="shared" si="55"/>
        <v>96.958735532407403</v>
      </c>
      <c r="G383" s="98">
        <v>107781.26166666667</v>
      </c>
      <c r="H383" s="98">
        <v>19.096430121527778</v>
      </c>
      <c r="I383" s="98">
        <v>19916.639520200144</v>
      </c>
      <c r="J383" s="98">
        <f t="shared" si="51"/>
        <v>77.94329210069445</v>
      </c>
      <c r="K383" s="98">
        <v>59424.19921875</v>
      </c>
      <c r="L383" s="98">
        <f t="shared" si="52"/>
        <v>312.27894841170558</v>
      </c>
      <c r="M383" s="98">
        <f t="shared" si="54"/>
        <v>288.1127903121714</v>
      </c>
      <c r="N383" s="98"/>
      <c r="O383" s="98"/>
      <c r="P383" s="98">
        <v>331.86519230769738</v>
      </c>
      <c r="Q383" s="98">
        <v>19.58624389599181</v>
      </c>
      <c r="R383" s="98">
        <f t="shared" si="56"/>
        <v>18.364761671089223</v>
      </c>
      <c r="S383" s="98">
        <f t="shared" si="53"/>
        <v>1175.1746337595087</v>
      </c>
      <c r="T383" s="101">
        <v>14.713311688925719</v>
      </c>
    </row>
    <row r="384" spans="2:20" x14ac:dyDescent="0.2">
      <c r="B384" s="100">
        <v>43676.833333333336</v>
      </c>
      <c r="C384" s="98">
        <v>14.725815189856416</v>
      </c>
      <c r="D384" s="98">
        <f t="shared" si="57"/>
        <v>13.495890536099571</v>
      </c>
      <c r="E384" s="98">
        <v>111.31111111111112</v>
      </c>
      <c r="F384" s="98">
        <f t="shared" si="55"/>
        <v>97.866270254629626</v>
      </c>
      <c r="G384" s="98">
        <v>113636.06626016034</v>
      </c>
      <c r="H384" s="98">
        <v>19.566080729166668</v>
      </c>
      <c r="I384" s="98">
        <v>21004.535</v>
      </c>
      <c r="J384" s="98">
        <f t="shared" si="51"/>
        <v>91.745030381944446</v>
      </c>
      <c r="K384" s="98">
        <v>59424.19921875</v>
      </c>
      <c r="L384" s="98">
        <f t="shared" si="52"/>
        <v>315.48108496789303</v>
      </c>
      <c r="M384" s="98">
        <f t="shared" si="54"/>
        <v>288.33196489141136</v>
      </c>
      <c r="N384" s="98"/>
      <c r="O384" s="98"/>
      <c r="P384" s="98">
        <v>331.24439814817572</v>
      </c>
      <c r="Q384" s="98">
        <v>15.763313180282712</v>
      </c>
      <c r="R384" s="98">
        <f t="shared" si="56"/>
        <v>18.287923125800983</v>
      </c>
      <c r="S384" s="98">
        <f t="shared" si="53"/>
        <v>945.79879081696265</v>
      </c>
      <c r="T384" s="101">
        <v>14.88107135496141</v>
      </c>
    </row>
    <row r="385" spans="2:20" x14ac:dyDescent="0.2">
      <c r="B385" s="100">
        <v>43676.875</v>
      </c>
      <c r="C385" s="98">
        <v>14.77127422850786</v>
      </c>
      <c r="D385" s="98">
        <f t="shared" si="57"/>
        <v>13.50430227168019</v>
      </c>
      <c r="E385" s="98">
        <v>78.833055555555561</v>
      </c>
      <c r="F385" s="98">
        <f t="shared" si="55"/>
        <v>96.279059606481482</v>
      </c>
      <c r="G385" s="98">
        <v>119788.60895931139</v>
      </c>
      <c r="H385" s="98">
        <v>16.075434027777778</v>
      </c>
      <c r="I385" s="98">
        <v>22103.583413888769</v>
      </c>
      <c r="J385" s="98">
        <f t="shared" si="51"/>
        <v>62.757621527777786</v>
      </c>
      <c r="K385" s="98">
        <v>59424.19921875</v>
      </c>
      <c r="L385" s="98">
        <f t="shared" si="52"/>
        <v>313.81765574174466</v>
      </c>
      <c r="M385" s="98">
        <f t="shared" si="54"/>
        <v>288.48057716658161</v>
      </c>
      <c r="N385" s="98"/>
      <c r="O385" s="98"/>
      <c r="P385" s="98">
        <v>332.41708333333332</v>
      </c>
      <c r="Q385" s="98">
        <v>18.599427591588658</v>
      </c>
      <c r="R385" s="98">
        <f t="shared" si="56"/>
        <v>18.302209191680564</v>
      </c>
      <c r="S385" s="98">
        <f t="shared" si="53"/>
        <v>1115.9656554953194</v>
      </c>
      <c r="T385" s="101">
        <v>15.050008461588941</v>
      </c>
    </row>
    <row r="386" spans="2:20" x14ac:dyDescent="0.2">
      <c r="B386" s="100">
        <v>43676.916666666664</v>
      </c>
      <c r="C386" s="98">
        <v>14.399318737571852</v>
      </c>
      <c r="D386" s="98">
        <f t="shared" si="57"/>
        <v>13.506093358857003</v>
      </c>
      <c r="E386" s="98">
        <v>121.87861111111111</v>
      </c>
      <c r="F386" s="98">
        <f t="shared" si="55"/>
        <v>97.588885995370347</v>
      </c>
      <c r="G386" s="98">
        <v>125701.75555555556</v>
      </c>
      <c r="H386" s="98">
        <v>17.557486979166665</v>
      </c>
      <c r="I386" s="98">
        <v>23201.977828283045</v>
      </c>
      <c r="J386" s="98">
        <f t="shared" si="51"/>
        <v>104.32112413194444</v>
      </c>
      <c r="K386" s="98">
        <v>59424.19921875</v>
      </c>
      <c r="L386" s="98">
        <f t="shared" si="52"/>
        <v>312.60911227235778</v>
      </c>
      <c r="M386" s="98">
        <f t="shared" si="54"/>
        <v>288.53735328514591</v>
      </c>
      <c r="N386" s="98"/>
      <c r="O386" s="98"/>
      <c r="P386" s="98">
        <v>332.01273809524048</v>
      </c>
      <c r="Q386" s="98">
        <v>19.403625822882685</v>
      </c>
      <c r="R386" s="98">
        <f t="shared" si="56"/>
        <v>18.415188364121672</v>
      </c>
      <c r="S386" s="98">
        <f t="shared" si="53"/>
        <v>1164.217549372961</v>
      </c>
      <c r="T386" s="101">
        <v>14.923701935550715</v>
      </c>
    </row>
    <row r="387" spans="2:20" x14ac:dyDescent="0.2">
      <c r="B387" s="100">
        <v>43676.958333333336</v>
      </c>
      <c r="C387" s="98">
        <v>14.539996158811782</v>
      </c>
      <c r="D387" s="98">
        <f t="shared" si="57"/>
        <v>13.501111225437576</v>
      </c>
      <c r="E387" s="98">
        <v>93.856527777777771</v>
      </c>
      <c r="F387" s="98">
        <f t="shared" si="55"/>
        <v>97.254320023148168</v>
      </c>
      <c r="G387" s="98">
        <v>131186.28101265233</v>
      </c>
      <c r="H387" s="98">
        <v>18.939594184027779</v>
      </c>
      <c r="I387" s="98">
        <v>24279.633436737426</v>
      </c>
      <c r="J387" s="98">
        <f t="shared" si="51"/>
        <v>74.916933593749988</v>
      </c>
      <c r="K387" s="98">
        <v>59424.19921875</v>
      </c>
      <c r="L387" s="98">
        <f t="shared" si="52"/>
        <v>314.90814044226374</v>
      </c>
      <c r="M387" s="98">
        <f t="shared" si="54"/>
        <v>288.84864623066898</v>
      </c>
      <c r="N387" s="98"/>
      <c r="O387" s="98"/>
      <c r="P387" s="98">
        <v>332.54245370370649</v>
      </c>
      <c r="Q387" s="98">
        <v>17.634313261442713</v>
      </c>
      <c r="R387" s="98">
        <f t="shared" si="56"/>
        <v>18.307343849666481</v>
      </c>
      <c r="S387" s="98">
        <f t="shared" si="53"/>
        <v>1058.0587956865629</v>
      </c>
      <c r="T387" s="101">
        <v>14.775797534460306</v>
      </c>
    </row>
    <row r="388" spans="2:20" x14ac:dyDescent="0.2">
      <c r="B388" s="100">
        <v>43677</v>
      </c>
      <c r="C388" s="98">
        <v>14.072205198783841</v>
      </c>
      <c r="D388" s="98">
        <f t="shared" si="57"/>
        <v>13.490234151831807</v>
      </c>
      <c r="E388" s="98">
        <v>85.32416666666667</v>
      </c>
      <c r="F388" s="98">
        <f t="shared" si="55"/>
        <v>97.564123263888916</v>
      </c>
      <c r="G388" s="98">
        <v>137018.25347222222</v>
      </c>
      <c r="H388" s="98">
        <v>18.653124999999999</v>
      </c>
      <c r="I388" s="98">
        <v>25346.735833333332</v>
      </c>
      <c r="J388" s="98">
        <f t="shared" si="51"/>
        <v>66.671041666666667</v>
      </c>
      <c r="K388" s="98">
        <v>59424.19921875</v>
      </c>
      <c r="L388" s="98">
        <f t="shared" si="52"/>
        <v>314.63597609383362</v>
      </c>
      <c r="M388" s="98">
        <f t="shared" si="54"/>
        <v>289.11736401786885</v>
      </c>
      <c r="N388" s="98"/>
      <c r="O388" s="98"/>
      <c r="P388" s="98">
        <v>331.99601851852401</v>
      </c>
      <c r="Q388" s="98">
        <v>17.360042424690391</v>
      </c>
      <c r="R388" s="98">
        <f t="shared" si="56"/>
        <v>18.240873361849527</v>
      </c>
      <c r="S388" s="98">
        <f t="shared" si="53"/>
        <v>1041.6025454814235</v>
      </c>
      <c r="T388" s="101">
        <v>14.939754200776418</v>
      </c>
    </row>
    <row r="389" spans="2:20" x14ac:dyDescent="0.2">
      <c r="B389" s="100">
        <v>43677.041666666664</v>
      </c>
      <c r="C389" s="98">
        <v>12.917181365754869</v>
      </c>
      <c r="D389" s="98">
        <f t="shared" si="57"/>
        <v>13.482474674155926</v>
      </c>
      <c r="E389" s="98">
        <v>76.047499999999999</v>
      </c>
      <c r="F389" s="98">
        <f t="shared" si="55"/>
        <v>96.313070023148171</v>
      </c>
      <c r="G389" s="98">
        <v>3282.5472222222224</v>
      </c>
      <c r="H389" s="98">
        <v>15.684787326388889</v>
      </c>
      <c r="I389" s="98">
        <v>1537.0203083330889</v>
      </c>
      <c r="J389" s="98">
        <f t="shared" si="51"/>
        <v>60.362712673611114</v>
      </c>
      <c r="K389" s="98">
        <v>165.06722005208334</v>
      </c>
      <c r="L389" s="98">
        <f t="shared" si="52"/>
        <v>316.66885581557119</v>
      </c>
      <c r="M389" s="98">
        <f t="shared" si="54"/>
        <v>289.38742873574091</v>
      </c>
      <c r="N389" s="98"/>
      <c r="O389" s="98"/>
      <c r="P389" s="98">
        <v>332.41277777777776</v>
      </c>
      <c r="Q389" s="98">
        <v>15.743921962206562</v>
      </c>
      <c r="R389" s="98">
        <f t="shared" si="56"/>
        <v>18.248428242742737</v>
      </c>
      <c r="S389" s="98">
        <f t="shared" si="53"/>
        <v>944.63531773239367</v>
      </c>
      <c r="T389" s="101">
        <v>14.261953769325174</v>
      </c>
    </row>
    <row r="390" spans="2:20" x14ac:dyDescent="0.2">
      <c r="B390" s="100">
        <v>43677.083333333336</v>
      </c>
      <c r="C390" s="98">
        <v>10.960402853046544</v>
      </c>
      <c r="D390" s="98">
        <f t="shared" si="57"/>
        <v>13.47882830632552</v>
      </c>
      <c r="E390" s="98">
        <v>81.572222222222223</v>
      </c>
      <c r="F390" s="98">
        <f t="shared" si="55"/>
        <v>96.052980324074085</v>
      </c>
      <c r="G390" s="98">
        <v>7219.3414669575295</v>
      </c>
      <c r="H390" s="98">
        <v>17.257552083333334</v>
      </c>
      <c r="I390" s="98">
        <v>1514.9693840599059</v>
      </c>
      <c r="J390" s="98">
        <f t="shared" ref="J390:J453" si="58">E390-H390</f>
        <v>64.314670138888886</v>
      </c>
      <c r="K390" s="98">
        <v>5792.0049088435699</v>
      </c>
      <c r="L390" s="98">
        <f t="shared" ref="L390:L453" si="59">P390-Q390</f>
        <v>308.14262394959729</v>
      </c>
      <c r="M390" s="98">
        <f t="shared" si="54"/>
        <v>289.57785237829995</v>
      </c>
      <c r="N390" s="98"/>
      <c r="O390" s="98"/>
      <c r="P390" s="98">
        <v>331.86250000001655</v>
      </c>
      <c r="Q390" s="98">
        <v>23.719876050419277</v>
      </c>
      <c r="R390" s="98">
        <f t="shared" si="56"/>
        <v>18.409979908826582</v>
      </c>
      <c r="S390" s="98">
        <f t="shared" ref="S390:S453" si="60">Q390*60</f>
        <v>1423.1925630251567</v>
      </c>
      <c r="T390" s="101">
        <v>12.55246885068857</v>
      </c>
    </row>
    <row r="391" spans="2:20" x14ac:dyDescent="0.2">
      <c r="B391" s="100">
        <v>43677.125</v>
      </c>
      <c r="C391" s="98">
        <v>9.9195003615485291</v>
      </c>
      <c r="D391" s="98">
        <f t="shared" si="57"/>
        <v>13.461224744960361</v>
      </c>
      <c r="E391" s="98">
        <v>99.103888888888889</v>
      </c>
      <c r="F391" s="98">
        <f t="shared" si="55"/>
        <v>96.947355324074067</v>
      </c>
      <c r="G391" s="98">
        <v>12248.627372034391</v>
      </c>
      <c r="H391" s="98">
        <v>18.797721354166665</v>
      </c>
      <c r="I391" s="98">
        <v>2578.3783730163841</v>
      </c>
      <c r="J391" s="98">
        <f t="shared" si="58"/>
        <v>80.306167534722221</v>
      </c>
      <c r="K391" s="98">
        <v>17657.929956868491</v>
      </c>
      <c r="L391" s="98">
        <f t="shared" si="59"/>
        <v>315.82453943632959</v>
      </c>
      <c r="M391" s="98">
        <f t="shared" si="54"/>
        <v>290.14871823128391</v>
      </c>
      <c r="N391" s="98"/>
      <c r="O391" s="98"/>
      <c r="P391" s="98">
        <v>331.2492901234246</v>
      </c>
      <c r="Q391" s="98">
        <v>15.424750687095026</v>
      </c>
      <c r="R391" s="98">
        <f t="shared" si="56"/>
        <v>18.23281647353641</v>
      </c>
      <c r="S391" s="98">
        <f t="shared" si="60"/>
        <v>925.48504122570159</v>
      </c>
      <c r="T391" s="101">
        <v>11.072424114147822</v>
      </c>
    </row>
    <row r="392" spans="2:20" x14ac:dyDescent="0.2">
      <c r="B392" s="100">
        <v>43677.166666666664</v>
      </c>
      <c r="C392" s="98">
        <v>9.3232510123937384</v>
      </c>
      <c r="D392" s="98">
        <f t="shared" si="57"/>
        <v>13.474367143343324</v>
      </c>
      <c r="E392" s="98">
        <v>66.19083333333333</v>
      </c>
      <c r="F392" s="98">
        <f t="shared" si="55"/>
        <v>95.60546875</v>
      </c>
      <c r="G392" s="98">
        <v>17704.904281046787</v>
      </c>
      <c r="H392" s="98">
        <v>18.704275173611112</v>
      </c>
      <c r="I392" s="98">
        <v>3635.4097222222222</v>
      </c>
      <c r="J392" s="98">
        <f t="shared" si="58"/>
        <v>47.486558159722222</v>
      </c>
      <c r="K392" s="98">
        <v>29474.293768570162</v>
      </c>
      <c r="L392" s="98">
        <f t="shared" si="59"/>
        <v>313.21603879923157</v>
      </c>
      <c r="M392" s="98">
        <f t="shared" si="54"/>
        <v>290.51532963585549</v>
      </c>
      <c r="N392" s="98"/>
      <c r="O392" s="98"/>
      <c r="P392" s="98">
        <v>332.61370370368161</v>
      </c>
      <c r="Q392" s="98">
        <v>19.397664904450068</v>
      </c>
      <c r="R392" s="98">
        <f t="shared" si="56"/>
        <v>18.388064636864254</v>
      </c>
      <c r="S392" s="98">
        <f t="shared" si="60"/>
        <v>1163.8598942670042</v>
      </c>
      <c r="T392" s="101">
        <v>10.134008463270083</v>
      </c>
    </row>
    <row r="393" spans="2:20" x14ac:dyDescent="0.2">
      <c r="B393" s="100">
        <v>43677.208333333336</v>
      </c>
      <c r="C393" s="98">
        <v>8.8521699891073844</v>
      </c>
      <c r="D393" s="98">
        <f t="shared" si="57"/>
        <v>13.485804585498052</v>
      </c>
      <c r="E393" s="98">
        <v>110.49138888888889</v>
      </c>
      <c r="F393" s="98">
        <f t="shared" si="55"/>
        <v>97.256313657407404</v>
      </c>
      <c r="G393" s="98">
        <v>22978.808333333334</v>
      </c>
      <c r="H393" s="98">
        <v>15.745648871527777</v>
      </c>
      <c r="I393" s="98">
        <v>4693.2483814811876</v>
      </c>
      <c r="J393" s="98">
        <f t="shared" si="58"/>
        <v>94.745740017361115</v>
      </c>
      <c r="K393" s="98">
        <v>41353.929991681311</v>
      </c>
      <c r="L393" s="98">
        <f t="shared" si="59"/>
        <v>314.29192050807177</v>
      </c>
      <c r="M393" s="98">
        <f t="shared" si="54"/>
        <v>291.10968442939145</v>
      </c>
      <c r="N393" s="98"/>
      <c r="O393" s="98"/>
      <c r="P393" s="98">
        <v>332.63087962960202</v>
      </c>
      <c r="Q393" s="98">
        <v>18.338959121530255</v>
      </c>
      <c r="R393" s="98">
        <f t="shared" si="56"/>
        <v>18.365072883450704</v>
      </c>
      <c r="S393" s="98">
        <f t="shared" si="60"/>
        <v>1100.3375472918153</v>
      </c>
      <c r="T393" s="101">
        <v>9.5378633268420039</v>
      </c>
    </row>
    <row r="394" spans="2:20" x14ac:dyDescent="0.2">
      <c r="B394" s="100">
        <v>43677.25</v>
      </c>
      <c r="C394" s="98">
        <v>8.6451272349887418</v>
      </c>
      <c r="D394" s="98">
        <f t="shared" si="57"/>
        <v>13.494147344226313</v>
      </c>
      <c r="E394" s="98">
        <v>77.795555555555552</v>
      </c>
      <c r="F394" s="98">
        <f t="shared" si="55"/>
        <v>96.314369212962958</v>
      </c>
      <c r="G394" s="98">
        <v>27498.830092592372</v>
      </c>
      <c r="H394" s="98">
        <v>17.084657118055556</v>
      </c>
      <c r="I394" s="98">
        <v>5762.1085101017688</v>
      </c>
      <c r="J394" s="98">
        <f t="shared" si="58"/>
        <v>60.710898437499992</v>
      </c>
      <c r="K394" s="98">
        <v>53225.20086877876</v>
      </c>
      <c r="L394" s="98">
        <f t="shared" si="59"/>
        <v>315.19145064590288</v>
      </c>
      <c r="M394" s="98">
        <f t="shared" si="54"/>
        <v>291.56039338834927</v>
      </c>
      <c r="N394" s="98"/>
      <c r="O394" s="98"/>
      <c r="P394" s="98">
        <v>332.07294444443448</v>
      </c>
      <c r="Q394" s="98">
        <v>16.881493798531594</v>
      </c>
      <c r="R394" s="98">
        <f t="shared" si="56"/>
        <v>18.413823029430255</v>
      </c>
      <c r="S394" s="98">
        <f t="shared" si="60"/>
        <v>1012.8896279118956</v>
      </c>
      <c r="T394" s="101">
        <v>9.431770582564738</v>
      </c>
    </row>
    <row r="395" spans="2:20" x14ac:dyDescent="0.2">
      <c r="B395" s="100">
        <v>43677.291666666664</v>
      </c>
      <c r="C395" s="98">
        <v>8.9637119272020129</v>
      </c>
      <c r="D395" s="98">
        <f t="shared" si="57"/>
        <v>13.506795973824239</v>
      </c>
      <c r="E395" s="98">
        <v>65.489166666666662</v>
      </c>
      <c r="F395" s="98">
        <f t="shared" si="55"/>
        <v>96.619982638888885</v>
      </c>
      <c r="G395" s="98">
        <v>32526.387916666667</v>
      </c>
      <c r="H395" s="98">
        <v>18.685253906250001</v>
      </c>
      <c r="I395" s="98">
        <v>6815.4054629641605</v>
      </c>
      <c r="J395" s="98">
        <f t="shared" si="58"/>
        <v>46.803912760416665</v>
      </c>
      <c r="K395" s="98">
        <v>59316.454405743811</v>
      </c>
      <c r="L395" s="98">
        <f t="shared" si="59"/>
        <v>313.30848298099306</v>
      </c>
      <c r="M395" s="98">
        <f t="shared" si="54"/>
        <v>292.27206433461578</v>
      </c>
      <c r="N395" s="98"/>
      <c r="O395" s="98"/>
      <c r="P395" s="98">
        <v>332.63546296295192</v>
      </c>
      <c r="Q395" s="98">
        <v>19.326979981958868</v>
      </c>
      <c r="R395" s="98">
        <f t="shared" si="56"/>
        <v>18.23207878069412</v>
      </c>
      <c r="S395" s="98">
        <f t="shared" si="60"/>
        <v>1159.6187989175321</v>
      </c>
      <c r="T395" s="101">
        <v>9.1617268780035204</v>
      </c>
    </row>
    <row r="396" spans="2:20" x14ac:dyDescent="0.2">
      <c r="B396" s="100">
        <v>43677.333333333336</v>
      </c>
      <c r="C396" s="98">
        <v>10.359490666341088</v>
      </c>
      <c r="D396" s="98">
        <f t="shared" si="57"/>
        <v>13.512846071345137</v>
      </c>
      <c r="E396" s="98">
        <v>82.029722222222219</v>
      </c>
      <c r="F396" s="98">
        <f t="shared" si="55"/>
        <v>95.957991898148137</v>
      </c>
      <c r="G396" s="98">
        <v>36385.901074074027</v>
      </c>
      <c r="H396" s="98">
        <v>18.62492404513889</v>
      </c>
      <c r="I396" s="98">
        <v>7863.9883333333337</v>
      </c>
      <c r="J396" s="98">
        <f t="shared" si="58"/>
        <v>63.404798177083329</v>
      </c>
      <c r="K396" s="98">
        <v>59319.09765625</v>
      </c>
      <c r="L396" s="98">
        <f t="shared" si="59"/>
        <v>315.40232275277685</v>
      </c>
      <c r="M396" s="98">
        <f t="shared" si="54"/>
        <v>292.7113792183348</v>
      </c>
      <c r="N396" s="98"/>
      <c r="O396" s="98"/>
      <c r="P396" s="98">
        <v>332.31376543213094</v>
      </c>
      <c r="Q396" s="98">
        <v>16.911442679354092</v>
      </c>
      <c r="R396" s="98">
        <f t="shared" si="56"/>
        <v>18.296099802329955</v>
      </c>
      <c r="S396" s="98">
        <f t="shared" si="60"/>
        <v>1014.6865607612456</v>
      </c>
      <c r="T396" s="101">
        <v>9.9788421579434363</v>
      </c>
    </row>
    <row r="397" spans="2:20" x14ac:dyDescent="0.2">
      <c r="B397" s="100">
        <v>43677.375</v>
      </c>
      <c r="C397" s="98">
        <v>14.178821690136877</v>
      </c>
      <c r="D397" s="98">
        <f t="shared" si="57"/>
        <v>13.532983620284712</v>
      </c>
      <c r="E397" s="98">
        <v>60.106410256408985</v>
      </c>
      <c r="F397" s="98">
        <f t="shared" si="55"/>
        <v>94.866453436609632</v>
      </c>
      <c r="G397" s="98">
        <v>41431.137692307631</v>
      </c>
      <c r="H397" s="98">
        <v>15.601714409722222</v>
      </c>
      <c r="I397" s="98">
        <v>8914.0797703700755</v>
      </c>
      <c r="J397" s="98">
        <f t="shared" si="58"/>
        <v>44.504695846686765</v>
      </c>
      <c r="K397" s="98">
        <v>59319.09765625</v>
      </c>
      <c r="L397" s="98">
        <f t="shared" si="59"/>
        <v>309.94341797940842</v>
      </c>
      <c r="M397" s="98">
        <f t="shared" si="54"/>
        <v>293.11938153617672</v>
      </c>
      <c r="N397" s="98"/>
      <c r="O397" s="98"/>
      <c r="P397" s="98">
        <v>332.35981481482582</v>
      </c>
      <c r="Q397" s="98">
        <v>22.416396835417384</v>
      </c>
      <c r="R397" s="98">
        <f t="shared" si="56"/>
        <v>18.392962453624236</v>
      </c>
      <c r="S397" s="98">
        <f t="shared" si="60"/>
        <v>1344.983810125043</v>
      </c>
      <c r="T397" s="101">
        <v>11.812462036398033</v>
      </c>
    </row>
    <row r="398" spans="2:20" x14ac:dyDescent="0.2">
      <c r="B398" s="100">
        <v>43677.416666666664</v>
      </c>
      <c r="C398" s="98">
        <v>16.979548005704356</v>
      </c>
      <c r="D398" s="98">
        <f t="shared" si="57"/>
        <v>13.537343218672616</v>
      </c>
      <c r="E398" s="98">
        <v>76.783055555555549</v>
      </c>
      <c r="F398" s="98">
        <f t="shared" si="55"/>
        <v>93.043756677350373</v>
      </c>
      <c r="G398" s="98">
        <v>45199.849696180558</v>
      </c>
      <c r="H398" s="98">
        <v>17.0166015625</v>
      </c>
      <c r="I398" s="98">
        <v>9974.8793478277003</v>
      </c>
      <c r="J398" s="98">
        <f t="shared" si="58"/>
        <v>59.766453993055549</v>
      </c>
      <c r="K398" s="98">
        <v>59319.09765625</v>
      </c>
      <c r="L398" s="98">
        <f t="shared" si="59"/>
        <v>315.93369788371854</v>
      </c>
      <c r="M398" s="98">
        <f t="shared" si="54"/>
        <v>293.27476291675367</v>
      </c>
      <c r="N398" s="98"/>
      <c r="O398" s="98"/>
      <c r="P398" s="98">
        <v>332.83594444445436</v>
      </c>
      <c r="Q398" s="98">
        <v>16.902246560735836</v>
      </c>
      <c r="R398" s="98">
        <f t="shared" si="56"/>
        <v>18.433004298356245</v>
      </c>
      <c r="S398" s="98">
        <f t="shared" si="60"/>
        <v>1014.1347936441501</v>
      </c>
      <c r="T398" s="101">
        <v>15.687219366298782</v>
      </c>
    </row>
    <row r="399" spans="2:20" x14ac:dyDescent="0.2">
      <c r="B399" s="100">
        <v>43677.458333333336</v>
      </c>
      <c r="C399" s="98">
        <v>17.231641777710369</v>
      </c>
      <c r="D399" s="98">
        <f t="shared" si="57"/>
        <v>13.534508126807493</v>
      </c>
      <c r="E399" s="98">
        <v>53.441111111111113</v>
      </c>
      <c r="F399" s="98">
        <f t="shared" si="55"/>
        <v>92.314451121794832</v>
      </c>
      <c r="G399" s="98">
        <v>49110.81324200736</v>
      </c>
      <c r="H399" s="98">
        <v>18.511002604166666</v>
      </c>
      <c r="I399" s="98">
        <v>11020.259288514189</v>
      </c>
      <c r="J399" s="98">
        <f t="shared" si="58"/>
        <v>34.93010850694445</v>
      </c>
      <c r="K399" s="98">
        <v>59319.09765625</v>
      </c>
      <c r="L399" s="98">
        <f t="shared" si="59"/>
        <v>313.29102695640177</v>
      </c>
      <c r="M399" s="98">
        <f t="shared" si="54"/>
        <v>304.61746589070191</v>
      </c>
      <c r="N399" s="98"/>
      <c r="O399" s="98"/>
      <c r="P399" s="98">
        <v>332.44777777777779</v>
      </c>
      <c r="Q399" s="98">
        <v>19.156750821376011</v>
      </c>
      <c r="R399" s="98">
        <f t="shared" si="56"/>
        <v>18.39440614006357</v>
      </c>
      <c r="S399" s="98">
        <f t="shared" si="60"/>
        <v>1149.4050492825606</v>
      </c>
      <c r="T399" s="101">
        <v>17.143114939088829</v>
      </c>
    </row>
    <row r="400" spans="2:20" x14ac:dyDescent="0.2">
      <c r="B400" s="100">
        <v>43677.5</v>
      </c>
      <c r="C400" s="98">
        <v>16.653355329301622</v>
      </c>
      <c r="D400" s="98">
        <f t="shared" si="57"/>
        <v>13.506923301347642</v>
      </c>
      <c r="E400" s="98">
        <v>113.66666666666667</v>
      </c>
      <c r="F400" s="98">
        <f t="shared" si="55"/>
        <v>93.295168714387401</v>
      </c>
      <c r="G400" s="98">
        <v>54325.241666666669</v>
      </c>
      <c r="H400" s="98">
        <v>18.760308159722221</v>
      </c>
      <c r="I400" s="98">
        <v>12065.623888888889</v>
      </c>
      <c r="J400" s="98">
        <f t="shared" si="58"/>
        <v>94.906358506944457</v>
      </c>
      <c r="K400" s="98">
        <v>59319.09765625</v>
      </c>
      <c r="L400" s="98">
        <f t="shared" si="59"/>
        <v>313.04181633203393</v>
      </c>
      <c r="M400" s="98">
        <f t="shared" si="54"/>
        <v>313.53193585944592</v>
      </c>
      <c r="N400" s="98"/>
      <c r="O400" s="98"/>
      <c r="P400" s="98">
        <v>332.45921296296018</v>
      </c>
      <c r="Q400" s="98">
        <v>19.417396630926266</v>
      </c>
      <c r="R400" s="98">
        <f t="shared" si="56"/>
        <v>18.386642250009007</v>
      </c>
      <c r="S400" s="98">
        <f t="shared" si="60"/>
        <v>1165.043797855576</v>
      </c>
      <c r="T400" s="101">
        <v>17.063088849290573</v>
      </c>
    </row>
    <row r="401" spans="2:20" x14ac:dyDescent="0.2">
      <c r="B401" s="100">
        <v>43677.541666666664</v>
      </c>
      <c r="C401" s="98">
        <v>16.125502239863597</v>
      </c>
      <c r="D401" s="98">
        <f t="shared" si="57"/>
        <v>13.500769207700925</v>
      </c>
      <c r="E401" s="98">
        <v>114.13027777777778</v>
      </c>
      <c r="F401" s="98">
        <f t="shared" si="55"/>
        <v>92.510689547720759</v>
      </c>
      <c r="G401" s="98">
        <v>59973.682960200313</v>
      </c>
      <c r="H401" s="98">
        <v>15.695117187499999</v>
      </c>
      <c r="I401" s="98">
        <v>13122.446437036742</v>
      </c>
      <c r="J401" s="98">
        <f t="shared" si="58"/>
        <v>98.435160590277775</v>
      </c>
      <c r="K401" s="98">
        <v>59319.09765625</v>
      </c>
      <c r="L401" s="98">
        <f t="shared" si="59"/>
        <v>315.42382178365767</v>
      </c>
      <c r="M401" s="98">
        <f t="shared" si="54"/>
        <v>313.60316703781524</v>
      </c>
      <c r="N401" s="98"/>
      <c r="O401" s="98"/>
      <c r="P401" s="98">
        <v>332.70336419747935</v>
      </c>
      <c r="Q401" s="98">
        <v>17.279542413821652</v>
      </c>
      <c r="R401" s="98">
        <f t="shared" si="56"/>
        <v>18.449231802090157</v>
      </c>
      <c r="S401" s="98">
        <f t="shared" si="60"/>
        <v>1036.772544829299</v>
      </c>
      <c r="T401" s="101">
        <v>16.581974984450888</v>
      </c>
    </row>
    <row r="402" spans="2:20" x14ac:dyDescent="0.2">
      <c r="B402" s="100">
        <v>43677.583333333336</v>
      </c>
      <c r="C402" s="98">
        <v>15.761204130032825</v>
      </c>
      <c r="D402" s="98">
        <f t="shared" si="57"/>
        <v>13.478418298868215</v>
      </c>
      <c r="E402" s="98">
        <v>17.587222222222223</v>
      </c>
      <c r="F402" s="98">
        <f t="shared" si="55"/>
        <v>89.479948806980019</v>
      </c>
      <c r="G402" s="98">
        <v>65239.188304096329</v>
      </c>
      <c r="H402" s="98">
        <v>16.975303819444445</v>
      </c>
      <c r="I402" s="98">
        <v>14191.053359789319</v>
      </c>
      <c r="J402" s="98">
        <f t="shared" si="58"/>
        <v>0.61191840277777843</v>
      </c>
      <c r="K402" s="98">
        <v>59319.09765625</v>
      </c>
      <c r="L402" s="98">
        <f t="shared" si="59"/>
        <v>310.87484399616307</v>
      </c>
      <c r="M402" s="98">
        <f t="shared" si="54"/>
        <v>313.68178448776223</v>
      </c>
      <c r="N402" s="98"/>
      <c r="O402" s="98"/>
      <c r="P402" s="98">
        <v>332.30074074082904</v>
      </c>
      <c r="Q402" s="98">
        <v>21.425896744666002</v>
      </c>
      <c r="R402" s="98">
        <f t="shared" si="56"/>
        <v>18.449879398443304</v>
      </c>
      <c r="S402" s="98">
        <f t="shared" si="60"/>
        <v>1285.5538046799602</v>
      </c>
      <c r="T402" s="101">
        <v>15.827793588484443</v>
      </c>
    </row>
    <row r="403" spans="2:20" x14ac:dyDescent="0.2">
      <c r="B403" s="100">
        <v>43677.625</v>
      </c>
      <c r="C403" s="98">
        <v>15.262036014603865</v>
      </c>
      <c r="D403" s="98">
        <f t="shared" si="57"/>
        <v>13.457779914539808</v>
      </c>
      <c r="E403" s="98">
        <v>106.88527777777777</v>
      </c>
      <c r="F403" s="98">
        <f t="shared" si="55"/>
        <v>87.889474269942966</v>
      </c>
      <c r="G403" s="98">
        <v>68853.005555555559</v>
      </c>
      <c r="H403" s="98">
        <v>18.848980034722221</v>
      </c>
      <c r="I403" s="98">
        <v>15245.341586715827</v>
      </c>
      <c r="J403" s="98">
        <f t="shared" si="58"/>
        <v>88.036297743055556</v>
      </c>
      <c r="K403" s="98">
        <v>59319.09765625</v>
      </c>
      <c r="L403" s="98">
        <f t="shared" si="59"/>
        <v>315.50781925612853</v>
      </c>
      <c r="M403" s="98">
        <f t="shared" si="54"/>
        <v>313.86332875037937</v>
      </c>
      <c r="N403" s="98"/>
      <c r="O403" s="98"/>
      <c r="P403" s="98">
        <v>332.59779914530202</v>
      </c>
      <c r="Q403" s="98">
        <v>17.089979889173474</v>
      </c>
      <c r="R403" s="98">
        <f t="shared" si="56"/>
        <v>18.408199709267443</v>
      </c>
      <c r="S403" s="98">
        <f t="shared" si="60"/>
        <v>1025.3987933504084</v>
      </c>
      <c r="T403" s="101">
        <v>16.04739704989673</v>
      </c>
    </row>
    <row r="404" spans="2:20" x14ac:dyDescent="0.2">
      <c r="B404" s="100">
        <v>43677.666666666664</v>
      </c>
      <c r="C404" s="98">
        <v>14.92813836786482</v>
      </c>
      <c r="D404" s="98">
        <f t="shared" si="57"/>
        <v>13.452071559769381</v>
      </c>
      <c r="E404" s="98">
        <v>129.36462962892321</v>
      </c>
      <c r="F404" s="98">
        <f t="shared" si="55"/>
        <v>88.340234300777709</v>
      </c>
      <c r="G404" s="98">
        <v>75615.418240740168</v>
      </c>
      <c r="H404" s="98">
        <v>18.776942274305554</v>
      </c>
      <c r="I404" s="98">
        <v>16301.032222222222</v>
      </c>
      <c r="J404" s="98">
        <f t="shared" si="58"/>
        <v>110.58768735461766</v>
      </c>
      <c r="K404" s="98">
        <v>59319.09765625</v>
      </c>
      <c r="L404" s="98">
        <f t="shared" si="59"/>
        <v>314.64193790198408</v>
      </c>
      <c r="M404" s="98">
        <f t="shared" si="54"/>
        <v>313.9401383520032</v>
      </c>
      <c r="N404" s="98"/>
      <c r="O404" s="98"/>
      <c r="P404" s="98">
        <v>332.46657407406303</v>
      </c>
      <c r="Q404" s="98">
        <v>17.824636172078964</v>
      </c>
      <c r="R404" s="98">
        <f t="shared" si="56"/>
        <v>18.35571123308403</v>
      </c>
      <c r="S404" s="98">
        <f t="shared" si="60"/>
        <v>1069.4781703247379</v>
      </c>
      <c r="T404" s="101">
        <v>15.613558249363818</v>
      </c>
    </row>
    <row r="405" spans="2:20" x14ac:dyDescent="0.2">
      <c r="B405" s="100">
        <v>43677.708333333336</v>
      </c>
      <c r="C405" s="98">
        <v>14.518993777169122</v>
      </c>
      <c r="D405" s="98">
        <f t="shared" si="57"/>
        <v>13.451295663555436</v>
      </c>
      <c r="E405" s="98">
        <v>98.111388888888882</v>
      </c>
      <c r="F405" s="98">
        <f t="shared" si="55"/>
        <v>88.04156531929624</v>
      </c>
      <c r="G405" s="98">
        <v>82706.202777777784</v>
      </c>
      <c r="H405" s="98">
        <v>15.746777343750001</v>
      </c>
      <c r="I405" s="98">
        <v>17361.849007407392</v>
      </c>
      <c r="J405" s="98">
        <f t="shared" si="58"/>
        <v>82.364611545138885</v>
      </c>
      <c r="K405" s="98">
        <v>59319.09765625</v>
      </c>
      <c r="L405" s="98">
        <f t="shared" si="59"/>
        <v>314.5785895042701</v>
      </c>
      <c r="M405" s="98">
        <f t="shared" si="54"/>
        <v>313.8639439038887</v>
      </c>
      <c r="N405" s="98"/>
      <c r="O405" s="98"/>
      <c r="P405" s="98">
        <v>332.58111111111111</v>
      </c>
      <c r="Q405" s="98">
        <v>18.002521606841022</v>
      </c>
      <c r="R405" s="98">
        <f t="shared" si="56"/>
        <v>18.436975125643052</v>
      </c>
      <c r="S405" s="98">
        <f t="shared" si="60"/>
        <v>1080.1512964104613</v>
      </c>
      <c r="T405" s="101">
        <v>14.94918380468256</v>
      </c>
    </row>
    <row r="406" spans="2:20" x14ac:dyDescent="0.2">
      <c r="B406" s="100">
        <v>43677.75</v>
      </c>
      <c r="C406" s="98">
        <v>14.262028662716556</v>
      </c>
      <c r="D406" s="98">
        <f t="shared" si="57"/>
        <v>13.45387454627763</v>
      </c>
      <c r="E406" s="98">
        <v>130.1838888888889</v>
      </c>
      <c r="F406" s="98">
        <f t="shared" si="55"/>
        <v>89.467641708185127</v>
      </c>
      <c r="G406" s="98">
        <v>89481.242962963777</v>
      </c>
      <c r="H406" s="98">
        <v>17.156586371527776</v>
      </c>
      <c r="I406" s="98">
        <v>18439.415378788843</v>
      </c>
      <c r="J406" s="98">
        <f t="shared" si="58"/>
        <v>113.02730251736112</v>
      </c>
      <c r="K406" s="98">
        <v>59319.09765625</v>
      </c>
      <c r="L406" s="98">
        <f t="shared" si="59"/>
        <v>313.04008790745917</v>
      </c>
      <c r="M406" s="98">
        <f t="shared" si="54"/>
        <v>313.83559217997907</v>
      </c>
      <c r="N406" s="98"/>
      <c r="O406" s="98"/>
      <c r="P406" s="98">
        <v>332.23790123456052</v>
      </c>
      <c r="Q406" s="98">
        <v>19.197813327101368</v>
      </c>
      <c r="R406" s="98">
        <f t="shared" si="56"/>
        <v>18.450218181856776</v>
      </c>
      <c r="S406" s="98">
        <f t="shared" si="60"/>
        <v>1151.8687996260821</v>
      </c>
      <c r="T406" s="101">
        <v>14.637275275162732</v>
      </c>
    </row>
    <row r="407" spans="2:20" x14ac:dyDescent="0.2">
      <c r="B407" s="100">
        <v>43677.791666666664</v>
      </c>
      <c r="C407" s="98">
        <v>14.296148680167066</v>
      </c>
      <c r="D407" s="98">
        <f t="shared" si="57"/>
        <v>13.44361931663274</v>
      </c>
      <c r="E407" s="98">
        <v>103.42305555555555</v>
      </c>
      <c r="F407" s="98">
        <f t="shared" si="55"/>
        <v>89.733613930407344</v>
      </c>
      <c r="G407" s="98">
        <v>95696.964309762319</v>
      </c>
      <c r="H407" s="98">
        <v>18.747688802083335</v>
      </c>
      <c r="I407" s="98">
        <v>19495.185289989047</v>
      </c>
      <c r="J407" s="98">
        <f t="shared" si="58"/>
        <v>84.675366753472218</v>
      </c>
      <c r="K407" s="98">
        <v>59319.09765625</v>
      </c>
      <c r="L407" s="98">
        <f t="shared" si="59"/>
        <v>314.04411725104274</v>
      </c>
      <c r="M407" s="98">
        <f t="shared" si="54"/>
        <v>313.9091408816181</v>
      </c>
      <c r="N407" s="98"/>
      <c r="O407" s="98"/>
      <c r="P407" s="98">
        <v>332.5602777777778</v>
      </c>
      <c r="Q407" s="98">
        <v>18.516160526735089</v>
      </c>
      <c r="R407" s="98">
        <f t="shared" si="56"/>
        <v>18.405631374804411</v>
      </c>
      <c r="S407" s="98">
        <f t="shared" si="60"/>
        <v>1110.9696316041054</v>
      </c>
      <c r="T407" s="101">
        <v>14.734143478075664</v>
      </c>
    </row>
    <row r="408" spans="2:20" x14ac:dyDescent="0.2">
      <c r="B408" s="100">
        <v>43677.833333333336</v>
      </c>
      <c r="C408" s="98">
        <v>14.509024394529147</v>
      </c>
      <c r="D408" s="98">
        <f t="shared" si="57"/>
        <v>13.434586366827437</v>
      </c>
      <c r="E408" s="98">
        <v>115.34861111111111</v>
      </c>
      <c r="F408" s="98">
        <f t="shared" si="55"/>
        <v>89.901843097074035</v>
      </c>
      <c r="G408" s="98">
        <v>102691.92333333334</v>
      </c>
      <c r="H408" s="98">
        <v>18.49665798611111</v>
      </c>
      <c r="I408" s="98">
        <v>20544.227222222224</v>
      </c>
      <c r="J408" s="98">
        <f t="shared" si="58"/>
        <v>96.851953124999994</v>
      </c>
      <c r="K408" s="98">
        <v>59319.09765625</v>
      </c>
      <c r="L408" s="98">
        <f t="shared" si="59"/>
        <v>316.1771520674684</v>
      </c>
      <c r="M408" s="98">
        <f t="shared" si="54"/>
        <v>313.93814367743374</v>
      </c>
      <c r="N408" s="98"/>
      <c r="O408" s="98"/>
      <c r="P408" s="98">
        <v>331.76302777781257</v>
      </c>
      <c r="Q408" s="98">
        <v>15.585875710344149</v>
      </c>
      <c r="R408" s="98">
        <f t="shared" si="56"/>
        <v>18.398238146890307</v>
      </c>
      <c r="S408" s="98">
        <f t="shared" si="60"/>
        <v>935.152542620649</v>
      </c>
      <c r="T408" s="101">
        <v>14.590534179100198</v>
      </c>
    </row>
    <row r="409" spans="2:20" x14ac:dyDescent="0.2">
      <c r="B409" s="100">
        <v>43677.875</v>
      </c>
      <c r="C409" s="98">
        <v>14.271003426975675</v>
      </c>
      <c r="D409" s="98">
        <f t="shared" si="57"/>
        <v>13.413741750096927</v>
      </c>
      <c r="E409" s="98">
        <v>96.560555555555553</v>
      </c>
      <c r="F409" s="98">
        <f t="shared" si="55"/>
        <v>90.640488930407358</v>
      </c>
      <c r="G409" s="98">
        <v>108484.0500391237</v>
      </c>
      <c r="H409" s="98">
        <v>15.430750868055556</v>
      </c>
      <c r="I409" s="98">
        <v>21587.060879629458</v>
      </c>
      <c r="J409" s="98">
        <f t="shared" si="58"/>
        <v>81.129804687499998</v>
      </c>
      <c r="K409" s="98">
        <v>59319.09765625</v>
      </c>
      <c r="L409" s="98">
        <f t="shared" si="59"/>
        <v>311.80303182388047</v>
      </c>
      <c r="M409" s="98">
        <f t="shared" si="54"/>
        <v>313.85420101418941</v>
      </c>
      <c r="N409" s="98"/>
      <c r="O409" s="98"/>
      <c r="P409" s="98">
        <v>331.86217592592868</v>
      </c>
      <c r="Q409" s="98">
        <v>20.059144102048208</v>
      </c>
      <c r="R409" s="98">
        <f t="shared" si="56"/>
        <v>18.459059668159455</v>
      </c>
      <c r="S409" s="98">
        <f t="shared" si="60"/>
        <v>1203.5486461228925</v>
      </c>
      <c r="T409" s="101">
        <v>14.711344822326273</v>
      </c>
    </row>
    <row r="410" spans="2:20" x14ac:dyDescent="0.2">
      <c r="B410" s="100">
        <v>43677.916666666664</v>
      </c>
      <c r="C410" s="98">
        <v>14.215352931022643</v>
      </c>
      <c r="D410" s="98">
        <f t="shared" si="57"/>
        <v>13.406076508157378</v>
      </c>
      <c r="E410" s="98">
        <v>87.7</v>
      </c>
      <c r="F410" s="98">
        <f t="shared" si="55"/>
        <v>89.216380134111049</v>
      </c>
      <c r="G410" s="98">
        <v>114804.70555555556</v>
      </c>
      <c r="H410" s="98">
        <v>16.954155815972221</v>
      </c>
      <c r="I410" s="98">
        <v>22645.150555555556</v>
      </c>
      <c r="J410" s="98">
        <f t="shared" si="58"/>
        <v>70.745844184027789</v>
      </c>
      <c r="K410" s="98">
        <v>59319.09765625</v>
      </c>
      <c r="L410" s="98">
        <f t="shared" si="59"/>
        <v>313.33752154524956</v>
      </c>
      <c r="M410" s="98">
        <f t="shared" si="54"/>
        <v>313.88455140055993</v>
      </c>
      <c r="N410" s="98"/>
      <c r="O410" s="98"/>
      <c r="P410" s="98">
        <v>332.09543209877279</v>
      </c>
      <c r="Q410" s="98">
        <v>18.757910553523235</v>
      </c>
      <c r="R410" s="98">
        <f t="shared" si="56"/>
        <v>18.432154865269478</v>
      </c>
      <c r="S410" s="98">
        <f t="shared" si="60"/>
        <v>1125.4746332113941</v>
      </c>
      <c r="T410" s="101">
        <v>14.637680271289105</v>
      </c>
    </row>
    <row r="411" spans="2:20" x14ac:dyDescent="0.2">
      <c r="B411" s="100">
        <v>43677.958333333336</v>
      </c>
      <c r="C411" s="98">
        <v>14.767763088544211</v>
      </c>
      <c r="D411" s="98">
        <f t="shared" si="57"/>
        <v>13.415566796896229</v>
      </c>
      <c r="E411" s="98">
        <v>101.27638888888889</v>
      </c>
      <c r="F411" s="98">
        <f t="shared" si="55"/>
        <v>89.525541013740678</v>
      </c>
      <c r="G411" s="98">
        <v>120131.44541343808</v>
      </c>
      <c r="H411" s="98">
        <v>18.523969184027777</v>
      </c>
      <c r="I411" s="98">
        <v>23684.280525029535</v>
      </c>
      <c r="J411" s="98">
        <f t="shared" si="58"/>
        <v>82.752419704861111</v>
      </c>
      <c r="K411" s="98">
        <v>59319.09765625</v>
      </c>
      <c r="L411" s="98">
        <f t="shared" si="59"/>
        <v>316.52395429995249</v>
      </c>
      <c r="M411" s="98">
        <f t="shared" ref="M411:M474" si="61">AVERAGE(L388:L411)</f>
        <v>313.95187697796365</v>
      </c>
      <c r="N411" s="98"/>
      <c r="O411" s="98"/>
      <c r="P411" s="98">
        <v>332.34796296278637</v>
      </c>
      <c r="Q411" s="98">
        <v>15.824008662833885</v>
      </c>
      <c r="R411" s="98">
        <f t="shared" si="56"/>
        <v>18.35672550699411</v>
      </c>
      <c r="S411" s="98">
        <f t="shared" si="60"/>
        <v>949.44051977003312</v>
      </c>
      <c r="T411" s="101">
        <v>14.758616645103579</v>
      </c>
    </row>
    <row r="412" spans="2:20" x14ac:dyDescent="0.2">
      <c r="B412" s="100">
        <v>43678</v>
      </c>
      <c r="C412" s="98">
        <v>14.041578448401349</v>
      </c>
      <c r="D412" s="98">
        <f t="shared" si="57"/>
        <v>13.41429068229696</v>
      </c>
      <c r="E412" s="98">
        <v>81.258611111111108</v>
      </c>
      <c r="F412" s="98">
        <f t="shared" si="55"/>
        <v>89.356142865592517</v>
      </c>
      <c r="G412" s="98">
        <v>125928.81959064298</v>
      </c>
      <c r="H412" s="98">
        <v>18.532465277777778</v>
      </c>
      <c r="I412" s="98">
        <v>24724.540555555555</v>
      </c>
      <c r="J412" s="98">
        <f t="shared" si="58"/>
        <v>62.726145833333334</v>
      </c>
      <c r="K412" s="98">
        <v>59319.09765625</v>
      </c>
      <c r="L412" s="98">
        <f t="shared" si="59"/>
        <v>313.58682383571647</v>
      </c>
      <c r="M412" s="98">
        <f t="shared" si="61"/>
        <v>313.90816230054213</v>
      </c>
      <c r="N412" s="98"/>
      <c r="O412" s="98"/>
      <c r="P412" s="98">
        <v>332.23944444444442</v>
      </c>
      <c r="Q412" s="98">
        <v>18.652620608727965</v>
      </c>
      <c r="R412" s="98">
        <f t="shared" si="56"/>
        <v>18.410582931329007</v>
      </c>
      <c r="S412" s="98">
        <f t="shared" si="60"/>
        <v>1119.157236523678</v>
      </c>
      <c r="T412" s="101">
        <v>15.034970826799141</v>
      </c>
    </row>
    <row r="413" spans="2:20" x14ac:dyDescent="0.2">
      <c r="B413" s="100">
        <v>43678.041666666664</v>
      </c>
      <c r="C413" s="98">
        <v>12.754188232279848</v>
      </c>
      <c r="D413" s="98">
        <f t="shared" si="57"/>
        <v>13.4074993017355</v>
      </c>
      <c r="E413" s="98">
        <v>108.94638888888889</v>
      </c>
      <c r="F413" s="98">
        <f t="shared" ref="F413:F476" si="62">AVERAGE(E390:E413)</f>
        <v>90.726929902629593</v>
      </c>
      <c r="G413" s="98">
        <v>4476.8111111111111</v>
      </c>
      <c r="H413" s="98">
        <v>15.5640625</v>
      </c>
      <c r="I413" s="98">
        <v>1513.509236111111</v>
      </c>
      <c r="J413" s="98">
        <f t="shared" si="58"/>
        <v>93.382326388888885</v>
      </c>
      <c r="K413" s="98">
        <v>181.25279839409723</v>
      </c>
      <c r="L413" s="98">
        <f t="shared" si="59"/>
        <v>316.98032009637706</v>
      </c>
      <c r="M413" s="98">
        <f t="shared" si="61"/>
        <v>313.92113997890903</v>
      </c>
      <c r="N413" s="98"/>
      <c r="O413" s="98"/>
      <c r="P413" s="98">
        <v>332.92148148149249</v>
      </c>
      <c r="Q413" s="98">
        <v>15.941161385115443</v>
      </c>
      <c r="R413" s="98">
        <f t="shared" ref="R413:R476" si="63">AVERAGE(Q390:Q413)</f>
        <v>18.418801240616876</v>
      </c>
      <c r="S413" s="98">
        <f t="shared" si="60"/>
        <v>956.4696831069266</v>
      </c>
      <c r="T413" s="101">
        <v>14.106304271991053</v>
      </c>
    </row>
    <row r="414" spans="2:20" x14ac:dyDescent="0.2">
      <c r="B414" s="100">
        <v>43678.083333333336</v>
      </c>
      <c r="C414" s="98">
        <v>10.96423436694675</v>
      </c>
      <c r="D414" s="98">
        <f t="shared" si="57"/>
        <v>13.40765894814801</v>
      </c>
      <c r="E414" s="98">
        <v>84.580555555555549</v>
      </c>
      <c r="F414" s="98">
        <f t="shared" si="62"/>
        <v>90.85227712485181</v>
      </c>
      <c r="G414" s="98">
        <v>8667.7910087731143</v>
      </c>
      <c r="H414" s="98">
        <v>16.988084296218489</v>
      </c>
      <c r="I414" s="98">
        <v>1499.7887878795466</v>
      </c>
      <c r="J414" s="98">
        <f t="shared" si="58"/>
        <v>67.59247125933706</v>
      </c>
      <c r="K414" s="98">
        <v>5767.8052581972543</v>
      </c>
      <c r="L414" s="98">
        <f t="shared" si="59"/>
        <v>308.33157427267901</v>
      </c>
      <c r="M414" s="98">
        <f t="shared" si="61"/>
        <v>313.92901290903745</v>
      </c>
      <c r="N414" s="98"/>
      <c r="O414" s="98"/>
      <c r="P414" s="98">
        <v>331.62898148147599</v>
      </c>
      <c r="Q414" s="98">
        <v>23.297407208797004</v>
      </c>
      <c r="R414" s="98">
        <f t="shared" si="63"/>
        <v>18.401198372215948</v>
      </c>
      <c r="S414" s="98">
        <f t="shared" si="60"/>
        <v>1397.8444325278203</v>
      </c>
      <c r="T414" s="101">
        <v>12.568220298368768</v>
      </c>
    </row>
    <row r="415" spans="2:20" x14ac:dyDescent="0.2">
      <c r="B415" s="100">
        <v>43678.125</v>
      </c>
      <c r="C415" s="98">
        <v>9.7371533927219254</v>
      </c>
      <c r="D415" s="98">
        <f t="shared" si="57"/>
        <v>13.400061157780234</v>
      </c>
      <c r="E415" s="98">
        <v>100.49194444444444</v>
      </c>
      <c r="F415" s="98">
        <f t="shared" si="62"/>
        <v>90.910112772999938</v>
      </c>
      <c r="G415" s="98">
        <v>14550.20996732023</v>
      </c>
      <c r="H415" s="98">
        <v>18.269162326388887</v>
      </c>
      <c r="I415" s="98">
        <v>2537.862091503905</v>
      </c>
      <c r="J415" s="98">
        <f t="shared" si="58"/>
        <v>82.222782118055562</v>
      </c>
      <c r="K415" s="98">
        <v>17632.982585358619</v>
      </c>
      <c r="L415" s="98">
        <f t="shared" si="59"/>
        <v>316.25086040996945</v>
      </c>
      <c r="M415" s="98">
        <f t="shared" si="61"/>
        <v>313.94677628293908</v>
      </c>
      <c r="N415" s="98"/>
      <c r="O415" s="98"/>
      <c r="P415" s="98">
        <v>332.01629629628525</v>
      </c>
      <c r="Q415" s="98">
        <v>15.765435886315794</v>
      </c>
      <c r="R415" s="98">
        <f t="shared" si="63"/>
        <v>18.415393588850147</v>
      </c>
      <c r="S415" s="98">
        <f t="shared" si="60"/>
        <v>945.92615317894763</v>
      </c>
      <c r="T415" s="101">
        <v>10.930663583081429</v>
      </c>
    </row>
    <row r="416" spans="2:20" x14ac:dyDescent="0.2">
      <c r="B416" s="100">
        <v>43678.166666666664</v>
      </c>
      <c r="C416" s="98">
        <v>8.9943834179024105</v>
      </c>
      <c r="D416" s="98">
        <f t="shared" si="57"/>
        <v>13.386358341343096</v>
      </c>
      <c r="E416" s="98">
        <v>83.773055555555558</v>
      </c>
      <c r="F416" s="98">
        <f t="shared" si="62"/>
        <v>91.642705365592533</v>
      </c>
      <c r="G416" s="98">
        <v>19487.142938422629</v>
      </c>
      <c r="H416" s="98">
        <v>18.425466579861112</v>
      </c>
      <c r="I416" s="98">
        <v>3570.5324999999998</v>
      </c>
      <c r="J416" s="98">
        <f t="shared" si="58"/>
        <v>65.34758897569445</v>
      </c>
      <c r="K416" s="98">
        <v>29420.189190587378</v>
      </c>
      <c r="L416" s="98">
        <f t="shared" si="59"/>
        <v>314.81017983576487</v>
      </c>
      <c r="M416" s="98">
        <f t="shared" si="61"/>
        <v>314.01319882612796</v>
      </c>
      <c r="N416" s="98"/>
      <c r="O416" s="98"/>
      <c r="P416" s="98">
        <v>331.96277777779432</v>
      </c>
      <c r="Q416" s="98">
        <v>17.152597942029438</v>
      </c>
      <c r="R416" s="98">
        <f t="shared" si="63"/>
        <v>18.321849132082622</v>
      </c>
      <c r="S416" s="98">
        <f t="shared" si="60"/>
        <v>1029.1558765217662</v>
      </c>
      <c r="T416" s="101">
        <v>9.9176511478424079</v>
      </c>
    </row>
    <row r="417" spans="2:20" x14ac:dyDescent="0.2">
      <c r="B417" s="100">
        <v>43678.208333333336</v>
      </c>
      <c r="C417" s="98">
        <v>8.6384505542119339</v>
      </c>
      <c r="D417" s="98">
        <f t="shared" si="57"/>
        <v>13.377453364889115</v>
      </c>
      <c r="E417" s="98">
        <v>70.536111111111111</v>
      </c>
      <c r="F417" s="98">
        <f t="shared" si="62"/>
        <v>89.977902124851809</v>
      </c>
      <c r="G417" s="98">
        <v>25024.733333333334</v>
      </c>
      <c r="H417" s="98">
        <v>15.155533854166666</v>
      </c>
      <c r="I417" s="98">
        <v>4604.3576379633696</v>
      </c>
      <c r="J417" s="98">
        <f t="shared" si="58"/>
        <v>55.380577256944449</v>
      </c>
      <c r="K417" s="98">
        <v>41258.740129123267</v>
      </c>
      <c r="L417" s="98">
        <f t="shared" si="59"/>
        <v>311.75753850789533</v>
      </c>
      <c r="M417" s="98">
        <f t="shared" si="61"/>
        <v>313.90759957612056</v>
      </c>
      <c r="N417" s="98"/>
      <c r="O417" s="98"/>
      <c r="P417" s="98">
        <v>331.39518518519895</v>
      </c>
      <c r="Q417" s="98">
        <v>19.637646677303646</v>
      </c>
      <c r="R417" s="98">
        <f t="shared" si="63"/>
        <v>18.37596111357318</v>
      </c>
      <c r="S417" s="98">
        <f t="shared" si="60"/>
        <v>1178.2588006382189</v>
      </c>
      <c r="T417" s="101">
        <v>9.3502659190284447</v>
      </c>
    </row>
    <row r="418" spans="2:20" x14ac:dyDescent="0.2">
      <c r="B418" s="100">
        <v>43678.25</v>
      </c>
      <c r="C418" s="98">
        <v>8.686512256439439</v>
      </c>
      <c r="D418" s="98">
        <f t="shared" si="57"/>
        <v>13.379177740782893</v>
      </c>
      <c r="E418" s="98">
        <v>99.552222222222227</v>
      </c>
      <c r="F418" s="98">
        <f t="shared" si="62"/>
        <v>90.884429902629577</v>
      </c>
      <c r="G418" s="98">
        <v>29598.194017097685</v>
      </c>
      <c r="H418" s="98">
        <v>17.054535590277776</v>
      </c>
      <c r="I418" s="98">
        <v>5647.1995833333331</v>
      </c>
      <c r="J418" s="98">
        <f t="shared" si="58"/>
        <v>82.497686631944447</v>
      </c>
      <c r="K418" s="98">
        <v>53116.401511863602</v>
      </c>
      <c r="L418" s="98">
        <f t="shared" si="59"/>
        <v>312.60418101437284</v>
      </c>
      <c r="M418" s="98">
        <f t="shared" si="61"/>
        <v>313.79979667480683</v>
      </c>
      <c r="N418" s="98"/>
      <c r="O418" s="98"/>
      <c r="P418" s="98">
        <v>331.66925925927029</v>
      </c>
      <c r="Q418" s="98">
        <v>19.065078244897432</v>
      </c>
      <c r="R418" s="98">
        <f t="shared" si="63"/>
        <v>18.466943798838422</v>
      </c>
      <c r="S418" s="98">
        <f t="shared" si="60"/>
        <v>1143.9046946938458</v>
      </c>
      <c r="T418" s="101">
        <v>9.2776772644215573</v>
      </c>
    </row>
    <row r="419" spans="2:20" x14ac:dyDescent="0.2">
      <c r="B419" s="100">
        <v>43678.291666666664</v>
      </c>
      <c r="C419" s="98">
        <v>8.9414798333018553</v>
      </c>
      <c r="D419" s="98">
        <f t="shared" si="57"/>
        <v>13.378251403537055</v>
      </c>
      <c r="E419" s="98">
        <v>69.378888888888895</v>
      </c>
      <c r="F419" s="98">
        <f t="shared" si="62"/>
        <v>91.04650166188884</v>
      </c>
      <c r="G419" s="98">
        <v>35116.096019897464</v>
      </c>
      <c r="H419" s="98">
        <v>18.317534722222224</v>
      </c>
      <c r="I419" s="98">
        <v>6688.056891532673</v>
      </c>
      <c r="J419" s="98">
        <f t="shared" si="58"/>
        <v>51.061354166666675</v>
      </c>
      <c r="K419" s="98">
        <v>59255.770038342758</v>
      </c>
      <c r="L419" s="98">
        <f t="shared" si="59"/>
        <v>313.63720311173137</v>
      </c>
      <c r="M419" s="98">
        <f t="shared" si="61"/>
        <v>313.81349334692089</v>
      </c>
      <c r="N419" s="98"/>
      <c r="O419" s="98"/>
      <c r="P419" s="98">
        <v>331.78320987655059</v>
      </c>
      <c r="Q419" s="98">
        <v>18.146006764819223</v>
      </c>
      <c r="R419" s="98">
        <f t="shared" si="63"/>
        <v>18.417736581457604</v>
      </c>
      <c r="S419" s="98">
        <f t="shared" si="60"/>
        <v>1088.7604058891534</v>
      </c>
      <c r="T419" s="101">
        <v>9.0547189375427042</v>
      </c>
    </row>
    <row r="420" spans="2:20" x14ac:dyDescent="0.2">
      <c r="B420" s="100">
        <v>43678.333333333336</v>
      </c>
      <c r="C420" s="98">
        <v>10.637868741124921</v>
      </c>
      <c r="D420" s="98">
        <f t="shared" si="57"/>
        <v>13.38985048998638</v>
      </c>
      <c r="E420" s="98">
        <v>98.804444444444442</v>
      </c>
      <c r="F420" s="98">
        <f t="shared" si="62"/>
        <v>91.745448421148112</v>
      </c>
      <c r="G420" s="98">
        <v>40103.840861110701</v>
      </c>
      <c r="H420" s="98">
        <v>18.274999999999999</v>
      </c>
      <c r="I420" s="98">
        <v>7719.9769444444446</v>
      </c>
      <c r="J420" s="98">
        <f t="shared" si="58"/>
        <v>80.529444444444437</v>
      </c>
      <c r="K420" s="98">
        <v>59258.44140625</v>
      </c>
      <c r="L420" s="98">
        <f t="shared" si="59"/>
        <v>316.1642145946746</v>
      </c>
      <c r="M420" s="98">
        <f t="shared" si="61"/>
        <v>313.84523884033325</v>
      </c>
      <c r="N420" s="98"/>
      <c r="O420" s="98"/>
      <c r="P420" s="98">
        <v>332.09194444444444</v>
      </c>
      <c r="Q420" s="98">
        <v>15.927729849769838</v>
      </c>
      <c r="R420" s="98">
        <f t="shared" si="63"/>
        <v>18.376748546891594</v>
      </c>
      <c r="S420" s="98">
        <f t="shared" si="60"/>
        <v>955.66379098619029</v>
      </c>
      <c r="T420" s="101">
        <v>9.9272772093046093</v>
      </c>
    </row>
    <row r="421" spans="2:20" x14ac:dyDescent="0.2">
      <c r="B421" s="100">
        <v>43678.375</v>
      </c>
      <c r="C421" s="98">
        <v>14.025197166816991</v>
      </c>
      <c r="D421" s="98">
        <f t="shared" si="57"/>
        <v>13.383449468181388</v>
      </c>
      <c r="E421" s="98">
        <v>62.62972222222222</v>
      </c>
      <c r="F421" s="98">
        <f t="shared" si="62"/>
        <v>91.850586419723655</v>
      </c>
      <c r="G421" s="98">
        <v>44154.454987835088</v>
      </c>
      <c r="H421" s="98">
        <v>14.727875434027778</v>
      </c>
      <c r="I421" s="98">
        <v>8745.4787259258155</v>
      </c>
      <c r="J421" s="98">
        <f t="shared" si="58"/>
        <v>47.90184678819444</v>
      </c>
      <c r="K421" s="98">
        <v>59258.44140625</v>
      </c>
      <c r="L421" s="98">
        <f t="shared" si="59"/>
        <v>312.09472362506409</v>
      </c>
      <c r="M421" s="98">
        <f t="shared" si="61"/>
        <v>313.93487657556892</v>
      </c>
      <c r="N421" s="98"/>
      <c r="O421" s="98"/>
      <c r="P421" s="98">
        <v>332.65986111110283</v>
      </c>
      <c r="Q421" s="98">
        <v>20.565137486038729</v>
      </c>
      <c r="R421" s="98">
        <f t="shared" si="63"/>
        <v>18.299612740667484</v>
      </c>
      <c r="S421" s="98">
        <f t="shared" si="60"/>
        <v>1233.9082491623237</v>
      </c>
      <c r="T421" s="101">
        <v>12.07671092443996</v>
      </c>
    </row>
    <row r="422" spans="2:20" x14ac:dyDescent="0.2">
      <c r="B422" s="100">
        <v>43678.416666666664</v>
      </c>
      <c r="C422" s="98">
        <v>17.333759478463065</v>
      </c>
      <c r="D422" s="98">
        <f t="shared" si="57"/>
        <v>13.398208279546333</v>
      </c>
      <c r="E422" s="98">
        <v>69.579166666666666</v>
      </c>
      <c r="F422" s="98">
        <f t="shared" si="62"/>
        <v>91.550424382686643</v>
      </c>
      <c r="G422" s="98">
        <v>48860.939930555556</v>
      </c>
      <c r="H422" s="98">
        <v>16.553851996527779</v>
      </c>
      <c r="I422" s="98">
        <v>9771.8521464647183</v>
      </c>
      <c r="J422" s="98">
        <f t="shared" si="58"/>
        <v>53.025314670138883</v>
      </c>
      <c r="K422" s="98">
        <v>59258.44140625</v>
      </c>
      <c r="L422" s="98">
        <f t="shared" si="59"/>
        <v>312.95904546212404</v>
      </c>
      <c r="M422" s="98">
        <f t="shared" si="61"/>
        <v>313.81093272466916</v>
      </c>
      <c r="N422" s="98"/>
      <c r="O422" s="98"/>
      <c r="P422" s="98">
        <v>331.55629629630181</v>
      </c>
      <c r="Q422" s="98">
        <v>18.597250834177764</v>
      </c>
      <c r="R422" s="98">
        <f t="shared" si="63"/>
        <v>18.370237918727565</v>
      </c>
      <c r="S422" s="98">
        <f t="shared" si="60"/>
        <v>1115.8350500506658</v>
      </c>
      <c r="T422" s="101">
        <v>15.59242184109158</v>
      </c>
    </row>
    <row r="423" spans="2:20" x14ac:dyDescent="0.2">
      <c r="B423" s="100">
        <v>43678.458333333336</v>
      </c>
      <c r="C423" s="98">
        <v>17.751840099228755</v>
      </c>
      <c r="D423" s="98">
        <f t="shared" si="57"/>
        <v>13.419883209609599</v>
      </c>
      <c r="E423" s="98">
        <v>83.692499999999995</v>
      </c>
      <c r="F423" s="98">
        <f t="shared" si="62"/>
        <v>92.810898919723684</v>
      </c>
      <c r="G423" s="98">
        <v>52541.564422368603</v>
      </c>
      <c r="H423" s="98">
        <v>17.967046440972222</v>
      </c>
      <c r="I423" s="98">
        <v>10785.632694443961</v>
      </c>
      <c r="J423" s="98">
        <f t="shared" si="58"/>
        <v>65.72545355902777</v>
      </c>
      <c r="K423" s="98">
        <v>59258.44140625</v>
      </c>
      <c r="L423" s="98">
        <f t="shared" si="59"/>
        <v>314.15684115094859</v>
      </c>
      <c r="M423" s="98">
        <f t="shared" si="61"/>
        <v>313.84700831610866</v>
      </c>
      <c r="N423" s="98"/>
      <c r="O423" s="98"/>
      <c r="P423" s="98">
        <v>331.4631790123135</v>
      </c>
      <c r="Q423" s="98">
        <v>17.306337861364913</v>
      </c>
      <c r="R423" s="98">
        <f t="shared" si="63"/>
        <v>18.293137378727103</v>
      </c>
      <c r="S423" s="98">
        <f t="shared" si="60"/>
        <v>1038.3802716818948</v>
      </c>
      <c r="T423" s="101">
        <v>17.461453575823043</v>
      </c>
    </row>
    <row r="424" spans="2:20" x14ac:dyDescent="0.2">
      <c r="B424" s="100">
        <v>43678.5</v>
      </c>
      <c r="C424" s="98">
        <v>17.173926465977761</v>
      </c>
      <c r="D424" s="98">
        <f t="shared" si="57"/>
        <v>13.441573673637775</v>
      </c>
      <c r="E424" s="98">
        <v>79.901388888888889</v>
      </c>
      <c r="F424" s="98">
        <f t="shared" si="62"/>
        <v>91.404012345649576</v>
      </c>
      <c r="G424" s="98">
        <v>58312.155555555553</v>
      </c>
      <c r="H424" s="98">
        <v>18.309819240196077</v>
      </c>
      <c r="I424" s="98">
        <v>11805.194776326758</v>
      </c>
      <c r="J424" s="98">
        <f t="shared" si="58"/>
        <v>61.591569648692811</v>
      </c>
      <c r="K424" s="98">
        <v>59258.44140625</v>
      </c>
      <c r="L424" s="98">
        <f t="shared" si="59"/>
        <v>314.12776541721075</v>
      </c>
      <c r="M424" s="98">
        <f t="shared" si="61"/>
        <v>313.8922561946577</v>
      </c>
      <c r="N424" s="98"/>
      <c r="O424" s="98"/>
      <c r="P424" s="98">
        <v>331.72412037039794</v>
      </c>
      <c r="Q424" s="98">
        <v>17.596354953187209</v>
      </c>
      <c r="R424" s="98">
        <f t="shared" si="63"/>
        <v>18.217260642154642</v>
      </c>
      <c r="S424" s="98">
        <f t="shared" si="60"/>
        <v>1055.7812971912326</v>
      </c>
      <c r="T424" s="101">
        <v>17.294834816190932</v>
      </c>
    </row>
    <row r="425" spans="2:20" x14ac:dyDescent="0.2">
      <c r="B425" s="100">
        <v>43678.541666666664</v>
      </c>
      <c r="C425" s="98">
        <v>16.581440680645045</v>
      </c>
      <c r="D425" s="98">
        <f t="shared" si="57"/>
        <v>13.460571108670331</v>
      </c>
      <c r="E425" s="98">
        <v>122.98777777777778</v>
      </c>
      <c r="F425" s="98">
        <f t="shared" si="62"/>
        <v>91.773074845649589</v>
      </c>
      <c r="G425" s="98">
        <v>64174.412252665228</v>
      </c>
      <c r="H425" s="98">
        <v>15.175596788194444</v>
      </c>
      <c r="I425" s="98">
        <v>12830.049325926038</v>
      </c>
      <c r="J425" s="98">
        <f t="shared" si="58"/>
        <v>107.81218098958334</v>
      </c>
      <c r="K425" s="98">
        <v>59258.44140625</v>
      </c>
      <c r="L425" s="98">
        <f t="shared" si="59"/>
        <v>316.81732796447142</v>
      </c>
      <c r="M425" s="98">
        <f t="shared" si="61"/>
        <v>313.95031895219159</v>
      </c>
      <c r="N425" s="98"/>
      <c r="O425" s="98"/>
      <c r="P425" s="98">
        <v>332.64513888888888</v>
      </c>
      <c r="Q425" s="98">
        <v>15.827810924417443</v>
      </c>
      <c r="R425" s="98">
        <f t="shared" si="63"/>
        <v>18.156771830096137</v>
      </c>
      <c r="S425" s="98">
        <f t="shared" si="60"/>
        <v>949.66865546504664</v>
      </c>
      <c r="T425" s="101">
        <v>16.936298074054324</v>
      </c>
    </row>
    <row r="426" spans="2:20" x14ac:dyDescent="0.2">
      <c r="B426" s="100">
        <v>43678.583333333336</v>
      </c>
      <c r="C426" s="98">
        <v>16.861164701249866</v>
      </c>
      <c r="D426" s="98">
        <f t="shared" si="57"/>
        <v>13.506402799137708</v>
      </c>
      <c r="E426" s="98">
        <v>91.259444444444441</v>
      </c>
      <c r="F426" s="98">
        <f t="shared" si="62"/>
        <v>94.842750771575524</v>
      </c>
      <c r="G426" s="98">
        <v>70809.387793430753</v>
      </c>
      <c r="H426" s="98">
        <v>16.813791232638888</v>
      </c>
      <c r="I426" s="98">
        <v>13874.692777777778</v>
      </c>
      <c r="J426" s="98">
        <f t="shared" si="58"/>
        <v>74.445653211805549</v>
      </c>
      <c r="K426" s="98">
        <v>59258.44140625</v>
      </c>
      <c r="L426" s="98">
        <f t="shared" si="59"/>
        <v>311.00982540435263</v>
      </c>
      <c r="M426" s="98">
        <f t="shared" si="61"/>
        <v>313.95594317753284</v>
      </c>
      <c r="N426" s="98"/>
      <c r="O426" s="98"/>
      <c r="P426" s="98">
        <v>332.89388888888891</v>
      </c>
      <c r="Q426" s="98">
        <v>21.884063484536277</v>
      </c>
      <c r="R426" s="98">
        <f t="shared" si="63"/>
        <v>18.175862110924065</v>
      </c>
      <c r="S426" s="98">
        <f t="shared" si="60"/>
        <v>1313.0438090721766</v>
      </c>
      <c r="T426" s="101">
        <v>16.229119787092916</v>
      </c>
    </row>
    <row r="427" spans="2:20" x14ac:dyDescent="0.2">
      <c r="B427" s="100">
        <v>43678.625</v>
      </c>
      <c r="C427" s="98">
        <v>16.035487556987338</v>
      </c>
      <c r="D427" s="98">
        <f t="shared" si="57"/>
        <v>13.53862994673702</v>
      </c>
      <c r="E427" s="98">
        <v>125.32166666666667</v>
      </c>
      <c r="F427" s="98">
        <f t="shared" si="62"/>
        <v>95.610933641945891</v>
      </c>
      <c r="G427" s="98">
        <v>77121.958870370319</v>
      </c>
      <c r="H427" s="98">
        <v>18.432324218750001</v>
      </c>
      <c r="I427" s="98">
        <v>14909.649512346321</v>
      </c>
      <c r="J427" s="98">
        <f t="shared" si="58"/>
        <v>106.88934244791668</v>
      </c>
      <c r="K427" s="98">
        <v>59258.44140625</v>
      </c>
      <c r="L427" s="98">
        <f t="shared" si="59"/>
        <v>207.87553712835432</v>
      </c>
      <c r="M427" s="98">
        <f t="shared" si="61"/>
        <v>309.47126475554222</v>
      </c>
      <c r="N427" s="98"/>
      <c r="O427" s="98"/>
      <c r="P427" s="98">
        <v>218.47949074073799</v>
      </c>
      <c r="Q427" s="98">
        <v>10.603953612383663</v>
      </c>
      <c r="R427" s="98">
        <f t="shared" si="63"/>
        <v>17.905611016057822</v>
      </c>
      <c r="S427" s="98">
        <f t="shared" si="60"/>
        <v>636.23721674301976</v>
      </c>
      <c r="T427" s="101">
        <v>16.02972731464439</v>
      </c>
    </row>
    <row r="428" spans="2:20" x14ac:dyDescent="0.2">
      <c r="B428" s="100">
        <v>43678.666666666664</v>
      </c>
      <c r="C428" s="98">
        <v>15.487249992600796</v>
      </c>
      <c r="D428" s="98">
        <f t="shared" si="57"/>
        <v>13.561926264434355</v>
      </c>
      <c r="E428" s="98">
        <v>101.66249999999999</v>
      </c>
      <c r="F428" s="98">
        <f t="shared" si="62"/>
        <v>94.456678240740757</v>
      </c>
      <c r="G428" s="98">
        <v>83300.537681158385</v>
      </c>
      <c r="H428" s="98">
        <v>18.337890625</v>
      </c>
      <c r="I428" s="98">
        <v>15946.371666666666</v>
      </c>
      <c r="J428" s="98">
        <f t="shared" si="58"/>
        <v>83.324609374999994</v>
      </c>
      <c r="K428" s="98">
        <v>59258.44140625</v>
      </c>
      <c r="L428" s="98">
        <f t="shared" si="59"/>
        <v>316.59680117172883</v>
      </c>
      <c r="M428" s="98">
        <f t="shared" si="61"/>
        <v>309.55271739178158</v>
      </c>
      <c r="N428" s="98"/>
      <c r="O428" s="98"/>
      <c r="P428" s="98">
        <v>331.99104938271142</v>
      </c>
      <c r="Q428" s="98">
        <v>15.394248210982575</v>
      </c>
      <c r="R428" s="98">
        <f t="shared" si="63"/>
        <v>17.804344851012143</v>
      </c>
      <c r="S428" s="98">
        <f t="shared" si="60"/>
        <v>923.65489265895451</v>
      </c>
      <c r="T428" s="101">
        <v>15.817253904210197</v>
      </c>
    </row>
    <row r="429" spans="2:20" x14ac:dyDescent="0.2">
      <c r="B429" s="100">
        <v>43678.708333333336</v>
      </c>
      <c r="C429" s="98">
        <v>15.11459989035709</v>
      </c>
      <c r="D429" s="98">
        <f t="shared" si="57"/>
        <v>13.586743185817189</v>
      </c>
      <c r="E429" s="98">
        <v>112.29888888888888</v>
      </c>
      <c r="F429" s="98">
        <f t="shared" si="62"/>
        <v>95.047824074074086</v>
      </c>
      <c r="G429" s="98">
        <v>90251.111284722225</v>
      </c>
      <c r="H429" s="98">
        <v>15.339084201388889</v>
      </c>
      <c r="I429" s="98">
        <v>16987.043985185624</v>
      </c>
      <c r="J429" s="98">
        <f t="shared" si="58"/>
        <v>96.959804687499997</v>
      </c>
      <c r="K429" s="98">
        <v>59258.44140625</v>
      </c>
      <c r="L429" s="98">
        <f t="shared" si="59"/>
        <v>315.7516919384156</v>
      </c>
      <c r="M429" s="98">
        <f t="shared" si="61"/>
        <v>309.60159665987095</v>
      </c>
      <c r="N429" s="98"/>
      <c r="O429" s="98"/>
      <c r="P429" s="98">
        <v>332.44361111111112</v>
      </c>
      <c r="Q429" s="98">
        <v>16.691919172695521</v>
      </c>
      <c r="R429" s="98">
        <f t="shared" si="63"/>
        <v>17.749736416256081</v>
      </c>
      <c r="S429" s="98">
        <f t="shared" si="60"/>
        <v>1001.5151503617312</v>
      </c>
      <c r="T429" s="101">
        <v>15.828755188926912</v>
      </c>
    </row>
    <row r="430" spans="2:20" x14ac:dyDescent="0.2">
      <c r="B430" s="100">
        <v>43678.75</v>
      </c>
      <c r="C430" s="98">
        <v>14.792971501880222</v>
      </c>
      <c r="D430" s="98">
        <f t="shared" si="57"/>
        <v>13.608865804115673</v>
      </c>
      <c r="E430" s="98">
        <v>107.73194444444445</v>
      </c>
      <c r="F430" s="98">
        <f t="shared" si="62"/>
        <v>94.112326388888889</v>
      </c>
      <c r="G430" s="98">
        <v>95983.973830411705</v>
      </c>
      <c r="H430" s="98">
        <v>17.085134548611112</v>
      </c>
      <c r="I430" s="98">
        <v>18042.702850241527</v>
      </c>
      <c r="J430" s="98">
        <f t="shared" si="58"/>
        <v>90.646809895833343</v>
      </c>
      <c r="K430" s="98">
        <v>59258.44140625</v>
      </c>
      <c r="L430" s="98">
        <f t="shared" si="59"/>
        <v>310.74313092438712</v>
      </c>
      <c r="M430" s="98">
        <f t="shared" si="61"/>
        <v>309.50589011890963</v>
      </c>
      <c r="N430" s="98"/>
      <c r="O430" s="98"/>
      <c r="P430" s="98">
        <v>332.94111111111113</v>
      </c>
      <c r="Q430" s="98">
        <v>22.197980186723999</v>
      </c>
      <c r="R430" s="98">
        <f t="shared" si="63"/>
        <v>17.874743368740351</v>
      </c>
      <c r="S430" s="98">
        <f t="shared" si="60"/>
        <v>1331.8788112034399</v>
      </c>
      <c r="T430" s="101">
        <v>15.195901921855079</v>
      </c>
    </row>
    <row r="431" spans="2:20" x14ac:dyDescent="0.2">
      <c r="B431" s="100">
        <v>43678.791666666664</v>
      </c>
      <c r="C431" s="98">
        <v>14.523253468937344</v>
      </c>
      <c r="D431" s="98">
        <f t="shared" si="57"/>
        <v>13.618328503647769</v>
      </c>
      <c r="E431" s="98">
        <v>89.355555555555554</v>
      </c>
      <c r="F431" s="98">
        <f t="shared" si="62"/>
        <v>93.526180555555541</v>
      </c>
      <c r="G431" s="98">
        <v>102769.23888888888</v>
      </c>
      <c r="H431" s="98">
        <v>18.386545138888888</v>
      </c>
      <c r="I431" s="98">
        <v>19085.292210055788</v>
      </c>
      <c r="J431" s="98">
        <f t="shared" si="58"/>
        <v>70.969010416666663</v>
      </c>
      <c r="K431" s="98">
        <v>59258.44140625</v>
      </c>
      <c r="L431" s="98">
        <f t="shared" si="59"/>
        <v>317.86125726923035</v>
      </c>
      <c r="M431" s="98">
        <f t="shared" si="61"/>
        <v>309.66493761966746</v>
      </c>
      <c r="N431" s="98"/>
      <c r="O431" s="98"/>
      <c r="P431" s="98">
        <v>333.24612654320896</v>
      </c>
      <c r="Q431" s="98">
        <v>15.384869273978596</v>
      </c>
      <c r="R431" s="98">
        <f t="shared" si="63"/>
        <v>17.744272899875501</v>
      </c>
      <c r="S431" s="98">
        <f t="shared" si="60"/>
        <v>923.09215643871573</v>
      </c>
      <c r="T431" s="101">
        <v>15.191104969978333</v>
      </c>
    </row>
    <row r="432" spans="2:20" x14ac:dyDescent="0.2">
      <c r="B432" s="100">
        <v>43678.833333333336</v>
      </c>
      <c r="C432" s="98">
        <v>14.613028608957926</v>
      </c>
      <c r="D432" s="98">
        <f t="shared" si="57"/>
        <v>13.622662012582298</v>
      </c>
      <c r="E432" s="98">
        <v>113.19</v>
      </c>
      <c r="F432" s="98">
        <f t="shared" si="62"/>
        <v>93.436238425925936</v>
      </c>
      <c r="G432" s="98">
        <v>108627.28003003067</v>
      </c>
      <c r="H432" s="98">
        <v>18.652148437499999</v>
      </c>
      <c r="I432" s="98">
        <v>20126.560000000001</v>
      </c>
      <c r="J432" s="98">
        <f t="shared" si="58"/>
        <v>94.537851562499995</v>
      </c>
      <c r="K432" s="98">
        <v>59258.44140625</v>
      </c>
      <c r="L432" s="98">
        <f t="shared" si="59"/>
        <v>317.134936270987</v>
      </c>
      <c r="M432" s="98">
        <f t="shared" si="61"/>
        <v>309.70484529481405</v>
      </c>
      <c r="N432" s="98"/>
      <c r="O432" s="98"/>
      <c r="P432" s="98">
        <v>332.74608974357449</v>
      </c>
      <c r="Q432" s="98">
        <v>15.611153472587466</v>
      </c>
      <c r="R432" s="98">
        <f t="shared" si="63"/>
        <v>17.74532613996897</v>
      </c>
      <c r="S432" s="98">
        <f t="shared" si="60"/>
        <v>936.66920835524797</v>
      </c>
      <c r="T432" s="101">
        <v>14.95980019101388</v>
      </c>
    </row>
    <row r="433" spans="2:20" x14ac:dyDescent="0.2">
      <c r="B433" s="100">
        <v>43678.875</v>
      </c>
      <c r="C433" s="98">
        <v>14.677826572642921</v>
      </c>
      <c r="D433" s="98">
        <f t="shared" si="57"/>
        <v>13.639612976985099</v>
      </c>
      <c r="E433" s="98">
        <v>85.812361111111116</v>
      </c>
      <c r="F433" s="98">
        <f t="shared" si="62"/>
        <v>92.988396990740753</v>
      </c>
      <c r="G433" s="98">
        <v>114785.41187214587</v>
      </c>
      <c r="H433" s="98">
        <v>15.312076822916667</v>
      </c>
      <c r="I433" s="98">
        <v>21170.528112962991</v>
      </c>
      <c r="J433" s="98">
        <f t="shared" si="58"/>
        <v>70.50028428819445</v>
      </c>
      <c r="K433" s="98">
        <v>59258.44140625</v>
      </c>
      <c r="L433" s="98">
        <f t="shared" si="59"/>
        <v>313.46835794449265</v>
      </c>
      <c r="M433" s="98">
        <f t="shared" si="61"/>
        <v>309.77423388317294</v>
      </c>
      <c r="N433" s="98"/>
      <c r="O433" s="98"/>
      <c r="P433" s="98">
        <v>332.26837962960201</v>
      </c>
      <c r="Q433" s="98">
        <v>18.800021685109371</v>
      </c>
      <c r="R433" s="98">
        <f t="shared" si="63"/>
        <v>17.692862705929851</v>
      </c>
      <c r="S433" s="98">
        <f t="shared" si="60"/>
        <v>1128.0013011065623</v>
      </c>
      <c r="T433" s="101">
        <v>15.033434426713502</v>
      </c>
    </row>
    <row r="434" spans="2:20" x14ac:dyDescent="0.2">
      <c r="B434" s="100">
        <v>43678.916666666664</v>
      </c>
      <c r="C434" s="98">
        <v>14.728093502374573</v>
      </c>
      <c r="D434" s="98">
        <f t="shared" si="57"/>
        <v>13.660977167458098</v>
      </c>
      <c r="E434" s="98">
        <v>118.93138888888889</v>
      </c>
      <c r="F434" s="98">
        <f t="shared" si="62"/>
        <v>94.289704861111105</v>
      </c>
      <c r="G434" s="98">
        <v>120834.8921203701</v>
      </c>
      <c r="H434" s="98">
        <v>16.754969618055554</v>
      </c>
      <c r="I434" s="98">
        <v>22216.792954545417</v>
      </c>
      <c r="J434" s="98">
        <f t="shared" si="58"/>
        <v>102.17641927083334</v>
      </c>
      <c r="K434" s="98">
        <v>59258.44140625</v>
      </c>
      <c r="L434" s="98">
        <f t="shared" si="59"/>
        <v>317.37919505212454</v>
      </c>
      <c r="M434" s="98">
        <f t="shared" si="61"/>
        <v>309.94263694595935</v>
      </c>
      <c r="N434" s="98"/>
      <c r="O434" s="98"/>
      <c r="P434" s="98">
        <v>332.71694444444444</v>
      </c>
      <c r="Q434" s="98">
        <v>15.337749392319884</v>
      </c>
      <c r="R434" s="98">
        <f t="shared" si="63"/>
        <v>17.550355990879716</v>
      </c>
      <c r="S434" s="98">
        <f t="shared" si="60"/>
        <v>920.26496353919299</v>
      </c>
      <c r="T434" s="101">
        <v>15.179854152750018</v>
      </c>
    </row>
    <row r="435" spans="2:20" x14ac:dyDescent="0.2">
      <c r="B435" s="100">
        <v>43678.958333333336</v>
      </c>
      <c r="C435" s="98">
        <v>15.052017132138005</v>
      </c>
      <c r="D435" s="98">
        <f t="shared" si="57"/>
        <v>13.672821085941171</v>
      </c>
      <c r="E435" s="98">
        <v>90.297222222222217</v>
      </c>
      <c r="F435" s="98">
        <f t="shared" si="62"/>
        <v>93.832239583333333</v>
      </c>
      <c r="G435" s="98">
        <v>126505.61049382752</v>
      </c>
      <c r="H435" s="98">
        <v>18.412727864583335</v>
      </c>
      <c r="I435" s="98">
        <v>23254.59670869309</v>
      </c>
      <c r="J435" s="98">
        <f t="shared" si="58"/>
        <v>71.884494357638886</v>
      </c>
      <c r="K435" s="98">
        <v>59258.44140625</v>
      </c>
      <c r="L435" s="98">
        <f t="shared" si="59"/>
        <v>312.70730929461411</v>
      </c>
      <c r="M435" s="98">
        <f t="shared" si="61"/>
        <v>309.78361007073693</v>
      </c>
      <c r="N435" s="98"/>
      <c r="O435" s="98"/>
      <c r="P435" s="98">
        <v>332.48028935184703</v>
      </c>
      <c r="Q435" s="98">
        <v>19.77298005723291</v>
      </c>
      <c r="R435" s="98">
        <f t="shared" si="63"/>
        <v>17.714896465646337</v>
      </c>
      <c r="S435" s="98">
        <f t="shared" si="60"/>
        <v>1186.3788034339746</v>
      </c>
      <c r="T435" s="101">
        <v>15.200873233969453</v>
      </c>
    </row>
    <row r="436" spans="2:20" x14ac:dyDescent="0.2">
      <c r="B436" s="100">
        <v>43679</v>
      </c>
      <c r="C436" s="98">
        <v>14.912321393224929</v>
      </c>
      <c r="D436" s="98">
        <f t="shared" ref="D436:D499" si="64">AVERAGE(C413:C436)</f>
        <v>13.709102041975489</v>
      </c>
      <c r="E436" s="98">
        <v>107.64111111111112</v>
      </c>
      <c r="F436" s="98">
        <f t="shared" si="62"/>
        <v>94.931510416666654</v>
      </c>
      <c r="G436" s="98">
        <v>133053.98164983193</v>
      </c>
      <c r="H436" s="98">
        <v>18.619476996527776</v>
      </c>
      <c r="I436" s="98">
        <v>24289.817500000001</v>
      </c>
      <c r="J436" s="98">
        <f t="shared" si="58"/>
        <v>89.021634114583335</v>
      </c>
      <c r="K436" s="98">
        <v>59258.44140625</v>
      </c>
      <c r="L436" s="98">
        <f t="shared" si="59"/>
        <v>314.27464269196821</v>
      </c>
      <c r="M436" s="98">
        <f t="shared" si="61"/>
        <v>309.81226918974738</v>
      </c>
      <c r="N436" s="98"/>
      <c r="O436" s="98"/>
      <c r="P436" s="98">
        <v>332.77018518519071</v>
      </c>
      <c r="Q436" s="98">
        <v>18.495542493222487</v>
      </c>
      <c r="R436" s="98">
        <f t="shared" si="63"/>
        <v>17.708351544166945</v>
      </c>
      <c r="S436" s="98">
        <f t="shared" si="60"/>
        <v>1109.7325495933492</v>
      </c>
      <c r="T436" s="101">
        <v>15.314050128559272</v>
      </c>
    </row>
    <row r="437" spans="2:20" x14ac:dyDescent="0.2">
      <c r="B437" s="100">
        <v>43679.041666666664</v>
      </c>
      <c r="C437" s="98">
        <v>13.035446087166459</v>
      </c>
      <c r="D437" s="98">
        <f t="shared" si="64"/>
        <v>13.720821119262432</v>
      </c>
      <c r="E437" s="98">
        <v>94.953333333333333</v>
      </c>
      <c r="F437" s="98">
        <f t="shared" si="62"/>
        <v>94.348466435185188</v>
      </c>
      <c r="G437" s="98">
        <v>3420.3939259261556</v>
      </c>
      <c r="H437" s="98">
        <v>15.367925347222222</v>
      </c>
      <c r="I437" s="98">
        <v>1506.5616583333124</v>
      </c>
      <c r="J437" s="98">
        <f t="shared" si="58"/>
        <v>79.585407986111107</v>
      </c>
      <c r="K437" s="98">
        <v>181.06745985243055</v>
      </c>
      <c r="L437" s="98">
        <f t="shared" si="59"/>
        <v>315.92906090803444</v>
      </c>
      <c r="M437" s="98">
        <f t="shared" si="61"/>
        <v>309.76846672356652</v>
      </c>
      <c r="N437" s="98"/>
      <c r="O437" s="98"/>
      <c r="P437" s="98">
        <v>331.74546296298502</v>
      </c>
      <c r="Q437" s="98">
        <v>15.816402054950595</v>
      </c>
      <c r="R437" s="98">
        <f t="shared" si="63"/>
        <v>17.703153238743411</v>
      </c>
      <c r="S437" s="98">
        <f t="shared" si="60"/>
        <v>948.98412329703569</v>
      </c>
      <c r="T437" s="101">
        <v>14.76699872718917</v>
      </c>
    </row>
    <row r="438" spans="2:20" x14ac:dyDescent="0.2">
      <c r="B438" s="100">
        <v>43679.083333333336</v>
      </c>
      <c r="C438" s="98">
        <v>11.37109219233195</v>
      </c>
      <c r="D438" s="98">
        <f t="shared" si="64"/>
        <v>13.737773528653483</v>
      </c>
      <c r="E438" s="98">
        <v>80.173888888888882</v>
      </c>
      <c r="F438" s="98">
        <f t="shared" si="62"/>
        <v>94.164855324074097</v>
      </c>
      <c r="G438" s="98">
        <v>8202.4083333333328</v>
      </c>
      <c r="H438" s="98">
        <v>17.061501736111111</v>
      </c>
      <c r="I438" s="98">
        <v>1491.8301811591784</v>
      </c>
      <c r="J438" s="98">
        <f t="shared" si="58"/>
        <v>63.112387152777771</v>
      </c>
      <c r="K438" s="98">
        <v>5819.2959426363313</v>
      </c>
      <c r="L438" s="98">
        <f t="shared" si="59"/>
        <v>316.49663119904699</v>
      </c>
      <c r="M438" s="98">
        <f t="shared" si="61"/>
        <v>310.10867742883187</v>
      </c>
      <c r="N438" s="98"/>
      <c r="O438" s="98"/>
      <c r="P438" s="98">
        <v>332.56194444444446</v>
      </c>
      <c r="Q438" s="98">
        <v>16.065313245397476</v>
      </c>
      <c r="R438" s="98">
        <f t="shared" si="63"/>
        <v>17.401815990268428</v>
      </c>
      <c r="S438" s="98">
        <f t="shared" si="60"/>
        <v>963.91879472384858</v>
      </c>
      <c r="T438" s="101">
        <v>12.937856201993094</v>
      </c>
    </row>
    <row r="439" spans="2:20" x14ac:dyDescent="0.2">
      <c r="B439" s="100">
        <v>43679.125</v>
      </c>
      <c r="C439" s="98">
        <v>10.105181462941433</v>
      </c>
      <c r="D439" s="98">
        <f t="shared" si="64"/>
        <v>13.753108031579295</v>
      </c>
      <c r="E439" s="98">
        <v>109.52277777777778</v>
      </c>
      <c r="F439" s="98">
        <f t="shared" si="62"/>
        <v>94.541140046296292</v>
      </c>
      <c r="G439" s="98">
        <v>13564.133122362693</v>
      </c>
      <c r="H439" s="98">
        <v>18.529047309027778</v>
      </c>
      <c r="I439" s="98">
        <v>2538.2842025408481</v>
      </c>
      <c r="J439" s="98">
        <f t="shared" si="58"/>
        <v>90.993730468750002</v>
      </c>
      <c r="K439" s="98">
        <v>17813.836699761283</v>
      </c>
      <c r="L439" s="98">
        <f t="shared" si="59"/>
        <v>309.85599138016295</v>
      </c>
      <c r="M439" s="98">
        <f t="shared" si="61"/>
        <v>309.84222455258993</v>
      </c>
      <c r="N439" s="98"/>
      <c r="O439" s="98"/>
      <c r="P439" s="98">
        <v>332.17277777777775</v>
      </c>
      <c r="Q439" s="98">
        <v>22.316786397614827</v>
      </c>
      <c r="R439" s="98">
        <f t="shared" si="63"/>
        <v>17.67478892823922</v>
      </c>
      <c r="S439" s="98">
        <f t="shared" si="60"/>
        <v>1339.0071838568897</v>
      </c>
      <c r="T439" s="101">
        <v>11.524415678289499</v>
      </c>
    </row>
    <row r="440" spans="2:20" x14ac:dyDescent="0.2">
      <c r="B440" s="100">
        <v>43679.166666666664</v>
      </c>
      <c r="C440" s="98">
        <v>9.4073549148771498</v>
      </c>
      <c r="D440" s="98">
        <f t="shared" si="64"/>
        <v>13.770315177286577</v>
      </c>
      <c r="E440" s="98">
        <v>77.455833333333331</v>
      </c>
      <c r="F440" s="98">
        <f t="shared" si="62"/>
        <v>94.277922453703695</v>
      </c>
      <c r="G440" s="98">
        <v>19497.495882358551</v>
      </c>
      <c r="H440" s="98">
        <v>18.630978732638887</v>
      </c>
      <c r="I440" s="98">
        <v>3581.152222222222</v>
      </c>
      <c r="J440" s="98">
        <f t="shared" si="58"/>
        <v>58.824854600694444</v>
      </c>
      <c r="K440" s="98">
        <v>29756.736719835069</v>
      </c>
      <c r="L440" s="98">
        <f t="shared" si="59"/>
        <v>316.8473592109732</v>
      </c>
      <c r="M440" s="98">
        <f t="shared" si="61"/>
        <v>309.92710702655688</v>
      </c>
      <c r="N440" s="98"/>
      <c r="O440" s="98"/>
      <c r="P440" s="98">
        <v>332.00935185184079</v>
      </c>
      <c r="Q440" s="98">
        <v>15.16199264086757</v>
      </c>
      <c r="R440" s="98">
        <f t="shared" si="63"/>
        <v>17.591847040690812</v>
      </c>
      <c r="S440" s="98">
        <f t="shared" si="60"/>
        <v>909.71955845205423</v>
      </c>
      <c r="T440" s="101">
        <v>10.440062170702861</v>
      </c>
    </row>
    <row r="441" spans="2:20" x14ac:dyDescent="0.2">
      <c r="B441" s="100">
        <v>43679.208333333336</v>
      </c>
      <c r="C441" s="98">
        <v>9.1298326023179754</v>
      </c>
      <c r="D441" s="98">
        <f t="shared" si="64"/>
        <v>13.790789429290996</v>
      </c>
      <c r="E441" s="98">
        <v>101.75361111111111</v>
      </c>
      <c r="F441" s="98">
        <f t="shared" si="62"/>
        <v>95.578651620370394</v>
      </c>
      <c r="G441" s="98">
        <v>24683.777777777777</v>
      </c>
      <c r="H441" s="98">
        <v>15.512293836805556</v>
      </c>
      <c r="I441" s="98">
        <v>4635.1425333335665</v>
      </c>
      <c r="J441" s="98">
        <f t="shared" si="58"/>
        <v>86.241317274305558</v>
      </c>
      <c r="K441" s="98">
        <v>41625.437717737092</v>
      </c>
      <c r="L441" s="98">
        <f t="shared" si="59"/>
        <v>313.00196856363362</v>
      </c>
      <c r="M441" s="98">
        <f t="shared" si="61"/>
        <v>309.97895827887936</v>
      </c>
      <c r="N441" s="98"/>
      <c r="O441" s="98"/>
      <c r="P441" s="98">
        <v>331.93814814812606</v>
      </c>
      <c r="Q441" s="98">
        <v>18.936179584492411</v>
      </c>
      <c r="R441" s="98">
        <f t="shared" si="63"/>
        <v>17.562619245157009</v>
      </c>
      <c r="S441" s="98">
        <f t="shared" si="60"/>
        <v>1136.1707750695446</v>
      </c>
      <c r="T441" s="101">
        <v>10.00612625890308</v>
      </c>
    </row>
    <row r="442" spans="2:20" x14ac:dyDescent="0.2">
      <c r="B442" s="100">
        <v>43679.25</v>
      </c>
      <c r="C442" s="98">
        <v>8.7971065568216407</v>
      </c>
      <c r="D442" s="98">
        <f t="shared" si="64"/>
        <v>13.795397525140254</v>
      </c>
      <c r="E442" s="98">
        <v>71.971296296384594</v>
      </c>
      <c r="F442" s="98">
        <f t="shared" si="62"/>
        <v>94.429446373460493</v>
      </c>
      <c r="G442" s="98">
        <v>29301.315644951796</v>
      </c>
      <c r="H442" s="98">
        <v>17.272493489583333</v>
      </c>
      <c r="I442" s="98">
        <v>5703.2073809523054</v>
      </c>
      <c r="J442" s="98">
        <f t="shared" si="58"/>
        <v>54.698802806801261</v>
      </c>
      <c r="K442" s="98">
        <v>53590.303828094206</v>
      </c>
      <c r="L442" s="98">
        <f t="shared" si="59"/>
        <v>316.07726085856143</v>
      </c>
      <c r="M442" s="98">
        <f t="shared" si="61"/>
        <v>310.12366993905385</v>
      </c>
      <c r="N442" s="98"/>
      <c r="O442" s="98"/>
      <c r="P442" s="98">
        <v>331.87740740742947</v>
      </c>
      <c r="Q442" s="98">
        <v>15.800146548868053</v>
      </c>
      <c r="R442" s="98">
        <f t="shared" si="63"/>
        <v>17.426580424489121</v>
      </c>
      <c r="S442" s="98">
        <f t="shared" si="60"/>
        <v>948.00879293208322</v>
      </c>
      <c r="T442" s="101">
        <v>9.7663510785633445</v>
      </c>
    </row>
    <row r="443" spans="2:20" x14ac:dyDescent="0.2">
      <c r="B443" s="100">
        <v>43679.291666666664</v>
      </c>
      <c r="C443" s="98">
        <v>9.0073145430991683</v>
      </c>
      <c r="D443" s="98">
        <f t="shared" si="64"/>
        <v>13.798140638048475</v>
      </c>
      <c r="E443" s="98">
        <v>81.814999999999998</v>
      </c>
      <c r="F443" s="98">
        <f t="shared" si="62"/>
        <v>94.947617669756781</v>
      </c>
      <c r="G443" s="98">
        <v>34763.795424830118</v>
      </c>
      <c r="H443" s="98">
        <v>18.522298177083332</v>
      </c>
      <c r="I443" s="98">
        <v>6756.8479619480504</v>
      </c>
      <c r="J443" s="98">
        <f t="shared" si="58"/>
        <v>63.292701822916669</v>
      </c>
      <c r="K443" s="98">
        <v>59590.585103081597</v>
      </c>
      <c r="L443" s="98">
        <f t="shared" si="59"/>
        <v>312.91401304116681</v>
      </c>
      <c r="M443" s="98">
        <f t="shared" si="61"/>
        <v>310.09353701944696</v>
      </c>
      <c r="N443" s="98"/>
      <c r="O443" s="98"/>
      <c r="P443" s="98">
        <v>332.19122222223217</v>
      </c>
      <c r="Q443" s="98">
        <v>19.277209181065359</v>
      </c>
      <c r="R443" s="98">
        <f t="shared" si="63"/>
        <v>17.473713858499377</v>
      </c>
      <c r="S443" s="98">
        <f t="shared" si="60"/>
        <v>1156.6325508639216</v>
      </c>
      <c r="T443" s="101">
        <v>9.5102932630641668</v>
      </c>
    </row>
    <row r="444" spans="2:20" x14ac:dyDescent="0.2">
      <c r="B444" s="100">
        <v>43679.333333333336</v>
      </c>
      <c r="C444" s="98">
        <v>10.388553820801123</v>
      </c>
      <c r="D444" s="98">
        <f t="shared" si="64"/>
        <v>13.787752516368315</v>
      </c>
      <c r="E444" s="98">
        <v>83.975555555555559</v>
      </c>
      <c r="F444" s="98">
        <f t="shared" si="62"/>
        <v>94.329747299386426</v>
      </c>
      <c r="G444" s="98">
        <v>38499.308646063539</v>
      </c>
      <c r="H444" s="98">
        <v>18.568023003472224</v>
      </c>
      <c r="I444" s="98">
        <v>7803.7086111111112</v>
      </c>
      <c r="J444" s="98">
        <f t="shared" si="58"/>
        <v>65.407532552083339</v>
      </c>
      <c r="K444" s="98">
        <v>59593.60546875</v>
      </c>
      <c r="L444" s="98">
        <f t="shared" si="59"/>
        <v>313.57999360535422</v>
      </c>
      <c r="M444" s="98">
        <f t="shared" si="61"/>
        <v>309.985861144892</v>
      </c>
      <c r="N444" s="98"/>
      <c r="O444" s="98"/>
      <c r="P444" s="98">
        <v>332.48888888888888</v>
      </c>
      <c r="Q444" s="98">
        <v>18.908895283534658</v>
      </c>
      <c r="R444" s="98">
        <f t="shared" si="63"/>
        <v>17.597929084906241</v>
      </c>
      <c r="S444" s="98">
        <f t="shared" si="60"/>
        <v>1134.5337170120795</v>
      </c>
      <c r="T444" s="101">
        <v>9.9857505393028259</v>
      </c>
    </row>
    <row r="445" spans="2:20" x14ac:dyDescent="0.2">
      <c r="B445" s="100">
        <v>43679.375</v>
      </c>
      <c r="C445" s="98">
        <v>13.879525708092583</v>
      </c>
      <c r="D445" s="98">
        <f t="shared" si="64"/>
        <v>13.781682872254798</v>
      </c>
      <c r="E445" s="98">
        <v>50.323888888888888</v>
      </c>
      <c r="F445" s="98">
        <f t="shared" si="62"/>
        <v>93.817004243830866</v>
      </c>
      <c r="G445" s="98">
        <v>43509.988888888889</v>
      </c>
      <c r="H445" s="98">
        <v>15.386221426503795</v>
      </c>
      <c r="I445" s="98">
        <v>8850.9412518517183</v>
      </c>
      <c r="J445" s="98">
        <f t="shared" si="58"/>
        <v>34.937667462385093</v>
      </c>
      <c r="K445" s="98">
        <v>59593.60546875</v>
      </c>
      <c r="L445" s="98">
        <f t="shared" si="59"/>
        <v>317.0848847062926</v>
      </c>
      <c r="M445" s="98">
        <f t="shared" si="61"/>
        <v>310.19378452327652</v>
      </c>
      <c r="N445" s="98"/>
      <c r="O445" s="98"/>
      <c r="P445" s="98">
        <v>332.45796296296851</v>
      </c>
      <c r="Q445" s="98">
        <v>15.373078256675896</v>
      </c>
      <c r="R445" s="98">
        <f t="shared" si="63"/>
        <v>17.38159328368279</v>
      </c>
      <c r="S445" s="98">
        <f t="shared" si="60"/>
        <v>922.38469540055371</v>
      </c>
      <c r="T445" s="101">
        <v>12.062309928829976</v>
      </c>
    </row>
    <row r="446" spans="2:20" x14ac:dyDescent="0.2">
      <c r="B446" s="100">
        <v>43679.416666666664</v>
      </c>
      <c r="C446" s="98">
        <v>17.060051855511137</v>
      </c>
      <c r="D446" s="98">
        <f t="shared" si="64"/>
        <v>13.770278387965133</v>
      </c>
      <c r="E446" s="98">
        <v>84.349166666666662</v>
      </c>
      <c r="F446" s="98">
        <f t="shared" si="62"/>
        <v>94.432420910497555</v>
      </c>
      <c r="G446" s="98">
        <v>47246.488532761898</v>
      </c>
      <c r="H446" s="98">
        <v>17.030088975694444</v>
      </c>
      <c r="I446" s="98">
        <v>9905.9872946859723</v>
      </c>
      <c r="J446" s="98">
        <f t="shared" si="58"/>
        <v>67.319077690972222</v>
      </c>
      <c r="K446" s="98">
        <v>59593.60546875</v>
      </c>
      <c r="L446" s="98">
        <f t="shared" si="59"/>
        <v>315.64988926736225</v>
      </c>
      <c r="M446" s="98">
        <f t="shared" si="61"/>
        <v>310.30590301516145</v>
      </c>
      <c r="N446" s="98"/>
      <c r="O446" s="98"/>
      <c r="P446" s="98">
        <v>332.31879629628526</v>
      </c>
      <c r="Q446" s="98">
        <v>16.668907028923019</v>
      </c>
      <c r="R446" s="98">
        <f t="shared" si="63"/>
        <v>17.301245625130509</v>
      </c>
      <c r="S446" s="98">
        <f t="shared" si="60"/>
        <v>1000.1344217353811</v>
      </c>
      <c r="T446" s="101">
        <v>15.601077993779132</v>
      </c>
    </row>
    <row r="447" spans="2:20" x14ac:dyDescent="0.2">
      <c r="B447" s="100">
        <v>43679.458333333336</v>
      </c>
      <c r="C447" s="98">
        <v>17.560412324269613</v>
      </c>
      <c r="D447" s="98">
        <f t="shared" si="64"/>
        <v>13.762302230675166</v>
      </c>
      <c r="E447" s="98">
        <v>61.26574074074626</v>
      </c>
      <c r="F447" s="98">
        <f t="shared" si="62"/>
        <v>93.497972608028647</v>
      </c>
      <c r="G447" s="98">
        <v>51593.603319780959</v>
      </c>
      <c r="H447" s="98">
        <v>18.214214409722221</v>
      </c>
      <c r="I447" s="98">
        <v>10946.959309141372</v>
      </c>
      <c r="J447" s="98">
        <f t="shared" si="58"/>
        <v>43.051526331024036</v>
      </c>
      <c r="K447" s="98">
        <v>59593.60546875</v>
      </c>
      <c r="L447" s="98">
        <f t="shared" si="59"/>
        <v>310.20426981103088</v>
      </c>
      <c r="M447" s="98">
        <f t="shared" si="61"/>
        <v>310.14121254266485</v>
      </c>
      <c r="N447" s="98"/>
      <c r="O447" s="98"/>
      <c r="P447" s="98">
        <v>332.81416666668321</v>
      </c>
      <c r="Q447" s="98">
        <v>22.609896855652334</v>
      </c>
      <c r="R447" s="98">
        <f t="shared" si="63"/>
        <v>17.522227249892484</v>
      </c>
      <c r="S447" s="98">
        <f t="shared" si="60"/>
        <v>1356.5938113391401</v>
      </c>
      <c r="T447" s="101">
        <v>17.320591652625136</v>
      </c>
    </row>
    <row r="448" spans="2:20" x14ac:dyDescent="0.2">
      <c r="B448" s="100">
        <v>43679.5</v>
      </c>
      <c r="C448" s="98">
        <v>17.040606477084413</v>
      </c>
      <c r="D448" s="98">
        <f t="shared" si="64"/>
        <v>13.756747231137945</v>
      </c>
      <c r="E448" s="98">
        <v>112.86222222222223</v>
      </c>
      <c r="F448" s="98">
        <f t="shared" si="62"/>
        <v>94.871340663584178</v>
      </c>
      <c r="G448" s="98">
        <v>56928.657194445048</v>
      </c>
      <c r="H448" s="98">
        <v>18.452994791666665</v>
      </c>
      <c r="I448" s="98">
        <v>11980.691944444445</v>
      </c>
      <c r="J448" s="98">
        <f t="shared" si="58"/>
        <v>94.409227430555561</v>
      </c>
      <c r="K448" s="98">
        <v>59593.60546875</v>
      </c>
      <c r="L448" s="98">
        <f t="shared" si="59"/>
        <v>317.21657429679402</v>
      </c>
      <c r="M448" s="98">
        <f t="shared" si="61"/>
        <v>310.2699129126475</v>
      </c>
      <c r="N448" s="98"/>
      <c r="O448" s="98"/>
      <c r="P448" s="98">
        <v>332.59416666666669</v>
      </c>
      <c r="Q448" s="98">
        <v>15.377592369872662</v>
      </c>
      <c r="R448" s="98">
        <f t="shared" si="63"/>
        <v>17.429778808921046</v>
      </c>
      <c r="S448" s="98">
        <f t="shared" si="60"/>
        <v>922.65554219235969</v>
      </c>
      <c r="T448" s="101">
        <v>17.419501501988723</v>
      </c>
    </row>
    <row r="449" spans="2:20" x14ac:dyDescent="0.2">
      <c r="B449" s="100">
        <v>43679.541666666664</v>
      </c>
      <c r="C449" s="98">
        <v>16.54170966360304</v>
      </c>
      <c r="D449" s="98">
        <f t="shared" si="64"/>
        <v>13.755091772094529</v>
      </c>
      <c r="E449" s="98">
        <v>103.12472222222222</v>
      </c>
      <c r="F449" s="98">
        <f t="shared" si="62"/>
        <v>94.043713348769344</v>
      </c>
      <c r="G449" s="98">
        <v>62767.593548387951</v>
      </c>
      <c r="H449" s="98">
        <v>15.371128110531572</v>
      </c>
      <c r="I449" s="98">
        <v>13028.225717592248</v>
      </c>
      <c r="J449" s="98">
        <f t="shared" si="58"/>
        <v>87.753594111690646</v>
      </c>
      <c r="K449" s="98">
        <v>59593.60546875</v>
      </c>
      <c r="L449" s="98">
        <f t="shared" si="59"/>
        <v>313.85606888695719</v>
      </c>
      <c r="M449" s="98">
        <f t="shared" si="61"/>
        <v>310.14652711775108</v>
      </c>
      <c r="N449" s="98"/>
      <c r="O449" s="98"/>
      <c r="P449" s="98">
        <v>331.9919238683043</v>
      </c>
      <c r="Q449" s="98">
        <v>18.135854981347091</v>
      </c>
      <c r="R449" s="98">
        <f t="shared" si="63"/>
        <v>17.525947311293113</v>
      </c>
      <c r="S449" s="98">
        <f t="shared" si="60"/>
        <v>1088.1512988808254</v>
      </c>
      <c r="T449" s="101">
        <v>16.889726769659255</v>
      </c>
    </row>
    <row r="450" spans="2:20" x14ac:dyDescent="0.2">
      <c r="B450" s="100">
        <v>43679.583333333336</v>
      </c>
      <c r="C450" s="98">
        <v>16.195432917807871</v>
      </c>
      <c r="D450" s="98">
        <f t="shared" si="64"/>
        <v>13.727352947784446</v>
      </c>
      <c r="E450" s="98">
        <v>86.519166666666663</v>
      </c>
      <c r="F450" s="98">
        <f t="shared" si="62"/>
        <v>93.84620177469526</v>
      </c>
      <c r="G450" s="98">
        <v>69466.922222222216</v>
      </c>
      <c r="H450" s="98">
        <v>16.671983506944443</v>
      </c>
      <c r="I450" s="98">
        <v>14074.307814009455</v>
      </c>
      <c r="J450" s="98">
        <f t="shared" si="58"/>
        <v>69.847183159722221</v>
      </c>
      <c r="K450" s="98">
        <v>59593.60546875</v>
      </c>
      <c r="L450" s="98">
        <f t="shared" si="59"/>
        <v>315.70702010773948</v>
      </c>
      <c r="M450" s="98">
        <f t="shared" si="61"/>
        <v>310.34224356372556</v>
      </c>
      <c r="N450" s="98"/>
      <c r="O450" s="98"/>
      <c r="P450" s="98">
        <v>332.51249999999999</v>
      </c>
      <c r="Q450" s="98">
        <v>16.8054798922605</v>
      </c>
      <c r="R450" s="98">
        <f t="shared" si="63"/>
        <v>17.314339661614955</v>
      </c>
      <c r="S450" s="98">
        <f t="shared" si="60"/>
        <v>1008.32879353563</v>
      </c>
      <c r="T450" s="101">
        <v>16.12582327287366</v>
      </c>
    </row>
    <row r="451" spans="2:20" x14ac:dyDescent="0.2">
      <c r="B451" s="100">
        <v>43679.625</v>
      </c>
      <c r="C451" s="98">
        <v>15.428113464249504</v>
      </c>
      <c r="D451" s="98">
        <f t="shared" si="64"/>
        <v>13.70204569392037</v>
      </c>
      <c r="E451" s="98">
        <v>98.022777777777776</v>
      </c>
      <c r="F451" s="98">
        <f t="shared" si="62"/>
        <v>92.708748070991575</v>
      </c>
      <c r="G451" s="98">
        <v>74792.026178448461</v>
      </c>
      <c r="H451" s="98">
        <v>18.669292534722221</v>
      </c>
      <c r="I451" s="98">
        <v>15111.031838085437</v>
      </c>
      <c r="J451" s="98">
        <f t="shared" si="58"/>
        <v>79.353485243055559</v>
      </c>
      <c r="K451" s="98">
        <v>59593.60546875</v>
      </c>
      <c r="L451" s="98">
        <f t="shared" si="59"/>
        <v>316.62610243117132</v>
      </c>
      <c r="M451" s="98">
        <f t="shared" si="61"/>
        <v>314.8735171180096</v>
      </c>
      <c r="N451" s="98"/>
      <c r="O451" s="98"/>
      <c r="P451" s="98">
        <v>332.15546296291882</v>
      </c>
      <c r="Q451" s="98">
        <v>15.529360531747484</v>
      </c>
      <c r="R451" s="98">
        <f t="shared" si="63"/>
        <v>17.519564949921783</v>
      </c>
      <c r="S451" s="98">
        <f t="shared" si="60"/>
        <v>931.76163190484908</v>
      </c>
      <c r="T451" s="101">
        <v>16.211697874642883</v>
      </c>
    </row>
    <row r="452" spans="2:20" x14ac:dyDescent="0.2">
      <c r="B452" s="100">
        <v>43679.666666666664</v>
      </c>
      <c r="C452" s="98">
        <v>15.157409104771084</v>
      </c>
      <c r="D452" s="98">
        <f t="shared" si="64"/>
        <v>13.688302323594131</v>
      </c>
      <c r="E452" s="98">
        <v>11.71</v>
      </c>
      <c r="F452" s="98">
        <f t="shared" si="62"/>
        <v>88.960727237658247</v>
      </c>
      <c r="G452" s="98">
        <v>76103.338888888888</v>
      </c>
      <c r="H452" s="98">
        <v>18.59814453125</v>
      </c>
      <c r="I452" s="98">
        <v>16162.445833333333</v>
      </c>
      <c r="J452" s="98">
        <f t="shared" si="58"/>
        <v>-6.8881445312499991</v>
      </c>
      <c r="K452" s="98">
        <v>59593.60546875</v>
      </c>
      <c r="L452" s="98">
        <f t="shared" si="59"/>
        <v>313.2880639522466</v>
      </c>
      <c r="M452" s="98">
        <f t="shared" si="61"/>
        <v>314.7356530671978</v>
      </c>
      <c r="N452" s="98"/>
      <c r="O452" s="98"/>
      <c r="P452" s="98">
        <v>332.185</v>
      </c>
      <c r="Q452" s="98">
        <v>18.896936047753421</v>
      </c>
      <c r="R452" s="98">
        <f t="shared" si="63"/>
        <v>17.665510276453901</v>
      </c>
      <c r="S452" s="98">
        <f t="shared" si="60"/>
        <v>1133.8161628652053</v>
      </c>
      <c r="T452" s="101">
        <v>15.597957716927372</v>
      </c>
    </row>
    <row r="453" spans="2:20" x14ac:dyDescent="0.2">
      <c r="B453" s="100">
        <v>43679.708333333336</v>
      </c>
      <c r="C453" s="98">
        <v>14.827976619402568</v>
      </c>
      <c r="D453" s="98">
        <f t="shared" si="64"/>
        <v>13.676359687304362</v>
      </c>
      <c r="E453" s="98">
        <v>81.163611111111109</v>
      </c>
      <c r="F453" s="98">
        <f t="shared" si="62"/>
        <v>87.663423996917501</v>
      </c>
      <c r="G453" s="98">
        <v>77791.005555555559</v>
      </c>
      <c r="H453" s="98">
        <v>14.949142795138888</v>
      </c>
      <c r="I453" s="98">
        <v>17205.498277777449</v>
      </c>
      <c r="J453" s="98">
        <f t="shared" si="58"/>
        <v>66.214468315972226</v>
      </c>
      <c r="K453" s="98">
        <v>59593.60546875</v>
      </c>
      <c r="L453" s="98">
        <f t="shared" si="59"/>
        <v>312.2185707610887</v>
      </c>
      <c r="M453" s="98">
        <f t="shared" si="61"/>
        <v>314.5884396848092</v>
      </c>
      <c r="N453" s="98"/>
      <c r="O453" s="98"/>
      <c r="P453" s="98">
        <v>332.08842592592043</v>
      </c>
      <c r="Q453" s="98">
        <v>19.869855164831712</v>
      </c>
      <c r="R453" s="98">
        <f t="shared" si="63"/>
        <v>17.797924276126242</v>
      </c>
      <c r="S453" s="98">
        <f t="shared" si="60"/>
        <v>1192.1913098899026</v>
      </c>
      <c r="T453" s="101">
        <v>15.408085729281108</v>
      </c>
    </row>
    <row r="454" spans="2:20" x14ac:dyDescent="0.2">
      <c r="B454" s="100">
        <v>43679.75</v>
      </c>
      <c r="C454" s="98">
        <v>14.544551231172195</v>
      </c>
      <c r="D454" s="98">
        <f t="shared" si="64"/>
        <v>13.666008842691527</v>
      </c>
      <c r="E454" s="98">
        <v>129.73444444444445</v>
      </c>
      <c r="F454" s="98">
        <f t="shared" si="62"/>
        <v>88.580194830250818</v>
      </c>
      <c r="G454" s="98">
        <v>83850.42753268269</v>
      </c>
      <c r="H454" s="98">
        <v>17.259700520833334</v>
      </c>
      <c r="I454" s="98">
        <v>18262.640628019308</v>
      </c>
      <c r="J454" s="98">
        <f t="shared" ref="J454:J517" si="65">E454-H454</f>
        <v>112.47474392361111</v>
      </c>
      <c r="K454" s="98">
        <v>59593.60546875</v>
      </c>
      <c r="L454" s="98">
        <f t="shared" ref="L454:L517" si="66">P454-Q454</f>
        <v>316.6128627761986</v>
      </c>
      <c r="M454" s="98">
        <f t="shared" si="61"/>
        <v>314.83301184530131</v>
      </c>
      <c r="N454" s="98"/>
      <c r="O454" s="98"/>
      <c r="P454" s="98">
        <v>332.10358024696507</v>
      </c>
      <c r="Q454" s="98">
        <v>15.490717470766491</v>
      </c>
      <c r="R454" s="98">
        <f t="shared" si="63"/>
        <v>17.518454996294679</v>
      </c>
      <c r="S454" s="98">
        <f t="shared" ref="S454:S517" si="67">Q454*60</f>
        <v>929.44304824598942</v>
      </c>
      <c r="T454" s="101">
        <v>14.989754747625815</v>
      </c>
    </row>
    <row r="455" spans="2:20" x14ac:dyDescent="0.2">
      <c r="B455" s="100">
        <v>43679.791666666664</v>
      </c>
      <c r="C455" s="98">
        <v>14.669673605141126</v>
      </c>
      <c r="D455" s="98">
        <f t="shared" si="64"/>
        <v>13.672109681700016</v>
      </c>
      <c r="E455" s="98">
        <v>85.453055555555551</v>
      </c>
      <c r="F455" s="98">
        <f t="shared" si="62"/>
        <v>88.417590663584164</v>
      </c>
      <c r="G455" s="98">
        <v>91497.686111111107</v>
      </c>
      <c r="H455" s="98">
        <v>18.643218315972224</v>
      </c>
      <c r="I455" s="98">
        <v>19309.368753585815</v>
      </c>
      <c r="J455" s="98">
        <f t="shared" si="65"/>
        <v>66.809837239583331</v>
      </c>
      <c r="K455" s="98">
        <v>59593.60546875</v>
      </c>
      <c r="L455" s="98">
        <f t="shared" si="66"/>
        <v>316.85068046259073</v>
      </c>
      <c r="M455" s="98">
        <f t="shared" si="61"/>
        <v>314.79090447835802</v>
      </c>
      <c r="N455" s="98"/>
      <c r="O455" s="98"/>
      <c r="P455" s="98">
        <v>331.6396296295855</v>
      </c>
      <c r="Q455" s="98">
        <v>14.788949166994749</v>
      </c>
      <c r="R455" s="98">
        <f t="shared" si="63"/>
        <v>17.49362499183702</v>
      </c>
      <c r="S455" s="98">
        <f t="shared" si="67"/>
        <v>887.33695001968499</v>
      </c>
      <c r="T455" s="101">
        <v>14.97161291144659</v>
      </c>
    </row>
    <row r="456" spans="2:20" x14ac:dyDescent="0.2">
      <c r="B456" s="100">
        <v>43679.833333333336</v>
      </c>
      <c r="C456" s="98">
        <v>14.213581174039799</v>
      </c>
      <c r="D456" s="98">
        <f t="shared" si="64"/>
        <v>13.655466038578426</v>
      </c>
      <c r="E456" s="98">
        <v>125.15444444444445</v>
      </c>
      <c r="F456" s="98">
        <f t="shared" si="62"/>
        <v>88.916109182102673</v>
      </c>
      <c r="G456" s="98">
        <v>97627.325146199335</v>
      </c>
      <c r="H456" s="98">
        <v>18.666254340277778</v>
      </c>
      <c r="I456" s="98">
        <v>20359.507777777777</v>
      </c>
      <c r="J456" s="98">
        <f t="shared" si="65"/>
        <v>106.48819010416668</v>
      </c>
      <c r="K456" s="98">
        <v>59593.60546875</v>
      </c>
      <c r="L456" s="98">
        <f t="shared" si="66"/>
        <v>313.20854085347304</v>
      </c>
      <c r="M456" s="98">
        <f t="shared" si="61"/>
        <v>314.62730466929492</v>
      </c>
      <c r="N456" s="98"/>
      <c r="O456" s="98"/>
      <c r="P456" s="98">
        <v>331.85583333333335</v>
      </c>
      <c r="Q456" s="98">
        <v>18.647292479860287</v>
      </c>
      <c r="R456" s="98">
        <f t="shared" si="63"/>
        <v>17.620130783806722</v>
      </c>
      <c r="S456" s="98">
        <f t="shared" si="67"/>
        <v>1118.8375487916171</v>
      </c>
      <c r="T456" s="101">
        <v>14.844047767492851</v>
      </c>
    </row>
    <row r="457" spans="2:20" x14ac:dyDescent="0.2">
      <c r="B457" s="100">
        <v>43679.875</v>
      </c>
      <c r="C457" s="98">
        <v>13.822978434207746</v>
      </c>
      <c r="D457" s="98">
        <f t="shared" si="64"/>
        <v>13.619847366143629</v>
      </c>
      <c r="E457" s="98">
        <v>87.316944444444445</v>
      </c>
      <c r="F457" s="98">
        <f t="shared" si="62"/>
        <v>88.978800154324901</v>
      </c>
      <c r="G457" s="98">
        <v>104144.37175368136</v>
      </c>
      <c r="H457" s="98">
        <v>15.440885416666667</v>
      </c>
      <c r="I457" s="98">
        <v>21405.092928703754</v>
      </c>
      <c r="J457" s="98">
        <f t="shared" si="65"/>
        <v>71.876059027777785</v>
      </c>
      <c r="K457" s="98">
        <v>59593.60546875</v>
      </c>
      <c r="L457" s="98">
        <f t="shared" si="66"/>
        <v>317.08786735268518</v>
      </c>
      <c r="M457" s="98">
        <f t="shared" si="61"/>
        <v>314.77811756130291</v>
      </c>
      <c r="N457" s="98"/>
      <c r="O457" s="98"/>
      <c r="P457" s="98">
        <v>332.80888888890547</v>
      </c>
      <c r="Q457" s="98">
        <v>15.721021536220279</v>
      </c>
      <c r="R457" s="98">
        <f t="shared" si="63"/>
        <v>17.491839110936343</v>
      </c>
      <c r="S457" s="98">
        <f t="shared" si="67"/>
        <v>943.2612921732167</v>
      </c>
      <c r="T457" s="101">
        <v>14.429153922010833</v>
      </c>
    </row>
    <row r="458" spans="2:20" x14ac:dyDescent="0.2">
      <c r="B458" s="100">
        <v>43679.916666666664</v>
      </c>
      <c r="C458" s="98">
        <v>13.577045838038126</v>
      </c>
      <c r="D458" s="98">
        <f t="shared" si="64"/>
        <v>13.571887046796277</v>
      </c>
      <c r="E458" s="98">
        <v>110.89583333333333</v>
      </c>
      <c r="F458" s="98">
        <f t="shared" si="62"/>
        <v>88.643985339510081</v>
      </c>
      <c r="G458" s="98">
        <v>110060.825</v>
      </c>
      <c r="H458" s="98">
        <v>17.158116319444446</v>
      </c>
      <c r="I458" s="98">
        <v>22473.55638888889</v>
      </c>
      <c r="J458" s="98">
        <f t="shared" si="65"/>
        <v>93.737717013888883</v>
      </c>
      <c r="K458" s="98">
        <v>59593.60546875</v>
      </c>
      <c r="L458" s="98">
        <f t="shared" si="66"/>
        <v>317.44934853366243</v>
      </c>
      <c r="M458" s="98">
        <f t="shared" si="61"/>
        <v>314.78104062303368</v>
      </c>
      <c r="N458" s="98"/>
      <c r="O458" s="98"/>
      <c r="P458" s="98">
        <v>332.61987037036982</v>
      </c>
      <c r="Q458" s="98">
        <v>15.170521836707421</v>
      </c>
      <c r="R458" s="98">
        <f t="shared" si="63"/>
        <v>17.484871296119156</v>
      </c>
      <c r="S458" s="98">
        <f t="shared" si="67"/>
        <v>910.23131020244523</v>
      </c>
      <c r="T458" s="101">
        <v>14.361107354878072</v>
      </c>
    </row>
    <row r="459" spans="2:20" x14ac:dyDescent="0.2">
      <c r="B459" s="100">
        <v>43679.958333333336</v>
      </c>
      <c r="C459" s="98">
        <v>13.598657023959483</v>
      </c>
      <c r="D459" s="98">
        <f t="shared" si="64"/>
        <v>13.511330375622173</v>
      </c>
      <c r="E459" s="98">
        <v>92.955277777777781</v>
      </c>
      <c r="F459" s="98">
        <f t="shared" si="62"/>
        <v>88.754737654324899</v>
      </c>
      <c r="G459" s="98">
        <v>115553.62580872218</v>
      </c>
      <c r="H459" s="98">
        <v>18.332855902777776</v>
      </c>
      <c r="I459" s="98">
        <v>23515.791904759291</v>
      </c>
      <c r="J459" s="98">
        <f t="shared" si="65"/>
        <v>74.622421875000001</v>
      </c>
      <c r="K459" s="98">
        <v>59593.60546875</v>
      </c>
      <c r="L459" s="98">
        <f t="shared" si="66"/>
        <v>314.31532093223598</v>
      </c>
      <c r="M459" s="98">
        <f t="shared" si="61"/>
        <v>314.84804110793459</v>
      </c>
      <c r="N459" s="98"/>
      <c r="O459" s="98"/>
      <c r="P459" s="98">
        <v>332.75953703701498</v>
      </c>
      <c r="Q459" s="98">
        <v>18.444216104778977</v>
      </c>
      <c r="R459" s="98">
        <f t="shared" si="63"/>
        <v>17.429506131433577</v>
      </c>
      <c r="S459" s="98">
        <f t="shared" si="67"/>
        <v>1106.6529662867385</v>
      </c>
      <c r="T459" s="101">
        <v>14.105682693218567</v>
      </c>
    </row>
    <row r="460" spans="2:20" x14ac:dyDescent="0.2">
      <c r="B460" s="100">
        <v>43680</v>
      </c>
      <c r="C460" s="98">
        <v>13.302691854193496</v>
      </c>
      <c r="D460" s="98">
        <f t="shared" si="64"/>
        <v>13.444262478162528</v>
      </c>
      <c r="E460" s="98">
        <v>111.01222222222222</v>
      </c>
      <c r="F460" s="98">
        <f t="shared" si="62"/>
        <v>88.895200617287855</v>
      </c>
      <c r="G460" s="98">
        <v>122248.75049019177</v>
      </c>
      <c r="H460" s="98">
        <v>18.75841430322129</v>
      </c>
      <c r="I460" s="98">
        <v>24558.107777777779</v>
      </c>
      <c r="J460" s="98">
        <f t="shared" si="65"/>
        <v>92.253807919000934</v>
      </c>
      <c r="K460" s="98">
        <v>59593.60546875</v>
      </c>
      <c r="L460" s="98">
        <f t="shared" si="66"/>
        <v>314.55740662302821</v>
      </c>
      <c r="M460" s="98">
        <f t="shared" si="61"/>
        <v>314.85982293839544</v>
      </c>
      <c r="N460" s="98"/>
      <c r="O460" s="98"/>
      <c r="P460" s="98">
        <v>332.37490740742948</v>
      </c>
      <c r="Q460" s="98">
        <v>17.817500784401265</v>
      </c>
      <c r="R460" s="98">
        <f t="shared" si="63"/>
        <v>17.401254393566024</v>
      </c>
      <c r="S460" s="98">
        <f t="shared" si="67"/>
        <v>1069.0500470640759</v>
      </c>
      <c r="T460" s="101">
        <v>14.145607915891775</v>
      </c>
    </row>
    <row r="461" spans="2:20" x14ac:dyDescent="0.2">
      <c r="B461" s="100">
        <v>43680.041666666664</v>
      </c>
      <c r="C461" s="98">
        <v>12.532725330680453</v>
      </c>
      <c r="D461" s="98">
        <f t="shared" si="64"/>
        <v>13.423315779975612</v>
      </c>
      <c r="E461" s="98">
        <v>92.677777777777777</v>
      </c>
      <c r="F461" s="98">
        <f t="shared" si="62"/>
        <v>88.800385802473045</v>
      </c>
      <c r="G461" s="98">
        <v>3265.8855709886552</v>
      </c>
      <c r="H461" s="98">
        <v>15.523057725694445</v>
      </c>
      <c r="I461" s="98">
        <v>1522.0742592595104</v>
      </c>
      <c r="J461" s="98">
        <f t="shared" si="65"/>
        <v>77.154720052083334</v>
      </c>
      <c r="K461" s="98">
        <v>238.78376547295363</v>
      </c>
      <c r="L461" s="98">
        <f t="shared" si="66"/>
        <v>315.04626311963216</v>
      </c>
      <c r="M461" s="98">
        <f t="shared" si="61"/>
        <v>314.82303969721198</v>
      </c>
      <c r="N461" s="98"/>
      <c r="O461" s="98"/>
      <c r="P461" s="98">
        <v>331.39416666666665</v>
      </c>
      <c r="Q461" s="98">
        <v>16.347903547034495</v>
      </c>
      <c r="R461" s="98">
        <f t="shared" si="63"/>
        <v>17.423400289069519</v>
      </c>
      <c r="S461" s="98">
        <f t="shared" si="67"/>
        <v>980.87421282206969</v>
      </c>
      <c r="T461" s="101">
        <v>13.613104045575925</v>
      </c>
    </row>
    <row r="462" spans="2:20" x14ac:dyDescent="0.2">
      <c r="B462" s="100">
        <v>43680.083333333336</v>
      </c>
      <c r="C462" s="98">
        <v>11.316280063523186</v>
      </c>
      <c r="D462" s="98">
        <f t="shared" si="64"/>
        <v>13.421031941275247</v>
      </c>
      <c r="E462" s="98">
        <v>76.763055555555553</v>
      </c>
      <c r="F462" s="98">
        <f t="shared" si="62"/>
        <v>88.658267746917488</v>
      </c>
      <c r="G462" s="98">
        <v>7931.1944444444443</v>
      </c>
      <c r="H462" s="98">
        <v>17.147601996527779</v>
      </c>
      <c r="I462" s="98">
        <v>1501.1093686866761</v>
      </c>
      <c r="J462" s="98">
        <f t="shared" si="65"/>
        <v>59.61545355902777</v>
      </c>
      <c r="K462" s="98">
        <v>5721.4198964178313</v>
      </c>
      <c r="L462" s="98">
        <f t="shared" si="66"/>
        <v>316.11848368076619</v>
      </c>
      <c r="M462" s="98">
        <f t="shared" si="61"/>
        <v>314.807283550617</v>
      </c>
      <c r="N462" s="98"/>
      <c r="O462" s="98"/>
      <c r="P462" s="98">
        <v>331.89439814815091</v>
      </c>
      <c r="Q462" s="98">
        <v>15.775914467384702</v>
      </c>
      <c r="R462" s="98">
        <f t="shared" si="63"/>
        <v>17.411342006652323</v>
      </c>
      <c r="S462" s="98">
        <f t="shared" si="67"/>
        <v>946.55486804308214</v>
      </c>
      <c r="T462" s="101">
        <v>12.697446897890833</v>
      </c>
    </row>
    <row r="463" spans="2:20" x14ac:dyDescent="0.2">
      <c r="B463" s="100">
        <v>43680.125</v>
      </c>
      <c r="C463" s="98">
        <v>9.8569242344962227</v>
      </c>
      <c r="D463" s="98">
        <f t="shared" si="64"/>
        <v>13.410687890090031</v>
      </c>
      <c r="E463" s="98">
        <v>95.517222222222216</v>
      </c>
      <c r="F463" s="98">
        <f t="shared" si="62"/>
        <v>88.074702932102682</v>
      </c>
      <c r="G463" s="98">
        <v>12926.140574282408</v>
      </c>
      <c r="H463" s="98">
        <v>18.570648871527776</v>
      </c>
      <c r="I463" s="98">
        <v>2548.5023667500582</v>
      </c>
      <c r="J463" s="98">
        <f t="shared" si="65"/>
        <v>76.946573350694436</v>
      </c>
      <c r="K463" s="98">
        <v>17537.862254683707</v>
      </c>
      <c r="L463" s="98">
        <f t="shared" si="66"/>
        <v>316.85303607526129</v>
      </c>
      <c r="M463" s="98">
        <f t="shared" si="61"/>
        <v>315.09882707957939</v>
      </c>
      <c r="N463" s="98"/>
      <c r="O463" s="98"/>
      <c r="P463" s="98">
        <v>332.17555555555555</v>
      </c>
      <c r="Q463" s="98">
        <v>15.322519480294238</v>
      </c>
      <c r="R463" s="98">
        <f t="shared" si="63"/>
        <v>17.119914218430633</v>
      </c>
      <c r="S463" s="98">
        <f t="shared" si="67"/>
        <v>919.3511688176543</v>
      </c>
      <c r="T463" s="101">
        <v>11.245122083981212</v>
      </c>
    </row>
    <row r="464" spans="2:20" x14ac:dyDescent="0.2">
      <c r="B464" s="100">
        <v>43680.166666666664</v>
      </c>
      <c r="C464" s="98">
        <v>9.1397590693971136</v>
      </c>
      <c r="D464" s="98">
        <f t="shared" si="64"/>
        <v>13.399538063195026</v>
      </c>
      <c r="E464" s="98">
        <v>84.580555555555549</v>
      </c>
      <c r="F464" s="98">
        <f t="shared" si="62"/>
        <v>88.371566358028602</v>
      </c>
      <c r="G464" s="98">
        <v>18514.19806201935</v>
      </c>
      <c r="H464" s="98">
        <v>18.514268663194443</v>
      </c>
      <c r="I464" s="98">
        <v>3590.1416666666669</v>
      </c>
      <c r="J464" s="98">
        <f t="shared" si="65"/>
        <v>66.066286892361106</v>
      </c>
      <c r="K464" s="98">
        <v>29477.61652722755</v>
      </c>
      <c r="L464" s="98">
        <f t="shared" si="66"/>
        <v>314.10786777872283</v>
      </c>
      <c r="M464" s="98">
        <f t="shared" si="61"/>
        <v>314.98468160323563</v>
      </c>
      <c r="N464" s="98"/>
      <c r="O464" s="98"/>
      <c r="P464" s="98">
        <v>332.90648148152565</v>
      </c>
      <c r="Q464" s="98">
        <v>18.798613702802815</v>
      </c>
      <c r="R464" s="98">
        <f t="shared" si="63"/>
        <v>17.271440096011265</v>
      </c>
      <c r="S464" s="98">
        <f t="shared" si="67"/>
        <v>1127.9168221681689</v>
      </c>
      <c r="T464" s="101">
        <v>10.15657779991394</v>
      </c>
    </row>
    <row r="465" spans="2:20" x14ac:dyDescent="0.2">
      <c r="B465" s="100">
        <v>43680.208333333336</v>
      </c>
      <c r="C465" s="98">
        <v>8.8064130890801451</v>
      </c>
      <c r="D465" s="98">
        <f t="shared" si="64"/>
        <v>13.386062250143452</v>
      </c>
      <c r="E465" s="98">
        <v>103.55916666666667</v>
      </c>
      <c r="F465" s="98">
        <f t="shared" si="62"/>
        <v>88.446797839510069</v>
      </c>
      <c r="G465" s="98">
        <v>23870.571185184319</v>
      </c>
      <c r="H465" s="98">
        <v>15.128851996527779</v>
      </c>
      <c r="I465" s="98">
        <v>4626.0010185190204</v>
      </c>
      <c r="J465" s="98">
        <f t="shared" si="65"/>
        <v>88.430314670138898</v>
      </c>
      <c r="K465" s="98">
        <v>41385.879198856885</v>
      </c>
      <c r="L465" s="98">
        <f t="shared" si="66"/>
        <v>316.48344118789669</v>
      </c>
      <c r="M465" s="98">
        <f t="shared" si="61"/>
        <v>315.12974296257994</v>
      </c>
      <c r="N465" s="98"/>
      <c r="O465" s="98"/>
      <c r="P465" s="98">
        <v>331.99416666666667</v>
      </c>
      <c r="Q465" s="98">
        <v>15.510725478770004</v>
      </c>
      <c r="R465" s="98">
        <f t="shared" si="63"/>
        <v>17.128712841606163</v>
      </c>
      <c r="S465" s="98">
        <f t="shared" si="67"/>
        <v>930.6435287262002</v>
      </c>
      <c r="T465" s="101">
        <v>9.5875819172249699</v>
      </c>
    </row>
    <row r="466" spans="2:20" x14ac:dyDescent="0.2">
      <c r="B466" s="100">
        <v>43680.25</v>
      </c>
      <c r="C466" s="98">
        <v>8.6330171281158812</v>
      </c>
      <c r="D466" s="98">
        <f t="shared" si="64"/>
        <v>13.379225190614045</v>
      </c>
      <c r="E466" s="98">
        <v>64.335277777777776</v>
      </c>
      <c r="F466" s="98">
        <f t="shared" si="62"/>
        <v>88.128630401234787</v>
      </c>
      <c r="G466" s="98">
        <v>28683.153958333332</v>
      </c>
      <c r="H466" s="98">
        <v>17.045518663194443</v>
      </c>
      <c r="I466" s="98">
        <v>5676.3050396826529</v>
      </c>
      <c r="J466" s="98">
        <f t="shared" si="65"/>
        <v>47.289759114583333</v>
      </c>
      <c r="K466" s="98">
        <v>53199.467657335066</v>
      </c>
      <c r="L466" s="98">
        <f t="shared" si="66"/>
        <v>312.5041310547582</v>
      </c>
      <c r="M466" s="98">
        <f t="shared" si="61"/>
        <v>314.98086255408816</v>
      </c>
      <c r="N466" s="98"/>
      <c r="O466" s="98"/>
      <c r="P466" s="98">
        <v>332.10444444444443</v>
      </c>
      <c r="Q466" s="98">
        <v>19.600313389686246</v>
      </c>
      <c r="R466" s="98">
        <f t="shared" si="63"/>
        <v>17.287053126640252</v>
      </c>
      <c r="S466" s="98">
        <f t="shared" si="67"/>
        <v>1176.0188033811748</v>
      </c>
      <c r="T466" s="101">
        <v>9.374460917758471</v>
      </c>
    </row>
    <row r="467" spans="2:20" x14ac:dyDescent="0.2">
      <c r="B467" s="100">
        <v>43680.291666666664</v>
      </c>
      <c r="C467" s="98">
        <v>8.7324323797236296</v>
      </c>
      <c r="D467" s="98">
        <f t="shared" si="64"/>
        <v>13.367771767140061</v>
      </c>
      <c r="E467" s="98">
        <v>91.669537037048073</v>
      </c>
      <c r="F467" s="98">
        <f t="shared" si="62"/>
        <v>88.539236111111791</v>
      </c>
      <c r="G467" s="98">
        <v>34094.78481481022</v>
      </c>
      <c r="H467" s="98">
        <v>18.417903645833334</v>
      </c>
      <c r="I467" s="98">
        <v>6717.5750868055557</v>
      </c>
      <c r="J467" s="98">
        <f t="shared" si="65"/>
        <v>73.251633391214739</v>
      </c>
      <c r="K467" s="98">
        <v>59355.311837836372</v>
      </c>
      <c r="L467" s="98">
        <f t="shared" si="66"/>
        <v>317.00101170424369</v>
      </c>
      <c r="M467" s="98">
        <f t="shared" si="61"/>
        <v>315.15115416504972</v>
      </c>
      <c r="N467" s="98"/>
      <c r="O467" s="98"/>
      <c r="P467" s="98">
        <v>332.24787037038141</v>
      </c>
      <c r="Q467" s="98">
        <v>15.246858666137689</v>
      </c>
      <c r="R467" s="98">
        <f t="shared" si="63"/>
        <v>17.119121855184936</v>
      </c>
      <c r="S467" s="98">
        <f t="shared" si="67"/>
        <v>914.81151996826134</v>
      </c>
      <c r="T467" s="101">
        <v>9.1936875605178976</v>
      </c>
    </row>
    <row r="468" spans="2:20" x14ac:dyDescent="0.2">
      <c r="B468" s="100">
        <v>43680.333333333336</v>
      </c>
      <c r="C468" s="98">
        <v>9.1711221788830724</v>
      </c>
      <c r="D468" s="98">
        <f t="shared" si="64"/>
        <v>13.317045448726809</v>
      </c>
      <c r="E468" s="98">
        <v>90.06194444444445</v>
      </c>
      <c r="F468" s="98">
        <f t="shared" si="62"/>
        <v>88.792835648148824</v>
      </c>
      <c r="G468" s="98">
        <v>38078.448896496033</v>
      </c>
      <c r="H468" s="98">
        <v>18.390614149305556</v>
      </c>
      <c r="I468" s="98">
        <v>7751.5863888888889</v>
      </c>
      <c r="J468" s="98">
        <f t="shared" si="65"/>
        <v>71.671330295138887</v>
      </c>
      <c r="K468" s="98">
        <v>59358.42578125</v>
      </c>
      <c r="L468" s="98">
        <f t="shared" si="66"/>
        <v>313.30208707851841</v>
      </c>
      <c r="M468" s="98">
        <f t="shared" si="61"/>
        <v>315.13957472643159</v>
      </c>
      <c r="N468" s="98"/>
      <c r="O468" s="98"/>
      <c r="P468" s="98">
        <v>332.33476851849093</v>
      </c>
      <c r="Q468" s="98">
        <v>19.032681439972546</v>
      </c>
      <c r="R468" s="98">
        <f t="shared" si="63"/>
        <v>17.12427961170318</v>
      </c>
      <c r="S468" s="98">
        <f t="shared" si="67"/>
        <v>1141.9608863983528</v>
      </c>
      <c r="T468" s="101">
        <v>9.2830301821231842</v>
      </c>
    </row>
    <row r="469" spans="2:20" x14ac:dyDescent="0.2">
      <c r="B469" s="100">
        <v>43680.375</v>
      </c>
      <c r="C469" s="98">
        <v>10.83497964439448</v>
      </c>
      <c r="D469" s="98">
        <f t="shared" si="64"/>
        <v>13.190189362739387</v>
      </c>
      <c r="E469" s="98">
        <v>54.214444444444446</v>
      </c>
      <c r="F469" s="98">
        <f t="shared" si="62"/>
        <v>88.954942129630311</v>
      </c>
      <c r="G469" s="98">
        <v>43433.505555555559</v>
      </c>
      <c r="H469" s="98">
        <v>15.050217013888888</v>
      </c>
      <c r="I469" s="98">
        <v>8790.3359259257468</v>
      </c>
      <c r="J469" s="98">
        <f t="shared" si="65"/>
        <v>39.164227430555556</v>
      </c>
      <c r="K469" s="98">
        <v>59358.42578125</v>
      </c>
      <c r="L469" s="98">
        <f t="shared" si="66"/>
        <v>316.39887931395526</v>
      </c>
      <c r="M469" s="98">
        <f t="shared" si="61"/>
        <v>315.11099116841751</v>
      </c>
      <c r="N469" s="98"/>
      <c r="O469" s="98"/>
      <c r="P469" s="98">
        <v>332.41043209877279</v>
      </c>
      <c r="Q469" s="98">
        <v>16.0115527848175</v>
      </c>
      <c r="R469" s="98">
        <f t="shared" si="63"/>
        <v>17.150882717042414</v>
      </c>
      <c r="S469" s="98">
        <f t="shared" si="67"/>
        <v>960.69316708905001</v>
      </c>
      <c r="T469" s="101">
        <v>10.20972114943039</v>
      </c>
    </row>
    <row r="470" spans="2:20" x14ac:dyDescent="0.2">
      <c r="B470" s="100">
        <v>43680.416666666664</v>
      </c>
      <c r="C470" s="98">
        <v>13.27327309901632</v>
      </c>
      <c r="D470" s="98">
        <f t="shared" si="64"/>
        <v>13.032406914552107</v>
      </c>
      <c r="E470" s="98">
        <v>83.631388888888893</v>
      </c>
      <c r="F470" s="98">
        <f t="shared" si="62"/>
        <v>88.925034722222904</v>
      </c>
      <c r="G470" s="98">
        <v>47293.772809083726</v>
      </c>
      <c r="H470" s="98">
        <v>17.142361111111111</v>
      </c>
      <c r="I470" s="98">
        <v>9839.4600126263831</v>
      </c>
      <c r="J470" s="98">
        <f t="shared" si="65"/>
        <v>66.489027777777778</v>
      </c>
      <c r="K470" s="98">
        <v>59358.42578125</v>
      </c>
      <c r="L470" s="98">
        <f t="shared" si="66"/>
        <v>317.18602017246599</v>
      </c>
      <c r="M470" s="98">
        <f t="shared" si="61"/>
        <v>315.17499662279675</v>
      </c>
      <c r="N470" s="98"/>
      <c r="O470" s="98"/>
      <c r="P470" s="98">
        <v>332.28277777777777</v>
      </c>
      <c r="Q470" s="98">
        <v>15.096757605311771</v>
      </c>
      <c r="R470" s="98">
        <f t="shared" si="63"/>
        <v>17.085376491058614</v>
      </c>
      <c r="S470" s="98">
        <f t="shared" si="67"/>
        <v>905.80545631870621</v>
      </c>
      <c r="T470" s="101">
        <v>12.170322871620042</v>
      </c>
    </row>
    <row r="471" spans="2:20" x14ac:dyDescent="0.2">
      <c r="B471" s="100">
        <v>43680.458333333336</v>
      </c>
      <c r="C471" s="98">
        <v>15.255732397503323</v>
      </c>
      <c r="D471" s="98">
        <f t="shared" si="64"/>
        <v>12.936378584270175</v>
      </c>
      <c r="E471" s="98">
        <v>56.00277777777778</v>
      </c>
      <c r="F471" s="98">
        <f t="shared" si="62"/>
        <v>88.705744598765889</v>
      </c>
      <c r="G471" s="98">
        <v>51396.165672990086</v>
      </c>
      <c r="H471" s="98">
        <v>18.320974392361112</v>
      </c>
      <c r="I471" s="98">
        <v>10874.217170138889</v>
      </c>
      <c r="J471" s="98">
        <f t="shared" si="65"/>
        <v>37.681803385416671</v>
      </c>
      <c r="K471" s="98">
        <v>59358.42578125</v>
      </c>
      <c r="L471" s="98">
        <f t="shared" si="66"/>
        <v>316.52404184547618</v>
      </c>
      <c r="M471" s="98">
        <f t="shared" si="61"/>
        <v>315.43832045756534</v>
      </c>
      <c r="N471" s="98"/>
      <c r="O471" s="98"/>
      <c r="P471" s="98">
        <v>332.22990740741295</v>
      </c>
      <c r="Q471" s="98">
        <v>15.705865561936776</v>
      </c>
      <c r="R471" s="98">
        <f t="shared" si="63"/>
        <v>16.797708520487131</v>
      </c>
      <c r="S471" s="98">
        <f t="shared" si="67"/>
        <v>942.35193371620653</v>
      </c>
      <c r="T471" s="101">
        <v>14.303115177026161</v>
      </c>
    </row>
    <row r="472" spans="2:20" x14ac:dyDescent="0.2">
      <c r="B472" s="100">
        <v>43680.5</v>
      </c>
      <c r="C472" s="98">
        <v>15.956500699255201</v>
      </c>
      <c r="D472" s="98">
        <f t="shared" si="64"/>
        <v>12.89120751019396</v>
      </c>
      <c r="E472" s="98">
        <v>96.157499999999999</v>
      </c>
      <c r="F472" s="98">
        <f t="shared" si="62"/>
        <v>88.009714506173296</v>
      </c>
      <c r="G472" s="98">
        <v>56079.966666666667</v>
      </c>
      <c r="H472" s="98">
        <v>18.250661892361112</v>
      </c>
      <c r="I472" s="98">
        <v>11901.349722222221</v>
      </c>
      <c r="J472" s="98">
        <f t="shared" si="65"/>
        <v>77.90683810763889</v>
      </c>
      <c r="K472" s="98">
        <v>59358.42578125</v>
      </c>
      <c r="L472" s="98">
        <f t="shared" si="66"/>
        <v>309.89652405508275</v>
      </c>
      <c r="M472" s="98">
        <f t="shared" si="61"/>
        <v>315.13331836416069</v>
      </c>
      <c r="N472" s="98"/>
      <c r="O472" s="98"/>
      <c r="P472" s="98">
        <v>332.52394179894276</v>
      </c>
      <c r="Q472" s="98">
        <v>22.627417743860018</v>
      </c>
      <c r="R472" s="98">
        <f t="shared" si="63"/>
        <v>17.099784577736603</v>
      </c>
      <c r="S472" s="98">
        <f t="shared" si="67"/>
        <v>1357.6450646316011</v>
      </c>
      <c r="T472" s="101">
        <v>15.574486596138838</v>
      </c>
    </row>
    <row r="473" spans="2:20" x14ac:dyDescent="0.2">
      <c r="B473" s="100">
        <v>43680.541666666664</v>
      </c>
      <c r="C473" s="98">
        <v>16.106573777316758</v>
      </c>
      <c r="D473" s="98">
        <f t="shared" si="64"/>
        <v>12.873076848265368</v>
      </c>
      <c r="E473" s="98">
        <v>93.789722222222224</v>
      </c>
      <c r="F473" s="98">
        <f t="shared" si="62"/>
        <v>87.620756172839961</v>
      </c>
      <c r="G473" s="98">
        <v>61207.56000958231</v>
      </c>
      <c r="H473" s="98">
        <v>15.187478298611111</v>
      </c>
      <c r="I473" s="98">
        <v>12937.340037962957</v>
      </c>
      <c r="J473" s="98">
        <f t="shared" si="65"/>
        <v>78.602243923611113</v>
      </c>
      <c r="K473" s="98">
        <v>59358.42578125</v>
      </c>
      <c r="L473" s="98">
        <f t="shared" si="66"/>
        <v>316.98619949135514</v>
      </c>
      <c r="M473" s="98">
        <f t="shared" si="61"/>
        <v>315.26374047267728</v>
      </c>
      <c r="N473" s="98"/>
      <c r="O473" s="98"/>
      <c r="P473" s="98">
        <v>332.05564814812607</v>
      </c>
      <c r="Q473" s="98">
        <v>15.069448656770918</v>
      </c>
      <c r="R473" s="98">
        <f t="shared" si="63"/>
        <v>16.972017647545929</v>
      </c>
      <c r="S473" s="98">
        <f t="shared" si="67"/>
        <v>904.16691940625503</v>
      </c>
      <c r="T473" s="101">
        <v>16.02858569886186</v>
      </c>
    </row>
    <row r="474" spans="2:20" x14ac:dyDescent="0.2">
      <c r="B474" s="100">
        <v>43680.583333333336</v>
      </c>
      <c r="C474" s="98">
        <v>15.404076014798548</v>
      </c>
      <c r="D474" s="98">
        <f t="shared" si="64"/>
        <v>12.840103643973309</v>
      </c>
      <c r="E474" s="98">
        <v>89.938518518507479</v>
      </c>
      <c r="F474" s="98">
        <f t="shared" si="62"/>
        <v>87.76322916666669</v>
      </c>
      <c r="G474" s="98">
        <v>67663.639333338739</v>
      </c>
      <c r="H474" s="98">
        <v>16.953548177083334</v>
      </c>
      <c r="I474" s="98">
        <v>13981.983308081097</v>
      </c>
      <c r="J474" s="98">
        <f t="shared" si="65"/>
        <v>72.984970341424145</v>
      </c>
      <c r="K474" s="98">
        <v>59358.42578125</v>
      </c>
      <c r="L474" s="98">
        <f t="shared" si="66"/>
        <v>317.00753461584509</v>
      </c>
      <c r="M474" s="98">
        <f t="shared" si="61"/>
        <v>315.31792857718165</v>
      </c>
      <c r="N474" s="98"/>
      <c r="O474" s="98"/>
      <c r="P474" s="98">
        <v>332.95527777777778</v>
      </c>
      <c r="Q474" s="98">
        <v>15.947743161932708</v>
      </c>
      <c r="R474" s="98">
        <f t="shared" si="63"/>
        <v>16.936278617115605</v>
      </c>
      <c r="S474" s="98">
        <f t="shared" si="67"/>
        <v>956.86458971596244</v>
      </c>
      <c r="T474" s="101">
        <v>15.905975684710882</v>
      </c>
    </row>
    <row r="475" spans="2:20" x14ac:dyDescent="0.2">
      <c r="B475" s="100">
        <v>43680.625</v>
      </c>
      <c r="C475" s="98">
        <v>14.708142407911104</v>
      </c>
      <c r="D475" s="98">
        <f t="shared" si="64"/>
        <v>12.810104849959211</v>
      </c>
      <c r="E475" s="98">
        <v>102.54725694444444</v>
      </c>
      <c r="F475" s="98">
        <f t="shared" si="62"/>
        <v>87.951749131944439</v>
      </c>
      <c r="G475" s="98">
        <v>73272.03133680555</v>
      </c>
      <c r="H475" s="98">
        <v>18.006488715277779</v>
      </c>
      <c r="I475" s="98">
        <v>15005.636888888645</v>
      </c>
      <c r="J475" s="98">
        <f t="shared" si="65"/>
        <v>84.540768229166659</v>
      </c>
      <c r="K475" s="98">
        <v>59358.42578125</v>
      </c>
      <c r="L475" s="98">
        <f t="shared" si="66"/>
        <v>317.71013498107595</v>
      </c>
      <c r="M475" s="98">
        <f t="shared" ref="M475:M538" si="68">AVERAGE(L452:L475)</f>
        <v>315.36309660009437</v>
      </c>
      <c r="N475" s="98"/>
      <c r="O475" s="98"/>
      <c r="P475" s="98">
        <v>332.77898148147597</v>
      </c>
      <c r="Q475" s="98">
        <v>15.06884650040004</v>
      </c>
      <c r="R475" s="98">
        <f t="shared" si="63"/>
        <v>16.917090532476127</v>
      </c>
      <c r="S475" s="98">
        <f t="shared" si="67"/>
        <v>904.13079002400241</v>
      </c>
      <c r="T475" s="101">
        <v>15.190801089207332</v>
      </c>
    </row>
    <row r="476" spans="2:20" x14ac:dyDescent="0.2">
      <c r="B476" s="100">
        <v>43680.666666666664</v>
      </c>
      <c r="C476" s="98">
        <v>14.136746012369791</v>
      </c>
      <c r="D476" s="98">
        <f t="shared" si="64"/>
        <v>12.767577221109157</v>
      </c>
      <c r="E476" s="98">
        <v>119.60916666666667</v>
      </c>
      <c r="F476" s="98">
        <f t="shared" si="62"/>
        <v>92.447547743055551</v>
      </c>
      <c r="G476" s="98">
        <v>79402.853259259049</v>
      </c>
      <c r="H476" s="98">
        <v>18.301920572916668</v>
      </c>
      <c r="I476" s="98">
        <v>16025.892222222223</v>
      </c>
      <c r="J476" s="98">
        <f t="shared" si="65"/>
        <v>101.30724609375</v>
      </c>
      <c r="K476" s="98">
        <v>59358.42578125</v>
      </c>
      <c r="L476" s="98">
        <f t="shared" si="66"/>
        <v>313.45815193556251</v>
      </c>
      <c r="M476" s="98">
        <f t="shared" si="68"/>
        <v>315.37018359939918</v>
      </c>
      <c r="N476" s="98"/>
      <c r="O476" s="98"/>
      <c r="P476" s="98">
        <v>332.33361111111111</v>
      </c>
      <c r="Q476" s="98">
        <v>18.87545917554862</v>
      </c>
      <c r="R476" s="98">
        <f t="shared" si="63"/>
        <v>16.916195662800927</v>
      </c>
      <c r="S476" s="98">
        <f t="shared" si="67"/>
        <v>1132.5275505329173</v>
      </c>
      <c r="T476" s="101">
        <v>14.765234458779322</v>
      </c>
    </row>
    <row r="477" spans="2:20" x14ac:dyDescent="0.2">
      <c r="B477" s="100">
        <v>43680.708333333336</v>
      </c>
      <c r="C477" s="98">
        <v>13.887191978913421</v>
      </c>
      <c r="D477" s="98">
        <f t="shared" si="64"/>
        <v>12.728377861088774</v>
      </c>
      <c r="E477" s="98">
        <v>107.57333333333334</v>
      </c>
      <c r="F477" s="98">
        <f t="shared" ref="F477:F540" si="69">AVERAGE(E454:E477)</f>
        <v>93.547952835648161</v>
      </c>
      <c r="G477" s="98">
        <v>86028.935016834876</v>
      </c>
      <c r="H477" s="98">
        <v>15.101953125</v>
      </c>
      <c r="I477" s="98">
        <v>17060.305450926116</v>
      </c>
      <c r="J477" s="98">
        <f t="shared" si="65"/>
        <v>92.471380208333343</v>
      </c>
      <c r="K477" s="98">
        <v>59358.42578125</v>
      </c>
      <c r="L477" s="98">
        <f t="shared" si="66"/>
        <v>316.74615353982068</v>
      </c>
      <c r="M477" s="98">
        <f t="shared" si="68"/>
        <v>315.5588328818464</v>
      </c>
      <c r="N477" s="98"/>
      <c r="O477" s="98"/>
      <c r="P477" s="98">
        <v>332.73962962965169</v>
      </c>
      <c r="Q477" s="98">
        <v>15.993476089831027</v>
      </c>
      <c r="R477" s="98">
        <f t="shared" ref="R477:R540" si="70">AVERAGE(Q454:Q477)</f>
        <v>16.75467986800923</v>
      </c>
      <c r="S477" s="98">
        <f t="shared" si="67"/>
        <v>959.60856538986161</v>
      </c>
      <c r="T477" s="101">
        <v>14.361560210796435</v>
      </c>
    </row>
    <row r="478" spans="2:20" x14ac:dyDescent="0.2">
      <c r="B478" s="100">
        <v>43680.75</v>
      </c>
      <c r="C478" s="98">
        <v>13.988404059834494</v>
      </c>
      <c r="D478" s="98">
        <f t="shared" si="64"/>
        <v>12.705205062283037</v>
      </c>
      <c r="E478" s="98">
        <v>131.84583333333333</v>
      </c>
      <c r="F478" s="98">
        <f t="shared" si="69"/>
        <v>93.635927372685174</v>
      </c>
      <c r="G478" s="98">
        <v>93836.192078187465</v>
      </c>
      <c r="H478" s="98">
        <v>17.279633246527776</v>
      </c>
      <c r="I478" s="98">
        <v>18112.855151515803</v>
      </c>
      <c r="J478" s="98">
        <f t="shared" si="65"/>
        <v>114.56620008680555</v>
      </c>
      <c r="K478" s="98">
        <v>59358.42578125</v>
      </c>
      <c r="L478" s="98">
        <f t="shared" si="66"/>
        <v>314.73118672830361</v>
      </c>
      <c r="M478" s="98">
        <f t="shared" si="68"/>
        <v>315.48042971318404</v>
      </c>
      <c r="N478" s="98"/>
      <c r="O478" s="98"/>
      <c r="P478" s="98">
        <v>332.14499999999998</v>
      </c>
      <c r="Q478" s="98">
        <v>17.41381327169637</v>
      </c>
      <c r="R478" s="98">
        <f t="shared" si="70"/>
        <v>16.834808859714638</v>
      </c>
      <c r="S478" s="98">
        <f t="shared" si="67"/>
        <v>1044.8287963017822</v>
      </c>
      <c r="T478" s="101">
        <v>14.282050945940556</v>
      </c>
    </row>
    <row r="479" spans="2:20" x14ac:dyDescent="0.2">
      <c r="B479" s="100">
        <v>43680.791666666664</v>
      </c>
      <c r="C479" s="98">
        <v>13.75234262566496</v>
      </c>
      <c r="D479" s="98">
        <f t="shared" si="64"/>
        <v>12.666982938138196</v>
      </c>
      <c r="E479" s="98">
        <v>110.98498263888889</v>
      </c>
      <c r="F479" s="98">
        <f t="shared" si="69"/>
        <v>94.699757667824088</v>
      </c>
      <c r="G479" s="98">
        <v>100053.91666666667</v>
      </c>
      <c r="H479" s="98">
        <v>18.241970486111111</v>
      </c>
      <c r="I479" s="98">
        <v>19158.893835976902</v>
      </c>
      <c r="J479" s="98">
        <f t="shared" si="65"/>
        <v>92.74301215277778</v>
      </c>
      <c r="K479" s="98">
        <v>59358.42578125</v>
      </c>
      <c r="L479" s="98">
        <f t="shared" si="66"/>
        <v>316.31331873224423</v>
      </c>
      <c r="M479" s="98">
        <f t="shared" si="68"/>
        <v>315.45803964108632</v>
      </c>
      <c r="N479" s="98"/>
      <c r="O479" s="98"/>
      <c r="P479" s="98">
        <v>332.98777777777775</v>
      </c>
      <c r="Q479" s="98">
        <v>16.674459045533506</v>
      </c>
      <c r="R479" s="98">
        <f t="shared" si="70"/>
        <v>16.913371771320424</v>
      </c>
      <c r="S479" s="98">
        <f t="shared" si="67"/>
        <v>1000.4675427320104</v>
      </c>
      <c r="T479" s="101">
        <v>14.20187223270225</v>
      </c>
    </row>
    <row r="480" spans="2:20" x14ac:dyDescent="0.2">
      <c r="B480" s="100">
        <v>43680.833333333336</v>
      </c>
      <c r="C480" s="98">
        <v>13.529620690875584</v>
      </c>
      <c r="D480" s="98">
        <f t="shared" si="64"/>
        <v>12.638484584673021</v>
      </c>
      <c r="E480" s="98">
        <v>89.963055555555556</v>
      </c>
      <c r="F480" s="98">
        <f t="shared" si="69"/>
        <v>93.233449797453702</v>
      </c>
      <c r="G480" s="98">
        <v>107089.27552777734</v>
      </c>
      <c r="H480" s="98">
        <v>18.269162326388887</v>
      </c>
      <c r="I480" s="98">
        <v>20200.37638888889</v>
      </c>
      <c r="J480" s="98">
        <f t="shared" si="65"/>
        <v>71.693893229166662</v>
      </c>
      <c r="K480" s="98">
        <v>59358.42578125</v>
      </c>
      <c r="L480" s="98">
        <f t="shared" si="66"/>
        <v>315.88597105787449</v>
      </c>
      <c r="M480" s="98">
        <f t="shared" si="68"/>
        <v>315.56959923293635</v>
      </c>
      <c r="N480" s="98"/>
      <c r="O480" s="98"/>
      <c r="P480" s="98">
        <v>332.92141975308459</v>
      </c>
      <c r="Q480" s="98">
        <v>17.035448695210118</v>
      </c>
      <c r="R480" s="98">
        <f t="shared" si="70"/>
        <v>16.846211613626668</v>
      </c>
      <c r="S480" s="98">
        <f t="shared" si="67"/>
        <v>1022.1269217126071</v>
      </c>
      <c r="T480" s="101">
        <v>14.102378745245902</v>
      </c>
    </row>
    <row r="481" spans="2:20" x14ac:dyDescent="0.2">
      <c r="B481" s="100">
        <v>43680.875</v>
      </c>
      <c r="C481" s="98">
        <v>13.229688559108311</v>
      </c>
      <c r="D481" s="98">
        <f t="shared" si="64"/>
        <v>12.613764173210541</v>
      </c>
      <c r="E481" s="98">
        <v>114.53833333333333</v>
      </c>
      <c r="F481" s="98">
        <f t="shared" si="69"/>
        <v>94.367674334490744</v>
      </c>
      <c r="G481" s="98">
        <v>112904.22645107799</v>
      </c>
      <c r="H481" s="98">
        <v>15.03547092013889</v>
      </c>
      <c r="I481" s="98">
        <v>21241.413814815071</v>
      </c>
      <c r="J481" s="98">
        <f t="shared" si="65"/>
        <v>99.502862413194435</v>
      </c>
      <c r="K481" s="98">
        <v>59358.42578125</v>
      </c>
      <c r="L481" s="98">
        <f t="shared" si="66"/>
        <v>317.29753876238766</v>
      </c>
      <c r="M481" s="98">
        <f t="shared" si="68"/>
        <v>315.57833554167399</v>
      </c>
      <c r="N481" s="98"/>
      <c r="O481" s="98"/>
      <c r="P481" s="98">
        <v>332.40799382715591</v>
      </c>
      <c r="Q481" s="98">
        <v>15.110455064768257</v>
      </c>
      <c r="R481" s="98">
        <f t="shared" si="70"/>
        <v>16.82077134398283</v>
      </c>
      <c r="S481" s="98">
        <f t="shared" si="67"/>
        <v>906.62730388609543</v>
      </c>
      <c r="T481" s="101">
        <v>13.790807830294749</v>
      </c>
    </row>
    <row r="482" spans="2:20" x14ac:dyDescent="0.2">
      <c r="B482" s="100">
        <v>43680.916666666664</v>
      </c>
      <c r="C482" s="98">
        <v>13.137095995479159</v>
      </c>
      <c r="D482" s="98">
        <f t="shared" si="64"/>
        <v>12.595432929770588</v>
      </c>
      <c r="E482" s="98">
        <v>89.861111111111114</v>
      </c>
      <c r="F482" s="98">
        <f t="shared" si="69"/>
        <v>93.491227575231463</v>
      </c>
      <c r="G482" s="98">
        <v>119230.82321156833</v>
      </c>
      <c r="H482" s="98">
        <v>17.036968315972221</v>
      </c>
      <c r="I482" s="98">
        <v>22290.154879227081</v>
      </c>
      <c r="J482" s="98">
        <f t="shared" si="65"/>
        <v>72.824142795138897</v>
      </c>
      <c r="K482" s="98">
        <v>59358.42578125</v>
      </c>
      <c r="L482" s="98">
        <f t="shared" si="66"/>
        <v>317.31409096128112</v>
      </c>
      <c r="M482" s="98">
        <f t="shared" si="68"/>
        <v>315.57269980949144</v>
      </c>
      <c r="N482" s="98"/>
      <c r="O482" s="98"/>
      <c r="P482" s="98">
        <v>332.37962962961859</v>
      </c>
      <c r="Q482" s="98">
        <v>15.065538668337458</v>
      </c>
      <c r="R482" s="98">
        <f t="shared" si="70"/>
        <v>16.81639704530075</v>
      </c>
      <c r="S482" s="98">
        <f t="shared" si="67"/>
        <v>903.93232010024747</v>
      </c>
      <c r="T482" s="101">
        <v>13.583236974988443</v>
      </c>
    </row>
    <row r="483" spans="2:20" x14ac:dyDescent="0.2">
      <c r="B483" s="100">
        <v>43680.958333333336</v>
      </c>
      <c r="C483" s="98">
        <v>13.149374564666198</v>
      </c>
      <c r="D483" s="98">
        <f t="shared" si="64"/>
        <v>12.576712827300035</v>
      </c>
      <c r="E483" s="98">
        <v>107.8325</v>
      </c>
      <c r="F483" s="98">
        <f t="shared" si="69"/>
        <v>94.111111834490728</v>
      </c>
      <c r="G483" s="98">
        <v>124900.52422222085</v>
      </c>
      <c r="H483" s="98">
        <v>18.161881510416666</v>
      </c>
      <c r="I483" s="98">
        <v>23321.838375359606</v>
      </c>
      <c r="J483" s="98">
        <f t="shared" si="65"/>
        <v>89.670618489583333</v>
      </c>
      <c r="K483" s="98">
        <v>59358.42578125</v>
      </c>
      <c r="L483" s="98">
        <f t="shared" si="66"/>
        <v>317.20796749372477</v>
      </c>
      <c r="M483" s="98">
        <f t="shared" si="68"/>
        <v>315.69322674955345</v>
      </c>
      <c r="N483" s="98"/>
      <c r="O483" s="98"/>
      <c r="P483" s="98">
        <v>332.57777777777778</v>
      </c>
      <c r="Q483" s="98">
        <v>15.369810284053028</v>
      </c>
      <c r="R483" s="98">
        <f t="shared" si="70"/>
        <v>16.688296802770502</v>
      </c>
      <c r="S483" s="98">
        <f t="shared" si="67"/>
        <v>922.18861704318169</v>
      </c>
      <c r="T483" s="101">
        <v>13.500602126834501</v>
      </c>
    </row>
    <row r="484" spans="2:20" x14ac:dyDescent="0.2">
      <c r="B484" s="100">
        <v>43681</v>
      </c>
      <c r="C484" s="98">
        <v>12.754178322686089</v>
      </c>
      <c r="D484" s="98">
        <f t="shared" si="64"/>
        <v>12.55385809682056</v>
      </c>
      <c r="E484" s="98">
        <v>82.341666666666669</v>
      </c>
      <c r="F484" s="98">
        <f t="shared" si="69"/>
        <v>92.916505353009242</v>
      </c>
      <c r="G484" s="98">
        <v>130287.72450980425</v>
      </c>
      <c r="H484" s="98">
        <v>18.336816406250001</v>
      </c>
      <c r="I484" s="98">
        <v>24349.005555555555</v>
      </c>
      <c r="J484" s="98">
        <f t="shared" si="65"/>
        <v>64.004850260416674</v>
      </c>
      <c r="K484" s="98">
        <v>59358.42578125</v>
      </c>
      <c r="L484" s="98">
        <f t="shared" si="66"/>
        <v>312.63039269015604</v>
      </c>
      <c r="M484" s="98">
        <f t="shared" si="68"/>
        <v>315.61293450235047</v>
      </c>
      <c r="N484" s="98"/>
      <c r="O484" s="98"/>
      <c r="P484" s="98">
        <v>331.62101851852401</v>
      </c>
      <c r="Q484" s="98">
        <v>18.990625828367968</v>
      </c>
      <c r="R484" s="98">
        <f t="shared" si="70"/>
        <v>16.737177012935785</v>
      </c>
      <c r="S484" s="98">
        <f t="shared" si="67"/>
        <v>1139.4375497020781</v>
      </c>
      <c r="T484" s="101">
        <v>13.449921251154478</v>
      </c>
    </row>
    <row r="485" spans="2:20" x14ac:dyDescent="0.2">
      <c r="B485" s="100">
        <v>43681.041666666664</v>
      </c>
      <c r="C485" s="98">
        <v>12.171924743123043</v>
      </c>
      <c r="D485" s="98">
        <f t="shared" si="64"/>
        <v>12.538824739005669</v>
      </c>
      <c r="E485" s="98">
        <v>102.32305555555556</v>
      </c>
      <c r="F485" s="98">
        <f t="shared" si="69"/>
        <v>93.318391927083326</v>
      </c>
      <c r="G485" s="98">
        <v>4512.7424382723702</v>
      </c>
      <c r="H485" s="98">
        <v>15.241243489583333</v>
      </c>
      <c r="I485" s="98">
        <v>1512.9768296296149</v>
      </c>
      <c r="J485" s="98">
        <f t="shared" si="65"/>
        <v>87.08181206597223</v>
      </c>
      <c r="K485" s="98">
        <v>230.83832248263889</v>
      </c>
      <c r="L485" s="98">
        <f t="shared" si="66"/>
        <v>314.47690201933597</v>
      </c>
      <c r="M485" s="98">
        <f t="shared" si="68"/>
        <v>315.58921112317142</v>
      </c>
      <c r="N485" s="98"/>
      <c r="O485" s="98"/>
      <c r="P485" s="98">
        <v>331.78944444444443</v>
      </c>
      <c r="Q485" s="98">
        <v>17.312542425108454</v>
      </c>
      <c r="R485" s="98">
        <f t="shared" si="70"/>
        <v>16.7773702995222</v>
      </c>
      <c r="S485" s="98">
        <f t="shared" si="67"/>
        <v>1038.7525455065072</v>
      </c>
      <c r="T485" s="101">
        <v>12.972287123036804</v>
      </c>
    </row>
    <row r="486" spans="2:20" x14ac:dyDescent="0.2">
      <c r="B486" s="100">
        <v>43681.083333333336</v>
      </c>
      <c r="C486" s="98">
        <v>10.573218878286683</v>
      </c>
      <c r="D486" s="98">
        <f t="shared" si="64"/>
        <v>12.50786385628748</v>
      </c>
      <c r="E486" s="98">
        <v>88.267499999999998</v>
      </c>
      <c r="F486" s="98">
        <f t="shared" si="69"/>
        <v>93.797743778935171</v>
      </c>
      <c r="G486" s="98">
        <v>7890.0349236591655</v>
      </c>
      <c r="H486" s="98">
        <v>17.055013020833332</v>
      </c>
      <c r="I486" s="98">
        <v>1479.7972463773356</v>
      </c>
      <c r="J486" s="98">
        <f t="shared" si="65"/>
        <v>71.21248697916667</v>
      </c>
      <c r="K486" s="98">
        <v>5755.4874042656684</v>
      </c>
      <c r="L486" s="98">
        <f t="shared" si="66"/>
        <v>316.43460578332758</v>
      </c>
      <c r="M486" s="98">
        <f t="shared" si="68"/>
        <v>315.60238287744482</v>
      </c>
      <c r="N486" s="98"/>
      <c r="O486" s="98"/>
      <c r="P486" s="98">
        <v>331.9331481481592</v>
      </c>
      <c r="Q486" s="98">
        <v>15.4985423648316</v>
      </c>
      <c r="R486" s="98">
        <f t="shared" si="70"/>
        <v>16.76581312858249</v>
      </c>
      <c r="S486" s="98">
        <f t="shared" si="67"/>
        <v>929.91254188989603</v>
      </c>
      <c r="T486" s="101">
        <v>11.943676389560311</v>
      </c>
    </row>
    <row r="487" spans="2:20" x14ac:dyDescent="0.2">
      <c r="B487" s="100">
        <v>43681.125</v>
      </c>
      <c r="C487" s="98">
        <v>9.5395074886745874</v>
      </c>
      <c r="D487" s="98">
        <f t="shared" si="64"/>
        <v>12.494638158544916</v>
      </c>
      <c r="E487" s="98">
        <v>65.930000000000007</v>
      </c>
      <c r="F487" s="98">
        <f t="shared" si="69"/>
        <v>92.564942853009242</v>
      </c>
      <c r="G487" s="98">
        <v>13287.477777777778</v>
      </c>
      <c r="H487" s="98">
        <v>18.420388454861111</v>
      </c>
      <c r="I487" s="98">
        <v>2512.1405289048121</v>
      </c>
      <c r="J487" s="98">
        <f t="shared" si="65"/>
        <v>47.509611545138895</v>
      </c>
      <c r="K487" s="98">
        <v>17695.434159273482</v>
      </c>
      <c r="L487" s="98">
        <f t="shared" si="66"/>
        <v>316.78032656098816</v>
      </c>
      <c r="M487" s="98">
        <f t="shared" si="68"/>
        <v>315.59935331435014</v>
      </c>
      <c r="N487" s="98"/>
      <c r="O487" s="98"/>
      <c r="P487" s="98">
        <v>332.37340277777776</v>
      </c>
      <c r="Q487" s="98">
        <v>15.593076216789584</v>
      </c>
      <c r="R487" s="98">
        <f t="shared" si="70"/>
        <v>16.777086325936462</v>
      </c>
      <c r="S487" s="98">
        <f t="shared" si="67"/>
        <v>935.58457300737496</v>
      </c>
      <c r="T487" s="101">
        <v>10.667605585362244</v>
      </c>
    </row>
    <row r="488" spans="2:20" x14ac:dyDescent="0.2">
      <c r="B488" s="100">
        <v>43681.166666666664</v>
      </c>
      <c r="C488" s="98">
        <v>8.7646360065322373</v>
      </c>
      <c r="D488" s="98">
        <f t="shared" si="64"/>
        <v>12.479008030925543</v>
      </c>
      <c r="E488" s="98">
        <v>95.338055555555556</v>
      </c>
      <c r="F488" s="98">
        <f t="shared" si="69"/>
        <v>93.013172019675906</v>
      </c>
      <c r="G488" s="98">
        <v>17970.605387206906</v>
      </c>
      <c r="H488" s="98">
        <v>18.200976562499999</v>
      </c>
      <c r="I488" s="98">
        <v>3544.69</v>
      </c>
      <c r="J488" s="98">
        <f t="shared" si="65"/>
        <v>77.137078993055553</v>
      </c>
      <c r="K488" s="98">
        <v>29534.954957139758</v>
      </c>
      <c r="L488" s="98">
        <f t="shared" si="66"/>
        <v>313.07592673751839</v>
      </c>
      <c r="M488" s="98">
        <f t="shared" si="68"/>
        <v>315.5563557709666</v>
      </c>
      <c r="N488" s="98"/>
      <c r="O488" s="98"/>
      <c r="P488" s="98">
        <v>331.92680555555557</v>
      </c>
      <c r="Q488" s="98">
        <v>18.850878818037195</v>
      </c>
      <c r="R488" s="98">
        <f t="shared" si="70"/>
        <v>16.779264039071226</v>
      </c>
      <c r="S488" s="98">
        <f t="shared" si="67"/>
        <v>1131.0527290822317</v>
      </c>
      <c r="T488" s="101">
        <v>9.7819522447282612</v>
      </c>
    </row>
    <row r="489" spans="2:20" x14ac:dyDescent="0.2">
      <c r="B489" s="100">
        <v>43681.208333333336</v>
      </c>
      <c r="C489" s="98">
        <v>8.302383275737391</v>
      </c>
      <c r="D489" s="98">
        <f t="shared" si="64"/>
        <v>12.45800678870293</v>
      </c>
      <c r="E489" s="98">
        <v>69.482777777777784</v>
      </c>
      <c r="F489" s="98">
        <f t="shared" si="69"/>
        <v>91.593322482638882</v>
      </c>
      <c r="G489" s="98">
        <v>23110.013793103695</v>
      </c>
      <c r="H489" s="98">
        <v>14.940169270833334</v>
      </c>
      <c r="I489" s="98">
        <v>4571.4821962960896</v>
      </c>
      <c r="J489" s="98">
        <f t="shared" si="65"/>
        <v>54.542608506944447</v>
      </c>
      <c r="K489" s="98">
        <v>41413.729490017358</v>
      </c>
      <c r="L489" s="98">
        <f t="shared" si="66"/>
        <v>316.56695010337563</v>
      </c>
      <c r="M489" s="98">
        <f t="shared" si="68"/>
        <v>315.55983530911158</v>
      </c>
      <c r="N489" s="98"/>
      <c r="O489" s="98"/>
      <c r="P489" s="98">
        <v>332.0931018518491</v>
      </c>
      <c r="Q489" s="98">
        <v>15.526151748473445</v>
      </c>
      <c r="R489" s="98">
        <f t="shared" si="70"/>
        <v>16.779906800308872</v>
      </c>
      <c r="S489" s="98">
        <f t="shared" si="67"/>
        <v>931.56910490840676</v>
      </c>
      <c r="T489" s="101">
        <v>9.2552544995299026</v>
      </c>
    </row>
    <row r="490" spans="2:20" x14ac:dyDescent="0.2">
      <c r="B490" s="100">
        <v>43681.25</v>
      </c>
      <c r="C490" s="98">
        <v>8.0286158861926129</v>
      </c>
      <c r="D490" s="98">
        <f t="shared" si="64"/>
        <v>12.432823403622791</v>
      </c>
      <c r="E490" s="98">
        <v>98.863055555555562</v>
      </c>
      <c r="F490" s="98">
        <f t="shared" si="69"/>
        <v>93.031979890046287</v>
      </c>
      <c r="G490" s="98">
        <v>28164.741111111111</v>
      </c>
      <c r="H490" s="98">
        <v>16.78849826388889</v>
      </c>
      <c r="I490" s="98">
        <v>5606.8428535352814</v>
      </c>
      <c r="J490" s="98">
        <f t="shared" si="65"/>
        <v>82.074557291666679</v>
      </c>
      <c r="K490" s="98">
        <v>53283.89160120063</v>
      </c>
      <c r="L490" s="98">
        <f t="shared" si="66"/>
        <v>316.28308032174493</v>
      </c>
      <c r="M490" s="98">
        <f t="shared" si="68"/>
        <v>315.71729152856932</v>
      </c>
      <c r="N490" s="98"/>
      <c r="O490" s="98"/>
      <c r="P490" s="98">
        <v>331.46893518515759</v>
      </c>
      <c r="Q490" s="98">
        <v>15.185854863412679</v>
      </c>
      <c r="R490" s="98">
        <f t="shared" si="70"/>
        <v>16.595971028380802</v>
      </c>
      <c r="S490" s="98">
        <f t="shared" si="67"/>
        <v>911.15129180476072</v>
      </c>
      <c r="T490" s="101">
        <v>8.8396956022212461</v>
      </c>
    </row>
    <row r="491" spans="2:20" x14ac:dyDescent="0.2">
      <c r="B491" s="100">
        <v>43681.291666666664</v>
      </c>
      <c r="C491" s="98">
        <v>8.1317205236577941</v>
      </c>
      <c r="D491" s="98">
        <f t="shared" si="64"/>
        <v>12.407793742953382</v>
      </c>
      <c r="E491" s="98">
        <v>61.379444444444445</v>
      </c>
      <c r="F491" s="98">
        <f t="shared" si="69"/>
        <v>91.769892698687798</v>
      </c>
      <c r="G491" s="98">
        <v>32306.992925660874</v>
      </c>
      <c r="H491" s="98">
        <v>18.155544704861111</v>
      </c>
      <c r="I491" s="98">
        <v>6635.75400164033</v>
      </c>
      <c r="J491" s="98">
        <f t="shared" si="65"/>
        <v>43.223899739583331</v>
      </c>
      <c r="K491" s="98">
        <v>59515.836796151794</v>
      </c>
      <c r="L491" s="98">
        <f t="shared" si="66"/>
        <v>316.35964118770841</v>
      </c>
      <c r="M491" s="98">
        <f t="shared" si="68"/>
        <v>315.69056775704706</v>
      </c>
      <c r="N491" s="98"/>
      <c r="O491" s="98"/>
      <c r="P491" s="98">
        <v>331.49092592590387</v>
      </c>
      <c r="Q491" s="98">
        <v>15.13128473819544</v>
      </c>
      <c r="R491" s="98">
        <f t="shared" si="70"/>
        <v>16.591155448049879</v>
      </c>
      <c r="S491" s="98">
        <f t="shared" si="67"/>
        <v>907.87708429172642</v>
      </c>
      <c r="T491" s="101">
        <v>8.692443027332839</v>
      </c>
    </row>
    <row r="492" spans="2:20" x14ac:dyDescent="0.2">
      <c r="B492" s="100">
        <v>43681.333333333336</v>
      </c>
      <c r="C492" s="98">
        <v>8.6513032797214375</v>
      </c>
      <c r="D492" s="98">
        <f t="shared" si="64"/>
        <v>12.386134622154982</v>
      </c>
      <c r="E492" s="98">
        <v>91.006527777777777</v>
      </c>
      <c r="F492" s="98">
        <f t="shared" si="69"/>
        <v>91.809250337576671</v>
      </c>
      <c r="G492" s="98">
        <v>37709.382616486815</v>
      </c>
      <c r="H492" s="98">
        <v>18.219737413194444</v>
      </c>
      <c r="I492" s="98">
        <v>7651.9683333333332</v>
      </c>
      <c r="J492" s="98">
        <f t="shared" si="65"/>
        <v>72.786790364583339</v>
      </c>
      <c r="K492" s="98">
        <v>59519.69921875</v>
      </c>
      <c r="L492" s="98">
        <f t="shared" si="66"/>
        <v>312.85434808198363</v>
      </c>
      <c r="M492" s="98">
        <f t="shared" si="68"/>
        <v>315.67191196552477</v>
      </c>
      <c r="N492" s="98"/>
      <c r="O492" s="98"/>
      <c r="P492" s="98">
        <v>331.92833333333334</v>
      </c>
      <c r="Q492" s="98">
        <v>19.073985251349708</v>
      </c>
      <c r="R492" s="98">
        <f t="shared" si="70"/>
        <v>16.59287644019059</v>
      </c>
      <c r="S492" s="98">
        <f t="shared" si="67"/>
        <v>1144.4391150809824</v>
      </c>
      <c r="T492" s="101">
        <v>8.8031165880276561</v>
      </c>
    </row>
    <row r="493" spans="2:20" x14ac:dyDescent="0.2">
      <c r="B493" s="100">
        <v>43681.375</v>
      </c>
      <c r="C493" s="98">
        <v>10.307197754655499</v>
      </c>
      <c r="D493" s="98">
        <f t="shared" si="64"/>
        <v>12.364143710082525</v>
      </c>
      <c r="E493" s="98">
        <v>81.217777777777783</v>
      </c>
      <c r="F493" s="98">
        <f t="shared" si="69"/>
        <v>92.934389226465569</v>
      </c>
      <c r="G493" s="98">
        <v>41682.948371648126</v>
      </c>
      <c r="H493" s="98">
        <v>14.716330295138889</v>
      </c>
      <c r="I493" s="98">
        <v>8687.3881518515118</v>
      </c>
      <c r="J493" s="98">
        <f t="shared" si="65"/>
        <v>66.501447482638895</v>
      </c>
      <c r="K493" s="98">
        <v>59519.69921875</v>
      </c>
      <c r="L493" s="98">
        <f t="shared" si="66"/>
        <v>313.96527052156216</v>
      </c>
      <c r="M493" s="98">
        <f t="shared" si="68"/>
        <v>315.57051159917506</v>
      </c>
      <c r="N493" s="98"/>
      <c r="O493" s="98"/>
      <c r="P493" s="98">
        <v>331.25629629628526</v>
      </c>
      <c r="Q493" s="98">
        <v>17.291025774723124</v>
      </c>
      <c r="R493" s="98">
        <f t="shared" si="70"/>
        <v>16.646187814769991</v>
      </c>
      <c r="S493" s="98">
        <f t="shared" si="67"/>
        <v>1037.4615464833873</v>
      </c>
      <c r="T493" s="101">
        <v>9.7976278021047865</v>
      </c>
    </row>
    <row r="494" spans="2:20" x14ac:dyDescent="0.2">
      <c r="B494" s="100">
        <v>43681.416666666664</v>
      </c>
      <c r="C494" s="98">
        <v>12.620065639813742</v>
      </c>
      <c r="D494" s="98">
        <f t="shared" si="64"/>
        <v>12.336926732615751</v>
      </c>
      <c r="E494" s="98">
        <v>44.522777777777776</v>
      </c>
      <c r="F494" s="98">
        <f t="shared" si="69"/>
        <v>91.304863763502624</v>
      </c>
      <c r="G494" s="98">
        <v>46332.022222222222</v>
      </c>
      <c r="H494" s="98">
        <v>16.837944878472221</v>
      </c>
      <c r="I494" s="98">
        <v>9721.134818840821</v>
      </c>
      <c r="J494" s="98">
        <f t="shared" si="65"/>
        <v>27.684832899305555</v>
      </c>
      <c r="K494" s="98">
        <v>59519.69921875</v>
      </c>
      <c r="L494" s="98">
        <f t="shared" si="66"/>
        <v>315.65856628396654</v>
      </c>
      <c r="M494" s="98">
        <f t="shared" si="68"/>
        <v>315.50686768715428</v>
      </c>
      <c r="N494" s="98"/>
      <c r="O494" s="98"/>
      <c r="P494" s="98">
        <v>332.36857744106197</v>
      </c>
      <c r="Q494" s="98">
        <v>16.710011157095433</v>
      </c>
      <c r="R494" s="98">
        <f t="shared" si="70"/>
        <v>16.713406712760982</v>
      </c>
      <c r="S494" s="98">
        <f t="shared" si="67"/>
        <v>1002.600669425726</v>
      </c>
      <c r="T494" s="101">
        <v>11.596519742596623</v>
      </c>
    </row>
    <row r="495" spans="2:20" x14ac:dyDescent="0.2">
      <c r="B495" s="100">
        <v>43681.458333333336</v>
      </c>
      <c r="C495" s="98">
        <v>14.452448313855049</v>
      </c>
      <c r="D495" s="98">
        <f t="shared" si="64"/>
        <v>12.303456562463738</v>
      </c>
      <c r="E495" s="98">
        <v>87.584166666666661</v>
      </c>
      <c r="F495" s="98">
        <f t="shared" si="69"/>
        <v>92.620754967206324</v>
      </c>
      <c r="G495" s="98">
        <v>50064.123940849306</v>
      </c>
      <c r="H495" s="98">
        <v>18.131412760416666</v>
      </c>
      <c r="I495" s="98">
        <v>10744.400784801344</v>
      </c>
      <c r="J495" s="98">
        <f t="shared" si="65"/>
        <v>69.452753906249995</v>
      </c>
      <c r="K495" s="98">
        <v>59519.69921875</v>
      </c>
      <c r="L495" s="98">
        <f t="shared" si="66"/>
        <v>312.42968661389</v>
      </c>
      <c r="M495" s="98">
        <f t="shared" si="68"/>
        <v>315.3362695525048</v>
      </c>
      <c r="N495" s="98"/>
      <c r="O495" s="98"/>
      <c r="P495" s="98">
        <v>331.95749999999998</v>
      </c>
      <c r="Q495" s="98">
        <v>19.527813386109969</v>
      </c>
      <c r="R495" s="98">
        <f t="shared" si="70"/>
        <v>16.872654538768192</v>
      </c>
      <c r="S495" s="98">
        <f t="shared" si="67"/>
        <v>1171.6688031665981</v>
      </c>
      <c r="T495" s="101">
        <v>13.665457016538907</v>
      </c>
    </row>
    <row r="496" spans="2:20" x14ac:dyDescent="0.2">
      <c r="B496" s="100">
        <v>43681.5</v>
      </c>
      <c r="C496" s="98">
        <v>15.723197626715733</v>
      </c>
      <c r="D496" s="98">
        <f t="shared" si="64"/>
        <v>12.293735601107928</v>
      </c>
      <c r="E496" s="98">
        <v>67.531388888888884</v>
      </c>
      <c r="F496" s="98">
        <f t="shared" si="69"/>
        <v>91.428000337576705</v>
      </c>
      <c r="G496" s="98">
        <v>54710.14611111363</v>
      </c>
      <c r="H496" s="98">
        <v>18.071972656250001</v>
      </c>
      <c r="I496" s="98">
        <v>11763.569722222222</v>
      </c>
      <c r="J496" s="98">
        <f t="shared" si="65"/>
        <v>49.459416232638887</v>
      </c>
      <c r="K496" s="98">
        <v>59519.69921875</v>
      </c>
      <c r="L496" s="98">
        <f t="shared" si="66"/>
        <v>317.74948829104295</v>
      </c>
      <c r="M496" s="98">
        <f t="shared" si="68"/>
        <v>315.66347639566982</v>
      </c>
      <c r="N496" s="98"/>
      <c r="O496" s="98"/>
      <c r="P496" s="98">
        <v>332.7211111111111</v>
      </c>
      <c r="Q496" s="98">
        <v>14.97162282006815</v>
      </c>
      <c r="R496" s="98">
        <f t="shared" si="70"/>
        <v>16.5536630836102</v>
      </c>
      <c r="S496" s="98">
        <f t="shared" si="67"/>
        <v>898.29736920408902</v>
      </c>
      <c r="T496" s="101">
        <v>15.135897264348136</v>
      </c>
    </row>
    <row r="497" spans="2:20" x14ac:dyDescent="0.2">
      <c r="B497" s="100">
        <v>43681.541666666664</v>
      </c>
      <c r="C497" s="98">
        <v>15.824416481887715</v>
      </c>
      <c r="D497" s="98">
        <f t="shared" si="64"/>
        <v>12.281979047131719</v>
      </c>
      <c r="E497" s="98">
        <v>118.63472222222222</v>
      </c>
      <c r="F497" s="98">
        <f t="shared" si="69"/>
        <v>92.463208670910035</v>
      </c>
      <c r="G497" s="98">
        <v>60428.361925925856</v>
      </c>
      <c r="H497" s="98">
        <v>14.836100260416666</v>
      </c>
      <c r="I497" s="98">
        <v>12789.048348148266</v>
      </c>
      <c r="J497" s="98">
        <f t="shared" si="65"/>
        <v>103.79862196180555</v>
      </c>
      <c r="K497" s="98">
        <v>59519.69921875</v>
      </c>
      <c r="L497" s="98">
        <f t="shared" si="66"/>
        <v>316.82805624080203</v>
      </c>
      <c r="M497" s="98">
        <f t="shared" si="68"/>
        <v>315.65688709356345</v>
      </c>
      <c r="N497" s="98"/>
      <c r="O497" s="98"/>
      <c r="P497" s="98">
        <v>332.53302777781255</v>
      </c>
      <c r="Q497" s="98">
        <v>15.704971537010538</v>
      </c>
      <c r="R497" s="98">
        <f t="shared" si="70"/>
        <v>16.580143203620185</v>
      </c>
      <c r="S497" s="98">
        <f t="shared" si="67"/>
        <v>942.29829222063222</v>
      </c>
      <c r="T497" s="101">
        <v>15.729893847306569</v>
      </c>
    </row>
    <row r="498" spans="2:20" x14ac:dyDescent="0.2">
      <c r="B498" s="100">
        <v>43681.583333333336</v>
      </c>
      <c r="C498" s="98">
        <v>15.530009706815601</v>
      </c>
      <c r="D498" s="98">
        <f t="shared" si="64"/>
        <v>12.287226284299095</v>
      </c>
      <c r="E498" s="98">
        <v>89.222222222222229</v>
      </c>
      <c r="F498" s="98">
        <f t="shared" si="69"/>
        <v>92.43336299189815</v>
      </c>
      <c r="G498" s="98">
        <v>66195.259027780034</v>
      </c>
      <c r="H498" s="98">
        <v>16.924511718750001</v>
      </c>
      <c r="I498" s="98">
        <v>13826.036085858876</v>
      </c>
      <c r="J498" s="98">
        <f t="shared" si="65"/>
        <v>72.297710503472231</v>
      </c>
      <c r="K498" s="98">
        <v>59519.69921875</v>
      </c>
      <c r="L498" s="98">
        <f t="shared" si="66"/>
        <v>316.24680156009271</v>
      </c>
      <c r="M498" s="98">
        <f t="shared" si="68"/>
        <v>315.62518988290708</v>
      </c>
      <c r="N498" s="98"/>
      <c r="O498" s="98"/>
      <c r="P498" s="98">
        <v>331.94423280424542</v>
      </c>
      <c r="Q498" s="98">
        <v>15.697431244152702</v>
      </c>
      <c r="R498" s="98">
        <f t="shared" si="70"/>
        <v>16.56971354037935</v>
      </c>
      <c r="S498" s="98">
        <f t="shared" si="67"/>
        <v>941.84587464916206</v>
      </c>
      <c r="T498" s="101">
        <v>15.719742625414186</v>
      </c>
    </row>
    <row r="499" spans="2:20" x14ac:dyDescent="0.2">
      <c r="B499" s="100">
        <v>43681.625</v>
      </c>
      <c r="C499" s="98">
        <v>14.897231524079107</v>
      </c>
      <c r="D499" s="98">
        <f t="shared" si="64"/>
        <v>12.295104997472762</v>
      </c>
      <c r="E499" s="98">
        <v>113.86694444444444</v>
      </c>
      <c r="F499" s="98">
        <f t="shared" si="69"/>
        <v>92.905016637731478</v>
      </c>
      <c r="G499" s="98">
        <v>72816.102083333331</v>
      </c>
      <c r="H499" s="98">
        <v>18.236707899305557</v>
      </c>
      <c r="I499" s="98">
        <v>14851.672301147779</v>
      </c>
      <c r="J499" s="98">
        <f t="shared" si="65"/>
        <v>95.630236545138885</v>
      </c>
      <c r="K499" s="98">
        <v>59519.69921875</v>
      </c>
      <c r="L499" s="98">
        <f t="shared" si="66"/>
        <v>313.76492733088094</v>
      </c>
      <c r="M499" s="98">
        <f t="shared" si="68"/>
        <v>315.46080623081559</v>
      </c>
      <c r="N499" s="98"/>
      <c r="O499" s="98"/>
      <c r="P499" s="98">
        <v>332.80936728393038</v>
      </c>
      <c r="Q499" s="98">
        <v>19.044439953049427</v>
      </c>
      <c r="R499" s="98">
        <f t="shared" si="70"/>
        <v>16.735363267573078</v>
      </c>
      <c r="S499" s="98">
        <f t="shared" si="67"/>
        <v>1142.6663971829655</v>
      </c>
      <c r="T499" s="101">
        <v>15.397046871274748</v>
      </c>
    </row>
    <row r="500" spans="2:20" x14ac:dyDescent="0.2">
      <c r="B500" s="100">
        <v>43681.666666666664</v>
      </c>
      <c r="C500" s="98">
        <v>14.235376657615934</v>
      </c>
      <c r="D500" s="98">
        <f t="shared" ref="D500:D563" si="71">AVERAGE(C477:C500)</f>
        <v>12.299214607691352</v>
      </c>
      <c r="E500" s="98">
        <v>106.39666666666666</v>
      </c>
      <c r="F500" s="98">
        <f t="shared" si="69"/>
        <v>92.354495804398141</v>
      </c>
      <c r="G500" s="98">
        <v>78584.629354354809</v>
      </c>
      <c r="H500" s="98">
        <v>18.299077690972222</v>
      </c>
      <c r="I500" s="98">
        <v>15880.79</v>
      </c>
      <c r="J500" s="98">
        <f t="shared" si="65"/>
        <v>88.097588975694435</v>
      </c>
      <c r="K500" s="98">
        <v>59519.69921875</v>
      </c>
      <c r="L500" s="98">
        <f t="shared" si="66"/>
        <v>313.9179575136759</v>
      </c>
      <c r="M500" s="98">
        <f t="shared" si="68"/>
        <v>315.4799647965703</v>
      </c>
      <c r="N500" s="98"/>
      <c r="O500" s="98"/>
      <c r="P500" s="98">
        <v>332.50566666667658</v>
      </c>
      <c r="Q500" s="98">
        <v>18.587709153000681</v>
      </c>
      <c r="R500" s="98">
        <f t="shared" si="70"/>
        <v>16.723373683300242</v>
      </c>
      <c r="S500" s="98">
        <f t="shared" si="67"/>
        <v>1115.2625491800409</v>
      </c>
      <c r="T500" s="101">
        <v>14.860069514926678</v>
      </c>
    </row>
    <row r="501" spans="2:20" x14ac:dyDescent="0.2">
      <c r="B501" s="100">
        <v>43681.708333333336</v>
      </c>
      <c r="C501" s="98">
        <v>13.971006277755111</v>
      </c>
      <c r="D501" s="98">
        <f t="shared" si="71"/>
        <v>12.302706870143089</v>
      </c>
      <c r="E501" s="98">
        <v>88.576111111111118</v>
      </c>
      <c r="F501" s="98">
        <f t="shared" si="69"/>
        <v>91.562944878472237</v>
      </c>
      <c r="G501" s="98">
        <v>85213.172222222216</v>
      </c>
      <c r="H501" s="98">
        <v>14.919194878472222</v>
      </c>
      <c r="I501" s="98">
        <v>16909.839360185237</v>
      </c>
      <c r="J501" s="98">
        <f t="shared" si="65"/>
        <v>73.656916232638892</v>
      </c>
      <c r="K501" s="98">
        <v>59519.69921875</v>
      </c>
      <c r="L501" s="98">
        <f t="shared" si="66"/>
        <v>316.30093922351023</v>
      </c>
      <c r="M501" s="98">
        <f t="shared" si="68"/>
        <v>315.46141420005739</v>
      </c>
      <c r="N501" s="98"/>
      <c r="O501" s="98"/>
      <c r="P501" s="98">
        <v>332.20416666666665</v>
      </c>
      <c r="Q501" s="98">
        <v>15.903227443156453</v>
      </c>
      <c r="R501" s="98">
        <f t="shared" si="70"/>
        <v>16.719613323022134</v>
      </c>
      <c r="S501" s="98">
        <f t="shared" si="67"/>
        <v>954.19364658938719</v>
      </c>
      <c r="T501" s="101">
        <v>14.51155302410803</v>
      </c>
    </row>
    <row r="502" spans="2:20" x14ac:dyDescent="0.2">
      <c r="B502" s="100">
        <v>43681.75</v>
      </c>
      <c r="C502" s="98">
        <v>14.028209982448153</v>
      </c>
      <c r="D502" s="98">
        <f t="shared" si="71"/>
        <v>12.304365450251993</v>
      </c>
      <c r="E502" s="98">
        <v>115.33722222222222</v>
      </c>
      <c r="F502" s="98">
        <f t="shared" si="69"/>
        <v>90.875086082175969</v>
      </c>
      <c r="G502" s="98">
        <v>91227.42848837316</v>
      </c>
      <c r="H502" s="98">
        <v>16.955794270833334</v>
      </c>
      <c r="I502" s="98">
        <v>17949.949504830838</v>
      </c>
      <c r="J502" s="98">
        <f t="shared" si="65"/>
        <v>98.381427951388886</v>
      </c>
      <c r="K502" s="98">
        <v>59519.69921875</v>
      </c>
      <c r="L502" s="98">
        <f t="shared" si="66"/>
        <v>317.15737317151803</v>
      </c>
      <c r="M502" s="98">
        <f t="shared" si="68"/>
        <v>315.56250530185798</v>
      </c>
      <c r="N502" s="98"/>
      <c r="O502" s="98"/>
      <c r="P502" s="98">
        <v>331.91878086419155</v>
      </c>
      <c r="Q502" s="98">
        <v>14.761407692673513</v>
      </c>
      <c r="R502" s="98">
        <f t="shared" si="70"/>
        <v>16.609096423896187</v>
      </c>
      <c r="S502" s="98">
        <f t="shared" si="67"/>
        <v>885.6844615604108</v>
      </c>
      <c r="T502" s="101">
        <v>14.35575208324483</v>
      </c>
    </row>
    <row r="503" spans="2:20" x14ac:dyDescent="0.2">
      <c r="B503" s="100">
        <v>43681.791666666664</v>
      </c>
      <c r="C503" s="98">
        <v>13.980444478458828</v>
      </c>
      <c r="D503" s="98">
        <f t="shared" si="71"/>
        <v>12.313869694118402</v>
      </c>
      <c r="E503" s="98">
        <v>93.537222222222226</v>
      </c>
      <c r="F503" s="98">
        <f t="shared" si="69"/>
        <v>90.148096064814823</v>
      </c>
      <c r="G503" s="98">
        <v>97612.954104478093</v>
      </c>
      <c r="H503" s="98">
        <v>18.258181423611113</v>
      </c>
      <c r="I503" s="98">
        <v>18973.38091975424</v>
      </c>
      <c r="J503" s="98">
        <f t="shared" si="65"/>
        <v>75.279040798611106</v>
      </c>
      <c r="K503" s="98">
        <v>59519.69921875</v>
      </c>
      <c r="L503" s="98">
        <f t="shared" si="66"/>
        <v>315.92884797515967</v>
      </c>
      <c r="M503" s="98">
        <f t="shared" si="68"/>
        <v>315.54648568697945</v>
      </c>
      <c r="N503" s="98"/>
      <c r="O503" s="98"/>
      <c r="P503" s="98">
        <v>332.10558641970158</v>
      </c>
      <c r="Q503" s="98">
        <v>16.17673844454189</v>
      </c>
      <c r="R503" s="98">
        <f t="shared" si="70"/>
        <v>16.588358065521536</v>
      </c>
      <c r="S503" s="98">
        <f t="shared" si="67"/>
        <v>970.60430667251342</v>
      </c>
      <c r="T503" s="101">
        <v>14.354838614728715</v>
      </c>
    </row>
    <row r="504" spans="2:20" x14ac:dyDescent="0.2">
      <c r="B504" s="100">
        <v>43681.833333333336</v>
      </c>
      <c r="C504" s="98">
        <v>14.395261132068828</v>
      </c>
      <c r="D504" s="98">
        <f t="shared" si="71"/>
        <v>12.349938045834785</v>
      </c>
      <c r="E504" s="98">
        <v>113.37472222222222</v>
      </c>
      <c r="F504" s="98">
        <f t="shared" si="69"/>
        <v>91.123582175925947</v>
      </c>
      <c r="G504" s="98">
        <v>103445.00444444445</v>
      </c>
      <c r="H504" s="98">
        <v>18.231553819444443</v>
      </c>
      <c r="I504" s="98">
        <v>20001.097222222223</v>
      </c>
      <c r="J504" s="98">
        <f t="shared" si="65"/>
        <v>95.143168402777775</v>
      </c>
      <c r="K504" s="98">
        <v>59519.69921875</v>
      </c>
      <c r="L504" s="98">
        <f t="shared" si="66"/>
        <v>314.24317049671379</v>
      </c>
      <c r="M504" s="98">
        <f t="shared" si="68"/>
        <v>315.47803566359772</v>
      </c>
      <c r="N504" s="98"/>
      <c r="O504" s="98"/>
      <c r="P504" s="98">
        <v>332.26896296295854</v>
      </c>
      <c r="Q504" s="98">
        <v>18.025792466244763</v>
      </c>
      <c r="R504" s="98">
        <f t="shared" si="70"/>
        <v>16.629622389314644</v>
      </c>
      <c r="S504" s="98">
        <f t="shared" si="67"/>
        <v>1081.5475479746858</v>
      </c>
      <c r="T504" s="101">
        <v>14.409431313387143</v>
      </c>
    </row>
    <row r="505" spans="2:20" x14ac:dyDescent="0.2">
      <c r="B505" s="100">
        <v>43681.875</v>
      </c>
      <c r="C505" s="98">
        <v>13.779055191464463</v>
      </c>
      <c r="D505" s="98">
        <f t="shared" si="71"/>
        <v>12.37282832218296</v>
      </c>
      <c r="E505" s="98">
        <v>82.656111111111116</v>
      </c>
      <c r="F505" s="98">
        <f t="shared" si="69"/>
        <v>89.795156249999991</v>
      </c>
      <c r="G505" s="98">
        <v>109103.52132353093</v>
      </c>
      <c r="H505" s="98">
        <v>14.995562065972223</v>
      </c>
      <c r="I505" s="98">
        <v>21030.173429629289</v>
      </c>
      <c r="J505" s="98">
        <f t="shared" si="65"/>
        <v>67.660549045138893</v>
      </c>
      <c r="K505" s="98">
        <v>59519.69921875</v>
      </c>
      <c r="L505" s="98">
        <f t="shared" si="66"/>
        <v>316.62151233523412</v>
      </c>
      <c r="M505" s="98">
        <f t="shared" si="68"/>
        <v>315.44986789579968</v>
      </c>
      <c r="N505" s="98"/>
      <c r="O505" s="98"/>
      <c r="P505" s="98">
        <v>331.26611111111112</v>
      </c>
      <c r="Q505" s="98">
        <v>14.644598775876997</v>
      </c>
      <c r="R505" s="98">
        <f t="shared" si="70"/>
        <v>16.610211710610844</v>
      </c>
      <c r="S505" s="98">
        <f t="shared" si="67"/>
        <v>878.67592655261979</v>
      </c>
      <c r="T505" s="101">
        <v>14.494286068316949</v>
      </c>
    </row>
    <row r="506" spans="2:20" x14ac:dyDescent="0.2">
      <c r="B506" s="100">
        <v>43681.916666666664</v>
      </c>
      <c r="C506" s="98">
        <v>13.67220985977807</v>
      </c>
      <c r="D506" s="98">
        <f t="shared" si="71"/>
        <v>12.395124733195415</v>
      </c>
      <c r="E506" s="98">
        <v>111.82583333333334</v>
      </c>
      <c r="F506" s="98">
        <f t="shared" si="69"/>
        <v>90.710353009259279</v>
      </c>
      <c r="G506" s="98">
        <v>115331.42163743125</v>
      </c>
      <c r="H506" s="98">
        <v>17.060536024305556</v>
      </c>
      <c r="I506" s="98">
        <v>22071.782335859007</v>
      </c>
      <c r="J506" s="98">
        <f t="shared" si="65"/>
        <v>94.765297309027773</v>
      </c>
      <c r="K506" s="98">
        <v>59519.69921875</v>
      </c>
      <c r="L506" s="98">
        <f t="shared" si="66"/>
        <v>316.20313818138089</v>
      </c>
      <c r="M506" s="98">
        <f t="shared" si="68"/>
        <v>315.40357819663717</v>
      </c>
      <c r="N506" s="98"/>
      <c r="O506" s="98"/>
      <c r="P506" s="98">
        <v>331.61805555555554</v>
      </c>
      <c r="Q506" s="98">
        <v>15.414917374174628</v>
      </c>
      <c r="R506" s="98">
        <f t="shared" si="70"/>
        <v>16.624769156687393</v>
      </c>
      <c r="S506" s="98">
        <f t="shared" si="67"/>
        <v>924.89504245047772</v>
      </c>
      <c r="T506" s="101">
        <v>14.045741506472339</v>
      </c>
    </row>
    <row r="507" spans="2:20" x14ac:dyDescent="0.2">
      <c r="B507" s="100">
        <v>43681.958333333336</v>
      </c>
      <c r="C507" s="98">
        <v>13.756604970296223</v>
      </c>
      <c r="D507" s="98">
        <f t="shared" si="71"/>
        <v>12.420426000096663</v>
      </c>
      <c r="E507" s="98">
        <v>93.37777777777778</v>
      </c>
      <c r="F507" s="98">
        <f t="shared" si="69"/>
        <v>90.108072916666686</v>
      </c>
      <c r="G507" s="98">
        <v>120678.29583333334</v>
      </c>
      <c r="H507" s="98">
        <v>18.402973090277779</v>
      </c>
      <c r="I507" s="98">
        <v>23105.640039682006</v>
      </c>
      <c r="J507" s="98">
        <f t="shared" si="65"/>
        <v>74.974804687499997</v>
      </c>
      <c r="K507" s="98">
        <v>59519.69921875</v>
      </c>
      <c r="L507" s="98">
        <f t="shared" si="66"/>
        <v>316.71359627755362</v>
      </c>
      <c r="M507" s="98">
        <f t="shared" si="68"/>
        <v>315.38297939596339</v>
      </c>
      <c r="N507" s="98"/>
      <c r="O507" s="98"/>
      <c r="P507" s="98">
        <v>332.25449074073799</v>
      </c>
      <c r="Q507" s="98">
        <v>15.540894463184394</v>
      </c>
      <c r="R507" s="98">
        <f t="shared" si="70"/>
        <v>16.631897664151197</v>
      </c>
      <c r="S507" s="98">
        <f t="shared" si="67"/>
        <v>932.45366779106359</v>
      </c>
      <c r="T507" s="101">
        <v>14.143583252715697</v>
      </c>
    </row>
    <row r="508" spans="2:20" x14ac:dyDescent="0.2">
      <c r="B508" s="100">
        <v>43682</v>
      </c>
      <c r="C508" s="98">
        <v>13.462355678698772</v>
      </c>
      <c r="D508" s="98">
        <f t="shared" si="71"/>
        <v>12.449933389930527</v>
      </c>
      <c r="E508" s="98">
        <v>77.362222222222229</v>
      </c>
      <c r="F508" s="98">
        <f t="shared" si="69"/>
        <v>89.900596064814806</v>
      </c>
      <c r="G508" s="98">
        <v>126650.35555555555</v>
      </c>
      <c r="H508" s="98">
        <v>18.339127604166666</v>
      </c>
      <c r="I508" s="98">
        <v>24141.017222222221</v>
      </c>
      <c r="J508" s="98">
        <f t="shared" si="65"/>
        <v>59.023094618055566</v>
      </c>
      <c r="K508" s="98">
        <v>59519.69921875</v>
      </c>
      <c r="L508" s="98">
        <f t="shared" si="66"/>
        <v>314.00913114575877</v>
      </c>
      <c r="M508" s="98">
        <f t="shared" si="68"/>
        <v>315.44042683161354</v>
      </c>
      <c r="N508" s="98"/>
      <c r="O508" s="98"/>
      <c r="P508" s="98">
        <v>332.50666666666666</v>
      </c>
      <c r="Q508" s="98">
        <v>18.497535520907906</v>
      </c>
      <c r="R508" s="98">
        <f t="shared" si="70"/>
        <v>16.611352234673696</v>
      </c>
      <c r="S508" s="98">
        <f t="shared" si="67"/>
        <v>1109.8521312544744</v>
      </c>
      <c r="T508" s="101">
        <v>14.11427967815065</v>
      </c>
    </row>
    <row r="509" spans="2:20" x14ac:dyDescent="0.2">
      <c r="B509" s="100">
        <v>43682.041666666664</v>
      </c>
      <c r="C509" s="98">
        <v>12.160842645846101</v>
      </c>
      <c r="D509" s="98">
        <f t="shared" si="71"/>
        <v>12.449471635877321</v>
      </c>
      <c r="E509" s="98">
        <v>94.784999999999997</v>
      </c>
      <c r="F509" s="98">
        <f t="shared" si="69"/>
        <v>89.586510416666655</v>
      </c>
      <c r="G509" s="98">
        <v>4360.916666666667</v>
      </c>
      <c r="H509" s="98">
        <v>14.988910590277778</v>
      </c>
      <c r="I509" s="98">
        <v>1510.6268037036889</v>
      </c>
      <c r="J509" s="98">
        <f t="shared" si="65"/>
        <v>79.796089409722214</v>
      </c>
      <c r="K509" s="98">
        <v>247.99874674479167</v>
      </c>
      <c r="L509" s="98">
        <f t="shared" si="66"/>
        <v>316.64013124898077</v>
      </c>
      <c r="M509" s="98">
        <f t="shared" si="68"/>
        <v>315.5305613828487</v>
      </c>
      <c r="N509" s="98"/>
      <c r="O509" s="98"/>
      <c r="P509" s="98">
        <v>331.884444444461</v>
      </c>
      <c r="Q509" s="98">
        <v>15.24431319548024</v>
      </c>
      <c r="R509" s="98">
        <f t="shared" si="70"/>
        <v>16.525176016772516</v>
      </c>
      <c r="S509" s="98">
        <f t="shared" si="67"/>
        <v>914.65879172881444</v>
      </c>
      <c r="T509" s="101">
        <v>13.348339595825852</v>
      </c>
    </row>
    <row r="510" spans="2:20" x14ac:dyDescent="0.2">
      <c r="B510" s="100">
        <v>43682.083333333336</v>
      </c>
      <c r="C510" s="98">
        <v>10.220999823288164</v>
      </c>
      <c r="D510" s="98">
        <f t="shared" si="71"/>
        <v>12.434795841919048</v>
      </c>
      <c r="E510" s="98">
        <v>87.532222222222217</v>
      </c>
      <c r="F510" s="98">
        <f t="shared" si="69"/>
        <v>89.55587384259259</v>
      </c>
      <c r="G510" s="98">
        <v>8515.0713101175097</v>
      </c>
      <c r="H510" s="98">
        <v>17.125206163194445</v>
      </c>
      <c r="I510" s="98">
        <v>1474.0795580812296</v>
      </c>
      <c r="J510" s="98">
        <f t="shared" si="65"/>
        <v>70.407016059027768</v>
      </c>
      <c r="K510" s="98">
        <v>5767.5048497523203</v>
      </c>
      <c r="L510" s="98">
        <f t="shared" si="66"/>
        <v>316.40379788862151</v>
      </c>
      <c r="M510" s="98">
        <f t="shared" si="68"/>
        <v>315.52927772056933</v>
      </c>
      <c r="N510" s="98"/>
      <c r="O510" s="98"/>
      <c r="P510" s="98">
        <v>332.01805555555558</v>
      </c>
      <c r="Q510" s="98">
        <v>15.614257666934055</v>
      </c>
      <c r="R510" s="98">
        <f t="shared" si="70"/>
        <v>16.529997487693453</v>
      </c>
      <c r="S510" s="98">
        <f t="shared" si="67"/>
        <v>936.85546001604325</v>
      </c>
      <c r="T510" s="101">
        <v>11.675594946079784</v>
      </c>
    </row>
    <row r="511" spans="2:20" x14ac:dyDescent="0.2">
      <c r="B511" s="100">
        <v>43682.125</v>
      </c>
      <c r="C511" s="98">
        <v>9.1653363824616338</v>
      </c>
      <c r="D511" s="98">
        <f t="shared" si="71"/>
        <v>12.419205379160175</v>
      </c>
      <c r="E511" s="98">
        <v>98.706944444444446</v>
      </c>
      <c r="F511" s="98">
        <f t="shared" si="69"/>
        <v>90.921579861111127</v>
      </c>
      <c r="G511" s="98">
        <v>13888.963629628817</v>
      </c>
      <c r="H511" s="98">
        <v>18.327615017361111</v>
      </c>
      <c r="I511" s="98">
        <v>2507.0036049598125</v>
      </c>
      <c r="J511" s="98">
        <f t="shared" si="65"/>
        <v>80.379329427083334</v>
      </c>
      <c r="K511" s="98">
        <v>17741.963937355147</v>
      </c>
      <c r="L511" s="98">
        <f t="shared" si="66"/>
        <v>314.45923761624016</v>
      </c>
      <c r="M511" s="98">
        <f t="shared" si="68"/>
        <v>315.43256568120484</v>
      </c>
      <c r="N511" s="98"/>
      <c r="O511" s="98"/>
      <c r="P511" s="98">
        <v>332.35692592592704</v>
      </c>
      <c r="Q511" s="98">
        <v>17.897688309686881</v>
      </c>
      <c r="R511" s="98">
        <f t="shared" si="70"/>
        <v>16.626022991564174</v>
      </c>
      <c r="S511" s="98">
        <f t="shared" si="67"/>
        <v>1073.8612985812128</v>
      </c>
      <c r="T511" s="101">
        <v>10.288316206004884</v>
      </c>
    </row>
    <row r="512" spans="2:20" x14ac:dyDescent="0.2">
      <c r="B512" s="100">
        <v>43682.166666666664</v>
      </c>
      <c r="C512" s="98">
        <v>8.4486949435334342</v>
      </c>
      <c r="D512" s="98">
        <f t="shared" si="71"/>
        <v>12.406041168201893</v>
      </c>
      <c r="E512" s="98">
        <v>70.462685185207263</v>
      </c>
      <c r="F512" s="98">
        <f t="shared" si="69"/>
        <v>89.885106095679944</v>
      </c>
      <c r="G512" s="98">
        <v>18751.20653935512</v>
      </c>
      <c r="H512" s="98">
        <v>18.192274305555557</v>
      </c>
      <c r="I512" s="98">
        <v>3536.95</v>
      </c>
      <c r="J512" s="98">
        <f t="shared" si="65"/>
        <v>52.270410879651706</v>
      </c>
      <c r="K512" s="98">
        <v>29653.185348849827</v>
      </c>
      <c r="L512" s="98">
        <f t="shared" si="66"/>
        <v>312.42282784836988</v>
      </c>
      <c r="M512" s="98">
        <f t="shared" si="68"/>
        <v>315.40535322749025</v>
      </c>
      <c r="N512" s="98"/>
      <c r="O512" s="98"/>
      <c r="P512" s="98">
        <v>331.96328703706462</v>
      </c>
      <c r="Q512" s="98">
        <v>19.540459188694754</v>
      </c>
      <c r="R512" s="98">
        <f t="shared" si="70"/>
        <v>16.65475550700824</v>
      </c>
      <c r="S512" s="98">
        <f t="shared" si="67"/>
        <v>1172.4275513216853</v>
      </c>
      <c r="T512" s="101">
        <v>9.3324379957225432</v>
      </c>
    </row>
    <row r="513" spans="2:20" x14ac:dyDescent="0.2">
      <c r="B513" s="100">
        <v>43682.208333333336</v>
      </c>
      <c r="C513" s="98">
        <v>8.0247660181919738</v>
      </c>
      <c r="D513" s="98">
        <f t="shared" si="71"/>
        <v>12.394473782470833</v>
      </c>
      <c r="E513" s="98">
        <v>97.481666666666669</v>
      </c>
      <c r="F513" s="98">
        <f t="shared" si="69"/>
        <v>91.051726466050297</v>
      </c>
      <c r="G513" s="98">
        <v>24176.604586563109</v>
      </c>
      <c r="H513" s="98">
        <v>15.112756799769381</v>
      </c>
      <c r="I513" s="98">
        <v>4570.9210416666665</v>
      </c>
      <c r="J513" s="98">
        <f t="shared" si="65"/>
        <v>82.368909866897283</v>
      </c>
      <c r="K513" s="98">
        <v>41502.231188512909</v>
      </c>
      <c r="L513" s="98">
        <f t="shared" si="66"/>
        <v>317.088662491864</v>
      </c>
      <c r="M513" s="98">
        <f t="shared" si="68"/>
        <v>315.42709124367735</v>
      </c>
      <c r="N513" s="98"/>
      <c r="O513" s="98"/>
      <c r="P513" s="98">
        <v>332.46555555555557</v>
      </c>
      <c r="Q513" s="98">
        <v>15.376893063691549</v>
      </c>
      <c r="R513" s="98">
        <f t="shared" si="70"/>
        <v>16.648536395142326</v>
      </c>
      <c r="S513" s="98">
        <f t="shared" si="67"/>
        <v>922.61358382149297</v>
      </c>
      <c r="T513" s="101">
        <v>8.8402026679879704</v>
      </c>
    </row>
    <row r="514" spans="2:20" x14ac:dyDescent="0.2">
      <c r="B514" s="100">
        <v>43682.25</v>
      </c>
      <c r="C514" s="98">
        <v>8.0059890460968024</v>
      </c>
      <c r="D514" s="98">
        <f t="shared" si="71"/>
        <v>12.393530997466842</v>
      </c>
      <c r="E514" s="98">
        <v>81.398611111111109</v>
      </c>
      <c r="F514" s="98">
        <f t="shared" si="69"/>
        <v>90.324041280865117</v>
      </c>
      <c r="G514" s="98">
        <v>28487.951286550098</v>
      </c>
      <c r="H514" s="98">
        <v>16.990787760416666</v>
      </c>
      <c r="I514" s="98">
        <v>5613.1307575755645</v>
      </c>
      <c r="J514" s="98">
        <f t="shared" si="65"/>
        <v>64.407823350694443</v>
      </c>
      <c r="K514" s="98">
        <v>53451.303024088542</v>
      </c>
      <c r="L514" s="98">
        <f t="shared" si="66"/>
        <v>317.34279716726468</v>
      </c>
      <c r="M514" s="98">
        <f t="shared" si="68"/>
        <v>315.47124611224064</v>
      </c>
      <c r="N514" s="98"/>
      <c r="O514" s="98"/>
      <c r="P514" s="98">
        <v>332.33833333333331</v>
      </c>
      <c r="Q514" s="98">
        <v>14.995536166068632</v>
      </c>
      <c r="R514" s="98">
        <f t="shared" si="70"/>
        <v>16.640606449419657</v>
      </c>
      <c r="S514" s="98">
        <f t="shared" si="67"/>
        <v>899.73216996411793</v>
      </c>
      <c r="T514" s="101">
        <v>8.7841828295239246</v>
      </c>
    </row>
    <row r="515" spans="2:20" x14ac:dyDescent="0.2">
      <c r="B515" s="100">
        <v>43682.291666666664</v>
      </c>
      <c r="C515" s="98">
        <v>8.1414552918769836</v>
      </c>
      <c r="D515" s="98">
        <f t="shared" si="71"/>
        <v>12.393936612809307</v>
      </c>
      <c r="E515" s="98">
        <v>52.730555555555554</v>
      </c>
      <c r="F515" s="98">
        <f t="shared" si="69"/>
        <v>89.963670910494727</v>
      </c>
      <c r="G515" s="98">
        <v>33365.148333333331</v>
      </c>
      <c r="H515" s="98">
        <v>18.423589409722222</v>
      </c>
      <c r="I515" s="98">
        <v>6643.3373441986905</v>
      </c>
      <c r="J515" s="98">
        <f t="shared" si="65"/>
        <v>34.306966145833329</v>
      </c>
      <c r="K515" s="98">
        <v>59639.641381293404</v>
      </c>
      <c r="L515" s="98">
        <f t="shared" si="66"/>
        <v>317.8598248312793</v>
      </c>
      <c r="M515" s="98">
        <f t="shared" si="68"/>
        <v>315.53375376405614</v>
      </c>
      <c r="N515" s="98"/>
      <c r="O515" s="98"/>
      <c r="P515" s="98">
        <v>333.45064814814265</v>
      </c>
      <c r="Q515" s="98">
        <v>15.590823316863323</v>
      </c>
      <c r="R515" s="98">
        <f t="shared" si="70"/>
        <v>16.659753890197489</v>
      </c>
      <c r="S515" s="98">
        <f t="shared" si="67"/>
        <v>935.44939901179941</v>
      </c>
      <c r="T515" s="101">
        <v>8.6455079810852471</v>
      </c>
    </row>
    <row r="516" spans="2:20" x14ac:dyDescent="0.2">
      <c r="B516" s="100">
        <v>43682.333333333336</v>
      </c>
      <c r="C516" s="98">
        <v>9.7022724845674304</v>
      </c>
      <c r="D516" s="98">
        <f t="shared" si="71"/>
        <v>12.437726996344557</v>
      </c>
      <c r="E516" s="98">
        <v>92.968888888888884</v>
      </c>
      <c r="F516" s="98">
        <f t="shared" si="69"/>
        <v>90.045435956791039</v>
      </c>
      <c r="G516" s="98">
        <v>37424.743613970546</v>
      </c>
      <c r="H516" s="98">
        <v>18.207779947916666</v>
      </c>
      <c r="I516" s="98">
        <v>7675.2425000000003</v>
      </c>
      <c r="J516" s="98">
        <f t="shared" si="65"/>
        <v>74.761108940972221</v>
      </c>
      <c r="K516" s="98">
        <v>59643.48828125</v>
      </c>
      <c r="L516" s="98">
        <f t="shared" si="66"/>
        <v>313.70627810808764</v>
      </c>
      <c r="M516" s="98">
        <f t="shared" si="68"/>
        <v>315.56925084847711</v>
      </c>
      <c r="N516" s="98"/>
      <c r="O516" s="98"/>
      <c r="P516" s="98">
        <v>332.3457407407297</v>
      </c>
      <c r="Q516" s="98">
        <v>18.639462632642051</v>
      </c>
      <c r="R516" s="98">
        <f t="shared" si="70"/>
        <v>16.641648781084669</v>
      </c>
      <c r="S516" s="98">
        <f t="shared" si="67"/>
        <v>1118.367757958523</v>
      </c>
      <c r="T516" s="101">
        <v>9.2194064939684335</v>
      </c>
    </row>
    <row r="517" spans="2:20" x14ac:dyDescent="0.2">
      <c r="B517" s="100">
        <v>43682.375</v>
      </c>
      <c r="C517" s="98">
        <v>13.324037618535352</v>
      </c>
      <c r="D517" s="98">
        <f t="shared" si="71"/>
        <v>12.56342865733955</v>
      </c>
      <c r="E517" s="98">
        <v>52.6325</v>
      </c>
      <c r="F517" s="98">
        <f t="shared" si="69"/>
        <v>88.854382716050296</v>
      </c>
      <c r="G517" s="98">
        <v>41973.914793281292</v>
      </c>
      <c r="H517" s="98">
        <v>15.154101562499999</v>
      </c>
      <c r="I517" s="98">
        <v>8709.9022222221101</v>
      </c>
      <c r="J517" s="98">
        <f t="shared" si="65"/>
        <v>37.478398437500005</v>
      </c>
      <c r="K517" s="98">
        <v>59643.48828125</v>
      </c>
      <c r="L517" s="98">
        <f t="shared" si="66"/>
        <v>316.2830849401073</v>
      </c>
      <c r="M517" s="98">
        <f t="shared" si="68"/>
        <v>315.66582644924983</v>
      </c>
      <c r="N517" s="98"/>
      <c r="O517" s="98"/>
      <c r="P517" s="98">
        <v>331.86898148152562</v>
      </c>
      <c r="Q517" s="98">
        <v>15.5858965414183</v>
      </c>
      <c r="R517" s="98">
        <f t="shared" si="70"/>
        <v>16.570601729696971</v>
      </c>
      <c r="S517" s="98">
        <f t="shared" si="67"/>
        <v>935.15379248509805</v>
      </c>
      <c r="T517" s="101">
        <v>11.581421215296141</v>
      </c>
    </row>
    <row r="518" spans="2:20" x14ac:dyDescent="0.2">
      <c r="B518" s="100">
        <v>43682.416666666664</v>
      </c>
      <c r="C518" s="98">
        <v>16.583215194278292</v>
      </c>
      <c r="D518" s="98">
        <f t="shared" si="71"/>
        <v>12.728559888775571</v>
      </c>
      <c r="E518" s="98">
        <v>77.843611111111116</v>
      </c>
      <c r="F518" s="98">
        <f t="shared" si="69"/>
        <v>90.242750771605856</v>
      </c>
      <c r="G518" s="98">
        <v>45966.645712961006</v>
      </c>
      <c r="H518" s="98">
        <v>17.259635416666665</v>
      </c>
      <c r="I518" s="98">
        <v>9762.029835859008</v>
      </c>
      <c r="J518" s="98">
        <f t="shared" ref="J518:J581" si="72">E518-H518</f>
        <v>60.583975694444447</v>
      </c>
      <c r="K518" s="98">
        <v>59643.48828125</v>
      </c>
      <c r="L518" s="98">
        <f t="shared" ref="L518:L581" si="73">P518-Q518</f>
        <v>313.03250608991004</v>
      </c>
      <c r="M518" s="98">
        <f t="shared" si="68"/>
        <v>315.55640727449742</v>
      </c>
      <c r="N518" s="98"/>
      <c r="O518" s="98"/>
      <c r="P518" s="98">
        <v>332.00277777777779</v>
      </c>
      <c r="Q518" s="98">
        <v>18.97027168786774</v>
      </c>
      <c r="R518" s="98">
        <f t="shared" si="70"/>
        <v>16.664779251812483</v>
      </c>
      <c r="S518" s="98">
        <f t="shared" ref="S518:S581" si="74">Q518*60</f>
        <v>1138.2163012720644</v>
      </c>
      <c r="T518" s="101">
        <v>15.090910932865873</v>
      </c>
    </row>
    <row r="519" spans="2:20" x14ac:dyDescent="0.2">
      <c r="B519" s="100">
        <v>43682.458333333336</v>
      </c>
      <c r="C519" s="98">
        <v>17.07817411705334</v>
      </c>
      <c r="D519" s="98">
        <f t="shared" si="71"/>
        <v>12.837965130575499</v>
      </c>
      <c r="E519" s="98">
        <v>65.691111111111113</v>
      </c>
      <c r="F519" s="98">
        <f t="shared" si="69"/>
        <v>89.330540123457709</v>
      </c>
      <c r="G519" s="98">
        <v>49578.661403508188</v>
      </c>
      <c r="H519" s="98">
        <v>18.130544704861112</v>
      </c>
      <c r="I519" s="98">
        <v>10794.941580885201</v>
      </c>
      <c r="J519" s="98">
        <f t="shared" si="72"/>
        <v>47.560566406250004</v>
      </c>
      <c r="K519" s="98">
        <v>59643.48828125</v>
      </c>
      <c r="L519" s="98">
        <f t="shared" si="73"/>
        <v>315.79231091855536</v>
      </c>
      <c r="M519" s="98">
        <f t="shared" si="68"/>
        <v>315.69651662052519</v>
      </c>
      <c r="N519" s="98"/>
      <c r="O519" s="98"/>
      <c r="P519" s="98">
        <v>332.1802777777778</v>
      </c>
      <c r="Q519" s="98">
        <v>16.387966859222441</v>
      </c>
      <c r="R519" s="98">
        <f t="shared" si="70"/>
        <v>16.53395231319217</v>
      </c>
      <c r="S519" s="98">
        <f t="shared" si="74"/>
        <v>983.27801155334646</v>
      </c>
      <c r="T519" s="101">
        <v>17.046145980230584</v>
      </c>
    </row>
    <row r="520" spans="2:20" x14ac:dyDescent="0.2">
      <c r="B520" s="100">
        <v>43682.5</v>
      </c>
      <c r="C520" s="98">
        <v>16.445879919263533</v>
      </c>
      <c r="D520" s="98">
        <f t="shared" si="71"/>
        <v>12.868076892764989</v>
      </c>
      <c r="E520" s="98">
        <v>106.26083333333334</v>
      </c>
      <c r="F520" s="98">
        <f t="shared" si="69"/>
        <v>90.94426697530956</v>
      </c>
      <c r="G520" s="98">
        <v>55449.088461538951</v>
      </c>
      <c r="H520" s="98">
        <v>18.344042968749999</v>
      </c>
      <c r="I520" s="98">
        <v>11819.827777777778</v>
      </c>
      <c r="J520" s="98">
        <f t="shared" si="72"/>
        <v>87.916790364583335</v>
      </c>
      <c r="K520" s="98">
        <v>59643.48828125</v>
      </c>
      <c r="L520" s="98">
        <f t="shared" si="73"/>
        <v>314.50161959608391</v>
      </c>
      <c r="M520" s="98">
        <f t="shared" si="68"/>
        <v>315.56118875823523</v>
      </c>
      <c r="N520" s="98"/>
      <c r="O520" s="98"/>
      <c r="P520" s="98">
        <v>331.7503703703731</v>
      </c>
      <c r="Q520" s="98">
        <v>17.248750774289171</v>
      </c>
      <c r="R520" s="98">
        <f t="shared" si="70"/>
        <v>16.628832644618047</v>
      </c>
      <c r="S520" s="98">
        <f t="shared" si="74"/>
        <v>1034.9250464573502</v>
      </c>
      <c r="T520" s="101">
        <v>15.887082300583522</v>
      </c>
    </row>
    <row r="521" spans="2:20" x14ac:dyDescent="0.2">
      <c r="B521" s="100">
        <v>43682.541666666664</v>
      </c>
      <c r="C521" s="98">
        <v>16.179162289831375</v>
      </c>
      <c r="D521" s="98">
        <f t="shared" si="71"/>
        <v>12.882857968095976</v>
      </c>
      <c r="E521" s="98">
        <v>114.40916666666666</v>
      </c>
      <c r="F521" s="98">
        <f t="shared" si="69"/>
        <v>90.768202160494752</v>
      </c>
      <c r="G521" s="98">
        <v>61021.438711585601</v>
      </c>
      <c r="H521" s="98">
        <v>15.401841001158269</v>
      </c>
      <c r="I521" s="98">
        <v>12861.994791667003</v>
      </c>
      <c r="J521" s="98">
        <f t="shared" si="72"/>
        <v>99.00732566550839</v>
      </c>
      <c r="K521" s="98">
        <v>59643.48828125</v>
      </c>
      <c r="L521" s="98">
        <f t="shared" si="73"/>
        <v>316.0020236448558</v>
      </c>
      <c r="M521" s="98">
        <f t="shared" si="68"/>
        <v>315.52677073340413</v>
      </c>
      <c r="N521" s="98"/>
      <c r="O521" s="98"/>
      <c r="P521" s="98">
        <v>331.06422839506632</v>
      </c>
      <c r="Q521" s="98">
        <v>15.062204750210512</v>
      </c>
      <c r="R521" s="98">
        <f t="shared" si="70"/>
        <v>16.602050695168046</v>
      </c>
      <c r="S521" s="98">
        <f t="shared" si="74"/>
        <v>903.73228501263065</v>
      </c>
      <c r="T521" s="101">
        <v>19.365944107903374</v>
      </c>
    </row>
    <row r="522" spans="2:20" x14ac:dyDescent="0.2">
      <c r="B522" s="100">
        <v>43682.583333333336</v>
      </c>
      <c r="C522" s="98">
        <v>15.943117833667332</v>
      </c>
      <c r="D522" s="98">
        <f t="shared" si="71"/>
        <v>12.900070806714801</v>
      </c>
      <c r="E522" s="98">
        <v>94.017777777777781</v>
      </c>
      <c r="F522" s="98">
        <f t="shared" si="69"/>
        <v>90.968016975309524</v>
      </c>
      <c r="G522" s="98">
        <v>68135.14444444445</v>
      </c>
      <c r="H522" s="98">
        <v>17.190082465277779</v>
      </c>
      <c r="I522" s="98">
        <v>13912.309898989995</v>
      </c>
      <c r="J522" s="98">
        <f t="shared" si="72"/>
        <v>76.827695312499998</v>
      </c>
      <c r="K522" s="98">
        <v>59643.48828125</v>
      </c>
      <c r="L522" s="98">
        <f t="shared" si="73"/>
        <v>317.46391714970474</v>
      </c>
      <c r="M522" s="98">
        <f t="shared" si="68"/>
        <v>315.57748388297125</v>
      </c>
      <c r="N522" s="98"/>
      <c r="O522" s="98"/>
      <c r="P522" s="98">
        <v>332.57490740742946</v>
      </c>
      <c r="Q522" s="98">
        <v>15.110990257724705</v>
      </c>
      <c r="R522" s="98">
        <f t="shared" si="70"/>
        <v>16.577615654066879</v>
      </c>
      <c r="S522" s="98">
        <f t="shared" si="74"/>
        <v>906.65941546348233</v>
      </c>
      <c r="T522" s="101">
        <v>18.260274843727757</v>
      </c>
    </row>
    <row r="523" spans="2:20" x14ac:dyDescent="0.2">
      <c r="B523" s="100">
        <v>43682.625</v>
      </c>
      <c r="C523" s="98">
        <v>15.479814029091763</v>
      </c>
      <c r="D523" s="98">
        <f t="shared" si="71"/>
        <v>12.924345077756996</v>
      </c>
      <c r="E523" s="98">
        <v>123.57194444444444</v>
      </c>
      <c r="F523" s="98">
        <f t="shared" si="69"/>
        <v>91.37239197530954</v>
      </c>
      <c r="G523" s="98">
        <v>74514.175000000003</v>
      </c>
      <c r="H523" s="98">
        <v>18.314973958333333</v>
      </c>
      <c r="I523" s="98">
        <v>14947.781519610484</v>
      </c>
      <c r="J523" s="98">
        <f t="shared" si="72"/>
        <v>105.2569704861111</v>
      </c>
      <c r="K523" s="98">
        <v>59643.48828125</v>
      </c>
      <c r="L523" s="98">
        <f t="shared" si="73"/>
        <v>312.44519809515737</v>
      </c>
      <c r="M523" s="98">
        <f t="shared" si="68"/>
        <v>315.52249516481606</v>
      </c>
      <c r="N523" s="98"/>
      <c r="O523" s="98"/>
      <c r="P523" s="98">
        <v>329.84472222222223</v>
      </c>
      <c r="Q523" s="98">
        <v>17.399524127064893</v>
      </c>
      <c r="R523" s="98">
        <f t="shared" si="70"/>
        <v>16.509077494650857</v>
      </c>
      <c r="S523" s="98">
        <f t="shared" si="74"/>
        <v>1043.9714476238937</v>
      </c>
      <c r="T523" s="101">
        <v>20.690823382638758</v>
      </c>
    </row>
    <row r="524" spans="2:20" x14ac:dyDescent="0.2">
      <c r="B524" s="100">
        <v>43682.666666666664</v>
      </c>
      <c r="C524" s="98">
        <v>14.964965814130588</v>
      </c>
      <c r="D524" s="98">
        <f t="shared" si="71"/>
        <v>12.954744625945105</v>
      </c>
      <c r="E524" s="98">
        <v>94.112777777777779</v>
      </c>
      <c r="F524" s="98">
        <f t="shared" si="69"/>
        <v>90.860563271605841</v>
      </c>
      <c r="G524" s="98">
        <v>81244.511036033102</v>
      </c>
      <c r="H524" s="98">
        <v>18.49372829861111</v>
      </c>
      <c r="I524" s="98">
        <v>15982.077499999999</v>
      </c>
      <c r="J524" s="98">
        <f t="shared" si="72"/>
        <v>75.619049479166677</v>
      </c>
      <c r="K524" s="98">
        <v>59643.48828125</v>
      </c>
      <c r="L524" s="98">
        <f t="shared" si="73"/>
        <v>315.5442592883648</v>
      </c>
      <c r="M524" s="98">
        <f t="shared" si="68"/>
        <v>315.59025773876147</v>
      </c>
      <c r="N524" s="98"/>
      <c r="O524" s="98"/>
      <c r="P524" s="98">
        <v>332.02253086419569</v>
      </c>
      <c r="Q524" s="98">
        <v>16.478271575830878</v>
      </c>
      <c r="R524" s="98">
        <f t="shared" si="70"/>
        <v>16.421184262268785</v>
      </c>
      <c r="S524" s="98">
        <f t="shared" si="74"/>
        <v>988.69629454985261</v>
      </c>
      <c r="T524" s="101">
        <v>15.276785790787804</v>
      </c>
    </row>
    <row r="525" spans="2:20" x14ac:dyDescent="0.2">
      <c r="B525" s="100">
        <v>43682.708333333336</v>
      </c>
      <c r="C525" s="98">
        <v>14.29917444207809</v>
      </c>
      <c r="D525" s="98">
        <f t="shared" si="71"/>
        <v>12.968418299458563</v>
      </c>
      <c r="E525" s="98">
        <v>122.70583333333333</v>
      </c>
      <c r="F525" s="98">
        <f t="shared" si="69"/>
        <v>92.282635030865094</v>
      </c>
      <c r="G525" s="98">
        <v>87468.816736990353</v>
      </c>
      <c r="H525" s="98">
        <v>15.086263020833334</v>
      </c>
      <c r="I525" s="98">
        <v>17029.416477777959</v>
      </c>
      <c r="J525" s="98">
        <f t="shared" si="72"/>
        <v>107.6195703125</v>
      </c>
      <c r="K525" s="98">
        <v>59643.48828125</v>
      </c>
      <c r="L525" s="98">
        <f t="shared" si="73"/>
        <v>317.23888163806248</v>
      </c>
      <c r="M525" s="98">
        <f t="shared" si="68"/>
        <v>315.62933867270112</v>
      </c>
      <c r="N525" s="98"/>
      <c r="O525" s="98"/>
      <c r="P525" s="98">
        <v>331.66768518519069</v>
      </c>
      <c r="Q525" s="98">
        <v>14.428803547128208</v>
      </c>
      <c r="R525" s="98">
        <f t="shared" si="70"/>
        <v>16.359749933267608</v>
      </c>
      <c r="S525" s="98">
        <f t="shared" si="74"/>
        <v>865.72821282769246</v>
      </c>
      <c r="T525" s="101">
        <v>15.136903799051522</v>
      </c>
    </row>
    <row r="526" spans="2:20" x14ac:dyDescent="0.2">
      <c r="B526" s="100">
        <v>43682.75</v>
      </c>
      <c r="C526" s="98">
        <v>13.726504108026987</v>
      </c>
      <c r="D526" s="98">
        <f t="shared" si="71"/>
        <v>12.955847221357685</v>
      </c>
      <c r="E526" s="98">
        <v>97.045833333333334</v>
      </c>
      <c r="F526" s="98">
        <f t="shared" si="69"/>
        <v>91.520493827161388</v>
      </c>
      <c r="G526" s="98">
        <v>93928.965982906419</v>
      </c>
      <c r="H526" s="98">
        <v>16.87116970486111</v>
      </c>
      <c r="I526" s="98">
        <v>18078.546868686677</v>
      </c>
      <c r="J526" s="98">
        <f t="shared" si="72"/>
        <v>80.174663628472217</v>
      </c>
      <c r="K526" s="98">
        <v>59643.48828125</v>
      </c>
      <c r="L526" s="98">
        <f t="shared" si="73"/>
        <v>317.33060467914993</v>
      </c>
      <c r="M526" s="98">
        <f t="shared" si="68"/>
        <v>315.63655665218579</v>
      </c>
      <c r="N526" s="98"/>
      <c r="O526" s="98"/>
      <c r="P526" s="98">
        <v>332.2497222222222</v>
      </c>
      <c r="Q526" s="98">
        <v>14.919117543072272</v>
      </c>
      <c r="R526" s="98">
        <f t="shared" si="70"/>
        <v>16.366321177034219</v>
      </c>
      <c r="S526" s="98">
        <f t="shared" si="74"/>
        <v>895.14705258433628</v>
      </c>
      <c r="T526" s="101">
        <v>14.61711066302326</v>
      </c>
    </row>
    <row r="527" spans="2:20" x14ac:dyDescent="0.2">
      <c r="B527" s="100">
        <v>43682.791666666664</v>
      </c>
      <c r="C527" s="98">
        <v>13.671146063123727</v>
      </c>
      <c r="D527" s="98">
        <f t="shared" si="71"/>
        <v>12.942959787385385</v>
      </c>
      <c r="E527" s="98">
        <v>114.72777777777777</v>
      </c>
      <c r="F527" s="98">
        <f t="shared" si="69"/>
        <v>92.403433641976221</v>
      </c>
      <c r="G527" s="98">
        <v>100627.90455555386</v>
      </c>
      <c r="H527" s="98">
        <v>18.531195746527779</v>
      </c>
      <c r="I527" s="98">
        <v>19114.501305246686</v>
      </c>
      <c r="J527" s="98">
        <f t="shared" si="72"/>
        <v>96.196582031249989</v>
      </c>
      <c r="K527" s="98">
        <v>59643.48828125</v>
      </c>
      <c r="L527" s="98">
        <f t="shared" si="73"/>
        <v>317.41500352053595</v>
      </c>
      <c r="M527" s="98">
        <f t="shared" si="68"/>
        <v>315.69847979990976</v>
      </c>
      <c r="N527" s="98"/>
      <c r="O527" s="98"/>
      <c r="P527" s="98">
        <v>332.47500000000002</v>
      </c>
      <c r="Q527" s="98">
        <v>15.059996479464074</v>
      </c>
      <c r="R527" s="98">
        <f t="shared" si="70"/>
        <v>16.319790261822643</v>
      </c>
      <c r="S527" s="98">
        <f t="shared" si="74"/>
        <v>903.59978876784442</v>
      </c>
      <c r="T527" s="101">
        <v>14.197010770771239</v>
      </c>
    </row>
    <row r="528" spans="2:20" x14ac:dyDescent="0.2">
      <c r="B528" s="100">
        <v>43682.833333333336</v>
      </c>
      <c r="C528" s="98">
        <v>14.041385911129829</v>
      </c>
      <c r="D528" s="98">
        <f t="shared" si="71"/>
        <v>12.928214986512927</v>
      </c>
      <c r="E528" s="98">
        <v>101.86750000000001</v>
      </c>
      <c r="F528" s="98">
        <f t="shared" si="69"/>
        <v>91.923966049383623</v>
      </c>
      <c r="G528" s="98">
        <v>106192.71893275116</v>
      </c>
      <c r="H528" s="98">
        <v>18.240820312499999</v>
      </c>
      <c r="I528" s="98">
        <v>20150.087222222221</v>
      </c>
      <c r="J528" s="98">
        <f t="shared" si="72"/>
        <v>83.626679687500001</v>
      </c>
      <c r="K528" s="98">
        <v>59643.48828125</v>
      </c>
      <c r="L528" s="98">
        <f t="shared" si="73"/>
        <v>315.32365927447989</v>
      </c>
      <c r="M528" s="98">
        <f t="shared" si="68"/>
        <v>315.74350016565006</v>
      </c>
      <c r="N528" s="98"/>
      <c r="O528" s="98"/>
      <c r="P528" s="98">
        <v>332.67694444444442</v>
      </c>
      <c r="Q528" s="98">
        <v>17.353285169964526</v>
      </c>
      <c r="R528" s="98">
        <f t="shared" si="70"/>
        <v>16.291769124477632</v>
      </c>
      <c r="S528" s="98">
        <f t="shared" si="74"/>
        <v>1041.1971101978716</v>
      </c>
      <c r="T528" s="101">
        <v>14.380548869518744</v>
      </c>
    </row>
    <row r="529" spans="2:20" x14ac:dyDescent="0.2">
      <c r="B529" s="100">
        <v>43682.875</v>
      </c>
      <c r="C529" s="98">
        <v>14.288800463146634</v>
      </c>
      <c r="D529" s="98">
        <f t="shared" si="71"/>
        <v>12.949454372833017</v>
      </c>
      <c r="E529" s="98">
        <v>83.149444444444441</v>
      </c>
      <c r="F529" s="98">
        <f t="shared" si="69"/>
        <v>91.944521604939169</v>
      </c>
      <c r="G529" s="98">
        <v>112446.50454629635</v>
      </c>
      <c r="H529" s="98">
        <v>15.147788281980327</v>
      </c>
      <c r="I529" s="98">
        <v>21185.727847222559</v>
      </c>
      <c r="J529" s="98">
        <f t="shared" si="72"/>
        <v>68.001656162464116</v>
      </c>
      <c r="K529" s="98">
        <v>59643.48828125</v>
      </c>
      <c r="L529" s="98">
        <f t="shared" si="73"/>
        <v>315.85459033115461</v>
      </c>
      <c r="M529" s="98">
        <f t="shared" si="68"/>
        <v>315.71154508214676</v>
      </c>
      <c r="N529" s="98"/>
      <c r="O529" s="98"/>
      <c r="P529" s="98">
        <v>332.01938271605309</v>
      </c>
      <c r="Q529" s="98">
        <v>16.164792384898497</v>
      </c>
      <c r="R529" s="98">
        <f t="shared" si="70"/>
        <v>16.355110524853526</v>
      </c>
      <c r="S529" s="98">
        <f t="shared" si="74"/>
        <v>969.88754309390981</v>
      </c>
      <c r="T529" s="101">
        <v>14.729643031491173</v>
      </c>
    </row>
    <row r="530" spans="2:20" x14ac:dyDescent="0.2">
      <c r="B530" s="100">
        <v>43682.916666666664</v>
      </c>
      <c r="C530" s="98">
        <v>14.154268651538425</v>
      </c>
      <c r="D530" s="98">
        <f t="shared" si="71"/>
        <v>12.969540155823033</v>
      </c>
      <c r="E530" s="98">
        <v>99.077500000000001</v>
      </c>
      <c r="F530" s="98">
        <f t="shared" si="69"/>
        <v>91.413341049383632</v>
      </c>
      <c r="G530" s="98">
        <v>117826.11944444444</v>
      </c>
      <c r="H530" s="98">
        <v>17.154730902777779</v>
      </c>
      <c r="I530" s="98">
        <v>22235.713719806143</v>
      </c>
      <c r="J530" s="98">
        <f t="shared" si="72"/>
        <v>81.922769097222215</v>
      </c>
      <c r="K530" s="98">
        <v>59643.48828125</v>
      </c>
      <c r="L530" s="98">
        <f t="shared" si="73"/>
        <v>317.07934188192507</v>
      </c>
      <c r="M530" s="98">
        <f t="shared" si="68"/>
        <v>315.74805356966937</v>
      </c>
      <c r="N530" s="98"/>
      <c r="O530" s="98"/>
      <c r="P530" s="98">
        <v>332.59925925925376</v>
      </c>
      <c r="Q530" s="98">
        <v>15.519917377328706</v>
      </c>
      <c r="R530" s="98">
        <f t="shared" si="70"/>
        <v>16.359485524984944</v>
      </c>
      <c r="S530" s="98">
        <f t="shared" si="74"/>
        <v>931.19504263972237</v>
      </c>
      <c r="T530" s="101">
        <v>14.73422291860463</v>
      </c>
    </row>
    <row r="531" spans="2:20" x14ac:dyDescent="0.2">
      <c r="B531" s="100">
        <v>43682.958333333336</v>
      </c>
      <c r="C531" s="98">
        <v>14.508649211459689</v>
      </c>
      <c r="D531" s="98">
        <f t="shared" si="71"/>
        <v>13.000875332538177</v>
      </c>
      <c r="E531" s="98">
        <v>86.022222222222226</v>
      </c>
      <c r="F531" s="98">
        <f t="shared" si="69"/>
        <v>91.106859567902177</v>
      </c>
      <c r="G531" s="98">
        <v>123577.81260683828</v>
      </c>
      <c r="H531" s="98">
        <v>18.383181423611113</v>
      </c>
      <c r="I531" s="98">
        <v>23269.382352940076</v>
      </c>
      <c r="J531" s="98">
        <f t="shared" si="72"/>
        <v>67.63904079861112</v>
      </c>
      <c r="K531" s="98">
        <v>59643.48828125</v>
      </c>
      <c r="L531" s="98">
        <f t="shared" si="73"/>
        <v>316.81080014166633</v>
      </c>
      <c r="M531" s="98">
        <f t="shared" si="68"/>
        <v>315.75210373067409</v>
      </c>
      <c r="N531" s="98"/>
      <c r="O531" s="98"/>
      <c r="P531" s="98">
        <v>331.9445370370812</v>
      </c>
      <c r="Q531" s="98">
        <v>15.133736895414897</v>
      </c>
      <c r="R531" s="98">
        <f t="shared" si="70"/>
        <v>16.342520626327882</v>
      </c>
      <c r="S531" s="98">
        <f t="shared" si="74"/>
        <v>908.0242137248938</v>
      </c>
      <c r="T531" s="101">
        <v>14.806594230924837</v>
      </c>
    </row>
    <row r="532" spans="2:20" x14ac:dyDescent="0.2">
      <c r="B532" s="100">
        <v>43683</v>
      </c>
      <c r="C532" s="98">
        <v>13.911239146268022</v>
      </c>
      <c r="D532" s="98">
        <f t="shared" si="71"/>
        <v>13.019578810353563</v>
      </c>
      <c r="E532" s="98">
        <v>100.03013888888889</v>
      </c>
      <c r="F532" s="98">
        <f t="shared" si="69"/>
        <v>92.051356095679964</v>
      </c>
      <c r="G532" s="98">
        <v>128874.98194444444</v>
      </c>
      <c r="H532" s="98">
        <v>18.390201822916666</v>
      </c>
      <c r="I532" s="98">
        <v>24303.901944444446</v>
      </c>
      <c r="J532" s="98">
        <f t="shared" si="72"/>
        <v>81.639937065972219</v>
      </c>
      <c r="K532" s="98">
        <v>59643.48828125</v>
      </c>
      <c r="L532" s="98">
        <f t="shared" si="73"/>
        <v>315.6401200967282</v>
      </c>
      <c r="M532" s="98">
        <f t="shared" si="68"/>
        <v>315.82006160363119</v>
      </c>
      <c r="N532" s="98"/>
      <c r="O532" s="98"/>
      <c r="P532" s="98">
        <v>332.69333333333333</v>
      </c>
      <c r="Q532" s="98">
        <v>17.053213236605128</v>
      </c>
      <c r="R532" s="98">
        <f t="shared" si="70"/>
        <v>16.282340531148598</v>
      </c>
      <c r="S532" s="98">
        <f t="shared" si="74"/>
        <v>1023.1927941963077</v>
      </c>
      <c r="T532" s="101">
        <v>14.829176760057711</v>
      </c>
    </row>
    <row r="533" spans="2:20" x14ac:dyDescent="0.2">
      <c r="B533" s="100">
        <v>43683.041666666664</v>
      </c>
      <c r="C533" s="98">
        <v>12.533861334941919</v>
      </c>
      <c r="D533" s="98">
        <f t="shared" si="71"/>
        <v>13.035121255732555</v>
      </c>
      <c r="E533" s="98">
        <v>74.277500000000003</v>
      </c>
      <c r="F533" s="98">
        <f t="shared" si="69"/>
        <v>91.1968769290133</v>
      </c>
      <c r="G533" s="98">
        <v>3471.0174501397873</v>
      </c>
      <c r="H533" s="98">
        <v>15.04833984375</v>
      </c>
      <c r="I533" s="98">
        <v>1531.6254861112229</v>
      </c>
      <c r="J533" s="98">
        <f t="shared" si="72"/>
        <v>59.229160156250003</v>
      </c>
      <c r="K533" s="98">
        <v>281.64980577256944</v>
      </c>
      <c r="L533" s="98">
        <f t="shared" si="73"/>
        <v>315.26026085662755</v>
      </c>
      <c r="M533" s="98">
        <f t="shared" si="68"/>
        <v>315.76256700394987</v>
      </c>
      <c r="N533" s="98"/>
      <c r="O533" s="98"/>
      <c r="P533" s="98">
        <v>332.27657407407958</v>
      </c>
      <c r="Q533" s="98">
        <v>17.016313217452002</v>
      </c>
      <c r="R533" s="98">
        <f t="shared" si="70"/>
        <v>16.356173865397423</v>
      </c>
      <c r="S533" s="98">
        <f t="shared" si="74"/>
        <v>1020.9787930471201</v>
      </c>
      <c r="T533" s="101">
        <v>13.817266518539853</v>
      </c>
    </row>
    <row r="534" spans="2:20" x14ac:dyDescent="0.2">
      <c r="B534" s="100">
        <v>43683.083333333336</v>
      </c>
      <c r="C534" s="98">
        <v>10.62858962313272</v>
      </c>
      <c r="D534" s="98">
        <f t="shared" si="71"/>
        <v>13.052104164059413</v>
      </c>
      <c r="E534" s="98">
        <v>103.23333333333333</v>
      </c>
      <c r="F534" s="98">
        <f t="shared" si="69"/>
        <v>91.851089891976244</v>
      </c>
      <c r="G534" s="98">
        <v>7659.3887387347222</v>
      </c>
      <c r="H534" s="98">
        <v>17.064062499999999</v>
      </c>
      <c r="I534" s="98">
        <v>1477.9813526572123</v>
      </c>
      <c r="J534" s="98">
        <f t="shared" si="72"/>
        <v>86.169270833333343</v>
      </c>
      <c r="K534" s="98">
        <v>5725.1762404020628</v>
      </c>
      <c r="L534" s="98">
        <f t="shared" si="73"/>
        <v>314.72689599066973</v>
      </c>
      <c r="M534" s="98">
        <f t="shared" si="68"/>
        <v>315.69269609153514</v>
      </c>
      <c r="N534" s="98"/>
      <c r="O534" s="98"/>
      <c r="P534" s="98">
        <v>331.94759259257052</v>
      </c>
      <c r="Q534" s="98">
        <v>17.220696601900791</v>
      </c>
      <c r="R534" s="98">
        <f t="shared" si="70"/>
        <v>16.423108821021035</v>
      </c>
      <c r="S534" s="98">
        <f t="shared" si="74"/>
        <v>1033.2417961140475</v>
      </c>
      <c r="T534" s="101">
        <v>12.193742473864049</v>
      </c>
    </row>
    <row r="535" spans="2:20" x14ac:dyDescent="0.2">
      <c r="B535" s="100">
        <v>43683.125</v>
      </c>
      <c r="C535" s="98">
        <v>9.4131643474831552</v>
      </c>
      <c r="D535" s="98">
        <f t="shared" si="71"/>
        <v>13.062430329268642</v>
      </c>
      <c r="E535" s="98">
        <v>93.406111111111116</v>
      </c>
      <c r="F535" s="98">
        <f t="shared" si="69"/>
        <v>91.630221836420674</v>
      </c>
      <c r="G535" s="98">
        <v>12590.379134368499</v>
      </c>
      <c r="H535" s="98">
        <v>18.371950954861113</v>
      </c>
      <c r="I535" s="98">
        <v>2502.2361121450695</v>
      </c>
      <c r="J535" s="98">
        <f t="shared" si="72"/>
        <v>75.03416015625001</v>
      </c>
      <c r="K535" s="98">
        <v>17564.207228144198</v>
      </c>
      <c r="L535" s="98">
        <f t="shared" si="73"/>
        <v>315.14431643399928</v>
      </c>
      <c r="M535" s="98">
        <f t="shared" si="68"/>
        <v>315.7212410422751</v>
      </c>
      <c r="N535" s="98"/>
      <c r="O535" s="98"/>
      <c r="P535" s="98">
        <v>331.40442129632663</v>
      </c>
      <c r="Q535" s="98">
        <v>16.260104862327378</v>
      </c>
      <c r="R535" s="98">
        <f t="shared" si="70"/>
        <v>16.354876177381055</v>
      </c>
      <c r="S535" s="98">
        <f t="shared" si="74"/>
        <v>975.60629173964264</v>
      </c>
      <c r="T535" s="101">
        <v>10.762345088058048</v>
      </c>
    </row>
    <row r="536" spans="2:20" x14ac:dyDescent="0.2">
      <c r="B536" s="100">
        <v>43683.166666666664</v>
      </c>
      <c r="C536" s="98">
        <v>8.5735354496400227</v>
      </c>
      <c r="D536" s="98">
        <f t="shared" si="71"/>
        <v>13.067632017023081</v>
      </c>
      <c r="E536" s="98">
        <v>71.499722222222218</v>
      </c>
      <c r="F536" s="98">
        <f t="shared" si="69"/>
        <v>91.673431712962966</v>
      </c>
      <c r="G536" s="98">
        <v>18283.831249999999</v>
      </c>
      <c r="H536" s="98">
        <v>18.256119791666666</v>
      </c>
      <c r="I536" s="98">
        <v>3532.4919444444445</v>
      </c>
      <c r="J536" s="98">
        <f t="shared" si="72"/>
        <v>53.243602430555555</v>
      </c>
      <c r="K536" s="98">
        <v>29436.272475585938</v>
      </c>
      <c r="L536" s="98">
        <f t="shared" si="73"/>
        <v>318.81994861636099</v>
      </c>
      <c r="M536" s="98">
        <f t="shared" si="68"/>
        <v>315.98778774094143</v>
      </c>
      <c r="N536" s="98"/>
      <c r="O536" s="98"/>
      <c r="P536" s="98">
        <v>333.38622222221971</v>
      </c>
      <c r="Q536" s="98">
        <v>14.566273605858701</v>
      </c>
      <c r="R536" s="98">
        <f t="shared" si="70"/>
        <v>16.147618444762887</v>
      </c>
      <c r="S536" s="98">
        <f t="shared" si="74"/>
        <v>873.97641635152206</v>
      </c>
      <c r="T536" s="101">
        <v>9.7414105175845584</v>
      </c>
    </row>
    <row r="537" spans="2:20" x14ac:dyDescent="0.2">
      <c r="B537" s="100">
        <v>43683.208333333336</v>
      </c>
      <c r="C537" s="98">
        <v>8.3943911477250772</v>
      </c>
      <c r="D537" s="98">
        <f t="shared" si="71"/>
        <v>13.08303306408696</v>
      </c>
      <c r="E537" s="98">
        <v>92.925277777777779</v>
      </c>
      <c r="F537" s="98">
        <f t="shared" si="69"/>
        <v>91.483582175925946</v>
      </c>
      <c r="G537" s="98">
        <v>23108.366666666665</v>
      </c>
      <c r="H537" s="98">
        <v>14.899001736111112</v>
      </c>
      <c r="I537" s="98">
        <v>4569.897566666802</v>
      </c>
      <c r="J537" s="98">
        <f t="shared" si="72"/>
        <v>78.026276041666662</v>
      </c>
      <c r="K537" s="98">
        <v>41321.402436342767</v>
      </c>
      <c r="L537" s="98">
        <f t="shared" si="73"/>
        <v>314.80554091202714</v>
      </c>
      <c r="M537" s="98">
        <f t="shared" si="68"/>
        <v>315.89265767511489</v>
      </c>
      <c r="N537" s="98"/>
      <c r="O537" s="98"/>
      <c r="P537" s="98">
        <v>332.27</v>
      </c>
      <c r="Q537" s="98">
        <v>17.464459087972841</v>
      </c>
      <c r="R537" s="98">
        <f t="shared" si="70"/>
        <v>16.234600362441274</v>
      </c>
      <c r="S537" s="98">
        <f t="shared" si="74"/>
        <v>1047.8675452783705</v>
      </c>
      <c r="T537" s="101">
        <v>9.3653633701361514</v>
      </c>
    </row>
    <row r="538" spans="2:20" x14ac:dyDescent="0.2">
      <c r="B538" s="100">
        <v>43683.25</v>
      </c>
      <c r="C538" s="98">
        <v>8.1223773310336078</v>
      </c>
      <c r="D538" s="98">
        <f t="shared" si="71"/>
        <v>13.087882575959327</v>
      </c>
      <c r="E538" s="98">
        <v>71.583333333333329</v>
      </c>
      <c r="F538" s="98">
        <f t="shared" si="69"/>
        <v>91.074612268518536</v>
      </c>
      <c r="G538" s="98">
        <v>28196.681928478083</v>
      </c>
      <c r="H538" s="98">
        <v>17.147504340277777</v>
      </c>
      <c r="I538" s="98">
        <v>5612.0964520198768</v>
      </c>
      <c r="J538" s="98">
        <f t="shared" si="72"/>
        <v>54.435828993055551</v>
      </c>
      <c r="K538" s="98">
        <v>53179.252862775058</v>
      </c>
      <c r="L538" s="98">
        <f t="shared" si="73"/>
        <v>314.47127697813841</v>
      </c>
      <c r="M538" s="98">
        <f t="shared" si="68"/>
        <v>315.77301100056798</v>
      </c>
      <c r="N538" s="98"/>
      <c r="O538" s="98"/>
      <c r="P538" s="98">
        <v>331.99888888888887</v>
      </c>
      <c r="Q538" s="98">
        <v>17.527611910750469</v>
      </c>
      <c r="R538" s="98">
        <f t="shared" si="70"/>
        <v>16.340103518469686</v>
      </c>
      <c r="S538" s="98">
        <f t="shared" si="74"/>
        <v>1051.6567146450282</v>
      </c>
      <c r="T538" s="101">
        <v>9.0965142614311638</v>
      </c>
    </row>
    <row r="539" spans="2:20" x14ac:dyDescent="0.2">
      <c r="B539" s="100">
        <v>43683.291666666664</v>
      </c>
      <c r="C539" s="98">
        <v>8.7281692237701893</v>
      </c>
      <c r="D539" s="98">
        <f t="shared" si="71"/>
        <v>13.11232898978821</v>
      </c>
      <c r="E539" s="98">
        <v>90.713888888888889</v>
      </c>
      <c r="F539" s="98">
        <f t="shared" si="69"/>
        <v>92.657251157407416</v>
      </c>
      <c r="G539" s="98">
        <v>33016.743951194221</v>
      </c>
      <c r="H539" s="98">
        <v>18.392599826388889</v>
      </c>
      <c r="I539" s="98">
        <v>6647.0238179026546</v>
      </c>
      <c r="J539" s="98">
        <f t="shared" si="72"/>
        <v>72.3212890625</v>
      </c>
      <c r="K539" s="98">
        <v>59417.25140950521</v>
      </c>
      <c r="L539" s="98">
        <f t="shared" si="73"/>
        <v>316.29731413456301</v>
      </c>
      <c r="M539" s="98">
        <f t="shared" ref="M539:M602" si="75">AVERAGE(L516:L539)</f>
        <v>315.70790638820478</v>
      </c>
      <c r="N539" s="98"/>
      <c r="O539" s="98"/>
      <c r="P539" s="98">
        <v>331.53273148150907</v>
      </c>
      <c r="Q539" s="98">
        <v>15.235417346946067</v>
      </c>
      <c r="R539" s="98">
        <f t="shared" si="70"/>
        <v>16.325294936389803</v>
      </c>
      <c r="S539" s="98">
        <f t="shared" si="74"/>
        <v>914.125040816764</v>
      </c>
      <c r="T539" s="101">
        <v>9.1005902933205167</v>
      </c>
    </row>
    <row r="540" spans="2:20" x14ac:dyDescent="0.2">
      <c r="B540" s="100">
        <v>43683.333333333336</v>
      </c>
      <c r="C540" s="98">
        <v>10.07667828482427</v>
      </c>
      <c r="D540" s="98">
        <f t="shared" si="71"/>
        <v>13.127929231465579</v>
      </c>
      <c r="E540" s="98">
        <v>60.799722222222222</v>
      </c>
      <c r="F540" s="98">
        <f t="shared" si="69"/>
        <v>91.316869212962956</v>
      </c>
      <c r="G540" s="98">
        <v>37118.068912529416</v>
      </c>
      <c r="H540" s="98">
        <v>18.263140190972223</v>
      </c>
      <c r="I540" s="98">
        <v>7674.3874999999998</v>
      </c>
      <c r="J540" s="98">
        <f t="shared" si="72"/>
        <v>42.536582031249999</v>
      </c>
      <c r="K540" s="98">
        <v>59421.51171875</v>
      </c>
      <c r="L540" s="98">
        <f t="shared" si="73"/>
        <v>315.97792056595284</v>
      </c>
      <c r="M540" s="98">
        <f t="shared" si="75"/>
        <v>315.80255815728248</v>
      </c>
      <c r="N540" s="98"/>
      <c r="O540" s="98"/>
      <c r="P540" s="98">
        <v>332.16358796297675</v>
      </c>
      <c r="Q540" s="98">
        <v>16.185667397023902</v>
      </c>
      <c r="R540" s="98">
        <f t="shared" si="70"/>
        <v>16.223053468239048</v>
      </c>
      <c r="S540" s="98">
        <f t="shared" si="74"/>
        <v>971.14004382143412</v>
      </c>
      <c r="T540" s="101">
        <v>9.7739010932288757</v>
      </c>
    </row>
    <row r="541" spans="2:20" x14ac:dyDescent="0.2">
      <c r="B541" s="100">
        <v>43683.375</v>
      </c>
      <c r="C541" s="98">
        <v>13.725659287065371</v>
      </c>
      <c r="D541" s="98">
        <f t="shared" si="71"/>
        <v>13.144663467654327</v>
      </c>
      <c r="E541" s="98">
        <v>78.75277777777778</v>
      </c>
      <c r="F541" s="98">
        <f t="shared" ref="F541:F604" si="76">AVERAGE(E518:E541)</f>
        <v>92.40521412037036</v>
      </c>
      <c r="G541" s="98">
        <v>42199.842156867984</v>
      </c>
      <c r="H541" s="98">
        <v>14.851931423611111</v>
      </c>
      <c r="I541" s="98">
        <v>8709.2528953702877</v>
      </c>
      <c r="J541" s="98">
        <f t="shared" si="72"/>
        <v>63.900846354166667</v>
      </c>
      <c r="K541" s="98">
        <v>59421.51171875</v>
      </c>
      <c r="L541" s="98">
        <f t="shared" si="73"/>
        <v>316.40884922122609</v>
      </c>
      <c r="M541" s="98">
        <f t="shared" si="75"/>
        <v>315.80779833566243</v>
      </c>
      <c r="N541" s="98"/>
      <c r="O541" s="98"/>
      <c r="P541" s="98">
        <v>332.50599999999008</v>
      </c>
      <c r="Q541" s="98">
        <v>16.097150778763964</v>
      </c>
      <c r="R541" s="98">
        <f t="shared" ref="R541:R604" si="77">AVERAGE(Q518:Q541)</f>
        <v>16.244355728128451</v>
      </c>
      <c r="S541" s="98">
        <f t="shared" si="74"/>
        <v>965.82904672583788</v>
      </c>
      <c r="T541" s="101">
        <v>12.317922950418433</v>
      </c>
    </row>
    <row r="542" spans="2:20" x14ac:dyDescent="0.2">
      <c r="B542" s="100">
        <v>43683.416666666664</v>
      </c>
      <c r="C542" s="98">
        <v>16.774419278940961</v>
      </c>
      <c r="D542" s="98">
        <f t="shared" si="71"/>
        <v>13.152630304515272</v>
      </c>
      <c r="E542" s="98">
        <v>78.338055555555556</v>
      </c>
      <c r="F542" s="98">
        <f t="shared" si="76"/>
        <v>92.42581597222221</v>
      </c>
      <c r="G542" s="98">
        <v>45579.759005084969</v>
      </c>
      <c r="H542" s="98">
        <v>17.070095486111111</v>
      </c>
      <c r="I542" s="98">
        <v>9750.8485648157857</v>
      </c>
      <c r="J542" s="98">
        <f t="shared" si="72"/>
        <v>61.267960069444442</v>
      </c>
      <c r="K542" s="98">
        <v>59421.51171875</v>
      </c>
      <c r="L542" s="98">
        <f t="shared" si="73"/>
        <v>314.51591353202861</v>
      </c>
      <c r="M542" s="98">
        <f t="shared" si="75"/>
        <v>315.86960697908404</v>
      </c>
      <c r="N542" s="98"/>
      <c r="O542" s="98"/>
      <c r="P542" s="98">
        <v>332.28351851850749</v>
      </c>
      <c r="Q542" s="98">
        <v>17.767604986478887</v>
      </c>
      <c r="R542" s="98">
        <f t="shared" si="77"/>
        <v>16.194244615570579</v>
      </c>
      <c r="S542" s="98">
        <f t="shared" si="74"/>
        <v>1066.0562991887332</v>
      </c>
      <c r="T542" s="101">
        <v>15.71981566702947</v>
      </c>
    </row>
    <row r="543" spans="2:20" x14ac:dyDescent="0.2">
      <c r="B543" s="100">
        <v>43683.458333333336</v>
      </c>
      <c r="C543" s="98">
        <v>16.985500318739149</v>
      </c>
      <c r="D543" s="98">
        <f t="shared" si="71"/>
        <v>13.148768896252184</v>
      </c>
      <c r="E543" s="98">
        <v>47.511944444444445</v>
      </c>
      <c r="F543" s="98">
        <f t="shared" si="76"/>
        <v>91.668350694444442</v>
      </c>
      <c r="G543" s="98">
        <v>50048.964398148331</v>
      </c>
      <c r="H543" s="98">
        <v>18.304383680555556</v>
      </c>
      <c r="I543" s="98">
        <v>10779.229175889293</v>
      </c>
      <c r="J543" s="98">
        <f t="shared" si="72"/>
        <v>29.207560763888889</v>
      </c>
      <c r="K543" s="98">
        <v>59421.51171875</v>
      </c>
      <c r="L543" s="98">
        <f t="shared" si="73"/>
        <v>317.45205023018434</v>
      </c>
      <c r="M543" s="98">
        <f t="shared" si="75"/>
        <v>315.93876278373523</v>
      </c>
      <c r="N543" s="98"/>
      <c r="O543" s="98"/>
      <c r="P543" s="98">
        <v>332.82592592590385</v>
      </c>
      <c r="Q543" s="98">
        <v>15.373875695719487</v>
      </c>
      <c r="R543" s="98">
        <f t="shared" si="77"/>
        <v>16.151990817091292</v>
      </c>
      <c r="S543" s="98">
        <f t="shared" si="74"/>
        <v>922.43254174316928</v>
      </c>
      <c r="T543" s="101">
        <v>16.984678190184965</v>
      </c>
    </row>
    <row r="544" spans="2:20" x14ac:dyDescent="0.2">
      <c r="B544" s="100">
        <v>43683.5</v>
      </c>
      <c r="C544" s="98">
        <v>16.459025935596891</v>
      </c>
      <c r="D544" s="98">
        <f t="shared" si="71"/>
        <v>13.149316646932741</v>
      </c>
      <c r="E544" s="98">
        <v>100.61138888888888</v>
      </c>
      <c r="F544" s="98">
        <f t="shared" si="76"/>
        <v>91.432957175925935</v>
      </c>
      <c r="G544" s="98">
        <v>54475.972222222219</v>
      </c>
      <c r="H544" s="98">
        <v>18.211219618055555</v>
      </c>
      <c r="I544" s="98">
        <v>11806.325277777778</v>
      </c>
      <c r="J544" s="98">
        <f t="shared" si="72"/>
        <v>82.400169270833331</v>
      </c>
      <c r="K544" s="98">
        <v>59421.51171875</v>
      </c>
      <c r="L544" s="98">
        <f t="shared" si="73"/>
        <v>317.36390111722153</v>
      </c>
      <c r="M544" s="98">
        <f t="shared" si="75"/>
        <v>316.05802451378264</v>
      </c>
      <c r="N544" s="98"/>
      <c r="O544" s="98"/>
      <c r="P544" s="98">
        <v>332.65249999999997</v>
      </c>
      <c r="Q544" s="98">
        <v>15.288598882778444</v>
      </c>
      <c r="R544" s="98">
        <f t="shared" si="77"/>
        <v>16.070317821611678</v>
      </c>
      <c r="S544" s="98">
        <f t="shared" si="74"/>
        <v>917.31593296670667</v>
      </c>
      <c r="T544" s="101">
        <v>16.643023494482041</v>
      </c>
    </row>
    <row r="545" spans="2:20" x14ac:dyDescent="0.2">
      <c r="B545" s="100">
        <v>43683.541666666664</v>
      </c>
      <c r="C545" s="98">
        <v>16.260551102072416</v>
      </c>
      <c r="D545" s="98">
        <f t="shared" si="71"/>
        <v>13.152707847442786</v>
      </c>
      <c r="E545" s="98">
        <v>99.496388888888887</v>
      </c>
      <c r="F545" s="98">
        <f t="shared" si="76"/>
        <v>90.811591435185179</v>
      </c>
      <c r="G545" s="98">
        <v>60421.812676057816</v>
      </c>
      <c r="H545" s="98">
        <v>17.205937062324931</v>
      </c>
      <c r="I545" s="98">
        <v>12836.57719259272</v>
      </c>
      <c r="J545" s="98">
        <f t="shared" si="72"/>
        <v>82.290451826563952</v>
      </c>
      <c r="K545" s="98">
        <v>59421.51171875</v>
      </c>
      <c r="L545" s="98">
        <f t="shared" si="73"/>
        <v>317.74545771667113</v>
      </c>
      <c r="M545" s="98">
        <f t="shared" si="75"/>
        <v>316.13066760010827</v>
      </c>
      <c r="N545" s="98"/>
      <c r="O545" s="98"/>
      <c r="P545" s="98">
        <v>332.31566666667658</v>
      </c>
      <c r="Q545" s="98">
        <v>14.570208950005473</v>
      </c>
      <c r="R545" s="98">
        <f t="shared" si="77"/>
        <v>16.049817996603135</v>
      </c>
      <c r="S545" s="98">
        <f t="shared" si="74"/>
        <v>874.21253700032833</v>
      </c>
      <c r="T545" s="101">
        <v>16.540543073415755</v>
      </c>
    </row>
    <row r="546" spans="2:20" x14ac:dyDescent="0.2">
      <c r="B546" s="100">
        <v>43683.583333333336</v>
      </c>
      <c r="C546" s="98">
        <v>15.611874299852126</v>
      </c>
      <c r="D546" s="98">
        <f t="shared" si="71"/>
        <v>13.13890603353382</v>
      </c>
      <c r="E546" s="98">
        <v>119.05694444442788</v>
      </c>
      <c r="F546" s="98">
        <f t="shared" si="76"/>
        <v>91.854890046295608</v>
      </c>
      <c r="G546" s="98">
        <v>67175.549551969627</v>
      </c>
      <c r="H546" s="98">
        <v>18.331260850694445</v>
      </c>
      <c r="I546" s="98">
        <v>13917.742196970516</v>
      </c>
      <c r="J546" s="98">
        <f t="shared" si="72"/>
        <v>100.72568359373344</v>
      </c>
      <c r="K546" s="98">
        <v>59421.51171875</v>
      </c>
      <c r="L546" s="98">
        <f t="shared" si="73"/>
        <v>317.17338702035477</v>
      </c>
      <c r="M546" s="98">
        <f t="shared" si="75"/>
        <v>316.11856217805195</v>
      </c>
      <c r="N546" s="98"/>
      <c r="O546" s="98"/>
      <c r="P546" s="98">
        <v>332.09379629630183</v>
      </c>
      <c r="Q546" s="98">
        <v>14.920409275947087</v>
      </c>
      <c r="R546" s="98">
        <f t="shared" si="77"/>
        <v>16.041877122362397</v>
      </c>
      <c r="S546" s="98">
        <f t="shared" si="74"/>
        <v>895.22455655682518</v>
      </c>
      <c r="T546" s="101">
        <v>16.00829495985132</v>
      </c>
    </row>
    <row r="547" spans="2:20" x14ac:dyDescent="0.2">
      <c r="B547" s="100">
        <v>43683.625</v>
      </c>
      <c r="C547" s="98">
        <v>15.46383032851749</v>
      </c>
      <c r="D547" s="98">
        <f t="shared" si="71"/>
        <v>13.138240046009891</v>
      </c>
      <c r="E547" s="98">
        <v>72.771666666666661</v>
      </c>
      <c r="F547" s="98">
        <f t="shared" si="76"/>
        <v>89.738211805554883</v>
      </c>
      <c r="G547" s="98">
        <v>70405.666666666672</v>
      </c>
      <c r="H547" s="98">
        <v>18.372721354166668</v>
      </c>
      <c r="I547" s="98">
        <v>15024.269577295516</v>
      </c>
      <c r="J547" s="98">
        <f t="shared" si="72"/>
        <v>54.39894531249999</v>
      </c>
      <c r="K547" s="98">
        <v>59421.51171875</v>
      </c>
      <c r="L547" s="98">
        <f t="shared" si="73"/>
        <v>314.32014449175136</v>
      </c>
      <c r="M547" s="98">
        <f t="shared" si="75"/>
        <v>316.19668494457676</v>
      </c>
      <c r="N547" s="98"/>
      <c r="O547" s="98"/>
      <c r="P547" s="98">
        <v>332.69154320990873</v>
      </c>
      <c r="Q547" s="98">
        <v>18.371398718157369</v>
      </c>
      <c r="R547" s="98">
        <f t="shared" si="77"/>
        <v>16.082371896991251</v>
      </c>
      <c r="S547" s="98">
        <f t="shared" si="74"/>
        <v>1102.2839230894422</v>
      </c>
      <c r="T547" s="101">
        <v>15.70498710738288</v>
      </c>
    </row>
    <row r="548" spans="2:20" x14ac:dyDescent="0.2">
      <c r="B548" s="100">
        <v>43683.666666666664</v>
      </c>
      <c r="C548" s="98">
        <v>14.78650852909829</v>
      </c>
      <c r="D548" s="98">
        <f t="shared" si="71"/>
        <v>13.130804325800211</v>
      </c>
      <c r="E548" s="98">
        <v>129.05611111111111</v>
      </c>
      <c r="F548" s="98">
        <f t="shared" si="76"/>
        <v>91.194184027777098</v>
      </c>
      <c r="G548" s="98">
        <v>72622.926111111112</v>
      </c>
      <c r="H548" s="98">
        <v>18.391753472222224</v>
      </c>
      <c r="I548" s="98">
        <v>16129.885492424039</v>
      </c>
      <c r="J548" s="98">
        <f t="shared" si="72"/>
        <v>110.66435763888889</v>
      </c>
      <c r="K548" s="98">
        <v>59421.51171875</v>
      </c>
      <c r="L548" s="98">
        <f t="shared" si="73"/>
        <v>317.91793647704066</v>
      </c>
      <c r="M548" s="98">
        <f t="shared" si="75"/>
        <v>316.29558816077162</v>
      </c>
      <c r="N548" s="98"/>
      <c r="O548" s="98"/>
      <c r="P548" s="98">
        <v>332.92384259262019</v>
      </c>
      <c r="Q548" s="98">
        <v>15.005906115579549</v>
      </c>
      <c r="R548" s="98">
        <f t="shared" si="77"/>
        <v>16.021023336147447</v>
      </c>
      <c r="S548" s="98">
        <f t="shared" si="74"/>
        <v>900.354366934773</v>
      </c>
      <c r="T548" s="101">
        <v>15.415258050405731</v>
      </c>
    </row>
    <row r="549" spans="2:20" x14ac:dyDescent="0.2">
      <c r="B549" s="100">
        <v>43683.708333333336</v>
      </c>
      <c r="C549" s="98">
        <v>14.078476842774284</v>
      </c>
      <c r="D549" s="98">
        <f t="shared" si="71"/>
        <v>13.121608592495887</v>
      </c>
      <c r="E549" s="98">
        <v>96.259722222222223</v>
      </c>
      <c r="F549" s="98">
        <f t="shared" si="76"/>
        <v>90.092262731480801</v>
      </c>
      <c r="G549" s="98">
        <v>79448.286940293183</v>
      </c>
      <c r="H549" s="98">
        <v>18.369487847222221</v>
      </c>
      <c r="I549" s="98">
        <v>17239.970353535547</v>
      </c>
      <c r="J549" s="98">
        <f t="shared" si="72"/>
        <v>77.890234375000006</v>
      </c>
      <c r="K549" s="98">
        <v>59421.51171875</v>
      </c>
      <c r="L549" s="98">
        <f t="shared" si="73"/>
        <v>318.03802017527318</v>
      </c>
      <c r="M549" s="98">
        <f t="shared" si="75"/>
        <v>316.32888559982206</v>
      </c>
      <c r="N549" s="98"/>
      <c r="O549" s="98"/>
      <c r="P549" s="98">
        <v>333.01916666666665</v>
      </c>
      <c r="Q549" s="98">
        <v>14.981146491393448</v>
      </c>
      <c r="R549" s="98">
        <f t="shared" si="77"/>
        <v>16.044037625491832</v>
      </c>
      <c r="S549" s="98">
        <f t="shared" si="74"/>
        <v>898.86878948360686</v>
      </c>
      <c r="T549" s="101">
        <v>14.802039297156863</v>
      </c>
    </row>
    <row r="550" spans="2:20" x14ac:dyDescent="0.2">
      <c r="B550" s="100">
        <v>43683.75</v>
      </c>
      <c r="C550" s="98">
        <v>13.902805355919732</v>
      </c>
      <c r="D550" s="98">
        <f t="shared" si="71"/>
        <v>13.128954477824751</v>
      </c>
      <c r="E550" s="98">
        <v>131.80333333333334</v>
      </c>
      <c r="F550" s="98">
        <f t="shared" si="76"/>
        <v>91.540491898147465</v>
      </c>
      <c r="G550" s="98">
        <v>86416.463250000263</v>
      </c>
      <c r="H550" s="98">
        <v>18.463845486111111</v>
      </c>
      <c r="I550" s="98">
        <v>18345.538381641043</v>
      </c>
      <c r="J550" s="98">
        <f t="shared" si="72"/>
        <v>113.33948784722223</v>
      </c>
      <c r="K550" s="98">
        <v>59421.51171875</v>
      </c>
      <c r="L550" s="98">
        <f t="shared" si="73"/>
        <v>317.43231894453629</v>
      </c>
      <c r="M550" s="98">
        <f t="shared" si="75"/>
        <v>316.33312369421316</v>
      </c>
      <c r="N550" s="98"/>
      <c r="O550" s="98"/>
      <c r="P550" s="98">
        <v>332.7163888888889</v>
      </c>
      <c r="Q550" s="98">
        <v>15.284069944352604</v>
      </c>
      <c r="R550" s="98">
        <f t="shared" si="77"/>
        <v>16.059243975545179</v>
      </c>
      <c r="S550" s="98">
        <f t="shared" si="74"/>
        <v>917.04419666115621</v>
      </c>
      <c r="T550" s="101">
        <v>14.535935307120154</v>
      </c>
    </row>
    <row r="551" spans="2:20" x14ac:dyDescent="0.2">
      <c r="B551" s="100">
        <v>43683.791666666664</v>
      </c>
      <c r="C551" s="98">
        <v>13.817546429633577</v>
      </c>
      <c r="D551" s="98">
        <f t="shared" si="71"/>
        <v>13.135054493095994</v>
      </c>
      <c r="E551" s="98">
        <v>109.6425</v>
      </c>
      <c r="F551" s="98">
        <f t="shared" si="76"/>
        <v>91.328605324073393</v>
      </c>
      <c r="G551" s="98">
        <v>92570.704320990248</v>
      </c>
      <c r="H551" s="98">
        <v>18.352907986111113</v>
      </c>
      <c r="I551" s="98">
        <v>19457.19598484887</v>
      </c>
      <c r="J551" s="98">
        <f t="shared" si="72"/>
        <v>91.289592013888893</v>
      </c>
      <c r="K551" s="98">
        <v>59421.51171875</v>
      </c>
      <c r="L551" s="98">
        <f t="shared" si="73"/>
        <v>315.80715430551106</v>
      </c>
      <c r="M551" s="98">
        <f t="shared" si="75"/>
        <v>316.26612997692052</v>
      </c>
      <c r="N551" s="98"/>
      <c r="O551" s="98"/>
      <c r="P551" s="98">
        <v>333.46759259260364</v>
      </c>
      <c r="Q551" s="98">
        <v>17.660438287092578</v>
      </c>
      <c r="R551" s="98">
        <f t="shared" si="77"/>
        <v>16.167595717529696</v>
      </c>
      <c r="S551" s="98">
        <f t="shared" si="74"/>
        <v>1059.6262972255547</v>
      </c>
      <c r="T551" s="101">
        <v>14.666541311485602</v>
      </c>
    </row>
    <row r="552" spans="2:20" x14ac:dyDescent="0.2">
      <c r="B552" s="100">
        <v>43683.833333333336</v>
      </c>
      <c r="C552" s="98">
        <v>13.949782819747407</v>
      </c>
      <c r="D552" s="98">
        <f t="shared" si="71"/>
        <v>13.131237697621728</v>
      </c>
      <c r="E552" s="98">
        <v>114.01666666666667</v>
      </c>
      <c r="F552" s="98">
        <f t="shared" si="76"/>
        <v>91.834820601851163</v>
      </c>
      <c r="G552" s="98">
        <v>99970.165949820148</v>
      </c>
      <c r="H552" s="98">
        <v>18.385308159722221</v>
      </c>
      <c r="I552" s="98">
        <v>20571.202934782505</v>
      </c>
      <c r="J552" s="98">
        <f t="shared" si="72"/>
        <v>95.631358506944451</v>
      </c>
      <c r="K552" s="98">
        <v>59421.51171875</v>
      </c>
      <c r="L552" s="98">
        <f t="shared" si="73"/>
        <v>317.4874983235573</v>
      </c>
      <c r="M552" s="98">
        <f t="shared" si="75"/>
        <v>316.3562899372987</v>
      </c>
      <c r="N552" s="98"/>
      <c r="O552" s="98"/>
      <c r="P552" s="98">
        <v>332.64472222222224</v>
      </c>
      <c r="Q552" s="98">
        <v>15.157223898664945</v>
      </c>
      <c r="R552" s="98">
        <f t="shared" si="77"/>
        <v>16.07609316455888</v>
      </c>
      <c r="S552" s="98">
        <f t="shared" si="74"/>
        <v>909.43343391989674</v>
      </c>
      <c r="T552" s="101">
        <v>14.448375857172326</v>
      </c>
    </row>
    <row r="553" spans="2:20" x14ac:dyDescent="0.2">
      <c r="B553" s="100">
        <v>43683.875</v>
      </c>
      <c r="C553" s="98">
        <v>13.975520609079135</v>
      </c>
      <c r="D553" s="98">
        <f t="shared" si="71"/>
        <v>13.118184370368914</v>
      </c>
      <c r="E553" s="98">
        <v>106.63888888888889</v>
      </c>
      <c r="F553" s="98">
        <f t="shared" si="76"/>
        <v>92.813547453703009</v>
      </c>
      <c r="G553" s="98">
        <v>105961.82376543363</v>
      </c>
      <c r="H553" s="98">
        <v>18.322417534722224</v>
      </c>
      <c r="I553" s="98">
        <v>21678.319325397675</v>
      </c>
      <c r="J553" s="98">
        <f t="shared" si="72"/>
        <v>88.316471354166666</v>
      </c>
      <c r="K553" s="98">
        <v>59421.51171875</v>
      </c>
      <c r="L553" s="98">
        <f t="shared" si="73"/>
        <v>317.41270300025326</v>
      </c>
      <c r="M553" s="98">
        <f t="shared" si="75"/>
        <v>316.4212112985112</v>
      </c>
      <c r="N553" s="98"/>
      <c r="O553" s="98"/>
      <c r="P553" s="98">
        <v>332.26787037001714</v>
      </c>
      <c r="Q553" s="98">
        <v>14.855167369763885</v>
      </c>
      <c r="R553" s="98">
        <f t="shared" si="77"/>
        <v>16.02152545559494</v>
      </c>
      <c r="S553" s="98">
        <f t="shared" si="74"/>
        <v>891.31004218583314</v>
      </c>
      <c r="T553" s="101">
        <v>14.480473295786133</v>
      </c>
    </row>
    <row r="554" spans="2:20" x14ac:dyDescent="0.2">
      <c r="B554" s="100">
        <v>43683.916666666664</v>
      </c>
      <c r="C554" s="98">
        <v>14.281415819906009</v>
      </c>
      <c r="D554" s="98">
        <f t="shared" si="71"/>
        <v>13.123482169050895</v>
      </c>
      <c r="E554" s="98">
        <v>82.787499999999994</v>
      </c>
      <c r="F554" s="98">
        <f t="shared" si="76"/>
        <v>92.134797453703015</v>
      </c>
      <c r="G554" s="98">
        <v>112372.71666666666</v>
      </c>
      <c r="H554" s="98">
        <v>18.491503906249999</v>
      </c>
      <c r="I554" s="98">
        <v>22784.435808080038</v>
      </c>
      <c r="J554" s="98">
        <f t="shared" si="72"/>
        <v>64.295996093749991</v>
      </c>
      <c r="K554" s="98">
        <v>59421.51171875</v>
      </c>
      <c r="L554" s="98">
        <f t="shared" si="73"/>
        <v>318.0010549088816</v>
      </c>
      <c r="M554" s="98">
        <f t="shared" si="75"/>
        <v>316.45961600796772</v>
      </c>
      <c r="N554" s="98"/>
      <c r="O554" s="98"/>
      <c r="P554" s="98">
        <v>332.13805555557212</v>
      </c>
      <c r="Q554" s="98">
        <v>14.137000646690527</v>
      </c>
      <c r="R554" s="98">
        <f t="shared" si="77"/>
        <v>15.963903925151683</v>
      </c>
      <c r="S554" s="98">
        <f t="shared" si="74"/>
        <v>848.22003880143166</v>
      </c>
      <c r="T554" s="101">
        <v>14.623892579730601</v>
      </c>
    </row>
    <row r="555" spans="2:20" x14ac:dyDescent="0.2">
      <c r="B555" s="100">
        <v>43683.958333333336</v>
      </c>
      <c r="C555" s="98">
        <v>14.485436374523367</v>
      </c>
      <c r="D555" s="98">
        <f t="shared" si="71"/>
        <v>13.122514967511881</v>
      </c>
      <c r="E555" s="98">
        <v>111.74666666666667</v>
      </c>
      <c r="F555" s="98">
        <f t="shared" si="76"/>
        <v>93.206649305554876</v>
      </c>
      <c r="G555" s="98">
        <v>118080.36328125</v>
      </c>
      <c r="H555" s="98">
        <v>18.250954861111111</v>
      </c>
      <c r="I555" s="98">
        <v>23892.728426979</v>
      </c>
      <c r="J555" s="98">
        <f t="shared" si="72"/>
        <v>93.495711805555558</v>
      </c>
      <c r="K555" s="98">
        <v>59421.51171875</v>
      </c>
      <c r="L555" s="98">
        <f t="shared" si="73"/>
        <v>316.79517915218162</v>
      </c>
      <c r="M555" s="98">
        <f t="shared" si="75"/>
        <v>316.45896513340591</v>
      </c>
      <c r="N555" s="98"/>
      <c r="O555" s="98"/>
      <c r="P555" s="98">
        <v>332.1817407407446</v>
      </c>
      <c r="Q555" s="98">
        <v>15.386561588562973</v>
      </c>
      <c r="R555" s="98">
        <f t="shared" si="77"/>
        <v>15.974438287366189</v>
      </c>
      <c r="S555" s="98">
        <f t="shared" si="74"/>
        <v>923.19369531377833</v>
      </c>
      <c r="T555" s="101">
        <v>14.78816566877895</v>
      </c>
    </row>
    <row r="556" spans="2:20" x14ac:dyDescent="0.2">
      <c r="B556" s="100">
        <v>43684</v>
      </c>
      <c r="C556" s="98">
        <v>14.074737419817183</v>
      </c>
      <c r="D556" s="98">
        <f t="shared" si="71"/>
        <v>13.12932739557643</v>
      </c>
      <c r="E556" s="98">
        <v>86.794722222222219</v>
      </c>
      <c r="F556" s="98">
        <f t="shared" si="76"/>
        <v>92.655173611110413</v>
      </c>
      <c r="G556" s="98">
        <v>124221.96201472574</v>
      </c>
      <c r="H556" s="98">
        <v>18.360134548611111</v>
      </c>
      <c r="I556" s="98">
        <v>24995.793466182018</v>
      </c>
      <c r="J556" s="98">
        <f t="shared" si="72"/>
        <v>68.434587673611105</v>
      </c>
      <c r="K556" s="98">
        <v>59421.51171875</v>
      </c>
      <c r="L556" s="98">
        <f t="shared" si="73"/>
        <v>315.53247482256756</v>
      </c>
      <c r="M556" s="98">
        <f t="shared" si="75"/>
        <v>316.45447991364921</v>
      </c>
      <c r="N556" s="98"/>
      <c r="O556" s="98"/>
      <c r="P556" s="98">
        <v>332.49326719577112</v>
      </c>
      <c r="Q556" s="98">
        <v>16.960792373203567</v>
      </c>
      <c r="R556" s="98">
        <f t="shared" si="77"/>
        <v>15.970587418057789</v>
      </c>
      <c r="S556" s="98">
        <f t="shared" si="74"/>
        <v>1017.6475423922141</v>
      </c>
      <c r="T556" s="101">
        <v>14.900047088649849</v>
      </c>
    </row>
    <row r="557" spans="2:20" x14ac:dyDescent="0.2">
      <c r="B557" s="100">
        <v>43684.041666666664</v>
      </c>
      <c r="C557" s="98">
        <v>12.687388599713643</v>
      </c>
      <c r="D557" s="98">
        <f t="shared" si="71"/>
        <v>13.13572436494192</v>
      </c>
      <c r="E557" s="98">
        <v>109.99527777777777</v>
      </c>
      <c r="F557" s="98">
        <f t="shared" si="76"/>
        <v>94.143414351851149</v>
      </c>
      <c r="G557" s="98">
        <v>4887.1611111111115</v>
      </c>
      <c r="H557" s="98">
        <v>18.312196180555556</v>
      </c>
      <c r="I557" s="98">
        <v>1558.5125120751063</v>
      </c>
      <c r="J557" s="98">
        <f t="shared" si="72"/>
        <v>91.683081597222213</v>
      </c>
      <c r="K557" s="98">
        <v>316.24894192051823</v>
      </c>
      <c r="L557" s="98">
        <f t="shared" si="73"/>
        <v>315.17709959837299</v>
      </c>
      <c r="M557" s="98">
        <f t="shared" si="75"/>
        <v>316.45101486122195</v>
      </c>
      <c r="N557" s="98"/>
      <c r="O557" s="98"/>
      <c r="P557" s="98">
        <v>331.2886419753151</v>
      </c>
      <c r="Q557" s="98">
        <v>16.111542376942104</v>
      </c>
      <c r="R557" s="98">
        <f t="shared" si="77"/>
        <v>15.932888633036542</v>
      </c>
      <c r="S557" s="98">
        <f t="shared" si="74"/>
        <v>966.69254261652623</v>
      </c>
      <c r="T557" s="101">
        <v>14.029156689249859</v>
      </c>
    </row>
    <row r="558" spans="2:20" x14ac:dyDescent="0.2">
      <c r="B558" s="100">
        <v>43684.083333333336</v>
      </c>
      <c r="C558" s="98">
        <v>10.738006632240076</v>
      </c>
      <c r="D558" s="98">
        <f t="shared" si="71"/>
        <v>13.140283406988059</v>
      </c>
      <c r="E558" s="98">
        <v>91.245277777777773</v>
      </c>
      <c r="F558" s="98">
        <f t="shared" si="76"/>
        <v>93.64391203703633</v>
      </c>
      <c r="G558" s="98">
        <v>8919.0243641244033</v>
      </c>
      <c r="H558" s="98">
        <v>18.26123046875</v>
      </c>
      <c r="I558" s="98">
        <v>1518.9200505052672</v>
      </c>
      <c r="J558" s="98">
        <f t="shared" si="72"/>
        <v>72.984047309027773</v>
      </c>
      <c r="K558" s="98">
        <v>5689.566205451526</v>
      </c>
      <c r="L558" s="98">
        <f t="shared" si="73"/>
        <v>318.36071462211095</v>
      </c>
      <c r="M558" s="98">
        <f t="shared" si="75"/>
        <v>316.60242397086535</v>
      </c>
      <c r="N558" s="98"/>
      <c r="O558" s="98"/>
      <c r="P558" s="98">
        <v>333.01194444444445</v>
      </c>
      <c r="Q558" s="98">
        <v>14.651229822333487</v>
      </c>
      <c r="R558" s="98">
        <f t="shared" si="77"/>
        <v>15.82582751722124</v>
      </c>
      <c r="S558" s="98">
        <f t="shared" si="74"/>
        <v>879.07378934000928</v>
      </c>
      <c r="T558" s="101">
        <v>12.227584733518565</v>
      </c>
    </row>
    <row r="559" spans="2:20" x14ac:dyDescent="0.2">
      <c r="B559" s="100">
        <v>43684.125</v>
      </c>
      <c r="C559" s="98">
        <v>9.6130302770932516</v>
      </c>
      <c r="D559" s="98">
        <f t="shared" si="71"/>
        <v>13.148611154055144</v>
      </c>
      <c r="E559" s="98">
        <v>101.73138888888889</v>
      </c>
      <c r="F559" s="98">
        <f t="shared" si="76"/>
        <v>93.990798611110392</v>
      </c>
      <c r="G559" s="98">
        <v>15175.811561556922</v>
      </c>
      <c r="H559" s="98">
        <v>18.35392795138889</v>
      </c>
      <c r="I559" s="98">
        <v>2621.5660858572855</v>
      </c>
      <c r="J559" s="98">
        <f t="shared" si="72"/>
        <v>83.37746093749999</v>
      </c>
      <c r="K559" s="98">
        <v>17496.442723049589</v>
      </c>
      <c r="L559" s="98">
        <f t="shared" si="73"/>
        <v>317.44546460064748</v>
      </c>
      <c r="M559" s="98">
        <f t="shared" si="75"/>
        <v>316.69830514447563</v>
      </c>
      <c r="N559" s="98"/>
      <c r="O559" s="98"/>
      <c r="P559" s="98">
        <v>332.9348611111111</v>
      </c>
      <c r="Q559" s="98">
        <v>15.489396510463623</v>
      </c>
      <c r="R559" s="98">
        <f t="shared" si="77"/>
        <v>15.793714669226917</v>
      </c>
      <c r="S559" s="98">
        <f t="shared" si="74"/>
        <v>929.36379062781737</v>
      </c>
      <c r="T559" s="101">
        <v>10.754351197172268</v>
      </c>
    </row>
    <row r="560" spans="2:20" x14ac:dyDescent="0.2">
      <c r="B560" s="100">
        <v>43684.166666666664</v>
      </c>
      <c r="C560" s="98">
        <v>9.0625572824337155</v>
      </c>
      <c r="D560" s="98">
        <f t="shared" si="71"/>
        <v>13.168987063754884</v>
      </c>
      <c r="E560" s="98">
        <v>91.884166666666673</v>
      </c>
      <c r="F560" s="98">
        <f t="shared" si="76"/>
        <v>94.840150462962256</v>
      </c>
      <c r="G560" s="98">
        <v>20215.848456791242</v>
      </c>
      <c r="H560" s="98">
        <v>18.486100260416666</v>
      </c>
      <c r="I560" s="98">
        <v>3770.5541787444222</v>
      </c>
      <c r="J560" s="98">
        <f t="shared" si="72"/>
        <v>73.39806640625001</v>
      </c>
      <c r="K560" s="98">
        <v>29398.245355360243</v>
      </c>
      <c r="L560" s="98">
        <f t="shared" si="73"/>
        <v>314.25684181837988</v>
      </c>
      <c r="M560" s="98">
        <f t="shared" si="75"/>
        <v>316.50817569455972</v>
      </c>
      <c r="N560" s="98"/>
      <c r="O560" s="98"/>
      <c r="P560" s="98">
        <v>332.61092592597009</v>
      </c>
      <c r="Q560" s="98">
        <v>18.354084107590218</v>
      </c>
      <c r="R560" s="98">
        <f t="shared" si="77"/>
        <v>15.951540106799063</v>
      </c>
      <c r="S560" s="98">
        <f t="shared" si="74"/>
        <v>1101.2450464554131</v>
      </c>
      <c r="T560" s="101">
        <v>9.9501477165145076</v>
      </c>
    </row>
    <row r="561" spans="2:20" x14ac:dyDescent="0.2">
      <c r="B561" s="100">
        <v>43684.208333333336</v>
      </c>
      <c r="C561" s="98">
        <v>8.6260525963703785</v>
      </c>
      <c r="D561" s="98">
        <f t="shared" si="71"/>
        <v>13.178639624115105</v>
      </c>
      <c r="E561" s="98">
        <v>78.534999999999997</v>
      </c>
      <c r="F561" s="98">
        <f t="shared" si="76"/>
        <v>94.240555555554849</v>
      </c>
      <c r="G561" s="98">
        <v>26099.1</v>
      </c>
      <c r="H561" s="98">
        <v>18.321126302083332</v>
      </c>
      <c r="I561" s="98">
        <v>4880.1547619031535</v>
      </c>
      <c r="J561" s="98">
        <f t="shared" si="72"/>
        <v>60.213873697916668</v>
      </c>
      <c r="K561" s="98">
        <v>41221.369145688484</v>
      </c>
      <c r="L561" s="98">
        <f t="shared" si="73"/>
        <v>314.24944828718486</v>
      </c>
      <c r="M561" s="98">
        <f t="shared" si="75"/>
        <v>316.48500516852471</v>
      </c>
      <c r="N561" s="98"/>
      <c r="O561" s="98"/>
      <c r="P561" s="98">
        <v>332.1574074074295</v>
      </c>
      <c r="Q561" s="98">
        <v>17.907959120244616</v>
      </c>
      <c r="R561" s="98">
        <f t="shared" si="77"/>
        <v>15.970019274810388</v>
      </c>
      <c r="S561" s="98">
        <f t="shared" si="74"/>
        <v>1074.4775472146769</v>
      </c>
      <c r="T561" s="101">
        <v>9.5110916482152721</v>
      </c>
    </row>
    <row r="562" spans="2:20" x14ac:dyDescent="0.2">
      <c r="B562" s="100">
        <v>43684.25</v>
      </c>
      <c r="C562" s="98">
        <v>8.4294036189658801</v>
      </c>
      <c r="D562" s="98">
        <f t="shared" si="71"/>
        <v>13.191432386112281</v>
      </c>
      <c r="E562" s="98">
        <v>100.27555555555556</v>
      </c>
      <c r="F562" s="98">
        <f t="shared" si="76"/>
        <v>95.436064814814117</v>
      </c>
      <c r="G562" s="98">
        <v>31172.739898989465</v>
      </c>
      <c r="H562" s="98">
        <v>18.059103732638889</v>
      </c>
      <c r="I562" s="98">
        <v>5977.5119949497121</v>
      </c>
      <c r="J562" s="98">
        <f t="shared" si="72"/>
        <v>82.216451822916667</v>
      </c>
      <c r="K562" s="98">
        <v>53100.69167860243</v>
      </c>
      <c r="L562" s="98">
        <f t="shared" si="73"/>
        <v>318.98872281848969</v>
      </c>
      <c r="M562" s="98">
        <f t="shared" si="75"/>
        <v>316.67323207853934</v>
      </c>
      <c r="N562" s="98"/>
      <c r="O562" s="98"/>
      <c r="P562" s="98">
        <v>332.162478632513</v>
      </c>
      <c r="Q562" s="98">
        <v>13.173755814023316</v>
      </c>
      <c r="R562" s="98">
        <f t="shared" si="77"/>
        <v>15.788608604113421</v>
      </c>
      <c r="S562" s="98">
        <f t="shared" si="74"/>
        <v>790.425348841399</v>
      </c>
      <c r="T562" s="101">
        <v>9.219200001651318</v>
      </c>
    </row>
    <row r="563" spans="2:20" x14ac:dyDescent="0.2">
      <c r="B563" s="100">
        <v>43684.291666666664</v>
      </c>
      <c r="C563" s="98">
        <v>8.6180008474907499</v>
      </c>
      <c r="D563" s="98">
        <f t="shared" si="71"/>
        <v>13.186842037100638</v>
      </c>
      <c r="E563" s="98">
        <v>74.170555555555552</v>
      </c>
      <c r="F563" s="98">
        <f t="shared" si="76"/>
        <v>94.746759259258553</v>
      </c>
      <c r="G563" s="98">
        <v>36663.023333333331</v>
      </c>
      <c r="H563" s="98">
        <v>18.168435329861111</v>
      </c>
      <c r="I563" s="98">
        <v>7067.6425378790163</v>
      </c>
      <c r="J563" s="98">
        <f t="shared" si="72"/>
        <v>56.002120225694441</v>
      </c>
      <c r="K563" s="98">
        <v>59277.173643663191</v>
      </c>
      <c r="L563" s="98">
        <f t="shared" si="73"/>
        <v>314.11690895582655</v>
      </c>
      <c r="M563" s="98">
        <f t="shared" si="75"/>
        <v>316.58238186275861</v>
      </c>
      <c r="N563" s="98"/>
      <c r="O563" s="98"/>
      <c r="P563" s="98">
        <v>331.72805555555556</v>
      </c>
      <c r="Q563" s="98">
        <v>17.611146599729029</v>
      </c>
      <c r="R563" s="98">
        <f t="shared" si="77"/>
        <v>15.88759732297938</v>
      </c>
      <c r="S563" s="98">
        <f t="shared" si="74"/>
        <v>1056.6687959837418</v>
      </c>
      <c r="T563" s="101">
        <v>9.0490077283351766</v>
      </c>
    </row>
    <row r="564" spans="2:20" x14ac:dyDescent="0.2">
      <c r="B564" s="100">
        <v>43684.333333333336</v>
      </c>
      <c r="C564" s="98">
        <v>10.088498474990741</v>
      </c>
      <c r="D564" s="98">
        <f t="shared" ref="D564:D627" si="78">AVERAGE(C541:C564)</f>
        <v>13.187334545024241</v>
      </c>
      <c r="E564" s="98">
        <v>117.69</v>
      </c>
      <c r="F564" s="98">
        <f t="shared" si="76"/>
        <v>97.117187499999304</v>
      </c>
      <c r="G564" s="98">
        <v>42182.362962963845</v>
      </c>
      <c r="H564" s="98">
        <v>18.284711371527777</v>
      </c>
      <c r="I564" s="98">
        <v>8167.4303864728081</v>
      </c>
      <c r="J564" s="98">
        <f t="shared" si="72"/>
        <v>99.405288628472221</v>
      </c>
      <c r="K564" s="98">
        <v>59280.9296875</v>
      </c>
      <c r="L564" s="98">
        <f t="shared" si="73"/>
        <v>313.73875537121876</v>
      </c>
      <c r="M564" s="98">
        <f t="shared" si="75"/>
        <v>316.48908331297804</v>
      </c>
      <c r="N564" s="98"/>
      <c r="O564" s="98"/>
      <c r="P564" s="98">
        <v>332.11783950616916</v>
      </c>
      <c r="Q564" s="98">
        <v>18.379084134950407</v>
      </c>
      <c r="R564" s="98">
        <f t="shared" si="77"/>
        <v>15.97898968705965</v>
      </c>
      <c r="S564" s="98">
        <f t="shared" si="74"/>
        <v>1102.7450480970244</v>
      </c>
      <c r="T564" s="101">
        <v>9.8245390722993768</v>
      </c>
    </row>
    <row r="565" spans="2:20" x14ac:dyDescent="0.2">
      <c r="B565" s="100">
        <v>43684.375</v>
      </c>
      <c r="C565" s="98">
        <v>13.738995737575072</v>
      </c>
      <c r="D565" s="98">
        <f t="shared" si="78"/>
        <v>13.187890230462145</v>
      </c>
      <c r="E565" s="98">
        <v>70.666851851675247</v>
      </c>
      <c r="F565" s="98">
        <f t="shared" si="76"/>
        <v>96.780273919745056</v>
      </c>
      <c r="G565" s="98">
        <v>47416.504115222961</v>
      </c>
      <c r="H565" s="98">
        <v>18.286686197916666</v>
      </c>
      <c r="I565" s="98">
        <v>9272.2846969682632</v>
      </c>
      <c r="J565" s="98">
        <f t="shared" si="72"/>
        <v>52.380165653758581</v>
      </c>
      <c r="K565" s="98">
        <v>59280.9296875</v>
      </c>
      <c r="L565" s="98">
        <f t="shared" si="73"/>
        <v>316.34564745426593</v>
      </c>
      <c r="M565" s="98">
        <f t="shared" si="75"/>
        <v>316.48644990602139</v>
      </c>
      <c r="N565" s="98"/>
      <c r="O565" s="98"/>
      <c r="P565" s="98">
        <v>332.15314814814263</v>
      </c>
      <c r="Q565" s="98">
        <v>15.80750069387671</v>
      </c>
      <c r="R565" s="98">
        <f t="shared" si="77"/>
        <v>15.96692093352268</v>
      </c>
      <c r="S565" s="98">
        <f t="shared" si="74"/>
        <v>948.45004163260262</v>
      </c>
      <c r="T565" s="101">
        <v>12.442510214859309</v>
      </c>
    </row>
    <row r="566" spans="2:20" x14ac:dyDescent="0.2">
      <c r="B566" s="100">
        <v>43684.416666666664</v>
      </c>
      <c r="C566" s="98">
        <v>16.749962151580387</v>
      </c>
      <c r="D566" s="98">
        <f t="shared" si="78"/>
        <v>13.18687118348879</v>
      </c>
      <c r="E566" s="98">
        <v>68.99666666666667</v>
      </c>
      <c r="F566" s="98">
        <f t="shared" si="76"/>
        <v>96.391049382708005</v>
      </c>
      <c r="G566" s="98">
        <v>52217.20342789041</v>
      </c>
      <c r="H566" s="98">
        <v>18.214312065972223</v>
      </c>
      <c r="I566" s="98">
        <v>10373.800507247581</v>
      </c>
      <c r="J566" s="98">
        <f t="shared" si="72"/>
        <v>50.782354600694447</v>
      </c>
      <c r="K566" s="98">
        <v>59280.9296875</v>
      </c>
      <c r="L566" s="98">
        <f t="shared" si="73"/>
        <v>317.99860039394491</v>
      </c>
      <c r="M566" s="98">
        <f t="shared" si="75"/>
        <v>316.63156185860117</v>
      </c>
      <c r="N566" s="98"/>
      <c r="O566" s="98"/>
      <c r="P566" s="98">
        <v>332.32407407409613</v>
      </c>
      <c r="Q566" s="98">
        <v>14.325473680151205</v>
      </c>
      <c r="R566" s="98">
        <f t="shared" si="77"/>
        <v>15.823498795759027</v>
      </c>
      <c r="S566" s="98">
        <f t="shared" si="74"/>
        <v>859.52842080907226</v>
      </c>
      <c r="T566" s="101">
        <v>15.79747891796908</v>
      </c>
    </row>
    <row r="567" spans="2:20" x14ac:dyDescent="0.2">
      <c r="B567" s="100">
        <v>43684.458333333336</v>
      </c>
      <c r="C567" s="98">
        <v>17.060925700045189</v>
      </c>
      <c r="D567" s="98">
        <f t="shared" si="78"/>
        <v>13.190013907709876</v>
      </c>
      <c r="E567" s="98">
        <v>57.185000000000002</v>
      </c>
      <c r="F567" s="98">
        <f t="shared" si="76"/>
        <v>96.794093364189493</v>
      </c>
      <c r="G567" s="98">
        <v>55384.804376498658</v>
      </c>
      <c r="H567" s="98">
        <v>18.372037760416667</v>
      </c>
      <c r="I567" s="98">
        <v>11480.526161616379</v>
      </c>
      <c r="J567" s="98">
        <f t="shared" si="72"/>
        <v>38.812962239583335</v>
      </c>
      <c r="K567" s="98">
        <v>59280.9296875</v>
      </c>
      <c r="L567" s="98">
        <f t="shared" si="73"/>
        <v>316.66265692158294</v>
      </c>
      <c r="M567" s="98">
        <f t="shared" si="75"/>
        <v>316.59867047074283</v>
      </c>
      <c r="N567" s="98"/>
      <c r="O567" s="98"/>
      <c r="P567" s="98">
        <v>331.84583333333336</v>
      </c>
      <c r="Q567" s="98">
        <v>15.183176411750416</v>
      </c>
      <c r="R567" s="98">
        <f t="shared" si="77"/>
        <v>15.815552992260315</v>
      </c>
      <c r="S567" s="98">
        <f t="shared" si="74"/>
        <v>910.99058470502496</v>
      </c>
      <c r="T567" s="101">
        <v>16.269797403335641</v>
      </c>
    </row>
    <row r="568" spans="2:20" x14ac:dyDescent="0.2">
      <c r="B568" s="100">
        <v>43684.5</v>
      </c>
      <c r="C568" s="98">
        <v>16.634285935469798</v>
      </c>
      <c r="D568" s="98">
        <f t="shared" si="78"/>
        <v>13.197316407704582</v>
      </c>
      <c r="E568" s="98">
        <v>1.5805555555555555</v>
      </c>
      <c r="F568" s="98">
        <f t="shared" si="76"/>
        <v>92.667808641967284</v>
      </c>
      <c r="G568" s="98">
        <v>56501.350999998154</v>
      </c>
      <c r="H568" s="98">
        <v>18.297960069444443</v>
      </c>
      <c r="I568" s="98">
        <v>12588.584772727489</v>
      </c>
      <c r="J568" s="98">
        <f t="shared" si="72"/>
        <v>-16.717404513888887</v>
      </c>
      <c r="K568" s="98">
        <v>59280.9296875</v>
      </c>
      <c r="L568" s="98">
        <f t="shared" si="73"/>
        <v>313.60236297512955</v>
      </c>
      <c r="M568" s="98">
        <f t="shared" si="75"/>
        <v>316.44193971482235</v>
      </c>
      <c r="N568" s="98"/>
      <c r="O568" s="98"/>
      <c r="P568" s="98">
        <v>331.69611111111936</v>
      </c>
      <c r="Q568" s="98">
        <v>18.093748135989816</v>
      </c>
      <c r="R568" s="98">
        <f t="shared" si="77"/>
        <v>15.932434211144122</v>
      </c>
      <c r="S568" s="98">
        <f t="shared" si="74"/>
        <v>1085.624888159389</v>
      </c>
      <c r="T568" s="101">
        <v>16.790930596775791</v>
      </c>
    </row>
    <row r="569" spans="2:20" x14ac:dyDescent="0.2">
      <c r="B569" s="100">
        <v>43684.541666666664</v>
      </c>
      <c r="C569" s="98">
        <v>16.202438928816054</v>
      </c>
      <c r="D569" s="98">
        <f t="shared" si="78"/>
        <v>13.194895067152231</v>
      </c>
      <c r="E569" s="98">
        <v>133.13861111111112</v>
      </c>
      <c r="F569" s="98">
        <f t="shared" si="76"/>
        <v>94.069567901226549</v>
      </c>
      <c r="G569" s="98">
        <v>60307.494444444441</v>
      </c>
      <c r="H569" s="98">
        <v>18.416210937500001</v>
      </c>
      <c r="I569" s="98">
        <v>13695.933756037553</v>
      </c>
      <c r="J569" s="98">
        <f t="shared" si="72"/>
        <v>114.72240017361112</v>
      </c>
      <c r="K569" s="98">
        <v>59280.9296875</v>
      </c>
      <c r="L569" s="98">
        <f t="shared" si="73"/>
        <v>317.0245718748867</v>
      </c>
      <c r="M569" s="98">
        <f t="shared" si="75"/>
        <v>316.41190280474797</v>
      </c>
      <c r="N569" s="98"/>
      <c r="O569" s="98"/>
      <c r="P569" s="98">
        <v>331.92003086419567</v>
      </c>
      <c r="Q569" s="98">
        <v>14.89545898930894</v>
      </c>
      <c r="R569" s="98">
        <f t="shared" si="77"/>
        <v>15.945986296115102</v>
      </c>
      <c r="S569" s="98">
        <f t="shared" si="74"/>
        <v>893.72753935853643</v>
      </c>
      <c r="T569" s="101">
        <v>16.526495507558188</v>
      </c>
    </row>
    <row r="570" spans="2:20" x14ac:dyDescent="0.2">
      <c r="B570" s="100">
        <v>43684.583333333336</v>
      </c>
      <c r="C570" s="98">
        <v>15.652605284234095</v>
      </c>
      <c r="D570" s="98">
        <f t="shared" si="78"/>
        <v>13.196592191501479</v>
      </c>
      <c r="E570" s="98">
        <v>94.829166666666666</v>
      </c>
      <c r="F570" s="98">
        <f t="shared" si="76"/>
        <v>93.060077160486472</v>
      </c>
      <c r="G570" s="98">
        <v>67512.451234567823</v>
      </c>
      <c r="H570" s="98">
        <v>18.364453125000001</v>
      </c>
      <c r="I570" s="98">
        <v>14805.699217171934</v>
      </c>
      <c r="J570" s="98">
        <f t="shared" si="72"/>
        <v>76.464713541666669</v>
      </c>
      <c r="K570" s="98">
        <v>59280.9296875</v>
      </c>
      <c r="L570" s="98">
        <f t="shared" si="73"/>
        <v>317.4600564869545</v>
      </c>
      <c r="M570" s="98">
        <f t="shared" si="75"/>
        <v>316.42384736585626</v>
      </c>
      <c r="N570" s="98"/>
      <c r="O570" s="98"/>
      <c r="P570" s="98">
        <v>332.29064814812608</v>
      </c>
      <c r="Q570" s="98">
        <v>14.830591661171574</v>
      </c>
      <c r="R570" s="98">
        <f t="shared" si="77"/>
        <v>15.942243895499454</v>
      </c>
      <c r="S570" s="98">
        <f t="shared" si="74"/>
        <v>889.83549967029444</v>
      </c>
      <c r="T570" s="101">
        <v>16.053606945509092</v>
      </c>
    </row>
    <row r="571" spans="2:20" x14ac:dyDescent="0.2">
      <c r="B571" s="100">
        <v>43684.625</v>
      </c>
      <c r="C571" s="98">
        <v>15.113647037183659</v>
      </c>
      <c r="D571" s="98">
        <f t="shared" si="78"/>
        <v>13.182001221029237</v>
      </c>
      <c r="E571" s="98">
        <v>74.352222222222224</v>
      </c>
      <c r="F571" s="98">
        <f t="shared" si="76"/>
        <v>93.125933641967961</v>
      </c>
      <c r="G571" s="98">
        <v>71415.498998179173</v>
      </c>
      <c r="H571" s="98">
        <v>18.448687065972223</v>
      </c>
      <c r="I571" s="98">
        <v>15915.510606060823</v>
      </c>
      <c r="J571" s="98">
        <f t="shared" si="72"/>
        <v>55.903535156250001</v>
      </c>
      <c r="K571" s="98">
        <v>59280.9296875</v>
      </c>
      <c r="L571" s="98">
        <f t="shared" si="73"/>
        <v>317.50267489826825</v>
      </c>
      <c r="M571" s="98">
        <f t="shared" si="75"/>
        <v>316.55645279946117</v>
      </c>
      <c r="N571" s="98"/>
      <c r="O571" s="98"/>
      <c r="P571" s="98">
        <v>332.6588888888889</v>
      </c>
      <c r="Q571" s="98">
        <v>15.156213990620648</v>
      </c>
      <c r="R571" s="98">
        <f t="shared" si="77"/>
        <v>15.808277865185426</v>
      </c>
      <c r="S571" s="98">
        <f t="shared" si="74"/>
        <v>909.37283943723889</v>
      </c>
      <c r="T571" s="101">
        <v>15.715563709470961</v>
      </c>
    </row>
    <row r="572" spans="2:20" x14ac:dyDescent="0.2">
      <c r="B572" s="100">
        <v>43684.666666666664</v>
      </c>
      <c r="C572" s="98">
        <v>14.935381035274929</v>
      </c>
      <c r="D572" s="98">
        <f t="shared" si="78"/>
        <v>13.18820424211993</v>
      </c>
      <c r="E572" s="98">
        <v>159.54138888888889</v>
      </c>
      <c r="F572" s="98">
        <f t="shared" si="76"/>
        <v>94.396153549375356</v>
      </c>
      <c r="G572" s="98">
        <v>79876.513888888891</v>
      </c>
      <c r="H572" s="98">
        <v>18.544476996527777</v>
      </c>
      <c r="I572" s="98">
        <v>17030.483093434574</v>
      </c>
      <c r="J572" s="98">
        <f t="shared" si="72"/>
        <v>140.99691189236111</v>
      </c>
      <c r="K572" s="98">
        <v>59280.9296875</v>
      </c>
      <c r="L572" s="98">
        <f t="shared" si="73"/>
        <v>313.45980764295518</v>
      </c>
      <c r="M572" s="98">
        <f t="shared" si="75"/>
        <v>316.37069743137425</v>
      </c>
      <c r="N572" s="98"/>
      <c r="O572" s="98"/>
      <c r="P572" s="98">
        <v>332.0311111111111</v>
      </c>
      <c r="Q572" s="98">
        <v>18.571303468155932</v>
      </c>
      <c r="R572" s="98">
        <f t="shared" si="77"/>
        <v>15.956836088209441</v>
      </c>
      <c r="S572" s="98">
        <f t="shared" si="74"/>
        <v>1114.278208089356</v>
      </c>
      <c r="T572" s="101">
        <v>15.300369037964071</v>
      </c>
    </row>
    <row r="573" spans="2:20" x14ac:dyDescent="0.2">
      <c r="B573" s="100">
        <v>43684.708333333336</v>
      </c>
      <c r="C573" s="98">
        <v>14.108914282634441</v>
      </c>
      <c r="D573" s="98">
        <f t="shared" si="78"/>
        <v>13.189472468780769</v>
      </c>
      <c r="E573" s="98">
        <v>90.708333333333329</v>
      </c>
      <c r="F573" s="98">
        <f t="shared" si="76"/>
        <v>94.164845679004998</v>
      </c>
      <c r="G573" s="98">
        <v>86887.401255704564</v>
      </c>
      <c r="H573" s="98">
        <v>18.517078993055556</v>
      </c>
      <c r="I573" s="98">
        <v>18144.459482323462</v>
      </c>
      <c r="J573" s="98">
        <f t="shared" si="72"/>
        <v>72.191254340277766</v>
      </c>
      <c r="K573" s="98">
        <v>59280.9296875</v>
      </c>
      <c r="L573" s="98">
        <f t="shared" si="73"/>
        <v>315.37713143645732</v>
      </c>
      <c r="M573" s="98">
        <f t="shared" si="75"/>
        <v>316.25982706725688</v>
      </c>
      <c r="N573" s="98"/>
      <c r="O573" s="98"/>
      <c r="P573" s="98">
        <v>332.63546296296846</v>
      </c>
      <c r="Q573" s="98">
        <v>17.258331526511142</v>
      </c>
      <c r="R573" s="98">
        <f t="shared" si="77"/>
        <v>16.051718798006011</v>
      </c>
      <c r="S573" s="98">
        <f t="shared" si="74"/>
        <v>1035.4998915906685</v>
      </c>
      <c r="T573" s="101">
        <v>15.085404826744149</v>
      </c>
    </row>
    <row r="574" spans="2:20" x14ac:dyDescent="0.2">
      <c r="B574" s="100">
        <v>43684.75</v>
      </c>
      <c r="C574" s="98">
        <v>14.365212553871485</v>
      </c>
      <c r="D574" s="98">
        <f t="shared" si="78"/>
        <v>13.208739435362093</v>
      </c>
      <c r="E574" s="98">
        <v>142.36888888888888</v>
      </c>
      <c r="F574" s="98">
        <f t="shared" si="76"/>
        <v>94.605077160486459</v>
      </c>
      <c r="G574" s="98">
        <v>94620.677222222221</v>
      </c>
      <c r="H574" s="98">
        <v>18.727963060224091</v>
      </c>
      <c r="I574" s="98">
        <v>19259.712657007112</v>
      </c>
      <c r="J574" s="98">
        <f t="shared" si="72"/>
        <v>123.64092582866479</v>
      </c>
      <c r="K574" s="98">
        <v>59280.9296875</v>
      </c>
      <c r="L574" s="98">
        <f t="shared" si="73"/>
        <v>319.22786976064657</v>
      </c>
      <c r="M574" s="98">
        <f t="shared" si="75"/>
        <v>316.33464168459483</v>
      </c>
      <c r="N574" s="98"/>
      <c r="O574" s="98"/>
      <c r="P574" s="98">
        <v>332.1253703703814</v>
      </c>
      <c r="Q574" s="98">
        <v>12.89750060973482</v>
      </c>
      <c r="R574" s="98">
        <f t="shared" si="77"/>
        <v>15.952278409063604</v>
      </c>
      <c r="S574" s="98">
        <f t="shared" si="74"/>
        <v>773.85003658408914</v>
      </c>
      <c r="T574" s="101">
        <v>14.592484176635949</v>
      </c>
    </row>
    <row r="575" spans="2:20" x14ac:dyDescent="0.2">
      <c r="B575" s="100">
        <v>43684.791666666664</v>
      </c>
      <c r="C575" s="98">
        <v>14.73648774765018</v>
      </c>
      <c r="D575" s="98">
        <f t="shared" si="78"/>
        <v>13.247028656946116</v>
      </c>
      <c r="E575" s="98">
        <v>127.19472222222223</v>
      </c>
      <c r="F575" s="98">
        <f t="shared" si="76"/>
        <v>95.336419753079042</v>
      </c>
      <c r="G575" s="98">
        <v>100724.14730046404</v>
      </c>
      <c r="H575" s="98">
        <v>18.47062717013889</v>
      </c>
      <c r="I575" s="98">
        <v>20375.127424241968</v>
      </c>
      <c r="J575" s="98">
        <f t="shared" si="72"/>
        <v>108.72409505208333</v>
      </c>
      <c r="K575" s="98">
        <v>59280.9296875</v>
      </c>
      <c r="L575" s="98">
        <f t="shared" si="73"/>
        <v>319.87195642783411</v>
      </c>
      <c r="M575" s="98">
        <f t="shared" si="75"/>
        <v>316.50400843969163</v>
      </c>
      <c r="N575" s="98"/>
      <c r="O575" s="98"/>
      <c r="P575" s="98">
        <v>332.65640838206645</v>
      </c>
      <c r="Q575" s="98">
        <v>12.784451954232322</v>
      </c>
      <c r="R575" s="98">
        <f t="shared" si="77"/>
        <v>15.749112311861095</v>
      </c>
      <c r="S575" s="98">
        <f t="shared" si="74"/>
        <v>767.06711725393939</v>
      </c>
      <c r="T575" s="101">
        <v>14.994946206364871</v>
      </c>
    </row>
    <row r="576" spans="2:20" x14ac:dyDescent="0.2">
      <c r="B576" s="100">
        <v>43684.833333333336</v>
      </c>
      <c r="C576" s="98">
        <v>14.147266651726225</v>
      </c>
      <c r="D576" s="98">
        <f t="shared" si="78"/>
        <v>13.255257149945232</v>
      </c>
      <c r="E576" s="98">
        <v>88.930555555555557</v>
      </c>
      <c r="F576" s="98">
        <f t="shared" si="76"/>
        <v>94.291165123449446</v>
      </c>
      <c r="G576" s="98">
        <v>108149.63377777832</v>
      </c>
      <c r="H576" s="98">
        <v>18.511165364583334</v>
      </c>
      <c r="I576" s="98">
        <v>21490.056243959796</v>
      </c>
      <c r="J576" s="98">
        <f t="shared" si="72"/>
        <v>70.419390190972223</v>
      </c>
      <c r="K576" s="98">
        <v>59280.9296875</v>
      </c>
      <c r="L576" s="98">
        <f t="shared" si="73"/>
        <v>317.34575532058977</v>
      </c>
      <c r="M576" s="98">
        <f t="shared" si="75"/>
        <v>316.49810248123464</v>
      </c>
      <c r="N576" s="98"/>
      <c r="O576" s="98"/>
      <c r="P576" s="98">
        <v>331.3775</v>
      </c>
      <c r="Q576" s="98">
        <v>14.031744679410217</v>
      </c>
      <c r="R576" s="98">
        <f t="shared" si="77"/>
        <v>15.702217344392148</v>
      </c>
      <c r="S576" s="98">
        <f t="shared" si="74"/>
        <v>841.90468076461298</v>
      </c>
      <c r="T576" s="101">
        <v>14.790464054149989</v>
      </c>
    </row>
    <row r="577" spans="2:20" x14ac:dyDescent="0.2">
      <c r="B577" s="100">
        <v>43684.875</v>
      </c>
      <c r="C577" s="98">
        <v>14.175283805176409</v>
      </c>
      <c r="D577" s="98">
        <f t="shared" si="78"/>
        <v>13.263580616449287</v>
      </c>
      <c r="E577" s="98">
        <v>119.39611111111111</v>
      </c>
      <c r="F577" s="98">
        <f t="shared" si="76"/>
        <v>94.822716049375359</v>
      </c>
      <c r="G577" s="98">
        <v>114410.38333333333</v>
      </c>
      <c r="H577" s="98">
        <v>18.466167534722221</v>
      </c>
      <c r="I577" s="98">
        <v>22611.712702019744</v>
      </c>
      <c r="J577" s="98">
        <f t="shared" si="72"/>
        <v>100.92994357638889</v>
      </c>
      <c r="K577" s="98">
        <v>59280.9296875</v>
      </c>
      <c r="L577" s="98">
        <f t="shared" si="73"/>
        <v>317.65781190941317</v>
      </c>
      <c r="M577" s="98">
        <f t="shared" si="75"/>
        <v>316.50831535244964</v>
      </c>
      <c r="N577" s="98"/>
      <c r="O577" s="98"/>
      <c r="P577" s="98">
        <v>332.25083333333333</v>
      </c>
      <c r="Q577" s="98">
        <v>14.593021423920161</v>
      </c>
      <c r="R577" s="98">
        <f t="shared" si="77"/>
        <v>15.691294596648659</v>
      </c>
      <c r="S577" s="98">
        <f t="shared" si="74"/>
        <v>875.58128543520968</v>
      </c>
      <c r="T577" s="101">
        <v>14.690875812248947</v>
      </c>
    </row>
    <row r="578" spans="2:20" x14ac:dyDescent="0.2">
      <c r="B578" s="100">
        <v>43684.916666666664</v>
      </c>
      <c r="C578" s="98">
        <v>14.264940790467792</v>
      </c>
      <c r="D578" s="98">
        <f t="shared" si="78"/>
        <v>13.262894156889361</v>
      </c>
      <c r="E578" s="98">
        <v>95.30694444444444</v>
      </c>
      <c r="F578" s="98">
        <f t="shared" si="76"/>
        <v>95.344359567893889</v>
      </c>
      <c r="G578" s="98">
        <v>120937.26594094104</v>
      </c>
      <c r="H578" s="98">
        <v>18.47900390625</v>
      </c>
      <c r="I578" s="98">
        <v>23725.001161616379</v>
      </c>
      <c r="J578" s="98">
        <f t="shared" si="72"/>
        <v>76.82794053819444</v>
      </c>
      <c r="K578" s="98">
        <v>59280.9296875</v>
      </c>
      <c r="L578" s="98">
        <f t="shared" si="73"/>
        <v>314.86439049687647</v>
      </c>
      <c r="M578" s="98">
        <f t="shared" si="75"/>
        <v>316.37762100194942</v>
      </c>
      <c r="N578" s="98"/>
      <c r="O578" s="98"/>
      <c r="P578" s="98">
        <v>331.31092592591625</v>
      </c>
      <c r="Q578" s="98">
        <v>16.446535429039763</v>
      </c>
      <c r="R578" s="98">
        <f t="shared" si="77"/>
        <v>15.787525212579874</v>
      </c>
      <c r="S578" s="98">
        <f t="shared" si="74"/>
        <v>986.79212574238579</v>
      </c>
      <c r="T578" s="101">
        <v>15.17194473177919</v>
      </c>
    </row>
    <row r="579" spans="2:20" x14ac:dyDescent="0.2">
      <c r="B579" s="100">
        <v>43684.958333333336</v>
      </c>
      <c r="C579" s="98">
        <v>14.63307637973999</v>
      </c>
      <c r="D579" s="98">
        <f t="shared" si="78"/>
        <v>13.269045823773387</v>
      </c>
      <c r="E579" s="98">
        <v>116.14333333333333</v>
      </c>
      <c r="F579" s="98">
        <f t="shared" si="76"/>
        <v>95.527554012338328</v>
      </c>
      <c r="G579" s="98">
        <v>127287.14240740723</v>
      </c>
      <c r="H579" s="98">
        <v>18.468706597222223</v>
      </c>
      <c r="I579" s="98">
        <v>24835.72356280062</v>
      </c>
      <c r="J579" s="98">
        <f t="shared" si="72"/>
        <v>97.674626736111108</v>
      </c>
      <c r="K579" s="98">
        <v>59280.9296875</v>
      </c>
      <c r="L579" s="98">
        <f t="shared" si="73"/>
        <v>318.52087668383905</v>
      </c>
      <c r="M579" s="98">
        <f t="shared" si="75"/>
        <v>316.44952506576846</v>
      </c>
      <c r="N579" s="98"/>
      <c r="O579" s="98"/>
      <c r="P579" s="98">
        <v>332.71833333333331</v>
      </c>
      <c r="Q579" s="98">
        <v>14.197456649494255</v>
      </c>
      <c r="R579" s="98">
        <f t="shared" si="77"/>
        <v>15.737979173452016</v>
      </c>
      <c r="S579" s="98">
        <f t="shared" si="74"/>
        <v>851.84739896965527</v>
      </c>
      <c r="T579" s="101">
        <v>14.931828769546829</v>
      </c>
    </row>
    <row r="580" spans="2:20" x14ac:dyDescent="0.2">
      <c r="B580" s="100">
        <v>43685</v>
      </c>
      <c r="C580" s="98">
        <v>14.168666234369804</v>
      </c>
      <c r="D580" s="98">
        <f t="shared" si="78"/>
        <v>13.272959524379749</v>
      </c>
      <c r="E580" s="98">
        <v>87.149861111111107</v>
      </c>
      <c r="F580" s="98">
        <f t="shared" si="76"/>
        <v>95.542351466042035</v>
      </c>
      <c r="G580" s="98">
        <v>133436.09730046405</v>
      </c>
      <c r="H580" s="98">
        <v>18.683954831932773</v>
      </c>
      <c r="I580" s="98">
        <v>25950.960746671597</v>
      </c>
      <c r="J580" s="98">
        <f t="shared" si="72"/>
        <v>68.465906279178341</v>
      </c>
      <c r="K580" s="98">
        <v>59280.9296875</v>
      </c>
      <c r="L580" s="98">
        <f t="shared" si="73"/>
        <v>316.97008106778833</v>
      </c>
      <c r="M580" s="98">
        <f t="shared" si="75"/>
        <v>316.50942532598594</v>
      </c>
      <c r="N580" s="98"/>
      <c r="O580" s="98"/>
      <c r="P580" s="98">
        <v>331.707817460282</v>
      </c>
      <c r="Q580" s="98">
        <v>14.737736392493696</v>
      </c>
      <c r="R580" s="98">
        <f t="shared" si="77"/>
        <v>15.645351840922437</v>
      </c>
      <c r="S580" s="98">
        <f t="shared" si="74"/>
        <v>884.26418354962175</v>
      </c>
      <c r="T580" s="101">
        <v>15.148275062732477</v>
      </c>
    </row>
    <row r="581" spans="2:20" x14ac:dyDescent="0.2">
      <c r="B581" s="100">
        <v>43685.041666666664</v>
      </c>
      <c r="C581" s="98">
        <v>12.735101201445278</v>
      </c>
      <c r="D581" s="98">
        <f t="shared" si="78"/>
        <v>13.2749475494519</v>
      </c>
      <c r="E581" s="98">
        <v>119.54638888888888</v>
      </c>
      <c r="F581" s="98">
        <f t="shared" si="76"/>
        <v>95.940314429004999</v>
      </c>
      <c r="G581" s="98">
        <v>4061.9472222222221</v>
      </c>
      <c r="H581" s="98">
        <v>18.459407552083334</v>
      </c>
      <c r="I581" s="98">
        <v>1611.4768478250503</v>
      </c>
      <c r="J581" s="98">
        <f t="shared" si="72"/>
        <v>101.08698133680555</v>
      </c>
      <c r="K581" s="98">
        <v>312.87157335069446</v>
      </c>
      <c r="L581" s="98">
        <f t="shared" si="73"/>
        <v>318.50617293469605</v>
      </c>
      <c r="M581" s="98">
        <f t="shared" si="75"/>
        <v>316.64813671499945</v>
      </c>
      <c r="N581" s="98"/>
      <c r="O581" s="98"/>
      <c r="P581" s="98">
        <v>332.79694444444442</v>
      </c>
      <c r="Q581" s="98">
        <v>14.290771509748366</v>
      </c>
      <c r="R581" s="98">
        <f t="shared" si="77"/>
        <v>15.569486388122698</v>
      </c>
      <c r="S581" s="98">
        <f t="shared" si="74"/>
        <v>857.44629058490193</v>
      </c>
      <c r="T581" s="101">
        <v>14.205938836137454</v>
      </c>
    </row>
    <row r="582" spans="2:20" x14ac:dyDescent="0.2">
      <c r="B582" s="100">
        <v>43685.083333333336</v>
      </c>
      <c r="C582" s="98">
        <v>10.922953426043193</v>
      </c>
      <c r="D582" s="98">
        <f t="shared" si="78"/>
        <v>13.282653665860364</v>
      </c>
      <c r="E582" s="98">
        <v>106.92138888888888</v>
      </c>
      <c r="F582" s="98">
        <f t="shared" si="76"/>
        <v>96.593485725301306</v>
      </c>
      <c r="G582" s="98">
        <v>9482.6304824546969</v>
      </c>
      <c r="H582" s="98">
        <v>18.431792534722224</v>
      </c>
      <c r="I582" s="98">
        <v>1539.5085353528129</v>
      </c>
      <c r="J582" s="98">
        <f t="shared" ref="J582:J645" si="79">E582-H582</f>
        <v>88.489596354166665</v>
      </c>
      <c r="K582" s="98">
        <v>0</v>
      </c>
      <c r="L582" s="98">
        <f t="shared" ref="L582:L645" si="80">P582-Q582</f>
        <v>317.22059885351604</v>
      </c>
      <c r="M582" s="98">
        <f t="shared" si="75"/>
        <v>316.60063189130801</v>
      </c>
      <c r="N582" s="98"/>
      <c r="O582" s="98"/>
      <c r="P582" s="98">
        <v>332.28870370369816</v>
      </c>
      <c r="Q582" s="98">
        <v>15.068104850182102</v>
      </c>
      <c r="R582" s="98">
        <f t="shared" si="77"/>
        <v>15.586856180949724</v>
      </c>
      <c r="S582" s="98">
        <f t="shared" ref="S582:S645" si="81">Q582*60</f>
        <v>904.08629101092617</v>
      </c>
      <c r="T582" s="101">
        <v>12.437713373512315</v>
      </c>
    </row>
    <row r="583" spans="2:20" x14ac:dyDescent="0.2">
      <c r="B583" s="100">
        <v>43685.125</v>
      </c>
      <c r="C583" s="98">
        <v>9.6816913922627759</v>
      </c>
      <c r="D583" s="98">
        <f t="shared" si="78"/>
        <v>13.285514545659092</v>
      </c>
      <c r="E583" s="98">
        <v>73.684444444444438</v>
      </c>
      <c r="F583" s="98">
        <f t="shared" si="76"/>
        <v>95.424863040116108</v>
      </c>
      <c r="G583" s="98">
        <v>15533.25767593003</v>
      </c>
      <c r="H583" s="98">
        <v>18.488736979166667</v>
      </c>
      <c r="I583" s="98">
        <v>2652.5824516895082</v>
      </c>
      <c r="J583" s="98">
        <f t="shared" si="79"/>
        <v>55.195707465277771</v>
      </c>
      <c r="K583" s="98">
        <v>0</v>
      </c>
      <c r="L583" s="98">
        <f t="shared" si="80"/>
        <v>315.49917169242269</v>
      </c>
      <c r="M583" s="98">
        <f t="shared" si="75"/>
        <v>316.5195363534653</v>
      </c>
      <c r="N583" s="98"/>
      <c r="O583" s="98"/>
      <c r="P583" s="98">
        <v>332.41370370368162</v>
      </c>
      <c r="Q583" s="98">
        <v>16.914532011258935</v>
      </c>
      <c r="R583" s="98">
        <f t="shared" si="77"/>
        <v>15.646236826816192</v>
      </c>
      <c r="S583" s="98">
        <f t="shared" si="81"/>
        <v>1014.8719206755361</v>
      </c>
      <c r="T583" s="101">
        <v>10.655765655340963</v>
      </c>
    </row>
    <row r="584" spans="2:20" x14ac:dyDescent="0.2">
      <c r="B584" s="100">
        <v>43685.166666666664</v>
      </c>
      <c r="C584" s="98">
        <v>9.0119489498736538</v>
      </c>
      <c r="D584" s="98">
        <f t="shared" si="78"/>
        <v>13.283405865135757</v>
      </c>
      <c r="E584" s="98">
        <v>97.651944444444439</v>
      </c>
      <c r="F584" s="98">
        <f t="shared" si="76"/>
        <v>95.665187114190175</v>
      </c>
      <c r="G584" s="98">
        <v>20624.863888888889</v>
      </c>
      <c r="H584" s="98">
        <v>18.493033854166665</v>
      </c>
      <c r="I584" s="98">
        <v>3765.2262626277075</v>
      </c>
      <c r="J584" s="98">
        <f t="shared" si="79"/>
        <v>79.15891059027777</v>
      </c>
      <c r="K584" s="98">
        <v>0</v>
      </c>
      <c r="L584" s="98">
        <f t="shared" si="80"/>
        <v>316.06483872956699</v>
      </c>
      <c r="M584" s="98">
        <f t="shared" si="75"/>
        <v>316.59486955809808</v>
      </c>
      <c r="N584" s="98"/>
      <c r="O584" s="98"/>
      <c r="P584" s="98">
        <v>332.88117283951078</v>
      </c>
      <c r="Q584" s="98">
        <v>16.816334109943774</v>
      </c>
      <c r="R584" s="98">
        <f t="shared" si="77"/>
        <v>15.582163910247589</v>
      </c>
      <c r="S584" s="98">
        <f t="shared" si="81"/>
        <v>1008.9800465966265</v>
      </c>
      <c r="T584" s="101">
        <v>9.7120388817628722</v>
      </c>
    </row>
    <row r="585" spans="2:20" x14ac:dyDescent="0.2">
      <c r="B585" s="100">
        <v>43685.208333333336</v>
      </c>
      <c r="C585" s="98">
        <v>8.6794251296255318</v>
      </c>
      <c r="D585" s="98">
        <f t="shared" si="78"/>
        <v>13.285629720688057</v>
      </c>
      <c r="E585" s="98">
        <v>79.387962962985043</v>
      </c>
      <c r="F585" s="98">
        <f t="shared" si="76"/>
        <v>95.700727237647882</v>
      </c>
      <c r="G585" s="98">
        <v>26254.834043921364</v>
      </c>
      <c r="H585" s="98">
        <v>18.444173177083332</v>
      </c>
      <c r="I585" s="98">
        <v>4876.8740404054852</v>
      </c>
      <c r="J585" s="98">
        <f t="shared" si="79"/>
        <v>60.943789785901714</v>
      </c>
      <c r="K585" s="98">
        <v>0</v>
      </c>
      <c r="L585" s="98">
        <f t="shared" si="80"/>
        <v>317.52461871060643</v>
      </c>
      <c r="M585" s="98">
        <f t="shared" si="75"/>
        <v>316.73133499240731</v>
      </c>
      <c r="N585" s="98"/>
      <c r="O585" s="98"/>
      <c r="P585" s="98">
        <v>333.27177777776285</v>
      </c>
      <c r="Q585" s="98">
        <v>15.747159067156414</v>
      </c>
      <c r="R585" s="98">
        <f t="shared" si="77"/>
        <v>15.49213057470225</v>
      </c>
      <c r="S585" s="98">
        <f t="shared" si="81"/>
        <v>944.82954402938481</v>
      </c>
      <c r="T585" s="101">
        <v>9.2720104866759439</v>
      </c>
    </row>
    <row r="586" spans="2:20" x14ac:dyDescent="0.2">
      <c r="B586" s="100">
        <v>43685.25</v>
      </c>
      <c r="C586" s="98">
        <v>8.4605643667989519</v>
      </c>
      <c r="D586" s="98">
        <f t="shared" si="78"/>
        <v>13.286928085181103</v>
      </c>
      <c r="E586" s="98">
        <v>100.96250000000001</v>
      </c>
      <c r="F586" s="98">
        <f t="shared" si="76"/>
        <v>95.72934992283308</v>
      </c>
      <c r="G586" s="98">
        <v>31348.87031892909</v>
      </c>
      <c r="H586" s="98">
        <v>18.560503472222223</v>
      </c>
      <c r="I586" s="98">
        <v>5987.0547584535016</v>
      </c>
      <c r="J586" s="98">
        <f t="shared" si="79"/>
        <v>82.401996527777783</v>
      </c>
      <c r="K586" s="98">
        <v>1321.1160748151938</v>
      </c>
      <c r="L586" s="98">
        <f t="shared" si="80"/>
        <v>317.47270365995251</v>
      </c>
      <c r="M586" s="98">
        <f t="shared" si="75"/>
        <v>316.66816752746826</v>
      </c>
      <c r="N586" s="98"/>
      <c r="O586" s="98"/>
      <c r="P586" s="98">
        <v>333.17341269840796</v>
      </c>
      <c r="Q586" s="98">
        <v>15.700709038455454</v>
      </c>
      <c r="R586" s="98">
        <f t="shared" si="77"/>
        <v>15.597420292386921</v>
      </c>
      <c r="S586" s="98">
        <f t="shared" si="81"/>
        <v>942.04254230732727</v>
      </c>
      <c r="T586" s="101">
        <v>9.0785967572530115</v>
      </c>
    </row>
    <row r="587" spans="2:20" x14ac:dyDescent="0.2">
      <c r="B587" s="100">
        <v>43685.291666666664</v>
      </c>
      <c r="C587" s="98">
        <v>8.8206321223576865</v>
      </c>
      <c r="D587" s="98">
        <f t="shared" si="78"/>
        <v>13.295371054967225</v>
      </c>
      <c r="E587" s="98">
        <v>54.948333333333331</v>
      </c>
      <c r="F587" s="98">
        <f t="shared" si="76"/>
        <v>94.928423996907156</v>
      </c>
      <c r="G587" s="98">
        <v>36189.618888888886</v>
      </c>
      <c r="H587" s="98">
        <v>18.564832899305557</v>
      </c>
      <c r="I587" s="98">
        <v>7108.1728042327031</v>
      </c>
      <c r="J587" s="98">
        <f t="shared" si="79"/>
        <v>36.383500434027773</v>
      </c>
      <c r="K587" s="98">
        <v>4989.0805041503909</v>
      </c>
      <c r="L587" s="98">
        <f t="shared" si="80"/>
        <v>319.64057145812603</v>
      </c>
      <c r="M587" s="98">
        <f t="shared" si="75"/>
        <v>316.89832013173071</v>
      </c>
      <c r="N587" s="98"/>
      <c r="O587" s="98"/>
      <c r="P587" s="98">
        <v>333.57268518519072</v>
      </c>
      <c r="Q587" s="98">
        <v>13.932113727064699</v>
      </c>
      <c r="R587" s="98">
        <f t="shared" si="77"/>
        <v>15.444127256025906</v>
      </c>
      <c r="S587" s="98">
        <f t="shared" si="81"/>
        <v>835.926823623882</v>
      </c>
      <c r="T587" s="101">
        <v>9.1235188255045152</v>
      </c>
    </row>
    <row r="588" spans="2:20" x14ac:dyDescent="0.2">
      <c r="B588" s="100">
        <v>43685.333333333336</v>
      </c>
      <c r="C588" s="98">
        <v>10.135575087865194</v>
      </c>
      <c r="D588" s="98">
        <f t="shared" si="78"/>
        <v>13.297332580503658</v>
      </c>
      <c r="E588" s="98">
        <v>97.468888888888884</v>
      </c>
      <c r="F588" s="98">
        <f t="shared" si="76"/>
        <v>94.085877700610865</v>
      </c>
      <c r="G588" s="98">
        <v>41441.883333333331</v>
      </c>
      <c r="H588" s="98">
        <v>18.516851128472222</v>
      </c>
      <c r="I588" s="98">
        <v>8225.3599033806058</v>
      </c>
      <c r="J588" s="98">
        <f t="shared" si="79"/>
        <v>78.952037760416658</v>
      </c>
      <c r="K588" s="98">
        <v>4991.2978515625</v>
      </c>
      <c r="L588" s="98">
        <f t="shared" si="80"/>
        <v>318.98428074650468</v>
      </c>
      <c r="M588" s="98">
        <f t="shared" si="75"/>
        <v>317.11688368903435</v>
      </c>
      <c r="N588" s="98"/>
      <c r="O588" s="98"/>
      <c r="P588" s="98">
        <v>333.2186111111111</v>
      </c>
      <c r="Q588" s="98">
        <v>14.234330364606446</v>
      </c>
      <c r="R588" s="98">
        <f t="shared" si="77"/>
        <v>15.271429182261572</v>
      </c>
      <c r="S588" s="98">
        <f t="shared" si="81"/>
        <v>854.05982187638676</v>
      </c>
      <c r="T588" s="101">
        <v>9.879460686282675</v>
      </c>
    </row>
    <row r="589" spans="2:20" x14ac:dyDescent="0.2">
      <c r="B589" s="100">
        <v>43685.375</v>
      </c>
      <c r="C589" s="98">
        <v>13.654001789446662</v>
      </c>
      <c r="D589" s="98">
        <f t="shared" si="78"/>
        <v>13.293791165998309</v>
      </c>
      <c r="E589" s="98">
        <v>83.436666666666667</v>
      </c>
      <c r="F589" s="98">
        <f t="shared" si="76"/>
        <v>94.617953317902163</v>
      </c>
      <c r="G589" s="98">
        <v>45288.106140351229</v>
      </c>
      <c r="H589" s="98">
        <v>18.345572916666665</v>
      </c>
      <c r="I589" s="98">
        <v>9338.9940909083689</v>
      </c>
      <c r="J589" s="98">
        <f t="shared" si="79"/>
        <v>65.091093749999999</v>
      </c>
      <c r="K589" s="98">
        <v>4991.2978515625</v>
      </c>
      <c r="L589" s="98">
        <f t="shared" si="80"/>
        <v>315.04425971479463</v>
      </c>
      <c r="M589" s="98">
        <f t="shared" si="75"/>
        <v>317.06265919988971</v>
      </c>
      <c r="N589" s="98"/>
      <c r="O589" s="98"/>
      <c r="P589" s="98">
        <v>332.39416666666665</v>
      </c>
      <c r="Q589" s="98">
        <v>17.349906951872011</v>
      </c>
      <c r="R589" s="98">
        <f t="shared" si="77"/>
        <v>15.335696109678045</v>
      </c>
      <c r="S589" s="98">
        <f t="shared" si="81"/>
        <v>1040.9944171123207</v>
      </c>
      <c r="T589" s="101">
        <v>11.905105908777978</v>
      </c>
    </row>
    <row r="590" spans="2:20" x14ac:dyDescent="0.2">
      <c r="B590" s="100">
        <v>43685.416666666664</v>
      </c>
      <c r="C590" s="98">
        <v>16.516852247686021</v>
      </c>
      <c r="D590" s="98">
        <f t="shared" si="78"/>
        <v>13.284078253336041</v>
      </c>
      <c r="E590" s="98">
        <v>48.448055555555555</v>
      </c>
      <c r="F590" s="98">
        <f t="shared" si="76"/>
        <v>93.76176118827253</v>
      </c>
      <c r="G590" s="98">
        <v>50011.771999998688</v>
      </c>
      <c r="H590" s="98">
        <v>18.498795572916666</v>
      </c>
      <c r="I590" s="98">
        <v>10445.381818183263</v>
      </c>
      <c r="J590" s="98">
        <f t="shared" si="79"/>
        <v>29.949259982638889</v>
      </c>
      <c r="K590" s="98">
        <v>4991.2978515625</v>
      </c>
      <c r="L590" s="98">
        <f t="shared" si="80"/>
        <v>317.68115011289581</v>
      </c>
      <c r="M590" s="98">
        <f t="shared" si="75"/>
        <v>317.04943210484601</v>
      </c>
      <c r="N590" s="98"/>
      <c r="O590" s="98"/>
      <c r="P590" s="98">
        <v>332.23749999998347</v>
      </c>
      <c r="Q590" s="98">
        <v>14.556349887087643</v>
      </c>
      <c r="R590" s="98">
        <f t="shared" si="77"/>
        <v>15.345315951633731</v>
      </c>
      <c r="S590" s="98">
        <f t="shared" si="81"/>
        <v>873.38099322525863</v>
      </c>
      <c r="T590" s="101">
        <v>15.375918252688004</v>
      </c>
    </row>
    <row r="591" spans="2:20" x14ac:dyDescent="0.2">
      <c r="B591" s="100">
        <v>43685.458333333336</v>
      </c>
      <c r="C591" s="98">
        <v>17.12781808058395</v>
      </c>
      <c r="D591" s="98">
        <f t="shared" si="78"/>
        <v>13.286865435858493</v>
      </c>
      <c r="E591" s="98">
        <v>85.933333333333337</v>
      </c>
      <c r="F591" s="98">
        <f t="shared" si="76"/>
        <v>94.959608410494752</v>
      </c>
      <c r="G591" s="98">
        <v>53990.152777777781</v>
      </c>
      <c r="H591" s="98">
        <v>18.576486545138888</v>
      </c>
      <c r="I591" s="98">
        <v>11562.102234848075</v>
      </c>
      <c r="J591" s="98">
        <f t="shared" si="79"/>
        <v>67.356846788194446</v>
      </c>
      <c r="K591" s="98">
        <v>4991.2978515625</v>
      </c>
      <c r="L591" s="98">
        <f t="shared" si="80"/>
        <v>317.34615226185366</v>
      </c>
      <c r="M591" s="98">
        <f t="shared" si="75"/>
        <v>317.07791107735733</v>
      </c>
      <c r="N591" s="98"/>
      <c r="O591" s="98"/>
      <c r="P591" s="98">
        <v>332.10564814813438</v>
      </c>
      <c r="Q591" s="98">
        <v>14.759495886280719</v>
      </c>
      <c r="R591" s="98">
        <f t="shared" si="77"/>
        <v>15.327662596405828</v>
      </c>
      <c r="S591" s="98">
        <f t="shared" si="81"/>
        <v>885.56975317684316</v>
      </c>
      <c r="T591" s="101">
        <v>16.710733980645632</v>
      </c>
    </row>
    <row r="592" spans="2:20" x14ac:dyDescent="0.2">
      <c r="B592" s="100">
        <v>43685.5</v>
      </c>
      <c r="C592" s="98">
        <v>16.616210874980315</v>
      </c>
      <c r="D592" s="98">
        <f t="shared" si="78"/>
        <v>13.286112308338092</v>
      </c>
      <c r="E592" s="98">
        <v>80.834722222222226</v>
      </c>
      <c r="F592" s="98">
        <f t="shared" si="76"/>
        <v>98.261865354939218</v>
      </c>
      <c r="G592" s="98">
        <v>59147.086786789361</v>
      </c>
      <c r="H592" s="98">
        <v>18.237662760416665</v>
      </c>
      <c r="I592" s="98">
        <v>12674.311363635063</v>
      </c>
      <c r="J592" s="98">
        <f t="shared" si="79"/>
        <v>62.597059461805557</v>
      </c>
      <c r="K592" s="98">
        <v>4991.2978515625</v>
      </c>
      <c r="L592" s="98">
        <f t="shared" si="80"/>
        <v>318.33744963752497</v>
      </c>
      <c r="M592" s="98">
        <f t="shared" si="75"/>
        <v>317.27520635495711</v>
      </c>
      <c r="N592" s="98"/>
      <c r="O592" s="98"/>
      <c r="P592" s="98">
        <v>332.43361111111113</v>
      </c>
      <c r="Q592" s="98">
        <v>14.09616147358614</v>
      </c>
      <c r="R592" s="98">
        <f t="shared" si="77"/>
        <v>15.16109648547234</v>
      </c>
      <c r="S592" s="98">
        <f t="shared" si="81"/>
        <v>845.76968841516839</v>
      </c>
      <c r="T592" s="101">
        <v>17.01521558392767</v>
      </c>
    </row>
    <row r="593" spans="2:20" x14ac:dyDescent="0.2">
      <c r="B593" s="100">
        <v>43685.541666666664</v>
      </c>
      <c r="C593" s="98">
        <v>16.33648632544093</v>
      </c>
      <c r="D593" s="98">
        <f t="shared" si="78"/>
        <v>13.291697616530797</v>
      </c>
      <c r="E593" s="98">
        <v>114.26861111111111</v>
      </c>
      <c r="F593" s="98">
        <f t="shared" si="76"/>
        <v>97.475615354939194</v>
      </c>
      <c r="G593" s="98">
        <v>64994.331313126881</v>
      </c>
      <c r="H593" s="98">
        <v>18.375998263888889</v>
      </c>
      <c r="I593" s="98">
        <v>13783.495479797522</v>
      </c>
      <c r="J593" s="98">
        <f t="shared" si="79"/>
        <v>95.892612847222225</v>
      </c>
      <c r="K593" s="98">
        <v>4991.2978515625</v>
      </c>
      <c r="L593" s="98">
        <f t="shared" si="80"/>
        <v>316.6153195485183</v>
      </c>
      <c r="M593" s="98">
        <f t="shared" si="75"/>
        <v>317.25815417469175</v>
      </c>
      <c r="N593" s="98"/>
      <c r="O593" s="98"/>
      <c r="P593" s="98">
        <v>331.18854938271147</v>
      </c>
      <c r="Q593" s="98">
        <v>14.573229834193157</v>
      </c>
      <c r="R593" s="98">
        <f t="shared" si="77"/>
        <v>15.147670270675851</v>
      </c>
      <c r="S593" s="98">
        <f t="shared" si="81"/>
        <v>874.39379005158935</v>
      </c>
      <c r="T593" s="101">
        <v>16.597239167191631</v>
      </c>
    </row>
    <row r="594" spans="2:20" x14ac:dyDescent="0.2">
      <c r="B594" s="100">
        <v>43685.583333333336</v>
      </c>
      <c r="C594" s="98">
        <v>16.083156252259698</v>
      </c>
      <c r="D594" s="98">
        <f t="shared" si="78"/>
        <v>13.309637240198532</v>
      </c>
      <c r="E594" s="98">
        <v>83.094444444444449</v>
      </c>
      <c r="F594" s="98">
        <f t="shared" si="76"/>
        <v>96.98666859567993</v>
      </c>
      <c r="G594" s="98">
        <v>71089.067417413666</v>
      </c>
      <c r="H594" s="98">
        <v>18.481759982638888</v>
      </c>
      <c r="I594" s="98">
        <v>14893.533484847281</v>
      </c>
      <c r="J594" s="98">
        <f t="shared" si="79"/>
        <v>64.612684461805557</v>
      </c>
      <c r="K594" s="98">
        <v>4991.2978515625</v>
      </c>
      <c r="L594" s="98">
        <f t="shared" si="80"/>
        <v>315.19484885178196</v>
      </c>
      <c r="M594" s="98">
        <f t="shared" si="75"/>
        <v>317.16377052322622</v>
      </c>
      <c r="N594" s="98"/>
      <c r="O594" s="98"/>
      <c r="P594" s="98">
        <v>332.47388888888889</v>
      </c>
      <c r="Q594" s="98">
        <v>17.279040037106931</v>
      </c>
      <c r="R594" s="98">
        <f t="shared" si="77"/>
        <v>15.249688953006491</v>
      </c>
      <c r="S594" s="98">
        <f t="shared" si="81"/>
        <v>1036.7424022264158</v>
      </c>
      <c r="T594" s="101">
        <v>16.529479076968016</v>
      </c>
    </row>
    <row r="595" spans="2:20" x14ac:dyDescent="0.2">
      <c r="B595" s="100">
        <v>43685.625</v>
      </c>
      <c r="C595" s="98">
        <v>15.285839068094889</v>
      </c>
      <c r="D595" s="98">
        <f t="shared" si="78"/>
        <v>13.316811908153168</v>
      </c>
      <c r="E595" s="98">
        <v>136.12972222222223</v>
      </c>
      <c r="F595" s="98">
        <f t="shared" si="76"/>
        <v>99.560731095679941</v>
      </c>
      <c r="G595" s="98">
        <v>77949.43541666666</v>
      </c>
      <c r="H595" s="98">
        <v>18.606249999999999</v>
      </c>
      <c r="I595" s="98">
        <v>16010.691212119526</v>
      </c>
      <c r="J595" s="98">
        <f t="shared" si="79"/>
        <v>117.52347222222222</v>
      </c>
      <c r="K595" s="98">
        <v>4991.2978515625</v>
      </c>
      <c r="L595" s="98">
        <f t="shared" si="80"/>
        <v>317.6051845123867</v>
      </c>
      <c r="M595" s="98">
        <f t="shared" si="75"/>
        <v>317.16804175714788</v>
      </c>
      <c r="N595" s="98"/>
      <c r="O595" s="98"/>
      <c r="P595" s="98">
        <v>332.61268518519068</v>
      </c>
      <c r="Q595" s="98">
        <v>15.007500672803985</v>
      </c>
      <c r="R595" s="98">
        <f t="shared" si="77"/>
        <v>15.24349256476413</v>
      </c>
      <c r="S595" s="98">
        <f t="shared" si="81"/>
        <v>900.45004036823912</v>
      </c>
      <c r="T595" s="101">
        <v>15.998092049126409</v>
      </c>
    </row>
    <row r="596" spans="2:20" x14ac:dyDescent="0.2">
      <c r="B596" s="100">
        <v>43685.666666666664</v>
      </c>
      <c r="C596" s="98">
        <v>14.849593273533715</v>
      </c>
      <c r="D596" s="98">
        <f t="shared" si="78"/>
        <v>13.313237418080618</v>
      </c>
      <c r="E596" s="98">
        <v>80.05083333333333</v>
      </c>
      <c r="F596" s="98">
        <f t="shared" si="76"/>
        <v>96.248624614198448</v>
      </c>
      <c r="G596" s="98">
        <v>83377.018370369275</v>
      </c>
      <c r="H596" s="98">
        <v>18.664333767361111</v>
      </c>
      <c r="I596" s="98">
        <v>17126.704432366423</v>
      </c>
      <c r="J596" s="98">
        <f t="shared" si="79"/>
        <v>61.386499565972215</v>
      </c>
      <c r="K596" s="98">
        <v>4991.2978515625</v>
      </c>
      <c r="L596" s="98">
        <f t="shared" si="80"/>
        <v>318.67053180845454</v>
      </c>
      <c r="M596" s="98">
        <f t="shared" si="75"/>
        <v>317.38515526404365</v>
      </c>
      <c r="N596" s="98"/>
      <c r="O596" s="98"/>
      <c r="P596" s="98">
        <v>332.39889467592559</v>
      </c>
      <c r="Q596" s="98">
        <v>13.728362867471038</v>
      </c>
      <c r="R596" s="98">
        <f t="shared" si="77"/>
        <v>15.041703373068927</v>
      </c>
      <c r="S596" s="98">
        <f t="shared" si="81"/>
        <v>823.70177204826223</v>
      </c>
      <c r="T596" s="101">
        <v>15.396476501672877</v>
      </c>
    </row>
    <row r="597" spans="2:20" x14ac:dyDescent="0.2">
      <c r="B597" s="100">
        <v>43685.708333333336</v>
      </c>
      <c r="C597" s="98">
        <v>14.653441051377191</v>
      </c>
      <c r="D597" s="98">
        <f t="shared" si="78"/>
        <v>13.335926033444897</v>
      </c>
      <c r="E597" s="98">
        <v>112.34916666666666</v>
      </c>
      <c r="F597" s="98">
        <f t="shared" si="76"/>
        <v>97.150326003087343</v>
      </c>
      <c r="G597" s="98">
        <v>88609.584705488014</v>
      </c>
      <c r="H597" s="98">
        <v>18.438530815972221</v>
      </c>
      <c r="I597" s="98">
        <v>18246.564810604916</v>
      </c>
      <c r="J597" s="98">
        <f t="shared" si="79"/>
        <v>93.910635850694433</v>
      </c>
      <c r="K597" s="98">
        <v>4991.2978515625</v>
      </c>
      <c r="L597" s="98">
        <f t="shared" si="80"/>
        <v>318.06247372230825</v>
      </c>
      <c r="M597" s="98">
        <f t="shared" si="75"/>
        <v>317.49704452595404</v>
      </c>
      <c r="N597" s="98"/>
      <c r="O597" s="98"/>
      <c r="P597" s="98">
        <v>331.72086419747933</v>
      </c>
      <c r="Q597" s="98">
        <v>13.658390475171101</v>
      </c>
      <c r="R597" s="98">
        <f t="shared" si="77"/>
        <v>14.89170582926309</v>
      </c>
      <c r="S597" s="98">
        <f t="shared" si="81"/>
        <v>819.50342851026608</v>
      </c>
      <c r="T597" s="101">
        <v>15.172050530115763</v>
      </c>
    </row>
    <row r="598" spans="2:20" x14ac:dyDescent="0.2">
      <c r="B598" s="100">
        <v>43685.75</v>
      </c>
      <c r="C598" s="98">
        <v>14.1427693361886</v>
      </c>
      <c r="D598" s="98">
        <f t="shared" si="78"/>
        <v>13.326657566041446</v>
      </c>
      <c r="E598" s="98">
        <v>92.103333333333339</v>
      </c>
      <c r="F598" s="98">
        <f t="shared" si="76"/>
        <v>95.055927854939213</v>
      </c>
      <c r="G598" s="98">
        <v>95450.921212121641</v>
      </c>
      <c r="H598" s="98">
        <v>18.447059461805555</v>
      </c>
      <c r="I598" s="98">
        <v>19356.830037879015</v>
      </c>
      <c r="J598" s="98">
        <f t="shared" si="79"/>
        <v>73.656273871527787</v>
      </c>
      <c r="K598" s="98">
        <v>4991.2978515625</v>
      </c>
      <c r="L598" s="98">
        <f t="shared" si="80"/>
        <v>317.8048049570703</v>
      </c>
      <c r="M598" s="98">
        <f t="shared" si="75"/>
        <v>317.43775015913843</v>
      </c>
      <c r="N598" s="98"/>
      <c r="O598" s="98"/>
      <c r="P598" s="98">
        <v>331.76555555555558</v>
      </c>
      <c r="Q598" s="98">
        <v>13.960750598485271</v>
      </c>
      <c r="R598" s="98">
        <f t="shared" si="77"/>
        <v>14.936007912127693</v>
      </c>
      <c r="S598" s="98">
        <f t="shared" si="81"/>
        <v>837.64503590911625</v>
      </c>
      <c r="T598" s="101">
        <v>14.850930563608806</v>
      </c>
    </row>
    <row r="599" spans="2:20" x14ac:dyDescent="0.2">
      <c r="B599" s="100">
        <v>43685.791666666664</v>
      </c>
      <c r="C599" s="98">
        <v>14.205103966395059</v>
      </c>
      <c r="D599" s="98">
        <f t="shared" si="78"/>
        <v>13.304516575155816</v>
      </c>
      <c r="E599" s="98">
        <v>107.01027777777777</v>
      </c>
      <c r="F599" s="98">
        <f t="shared" si="76"/>
        <v>94.214909336420689</v>
      </c>
      <c r="G599" s="98">
        <v>101172.09451851864</v>
      </c>
      <c r="H599" s="98">
        <v>21.929937065972222</v>
      </c>
      <c r="I599" s="98">
        <v>20565.81243961268</v>
      </c>
      <c r="J599" s="98">
        <f t="shared" si="79"/>
        <v>85.080340711805547</v>
      </c>
      <c r="K599" s="98">
        <v>4991.2978515625</v>
      </c>
      <c r="L599" s="98">
        <f t="shared" si="80"/>
        <v>315.38219266147132</v>
      </c>
      <c r="M599" s="98">
        <f t="shared" si="75"/>
        <v>317.25067666887321</v>
      </c>
      <c r="N599" s="98"/>
      <c r="O599" s="98"/>
      <c r="P599" s="98">
        <v>332.348650793665</v>
      </c>
      <c r="Q599" s="98">
        <v>16.966458132193658</v>
      </c>
      <c r="R599" s="98">
        <f t="shared" si="77"/>
        <v>15.110258169542748</v>
      </c>
      <c r="S599" s="98">
        <f t="shared" si="81"/>
        <v>1017.9874879316195</v>
      </c>
      <c r="T599" s="101">
        <v>14.675894503525535</v>
      </c>
    </row>
    <row r="600" spans="2:20" x14ac:dyDescent="0.2">
      <c r="B600" s="100">
        <v>43685.833333333336</v>
      </c>
      <c r="C600" s="98">
        <v>14.278631572617581</v>
      </c>
      <c r="D600" s="98">
        <f t="shared" si="78"/>
        <v>13.30999011352629</v>
      </c>
      <c r="E600" s="98">
        <v>90.988611111111112</v>
      </c>
      <c r="F600" s="98">
        <f t="shared" si="76"/>
        <v>94.300661651235487</v>
      </c>
      <c r="G600" s="98">
        <v>107712.6668091178</v>
      </c>
      <c r="H600" s="98">
        <v>23.103124999999999</v>
      </c>
      <c r="I600" s="98">
        <v>21953.465151516597</v>
      </c>
      <c r="J600" s="98">
        <f t="shared" si="79"/>
        <v>67.885486111111106</v>
      </c>
      <c r="K600" s="98">
        <v>4991.2978515625</v>
      </c>
      <c r="L600" s="98">
        <f t="shared" si="80"/>
        <v>318.33638448480554</v>
      </c>
      <c r="M600" s="98">
        <f t="shared" si="75"/>
        <v>317.29195288404884</v>
      </c>
      <c r="N600" s="98"/>
      <c r="O600" s="98"/>
      <c r="P600" s="98">
        <v>332.23067901231349</v>
      </c>
      <c r="Q600" s="98">
        <v>13.894294527507931</v>
      </c>
      <c r="R600" s="98">
        <f t="shared" si="77"/>
        <v>15.104531079880152</v>
      </c>
      <c r="S600" s="98">
        <f t="shared" si="81"/>
        <v>833.65767165047589</v>
      </c>
      <c r="T600" s="101">
        <v>14.782233945735626</v>
      </c>
    </row>
    <row r="601" spans="2:20" x14ac:dyDescent="0.2">
      <c r="B601" s="100">
        <v>43685.875</v>
      </c>
      <c r="C601" s="98">
        <v>14.297143525547451</v>
      </c>
      <c r="D601" s="98">
        <f t="shared" si="78"/>
        <v>13.31506760187508</v>
      </c>
      <c r="E601" s="98">
        <v>111.11083333333333</v>
      </c>
      <c r="F601" s="98">
        <f t="shared" si="76"/>
        <v>93.955441743828047</v>
      </c>
      <c r="G601" s="98">
        <v>113586.63012519399</v>
      </c>
      <c r="H601" s="98">
        <v>23.210091145833335</v>
      </c>
      <c r="I601" s="98">
        <v>23348.40614734239</v>
      </c>
      <c r="J601" s="98">
        <f t="shared" si="79"/>
        <v>87.900742187500001</v>
      </c>
      <c r="K601" s="98">
        <v>4991.2978515625</v>
      </c>
      <c r="L601" s="98">
        <f t="shared" si="80"/>
        <v>318.17632234691541</v>
      </c>
      <c r="M601" s="98">
        <f t="shared" si="75"/>
        <v>317.31355748561151</v>
      </c>
      <c r="N601" s="98"/>
      <c r="O601" s="98"/>
      <c r="P601" s="98">
        <v>332.03333333333336</v>
      </c>
      <c r="Q601" s="98">
        <v>13.857010986417945</v>
      </c>
      <c r="R601" s="98">
        <f t="shared" si="77"/>
        <v>15.07386397831756</v>
      </c>
      <c r="S601" s="98">
        <f t="shared" si="81"/>
        <v>831.42065918507672</v>
      </c>
      <c r="T601" s="101">
        <v>14.697725308250391</v>
      </c>
    </row>
    <row r="602" spans="2:20" x14ac:dyDescent="0.2">
      <c r="B602" s="100">
        <v>43685.916666666664</v>
      </c>
      <c r="C602" s="98">
        <v>14.15774596527775</v>
      </c>
      <c r="D602" s="98">
        <f t="shared" si="78"/>
        <v>13.310601150825498</v>
      </c>
      <c r="E602" s="98">
        <v>84.307777777777773</v>
      </c>
      <c r="F602" s="98">
        <f t="shared" si="76"/>
        <v>93.497143132716928</v>
      </c>
      <c r="G602" s="98">
        <v>119671.21901409175</v>
      </c>
      <c r="H602" s="98">
        <v>23.427875434027779</v>
      </c>
      <c r="I602" s="98">
        <v>24749.730357143217</v>
      </c>
      <c r="J602" s="98">
        <f t="shared" si="79"/>
        <v>60.87990234374999</v>
      </c>
      <c r="K602" s="98">
        <v>4991.2978515625</v>
      </c>
      <c r="L602" s="98">
        <f t="shared" si="80"/>
        <v>317.33172586384956</v>
      </c>
      <c r="M602" s="98">
        <f t="shared" si="75"/>
        <v>317.41636312590202</v>
      </c>
      <c r="N602" s="98"/>
      <c r="O602" s="98"/>
      <c r="P602" s="98">
        <v>331.39895061728856</v>
      </c>
      <c r="Q602" s="98">
        <v>14.067224753439012</v>
      </c>
      <c r="R602" s="98">
        <f t="shared" si="77"/>
        <v>14.974726033500863</v>
      </c>
      <c r="S602" s="98">
        <f t="shared" si="81"/>
        <v>844.03348520634074</v>
      </c>
      <c r="T602" s="101">
        <v>14.786248038080004</v>
      </c>
    </row>
    <row r="603" spans="2:20" x14ac:dyDescent="0.2">
      <c r="B603" s="100">
        <v>43685.958333333336</v>
      </c>
      <c r="C603" s="98">
        <v>14.482142819298637</v>
      </c>
      <c r="D603" s="98">
        <f t="shared" si="78"/>
        <v>13.304312252473771</v>
      </c>
      <c r="E603" s="98">
        <v>119.17472222222223</v>
      </c>
      <c r="F603" s="98">
        <f t="shared" si="76"/>
        <v>93.623451003087325</v>
      </c>
      <c r="G603" s="98">
        <v>125751.96111111112</v>
      </c>
      <c r="H603" s="98">
        <v>23.368250868055554</v>
      </c>
      <c r="I603" s="98">
        <v>26166.070479797258</v>
      </c>
      <c r="J603" s="98">
        <f t="shared" si="79"/>
        <v>95.806471354166675</v>
      </c>
      <c r="K603" s="98">
        <v>4991.2978515625</v>
      </c>
      <c r="L603" s="98">
        <f t="shared" si="80"/>
        <v>317.05902802499202</v>
      </c>
      <c r="M603" s="98">
        <f t="shared" ref="M603:M666" si="82">AVERAGE(L580:L603)</f>
        <v>317.35545276511669</v>
      </c>
      <c r="N603" s="98"/>
      <c r="O603" s="98"/>
      <c r="P603" s="98">
        <v>331.52944444444444</v>
      </c>
      <c r="Q603" s="98">
        <v>14.470416419452393</v>
      </c>
      <c r="R603" s="98">
        <f t="shared" si="77"/>
        <v>14.986099357249119</v>
      </c>
      <c r="S603" s="98">
        <f t="shared" si="81"/>
        <v>868.22498516714359</v>
      </c>
      <c r="T603" s="101">
        <v>14.768354128644699</v>
      </c>
    </row>
    <row r="604" spans="2:20" x14ac:dyDescent="0.2">
      <c r="B604" s="100">
        <v>43686</v>
      </c>
      <c r="C604" s="98">
        <v>14.037594301611598</v>
      </c>
      <c r="D604" s="98">
        <f t="shared" si="78"/>
        <v>13.298850921942181</v>
      </c>
      <c r="E604" s="98">
        <v>102.92861111111111</v>
      </c>
      <c r="F604" s="98">
        <f t="shared" si="76"/>
        <v>94.280898919753994</v>
      </c>
      <c r="G604" s="98">
        <v>131348.7090909089</v>
      </c>
      <c r="H604" s="98">
        <v>23.325043402777776</v>
      </c>
      <c r="I604" s="98">
        <v>27569.094204545683</v>
      </c>
      <c r="J604" s="98">
        <f t="shared" si="79"/>
        <v>79.60356770833333</v>
      </c>
      <c r="K604" s="98">
        <v>4991.2978515625</v>
      </c>
      <c r="L604" s="98">
        <f t="shared" si="80"/>
        <v>318.43534716283796</v>
      </c>
      <c r="M604" s="98">
        <f t="shared" si="82"/>
        <v>317.41650551907713</v>
      </c>
      <c r="N604" s="98"/>
      <c r="O604" s="98"/>
      <c r="P604" s="98">
        <v>332.44592592592039</v>
      </c>
      <c r="Q604" s="98">
        <v>14.010578763082416</v>
      </c>
      <c r="R604" s="98">
        <f t="shared" si="77"/>
        <v>14.955801122690318</v>
      </c>
      <c r="S604" s="98">
        <f t="shared" si="81"/>
        <v>840.63472578494498</v>
      </c>
      <c r="T604" s="101">
        <v>14.793824182402847</v>
      </c>
    </row>
    <row r="605" spans="2:20" x14ac:dyDescent="0.2">
      <c r="B605" s="100">
        <v>43686.041666666664</v>
      </c>
      <c r="C605" s="98">
        <v>12.631665781339009</v>
      </c>
      <c r="D605" s="98">
        <f t="shared" si="78"/>
        <v>13.294541112771086</v>
      </c>
      <c r="E605" s="98">
        <v>90.063611111111115</v>
      </c>
      <c r="F605" s="98">
        <f t="shared" ref="F605:F668" si="83">AVERAGE(E582:E605)</f>
        <v>93.052449845679931</v>
      </c>
      <c r="G605" s="98">
        <v>2720.8444444444444</v>
      </c>
      <c r="H605" s="98">
        <v>23.132345920138889</v>
      </c>
      <c r="I605" s="98">
        <v>1797.3627020197443</v>
      </c>
      <c r="J605" s="98">
        <f t="shared" si="79"/>
        <v>66.931265190972226</v>
      </c>
      <c r="K605" s="98">
        <v>29.115904134114583</v>
      </c>
      <c r="L605" s="98">
        <f t="shared" si="80"/>
        <v>314.97451237545243</v>
      </c>
      <c r="M605" s="98">
        <f t="shared" si="82"/>
        <v>317.26935299577536</v>
      </c>
      <c r="N605" s="98"/>
      <c r="O605" s="98"/>
      <c r="P605" s="98">
        <v>332.00895061728028</v>
      </c>
      <c r="Q605" s="98">
        <v>17.034438241827818</v>
      </c>
      <c r="R605" s="98">
        <f t="shared" ref="R605:R668" si="84">AVERAGE(Q582:Q605)</f>
        <v>15.070120569860295</v>
      </c>
      <c r="S605" s="98">
        <f t="shared" si="81"/>
        <v>1022.0662945096691</v>
      </c>
      <c r="T605" s="101">
        <v>14.151775074018321</v>
      </c>
    </row>
    <row r="606" spans="2:20" x14ac:dyDescent="0.2">
      <c r="B606" s="100">
        <v>43686.083333333336</v>
      </c>
      <c r="C606" s="98">
        <v>10.955891779440119</v>
      </c>
      <c r="D606" s="98">
        <f t="shared" si="78"/>
        <v>13.295913544162621</v>
      </c>
      <c r="E606" s="98">
        <v>94.924166666666665</v>
      </c>
      <c r="F606" s="98">
        <f t="shared" si="83"/>
        <v>92.55256558642067</v>
      </c>
      <c r="G606" s="98">
        <v>7839.2712592588532</v>
      </c>
      <c r="H606" s="98">
        <v>23.230002170138889</v>
      </c>
      <c r="I606" s="98">
        <v>1914.0241666666666</v>
      </c>
      <c r="J606" s="98">
        <f t="shared" si="79"/>
        <v>71.694164496527776</v>
      </c>
      <c r="K606" s="98">
        <v>4254.7440976667403</v>
      </c>
      <c r="L606" s="98">
        <f t="shared" si="80"/>
        <v>317.78398839064357</v>
      </c>
      <c r="M606" s="98">
        <f t="shared" si="82"/>
        <v>317.29282755982234</v>
      </c>
      <c r="N606" s="98"/>
      <c r="O606" s="98"/>
      <c r="P606" s="98">
        <v>332.14879629625216</v>
      </c>
      <c r="Q606" s="98">
        <v>14.364807905608581</v>
      </c>
      <c r="R606" s="98">
        <f t="shared" si="84"/>
        <v>15.040816530503067</v>
      </c>
      <c r="S606" s="98">
        <f t="shared" si="81"/>
        <v>861.88847433651483</v>
      </c>
      <c r="T606" s="101">
        <v>12.546518081003839</v>
      </c>
    </row>
    <row r="607" spans="2:20" x14ac:dyDescent="0.2">
      <c r="B607" s="100">
        <v>43686.125</v>
      </c>
      <c r="C607" s="98">
        <v>9.8324993004267007</v>
      </c>
      <c r="D607" s="98">
        <f t="shared" si="78"/>
        <v>13.302197207002786</v>
      </c>
      <c r="E607" s="98">
        <v>87.460555555555558</v>
      </c>
      <c r="F607" s="98">
        <f t="shared" si="83"/>
        <v>93.126570216050297</v>
      </c>
      <c r="G607" s="98">
        <v>13825.355109739303</v>
      </c>
      <c r="H607" s="98">
        <v>23.203374565972222</v>
      </c>
      <c r="I607" s="98">
        <v>3314.1797222222222</v>
      </c>
      <c r="J607" s="98">
        <f t="shared" si="79"/>
        <v>64.257180989583333</v>
      </c>
      <c r="K607" s="98">
        <v>13117.300727539063</v>
      </c>
      <c r="L607" s="98">
        <f t="shared" si="80"/>
        <v>317.30926322302054</v>
      </c>
      <c r="M607" s="98">
        <f t="shared" si="82"/>
        <v>317.36824804026395</v>
      </c>
      <c r="N607" s="98"/>
      <c r="O607" s="98"/>
      <c r="P607" s="98">
        <v>331.43388888888887</v>
      </c>
      <c r="Q607" s="98">
        <v>14.124625665868322</v>
      </c>
      <c r="R607" s="98">
        <f t="shared" si="84"/>
        <v>14.924570432778459</v>
      </c>
      <c r="S607" s="98">
        <f t="shared" si="81"/>
        <v>847.47753995209928</v>
      </c>
      <c r="T607" s="101">
        <v>11.025488287342919</v>
      </c>
    </row>
    <row r="608" spans="2:20" x14ac:dyDescent="0.2">
      <c r="B608" s="100">
        <v>43686.166666666664</v>
      </c>
      <c r="C608" s="98">
        <v>8.9758469425307386</v>
      </c>
      <c r="D608" s="98">
        <f t="shared" si="78"/>
        <v>13.30069295669683</v>
      </c>
      <c r="E608" s="98">
        <v>101.13138888888889</v>
      </c>
      <c r="F608" s="98">
        <f t="shared" si="83"/>
        <v>93.271547067902148</v>
      </c>
      <c r="G608" s="98">
        <v>19265.144078942536</v>
      </c>
      <c r="H608" s="98">
        <v>23.360731336805557</v>
      </c>
      <c r="I608" s="98">
        <v>4715.7797101469832</v>
      </c>
      <c r="J608" s="98">
        <f t="shared" si="79"/>
        <v>77.770657552083335</v>
      </c>
      <c r="K608" s="98">
        <v>22050.871646083186</v>
      </c>
      <c r="L608" s="98">
        <f t="shared" si="80"/>
        <v>318.46223688768066</v>
      </c>
      <c r="M608" s="98">
        <f t="shared" si="82"/>
        <v>317.46813963018536</v>
      </c>
      <c r="N608" s="98"/>
      <c r="O608" s="98"/>
      <c r="P608" s="98">
        <v>332.0467361111111</v>
      </c>
      <c r="Q608" s="98">
        <v>13.584499223430434</v>
      </c>
      <c r="R608" s="98">
        <f t="shared" si="84"/>
        <v>14.789910645840402</v>
      </c>
      <c r="S608" s="98">
        <f t="shared" si="81"/>
        <v>815.06995340582603</v>
      </c>
      <c r="T608" s="101">
        <v>9.9688443029754694</v>
      </c>
    </row>
    <row r="609" spans="2:20" x14ac:dyDescent="0.2">
      <c r="B609" s="100">
        <v>43686.208333333336</v>
      </c>
      <c r="C609" s="98">
        <v>8.5489717991096477</v>
      </c>
      <c r="D609" s="98">
        <f t="shared" si="78"/>
        <v>13.295257401258668</v>
      </c>
      <c r="E609" s="98">
        <v>69.132222222222225</v>
      </c>
      <c r="F609" s="98">
        <f t="shared" si="83"/>
        <v>92.844224537037022</v>
      </c>
      <c r="G609" s="98">
        <v>24645.067248061499</v>
      </c>
      <c r="H609" s="98">
        <v>23.122059461805556</v>
      </c>
      <c r="I609" s="98">
        <v>6121.5888888888885</v>
      </c>
      <c r="J609" s="98">
        <f t="shared" si="79"/>
        <v>46.010162760416669</v>
      </c>
      <c r="K609" s="98">
        <v>30928.396706633437</v>
      </c>
      <c r="L609" s="98">
        <f t="shared" si="80"/>
        <v>316.83451551992033</v>
      </c>
      <c r="M609" s="98">
        <f t="shared" si="82"/>
        <v>317.43938533057343</v>
      </c>
      <c r="N609" s="98"/>
      <c r="O609" s="98"/>
      <c r="P609" s="98">
        <v>332.04703703703154</v>
      </c>
      <c r="Q609" s="98">
        <v>15.212521517111195</v>
      </c>
      <c r="R609" s="98">
        <f t="shared" si="84"/>
        <v>14.767634081255183</v>
      </c>
      <c r="S609" s="98">
        <f t="shared" si="81"/>
        <v>912.75129102667177</v>
      </c>
      <c r="T609" s="101">
        <v>9.3808138785314643</v>
      </c>
    </row>
    <row r="610" spans="2:20" x14ac:dyDescent="0.2">
      <c r="B610" s="100">
        <v>43686.25</v>
      </c>
      <c r="C610" s="98">
        <v>8.5043234798643326</v>
      </c>
      <c r="D610" s="98">
        <f t="shared" si="78"/>
        <v>13.297080697636394</v>
      </c>
      <c r="E610" s="98">
        <v>106.37166666666667</v>
      </c>
      <c r="F610" s="98">
        <f t="shared" si="83"/>
        <v>93.069606481481472</v>
      </c>
      <c r="G610" s="98">
        <v>30108</v>
      </c>
      <c r="H610" s="98">
        <v>23.300651041666665</v>
      </c>
      <c r="I610" s="98">
        <v>7517.359065654543</v>
      </c>
      <c r="J610" s="98">
        <f t="shared" si="79"/>
        <v>83.071015625000001</v>
      </c>
      <c r="K610" s="98">
        <v>38387.844384042291</v>
      </c>
      <c r="L610" s="98">
        <f t="shared" si="80"/>
        <v>313.5441681757797</v>
      </c>
      <c r="M610" s="98">
        <f t="shared" si="82"/>
        <v>317.27569635206623</v>
      </c>
      <c r="N610" s="98"/>
      <c r="O610" s="98"/>
      <c r="P610" s="98">
        <v>331.49773148147801</v>
      </c>
      <c r="Q610" s="98">
        <v>17.953563305698335</v>
      </c>
      <c r="R610" s="98">
        <f t="shared" si="84"/>
        <v>14.861503009056968</v>
      </c>
      <c r="S610" s="98">
        <f t="shared" si="81"/>
        <v>1077.2137983419002</v>
      </c>
      <c r="T610" s="101">
        <v>9.2058742431358169</v>
      </c>
    </row>
    <row r="611" spans="2:20" x14ac:dyDescent="0.2">
      <c r="B611" s="100">
        <v>43686.291666666664</v>
      </c>
      <c r="C611" s="98">
        <v>8.8034152595121284</v>
      </c>
      <c r="D611" s="98">
        <f t="shared" si="78"/>
        <v>13.296363328351163</v>
      </c>
      <c r="E611" s="98">
        <v>88.278240740746256</v>
      </c>
      <c r="F611" s="98">
        <f t="shared" si="83"/>
        <v>94.458352623457031</v>
      </c>
      <c r="G611" s="98">
        <v>34536.266504461702</v>
      </c>
      <c r="H611" s="98">
        <v>23.457703993055556</v>
      </c>
      <c r="I611" s="98">
        <v>8924.1110507237918</v>
      </c>
      <c r="J611" s="98">
        <f t="shared" si="79"/>
        <v>64.820536747690696</v>
      </c>
      <c r="K611" s="98">
        <v>41477.896811342369</v>
      </c>
      <c r="L611" s="98">
        <f t="shared" si="80"/>
        <v>319.87532065645587</v>
      </c>
      <c r="M611" s="98">
        <f t="shared" si="82"/>
        <v>317.28547756866334</v>
      </c>
      <c r="N611" s="98"/>
      <c r="O611" s="98"/>
      <c r="P611" s="98">
        <v>332.85225308636825</v>
      </c>
      <c r="Q611" s="98">
        <v>12.976932429912397</v>
      </c>
      <c r="R611" s="98">
        <f t="shared" si="84"/>
        <v>14.821703788342285</v>
      </c>
      <c r="S611" s="98">
        <f t="shared" si="81"/>
        <v>778.61594579474377</v>
      </c>
      <c r="T611" s="101">
        <v>9.1538004031046221</v>
      </c>
    </row>
    <row r="612" spans="2:20" x14ac:dyDescent="0.2">
      <c r="B612" s="100">
        <v>43686.333333333336</v>
      </c>
      <c r="C612" s="98">
        <v>10.089365738939701</v>
      </c>
      <c r="D612" s="98">
        <f t="shared" si="78"/>
        <v>13.294437938812599</v>
      </c>
      <c r="E612" s="98">
        <v>69.888703703681628</v>
      </c>
      <c r="F612" s="98">
        <f t="shared" si="83"/>
        <v>93.309178240740081</v>
      </c>
      <c r="G612" s="98">
        <v>40096.497293446861</v>
      </c>
      <c r="H612" s="98">
        <v>23.306792534722224</v>
      </c>
      <c r="I612" s="98">
        <v>10330.173787879547</v>
      </c>
      <c r="J612" s="98">
        <f t="shared" si="79"/>
        <v>46.581911168959408</v>
      </c>
      <c r="K612" s="98">
        <v>41479.3125</v>
      </c>
      <c r="L612" s="98">
        <f t="shared" si="80"/>
        <v>316.41967758752611</v>
      </c>
      <c r="M612" s="98">
        <f t="shared" si="82"/>
        <v>317.1786191037059</v>
      </c>
      <c r="N612" s="98"/>
      <c r="O612" s="98"/>
      <c r="P612" s="98">
        <v>331.77074074074005</v>
      </c>
      <c r="Q612" s="98">
        <v>15.351063153213925</v>
      </c>
      <c r="R612" s="98">
        <f t="shared" si="84"/>
        <v>14.86823432120093</v>
      </c>
      <c r="S612" s="98">
        <f t="shared" si="81"/>
        <v>921.06378919283554</v>
      </c>
      <c r="T612" s="101">
        <v>9.7624853130312275</v>
      </c>
    </row>
    <row r="613" spans="2:20" x14ac:dyDescent="0.2">
      <c r="B613" s="100">
        <v>43686.375</v>
      </c>
      <c r="C613" s="98">
        <v>13.650118635798702</v>
      </c>
      <c r="D613" s="98">
        <f t="shared" si="78"/>
        <v>13.294276140743937</v>
      </c>
      <c r="E613" s="98">
        <v>82.57</v>
      </c>
      <c r="F613" s="98">
        <f t="shared" si="83"/>
        <v>93.273067129628956</v>
      </c>
      <c r="G613" s="98">
        <v>44315.634111111889</v>
      </c>
      <c r="H613" s="98">
        <v>23.305208333333333</v>
      </c>
      <c r="I613" s="98">
        <v>11733.100189392169</v>
      </c>
      <c r="J613" s="98">
        <f t="shared" si="79"/>
        <v>59.26479166666666</v>
      </c>
      <c r="K613" s="98">
        <v>41479.3125</v>
      </c>
      <c r="L613" s="98">
        <f t="shared" si="80"/>
        <v>318.9310503504384</v>
      </c>
      <c r="M613" s="98">
        <f t="shared" si="82"/>
        <v>317.34056871352442</v>
      </c>
      <c r="N613" s="98"/>
      <c r="O613" s="98"/>
      <c r="P613" s="98">
        <v>332.30259259260362</v>
      </c>
      <c r="Q613" s="98">
        <v>13.371542242165241</v>
      </c>
      <c r="R613" s="98">
        <f t="shared" si="84"/>
        <v>14.702469124963146</v>
      </c>
      <c r="S613" s="98">
        <f t="shared" si="81"/>
        <v>802.29253452991441</v>
      </c>
      <c r="T613" s="101">
        <v>11.801324652654067</v>
      </c>
    </row>
    <row r="614" spans="2:20" x14ac:dyDescent="0.2">
      <c r="B614" s="100">
        <v>43686.416666666664</v>
      </c>
      <c r="C614" s="98">
        <v>16.756723532146879</v>
      </c>
      <c r="D614" s="98">
        <f t="shared" si="78"/>
        <v>13.304270777596471</v>
      </c>
      <c r="E614" s="98">
        <v>57.467777777777776</v>
      </c>
      <c r="F614" s="98">
        <f t="shared" si="83"/>
        <v>93.648888888888237</v>
      </c>
      <c r="G614" s="98">
        <v>48913.987292082311</v>
      </c>
      <c r="H614" s="98">
        <v>23.618183210784313</v>
      </c>
      <c r="I614" s="98">
        <v>13145.879722222222</v>
      </c>
      <c r="J614" s="98">
        <f t="shared" si="79"/>
        <v>33.84959456699346</v>
      </c>
      <c r="K614" s="98">
        <v>41479.3125</v>
      </c>
      <c r="L614" s="98">
        <f t="shared" si="80"/>
        <v>316.94683881478591</v>
      </c>
      <c r="M614" s="98">
        <f t="shared" si="82"/>
        <v>317.30997240943651</v>
      </c>
      <c r="N614" s="98"/>
      <c r="O614" s="98"/>
      <c r="P614" s="98">
        <v>332.1086728395025</v>
      </c>
      <c r="Q614" s="98">
        <v>15.161834024716583</v>
      </c>
      <c r="R614" s="98">
        <f t="shared" si="84"/>
        <v>14.727697630697689</v>
      </c>
      <c r="S614" s="98">
        <f t="shared" si="81"/>
        <v>909.71004148299494</v>
      </c>
      <c r="T614" s="101">
        <v>15.329677307075924</v>
      </c>
    </row>
    <row r="615" spans="2:20" x14ac:dyDescent="0.2">
      <c r="B615" s="100">
        <v>43686.458333333336</v>
      </c>
      <c r="C615" s="98">
        <v>17.23496230231391</v>
      </c>
      <c r="D615" s="98">
        <f t="shared" si="78"/>
        <v>13.308735120168556</v>
      </c>
      <c r="E615" s="98">
        <v>89.582222222222228</v>
      </c>
      <c r="F615" s="98">
        <f t="shared" si="83"/>
        <v>93.800925925925256</v>
      </c>
      <c r="G615" s="98">
        <v>53237.652222222219</v>
      </c>
      <c r="H615" s="98">
        <v>23.463758680555557</v>
      </c>
      <c r="I615" s="98">
        <v>14553.376944444444</v>
      </c>
      <c r="J615" s="98">
        <f t="shared" si="79"/>
        <v>66.118463541666671</v>
      </c>
      <c r="K615" s="98">
        <v>41479.3125</v>
      </c>
      <c r="L615" s="98">
        <f t="shared" si="80"/>
        <v>315.07173301087073</v>
      </c>
      <c r="M615" s="98">
        <f t="shared" si="82"/>
        <v>317.21520494064555</v>
      </c>
      <c r="N615" s="98"/>
      <c r="O615" s="98"/>
      <c r="P615" s="98">
        <v>332.47946296296601</v>
      </c>
      <c r="Q615" s="98">
        <v>17.407729952095284</v>
      </c>
      <c r="R615" s="98">
        <f t="shared" si="84"/>
        <v>14.838040716773294</v>
      </c>
      <c r="S615" s="98">
        <f t="shared" si="81"/>
        <v>1044.4637971257171</v>
      </c>
      <c r="T615" s="101">
        <v>17.12821065666374</v>
      </c>
    </row>
    <row r="616" spans="2:20" x14ac:dyDescent="0.2">
      <c r="B616" s="100">
        <v>43686.5</v>
      </c>
      <c r="C616" s="98">
        <v>17.394964608086479</v>
      </c>
      <c r="D616" s="98">
        <f t="shared" si="78"/>
        <v>13.341183192381308</v>
      </c>
      <c r="E616" s="98">
        <v>73.759444444444441</v>
      </c>
      <c r="F616" s="98">
        <f t="shared" si="83"/>
        <v>93.506122685184508</v>
      </c>
      <c r="G616" s="98">
        <v>58258.258634541831</v>
      </c>
      <c r="H616" s="98">
        <v>23.395800781249999</v>
      </c>
      <c r="I616" s="98">
        <v>15963.164710144201</v>
      </c>
      <c r="J616" s="98">
        <f t="shared" si="79"/>
        <v>50.363643663194438</v>
      </c>
      <c r="K616" s="98">
        <v>41479.3125</v>
      </c>
      <c r="L616" s="98">
        <f t="shared" si="80"/>
        <v>319.32959663169669</v>
      </c>
      <c r="M616" s="98">
        <f t="shared" si="82"/>
        <v>317.25654439873597</v>
      </c>
      <c r="N616" s="98"/>
      <c r="O616" s="98"/>
      <c r="P616" s="98">
        <v>332.4638888888889</v>
      </c>
      <c r="Q616" s="98">
        <v>13.134292257192234</v>
      </c>
      <c r="R616" s="98">
        <f t="shared" si="84"/>
        <v>14.79796283275688</v>
      </c>
      <c r="S616" s="98">
        <f t="shared" si="81"/>
        <v>788.05753543153401</v>
      </c>
      <c r="T616" s="101">
        <v>17.281430200722792</v>
      </c>
    </row>
    <row r="617" spans="2:20" x14ac:dyDescent="0.2">
      <c r="B617" s="100">
        <v>43686.541666666664</v>
      </c>
      <c r="C617" s="98">
        <v>16.501967777849899</v>
      </c>
      <c r="D617" s="98">
        <f t="shared" si="78"/>
        <v>13.348078252898352</v>
      </c>
      <c r="E617" s="98">
        <v>136.60555555555555</v>
      </c>
      <c r="F617" s="98">
        <f t="shared" si="83"/>
        <v>94.436828703703029</v>
      </c>
      <c r="G617" s="98">
        <v>64800.697222222225</v>
      </c>
      <c r="H617" s="98">
        <v>21.150260416666665</v>
      </c>
      <c r="I617" s="98">
        <v>17378.010912696256</v>
      </c>
      <c r="J617" s="98">
        <f t="shared" si="79"/>
        <v>115.45529513888889</v>
      </c>
      <c r="K617" s="98">
        <v>41479.3125</v>
      </c>
      <c r="L617" s="98">
        <f t="shared" si="80"/>
        <v>318.95325402547087</v>
      </c>
      <c r="M617" s="98">
        <f t="shared" si="82"/>
        <v>317.35395833527565</v>
      </c>
      <c r="N617" s="98"/>
      <c r="O617" s="98"/>
      <c r="P617" s="98">
        <v>332.54212962963516</v>
      </c>
      <c r="Q617" s="98">
        <v>13.588875604164269</v>
      </c>
      <c r="R617" s="98">
        <f t="shared" si="84"/>
        <v>14.756948073172346</v>
      </c>
      <c r="S617" s="98">
        <f t="shared" si="81"/>
        <v>815.33253624985616</v>
      </c>
      <c r="T617" s="101">
        <v>17.210016812615926</v>
      </c>
    </row>
    <row r="618" spans="2:20" x14ac:dyDescent="0.2">
      <c r="B618" s="100">
        <v>43686.583333333336</v>
      </c>
      <c r="C618" s="98">
        <v>15.887543396419948</v>
      </c>
      <c r="D618" s="98">
        <f t="shared" si="78"/>
        <v>13.339927717238361</v>
      </c>
      <c r="E618" s="98">
        <v>123.91105555557543</v>
      </c>
      <c r="F618" s="98">
        <f t="shared" si="83"/>
        <v>96.137520833333483</v>
      </c>
      <c r="G618" s="98">
        <v>71452.710269360017</v>
      </c>
      <c r="H618" s="98">
        <v>22.612467447916668</v>
      </c>
      <c r="I618" s="98">
        <v>18734.076269840531</v>
      </c>
      <c r="J618" s="98">
        <f t="shared" si="79"/>
        <v>101.29858810765876</v>
      </c>
      <c r="K618" s="98">
        <v>41479.3125</v>
      </c>
      <c r="L618" s="98">
        <f t="shared" si="80"/>
        <v>317.413620858358</v>
      </c>
      <c r="M618" s="98">
        <f t="shared" si="82"/>
        <v>317.44640716888296</v>
      </c>
      <c r="N618" s="98"/>
      <c r="O618" s="98"/>
      <c r="P618" s="98">
        <v>332.63444444444445</v>
      </c>
      <c r="Q618" s="98">
        <v>15.220823586086432</v>
      </c>
      <c r="R618" s="98">
        <f t="shared" si="84"/>
        <v>14.671189054379825</v>
      </c>
      <c r="S618" s="98">
        <f t="shared" si="81"/>
        <v>913.24941516518595</v>
      </c>
      <c r="T618" s="101">
        <v>16.307221059617326</v>
      </c>
    </row>
    <row r="619" spans="2:20" x14ac:dyDescent="0.2">
      <c r="B619" s="100">
        <v>43686.625</v>
      </c>
      <c r="C619" s="98">
        <v>15.456529733928749</v>
      </c>
      <c r="D619" s="98">
        <f t="shared" si="78"/>
        <v>13.34703982831477</v>
      </c>
      <c r="E619" s="98">
        <v>110.28509259263674</v>
      </c>
      <c r="F619" s="98">
        <f t="shared" si="83"/>
        <v>95.060661265434092</v>
      </c>
      <c r="G619" s="98">
        <v>78674.977177177803</v>
      </c>
      <c r="H619" s="98">
        <v>23.614236111111111</v>
      </c>
      <c r="I619" s="98">
        <v>20066.66558410459</v>
      </c>
      <c r="J619" s="98">
        <f t="shared" si="79"/>
        <v>86.670856481525632</v>
      </c>
      <c r="K619" s="98">
        <v>41479.3125</v>
      </c>
      <c r="L619" s="98">
        <f t="shared" si="80"/>
        <v>314.8963141039676</v>
      </c>
      <c r="M619" s="98">
        <f t="shared" si="82"/>
        <v>317.33353756853211</v>
      </c>
      <c r="N619" s="98"/>
      <c r="O619" s="98"/>
      <c r="P619" s="98">
        <v>331.75804398149666</v>
      </c>
      <c r="Q619" s="98">
        <v>16.861729877529044</v>
      </c>
      <c r="R619" s="98">
        <f t="shared" si="84"/>
        <v>14.748448604576703</v>
      </c>
      <c r="S619" s="98">
        <f t="shared" si="81"/>
        <v>1011.7037926517426</v>
      </c>
      <c r="T619" s="101">
        <v>15.827275730875165</v>
      </c>
    </row>
    <row r="620" spans="2:20" x14ac:dyDescent="0.2">
      <c r="B620" s="100">
        <v>43686.666666666664</v>
      </c>
      <c r="C620" s="98">
        <v>14.919897400418089</v>
      </c>
      <c r="D620" s="98">
        <f t="shared" si="78"/>
        <v>13.349969166934953</v>
      </c>
      <c r="E620" s="98">
        <v>100.97555555555556</v>
      </c>
      <c r="F620" s="98">
        <f t="shared" si="83"/>
        <v>95.932524691360015</v>
      </c>
      <c r="G620" s="98">
        <v>85548.669499999436</v>
      </c>
      <c r="H620" s="98">
        <v>23.480305989583332</v>
      </c>
      <c r="I620" s="98">
        <v>21389.320277777777</v>
      </c>
      <c r="J620" s="98">
        <f t="shared" si="79"/>
        <v>77.49524956597223</v>
      </c>
      <c r="K620" s="98">
        <v>41479.3125</v>
      </c>
      <c r="L620" s="98">
        <f t="shared" si="80"/>
        <v>318.83680496722872</v>
      </c>
      <c r="M620" s="98">
        <f t="shared" si="82"/>
        <v>317.34046561681447</v>
      </c>
      <c r="N620" s="98"/>
      <c r="O620" s="98"/>
      <c r="P620" s="98">
        <v>332.04722222222222</v>
      </c>
      <c r="Q620" s="98">
        <v>13.210417254993486</v>
      </c>
      <c r="R620" s="98">
        <f t="shared" si="84"/>
        <v>14.72686753739014</v>
      </c>
      <c r="S620" s="98">
        <f t="shared" si="81"/>
        <v>792.62503529960918</v>
      </c>
      <c r="T620" s="101">
        <v>15.50644859867869</v>
      </c>
    </row>
    <row r="621" spans="2:20" x14ac:dyDescent="0.2">
      <c r="B621" s="100">
        <v>43686.708333333336</v>
      </c>
      <c r="C621" s="98">
        <v>14.446751231298936</v>
      </c>
      <c r="D621" s="98">
        <f t="shared" si="78"/>
        <v>13.341357091098359</v>
      </c>
      <c r="E621" s="98">
        <v>126.05194444444444</v>
      </c>
      <c r="F621" s="98">
        <f t="shared" si="83"/>
        <v>96.50347376543408</v>
      </c>
      <c r="G621" s="98">
        <v>92294.983333333337</v>
      </c>
      <c r="H621" s="98">
        <v>18.593391927083335</v>
      </c>
      <c r="I621" s="98">
        <v>22717.377848147651</v>
      </c>
      <c r="J621" s="98">
        <f t="shared" si="79"/>
        <v>107.45855251736111</v>
      </c>
      <c r="K621" s="98">
        <v>41479.3125</v>
      </c>
      <c r="L621" s="98">
        <f t="shared" si="80"/>
        <v>320.02615914133276</v>
      </c>
      <c r="M621" s="98">
        <f t="shared" si="82"/>
        <v>317.42228584260715</v>
      </c>
      <c r="N621" s="98"/>
      <c r="O621" s="98"/>
      <c r="P621" s="98">
        <v>332.9951388888889</v>
      </c>
      <c r="Q621" s="98">
        <v>12.968979747556149</v>
      </c>
      <c r="R621" s="98">
        <f t="shared" si="84"/>
        <v>14.698142090406185</v>
      </c>
      <c r="S621" s="98">
        <f t="shared" si="81"/>
        <v>778.13878485336897</v>
      </c>
      <c r="T621" s="101">
        <v>14.911838632470721</v>
      </c>
    </row>
    <row r="622" spans="2:20" x14ac:dyDescent="0.2">
      <c r="B622" s="100">
        <v>43686.75</v>
      </c>
      <c r="C622" s="98">
        <v>13.942078424641448</v>
      </c>
      <c r="D622" s="98">
        <f t="shared" si="78"/>
        <v>13.332994969783897</v>
      </c>
      <c r="E622" s="98">
        <v>110.85555555555555</v>
      </c>
      <c r="F622" s="98">
        <f t="shared" si="83"/>
        <v>97.28481635802666</v>
      </c>
      <c r="G622" s="98">
        <v>99515.748760683142</v>
      </c>
      <c r="H622" s="98">
        <v>22.746592881944444</v>
      </c>
      <c r="I622" s="98">
        <v>24058.244393940236</v>
      </c>
      <c r="J622" s="98">
        <f t="shared" si="79"/>
        <v>88.108962673611103</v>
      </c>
      <c r="K622" s="98">
        <v>41479.3125</v>
      </c>
      <c r="L622" s="98">
        <f t="shared" si="80"/>
        <v>319.97413363835466</v>
      </c>
      <c r="M622" s="98">
        <f t="shared" si="82"/>
        <v>317.5126745376607</v>
      </c>
      <c r="N622" s="98"/>
      <c r="O622" s="98"/>
      <c r="P622" s="98">
        <v>333.37425925925373</v>
      </c>
      <c r="Q622" s="98">
        <v>13.400125620899102</v>
      </c>
      <c r="R622" s="98">
        <f t="shared" si="84"/>
        <v>14.674782716340092</v>
      </c>
      <c r="S622" s="98">
        <f t="shared" si="81"/>
        <v>804.00753725394611</v>
      </c>
      <c r="T622" s="101">
        <v>14.797002638004617</v>
      </c>
    </row>
    <row r="623" spans="2:20" x14ac:dyDescent="0.2">
      <c r="B623" s="100">
        <v>43686.791666666664</v>
      </c>
      <c r="C623" s="98">
        <v>13.770596199035644</v>
      </c>
      <c r="D623" s="98">
        <f t="shared" si="78"/>
        <v>13.314890479477254</v>
      </c>
      <c r="E623" s="98">
        <v>120.88138888888889</v>
      </c>
      <c r="F623" s="98">
        <f t="shared" si="83"/>
        <v>97.862779320989645</v>
      </c>
      <c r="G623" s="98">
        <v>106199.03397745424</v>
      </c>
      <c r="H623" s="98">
        <v>23.48234592013889</v>
      </c>
      <c r="I623" s="98">
        <v>25388.535218489287</v>
      </c>
      <c r="J623" s="98">
        <f t="shared" si="79"/>
        <v>97.399042968749995</v>
      </c>
      <c r="K623" s="98">
        <v>41479.3125</v>
      </c>
      <c r="L623" s="98">
        <f t="shared" si="80"/>
        <v>284.11777486716448</v>
      </c>
      <c r="M623" s="98">
        <f t="shared" si="82"/>
        <v>316.20999046289785</v>
      </c>
      <c r="N623" s="98"/>
      <c r="O623" s="98"/>
      <c r="P623" s="98">
        <v>298.33401143788052</v>
      </c>
      <c r="Q623" s="98">
        <v>14.216236570716008</v>
      </c>
      <c r="R623" s="98">
        <f t="shared" si="84"/>
        <v>14.560190151278524</v>
      </c>
      <c r="S623" s="98">
        <f t="shared" si="81"/>
        <v>852.97419424296049</v>
      </c>
      <c r="T623" s="101">
        <v>14.342222840157403</v>
      </c>
    </row>
    <row r="624" spans="2:20" x14ac:dyDescent="0.2">
      <c r="B624" s="100">
        <v>43686.833333333336</v>
      </c>
      <c r="C624" s="98">
        <v>13.780186655521392</v>
      </c>
      <c r="D624" s="98">
        <f t="shared" si="78"/>
        <v>13.294121941264914</v>
      </c>
      <c r="E624" s="98">
        <v>96.231944444444451</v>
      </c>
      <c r="F624" s="98">
        <f t="shared" si="83"/>
        <v>98.081251543211849</v>
      </c>
      <c r="G624" s="98">
        <v>112736.83179487215</v>
      </c>
      <c r="H624" s="98">
        <v>23.343630642361113</v>
      </c>
      <c r="I624" s="98">
        <v>26706.895277777778</v>
      </c>
      <c r="J624" s="98">
        <f t="shared" si="79"/>
        <v>72.888313802083331</v>
      </c>
      <c r="K624" s="98">
        <v>41479.3125</v>
      </c>
      <c r="L624" s="98">
        <f t="shared" si="80"/>
        <v>281.32863662390866</v>
      </c>
      <c r="M624" s="98">
        <f t="shared" si="82"/>
        <v>314.66800096869389</v>
      </c>
      <c r="N624" s="98"/>
      <c r="O624" s="98"/>
      <c r="P624" s="98">
        <v>295.30800264550169</v>
      </c>
      <c r="Q624" s="98">
        <v>13.979366021592998</v>
      </c>
      <c r="R624" s="98">
        <f t="shared" si="84"/>
        <v>14.563734796865404</v>
      </c>
      <c r="S624" s="98">
        <f t="shared" si="81"/>
        <v>838.76196129557991</v>
      </c>
      <c r="T624" s="101">
        <v>14.387734898420167</v>
      </c>
    </row>
    <row r="625" spans="2:20" x14ac:dyDescent="0.2">
      <c r="B625" s="100">
        <v>43686.875</v>
      </c>
      <c r="C625" s="98">
        <v>13.704304993769878</v>
      </c>
      <c r="D625" s="98">
        <f t="shared" si="78"/>
        <v>13.269420335774178</v>
      </c>
      <c r="E625" s="98">
        <v>118.40916666666666</v>
      </c>
      <c r="F625" s="98">
        <f t="shared" si="83"/>
        <v>98.385348765434074</v>
      </c>
      <c r="G625" s="98">
        <v>119438.95</v>
      </c>
      <c r="H625" s="98">
        <v>18.56005859375</v>
      </c>
      <c r="I625" s="98">
        <v>28029.868179629593</v>
      </c>
      <c r="J625" s="98">
        <f t="shared" si="79"/>
        <v>99.849108072916664</v>
      </c>
      <c r="K625" s="98">
        <v>41479.3125</v>
      </c>
      <c r="L625" s="98">
        <f t="shared" si="80"/>
        <v>281.66119079477204</v>
      </c>
      <c r="M625" s="98">
        <f t="shared" si="82"/>
        <v>313.14653715402125</v>
      </c>
      <c r="N625" s="98"/>
      <c r="O625" s="98"/>
      <c r="P625" s="98">
        <v>295.47722222222222</v>
      </c>
      <c r="Q625" s="98">
        <v>13.816031427450168</v>
      </c>
      <c r="R625" s="98">
        <f t="shared" si="84"/>
        <v>14.562027315241744</v>
      </c>
      <c r="S625" s="98">
        <f t="shared" si="81"/>
        <v>828.96188564701015</v>
      </c>
      <c r="T625" s="101">
        <v>14.330196028589917</v>
      </c>
    </row>
    <row r="626" spans="2:20" x14ac:dyDescent="0.2">
      <c r="B626" s="100">
        <v>43686.916666666664</v>
      </c>
      <c r="C626" s="98">
        <v>13.35438380241394</v>
      </c>
      <c r="D626" s="98">
        <f t="shared" si="78"/>
        <v>13.235946912321522</v>
      </c>
      <c r="E626" s="98">
        <v>103.32</v>
      </c>
      <c r="F626" s="98">
        <f t="shared" si="83"/>
        <v>99.17752469136002</v>
      </c>
      <c r="G626" s="98">
        <v>125022.96907894545</v>
      </c>
      <c r="H626" s="98">
        <v>22.415082465277777</v>
      </c>
      <c r="I626" s="98">
        <v>29365.396111111109</v>
      </c>
      <c r="J626" s="98">
        <f t="shared" si="79"/>
        <v>80.904917534722216</v>
      </c>
      <c r="K626" s="98">
        <v>41479.3125</v>
      </c>
      <c r="L626" s="98">
        <f t="shared" si="80"/>
        <v>283.00064688777644</v>
      </c>
      <c r="M626" s="98">
        <f t="shared" si="82"/>
        <v>311.71607553001814</v>
      </c>
      <c r="N626" s="98"/>
      <c r="O626" s="98"/>
      <c r="P626" s="98">
        <v>294.83472222222224</v>
      </c>
      <c r="Q626" s="98">
        <v>11.834075334445807</v>
      </c>
      <c r="R626" s="98">
        <f t="shared" si="84"/>
        <v>14.468979422783695</v>
      </c>
      <c r="S626" s="98">
        <f t="shared" si="81"/>
        <v>710.04452006674842</v>
      </c>
      <c r="T626" s="101">
        <v>14.027981949372334</v>
      </c>
    </row>
    <row r="627" spans="2:20" x14ac:dyDescent="0.2">
      <c r="B627" s="100">
        <v>43686.958333333336</v>
      </c>
      <c r="C627" s="98">
        <v>13.493545472992636</v>
      </c>
      <c r="D627" s="98">
        <f t="shared" si="78"/>
        <v>13.194755356225437</v>
      </c>
      <c r="E627" s="98">
        <v>86.038611111111109</v>
      </c>
      <c r="F627" s="98">
        <f t="shared" si="83"/>
        <v>97.796853395063707</v>
      </c>
      <c r="G627" s="98">
        <v>131429.93537037057</v>
      </c>
      <c r="H627" s="98">
        <v>23.532671440972223</v>
      </c>
      <c r="I627" s="98">
        <v>30684.698854581151</v>
      </c>
      <c r="J627" s="98">
        <f t="shared" si="79"/>
        <v>62.505939670138886</v>
      </c>
      <c r="K627" s="98">
        <v>41479.3125</v>
      </c>
      <c r="L627" s="98">
        <f t="shared" si="80"/>
        <v>283.24054687838174</v>
      </c>
      <c r="M627" s="98">
        <f t="shared" si="82"/>
        <v>310.30697214890944</v>
      </c>
      <c r="N627" s="98"/>
      <c r="O627" s="98"/>
      <c r="P627" s="98">
        <v>295.77537037038138</v>
      </c>
      <c r="Q627" s="98">
        <v>12.534823491999672</v>
      </c>
      <c r="R627" s="98">
        <f t="shared" si="84"/>
        <v>14.388329717473162</v>
      </c>
      <c r="S627" s="98">
        <f t="shared" si="81"/>
        <v>752.08940951998034</v>
      </c>
      <c r="T627" s="101">
        <v>13.946303378204918</v>
      </c>
    </row>
    <row r="628" spans="2:20" x14ac:dyDescent="0.2">
      <c r="B628" s="100">
        <v>43687</v>
      </c>
      <c r="C628" s="98">
        <v>13.215923199301534</v>
      </c>
      <c r="D628" s="98">
        <f t="shared" ref="D628:D691" si="85">AVERAGE(C605:C628)</f>
        <v>13.160519060295854</v>
      </c>
      <c r="E628" s="98">
        <v>99.812777777777782</v>
      </c>
      <c r="F628" s="98">
        <f t="shared" si="83"/>
        <v>97.66702700617482</v>
      </c>
      <c r="G628" s="98">
        <v>136819.37222222221</v>
      </c>
      <c r="H628" s="98">
        <v>23.090657552083332</v>
      </c>
      <c r="I628" s="98">
        <v>32002.279444444444</v>
      </c>
      <c r="J628" s="98">
        <f t="shared" si="79"/>
        <v>76.722120225694454</v>
      </c>
      <c r="K628" s="98">
        <v>41479.3125</v>
      </c>
      <c r="L628" s="98">
        <f t="shared" si="80"/>
        <v>280.8272222938524</v>
      </c>
      <c r="M628" s="98">
        <f t="shared" si="82"/>
        <v>308.739966946035</v>
      </c>
      <c r="N628" s="98"/>
      <c r="O628" s="98"/>
      <c r="P628" s="98">
        <v>294.89203703704806</v>
      </c>
      <c r="Q628" s="98">
        <v>14.064814743195651</v>
      </c>
      <c r="R628" s="98">
        <f t="shared" si="84"/>
        <v>14.39058954997788</v>
      </c>
      <c r="S628" s="98">
        <f t="shared" si="81"/>
        <v>843.88888459173904</v>
      </c>
      <c r="T628" s="101">
        <v>13.906968123760565</v>
      </c>
    </row>
    <row r="629" spans="2:20" x14ac:dyDescent="0.2">
      <c r="B629" s="100">
        <v>43687.041666666664</v>
      </c>
      <c r="C629" s="98">
        <v>12.334684946094898</v>
      </c>
      <c r="D629" s="98">
        <f t="shared" si="85"/>
        <v>13.148144858827349</v>
      </c>
      <c r="E629" s="98">
        <v>85.639722222222218</v>
      </c>
      <c r="F629" s="98">
        <f t="shared" si="83"/>
        <v>97.482698302471093</v>
      </c>
      <c r="G629" s="98">
        <v>3087.7722222222224</v>
      </c>
      <c r="H629" s="98">
        <v>18.824045138888888</v>
      </c>
      <c r="I629" s="98">
        <v>2031.484688889318</v>
      </c>
      <c r="J629" s="98">
        <f t="shared" si="79"/>
        <v>66.815677083333327</v>
      </c>
      <c r="K629" s="98">
        <v>4554.1002514489492</v>
      </c>
      <c r="L629" s="98">
        <f t="shared" si="80"/>
        <v>280.33812787417219</v>
      </c>
      <c r="M629" s="98">
        <f t="shared" si="82"/>
        <v>307.29678425848164</v>
      </c>
      <c r="N629" s="98"/>
      <c r="O629" s="98"/>
      <c r="P629" s="98">
        <v>294.36750000000001</v>
      </c>
      <c r="Q629" s="98">
        <v>14.029372125827811</v>
      </c>
      <c r="R629" s="98">
        <f t="shared" si="84"/>
        <v>14.265378461811215</v>
      </c>
      <c r="S629" s="98">
        <f t="shared" si="81"/>
        <v>841.76232754966861</v>
      </c>
      <c r="T629" s="101">
        <v>13.637036547767412</v>
      </c>
    </row>
    <row r="630" spans="2:20" x14ac:dyDescent="0.2">
      <c r="B630" s="100">
        <v>43687.083333333336</v>
      </c>
      <c r="C630" s="98">
        <v>10.815061571687046</v>
      </c>
      <c r="D630" s="98">
        <f t="shared" si="85"/>
        <v>13.142276933504306</v>
      </c>
      <c r="E630" s="98">
        <v>100.73583333333333</v>
      </c>
      <c r="F630" s="98">
        <f t="shared" si="83"/>
        <v>97.724851080248868</v>
      </c>
      <c r="G630" s="98">
        <v>8039.6587791501152</v>
      </c>
      <c r="H630" s="98">
        <v>22.538411458333332</v>
      </c>
      <c r="I630" s="98">
        <v>1877.2509469707807</v>
      </c>
      <c r="J630" s="98">
        <f t="shared" si="79"/>
        <v>78.197421875000003</v>
      </c>
      <c r="K630" s="98">
        <v>13133.38936984592</v>
      </c>
      <c r="L630" s="98">
        <f t="shared" si="80"/>
        <v>280.91031218009846</v>
      </c>
      <c r="M630" s="98">
        <f t="shared" si="82"/>
        <v>305.76038108304232</v>
      </c>
      <c r="N630" s="98"/>
      <c r="O630" s="98"/>
      <c r="P630" s="98">
        <v>295.09555555555556</v>
      </c>
      <c r="Q630" s="98">
        <v>14.185243375457098</v>
      </c>
      <c r="R630" s="98">
        <f t="shared" si="84"/>
        <v>14.257896606388234</v>
      </c>
      <c r="S630" s="98">
        <f t="shared" si="81"/>
        <v>851.11460252742586</v>
      </c>
      <c r="T630" s="101">
        <v>12.40208888663186</v>
      </c>
    </row>
    <row r="631" spans="2:20" x14ac:dyDescent="0.2">
      <c r="B631" s="100">
        <v>43687.125</v>
      </c>
      <c r="C631" s="98">
        <v>9.7591214152058168</v>
      </c>
      <c r="D631" s="98">
        <f t="shared" si="85"/>
        <v>13.139219521620101</v>
      </c>
      <c r="E631" s="98">
        <v>73.545833333333334</v>
      </c>
      <c r="F631" s="98">
        <f t="shared" si="83"/>
        <v>97.145070987656268</v>
      </c>
      <c r="G631" s="98">
        <v>13311.443038825195</v>
      </c>
      <c r="H631" s="98">
        <v>23.536317274305556</v>
      </c>
      <c r="I631" s="98">
        <v>3207.122493361036</v>
      </c>
      <c r="J631" s="98">
        <f t="shared" si="79"/>
        <v>50.009516059027774</v>
      </c>
      <c r="K631" s="98">
        <v>21934.325533854168</v>
      </c>
      <c r="L631" s="98">
        <f t="shared" si="80"/>
        <v>280.04457807012318</v>
      </c>
      <c r="M631" s="98">
        <f t="shared" si="82"/>
        <v>304.20768586833816</v>
      </c>
      <c r="N631" s="98"/>
      <c r="O631" s="98"/>
      <c r="P631" s="98">
        <v>294.24270370372881</v>
      </c>
      <c r="Q631" s="98">
        <v>14.198125633605652</v>
      </c>
      <c r="R631" s="98">
        <f t="shared" si="84"/>
        <v>14.260959105043954</v>
      </c>
      <c r="S631" s="98">
        <f t="shared" si="81"/>
        <v>851.88753801633914</v>
      </c>
      <c r="T631" s="101">
        <v>10.95689802576141</v>
      </c>
    </row>
    <row r="632" spans="2:20" x14ac:dyDescent="0.2">
      <c r="B632" s="100">
        <v>43687.166666666664</v>
      </c>
      <c r="C632" s="98">
        <v>8.9327819026841055</v>
      </c>
      <c r="D632" s="98">
        <f t="shared" si="85"/>
        <v>13.137425144959822</v>
      </c>
      <c r="E632" s="98">
        <v>105.55861111111111</v>
      </c>
      <c r="F632" s="98">
        <f t="shared" si="83"/>
        <v>97.329538580248865</v>
      </c>
      <c r="G632" s="98">
        <v>18892.290740738445</v>
      </c>
      <c r="H632" s="98">
        <v>23.401909722222221</v>
      </c>
      <c r="I632" s="98">
        <v>4528.8024999999998</v>
      </c>
      <c r="J632" s="98">
        <f t="shared" si="79"/>
        <v>82.156701388888877</v>
      </c>
      <c r="K632" s="98">
        <v>30780.152619719374</v>
      </c>
      <c r="L632" s="98">
        <f t="shared" si="80"/>
        <v>283.72508068573507</v>
      </c>
      <c r="M632" s="98">
        <f t="shared" si="82"/>
        <v>302.76030435992379</v>
      </c>
      <c r="N632" s="98"/>
      <c r="O632" s="98"/>
      <c r="P632" s="98">
        <v>295.4338636363546</v>
      </c>
      <c r="Q632" s="98">
        <v>11.708782950619547</v>
      </c>
      <c r="R632" s="98">
        <f t="shared" si="84"/>
        <v>14.182804260343501</v>
      </c>
      <c r="S632" s="98">
        <f t="shared" si="81"/>
        <v>702.52697703717286</v>
      </c>
      <c r="T632" s="101">
        <v>10.016821767901485</v>
      </c>
    </row>
    <row r="633" spans="2:20" x14ac:dyDescent="0.2">
      <c r="B633" s="100">
        <v>43687.208333333336</v>
      </c>
      <c r="C633" s="98">
        <v>8.6057371188731242</v>
      </c>
      <c r="D633" s="98">
        <f t="shared" si="85"/>
        <v>13.139790366616635</v>
      </c>
      <c r="E633" s="98">
        <v>88.515555555555551</v>
      </c>
      <c r="F633" s="98">
        <f t="shared" si="83"/>
        <v>98.137177469137768</v>
      </c>
      <c r="G633" s="98">
        <v>23739.822537876236</v>
      </c>
      <c r="H633" s="98">
        <v>18.516775173611112</v>
      </c>
      <c r="I633" s="98">
        <v>5853.3096888893178</v>
      </c>
      <c r="J633" s="98">
        <f t="shared" si="79"/>
        <v>69.998780381944442</v>
      </c>
      <c r="K633" s="98">
        <v>38245.381006221112</v>
      </c>
      <c r="L633" s="98">
        <f t="shared" si="80"/>
        <v>282.48021471509088</v>
      </c>
      <c r="M633" s="98">
        <f t="shared" si="82"/>
        <v>301.3288751597226</v>
      </c>
      <c r="N633" s="98"/>
      <c r="O633" s="98"/>
      <c r="P633" s="98">
        <v>294.91361111111109</v>
      </c>
      <c r="Q633" s="98">
        <v>12.433396396020221</v>
      </c>
      <c r="R633" s="98">
        <f t="shared" si="84"/>
        <v>14.067007380298044</v>
      </c>
      <c r="S633" s="98">
        <f t="shared" si="81"/>
        <v>746.0037837612133</v>
      </c>
      <c r="T633" s="101">
        <v>9.4466848604062879</v>
      </c>
    </row>
    <row r="634" spans="2:20" x14ac:dyDescent="0.2">
      <c r="B634" s="100">
        <v>43687.25</v>
      </c>
      <c r="C634" s="98">
        <v>8.2445147722706</v>
      </c>
      <c r="D634" s="98">
        <f t="shared" si="85"/>
        <v>13.12896500380023</v>
      </c>
      <c r="E634" s="98">
        <v>61.415833333333332</v>
      </c>
      <c r="F634" s="98">
        <f t="shared" si="83"/>
        <v>96.264017746915556</v>
      </c>
      <c r="G634" s="98">
        <v>28965.119777777196</v>
      </c>
      <c r="H634" s="98">
        <v>22.519585503472221</v>
      </c>
      <c r="I634" s="98">
        <v>7191.2410984853905</v>
      </c>
      <c r="J634" s="98">
        <f t="shared" si="79"/>
        <v>38.89624782986111</v>
      </c>
      <c r="K634" s="98">
        <v>41329.273856336804</v>
      </c>
      <c r="L634" s="98">
        <f t="shared" si="80"/>
        <v>280.03840909408615</v>
      </c>
      <c r="M634" s="98">
        <f t="shared" si="82"/>
        <v>299.93280186465199</v>
      </c>
      <c r="N634" s="98"/>
      <c r="O634" s="98"/>
      <c r="P634" s="98">
        <v>294.53055555555557</v>
      </c>
      <c r="Q634" s="98">
        <v>14.492146461469432</v>
      </c>
      <c r="R634" s="98">
        <f t="shared" si="84"/>
        <v>13.922781678455173</v>
      </c>
      <c r="S634" s="98">
        <f t="shared" si="81"/>
        <v>869.52878768816595</v>
      </c>
      <c r="T634" s="101">
        <v>8.9929802674793375</v>
      </c>
    </row>
    <row r="635" spans="2:20" x14ac:dyDescent="0.2">
      <c r="B635" s="100">
        <v>43687.291666666664</v>
      </c>
      <c r="C635" s="98">
        <v>8.2192196406258482</v>
      </c>
      <c r="D635" s="98">
        <f t="shared" si="85"/>
        <v>13.104623519679969</v>
      </c>
      <c r="E635" s="98">
        <v>92.858611111111117</v>
      </c>
      <c r="F635" s="98">
        <f t="shared" si="83"/>
        <v>96.454866512347451</v>
      </c>
      <c r="G635" s="98">
        <v>33409.85</v>
      </c>
      <c r="H635" s="98">
        <v>23.504383680555556</v>
      </c>
      <c r="I635" s="98">
        <v>8509.2922344441049</v>
      </c>
      <c r="J635" s="98">
        <f t="shared" si="79"/>
        <v>69.354227430555568</v>
      </c>
      <c r="K635" s="98">
        <v>41330.7421875</v>
      </c>
      <c r="L635" s="98">
        <f t="shared" si="80"/>
        <v>279.77761302768772</v>
      </c>
      <c r="M635" s="98">
        <f t="shared" si="82"/>
        <v>298.26206404678663</v>
      </c>
      <c r="N635" s="98"/>
      <c r="O635" s="98"/>
      <c r="P635" s="98">
        <v>294.1875</v>
      </c>
      <c r="Q635" s="98">
        <v>14.409886972312298</v>
      </c>
      <c r="R635" s="98">
        <f t="shared" si="84"/>
        <v>13.982488117721834</v>
      </c>
      <c r="S635" s="98">
        <f t="shared" si="81"/>
        <v>864.59321833873787</v>
      </c>
      <c r="T635" s="101">
        <v>8.7921580759196587</v>
      </c>
    </row>
    <row r="636" spans="2:20" x14ac:dyDescent="0.2">
      <c r="B636" s="100">
        <v>43687.333333333336</v>
      </c>
      <c r="C636" s="98">
        <v>8.8547056042020102</v>
      </c>
      <c r="D636" s="98">
        <f t="shared" si="85"/>
        <v>13.053179347399231</v>
      </c>
      <c r="E636" s="98">
        <v>60.761611111130982</v>
      </c>
      <c r="F636" s="98">
        <f t="shared" si="83"/>
        <v>96.074570987657822</v>
      </c>
      <c r="G636" s="98">
        <v>38224.777426568136</v>
      </c>
      <c r="H636" s="98">
        <v>23.534722222222221</v>
      </c>
      <c r="I636" s="98">
        <v>9833.8516666666674</v>
      </c>
      <c r="J636" s="98">
        <f t="shared" si="79"/>
        <v>37.226888888908761</v>
      </c>
      <c r="K636" s="98">
        <v>41330.7421875</v>
      </c>
      <c r="L636" s="98">
        <f t="shared" si="80"/>
        <v>281.3100754539484</v>
      </c>
      <c r="M636" s="98">
        <f t="shared" si="82"/>
        <v>296.79916395788757</v>
      </c>
      <c r="N636" s="98"/>
      <c r="O636" s="98"/>
      <c r="P636" s="98">
        <v>295.26130698002459</v>
      </c>
      <c r="Q636" s="98">
        <v>13.951231526076169</v>
      </c>
      <c r="R636" s="98">
        <f t="shared" si="84"/>
        <v>13.924161799924429</v>
      </c>
      <c r="S636" s="98">
        <f t="shared" si="81"/>
        <v>837.0738915645702</v>
      </c>
      <c r="T636" s="101">
        <v>9.1209789580769005</v>
      </c>
    </row>
    <row r="637" spans="2:20" x14ac:dyDescent="0.2">
      <c r="B637" s="100">
        <v>43687.375</v>
      </c>
      <c r="C637" s="98">
        <v>10.597244440184699</v>
      </c>
      <c r="D637" s="98">
        <f t="shared" si="85"/>
        <v>12.925976255915314</v>
      </c>
      <c r="E637" s="98">
        <v>87.015555555555551</v>
      </c>
      <c r="F637" s="98">
        <f t="shared" si="83"/>
        <v>96.259802469139302</v>
      </c>
      <c r="G637" s="98">
        <v>42649.467788463829</v>
      </c>
      <c r="H637" s="98">
        <v>18.667447916666667</v>
      </c>
      <c r="I637" s="98">
        <v>11168.249814814992</v>
      </c>
      <c r="J637" s="98">
        <f t="shared" si="79"/>
        <v>68.348107638888877</v>
      </c>
      <c r="K637" s="98">
        <v>41330.7421875</v>
      </c>
      <c r="L637" s="98">
        <f t="shared" si="80"/>
        <v>281.45983558108514</v>
      </c>
      <c r="M637" s="98">
        <f t="shared" si="82"/>
        <v>295.23786334249786</v>
      </c>
      <c r="N637" s="98"/>
      <c r="O637" s="98"/>
      <c r="P637" s="98">
        <v>295.6843518518408</v>
      </c>
      <c r="Q637" s="98">
        <v>14.224516270755686</v>
      </c>
      <c r="R637" s="98">
        <f t="shared" si="84"/>
        <v>13.959702384449031</v>
      </c>
      <c r="S637" s="98">
        <f t="shared" si="81"/>
        <v>853.47097624534115</v>
      </c>
      <c r="T637" s="101">
        <v>10.207064251396094</v>
      </c>
    </row>
    <row r="638" spans="2:20" x14ac:dyDescent="0.2">
      <c r="B638" s="100">
        <v>43687.416666666664</v>
      </c>
      <c r="C638" s="98">
        <v>13.007325114850731</v>
      </c>
      <c r="D638" s="98">
        <f t="shared" si="85"/>
        <v>12.769751321861305</v>
      </c>
      <c r="E638" s="98">
        <v>56.283611111111114</v>
      </c>
      <c r="F638" s="98">
        <f t="shared" si="83"/>
        <v>96.210462191361501</v>
      </c>
      <c r="G638" s="98">
        <v>46609.506467656298</v>
      </c>
      <c r="H638" s="98">
        <v>22.589138454861111</v>
      </c>
      <c r="I638" s="98">
        <v>12509.593169191015</v>
      </c>
      <c r="J638" s="98">
        <f t="shared" si="79"/>
        <v>33.694472656249999</v>
      </c>
      <c r="K638" s="98">
        <v>41330.7421875</v>
      </c>
      <c r="L638" s="98">
        <f t="shared" si="80"/>
        <v>277.82100846571643</v>
      </c>
      <c r="M638" s="98">
        <f t="shared" si="82"/>
        <v>293.60762041128663</v>
      </c>
      <c r="N638" s="98"/>
      <c r="O638" s="98"/>
      <c r="P638" s="98">
        <v>294.88759259257051</v>
      </c>
      <c r="Q638" s="98">
        <v>17.06658412685411</v>
      </c>
      <c r="R638" s="98">
        <f t="shared" si="84"/>
        <v>14.039066972038095</v>
      </c>
      <c r="S638" s="98">
        <f t="shared" si="81"/>
        <v>1023.9950476112466</v>
      </c>
      <c r="T638" s="101">
        <v>12.122930378081202</v>
      </c>
    </row>
    <row r="639" spans="2:20" x14ac:dyDescent="0.2">
      <c r="B639" s="100">
        <v>43687.458333333336</v>
      </c>
      <c r="C639" s="98">
        <v>14.667298304679701</v>
      </c>
      <c r="D639" s="98">
        <f t="shared" si="85"/>
        <v>12.662765321959881</v>
      </c>
      <c r="E639" s="98">
        <v>85.630972222222226</v>
      </c>
      <c r="F639" s="98">
        <f t="shared" si="83"/>
        <v>96.045826774694831</v>
      </c>
      <c r="G639" s="98">
        <v>51421.646345032583</v>
      </c>
      <c r="H639" s="98">
        <v>23.482421875</v>
      </c>
      <c r="I639" s="98">
        <v>13830.479585538225</v>
      </c>
      <c r="J639" s="98">
        <f t="shared" si="79"/>
        <v>62.148550347222226</v>
      </c>
      <c r="K639" s="98">
        <v>41330.7421875</v>
      </c>
      <c r="L639" s="98">
        <f t="shared" si="80"/>
        <v>280.69916601835024</v>
      </c>
      <c r="M639" s="98">
        <f t="shared" si="82"/>
        <v>292.1754301199316</v>
      </c>
      <c r="N639" s="98"/>
      <c r="O639" s="98"/>
      <c r="P639" s="98">
        <v>295.4425</v>
      </c>
      <c r="Q639" s="98">
        <v>14.743333981649743</v>
      </c>
      <c r="R639" s="98">
        <f t="shared" si="84"/>
        <v>13.928050473269529</v>
      </c>
      <c r="S639" s="98">
        <f t="shared" si="81"/>
        <v>884.60003889898451</v>
      </c>
      <c r="T639" s="101">
        <v>14.136162671924103</v>
      </c>
    </row>
    <row r="640" spans="2:20" x14ac:dyDescent="0.2">
      <c r="B640" s="100">
        <v>43687.5</v>
      </c>
      <c r="C640" s="98">
        <v>15.719239080746968</v>
      </c>
      <c r="D640" s="98">
        <f t="shared" si="85"/>
        <v>12.592943424987402</v>
      </c>
      <c r="E640" s="98">
        <v>93.786666666666662</v>
      </c>
      <c r="F640" s="98">
        <f t="shared" si="83"/>
        <v>96.880294367287433</v>
      </c>
      <c r="G640" s="98">
        <v>55615.765255010396</v>
      </c>
      <c r="H640" s="98">
        <v>23.417675781250001</v>
      </c>
      <c r="I640" s="98">
        <v>15151.986111111111</v>
      </c>
      <c r="J640" s="98">
        <f t="shared" si="79"/>
        <v>70.368990885416665</v>
      </c>
      <c r="K640" s="98">
        <v>41330.7421875</v>
      </c>
      <c r="L640" s="98">
        <f t="shared" si="80"/>
        <v>281.76279484983758</v>
      </c>
      <c r="M640" s="98">
        <f t="shared" si="82"/>
        <v>290.61014671235415</v>
      </c>
      <c r="N640" s="98"/>
      <c r="O640" s="98"/>
      <c r="P640" s="98">
        <v>296.21212962963517</v>
      </c>
      <c r="Q640" s="98">
        <v>14.449334779797613</v>
      </c>
      <c r="R640" s="98">
        <f t="shared" si="84"/>
        <v>13.98284391171142</v>
      </c>
      <c r="S640" s="98">
        <f t="shared" si="81"/>
        <v>866.96008678785677</v>
      </c>
      <c r="T640" s="101">
        <v>15.425620475884061</v>
      </c>
    </row>
    <row r="641" spans="2:20" x14ac:dyDescent="0.2">
      <c r="B641" s="100">
        <v>43687.541666666664</v>
      </c>
      <c r="C641" s="98">
        <v>15.750254768265618</v>
      </c>
      <c r="D641" s="98">
        <f t="shared" si="85"/>
        <v>12.561622049588054</v>
      </c>
      <c r="E641" s="98">
        <v>71.406388888888884</v>
      </c>
      <c r="F641" s="98">
        <f t="shared" si="83"/>
        <v>94.163662422843004</v>
      </c>
      <c r="G641" s="98">
        <v>61381.905037037795</v>
      </c>
      <c r="H641" s="98">
        <v>18.391427951388888</v>
      </c>
      <c r="I641" s="98">
        <v>16467.193011111551</v>
      </c>
      <c r="J641" s="98">
        <f t="shared" si="79"/>
        <v>53.014960937499993</v>
      </c>
      <c r="K641" s="98">
        <v>41330.7421875</v>
      </c>
      <c r="L641" s="98">
        <f t="shared" si="80"/>
        <v>282.96395090985317</v>
      </c>
      <c r="M641" s="98">
        <f t="shared" si="82"/>
        <v>289.11059241587009</v>
      </c>
      <c r="N641" s="98"/>
      <c r="O641" s="98"/>
      <c r="P641" s="98">
        <v>294.76446759259119</v>
      </c>
      <c r="Q641" s="98">
        <v>11.800516682738024</v>
      </c>
      <c r="R641" s="98">
        <f t="shared" si="84"/>
        <v>13.908328956651998</v>
      </c>
      <c r="S641" s="98">
        <f t="shared" si="81"/>
        <v>708.03100096428147</v>
      </c>
      <c r="T641" s="101">
        <v>15.908230330730763</v>
      </c>
    </row>
    <row r="642" spans="2:20" x14ac:dyDescent="0.2">
      <c r="B642" s="100">
        <v>43687.583333333336</v>
      </c>
      <c r="C642" s="98">
        <v>15.468312637600402</v>
      </c>
      <c r="D642" s="98">
        <f t="shared" si="85"/>
        <v>12.544154101303908</v>
      </c>
      <c r="E642" s="98">
        <v>105.66055555555556</v>
      </c>
      <c r="F642" s="98">
        <f t="shared" si="83"/>
        <v>93.403224922842185</v>
      </c>
      <c r="G642" s="98">
        <v>66587.322222222225</v>
      </c>
      <c r="H642" s="98">
        <v>22.519921875000001</v>
      </c>
      <c r="I642" s="98">
        <v>17801.900631313325</v>
      </c>
      <c r="J642" s="98">
        <f t="shared" si="79"/>
        <v>83.140633680555567</v>
      </c>
      <c r="K642" s="98">
        <v>41330.7421875</v>
      </c>
      <c r="L642" s="98">
        <f t="shared" si="80"/>
        <v>282.12674862470476</v>
      </c>
      <c r="M642" s="98">
        <f t="shared" si="82"/>
        <v>287.6403060728012</v>
      </c>
      <c r="N642" s="98"/>
      <c r="O642" s="98"/>
      <c r="P642" s="98">
        <v>295.56089506172469</v>
      </c>
      <c r="Q642" s="98">
        <v>13.434146437019937</v>
      </c>
      <c r="R642" s="98">
        <f t="shared" si="84"/>
        <v>13.833884075440892</v>
      </c>
      <c r="S642" s="98">
        <f t="shared" si="81"/>
        <v>806.04878622119622</v>
      </c>
      <c r="T642" s="101">
        <v>15.986521914033737</v>
      </c>
    </row>
    <row r="643" spans="2:20" x14ac:dyDescent="0.2">
      <c r="B643" s="100">
        <v>43687.625</v>
      </c>
      <c r="C643" s="98">
        <v>14.91324306942626</v>
      </c>
      <c r="D643" s="98">
        <f t="shared" si="85"/>
        <v>12.521517156949637</v>
      </c>
      <c r="E643" s="98">
        <v>102.32888888888888</v>
      </c>
      <c r="F643" s="98">
        <f t="shared" si="83"/>
        <v>93.071716435185991</v>
      </c>
      <c r="G643" s="98">
        <v>73013.837586805559</v>
      </c>
      <c r="H643" s="98">
        <v>23.673437499999999</v>
      </c>
      <c r="I643" s="98">
        <v>19125.953373016979</v>
      </c>
      <c r="J643" s="98">
        <f t="shared" si="79"/>
        <v>78.655451388888878</v>
      </c>
      <c r="K643" s="98">
        <v>41330.7421875</v>
      </c>
      <c r="L643" s="98">
        <f t="shared" si="80"/>
        <v>281.05704807195815</v>
      </c>
      <c r="M643" s="98">
        <f t="shared" si="82"/>
        <v>286.23033665480079</v>
      </c>
      <c r="N643" s="98"/>
      <c r="O643" s="98"/>
      <c r="P643" s="98">
        <v>294.78911111111859</v>
      </c>
      <c r="Q643" s="98">
        <v>13.732063039160437</v>
      </c>
      <c r="R643" s="98">
        <f t="shared" si="84"/>
        <v>13.703481290508867</v>
      </c>
      <c r="S643" s="98">
        <f t="shared" si="81"/>
        <v>823.92378234962621</v>
      </c>
      <c r="T643" s="101">
        <v>15.368167614097345</v>
      </c>
    </row>
    <row r="644" spans="2:20" x14ac:dyDescent="0.2">
      <c r="B644" s="100">
        <v>43687.666666666664</v>
      </c>
      <c r="C644" s="98">
        <v>14.488635139995152</v>
      </c>
      <c r="D644" s="98">
        <f t="shared" si="85"/>
        <v>12.503547896098683</v>
      </c>
      <c r="E644" s="98">
        <v>113.92411111113098</v>
      </c>
      <c r="F644" s="98">
        <f t="shared" si="83"/>
        <v>93.611239583334964</v>
      </c>
      <c r="G644" s="98">
        <v>79240.282031249997</v>
      </c>
      <c r="H644" s="98">
        <v>23.578179253472221</v>
      </c>
      <c r="I644" s="98">
        <v>20459.87385384829</v>
      </c>
      <c r="J644" s="98">
        <f t="shared" si="79"/>
        <v>90.345931857658769</v>
      </c>
      <c r="K644" s="98">
        <v>41330.7421875</v>
      </c>
      <c r="L644" s="98">
        <f t="shared" si="80"/>
        <v>282.33697950661184</v>
      </c>
      <c r="M644" s="98">
        <f t="shared" si="82"/>
        <v>284.70951059394179</v>
      </c>
      <c r="N644" s="98"/>
      <c r="O644" s="98"/>
      <c r="P644" s="98">
        <v>296.38759259257881</v>
      </c>
      <c r="Q644" s="98">
        <v>14.050613085966971</v>
      </c>
      <c r="R644" s="98">
        <f t="shared" si="84"/>
        <v>13.738489450132761</v>
      </c>
      <c r="S644" s="98">
        <f t="shared" si="81"/>
        <v>843.03678515801823</v>
      </c>
      <c r="T644" s="101">
        <v>15.084508934730451</v>
      </c>
    </row>
    <row r="645" spans="2:20" x14ac:dyDescent="0.2">
      <c r="B645" s="100">
        <v>43687.708333333336</v>
      </c>
      <c r="C645" s="98">
        <v>14.066225018766191</v>
      </c>
      <c r="D645" s="98">
        <f t="shared" si="85"/>
        <v>12.487692637243152</v>
      </c>
      <c r="E645" s="98">
        <v>91.550277777777779</v>
      </c>
      <c r="F645" s="98">
        <f t="shared" si="83"/>
        <v>92.173670138890543</v>
      </c>
      <c r="G645" s="98">
        <v>85568.255000000005</v>
      </c>
      <c r="H645" s="98">
        <v>18.657776331017441</v>
      </c>
      <c r="I645" s="98">
        <v>21792.371448148166</v>
      </c>
      <c r="J645" s="98">
        <f t="shared" si="79"/>
        <v>72.892501446760335</v>
      </c>
      <c r="K645" s="98">
        <v>41330.7421875</v>
      </c>
      <c r="L645" s="98">
        <f t="shared" si="80"/>
        <v>281.03760583430528</v>
      </c>
      <c r="M645" s="98">
        <f t="shared" si="82"/>
        <v>283.08498753948231</v>
      </c>
      <c r="N645" s="98"/>
      <c r="O645" s="98"/>
      <c r="P645" s="98">
        <v>295.02314814815918</v>
      </c>
      <c r="Q645" s="98">
        <v>13.9855423138539</v>
      </c>
      <c r="R645" s="98">
        <f t="shared" si="84"/>
        <v>13.780846223728501</v>
      </c>
      <c r="S645" s="98">
        <f t="shared" si="81"/>
        <v>839.132538831234</v>
      </c>
      <c r="T645" s="101">
        <v>14.73515555104176</v>
      </c>
    </row>
    <row r="646" spans="2:20" x14ac:dyDescent="0.2">
      <c r="B646" s="100">
        <v>43687.75</v>
      </c>
      <c r="C646" s="98">
        <v>13.738941154656544</v>
      </c>
      <c r="D646" s="98">
        <f t="shared" si="85"/>
        <v>12.479228584327112</v>
      </c>
      <c r="E646" s="98">
        <v>125.34666666666666</v>
      </c>
      <c r="F646" s="98">
        <f t="shared" si="83"/>
        <v>92.777466435186838</v>
      </c>
      <c r="G646" s="98">
        <v>92210.465170940035</v>
      </c>
      <c r="H646" s="98">
        <v>22.808680555555554</v>
      </c>
      <c r="I646" s="98">
        <v>23137.895214646262</v>
      </c>
      <c r="J646" s="98">
        <f t="shared" ref="J646:J709" si="86">E646-H646</f>
        <v>102.53798611111111</v>
      </c>
      <c r="K646" s="98">
        <v>41330.7421875</v>
      </c>
      <c r="L646" s="98">
        <f t="shared" ref="L646:L709" si="87">P646-Q646</f>
        <v>280.80627943387873</v>
      </c>
      <c r="M646" s="98">
        <f t="shared" si="82"/>
        <v>281.45299361429574</v>
      </c>
      <c r="N646" s="98"/>
      <c r="O646" s="98"/>
      <c r="P646" s="98">
        <v>295.28530092591211</v>
      </c>
      <c r="Q646" s="98">
        <v>14.479021492033368</v>
      </c>
      <c r="R646" s="98">
        <f t="shared" si="84"/>
        <v>13.825800218359099</v>
      </c>
      <c r="S646" s="98">
        <f t="shared" ref="S646:S709" si="88">Q646*60</f>
        <v>868.74128952200203</v>
      </c>
      <c r="T646" s="101">
        <v>14.491092258559332</v>
      </c>
    </row>
    <row r="647" spans="2:20" x14ac:dyDescent="0.2">
      <c r="B647" s="100">
        <v>43687.791666666664</v>
      </c>
      <c r="C647" s="98">
        <v>13.539806652069093</v>
      </c>
      <c r="D647" s="98">
        <f t="shared" si="85"/>
        <v>12.469612353203509</v>
      </c>
      <c r="E647" s="98">
        <v>110.04888888888888</v>
      </c>
      <c r="F647" s="98">
        <f t="shared" si="83"/>
        <v>92.326112268520191</v>
      </c>
      <c r="G647" s="98">
        <v>98156.164898989329</v>
      </c>
      <c r="H647" s="98">
        <v>23.517220052083335</v>
      </c>
      <c r="I647" s="98">
        <v>24462.051212520069</v>
      </c>
      <c r="J647" s="98">
        <f t="shared" si="86"/>
        <v>86.531668836805551</v>
      </c>
      <c r="K647" s="98">
        <v>41330.7421875</v>
      </c>
      <c r="L647" s="98">
        <f t="shared" si="87"/>
        <v>281.25861813273269</v>
      </c>
      <c r="M647" s="98">
        <f t="shared" si="82"/>
        <v>281.33386208369444</v>
      </c>
      <c r="N647" s="98"/>
      <c r="O647" s="98"/>
      <c r="P647" s="98">
        <v>295.16261111112107</v>
      </c>
      <c r="Q647" s="98">
        <v>13.903992978388366</v>
      </c>
      <c r="R647" s="98">
        <f t="shared" si="84"/>
        <v>13.812790068678781</v>
      </c>
      <c r="S647" s="98">
        <f t="shared" si="88"/>
        <v>834.23957870330196</v>
      </c>
      <c r="T647" s="101">
        <v>14.19883001892808</v>
      </c>
    </row>
    <row r="648" spans="2:20" x14ac:dyDescent="0.2">
      <c r="B648" s="100">
        <v>43687.833333333336</v>
      </c>
      <c r="C648" s="98">
        <v>13.321229250872792</v>
      </c>
      <c r="D648" s="98">
        <f t="shared" si="85"/>
        <v>12.450489128009821</v>
      </c>
      <c r="E648" s="98">
        <v>88.262500000000003</v>
      </c>
      <c r="F648" s="98">
        <f t="shared" si="83"/>
        <v>91.994052083334978</v>
      </c>
      <c r="G648" s="98">
        <v>104823.57066666592</v>
      </c>
      <c r="H648" s="98">
        <v>23.492078993055557</v>
      </c>
      <c r="I648" s="98">
        <v>25782.929444444446</v>
      </c>
      <c r="J648" s="98">
        <f t="shared" si="86"/>
        <v>64.770421006944446</v>
      </c>
      <c r="K648" s="98">
        <v>41330.7421875</v>
      </c>
      <c r="L648" s="98">
        <f t="shared" si="87"/>
        <v>281.89403856379278</v>
      </c>
      <c r="M648" s="98">
        <f t="shared" si="82"/>
        <v>281.35742049785625</v>
      </c>
      <c r="N648" s="98"/>
      <c r="O648" s="98"/>
      <c r="P648" s="98">
        <v>295.90379629629558</v>
      </c>
      <c r="Q648" s="98">
        <v>14.009757732502832</v>
      </c>
      <c r="R648" s="98">
        <f t="shared" si="84"/>
        <v>13.814056389966687</v>
      </c>
      <c r="S648" s="98">
        <f t="shared" si="88"/>
        <v>840.58546395016992</v>
      </c>
      <c r="T648" s="101">
        <v>14.015023973373463</v>
      </c>
    </row>
    <row r="649" spans="2:20" x14ac:dyDescent="0.2">
      <c r="B649" s="100">
        <v>43687.875</v>
      </c>
      <c r="C649" s="98">
        <v>13.064059143066407</v>
      </c>
      <c r="D649" s="98">
        <f t="shared" si="85"/>
        <v>12.423812217563841</v>
      </c>
      <c r="E649" s="98">
        <v>92.912499999999994</v>
      </c>
      <c r="F649" s="98">
        <f t="shared" si="83"/>
        <v>90.931690972223876</v>
      </c>
      <c r="G649" s="98">
        <v>110293.26944444445</v>
      </c>
      <c r="H649" s="98">
        <v>18.487109374999999</v>
      </c>
      <c r="I649" s="98">
        <v>27109.447474073007</v>
      </c>
      <c r="J649" s="98">
        <f t="shared" si="86"/>
        <v>74.425390624999991</v>
      </c>
      <c r="K649" s="98">
        <v>41330.7421875</v>
      </c>
      <c r="L649" s="98">
        <f t="shared" si="87"/>
        <v>281.04764297119857</v>
      </c>
      <c r="M649" s="98">
        <f t="shared" si="82"/>
        <v>281.33185600520738</v>
      </c>
      <c r="N649" s="98"/>
      <c r="O649" s="98"/>
      <c r="P649" s="98">
        <v>294.99620370371474</v>
      </c>
      <c r="Q649" s="98">
        <v>13.94856073251615</v>
      </c>
      <c r="R649" s="98">
        <f t="shared" si="84"/>
        <v>13.819578444344437</v>
      </c>
      <c r="S649" s="98">
        <f t="shared" si="88"/>
        <v>836.913643950969</v>
      </c>
      <c r="T649" s="101">
        <v>13.765019044023422</v>
      </c>
    </row>
    <row r="650" spans="2:20" x14ac:dyDescent="0.2">
      <c r="B650" s="100">
        <v>43687.916666666664</v>
      </c>
      <c r="C650" s="98">
        <v>12.910235908295856</v>
      </c>
      <c r="D650" s="98">
        <f t="shared" si="85"/>
        <v>12.405306055308921</v>
      </c>
      <c r="E650" s="98">
        <v>91.158055555555549</v>
      </c>
      <c r="F650" s="98">
        <f t="shared" si="83"/>
        <v>90.424943287038715</v>
      </c>
      <c r="G650" s="98">
        <v>116062.59901961009</v>
      </c>
      <c r="H650" s="98">
        <v>22.384396701388887</v>
      </c>
      <c r="I650" s="98">
        <v>28434.948863637183</v>
      </c>
      <c r="J650" s="98">
        <f t="shared" si="86"/>
        <v>68.773658854166655</v>
      </c>
      <c r="K650" s="98">
        <v>41330.7421875</v>
      </c>
      <c r="L650" s="98">
        <f t="shared" si="87"/>
        <v>283.74492935979708</v>
      </c>
      <c r="M650" s="98">
        <f t="shared" si="82"/>
        <v>281.36286777487493</v>
      </c>
      <c r="N650" s="98"/>
      <c r="O650" s="98"/>
      <c r="P650" s="98">
        <v>294.61925925927028</v>
      </c>
      <c r="Q650" s="98">
        <v>10.874329899473167</v>
      </c>
      <c r="R650" s="98">
        <f t="shared" si="84"/>
        <v>13.779589051220578</v>
      </c>
      <c r="S650" s="98">
        <f t="shared" si="88"/>
        <v>652.45979396839004</v>
      </c>
      <c r="T650" s="101">
        <v>13.549150445060482</v>
      </c>
    </row>
    <row r="651" spans="2:20" x14ac:dyDescent="0.2">
      <c r="B651" s="100">
        <v>43687.958333333336</v>
      </c>
      <c r="C651" s="98">
        <v>12.880473951788929</v>
      </c>
      <c r="D651" s="98">
        <f t="shared" si="85"/>
        <v>12.379761408592101</v>
      </c>
      <c r="E651" s="98">
        <v>96.664166666666674</v>
      </c>
      <c r="F651" s="98">
        <f t="shared" si="83"/>
        <v>90.86767476852016</v>
      </c>
      <c r="G651" s="98">
        <v>121279.52454128503</v>
      </c>
      <c r="H651" s="98">
        <v>23.510655381944446</v>
      </c>
      <c r="I651" s="98">
        <v>29754.032159999908</v>
      </c>
      <c r="J651" s="98">
        <f t="shared" si="86"/>
        <v>73.153511284722228</v>
      </c>
      <c r="K651" s="98">
        <v>41330.7421875</v>
      </c>
      <c r="L651" s="98">
        <f t="shared" si="87"/>
        <v>280.58677712724852</v>
      </c>
      <c r="M651" s="98">
        <f t="shared" si="82"/>
        <v>281.25229403524435</v>
      </c>
      <c r="N651" s="98"/>
      <c r="O651" s="98"/>
      <c r="P651" s="98">
        <v>294.67277777777775</v>
      </c>
      <c r="Q651" s="98">
        <v>14.086000650529233</v>
      </c>
      <c r="R651" s="98">
        <f t="shared" si="84"/>
        <v>13.844221432825977</v>
      </c>
      <c r="S651" s="98">
        <f t="shared" si="88"/>
        <v>845.16003903175397</v>
      </c>
      <c r="T651" s="101">
        <v>13.387606236203315</v>
      </c>
    </row>
    <row r="652" spans="2:20" x14ac:dyDescent="0.2">
      <c r="B652" s="100">
        <v>43688</v>
      </c>
      <c r="C652" s="98">
        <v>12.811867872786502</v>
      </c>
      <c r="D652" s="98">
        <f t="shared" si="85"/>
        <v>12.362925769987307</v>
      </c>
      <c r="E652" s="98">
        <v>70.34375</v>
      </c>
      <c r="F652" s="98">
        <f t="shared" si="83"/>
        <v>89.639798611112781</v>
      </c>
      <c r="G652" s="98">
        <v>126415.40424836609</v>
      </c>
      <c r="H652" s="98">
        <v>23.372656249999999</v>
      </c>
      <c r="I652" s="98">
        <v>31073.26361111111</v>
      </c>
      <c r="J652" s="98">
        <f t="shared" si="86"/>
        <v>46.971093750000001</v>
      </c>
      <c r="K652" s="98">
        <v>41330.7421875</v>
      </c>
      <c r="L652" s="98">
        <f t="shared" si="87"/>
        <v>280.30797157714767</v>
      </c>
      <c r="M652" s="98">
        <f t="shared" si="82"/>
        <v>281.23065858871502</v>
      </c>
      <c r="N652" s="98"/>
      <c r="O652" s="98"/>
      <c r="P652" s="98">
        <v>294.35305555555556</v>
      </c>
      <c r="Q652" s="98">
        <v>14.045083978407913</v>
      </c>
      <c r="R652" s="98">
        <f t="shared" si="84"/>
        <v>13.843399317626485</v>
      </c>
      <c r="S652" s="98">
        <f t="shared" si="88"/>
        <v>842.70503870447476</v>
      </c>
      <c r="T652" s="101">
        <v>13.306561689838741</v>
      </c>
    </row>
    <row r="653" spans="2:20" x14ac:dyDescent="0.2">
      <c r="B653" s="100">
        <v>43688.041666666664</v>
      </c>
      <c r="C653" s="98">
        <v>11.749010315471224</v>
      </c>
      <c r="D653" s="98">
        <f t="shared" si="85"/>
        <v>12.338522660377985</v>
      </c>
      <c r="E653" s="98">
        <v>108.925</v>
      </c>
      <c r="F653" s="98">
        <f t="shared" si="83"/>
        <v>90.610018518520178</v>
      </c>
      <c r="G653" s="98">
        <v>3951.7444444444445</v>
      </c>
      <c r="H653" s="98">
        <v>18.40738570601744</v>
      </c>
      <c r="I653" s="98">
        <v>1983.6333333333334</v>
      </c>
      <c r="J653" s="98">
        <f t="shared" si="86"/>
        <v>90.517614293982561</v>
      </c>
      <c r="K653" s="98">
        <v>4507.1739299103947</v>
      </c>
      <c r="L653" s="98">
        <f t="shared" si="87"/>
        <v>280.4701206337578</v>
      </c>
      <c r="M653" s="98">
        <f t="shared" si="82"/>
        <v>281.23615828703106</v>
      </c>
      <c r="N653" s="98"/>
      <c r="O653" s="98"/>
      <c r="P653" s="98">
        <v>294.86240740749571</v>
      </c>
      <c r="Q653" s="98">
        <v>14.392286773737935</v>
      </c>
      <c r="R653" s="98">
        <f t="shared" si="84"/>
        <v>13.858520761289407</v>
      </c>
      <c r="S653" s="98">
        <f t="shared" si="88"/>
        <v>863.53720642427606</v>
      </c>
      <c r="T653" s="101">
        <v>13.009666957707765</v>
      </c>
    </row>
    <row r="654" spans="2:20" x14ac:dyDescent="0.2">
      <c r="B654" s="100">
        <v>43688.083333333336</v>
      </c>
      <c r="C654" s="98">
        <v>10.484584521717753</v>
      </c>
      <c r="D654" s="98">
        <f t="shared" si="85"/>
        <v>12.324752783295928</v>
      </c>
      <c r="E654" s="98">
        <v>88.490277777777777</v>
      </c>
      <c r="F654" s="98">
        <f t="shared" si="83"/>
        <v>90.099787037038709</v>
      </c>
      <c r="G654" s="98">
        <v>8389.5858024681947</v>
      </c>
      <c r="H654" s="98">
        <v>22.531130642361113</v>
      </c>
      <c r="I654" s="98">
        <v>1871.9745531418589</v>
      </c>
      <c r="J654" s="98">
        <f t="shared" si="86"/>
        <v>65.959147135416657</v>
      </c>
      <c r="K654" s="98">
        <v>13182.08911187066</v>
      </c>
      <c r="L654" s="98">
        <f t="shared" si="87"/>
        <v>281.76111511371306</v>
      </c>
      <c r="M654" s="98">
        <f t="shared" si="82"/>
        <v>281.27160840926501</v>
      </c>
      <c r="N654" s="98"/>
      <c r="O654" s="98"/>
      <c r="P654" s="98">
        <v>295.95888888888891</v>
      </c>
      <c r="Q654" s="98">
        <v>14.197773775175834</v>
      </c>
      <c r="R654" s="98">
        <f t="shared" si="84"/>
        <v>13.859042861277686</v>
      </c>
      <c r="S654" s="98">
        <f t="shared" si="88"/>
        <v>851.86642651055001</v>
      </c>
      <c r="T654" s="101">
        <v>11.812126982641638</v>
      </c>
    </row>
    <row r="655" spans="2:20" x14ac:dyDescent="0.2">
      <c r="B655" s="100">
        <v>43688.125</v>
      </c>
      <c r="C655" s="98">
        <v>9.4898737616364901</v>
      </c>
      <c r="D655" s="98">
        <f t="shared" si="85"/>
        <v>12.313534131063875</v>
      </c>
      <c r="E655" s="98">
        <v>69.433333333333337</v>
      </c>
      <c r="F655" s="98">
        <f t="shared" si="83"/>
        <v>89.928432870372021</v>
      </c>
      <c r="G655" s="98">
        <v>13743.939888888184</v>
      </c>
      <c r="H655" s="98">
        <v>23.466362847222221</v>
      </c>
      <c r="I655" s="98">
        <v>3185.4804345893199</v>
      </c>
      <c r="J655" s="98">
        <f t="shared" si="86"/>
        <v>45.966970486111116</v>
      </c>
      <c r="K655" s="98">
        <v>22112.234772677952</v>
      </c>
      <c r="L655" s="98">
        <f t="shared" si="87"/>
        <v>281.24110589762944</v>
      </c>
      <c r="M655" s="98">
        <f t="shared" si="82"/>
        <v>281.32146373541116</v>
      </c>
      <c r="N655" s="98"/>
      <c r="O655" s="98"/>
      <c r="P655" s="98">
        <v>295.57898148150082</v>
      </c>
      <c r="Q655" s="98">
        <v>14.337875583871371</v>
      </c>
      <c r="R655" s="98">
        <f t="shared" si="84"/>
        <v>13.864865775872092</v>
      </c>
      <c r="S655" s="98">
        <f t="shared" si="88"/>
        <v>860.27253503228224</v>
      </c>
      <c r="T655" s="101">
        <v>10.6799760660956</v>
      </c>
    </row>
    <row r="656" spans="2:20" x14ac:dyDescent="0.2">
      <c r="B656" s="100">
        <v>43688.166666666664</v>
      </c>
      <c r="C656" s="98">
        <v>8.6774961970373994</v>
      </c>
      <c r="D656" s="98">
        <f t="shared" si="85"/>
        <v>12.302897226661932</v>
      </c>
      <c r="E656" s="98">
        <v>92.906666666666666</v>
      </c>
      <c r="F656" s="98">
        <f t="shared" si="83"/>
        <v>89.401268518520169</v>
      </c>
      <c r="G656" s="98">
        <v>18524.166666666668</v>
      </c>
      <c r="H656" s="98">
        <v>23.440386284722223</v>
      </c>
      <c r="I656" s="98">
        <v>4505.0444444444447</v>
      </c>
      <c r="J656" s="98">
        <f t="shared" si="86"/>
        <v>69.466280381944443</v>
      </c>
      <c r="K656" s="98">
        <v>30978.864004991319</v>
      </c>
      <c r="L656" s="98">
        <f t="shared" si="87"/>
        <v>284.22881527083013</v>
      </c>
      <c r="M656" s="98">
        <f t="shared" si="82"/>
        <v>281.34245267645679</v>
      </c>
      <c r="N656" s="98"/>
      <c r="O656" s="98"/>
      <c r="P656" s="98">
        <v>295.16000000000003</v>
      </c>
      <c r="Q656" s="98">
        <v>10.931184729169924</v>
      </c>
      <c r="R656" s="98">
        <f t="shared" si="84"/>
        <v>13.832465849978357</v>
      </c>
      <c r="S656" s="98">
        <f t="shared" si="88"/>
        <v>655.87108375019545</v>
      </c>
      <c r="T656" s="101">
        <v>9.7690901264618155</v>
      </c>
    </row>
    <row r="657" spans="2:20" x14ac:dyDescent="0.2">
      <c r="B657" s="100">
        <v>43688.208333333336</v>
      </c>
      <c r="C657" s="98">
        <v>8.3140747740205061</v>
      </c>
      <c r="D657" s="98">
        <f t="shared" si="85"/>
        <v>12.290744628959736</v>
      </c>
      <c r="E657" s="98">
        <v>71.142499999999998</v>
      </c>
      <c r="F657" s="98">
        <f t="shared" si="83"/>
        <v>88.677391203705341</v>
      </c>
      <c r="G657" s="98">
        <v>23752.257090643379</v>
      </c>
      <c r="H657" s="98">
        <v>18.440592447916668</v>
      </c>
      <c r="I657" s="98">
        <v>5828.7291296299964</v>
      </c>
      <c r="J657" s="98">
        <f t="shared" si="86"/>
        <v>52.701907552083327</v>
      </c>
      <c r="K657" s="98">
        <v>38451.134437831613</v>
      </c>
      <c r="L657" s="98">
        <f t="shared" si="87"/>
        <v>283.79806199884661</v>
      </c>
      <c r="M657" s="98">
        <f t="shared" si="82"/>
        <v>281.39736297994665</v>
      </c>
      <c r="N657" s="98"/>
      <c r="O657" s="98"/>
      <c r="P657" s="98">
        <v>295.09249999999997</v>
      </c>
      <c r="Q657" s="98">
        <v>11.29443800115337</v>
      </c>
      <c r="R657" s="98">
        <f t="shared" si="84"/>
        <v>13.785009250192239</v>
      </c>
      <c r="S657" s="98">
        <f t="shared" si="88"/>
        <v>677.66628006920223</v>
      </c>
      <c r="T657" s="101">
        <v>9.2160317903898079</v>
      </c>
    </row>
    <row r="658" spans="2:20" x14ac:dyDescent="0.2">
      <c r="B658" s="100">
        <v>43688.25</v>
      </c>
      <c r="C658" s="98">
        <v>7.9828680653042268</v>
      </c>
      <c r="D658" s="98">
        <f t="shared" si="85"/>
        <v>12.279842682836138</v>
      </c>
      <c r="E658" s="98">
        <v>94.308981481492523</v>
      </c>
      <c r="F658" s="98">
        <f t="shared" si="83"/>
        <v>90.047939043211997</v>
      </c>
      <c r="G658" s="98">
        <v>28429.563239874708</v>
      </c>
      <c r="H658" s="98">
        <v>22.760134548611113</v>
      </c>
      <c r="I658" s="98">
        <v>7168.7684391529028</v>
      </c>
      <c r="J658" s="98">
        <f t="shared" si="86"/>
        <v>71.548846932881418</v>
      </c>
      <c r="K658" s="98">
        <v>41559.028727213539</v>
      </c>
      <c r="L658" s="98">
        <f t="shared" si="87"/>
        <v>282.79734436115456</v>
      </c>
      <c r="M658" s="98">
        <f t="shared" si="82"/>
        <v>281.51231861607442</v>
      </c>
      <c r="N658" s="98"/>
      <c r="O658" s="98"/>
      <c r="P658" s="98">
        <v>294.93574074075451</v>
      </c>
      <c r="Q658" s="98">
        <v>12.138396379599969</v>
      </c>
      <c r="R658" s="98">
        <f t="shared" si="84"/>
        <v>13.686936330114344</v>
      </c>
      <c r="S658" s="98">
        <f t="shared" si="88"/>
        <v>728.30378277599812</v>
      </c>
      <c r="T658" s="101">
        <v>8.7519216408695346</v>
      </c>
    </row>
    <row r="659" spans="2:20" x14ac:dyDescent="0.2">
      <c r="B659" s="100">
        <v>43688.291666666664</v>
      </c>
      <c r="C659" s="98">
        <v>8.0315516914017895</v>
      </c>
      <c r="D659" s="98">
        <f t="shared" si="85"/>
        <v>12.2720231849518</v>
      </c>
      <c r="E659" s="98">
        <v>55.550277777777779</v>
      </c>
      <c r="F659" s="98">
        <f t="shared" si="83"/>
        <v>88.493425154323106</v>
      </c>
      <c r="G659" s="98">
        <v>32900.849661836095</v>
      </c>
      <c r="H659" s="98">
        <v>23.686631944444443</v>
      </c>
      <c r="I659" s="98">
        <v>8491.3807518957055</v>
      </c>
      <c r="J659" s="98">
        <f t="shared" si="86"/>
        <v>31.863645833333337</v>
      </c>
      <c r="K659" s="98">
        <v>41560.3515625</v>
      </c>
      <c r="L659" s="98">
        <f t="shared" si="87"/>
        <v>281.05610944945704</v>
      </c>
      <c r="M659" s="98">
        <f t="shared" si="82"/>
        <v>281.5655893003148</v>
      </c>
      <c r="N659" s="98"/>
      <c r="O659" s="98"/>
      <c r="P659" s="98">
        <v>295.14240740739638</v>
      </c>
      <c r="Q659" s="98">
        <v>14.086297957939355</v>
      </c>
      <c r="R659" s="98">
        <f t="shared" si="84"/>
        <v>13.673453454515473</v>
      </c>
      <c r="S659" s="98">
        <f t="shared" si="88"/>
        <v>845.17787747636123</v>
      </c>
      <c r="T659" s="101">
        <v>8.5894802874551779</v>
      </c>
    </row>
    <row r="660" spans="2:20" x14ac:dyDescent="0.2">
      <c r="B660" s="100">
        <v>43688.333333333336</v>
      </c>
      <c r="C660" s="98">
        <v>8.8826477902030785</v>
      </c>
      <c r="D660" s="98">
        <f t="shared" si="85"/>
        <v>12.273187442701845</v>
      </c>
      <c r="E660" s="98">
        <v>92.139722222222218</v>
      </c>
      <c r="F660" s="98">
        <f t="shared" si="83"/>
        <v>89.800846450618565</v>
      </c>
      <c r="G660" s="98">
        <v>37936.905401235425</v>
      </c>
      <c r="H660" s="98">
        <v>23.585894097222223</v>
      </c>
      <c r="I660" s="98">
        <v>9819.4044444444444</v>
      </c>
      <c r="J660" s="98">
        <f t="shared" si="86"/>
        <v>68.553828124999995</v>
      </c>
      <c r="K660" s="98">
        <v>41560.3515625</v>
      </c>
      <c r="L660" s="98">
        <f t="shared" si="87"/>
        <v>280.25637896010443</v>
      </c>
      <c r="M660" s="98">
        <f t="shared" si="82"/>
        <v>281.52168527973799</v>
      </c>
      <c r="N660" s="98"/>
      <c r="O660" s="98"/>
      <c r="P660" s="98">
        <v>294.59396296295853</v>
      </c>
      <c r="Q660" s="98">
        <v>14.337584002854095</v>
      </c>
      <c r="R660" s="98">
        <f t="shared" si="84"/>
        <v>13.689551474381219</v>
      </c>
      <c r="S660" s="98">
        <f t="shared" si="88"/>
        <v>860.2550401712457</v>
      </c>
      <c r="T660" s="101">
        <v>9.1493528215421573</v>
      </c>
    </row>
    <row r="661" spans="2:20" x14ac:dyDescent="0.2">
      <c r="B661" s="100">
        <v>43688.375</v>
      </c>
      <c r="C661" s="98">
        <v>9.8965193235607707</v>
      </c>
      <c r="D661" s="98">
        <f t="shared" si="85"/>
        <v>12.243990562842514</v>
      </c>
      <c r="E661" s="98">
        <v>83.586851851840819</v>
      </c>
      <c r="F661" s="98">
        <f t="shared" si="83"/>
        <v>89.657983796297131</v>
      </c>
      <c r="G661" s="98">
        <v>41756.623641086815</v>
      </c>
      <c r="H661" s="98">
        <v>18.417914496527779</v>
      </c>
      <c r="I661" s="98">
        <v>11150.385822221628</v>
      </c>
      <c r="J661" s="98">
        <f t="shared" si="86"/>
        <v>65.168937355313034</v>
      </c>
      <c r="K661" s="98">
        <v>41560.3515625</v>
      </c>
      <c r="L661" s="98">
        <f t="shared" si="87"/>
        <v>280.90368261439937</v>
      </c>
      <c r="M661" s="98">
        <f t="shared" si="82"/>
        <v>281.49851223945939</v>
      </c>
      <c r="N661" s="98"/>
      <c r="O661" s="98"/>
      <c r="P661" s="98">
        <v>294.96916666666669</v>
      </c>
      <c r="Q661" s="98">
        <v>14.06548405226734</v>
      </c>
      <c r="R661" s="98">
        <f t="shared" si="84"/>
        <v>13.682925131944204</v>
      </c>
      <c r="S661" s="98">
        <f t="shared" si="88"/>
        <v>843.92904313604038</v>
      </c>
      <c r="T661" s="101">
        <v>9.5953800446989614</v>
      </c>
    </row>
    <row r="662" spans="2:20" x14ac:dyDescent="0.2">
      <c r="B662" s="100">
        <v>43688.416666666664</v>
      </c>
      <c r="C662" s="98">
        <v>12.282833728260982</v>
      </c>
      <c r="D662" s="98">
        <f t="shared" si="85"/>
        <v>12.213803421734609</v>
      </c>
      <c r="E662" s="98">
        <v>49.787222222222219</v>
      </c>
      <c r="F662" s="98">
        <f t="shared" si="83"/>
        <v>89.387300925926752</v>
      </c>
      <c r="G662" s="98">
        <v>46598.125925929016</v>
      </c>
      <c r="H662" s="98">
        <v>22.774891493055556</v>
      </c>
      <c r="I662" s="98">
        <v>12491.426641415224</v>
      </c>
      <c r="J662" s="98">
        <f t="shared" si="86"/>
        <v>27.012330729166663</v>
      </c>
      <c r="K662" s="98">
        <v>41560.3515625</v>
      </c>
      <c r="L662" s="98">
        <f t="shared" si="87"/>
        <v>278.96610571867063</v>
      </c>
      <c r="M662" s="98">
        <f t="shared" si="82"/>
        <v>281.54622462499918</v>
      </c>
      <c r="N662" s="98"/>
      <c r="O662" s="98"/>
      <c r="P662" s="98">
        <v>295.4806481481923</v>
      </c>
      <c r="Q662" s="98">
        <v>16.514542429521679</v>
      </c>
      <c r="R662" s="98">
        <f t="shared" si="84"/>
        <v>13.659923394555355</v>
      </c>
      <c r="S662" s="98">
        <f t="shared" si="88"/>
        <v>990.87254577130079</v>
      </c>
      <c r="T662" s="101">
        <v>11.450394934548273</v>
      </c>
    </row>
    <row r="663" spans="2:20" x14ac:dyDescent="0.2">
      <c r="B663" s="100">
        <v>43688.458333333336</v>
      </c>
      <c r="C663" s="98">
        <v>14.224869222640992</v>
      </c>
      <c r="D663" s="98">
        <f t="shared" si="85"/>
        <v>12.195368876649662</v>
      </c>
      <c r="E663" s="98">
        <v>79.622500000000002</v>
      </c>
      <c r="F663" s="98">
        <f t="shared" si="83"/>
        <v>89.136947916667495</v>
      </c>
      <c r="G663" s="98">
        <v>50317.361111111109</v>
      </c>
      <c r="H663" s="98">
        <v>23.661447482638888</v>
      </c>
      <c r="I663" s="98">
        <v>13827.998246596522</v>
      </c>
      <c r="J663" s="98">
        <f t="shared" si="86"/>
        <v>55.961052517361111</v>
      </c>
      <c r="K663" s="98">
        <v>41560.3515625</v>
      </c>
      <c r="L663" s="98">
        <f t="shared" si="87"/>
        <v>280.4123836081061</v>
      </c>
      <c r="M663" s="98">
        <f t="shared" si="82"/>
        <v>281.53427535790564</v>
      </c>
      <c r="N663" s="98"/>
      <c r="O663" s="98"/>
      <c r="P663" s="98">
        <v>295.27925925923716</v>
      </c>
      <c r="Q663" s="98">
        <v>14.866875651131073</v>
      </c>
      <c r="R663" s="98">
        <f t="shared" si="84"/>
        <v>13.665070964117078</v>
      </c>
      <c r="S663" s="98">
        <f t="shared" si="88"/>
        <v>892.0125390678644</v>
      </c>
      <c r="T663" s="101">
        <v>13.503188103059591</v>
      </c>
    </row>
    <row r="664" spans="2:20" x14ac:dyDescent="0.2">
      <c r="B664" s="100">
        <v>43688.5</v>
      </c>
      <c r="C664" s="98">
        <v>15.776415076785618</v>
      </c>
      <c r="D664" s="98">
        <f t="shared" si="85"/>
        <v>12.197751209817939</v>
      </c>
      <c r="E664" s="98">
        <v>63.991666666666667</v>
      </c>
      <c r="F664" s="98">
        <f t="shared" si="83"/>
        <v>87.895489583334154</v>
      </c>
      <c r="G664" s="98">
        <v>54665.88703703801</v>
      </c>
      <c r="H664" s="98">
        <v>23.576757812499999</v>
      </c>
      <c r="I664" s="98">
        <v>15153.9175</v>
      </c>
      <c r="J664" s="98">
        <f t="shared" si="86"/>
        <v>40.414908854166669</v>
      </c>
      <c r="K664" s="98">
        <v>41560.3515625</v>
      </c>
      <c r="L664" s="98">
        <f t="shared" si="87"/>
        <v>280.94595787246686</v>
      </c>
      <c r="M664" s="98">
        <f t="shared" si="82"/>
        <v>281.50024048384853</v>
      </c>
      <c r="N664" s="98"/>
      <c r="O664" s="98"/>
      <c r="P664" s="98">
        <v>295.07601851854059</v>
      </c>
      <c r="Q664" s="98">
        <v>14.130060646073705</v>
      </c>
      <c r="R664" s="98">
        <f t="shared" si="84"/>
        <v>13.651767875211917</v>
      </c>
      <c r="S664" s="98">
        <f t="shared" si="88"/>
        <v>847.80363876442232</v>
      </c>
      <c r="T664" s="101">
        <v>15.197866070883142</v>
      </c>
    </row>
    <row r="665" spans="2:20" x14ac:dyDescent="0.2">
      <c r="B665" s="100">
        <v>43688.541666666664</v>
      </c>
      <c r="C665" s="98">
        <v>15.841226058006287</v>
      </c>
      <c r="D665" s="98">
        <f t="shared" si="85"/>
        <v>12.2015416802238</v>
      </c>
      <c r="E665" s="98">
        <v>103.64861111111111</v>
      </c>
      <c r="F665" s="98">
        <f t="shared" si="83"/>
        <v>89.238915509260082</v>
      </c>
      <c r="G665" s="98">
        <v>59727.008888888886</v>
      </c>
      <c r="H665" s="98">
        <v>18.354014756944444</v>
      </c>
      <c r="I665" s="98">
        <v>16483.303040740324</v>
      </c>
      <c r="J665" s="98">
        <f t="shared" si="86"/>
        <v>85.294596354166657</v>
      </c>
      <c r="K665" s="98">
        <v>41560.3515625</v>
      </c>
      <c r="L665" s="98">
        <f t="shared" si="87"/>
        <v>281.77817647129922</v>
      </c>
      <c r="M665" s="98">
        <f t="shared" si="82"/>
        <v>281.45083321557541</v>
      </c>
      <c r="N665" s="98"/>
      <c r="O665" s="98"/>
      <c r="P665" s="98">
        <v>295.78500000000003</v>
      </c>
      <c r="Q665" s="98">
        <v>14.006823528700819</v>
      </c>
      <c r="R665" s="98">
        <f t="shared" si="84"/>
        <v>13.74369732712703</v>
      </c>
      <c r="S665" s="98">
        <f t="shared" si="88"/>
        <v>840.40941172204919</v>
      </c>
      <c r="T665" s="101">
        <v>15.940938608911303</v>
      </c>
    </row>
    <row r="666" spans="2:20" x14ac:dyDescent="0.2">
      <c r="B666" s="100">
        <v>43688.583333333336</v>
      </c>
      <c r="C666" s="98">
        <v>15.520739650461408</v>
      </c>
      <c r="D666" s="98">
        <f t="shared" si="85"/>
        <v>12.203726139093009</v>
      </c>
      <c r="E666" s="98">
        <v>66.907222222222217</v>
      </c>
      <c r="F666" s="98">
        <f t="shared" si="83"/>
        <v>87.624193287037869</v>
      </c>
      <c r="G666" s="98">
        <v>64845.936737090218</v>
      </c>
      <c r="H666" s="98">
        <v>22.542371961805557</v>
      </c>
      <c r="I666" s="98">
        <v>17814.630921718544</v>
      </c>
      <c r="J666" s="98">
        <f t="shared" si="86"/>
        <v>44.364850260416659</v>
      </c>
      <c r="K666" s="98">
        <v>41560.3515625</v>
      </c>
      <c r="L666" s="98">
        <f t="shared" si="87"/>
        <v>282.10851310477159</v>
      </c>
      <c r="M666" s="98">
        <f t="shared" si="82"/>
        <v>281.45007340224487</v>
      </c>
      <c r="N666" s="98"/>
      <c r="O666" s="98"/>
      <c r="P666" s="98">
        <v>296.23620370369821</v>
      </c>
      <c r="Q666" s="98">
        <v>14.12769059892663</v>
      </c>
      <c r="R666" s="98">
        <f t="shared" si="84"/>
        <v>13.772595000539811</v>
      </c>
      <c r="S666" s="98">
        <f t="shared" si="88"/>
        <v>847.66143593559786</v>
      </c>
      <c r="T666" s="101">
        <v>16.021427405525593</v>
      </c>
    </row>
    <row r="667" spans="2:20" x14ac:dyDescent="0.2">
      <c r="B667" s="100">
        <v>43688.625</v>
      </c>
      <c r="C667" s="98">
        <v>14.755240667131211</v>
      </c>
      <c r="D667" s="98">
        <f t="shared" si="85"/>
        <v>12.197142705664048</v>
      </c>
      <c r="E667" s="98">
        <v>75.346111111111114</v>
      </c>
      <c r="F667" s="98">
        <f t="shared" si="83"/>
        <v>86.499910879630434</v>
      </c>
      <c r="G667" s="98">
        <v>69285.694666668569</v>
      </c>
      <c r="H667" s="98">
        <v>23.489963107638889</v>
      </c>
      <c r="I667" s="98">
        <v>19134.669276226261</v>
      </c>
      <c r="J667" s="98">
        <f t="shared" si="86"/>
        <v>51.856148003472228</v>
      </c>
      <c r="K667" s="98">
        <v>41560.3515625</v>
      </c>
      <c r="L667" s="98">
        <f t="shared" si="87"/>
        <v>280.39982637152178</v>
      </c>
      <c r="M667" s="98">
        <f t="shared" ref="M667:M730" si="89">AVERAGE(L644:L667)</f>
        <v>281.42268916472671</v>
      </c>
      <c r="N667" s="98"/>
      <c r="O667" s="98"/>
      <c r="P667" s="98">
        <v>294.26009259258706</v>
      </c>
      <c r="Q667" s="98">
        <v>13.860266221065281</v>
      </c>
      <c r="R667" s="98">
        <f t="shared" si="84"/>
        <v>13.777936799785847</v>
      </c>
      <c r="S667" s="98">
        <f t="shared" si="88"/>
        <v>831.61597326391689</v>
      </c>
      <c r="T667" s="101">
        <v>15.525630850049977</v>
      </c>
    </row>
    <row r="668" spans="2:20" x14ac:dyDescent="0.2">
      <c r="B668" s="100">
        <v>43688.666666666664</v>
      </c>
      <c r="C668" s="98">
        <v>14.540966633293364</v>
      </c>
      <c r="D668" s="98">
        <f t="shared" si="85"/>
        <v>12.199323184551474</v>
      </c>
      <c r="E668" s="98">
        <v>136.07888888888888</v>
      </c>
      <c r="F668" s="98">
        <f t="shared" si="83"/>
        <v>87.423026620370365</v>
      </c>
      <c r="G668" s="98">
        <v>75876.375</v>
      </c>
      <c r="H668" s="98">
        <v>23.483550347222224</v>
      </c>
      <c r="I668" s="98">
        <v>20458.61888888889</v>
      </c>
      <c r="J668" s="98">
        <f t="shared" si="86"/>
        <v>112.59533854166666</v>
      </c>
      <c r="K668" s="98">
        <v>41560.3515625</v>
      </c>
      <c r="L668" s="98">
        <f t="shared" si="87"/>
        <v>280.87904796525532</v>
      </c>
      <c r="M668" s="98">
        <f t="shared" si="89"/>
        <v>281.36194201717018</v>
      </c>
      <c r="N668" s="98"/>
      <c r="O668" s="98"/>
      <c r="P668" s="98">
        <v>295.09574074109395</v>
      </c>
      <c r="Q668" s="98">
        <v>14.216692775838633</v>
      </c>
      <c r="R668" s="98">
        <f t="shared" si="84"/>
        <v>13.784856786863832</v>
      </c>
      <c r="S668" s="98">
        <f t="shared" si="88"/>
        <v>853.00156655031799</v>
      </c>
      <c r="T668" s="101">
        <v>15.011305108543926</v>
      </c>
    </row>
    <row r="669" spans="2:20" x14ac:dyDescent="0.2">
      <c r="B669" s="100">
        <v>43688.708333333336</v>
      </c>
      <c r="C669" s="98">
        <v>14.114610650245126</v>
      </c>
      <c r="D669" s="98">
        <f t="shared" si="85"/>
        <v>12.201339252529763</v>
      </c>
      <c r="E669" s="98">
        <v>115.58499999999999</v>
      </c>
      <c r="F669" s="98">
        <f t="shared" ref="F669:F732" si="90">AVERAGE(E646:E669)</f>
        <v>88.424473379629617</v>
      </c>
      <c r="G669" s="98">
        <v>82061.99791666666</v>
      </c>
      <c r="H669" s="98">
        <v>18.465538194444445</v>
      </c>
      <c r="I669" s="98">
        <v>21793.58865555649</v>
      </c>
      <c r="J669" s="98">
        <f t="shared" si="86"/>
        <v>97.119461805555545</v>
      </c>
      <c r="K669" s="98">
        <v>41560.3515625</v>
      </c>
      <c r="L669" s="98">
        <f t="shared" si="87"/>
        <v>285.02087876575587</v>
      </c>
      <c r="M669" s="98">
        <f t="shared" si="89"/>
        <v>281.52791172264727</v>
      </c>
      <c r="N669" s="98"/>
      <c r="O669" s="98"/>
      <c r="P669" s="98">
        <v>295.44650252525594</v>
      </c>
      <c r="Q669" s="98">
        <v>10.425623759500061</v>
      </c>
      <c r="R669" s="98">
        <f t="shared" ref="R669:R732" si="91">AVERAGE(Q646:Q669)</f>
        <v>13.636526847099089</v>
      </c>
      <c r="S669" s="98">
        <f t="shared" si="88"/>
        <v>625.53742557000362</v>
      </c>
      <c r="T669" s="101">
        <v>14.789325511852899</v>
      </c>
    </row>
    <row r="670" spans="2:20" x14ac:dyDescent="0.2">
      <c r="B670" s="100">
        <v>43688.75</v>
      </c>
      <c r="C670" s="98">
        <v>13.774615054660373</v>
      </c>
      <c r="D670" s="98">
        <f t="shared" si="85"/>
        <v>12.202825665029925</v>
      </c>
      <c r="E670" s="98">
        <v>110.55138888888889</v>
      </c>
      <c r="F670" s="98">
        <f t="shared" si="90"/>
        <v>87.808003472222211</v>
      </c>
      <c r="G670" s="98">
        <v>89461.250370367372</v>
      </c>
      <c r="H670" s="98">
        <v>22.662792968750001</v>
      </c>
      <c r="I670" s="98">
        <v>23134.438863635063</v>
      </c>
      <c r="J670" s="98">
        <f t="shared" si="86"/>
        <v>87.888595920138897</v>
      </c>
      <c r="K670" s="98">
        <v>41560.3515625</v>
      </c>
      <c r="L670" s="98">
        <f t="shared" si="87"/>
        <v>281.37385369431917</v>
      </c>
      <c r="M670" s="98">
        <f t="shared" si="89"/>
        <v>281.55156065016564</v>
      </c>
      <c r="N670" s="98"/>
      <c r="O670" s="98"/>
      <c r="P670" s="98">
        <v>295.36222222222221</v>
      </c>
      <c r="Q670" s="98">
        <v>13.988368527903027</v>
      </c>
      <c r="R670" s="98">
        <f t="shared" si="91"/>
        <v>13.616082973593658</v>
      </c>
      <c r="S670" s="98">
        <f t="shared" si="88"/>
        <v>839.30211167418167</v>
      </c>
      <c r="T670" s="101">
        <v>14.475208846728007</v>
      </c>
    </row>
    <row r="671" spans="2:20" x14ac:dyDescent="0.2">
      <c r="B671" s="100">
        <v>43688.791666666664</v>
      </c>
      <c r="C671" s="98">
        <v>13.809560919867621</v>
      </c>
      <c r="D671" s="98">
        <f t="shared" si="85"/>
        <v>12.214065426188197</v>
      </c>
      <c r="E671" s="98">
        <v>101.70611111111111</v>
      </c>
      <c r="F671" s="98">
        <f t="shared" si="90"/>
        <v>87.460387731481475</v>
      </c>
      <c r="G671" s="98">
        <v>95532.042203703444</v>
      </c>
      <c r="H671" s="98">
        <v>23.665473090277779</v>
      </c>
      <c r="I671" s="98">
        <v>24458.70700888892</v>
      </c>
      <c r="J671" s="98">
        <f t="shared" si="86"/>
        <v>78.040638020833342</v>
      </c>
      <c r="K671" s="98">
        <v>41560.3515625</v>
      </c>
      <c r="L671" s="98">
        <f t="shared" si="87"/>
        <v>281.02096992954949</v>
      </c>
      <c r="M671" s="98">
        <f t="shared" si="89"/>
        <v>281.54165864169971</v>
      </c>
      <c r="N671" s="98"/>
      <c r="O671" s="98"/>
      <c r="P671" s="98">
        <v>295.44116402119397</v>
      </c>
      <c r="Q671" s="98">
        <v>14.4201940916445</v>
      </c>
      <c r="R671" s="98">
        <f t="shared" si="91"/>
        <v>13.637591353312663</v>
      </c>
      <c r="S671" s="98">
        <f t="shared" si="88"/>
        <v>865.21164549867001</v>
      </c>
      <c r="T671" s="101">
        <v>14.296614901130798</v>
      </c>
    </row>
    <row r="672" spans="2:20" x14ac:dyDescent="0.2">
      <c r="B672" s="100">
        <v>43688.833333333336</v>
      </c>
      <c r="C672" s="98">
        <v>13.649257117377386</v>
      </c>
      <c r="D672" s="98">
        <f t="shared" si="85"/>
        <v>12.227733253959222</v>
      </c>
      <c r="E672" s="98">
        <v>93.69083333333333</v>
      </c>
      <c r="F672" s="98">
        <f t="shared" si="90"/>
        <v>87.686568287037019</v>
      </c>
      <c r="G672" s="98">
        <v>102203.08698559913</v>
      </c>
      <c r="H672" s="98">
        <v>23.749490017361111</v>
      </c>
      <c r="I672" s="98">
        <v>25794.755277777778</v>
      </c>
      <c r="J672" s="98">
        <f t="shared" si="86"/>
        <v>69.941343315972219</v>
      </c>
      <c r="K672" s="98">
        <v>41560.3515625</v>
      </c>
      <c r="L672" s="98">
        <f t="shared" si="87"/>
        <v>281.82337099262463</v>
      </c>
      <c r="M672" s="98">
        <f t="shared" si="89"/>
        <v>281.53871415956769</v>
      </c>
      <c r="N672" s="98"/>
      <c r="O672" s="98"/>
      <c r="P672" s="98">
        <v>295.74949074071316</v>
      </c>
      <c r="Q672" s="98">
        <v>13.926119748088531</v>
      </c>
      <c r="R672" s="98">
        <f t="shared" si="91"/>
        <v>13.634106437295399</v>
      </c>
      <c r="S672" s="98">
        <f t="shared" si="88"/>
        <v>835.56718488531192</v>
      </c>
      <c r="T672" s="101">
        <v>14.409948070860571</v>
      </c>
    </row>
    <row r="673" spans="2:20" x14ac:dyDescent="0.2">
      <c r="B673" s="100">
        <v>43688.875</v>
      </c>
      <c r="C673" s="98">
        <v>13.535343557817654</v>
      </c>
      <c r="D673" s="98">
        <f t="shared" si="85"/>
        <v>12.247370104573859</v>
      </c>
      <c r="E673" s="98">
        <v>109.68916666666667</v>
      </c>
      <c r="F673" s="98">
        <f t="shared" si="90"/>
        <v>88.385596064814806</v>
      </c>
      <c r="G673" s="98">
        <v>107863.23237036943</v>
      </c>
      <c r="H673" s="98">
        <v>18.554101562500001</v>
      </c>
      <c r="I673" s="98">
        <v>27137.129888889162</v>
      </c>
      <c r="J673" s="98">
        <f t="shared" si="86"/>
        <v>91.135065104166671</v>
      </c>
      <c r="K673" s="98">
        <v>41560.3515625</v>
      </c>
      <c r="L673" s="98">
        <f t="shared" si="87"/>
        <v>281.3050197555732</v>
      </c>
      <c r="M673" s="98">
        <f t="shared" si="89"/>
        <v>281.54943819224997</v>
      </c>
      <c r="N673" s="98"/>
      <c r="O673" s="98"/>
      <c r="P673" s="98">
        <v>295.43293209877277</v>
      </c>
      <c r="Q673" s="98">
        <v>14.127912343199585</v>
      </c>
      <c r="R673" s="98">
        <f t="shared" si="91"/>
        <v>13.641579421073873</v>
      </c>
      <c r="S673" s="98">
        <f t="shared" si="88"/>
        <v>847.67474059197502</v>
      </c>
      <c r="T673" s="101">
        <v>14.08893929640452</v>
      </c>
    </row>
    <row r="674" spans="2:20" x14ac:dyDescent="0.2">
      <c r="B674" s="100">
        <v>43688.916666666664</v>
      </c>
      <c r="C674" s="98">
        <v>13.702032825505077</v>
      </c>
      <c r="D674" s="98">
        <f t="shared" si="85"/>
        <v>12.280361642790908</v>
      </c>
      <c r="E674" s="98">
        <v>76.723333333333329</v>
      </c>
      <c r="F674" s="98">
        <f t="shared" si="90"/>
        <v>87.784149305555559</v>
      </c>
      <c r="G674" s="98">
        <v>113834.34895833333</v>
      </c>
      <c r="H674" s="98">
        <v>22.751649305555556</v>
      </c>
      <c r="I674" s="98">
        <v>28472.713809525172</v>
      </c>
      <c r="J674" s="98">
        <f t="shared" si="86"/>
        <v>53.971684027777769</v>
      </c>
      <c r="K674" s="98">
        <v>41560.3515625</v>
      </c>
      <c r="L674" s="98">
        <f t="shared" si="87"/>
        <v>280.96390909734288</v>
      </c>
      <c r="M674" s="98">
        <f t="shared" si="89"/>
        <v>281.43356234798108</v>
      </c>
      <c r="N674" s="98"/>
      <c r="O674" s="98"/>
      <c r="P674" s="98">
        <v>295.57722222222225</v>
      </c>
      <c r="Q674" s="98">
        <v>14.613313124879367</v>
      </c>
      <c r="R674" s="98">
        <f t="shared" si="91"/>
        <v>13.797370388799131</v>
      </c>
      <c r="S674" s="98">
        <f t="shared" si="88"/>
        <v>876.79878749276202</v>
      </c>
      <c r="T674" s="101">
        <v>14.176915091034543</v>
      </c>
    </row>
    <row r="675" spans="2:20" x14ac:dyDescent="0.2">
      <c r="B675" s="100">
        <v>43688.958333333336</v>
      </c>
      <c r="C675" s="98">
        <v>13.918657661101573</v>
      </c>
      <c r="D675" s="98">
        <f t="shared" si="85"/>
        <v>12.323619297345601</v>
      </c>
      <c r="E675" s="98">
        <v>112.42972222222222</v>
      </c>
      <c r="F675" s="98">
        <f t="shared" si="90"/>
        <v>88.441047453703689</v>
      </c>
      <c r="G675" s="98">
        <v>119352.25277777777</v>
      </c>
      <c r="H675" s="98">
        <v>23.421636284722222</v>
      </c>
      <c r="I675" s="98">
        <v>29793.520448205123</v>
      </c>
      <c r="J675" s="98">
        <f t="shared" si="86"/>
        <v>89.008085937499999</v>
      </c>
      <c r="K675" s="98">
        <v>41560.3515625</v>
      </c>
      <c r="L675" s="98">
        <f t="shared" si="87"/>
        <v>283.37285135341187</v>
      </c>
      <c r="M675" s="98">
        <f t="shared" si="89"/>
        <v>281.54964877407116</v>
      </c>
      <c r="N675" s="98"/>
      <c r="O675" s="98"/>
      <c r="P675" s="98">
        <v>295.24747685186151</v>
      </c>
      <c r="Q675" s="98">
        <v>11.874625498449637</v>
      </c>
      <c r="R675" s="98">
        <f t="shared" si="91"/>
        <v>13.705229757462481</v>
      </c>
      <c r="S675" s="98">
        <f t="shared" si="88"/>
        <v>712.47752990697825</v>
      </c>
      <c r="T675" s="101">
        <v>14.304701784057219</v>
      </c>
    </row>
    <row r="676" spans="2:20" x14ac:dyDescent="0.2">
      <c r="B676" s="100">
        <v>43689</v>
      </c>
      <c r="C676" s="98">
        <v>13.305459108882481</v>
      </c>
      <c r="D676" s="98">
        <f t="shared" si="85"/>
        <v>12.344185598849601</v>
      </c>
      <c r="E676" s="98">
        <v>83.801111111111112</v>
      </c>
      <c r="F676" s="98">
        <f t="shared" si="90"/>
        <v>89.00177083333331</v>
      </c>
      <c r="G676" s="98">
        <v>124240.06869918744</v>
      </c>
      <c r="H676" s="98">
        <v>23.552105034722221</v>
      </c>
      <c r="I676" s="98">
        <v>31117.446111111112</v>
      </c>
      <c r="J676" s="98">
        <f t="shared" si="86"/>
        <v>60.249006076388895</v>
      </c>
      <c r="K676" s="98">
        <v>41560.3515625</v>
      </c>
      <c r="L676" s="98">
        <f t="shared" si="87"/>
        <v>282.13997395094486</v>
      </c>
      <c r="M676" s="98">
        <f t="shared" si="89"/>
        <v>281.62598220631276</v>
      </c>
      <c r="N676" s="98"/>
      <c r="O676" s="98"/>
      <c r="P676" s="98">
        <v>294.98287037036488</v>
      </c>
      <c r="Q676" s="98">
        <v>12.842896419420011</v>
      </c>
      <c r="R676" s="98">
        <f t="shared" si="91"/>
        <v>13.655138609171319</v>
      </c>
      <c r="S676" s="98">
        <f t="shared" si="88"/>
        <v>770.57378516520066</v>
      </c>
      <c r="T676" s="101">
        <v>14.353441243436601</v>
      </c>
    </row>
    <row r="677" spans="2:20" x14ac:dyDescent="0.2">
      <c r="B677" s="100">
        <v>43689.041666666664</v>
      </c>
      <c r="C677" s="98">
        <v>12.049877370993297</v>
      </c>
      <c r="D677" s="98">
        <f t="shared" si="85"/>
        <v>12.356721726163018</v>
      </c>
      <c r="E677" s="98">
        <v>90.744166666666672</v>
      </c>
      <c r="F677" s="98">
        <f t="shared" si="90"/>
        <v>88.244236111111107</v>
      </c>
      <c r="G677" s="98">
        <v>2886.8833333333332</v>
      </c>
      <c r="H677" s="98">
        <v>18.413639322916666</v>
      </c>
      <c r="I677" s="98">
        <v>1998.5155555555555</v>
      </c>
      <c r="J677" s="98">
        <f t="shared" si="86"/>
        <v>72.330527343750006</v>
      </c>
      <c r="K677" s="98">
        <v>4621.6573223317992</v>
      </c>
      <c r="L677" s="98">
        <f t="shared" si="87"/>
        <v>280.48241712330525</v>
      </c>
      <c r="M677" s="98">
        <f t="shared" si="89"/>
        <v>281.62649456004385</v>
      </c>
      <c r="N677" s="98"/>
      <c r="O677" s="98"/>
      <c r="P677" s="98">
        <v>294.96762345678275</v>
      </c>
      <c r="Q677" s="98">
        <v>14.485206333477464</v>
      </c>
      <c r="R677" s="98">
        <f t="shared" si="91"/>
        <v>13.659010257493799</v>
      </c>
      <c r="S677" s="98">
        <f t="shared" si="88"/>
        <v>869.11238000864785</v>
      </c>
      <c r="T677" s="101">
        <v>13.458190941015879</v>
      </c>
    </row>
    <row r="678" spans="2:20" x14ac:dyDescent="0.2">
      <c r="B678" s="100">
        <v>43689.083333333336</v>
      </c>
      <c r="C678" s="98">
        <v>10.164778371505026</v>
      </c>
      <c r="D678" s="98">
        <f t="shared" si="85"/>
        <v>12.343396469904151</v>
      </c>
      <c r="E678" s="98">
        <v>82.953888888888883</v>
      </c>
      <c r="F678" s="98">
        <f t="shared" si="90"/>
        <v>88.013553240740734</v>
      </c>
      <c r="G678" s="98">
        <v>7412.987333332946</v>
      </c>
      <c r="H678" s="98">
        <v>22.874500868055556</v>
      </c>
      <c r="I678" s="98">
        <v>1875.3364682543279</v>
      </c>
      <c r="J678" s="98">
        <f t="shared" si="86"/>
        <v>60.079388020833328</v>
      </c>
      <c r="K678" s="98">
        <v>13229.089703776042</v>
      </c>
      <c r="L678" s="98">
        <f t="shared" si="87"/>
        <v>281.33373549802849</v>
      </c>
      <c r="M678" s="98">
        <f t="shared" si="89"/>
        <v>281.60868707605704</v>
      </c>
      <c r="N678" s="98"/>
      <c r="O678" s="98"/>
      <c r="P678" s="98">
        <v>295.08600694444442</v>
      </c>
      <c r="Q678" s="98">
        <v>13.752271446415948</v>
      </c>
      <c r="R678" s="98">
        <f t="shared" si="91"/>
        <v>13.640447660462137</v>
      </c>
      <c r="S678" s="98">
        <f t="shared" si="88"/>
        <v>825.13628678495684</v>
      </c>
      <c r="T678" s="101">
        <v>11.874734201696183</v>
      </c>
    </row>
    <row r="679" spans="2:20" x14ac:dyDescent="0.2">
      <c r="B679" s="100">
        <v>43689.125</v>
      </c>
      <c r="C679" s="98">
        <v>9.0268162179169149</v>
      </c>
      <c r="D679" s="98">
        <f t="shared" si="85"/>
        <v>12.324102405582508</v>
      </c>
      <c r="E679" s="98">
        <v>83.095833333333331</v>
      </c>
      <c r="F679" s="98">
        <f t="shared" si="90"/>
        <v>88.582824074074082</v>
      </c>
      <c r="G679" s="98">
        <v>13000.510304664573</v>
      </c>
      <c r="H679" s="98">
        <v>23.694437149859944</v>
      </c>
      <c r="I679" s="98">
        <v>3201.3109020681754</v>
      </c>
      <c r="J679" s="98">
        <f t="shared" si="86"/>
        <v>59.401396183473388</v>
      </c>
      <c r="K679" s="98">
        <v>22074.960173249376</v>
      </c>
      <c r="L679" s="98">
        <f t="shared" si="87"/>
        <v>279.63036697303994</v>
      </c>
      <c r="M679" s="98">
        <f t="shared" si="89"/>
        <v>281.54157295419907</v>
      </c>
      <c r="N679" s="98"/>
      <c r="O679" s="98"/>
      <c r="P679" s="98">
        <v>294.02154040403872</v>
      </c>
      <c r="Q679" s="98">
        <v>14.391173430998784</v>
      </c>
      <c r="R679" s="98">
        <f t="shared" si="91"/>
        <v>13.642668404092447</v>
      </c>
      <c r="S679" s="98">
        <f t="shared" si="88"/>
        <v>863.47040585992704</v>
      </c>
      <c r="T679" s="101">
        <v>10.23167987250393</v>
      </c>
    </row>
    <row r="680" spans="2:20" x14ac:dyDescent="0.2">
      <c r="B680" s="100">
        <v>43689.166666666664</v>
      </c>
      <c r="C680" s="98">
        <v>8.3704790322932734</v>
      </c>
      <c r="D680" s="98">
        <f t="shared" si="85"/>
        <v>12.311310023718166</v>
      </c>
      <c r="E680" s="98">
        <v>100.07416666666667</v>
      </c>
      <c r="F680" s="98">
        <f t="shared" si="90"/>
        <v>88.881469907407393</v>
      </c>
      <c r="G680" s="98">
        <v>18220.684915606977</v>
      </c>
      <c r="H680" s="98">
        <v>23.477289496527778</v>
      </c>
      <c r="I680" s="98">
        <v>4525.1861111111111</v>
      </c>
      <c r="J680" s="98">
        <f t="shared" si="86"/>
        <v>76.596877170138896</v>
      </c>
      <c r="K680" s="98">
        <v>30895.887588613827</v>
      </c>
      <c r="L680" s="98">
        <f t="shared" si="87"/>
        <v>281.7294567809663</v>
      </c>
      <c r="M680" s="98">
        <f t="shared" si="89"/>
        <v>281.43743301712146</v>
      </c>
      <c r="N680" s="98"/>
      <c r="O680" s="98"/>
      <c r="P680" s="98">
        <v>295.72607407406798</v>
      </c>
      <c r="Q680" s="98">
        <v>13.996617293101703</v>
      </c>
      <c r="R680" s="98">
        <f t="shared" si="91"/>
        <v>13.770394760922938</v>
      </c>
      <c r="S680" s="98">
        <f t="shared" si="88"/>
        <v>839.79703758610219</v>
      </c>
      <c r="T680" s="101">
        <v>9.3600511063469778</v>
      </c>
    </row>
    <row r="681" spans="2:20" x14ac:dyDescent="0.2">
      <c r="B681" s="100">
        <v>43689.208333333336</v>
      </c>
      <c r="C681" s="98">
        <v>8.2204163755642039</v>
      </c>
      <c r="D681" s="98">
        <f t="shared" si="85"/>
        <v>12.307407590449154</v>
      </c>
      <c r="E681" s="98">
        <v>69.919722222222219</v>
      </c>
      <c r="F681" s="98">
        <f t="shared" si="90"/>
        <v>88.830520833333324</v>
      </c>
      <c r="G681" s="98">
        <v>23543.587726098431</v>
      </c>
      <c r="H681" s="98">
        <v>18.418366608797644</v>
      </c>
      <c r="I681" s="98">
        <v>5849.8162509264048</v>
      </c>
      <c r="J681" s="98">
        <f t="shared" si="86"/>
        <v>51.501355613424579</v>
      </c>
      <c r="K681" s="98">
        <v>38415.204514773337</v>
      </c>
      <c r="L681" s="98">
        <f t="shared" si="87"/>
        <v>281.02279394233079</v>
      </c>
      <c r="M681" s="98">
        <f t="shared" si="89"/>
        <v>281.32179684809995</v>
      </c>
      <c r="N681" s="98"/>
      <c r="O681" s="98"/>
      <c r="P681" s="98">
        <v>295.46810185182426</v>
      </c>
      <c r="Q681" s="98">
        <v>14.445307909493438</v>
      </c>
      <c r="R681" s="98">
        <f t="shared" si="91"/>
        <v>13.901681007103775</v>
      </c>
      <c r="S681" s="98">
        <f t="shared" si="88"/>
        <v>866.71847456960631</v>
      </c>
      <c r="T681" s="101">
        <v>8.9512026989908833</v>
      </c>
    </row>
    <row r="682" spans="2:20" x14ac:dyDescent="0.2">
      <c r="B682" s="100">
        <v>43689.25</v>
      </c>
      <c r="C682" s="98">
        <v>8.0281119315374081</v>
      </c>
      <c r="D682" s="98">
        <f t="shared" si="85"/>
        <v>12.309292751542202</v>
      </c>
      <c r="E682" s="98">
        <v>104.88972222222222</v>
      </c>
      <c r="F682" s="98">
        <f t="shared" si="90"/>
        <v>89.271385030863726</v>
      </c>
      <c r="G682" s="98">
        <v>28958.322222222221</v>
      </c>
      <c r="H682" s="98">
        <v>22.686555989583333</v>
      </c>
      <c r="I682" s="98">
        <v>7181.0192045456834</v>
      </c>
      <c r="J682" s="98">
        <f t="shared" si="86"/>
        <v>82.203166232638893</v>
      </c>
      <c r="K682" s="98">
        <v>41431.439960394964</v>
      </c>
      <c r="L682" s="98">
        <f t="shared" si="87"/>
        <v>279.42910650807727</v>
      </c>
      <c r="M682" s="98">
        <f t="shared" si="89"/>
        <v>281.18145360422176</v>
      </c>
      <c r="N682" s="98"/>
      <c r="O682" s="98"/>
      <c r="P682" s="98">
        <v>293.49101851854061</v>
      </c>
      <c r="Q682" s="98">
        <v>14.061912010463356</v>
      </c>
      <c r="R682" s="98">
        <f t="shared" si="91"/>
        <v>13.981827491723083</v>
      </c>
      <c r="S682" s="98">
        <f t="shared" si="88"/>
        <v>843.7147206278014</v>
      </c>
      <c r="T682" s="101">
        <v>8.7258575471291753</v>
      </c>
    </row>
    <row r="683" spans="2:20" x14ac:dyDescent="0.2">
      <c r="B683" s="100">
        <v>43689.291666666664</v>
      </c>
      <c r="C683" s="98">
        <v>8.1151867482926328</v>
      </c>
      <c r="D683" s="98">
        <f t="shared" si="85"/>
        <v>12.312777545579321</v>
      </c>
      <c r="E683" s="98">
        <v>82.771944444444443</v>
      </c>
      <c r="F683" s="98">
        <f t="shared" si="90"/>
        <v>90.405621141974848</v>
      </c>
      <c r="G683" s="98">
        <v>33374.194302514923</v>
      </c>
      <c r="H683" s="98">
        <v>23.457400173611113</v>
      </c>
      <c r="I683" s="98">
        <v>8501.4390622191968</v>
      </c>
      <c r="J683" s="98">
        <f t="shared" si="86"/>
        <v>59.314544270833331</v>
      </c>
      <c r="K683" s="98">
        <v>41433.046875</v>
      </c>
      <c r="L683" s="98">
        <f t="shared" si="87"/>
        <v>281.35535320182237</v>
      </c>
      <c r="M683" s="98">
        <f t="shared" si="89"/>
        <v>281.19392209390367</v>
      </c>
      <c r="N683" s="98"/>
      <c r="O683" s="98"/>
      <c r="P683" s="98">
        <v>295.94666666666666</v>
      </c>
      <c r="Q683" s="98">
        <v>14.591313464844262</v>
      </c>
      <c r="R683" s="98">
        <f t="shared" si="91"/>
        <v>14.002869804510789</v>
      </c>
      <c r="S683" s="98">
        <f t="shared" si="88"/>
        <v>875.47880789065573</v>
      </c>
      <c r="T683" s="101">
        <v>8.6301914697615487</v>
      </c>
    </row>
    <row r="684" spans="2:20" x14ac:dyDescent="0.2">
      <c r="B684" s="100">
        <v>43689.333333333336</v>
      </c>
      <c r="C684" s="98">
        <v>9.6800061090497511</v>
      </c>
      <c r="D684" s="98">
        <f t="shared" si="85"/>
        <v>12.346000808864602</v>
      </c>
      <c r="E684" s="98">
        <v>65.898611111111109</v>
      </c>
      <c r="F684" s="98">
        <f t="shared" si="90"/>
        <v>89.312241512345224</v>
      </c>
      <c r="G684" s="98">
        <v>38663.824999999997</v>
      </c>
      <c r="H684" s="98">
        <v>23.439442274305556</v>
      </c>
      <c r="I684" s="98">
        <v>9821.5341666666664</v>
      </c>
      <c r="J684" s="98">
        <f t="shared" si="86"/>
        <v>42.459168836805553</v>
      </c>
      <c r="K684" s="98">
        <v>41433.046875</v>
      </c>
      <c r="L684" s="98">
        <f t="shared" si="87"/>
        <v>281.58393966346694</v>
      </c>
      <c r="M684" s="98">
        <f t="shared" si="89"/>
        <v>281.24923712321043</v>
      </c>
      <c r="N684" s="98"/>
      <c r="O684" s="98"/>
      <c r="P684" s="98">
        <v>295.41781481482087</v>
      </c>
      <c r="Q684" s="98">
        <v>13.83387515135394</v>
      </c>
      <c r="R684" s="98">
        <f t="shared" si="91"/>
        <v>13.981881935698283</v>
      </c>
      <c r="S684" s="98">
        <f t="shared" si="88"/>
        <v>830.03250908123641</v>
      </c>
      <c r="T684" s="101">
        <v>9.3292143622959145</v>
      </c>
    </row>
    <row r="685" spans="2:20" x14ac:dyDescent="0.2">
      <c r="B685" s="100">
        <v>43689.375</v>
      </c>
      <c r="C685" s="98">
        <v>13.189517289653111</v>
      </c>
      <c r="D685" s="98">
        <f t="shared" si="85"/>
        <v>12.483209057451782</v>
      </c>
      <c r="E685" s="98">
        <v>76.293055555555554</v>
      </c>
      <c r="F685" s="98">
        <f t="shared" si="90"/>
        <v>89.008333333333326</v>
      </c>
      <c r="G685" s="98">
        <v>42491.518074072468</v>
      </c>
      <c r="H685" s="98">
        <v>18.333365885416665</v>
      </c>
      <c r="I685" s="98">
        <v>11145.711611110833</v>
      </c>
      <c r="J685" s="98">
        <f t="shared" si="86"/>
        <v>57.959689670138886</v>
      </c>
      <c r="K685" s="98">
        <v>41433.046875</v>
      </c>
      <c r="L685" s="98">
        <f t="shared" si="87"/>
        <v>281.93064061354534</v>
      </c>
      <c r="M685" s="98">
        <f t="shared" si="89"/>
        <v>281.29202703984151</v>
      </c>
      <c r="N685" s="98"/>
      <c r="O685" s="98"/>
      <c r="P685" s="98">
        <v>295.34581481481592</v>
      </c>
      <c r="Q685" s="98">
        <v>13.415174201270597</v>
      </c>
      <c r="R685" s="98">
        <f t="shared" si="91"/>
        <v>13.95478569190675</v>
      </c>
      <c r="S685" s="98">
        <f t="shared" si="88"/>
        <v>804.91045207623586</v>
      </c>
      <c r="T685" s="101">
        <v>11.479724056190914</v>
      </c>
    </row>
    <row r="686" spans="2:20" x14ac:dyDescent="0.2">
      <c r="B686" s="100">
        <v>43689.416666666664</v>
      </c>
      <c r="C686" s="98">
        <v>16.332380761482444</v>
      </c>
      <c r="D686" s="98">
        <f t="shared" si="85"/>
        <v>12.651940183836011</v>
      </c>
      <c r="E686" s="98">
        <v>58.111111111111114</v>
      </c>
      <c r="F686" s="98">
        <f t="shared" si="90"/>
        <v>89.355162037037033</v>
      </c>
      <c r="G686" s="98">
        <v>46861.048628256722</v>
      </c>
      <c r="H686" s="98">
        <v>22.842643229166665</v>
      </c>
      <c r="I686" s="98">
        <v>12481.004040402837</v>
      </c>
      <c r="J686" s="98">
        <f t="shared" si="86"/>
        <v>35.268467881944446</v>
      </c>
      <c r="K686" s="98">
        <v>41433.046875</v>
      </c>
      <c r="L686" s="98">
        <f t="shared" si="87"/>
        <v>281.82981850341378</v>
      </c>
      <c r="M686" s="98">
        <f t="shared" si="89"/>
        <v>281.4113484058725</v>
      </c>
      <c r="N686" s="98"/>
      <c r="O686" s="98"/>
      <c r="P686" s="98">
        <v>295.33417328045186</v>
      </c>
      <c r="Q686" s="98">
        <v>13.504354777038097</v>
      </c>
      <c r="R686" s="98">
        <f t="shared" si="91"/>
        <v>13.829361206386602</v>
      </c>
      <c r="S686" s="98">
        <f t="shared" si="88"/>
        <v>810.26128662228587</v>
      </c>
      <c r="T686" s="101">
        <v>14.842199491235531</v>
      </c>
    </row>
    <row r="687" spans="2:20" x14ac:dyDescent="0.2">
      <c r="B687" s="100">
        <v>43689.458333333336</v>
      </c>
      <c r="C687" s="98">
        <v>16.946139957934307</v>
      </c>
      <c r="D687" s="98">
        <f t="shared" si="85"/>
        <v>12.765326464473233</v>
      </c>
      <c r="E687" s="98">
        <v>95.195555555555558</v>
      </c>
      <c r="F687" s="98">
        <f t="shared" si="90"/>
        <v>90.004039351851858</v>
      </c>
      <c r="G687" s="98">
        <v>51366.665079362654</v>
      </c>
      <c r="H687" s="98">
        <v>23.660698784722221</v>
      </c>
      <c r="I687" s="98">
        <v>13822.66042510387</v>
      </c>
      <c r="J687" s="98">
        <f t="shared" si="86"/>
        <v>71.534856770833329</v>
      </c>
      <c r="K687" s="98">
        <v>41433.046875</v>
      </c>
      <c r="L687" s="98">
        <f t="shared" si="87"/>
        <v>283.60193003782797</v>
      </c>
      <c r="M687" s="98">
        <f t="shared" si="89"/>
        <v>281.54424617377754</v>
      </c>
      <c r="N687" s="98"/>
      <c r="O687" s="98"/>
      <c r="P687" s="98">
        <v>295.72805555555556</v>
      </c>
      <c r="Q687" s="98">
        <v>12.1261255177276</v>
      </c>
      <c r="R687" s="98">
        <f t="shared" si="91"/>
        <v>13.715163284161457</v>
      </c>
      <c r="S687" s="98">
        <f t="shared" si="88"/>
        <v>727.56753106365602</v>
      </c>
      <c r="T687" s="101">
        <v>16.670540266743242</v>
      </c>
    </row>
    <row r="688" spans="2:20" x14ac:dyDescent="0.2">
      <c r="B688" s="100">
        <v>43689.5</v>
      </c>
      <c r="C688" s="98">
        <v>16.372647455973137</v>
      </c>
      <c r="D688" s="98">
        <f t="shared" si="85"/>
        <v>12.790169480272715</v>
      </c>
      <c r="E688" s="98">
        <v>70.547222222222217</v>
      </c>
      <c r="F688" s="98">
        <f t="shared" si="90"/>
        <v>90.277187500000011</v>
      </c>
      <c r="G688" s="98">
        <v>56420.915326796639</v>
      </c>
      <c r="H688" s="98">
        <v>23.522243923611111</v>
      </c>
      <c r="I688" s="98">
        <v>15144.61638888889</v>
      </c>
      <c r="J688" s="98">
        <f t="shared" si="86"/>
        <v>47.024978298611103</v>
      </c>
      <c r="K688" s="98">
        <v>41433.046875</v>
      </c>
      <c r="L688" s="98">
        <f t="shared" si="87"/>
        <v>281.75234048317554</v>
      </c>
      <c r="M688" s="98">
        <f t="shared" si="89"/>
        <v>281.57784544922373</v>
      </c>
      <c r="N688" s="98"/>
      <c r="O688" s="98"/>
      <c r="P688" s="98">
        <v>295.20448412697351</v>
      </c>
      <c r="Q688" s="98">
        <v>13.452143643797996</v>
      </c>
      <c r="R688" s="98">
        <f t="shared" si="91"/>
        <v>13.686916742399967</v>
      </c>
      <c r="S688" s="98">
        <f t="shared" si="88"/>
        <v>807.12861862787975</v>
      </c>
      <c r="T688" s="101">
        <v>16.879728276862039</v>
      </c>
    </row>
    <row r="689" spans="2:20" x14ac:dyDescent="0.2">
      <c r="B689" s="100">
        <v>43689.541666666664</v>
      </c>
      <c r="C689" s="98">
        <v>15.968746375507779</v>
      </c>
      <c r="D689" s="98">
        <f t="shared" si="85"/>
        <v>12.795482826835276</v>
      </c>
      <c r="E689" s="98">
        <v>112.55444444444444</v>
      </c>
      <c r="F689" s="98">
        <f t="shared" si="90"/>
        <v>90.648263888888877</v>
      </c>
      <c r="G689" s="98">
        <v>62585.477777777778</v>
      </c>
      <c r="H689" s="98">
        <v>18.35392795138889</v>
      </c>
      <c r="I689" s="98">
        <v>16474.436555555279</v>
      </c>
      <c r="J689" s="98">
        <f t="shared" si="86"/>
        <v>94.200516493055545</v>
      </c>
      <c r="K689" s="98">
        <v>41433.046875</v>
      </c>
      <c r="L689" s="98">
        <f t="shared" si="87"/>
        <v>280.46409254381354</v>
      </c>
      <c r="M689" s="98">
        <f t="shared" si="89"/>
        <v>281.52309195224518</v>
      </c>
      <c r="N689" s="98"/>
      <c r="O689" s="98"/>
      <c r="P689" s="98">
        <v>294.60507407404896</v>
      </c>
      <c r="Q689" s="98">
        <v>14.140981530235408</v>
      </c>
      <c r="R689" s="98">
        <f t="shared" si="91"/>
        <v>13.692506659130578</v>
      </c>
      <c r="S689" s="98">
        <f t="shared" si="88"/>
        <v>848.4588918141244</v>
      </c>
      <c r="T689" s="101">
        <v>16.371814719041964</v>
      </c>
    </row>
    <row r="690" spans="2:20" x14ac:dyDescent="0.2">
      <c r="B690" s="100">
        <v>43689.583333333336</v>
      </c>
      <c r="C690" s="98">
        <v>15.345731465021769</v>
      </c>
      <c r="D690" s="98">
        <f t="shared" si="85"/>
        <v>12.788190819108623</v>
      </c>
      <c r="E690" s="98">
        <v>98.995000000000005</v>
      </c>
      <c r="F690" s="98">
        <f t="shared" si="90"/>
        <v>91.985254629629608</v>
      </c>
      <c r="G690" s="98">
        <v>68318.308333333334</v>
      </c>
      <c r="H690" s="98">
        <v>22.761436631944445</v>
      </c>
      <c r="I690" s="98">
        <v>17813.136654588645</v>
      </c>
      <c r="J690" s="98">
        <f t="shared" si="86"/>
        <v>76.233563368055556</v>
      </c>
      <c r="K690" s="98">
        <v>41433.046875</v>
      </c>
      <c r="L690" s="98">
        <f t="shared" si="87"/>
        <v>281.77027378388721</v>
      </c>
      <c r="M690" s="98">
        <f t="shared" si="89"/>
        <v>281.50899864720827</v>
      </c>
      <c r="N690" s="98"/>
      <c r="O690" s="98"/>
      <c r="P690" s="98">
        <v>295.86444444444442</v>
      </c>
      <c r="Q690" s="98">
        <v>14.094170660557202</v>
      </c>
      <c r="R690" s="98">
        <f t="shared" si="91"/>
        <v>13.691109995031852</v>
      </c>
      <c r="S690" s="98">
        <f t="shared" si="88"/>
        <v>845.65023963343208</v>
      </c>
      <c r="T690" s="101">
        <v>15.892568977497415</v>
      </c>
    </row>
    <row r="691" spans="2:20" x14ac:dyDescent="0.2">
      <c r="B691" s="100">
        <v>43689.625</v>
      </c>
      <c r="C691" s="98">
        <v>14.777735899641282</v>
      </c>
      <c r="D691" s="98">
        <f t="shared" si="85"/>
        <v>12.789128120463211</v>
      </c>
      <c r="E691" s="98">
        <v>139.60777777777778</v>
      </c>
      <c r="F691" s="98">
        <f t="shared" si="90"/>
        <v>94.662824074074081</v>
      </c>
      <c r="G691" s="98">
        <v>75312.15993266477</v>
      </c>
      <c r="H691" s="98">
        <v>23.568739149305557</v>
      </c>
      <c r="I691" s="98">
        <v>19138.414340000912</v>
      </c>
      <c r="J691" s="98">
        <f t="shared" si="86"/>
        <v>116.03903862847223</v>
      </c>
      <c r="K691" s="98">
        <v>41433.046875</v>
      </c>
      <c r="L691" s="98">
        <f t="shared" si="87"/>
        <v>282.38153255647086</v>
      </c>
      <c r="M691" s="98">
        <f t="shared" si="89"/>
        <v>281.59156973824787</v>
      </c>
      <c r="N691" s="98"/>
      <c r="O691" s="98"/>
      <c r="P691" s="98">
        <v>296.67884259262019</v>
      </c>
      <c r="Q691" s="98">
        <v>14.297310036149316</v>
      </c>
      <c r="R691" s="98">
        <f t="shared" si="91"/>
        <v>13.709320153993685</v>
      </c>
      <c r="S691" s="98">
        <f t="shared" si="88"/>
        <v>857.83860216895891</v>
      </c>
      <c r="T691" s="101">
        <v>15.248954492781518</v>
      </c>
    </row>
    <row r="692" spans="2:20" x14ac:dyDescent="0.2">
      <c r="B692" s="100">
        <v>43689.666666666664</v>
      </c>
      <c r="C692" s="98">
        <v>14.247432724634807</v>
      </c>
      <c r="D692" s="98">
        <f t="shared" ref="D692:D755" si="92">AVERAGE(C669:C692)</f>
        <v>12.776897540935771</v>
      </c>
      <c r="E692" s="98">
        <v>116.46805555555555</v>
      </c>
      <c r="F692" s="98">
        <f t="shared" si="90"/>
        <v>93.845706018518527</v>
      </c>
      <c r="G692" s="98">
        <v>83087.936296295054</v>
      </c>
      <c r="H692" s="98">
        <v>23.576573350694446</v>
      </c>
      <c r="I692" s="98">
        <v>20465.251666666667</v>
      </c>
      <c r="J692" s="98">
        <f t="shared" si="86"/>
        <v>92.891482204861106</v>
      </c>
      <c r="K692" s="98">
        <v>41433.046875</v>
      </c>
      <c r="L692" s="98">
        <f t="shared" si="87"/>
        <v>281.51604255927958</v>
      </c>
      <c r="M692" s="98">
        <f t="shared" si="89"/>
        <v>281.6181111796655</v>
      </c>
      <c r="N692" s="98"/>
      <c r="O692" s="98"/>
      <c r="P692" s="98">
        <v>295.31242063491709</v>
      </c>
      <c r="Q692" s="98">
        <v>13.796378075637492</v>
      </c>
      <c r="R692" s="98">
        <f t="shared" si="91"/>
        <v>13.691807041485305</v>
      </c>
      <c r="S692" s="98">
        <f t="shared" si="88"/>
        <v>827.78268453824944</v>
      </c>
      <c r="T692" s="101">
        <v>14.946799253536156</v>
      </c>
    </row>
    <row r="693" spans="2:20" x14ac:dyDescent="0.2">
      <c r="B693" s="100">
        <v>43689.708333333336</v>
      </c>
      <c r="C693" s="98">
        <v>13.689236165318224</v>
      </c>
      <c r="D693" s="98">
        <f t="shared" si="92"/>
        <v>12.759173604063816</v>
      </c>
      <c r="E693" s="98">
        <v>139.86466666665342</v>
      </c>
      <c r="F693" s="98">
        <f t="shared" si="90"/>
        <v>94.857358796295742</v>
      </c>
      <c r="G693" s="98">
        <v>90599.540046297931</v>
      </c>
      <c r="H693" s="98">
        <v>18.383843315972221</v>
      </c>
      <c r="I693" s="98">
        <v>21795.64020740673</v>
      </c>
      <c r="J693" s="98">
        <f t="shared" si="86"/>
        <v>121.48082335068119</v>
      </c>
      <c r="K693" s="98">
        <v>41433.046875</v>
      </c>
      <c r="L693" s="98">
        <f t="shared" si="87"/>
        <v>284.82749358402839</v>
      </c>
      <c r="M693" s="98">
        <f t="shared" si="89"/>
        <v>281.61005346376021</v>
      </c>
      <c r="N693" s="98"/>
      <c r="O693" s="98"/>
      <c r="P693" s="98">
        <v>295.33050264550582</v>
      </c>
      <c r="Q693" s="98">
        <v>10.5030090614774</v>
      </c>
      <c r="R693" s="98">
        <f t="shared" si="91"/>
        <v>13.695031429067697</v>
      </c>
      <c r="S693" s="98">
        <f t="shared" si="88"/>
        <v>630.18054368864398</v>
      </c>
      <c r="T693" s="101">
        <v>14.481284250948164</v>
      </c>
    </row>
    <row r="694" spans="2:20" x14ac:dyDescent="0.2">
      <c r="B694" s="100">
        <v>43689.75</v>
      </c>
      <c r="C694" s="98">
        <v>13.313930781152512</v>
      </c>
      <c r="D694" s="98">
        <f t="shared" si="92"/>
        <v>12.739978426000988</v>
      </c>
      <c r="E694" s="98">
        <v>107.10388888888889</v>
      </c>
      <c r="F694" s="98">
        <f t="shared" si="90"/>
        <v>94.713712962962404</v>
      </c>
      <c r="G694" s="98">
        <v>97853.968548389283</v>
      </c>
      <c r="H694" s="98">
        <v>22.632996961805556</v>
      </c>
      <c r="I694" s="98">
        <v>23130.918412696257</v>
      </c>
      <c r="J694" s="98">
        <f t="shared" si="86"/>
        <v>84.470891927083329</v>
      </c>
      <c r="K694" s="98">
        <v>41433.046875</v>
      </c>
      <c r="L694" s="98">
        <f t="shared" si="87"/>
        <v>280.20231483822482</v>
      </c>
      <c r="M694" s="98">
        <f t="shared" si="89"/>
        <v>281.5612393447563</v>
      </c>
      <c r="N694" s="98"/>
      <c r="O694" s="98"/>
      <c r="P694" s="98">
        <v>294.06033625730623</v>
      </c>
      <c r="Q694" s="98">
        <v>13.858021419081423</v>
      </c>
      <c r="R694" s="98">
        <f t="shared" si="91"/>
        <v>13.689600299533462</v>
      </c>
      <c r="S694" s="98">
        <f t="shared" si="88"/>
        <v>831.48128514488542</v>
      </c>
      <c r="T694" s="101">
        <v>14.081396830611759</v>
      </c>
    </row>
    <row r="695" spans="2:20" x14ac:dyDescent="0.2">
      <c r="B695" s="100">
        <v>43689.791666666664</v>
      </c>
      <c r="C695" s="98">
        <v>13.325491031628982</v>
      </c>
      <c r="D695" s="98">
        <f t="shared" si="92"/>
        <v>12.719808847324378</v>
      </c>
      <c r="E695" s="98">
        <v>128.60648148218792</v>
      </c>
      <c r="F695" s="98">
        <f t="shared" si="90"/>
        <v>95.834561728423964</v>
      </c>
      <c r="G695" s="98">
        <v>105066.4875</v>
      </c>
      <c r="H695" s="98">
        <v>23.473947482638888</v>
      </c>
      <c r="I695" s="98">
        <v>24448.250865814654</v>
      </c>
      <c r="J695" s="98">
        <f t="shared" si="86"/>
        <v>105.13253399954903</v>
      </c>
      <c r="K695" s="98">
        <v>41433.046875</v>
      </c>
      <c r="L695" s="98">
        <f t="shared" si="87"/>
        <v>281.11659818712587</v>
      </c>
      <c r="M695" s="98">
        <f t="shared" si="89"/>
        <v>281.56522385548868</v>
      </c>
      <c r="N695" s="98"/>
      <c r="O695" s="98"/>
      <c r="P695" s="98">
        <v>294.81296296298501</v>
      </c>
      <c r="Q695" s="98">
        <v>13.696364775859111</v>
      </c>
      <c r="R695" s="98">
        <f t="shared" si="91"/>
        <v>13.659440744709068</v>
      </c>
      <c r="S695" s="98">
        <f t="shared" si="88"/>
        <v>821.78188655154668</v>
      </c>
      <c r="T695" s="101">
        <v>13.732614251772562</v>
      </c>
    </row>
    <row r="696" spans="2:20" x14ac:dyDescent="0.2">
      <c r="B696" s="100">
        <v>43689.833333333336</v>
      </c>
      <c r="C696" s="98">
        <v>13.348095849884881</v>
      </c>
      <c r="D696" s="98">
        <f t="shared" si="92"/>
        <v>12.707260461178857</v>
      </c>
      <c r="E696" s="98">
        <v>111.53194444444445</v>
      </c>
      <c r="F696" s="98">
        <f t="shared" si="90"/>
        <v>96.577941358053579</v>
      </c>
      <c r="G696" s="98">
        <v>111527.98903013176</v>
      </c>
      <c r="H696" s="98">
        <v>23.587011718749999</v>
      </c>
      <c r="I696" s="98">
        <v>25769.308333333334</v>
      </c>
      <c r="J696" s="98">
        <f t="shared" si="86"/>
        <v>87.944932725694457</v>
      </c>
      <c r="K696" s="98">
        <v>41433.046875</v>
      </c>
      <c r="L696" s="98">
        <f t="shared" si="87"/>
        <v>281.8835719960959</v>
      </c>
      <c r="M696" s="98">
        <f t="shared" si="89"/>
        <v>281.56773223063334</v>
      </c>
      <c r="N696" s="98"/>
      <c r="O696" s="98"/>
      <c r="P696" s="98">
        <v>295.78805555555556</v>
      </c>
      <c r="Q696" s="98">
        <v>13.904483559459655</v>
      </c>
      <c r="R696" s="98">
        <f t="shared" si="91"/>
        <v>13.658539236849535</v>
      </c>
      <c r="S696" s="98">
        <f t="shared" si="88"/>
        <v>834.26901356757924</v>
      </c>
      <c r="T696" s="101">
        <v>13.886008920802011</v>
      </c>
    </row>
    <row r="697" spans="2:20" x14ac:dyDescent="0.2">
      <c r="B697" s="100">
        <v>43689.875</v>
      </c>
      <c r="C697" s="98">
        <v>13.860303412365417</v>
      </c>
      <c r="D697" s="98">
        <f t="shared" si="92"/>
        <v>12.720800455118345</v>
      </c>
      <c r="E697" s="98">
        <v>93.043055555555554</v>
      </c>
      <c r="F697" s="98">
        <f t="shared" si="90"/>
        <v>95.884353395090599</v>
      </c>
      <c r="G697" s="98">
        <v>118365.29318518516</v>
      </c>
      <c r="H697" s="98">
        <v>18.248567708333333</v>
      </c>
      <c r="I697" s="98">
        <v>27098.079111110834</v>
      </c>
      <c r="J697" s="98">
        <f t="shared" si="86"/>
        <v>74.794487847222229</v>
      </c>
      <c r="K697" s="98">
        <v>41433.046875</v>
      </c>
      <c r="L697" s="98">
        <f t="shared" si="87"/>
        <v>281.25349247028845</v>
      </c>
      <c r="M697" s="98">
        <f t="shared" si="89"/>
        <v>281.56558526041312</v>
      </c>
      <c r="N697" s="98"/>
      <c r="O697" s="98"/>
      <c r="P697" s="98">
        <v>295.14388888888891</v>
      </c>
      <c r="Q697" s="98">
        <v>13.890396418600446</v>
      </c>
      <c r="R697" s="98">
        <f t="shared" si="91"/>
        <v>13.648642739991239</v>
      </c>
      <c r="S697" s="98">
        <f t="shared" si="88"/>
        <v>833.42378511602669</v>
      </c>
      <c r="T697" s="101">
        <v>14.085590777927493</v>
      </c>
    </row>
    <row r="698" spans="2:20" x14ac:dyDescent="0.2">
      <c r="B698" s="100">
        <v>43689.916666666664</v>
      </c>
      <c r="C698" s="98">
        <v>14.025576083926071</v>
      </c>
      <c r="D698" s="98">
        <f t="shared" si="92"/>
        <v>12.734281424219221</v>
      </c>
      <c r="E698" s="98">
        <v>103.63249999999999</v>
      </c>
      <c r="F698" s="98">
        <f t="shared" si="90"/>
        <v>97.005568672868392</v>
      </c>
      <c r="G698" s="98">
        <v>124077.80071942542</v>
      </c>
      <c r="H698" s="98">
        <v>22.631618923611111</v>
      </c>
      <c r="I698" s="98">
        <v>28430.811035355462</v>
      </c>
      <c r="J698" s="98">
        <f t="shared" si="86"/>
        <v>81.000881076388879</v>
      </c>
      <c r="K698" s="98">
        <v>41433.046875</v>
      </c>
      <c r="L698" s="98">
        <f t="shared" si="87"/>
        <v>281.24999714289277</v>
      </c>
      <c r="M698" s="98">
        <f t="shared" si="89"/>
        <v>281.57750559564437</v>
      </c>
      <c r="N698" s="98"/>
      <c r="O698" s="98"/>
      <c r="P698" s="98">
        <v>294.89185185185738</v>
      </c>
      <c r="Q698" s="98">
        <v>13.641854708964626</v>
      </c>
      <c r="R698" s="98">
        <f t="shared" si="91"/>
        <v>13.60816530599479</v>
      </c>
      <c r="S698" s="98">
        <f t="shared" si="88"/>
        <v>818.51128253787761</v>
      </c>
      <c r="T698" s="101">
        <v>14.334979176043674</v>
      </c>
    </row>
    <row r="699" spans="2:20" x14ac:dyDescent="0.2">
      <c r="B699" s="100">
        <v>43689.958333333336</v>
      </c>
      <c r="C699" s="98">
        <v>14.189830949774228</v>
      </c>
      <c r="D699" s="98">
        <f t="shared" si="92"/>
        <v>12.745580311247247</v>
      </c>
      <c r="E699" s="98">
        <v>98.579722222222216</v>
      </c>
      <c r="F699" s="98">
        <f t="shared" si="90"/>
        <v>96.428485339535072</v>
      </c>
      <c r="G699" s="98">
        <v>130306.15958132267</v>
      </c>
      <c r="H699" s="98">
        <v>23.498491753472223</v>
      </c>
      <c r="I699" s="98">
        <v>29756.994675554732</v>
      </c>
      <c r="J699" s="98">
        <f t="shared" si="86"/>
        <v>75.081230468749993</v>
      </c>
      <c r="K699" s="98">
        <v>41433.046875</v>
      </c>
      <c r="L699" s="98">
        <f t="shared" si="87"/>
        <v>283.80399724573721</v>
      </c>
      <c r="M699" s="98">
        <f t="shared" si="89"/>
        <v>281.59547000782459</v>
      </c>
      <c r="N699" s="98"/>
      <c r="O699" s="98"/>
      <c r="P699" s="98">
        <v>294.14768518517826</v>
      </c>
      <c r="Q699" s="98">
        <v>10.343687939441038</v>
      </c>
      <c r="R699" s="98">
        <f t="shared" si="91"/>
        <v>13.544376241036099</v>
      </c>
      <c r="S699" s="98">
        <f t="shared" si="88"/>
        <v>620.62127636646233</v>
      </c>
      <c r="T699" s="101">
        <v>14.420796472482099</v>
      </c>
    </row>
    <row r="700" spans="2:20" x14ac:dyDescent="0.2">
      <c r="B700" s="100">
        <v>43690</v>
      </c>
      <c r="C700" s="98" t="s">
        <v>60</v>
      </c>
      <c r="D700" s="98">
        <f t="shared" si="92"/>
        <v>12.721237754828325</v>
      </c>
      <c r="E700" s="98">
        <v>111.45527777777778</v>
      </c>
      <c r="F700" s="98">
        <f t="shared" si="90"/>
        <v>97.58074228397949</v>
      </c>
      <c r="G700" s="98">
        <v>136364.66104252404</v>
      </c>
      <c r="H700" s="98">
        <v>23.442176649305555</v>
      </c>
      <c r="I700" s="98">
        <v>31081.962500000001</v>
      </c>
      <c r="J700" s="98">
        <f t="shared" si="86"/>
        <v>88.013101128472229</v>
      </c>
      <c r="K700" s="98">
        <v>41433.046875</v>
      </c>
      <c r="L700" s="98">
        <f t="shared" si="87"/>
        <v>-2.4124335289551504</v>
      </c>
      <c r="M700" s="98">
        <f t="shared" si="89"/>
        <v>269.73911969616199</v>
      </c>
      <c r="N700" s="98"/>
      <c r="O700" s="98"/>
      <c r="P700" s="98">
        <v>1.2688791059939044</v>
      </c>
      <c r="Q700" s="98">
        <v>3.6813126349490548</v>
      </c>
      <c r="R700" s="98">
        <f t="shared" si="91"/>
        <v>13.162643583349807</v>
      </c>
      <c r="S700" s="98">
        <f t="shared" si="88"/>
        <v>220.8787580969433</v>
      </c>
      <c r="T700" s="101">
        <v>6.6822405644094882</v>
      </c>
    </row>
    <row r="701" spans="2:20" x14ac:dyDescent="0.2">
      <c r="B701" s="100">
        <v>43690.041666666664</v>
      </c>
      <c r="C701" s="98">
        <v>26.827536128750808</v>
      </c>
      <c r="D701" s="98">
        <f t="shared" si="92"/>
        <v>13.363744657339522</v>
      </c>
      <c r="E701" s="98">
        <v>94.928888888888892</v>
      </c>
      <c r="F701" s="98">
        <f t="shared" si="90"/>
        <v>97.755105709905422</v>
      </c>
      <c r="G701" s="98">
        <v>3014.85</v>
      </c>
      <c r="H701" s="98">
        <v>18.270464409722223</v>
      </c>
      <c r="I701" s="98">
        <v>2002.5911111111111</v>
      </c>
      <c r="J701" s="98">
        <f t="shared" si="86"/>
        <v>76.658424479166669</v>
      </c>
      <c r="K701" s="98">
        <v>4585.9207092856595</v>
      </c>
      <c r="L701" s="98">
        <f t="shared" si="87"/>
        <v>54.800154355351673</v>
      </c>
      <c r="M701" s="98">
        <f t="shared" si="89"/>
        <v>260.3356920808306</v>
      </c>
      <c r="N701" s="98"/>
      <c r="O701" s="98"/>
      <c r="P701" s="98">
        <v>54.800862688713153</v>
      </c>
      <c r="Q701" s="98">
        <v>7.0833336147997118E-4</v>
      </c>
      <c r="R701" s="98">
        <f t="shared" si="91"/>
        <v>12.559122833344977</v>
      </c>
      <c r="S701" s="98">
        <f t="shared" si="88"/>
        <v>4.2500001688798271E-2</v>
      </c>
      <c r="T701" s="101">
        <v>-0.2077380545124955</v>
      </c>
    </row>
    <row r="702" spans="2:20" x14ac:dyDescent="0.2">
      <c r="B702" s="100">
        <v>43690.083333333336</v>
      </c>
      <c r="C702" s="98">
        <v>11.45661233054267</v>
      </c>
      <c r="D702" s="98">
        <f t="shared" si="92"/>
        <v>13.419911351210722</v>
      </c>
      <c r="E702" s="98">
        <v>118.06472222222222</v>
      </c>
      <c r="F702" s="98">
        <f t="shared" si="90"/>
        <v>99.218057098794318</v>
      </c>
      <c r="G702" s="98">
        <v>9204.5111111111109</v>
      </c>
      <c r="H702" s="98">
        <v>22.360188802083332</v>
      </c>
      <c r="I702" s="98">
        <v>1855.7562878795466</v>
      </c>
      <c r="J702" s="98">
        <f t="shared" si="86"/>
        <v>95.704533420138887</v>
      </c>
      <c r="K702" s="98">
        <v>13177.628449707032</v>
      </c>
      <c r="L702" s="98">
        <f t="shared" si="87"/>
        <v>288.37219182502065</v>
      </c>
      <c r="M702" s="98">
        <f t="shared" si="89"/>
        <v>260.62896109445535</v>
      </c>
      <c r="N702" s="98"/>
      <c r="O702" s="98"/>
      <c r="P702" s="98">
        <v>295.34629629631837</v>
      </c>
      <c r="Q702" s="98">
        <v>6.9741044712977276</v>
      </c>
      <c r="R702" s="98">
        <f t="shared" si="91"/>
        <v>12.276699209381718</v>
      </c>
      <c r="S702" s="98">
        <f t="shared" si="88"/>
        <v>418.44626827786368</v>
      </c>
      <c r="T702" s="101">
        <v>31.123985711468592</v>
      </c>
    </row>
    <row r="703" spans="2:20" x14ac:dyDescent="0.2">
      <c r="B703" s="100">
        <v>43690.125</v>
      </c>
      <c r="C703" s="98">
        <v>9.1959828455349069</v>
      </c>
      <c r="D703" s="98">
        <f t="shared" si="92"/>
        <v>13.427266421976721</v>
      </c>
      <c r="E703" s="98">
        <v>102.23611111111111</v>
      </c>
      <c r="F703" s="98">
        <f t="shared" si="90"/>
        <v>100.01556867286841</v>
      </c>
      <c r="G703" s="98">
        <v>14993.419354842239</v>
      </c>
      <c r="H703" s="98">
        <v>23.189008246527777</v>
      </c>
      <c r="I703" s="98">
        <v>3156.3246057354081</v>
      </c>
      <c r="J703" s="98">
        <f t="shared" si="86"/>
        <v>79.047102864583337</v>
      </c>
      <c r="K703" s="98">
        <v>22077.974319480789</v>
      </c>
      <c r="L703" s="98">
        <f t="shared" si="87"/>
        <v>277.51627916732593</v>
      </c>
      <c r="M703" s="98">
        <f t="shared" si="89"/>
        <v>260.54087410255056</v>
      </c>
      <c r="N703" s="98"/>
      <c r="O703" s="98"/>
      <c r="P703" s="98">
        <v>295.4519883041001</v>
      </c>
      <c r="Q703" s="98">
        <v>17.935709136774143</v>
      </c>
      <c r="R703" s="98">
        <f t="shared" si="91"/>
        <v>12.42438819712236</v>
      </c>
      <c r="S703" s="98">
        <f t="shared" si="88"/>
        <v>1076.1425482064485</v>
      </c>
      <c r="T703" s="101">
        <v>11.942902902020789</v>
      </c>
    </row>
    <row r="704" spans="2:20" x14ac:dyDescent="0.2">
      <c r="B704" s="100">
        <v>43690.166666666664</v>
      </c>
      <c r="C704" s="98">
        <v>8.2506924062897458</v>
      </c>
      <c r="D704" s="98">
        <f t="shared" si="92"/>
        <v>13.422058307802658</v>
      </c>
      <c r="E704" s="98">
        <v>74.005833333333328</v>
      </c>
      <c r="F704" s="98">
        <f t="shared" si="90"/>
        <v>98.92938811731284</v>
      </c>
      <c r="G704" s="98">
        <v>21250.348148148591</v>
      </c>
      <c r="H704" s="98">
        <v>23.229882812500001</v>
      </c>
      <c r="I704" s="98">
        <v>4464.2683333333334</v>
      </c>
      <c r="J704" s="98">
        <f t="shared" si="86"/>
        <v>50.775950520833327</v>
      </c>
      <c r="K704" s="98">
        <v>31002.663649088543</v>
      </c>
      <c r="L704" s="98">
        <f t="shared" si="87"/>
        <v>281.75337003061389</v>
      </c>
      <c r="M704" s="98">
        <f t="shared" si="89"/>
        <v>260.54187048795256</v>
      </c>
      <c r="N704" s="98"/>
      <c r="O704" s="98"/>
      <c r="P704" s="98">
        <v>296.00230555554435</v>
      </c>
      <c r="Q704" s="98">
        <v>14.248935524930452</v>
      </c>
      <c r="R704" s="98">
        <f t="shared" si="91"/>
        <v>12.434901456781889</v>
      </c>
      <c r="S704" s="98">
        <f t="shared" si="88"/>
        <v>854.93613149582711</v>
      </c>
      <c r="T704" s="101">
        <v>9.0401131390839709</v>
      </c>
    </row>
    <row r="705" spans="2:20" x14ac:dyDescent="0.2">
      <c r="B705" s="100">
        <v>43690.208333333336</v>
      </c>
      <c r="C705" s="98">
        <v>7.8911679514680007</v>
      </c>
      <c r="D705" s="98">
        <f t="shared" si="92"/>
        <v>13.407743158928909</v>
      </c>
      <c r="E705" s="98">
        <v>102.53305555555555</v>
      </c>
      <c r="F705" s="98">
        <f t="shared" si="90"/>
        <v>100.28827700620172</v>
      </c>
      <c r="G705" s="98">
        <v>26312.190678246749</v>
      </c>
      <c r="H705" s="98">
        <v>18.264518229166665</v>
      </c>
      <c r="I705" s="98">
        <v>5780.1307666672928</v>
      </c>
      <c r="J705" s="98">
        <f t="shared" si="86"/>
        <v>84.268537326388881</v>
      </c>
      <c r="K705" s="98">
        <v>38468.692864583332</v>
      </c>
      <c r="L705" s="98">
        <f t="shared" si="87"/>
        <v>265.0600693726405</v>
      </c>
      <c r="M705" s="98">
        <f t="shared" si="89"/>
        <v>259.87675696421542</v>
      </c>
      <c r="N705" s="98"/>
      <c r="O705" s="98"/>
      <c r="P705" s="98">
        <v>279.16560185184909</v>
      </c>
      <c r="Q705" s="98">
        <v>14.105532479208584</v>
      </c>
      <c r="R705" s="98">
        <f t="shared" si="91"/>
        <v>12.420744147186683</v>
      </c>
      <c r="S705" s="98">
        <f t="shared" si="88"/>
        <v>846.33194875251502</v>
      </c>
      <c r="T705" s="101">
        <v>8.7098715792859576</v>
      </c>
    </row>
    <row r="706" spans="2:20" x14ac:dyDescent="0.2">
      <c r="B706" s="100">
        <v>43690.25</v>
      </c>
      <c r="C706" s="98">
        <v>7.7164310750554108</v>
      </c>
      <c r="D706" s="98">
        <f t="shared" si="92"/>
        <v>13.394191817342737</v>
      </c>
      <c r="E706" s="98">
        <v>74.551666666666662</v>
      </c>
      <c r="F706" s="98">
        <f t="shared" si="90"/>
        <v>99.024191358053585</v>
      </c>
      <c r="G706" s="98">
        <v>31722.682814815045</v>
      </c>
      <c r="H706" s="98">
        <v>22.886046006944444</v>
      </c>
      <c r="I706" s="98">
        <v>7111.444927535852</v>
      </c>
      <c r="J706" s="98">
        <f t="shared" si="86"/>
        <v>51.665620659722222</v>
      </c>
      <c r="K706" s="98">
        <v>41572.52375904216</v>
      </c>
      <c r="L706" s="98">
        <f t="shared" si="87"/>
        <v>86.163353670291457</v>
      </c>
      <c r="M706" s="98">
        <f t="shared" si="89"/>
        <v>251.82401726264098</v>
      </c>
      <c r="N706" s="98"/>
      <c r="O706" s="98"/>
      <c r="P706" s="98">
        <v>86.172777777777782</v>
      </c>
      <c r="Q706" s="98">
        <v>9.4241074863303867E-3</v>
      </c>
      <c r="R706" s="98">
        <f t="shared" si="91"/>
        <v>11.835223817895971</v>
      </c>
      <c r="S706" s="98">
        <f t="shared" si="88"/>
        <v>0.56544644917982323</v>
      </c>
      <c r="T706" s="101">
        <v>9.5294431719986541</v>
      </c>
    </row>
    <row r="707" spans="2:20" x14ac:dyDescent="0.2">
      <c r="B707" s="100">
        <v>43690.291666666664</v>
      </c>
      <c r="C707" s="98">
        <v>7.9367875217020627</v>
      </c>
      <c r="D707" s="98">
        <f t="shared" si="92"/>
        <v>13.386435329230103</v>
      </c>
      <c r="E707" s="98">
        <v>96.119166666666672</v>
      </c>
      <c r="F707" s="98">
        <f t="shared" si="90"/>
        <v>99.580325617312837</v>
      </c>
      <c r="G707" s="98">
        <v>36805.257928240826</v>
      </c>
      <c r="H707" s="98">
        <v>23.390733506944443</v>
      </c>
      <c r="I707" s="98">
        <v>8429.7867269045437</v>
      </c>
      <c r="J707" s="98">
        <f t="shared" si="86"/>
        <v>72.728433159722229</v>
      </c>
      <c r="K707" s="98">
        <v>41574.2734375</v>
      </c>
      <c r="L707" s="98">
        <f t="shared" si="87"/>
        <v>251.94975895892415</v>
      </c>
      <c r="M707" s="98">
        <f t="shared" si="89"/>
        <v>250.59878416918693</v>
      </c>
      <c r="N707" s="98"/>
      <c r="O707" s="98"/>
      <c r="P707" s="98">
        <v>259.07092592663236</v>
      </c>
      <c r="Q707" s="98">
        <v>7.1211669677082039</v>
      </c>
      <c r="R707" s="98">
        <f t="shared" si="91"/>
        <v>11.523967713848634</v>
      </c>
      <c r="S707" s="98">
        <f t="shared" si="88"/>
        <v>427.27001806249223</v>
      </c>
      <c r="T707" s="101">
        <v>7.47234788355631</v>
      </c>
    </row>
    <row r="708" spans="2:20" x14ac:dyDescent="0.2">
      <c r="B708" s="100">
        <v>43690.333333333336</v>
      </c>
      <c r="C708" s="98">
        <v>9.5508114380515412</v>
      </c>
      <c r="D708" s="98">
        <f t="shared" si="92"/>
        <v>13.380818169621485</v>
      </c>
      <c r="E708" s="98">
        <v>60.642777777777781</v>
      </c>
      <c r="F708" s="98">
        <f t="shared" si="90"/>
        <v>99.361332561757294</v>
      </c>
      <c r="G708" s="98">
        <v>41242.619808741809</v>
      </c>
      <c r="H708" s="98">
        <v>22.980110677083335</v>
      </c>
      <c r="I708" s="98">
        <v>9737.3697222222218</v>
      </c>
      <c r="J708" s="98">
        <f t="shared" si="86"/>
        <v>37.662667100694449</v>
      </c>
      <c r="K708" s="98">
        <v>41574.2734375</v>
      </c>
      <c r="L708" s="98">
        <f t="shared" si="87"/>
        <v>279.13452012547185</v>
      </c>
      <c r="M708" s="98">
        <f t="shared" si="89"/>
        <v>250.49672502177046</v>
      </c>
      <c r="N708" s="98"/>
      <c r="O708" s="98"/>
      <c r="P708" s="98">
        <v>294.45583333333332</v>
      </c>
      <c r="Q708" s="98">
        <v>15.321313207861451</v>
      </c>
      <c r="R708" s="98">
        <f t="shared" si="91"/>
        <v>11.58594429953645</v>
      </c>
      <c r="S708" s="98">
        <f t="shared" si="88"/>
        <v>919.27879247168698</v>
      </c>
      <c r="T708" s="101">
        <v>9.0351948180181587</v>
      </c>
    </row>
    <row r="709" spans="2:20" x14ac:dyDescent="0.2">
      <c r="B709" s="100">
        <v>43690.375</v>
      </c>
      <c r="C709" s="98">
        <v>13.322789040347736</v>
      </c>
      <c r="D709" s="98">
        <f t="shared" si="92"/>
        <v>13.386612593564728</v>
      </c>
      <c r="E709" s="98">
        <v>85.072222222222223</v>
      </c>
      <c r="F709" s="98">
        <f t="shared" si="90"/>
        <v>99.727131172868383</v>
      </c>
      <c r="G709" s="98">
        <v>46261.693518515691</v>
      </c>
      <c r="H709" s="98">
        <v>23.273862485533513</v>
      </c>
      <c r="I709" s="98">
        <v>11141.68363333424</v>
      </c>
      <c r="J709" s="98">
        <f t="shared" si="86"/>
        <v>61.79835973668871</v>
      </c>
      <c r="K709" s="98">
        <v>41574.2734375</v>
      </c>
      <c r="L709" s="98">
        <f t="shared" si="87"/>
        <v>257.27205250745436</v>
      </c>
      <c r="M709" s="98">
        <f t="shared" si="89"/>
        <v>249.46928385068338</v>
      </c>
      <c r="N709" s="98"/>
      <c r="O709" s="98"/>
      <c r="P709" s="98">
        <v>272.94240740742123</v>
      </c>
      <c r="Q709" s="98">
        <v>15.670354899966883</v>
      </c>
      <c r="R709" s="98">
        <f t="shared" si="91"/>
        <v>11.679910161982129</v>
      </c>
      <c r="S709" s="98">
        <f t="shared" si="88"/>
        <v>940.22129399801292</v>
      </c>
      <c r="T709" s="101">
        <v>11.193552962674035</v>
      </c>
    </row>
    <row r="710" spans="2:20" x14ac:dyDescent="0.2">
      <c r="B710" s="100">
        <v>43690.416666666664</v>
      </c>
      <c r="C710" s="98">
        <v>16.428474357393053</v>
      </c>
      <c r="D710" s="98">
        <f t="shared" si="92"/>
        <v>13.390790575995622</v>
      </c>
      <c r="E710" s="98">
        <v>79.896944444444443</v>
      </c>
      <c r="F710" s="98">
        <f t="shared" si="90"/>
        <v>100.63487422842395</v>
      </c>
      <c r="G710" s="98">
        <v>50105.331921679513</v>
      </c>
      <c r="H710" s="98">
        <v>22.832899305555557</v>
      </c>
      <c r="I710" s="98">
        <v>12681.25016414192</v>
      </c>
      <c r="J710" s="98">
        <f t="shared" ref="J710:J773" si="93">E710-H710</f>
        <v>57.064045138888886</v>
      </c>
      <c r="K710" s="98">
        <v>41574.2734375</v>
      </c>
      <c r="L710" s="98">
        <f t="shared" ref="L710:L773" si="94">P710-Q710</f>
        <v>280.70477375738733</v>
      </c>
      <c r="M710" s="98">
        <f t="shared" si="89"/>
        <v>249.42240698626563</v>
      </c>
      <c r="N710" s="98"/>
      <c r="O710" s="98"/>
      <c r="P710" s="98">
        <v>294.43805555555554</v>
      </c>
      <c r="Q710" s="98">
        <v>13.733281798168189</v>
      </c>
      <c r="R710" s="98">
        <f t="shared" si="91"/>
        <v>11.689448787862551</v>
      </c>
      <c r="S710" s="98">
        <f t="shared" ref="S710:S773" si="95">Q710*60</f>
        <v>823.99690789009139</v>
      </c>
      <c r="T710" s="101">
        <v>15.29588284495002</v>
      </c>
    </row>
    <row r="711" spans="2:20" x14ac:dyDescent="0.2">
      <c r="B711" s="100">
        <v>43690.458333333336</v>
      </c>
      <c r="C711" s="98">
        <v>16.57290004829126</v>
      </c>
      <c r="D711" s="98">
        <f t="shared" si="92"/>
        <v>13.37456275383723</v>
      </c>
      <c r="E711" s="98">
        <v>64.74722222222222</v>
      </c>
      <c r="F711" s="98">
        <f t="shared" si="90"/>
        <v>99.366193672868391</v>
      </c>
      <c r="G711" s="98">
        <v>55084.68733333359</v>
      </c>
      <c r="H711" s="98">
        <v>23.299175347222221</v>
      </c>
      <c r="I711" s="98">
        <v>13997.166071430842</v>
      </c>
      <c r="J711" s="98">
        <f t="shared" si="93"/>
        <v>41.448046875000003</v>
      </c>
      <c r="K711" s="98">
        <v>41574.2734375</v>
      </c>
      <c r="L711" s="98">
        <f t="shared" si="94"/>
        <v>283.89399495201388</v>
      </c>
      <c r="M711" s="98">
        <f t="shared" si="89"/>
        <v>249.43457635769005</v>
      </c>
      <c r="N711" s="98"/>
      <c r="O711" s="98"/>
      <c r="P711" s="98">
        <v>294.55696759256222</v>
      </c>
      <c r="Q711" s="98">
        <v>10.662972640548315</v>
      </c>
      <c r="R711" s="98">
        <f t="shared" si="91"/>
        <v>11.628484084646745</v>
      </c>
      <c r="S711" s="98">
        <f t="shared" si="95"/>
        <v>639.77835843289893</v>
      </c>
      <c r="T711" s="101">
        <v>16.56933912568622</v>
      </c>
    </row>
    <row r="712" spans="2:20" x14ac:dyDescent="0.2">
      <c r="B712" s="100">
        <v>43690.5</v>
      </c>
      <c r="C712" s="98">
        <v>16.168911034971888</v>
      </c>
      <c r="D712" s="98">
        <f t="shared" si="92"/>
        <v>13.365704648576305</v>
      </c>
      <c r="E712" s="98">
        <v>95.581944444444446</v>
      </c>
      <c r="F712" s="98">
        <f t="shared" si="90"/>
        <v>100.40930709879432</v>
      </c>
      <c r="G712" s="98">
        <v>59617.00277777778</v>
      </c>
      <c r="H712" s="98">
        <v>23.585894097222223</v>
      </c>
      <c r="I712" s="98">
        <v>15319.44</v>
      </c>
      <c r="J712" s="98">
        <f t="shared" si="93"/>
        <v>71.996050347222223</v>
      </c>
      <c r="K712" s="98">
        <v>41574.2734375</v>
      </c>
      <c r="L712" s="98">
        <f t="shared" si="94"/>
        <v>284.90274263049992</v>
      </c>
      <c r="M712" s="98">
        <f t="shared" si="89"/>
        <v>249.56584311382858</v>
      </c>
      <c r="N712" s="98"/>
      <c r="O712" s="98"/>
      <c r="P712" s="98">
        <v>295.67500000000001</v>
      </c>
      <c r="Q712" s="98">
        <v>10.772257369500068</v>
      </c>
      <c r="R712" s="98">
        <f t="shared" si="91"/>
        <v>11.516822156551001</v>
      </c>
      <c r="S712" s="98">
        <f t="shared" si="95"/>
        <v>646.33544217000406</v>
      </c>
      <c r="T712" s="101">
        <v>16.511938001442079</v>
      </c>
    </row>
    <row r="713" spans="2:20" x14ac:dyDescent="0.2">
      <c r="B713" s="100">
        <v>43690.541666666664</v>
      </c>
      <c r="C713" s="98">
        <v>15.613120079394429</v>
      </c>
      <c r="D713" s="98">
        <f t="shared" si="92"/>
        <v>13.350242635701811</v>
      </c>
      <c r="E713" s="98">
        <v>124.14416666666666</v>
      </c>
      <c r="F713" s="98">
        <f t="shared" si="90"/>
        <v>100.89221219138692</v>
      </c>
      <c r="G713" s="98">
        <v>66239.210528119933</v>
      </c>
      <c r="H713" s="98">
        <v>18.332694950811291</v>
      </c>
      <c r="I713" s="98">
        <v>16648.67965555561</v>
      </c>
      <c r="J713" s="98">
        <f t="shared" si="93"/>
        <v>105.81147171585538</v>
      </c>
      <c r="K713" s="98">
        <v>41574.2734375</v>
      </c>
      <c r="L713" s="98">
        <f t="shared" si="94"/>
        <v>281.22162077343711</v>
      </c>
      <c r="M713" s="98">
        <f t="shared" si="89"/>
        <v>249.59740679006291</v>
      </c>
      <c r="N713" s="98"/>
      <c r="O713" s="98"/>
      <c r="P713" s="98">
        <v>295.29833333333335</v>
      </c>
      <c r="Q713" s="98">
        <v>14.07671255989621</v>
      </c>
      <c r="R713" s="98">
        <f t="shared" si="91"/>
        <v>11.514144282786866</v>
      </c>
      <c r="S713" s="98">
        <f t="shared" si="95"/>
        <v>844.6027535937726</v>
      </c>
      <c r="T713" s="101">
        <v>16.107898244725334</v>
      </c>
    </row>
    <row r="714" spans="2:20" x14ac:dyDescent="0.2">
      <c r="B714" s="100">
        <v>43690.583333333336</v>
      </c>
      <c r="C714" s="98">
        <v>15.054836781819661</v>
      </c>
      <c r="D714" s="98">
        <f t="shared" si="92"/>
        <v>13.337595040779982</v>
      </c>
      <c r="E714" s="98">
        <v>109.9946212121182</v>
      </c>
      <c r="F714" s="98">
        <f t="shared" si="90"/>
        <v>101.35052974189183</v>
      </c>
      <c r="G714" s="98">
        <v>73568.175959595581</v>
      </c>
      <c r="H714" s="98">
        <v>22.629079861111112</v>
      </c>
      <c r="I714" s="98">
        <v>17978.366388888888</v>
      </c>
      <c r="J714" s="98">
        <f t="shared" si="93"/>
        <v>87.365541351007096</v>
      </c>
      <c r="K714" s="98">
        <v>41574.2734375</v>
      </c>
      <c r="L714" s="98">
        <f t="shared" si="94"/>
        <v>280.82484356297181</v>
      </c>
      <c r="M714" s="98">
        <f t="shared" si="89"/>
        <v>249.55801386419145</v>
      </c>
      <c r="N714" s="98"/>
      <c r="O714" s="98"/>
      <c r="P714" s="98">
        <v>295.1551851851907</v>
      </c>
      <c r="Q714" s="98">
        <v>14.330341622218903</v>
      </c>
      <c r="R714" s="98">
        <f t="shared" si="91"/>
        <v>11.523984739522772</v>
      </c>
      <c r="S714" s="98">
        <f t="shared" si="95"/>
        <v>859.8204973331342</v>
      </c>
      <c r="T714" s="101">
        <v>15.435034129985045</v>
      </c>
    </row>
    <row r="715" spans="2:20" x14ac:dyDescent="0.2">
      <c r="B715" s="100">
        <v>43690.625</v>
      </c>
      <c r="C715" s="98">
        <v>14.588477765189277</v>
      </c>
      <c r="D715" s="98">
        <f t="shared" si="92"/>
        <v>13.32936642623859</v>
      </c>
      <c r="E715" s="98">
        <v>111.40388888888889</v>
      </c>
      <c r="F715" s="98">
        <f t="shared" si="90"/>
        <v>100.17536770485481</v>
      </c>
      <c r="G715" s="98">
        <v>80252.763971807697</v>
      </c>
      <c r="H715" s="98">
        <v>23.483821614583334</v>
      </c>
      <c r="I715" s="98">
        <v>19297.079809997213</v>
      </c>
      <c r="J715" s="98">
        <f t="shared" si="93"/>
        <v>87.920067274305552</v>
      </c>
      <c r="K715" s="98">
        <v>41574.2734375</v>
      </c>
      <c r="L715" s="98">
        <f t="shared" si="94"/>
        <v>280.5764493653416</v>
      </c>
      <c r="M715" s="98">
        <f t="shared" si="89"/>
        <v>249.48280206456104</v>
      </c>
      <c r="N715" s="98"/>
      <c r="O715" s="98"/>
      <c r="P715" s="98">
        <v>294.23990740742948</v>
      </c>
      <c r="Q715" s="98">
        <v>13.663458042087861</v>
      </c>
      <c r="R715" s="98">
        <f t="shared" si="91"/>
        <v>11.497574239770211</v>
      </c>
      <c r="S715" s="98">
        <f t="shared" si="95"/>
        <v>819.80748252527167</v>
      </c>
      <c r="T715" s="101">
        <v>14.064974011184985</v>
      </c>
    </row>
    <row r="716" spans="2:20" x14ac:dyDescent="0.2">
      <c r="B716" s="100">
        <v>43690.666666666664</v>
      </c>
      <c r="C716" s="98">
        <v>14.310320456822714</v>
      </c>
      <c r="D716" s="98">
        <f t="shared" si="92"/>
        <v>13.332100675464151</v>
      </c>
      <c r="E716" s="98">
        <v>108.235625</v>
      </c>
      <c r="F716" s="98">
        <f t="shared" si="90"/>
        <v>99.832349765039979</v>
      </c>
      <c r="G716" s="98">
        <v>86555.349158248369</v>
      </c>
      <c r="H716" s="98">
        <v>23.453483072916665</v>
      </c>
      <c r="I716" s="98">
        <v>20619.212222222221</v>
      </c>
      <c r="J716" s="98">
        <f t="shared" si="93"/>
        <v>84.78214192708333</v>
      </c>
      <c r="K716" s="98">
        <v>41574.2734375</v>
      </c>
      <c r="L716" s="98">
        <f t="shared" si="94"/>
        <v>283.86420093721813</v>
      </c>
      <c r="M716" s="98">
        <f t="shared" si="89"/>
        <v>249.58064199697512</v>
      </c>
      <c r="N716" s="98"/>
      <c r="O716" s="98"/>
      <c r="P716" s="98">
        <v>294.37305555555554</v>
      </c>
      <c r="Q716" s="98">
        <v>10.50885461833742</v>
      </c>
      <c r="R716" s="98">
        <f t="shared" si="91"/>
        <v>11.360594095716039</v>
      </c>
      <c r="S716" s="98">
        <f t="shared" si="95"/>
        <v>630.53127710024523</v>
      </c>
      <c r="T716" s="101">
        <v>14.744762194075738</v>
      </c>
    </row>
    <row r="717" spans="2:20" x14ac:dyDescent="0.2">
      <c r="B717" s="100">
        <v>43690.708333333336</v>
      </c>
      <c r="C717" s="98">
        <v>13.624657858390774</v>
      </c>
      <c r="D717" s="98">
        <f t="shared" si="92"/>
        <v>13.329292922989044</v>
      </c>
      <c r="E717" s="98">
        <v>127.06055555555555</v>
      </c>
      <c r="F717" s="98">
        <f t="shared" si="90"/>
        <v>99.298845135410929</v>
      </c>
      <c r="G717" s="98">
        <v>93553.763095239003</v>
      </c>
      <c r="H717" s="98">
        <v>18.337619357638889</v>
      </c>
      <c r="I717" s="98">
        <v>21945.896759259915</v>
      </c>
      <c r="J717" s="98">
        <f t="shared" si="93"/>
        <v>108.72293619791667</v>
      </c>
      <c r="K717" s="98">
        <v>41574.2734375</v>
      </c>
      <c r="L717" s="98">
        <f t="shared" si="94"/>
        <v>279.87232586063448</v>
      </c>
      <c r="M717" s="98">
        <f t="shared" si="89"/>
        <v>249.37417667516698</v>
      </c>
      <c r="N717" s="98"/>
      <c r="O717" s="98"/>
      <c r="P717" s="98">
        <v>294.0888888888889</v>
      </c>
      <c r="Q717" s="98">
        <v>14.216563028254443</v>
      </c>
      <c r="R717" s="98">
        <f t="shared" si="91"/>
        <v>11.515325510998416</v>
      </c>
      <c r="S717" s="98">
        <f t="shared" si="95"/>
        <v>852.99378169526653</v>
      </c>
      <c r="T717" s="101">
        <v>14.478716597954433</v>
      </c>
    </row>
    <row r="718" spans="2:20" x14ac:dyDescent="0.2">
      <c r="B718" s="100">
        <v>43690.75</v>
      </c>
      <c r="C718" s="98">
        <v>13.321720536060942</v>
      </c>
      <c r="D718" s="98">
        <f t="shared" si="92"/>
        <v>13.329631607985062</v>
      </c>
      <c r="E718" s="98">
        <v>98.848703704410127</v>
      </c>
      <c r="F718" s="98">
        <f t="shared" si="90"/>
        <v>98.95487908605763</v>
      </c>
      <c r="G718" s="98">
        <v>100366.63046139492</v>
      </c>
      <c r="H718" s="98">
        <v>22.7109375</v>
      </c>
      <c r="I718" s="98">
        <v>23283.197222222221</v>
      </c>
      <c r="J718" s="98">
        <f t="shared" si="93"/>
        <v>76.137766204410127</v>
      </c>
      <c r="K718" s="98">
        <v>41574.2734375</v>
      </c>
      <c r="L718" s="98">
        <f t="shared" si="94"/>
        <v>281.66900992766233</v>
      </c>
      <c r="M718" s="98">
        <f t="shared" si="89"/>
        <v>249.43528897056024</v>
      </c>
      <c r="N718" s="98"/>
      <c r="O718" s="98"/>
      <c r="P718" s="98">
        <v>296.17495370370648</v>
      </c>
      <c r="Q718" s="98">
        <v>14.505943776044166</v>
      </c>
      <c r="R718" s="98">
        <f t="shared" si="91"/>
        <v>11.542322275871861</v>
      </c>
      <c r="S718" s="98">
        <f t="shared" si="95"/>
        <v>870.35662656264992</v>
      </c>
      <c r="T718" s="101">
        <v>13.935659902758069</v>
      </c>
    </row>
    <row r="719" spans="2:20" x14ac:dyDescent="0.2">
      <c r="B719" s="100">
        <v>43690.791666666664</v>
      </c>
      <c r="C719" s="98">
        <v>13.309729367891947</v>
      </c>
      <c r="D719" s="98">
        <f t="shared" si="92"/>
        <v>13.328946318257364</v>
      </c>
      <c r="E719" s="98">
        <v>135.98138888888889</v>
      </c>
      <c r="F719" s="98">
        <f t="shared" si="90"/>
        <v>99.262166894670159</v>
      </c>
      <c r="G719" s="98">
        <v>107670.0648550717</v>
      </c>
      <c r="H719" s="98">
        <v>23.661338975694445</v>
      </c>
      <c r="I719" s="98">
        <v>24604.483111109999</v>
      </c>
      <c r="J719" s="98">
        <f t="shared" si="93"/>
        <v>112.32004991319444</v>
      </c>
      <c r="K719" s="98">
        <v>41574.2734375</v>
      </c>
      <c r="L719" s="98">
        <f t="shared" si="94"/>
        <v>287.13027680466001</v>
      </c>
      <c r="M719" s="98">
        <f t="shared" si="89"/>
        <v>249.68585891295746</v>
      </c>
      <c r="N719" s="98"/>
      <c r="O719" s="98"/>
      <c r="P719" s="98">
        <v>295.66657407406302</v>
      </c>
      <c r="Q719" s="98">
        <v>8.5362972694030024</v>
      </c>
      <c r="R719" s="98">
        <f t="shared" si="91"/>
        <v>11.32731946310286</v>
      </c>
      <c r="S719" s="98">
        <f t="shared" si="95"/>
        <v>512.17783616418012</v>
      </c>
      <c r="T719" s="101">
        <v>13.676163558959962</v>
      </c>
    </row>
    <row r="720" spans="2:20" x14ac:dyDescent="0.2">
      <c r="B720" s="100">
        <v>43690.833333333336</v>
      </c>
      <c r="C720" s="98">
        <v>13.461514492800665</v>
      </c>
      <c r="D720" s="98">
        <f t="shared" si="92"/>
        <v>13.333877563601529</v>
      </c>
      <c r="E720" s="98">
        <v>112.06277777777778</v>
      </c>
      <c r="F720" s="98">
        <f t="shared" si="90"/>
        <v>99.284284950225697</v>
      </c>
      <c r="G720" s="98">
        <v>113965.24346405294</v>
      </c>
      <c r="H720" s="98">
        <v>23.515679253472221</v>
      </c>
      <c r="I720" s="98">
        <v>25924.813055555554</v>
      </c>
      <c r="J720" s="98">
        <f t="shared" si="93"/>
        <v>88.547098524305568</v>
      </c>
      <c r="K720" s="98">
        <v>41574.2734375</v>
      </c>
      <c r="L720" s="98">
        <f t="shared" si="94"/>
        <v>282.25119849336232</v>
      </c>
      <c r="M720" s="98">
        <f t="shared" si="89"/>
        <v>249.70117668367695</v>
      </c>
      <c r="N720" s="98"/>
      <c r="O720" s="98"/>
      <c r="P720" s="98">
        <v>295.47324074082906</v>
      </c>
      <c r="Q720" s="98">
        <v>13.222042247466742</v>
      </c>
      <c r="R720" s="98">
        <f t="shared" si="91"/>
        <v>11.298884408436487</v>
      </c>
      <c r="S720" s="98">
        <f t="shared" si="95"/>
        <v>793.32253484800458</v>
      </c>
      <c r="T720" s="101">
        <v>13.809525318137991</v>
      </c>
    </row>
    <row r="721" spans="2:20" x14ac:dyDescent="0.2">
      <c r="B721" s="100">
        <v>43690.875</v>
      </c>
      <c r="C721" s="98">
        <v>13.741620298172606</v>
      </c>
      <c r="D721" s="98">
        <f t="shared" si="92"/>
        <v>13.328717428201848</v>
      </c>
      <c r="E721" s="98">
        <v>88.019166666666663</v>
      </c>
      <c r="F721" s="98">
        <f t="shared" si="90"/>
        <v>99.074956246521992</v>
      </c>
      <c r="G721" s="98">
        <v>120576.48211111066</v>
      </c>
      <c r="H721" s="98">
        <v>18.32575954861111</v>
      </c>
      <c r="I721" s="98">
        <v>27255.040791666946</v>
      </c>
      <c r="J721" s="98">
        <f t="shared" si="93"/>
        <v>69.693407118055546</v>
      </c>
      <c r="K721" s="98">
        <v>41574.2734375</v>
      </c>
      <c r="L721" s="98">
        <f t="shared" si="94"/>
        <v>280.99173391233961</v>
      </c>
      <c r="M721" s="98">
        <f t="shared" si="89"/>
        <v>249.69027007709573</v>
      </c>
      <c r="N721" s="98"/>
      <c r="O721" s="98"/>
      <c r="P721" s="98">
        <v>294.87027777779434</v>
      </c>
      <c r="Q721" s="98">
        <v>13.87854386545472</v>
      </c>
      <c r="R721" s="98">
        <f t="shared" si="91"/>
        <v>11.298390552055416</v>
      </c>
      <c r="S721" s="98">
        <f t="shared" si="95"/>
        <v>832.71263192728316</v>
      </c>
      <c r="T721" s="101">
        <v>14.200251026153564</v>
      </c>
    </row>
    <row r="722" spans="2:20" x14ac:dyDescent="0.2">
      <c r="B722" s="100">
        <v>43690.916666666664</v>
      </c>
      <c r="C722" s="98">
        <v>13.988855827649434</v>
      </c>
      <c r="D722" s="98">
        <f t="shared" si="92"/>
        <v>13.327120895320252</v>
      </c>
      <c r="E722" s="98">
        <v>102.315</v>
      </c>
      <c r="F722" s="98">
        <f t="shared" si="90"/>
        <v>99.020060413188673</v>
      </c>
      <c r="G722" s="98">
        <v>126251.16388888888</v>
      </c>
      <c r="H722" s="98">
        <v>22.596885850694445</v>
      </c>
      <c r="I722" s="98">
        <v>28584.914663800697</v>
      </c>
      <c r="J722" s="98">
        <f t="shared" si="93"/>
        <v>79.718114149305549</v>
      </c>
      <c r="K722" s="98">
        <v>41574.2734375</v>
      </c>
      <c r="L722" s="98">
        <f t="shared" si="94"/>
        <v>281.28832772508264</v>
      </c>
      <c r="M722" s="98">
        <f t="shared" si="89"/>
        <v>249.69186718468697</v>
      </c>
      <c r="N722" s="98"/>
      <c r="O722" s="98"/>
      <c r="P722" s="98">
        <v>295.23909909906484</v>
      </c>
      <c r="Q722" s="98">
        <v>13.950771373982231</v>
      </c>
      <c r="R722" s="98">
        <f t="shared" si="91"/>
        <v>11.311262079764482</v>
      </c>
      <c r="S722" s="98">
        <f t="shared" si="95"/>
        <v>837.04628243893387</v>
      </c>
      <c r="T722" s="101">
        <v>14.214864291085137</v>
      </c>
    </row>
    <row r="723" spans="2:20" x14ac:dyDescent="0.2">
      <c r="B723" s="100">
        <v>43690.958333333336</v>
      </c>
      <c r="C723" s="98">
        <v>14.475755621698401</v>
      </c>
      <c r="D723" s="98">
        <f t="shared" si="92"/>
        <v>13.339552402795219</v>
      </c>
      <c r="E723" s="98">
        <v>102.05527777777777</v>
      </c>
      <c r="F723" s="98">
        <f t="shared" si="90"/>
        <v>99.164875228003496</v>
      </c>
      <c r="G723" s="98">
        <v>132615.64148745828</v>
      </c>
      <c r="H723" s="98">
        <v>23.284168836805556</v>
      </c>
      <c r="I723" s="98">
        <v>29894.676312722084</v>
      </c>
      <c r="J723" s="98">
        <f t="shared" si="93"/>
        <v>78.771108940972226</v>
      </c>
      <c r="K723" s="98">
        <v>41574.2734375</v>
      </c>
      <c r="L723" s="98">
        <f t="shared" si="94"/>
        <v>281.99678775514371</v>
      </c>
      <c r="M723" s="98">
        <f t="shared" si="89"/>
        <v>249.61656678924558</v>
      </c>
      <c r="N723" s="98"/>
      <c r="O723" s="98"/>
      <c r="P723" s="98">
        <v>295.47550925926203</v>
      </c>
      <c r="Q723" s="98">
        <v>13.478721504118294</v>
      </c>
      <c r="R723" s="98">
        <f t="shared" si="91"/>
        <v>11.441888478292704</v>
      </c>
      <c r="S723" s="98">
        <f t="shared" si="95"/>
        <v>808.72329024709768</v>
      </c>
      <c r="T723" s="101">
        <v>14.650794811827589</v>
      </c>
    </row>
    <row r="724" spans="2:20" x14ac:dyDescent="0.2">
      <c r="B724" s="100">
        <v>43691</v>
      </c>
      <c r="C724" s="98">
        <v>13.85770235909356</v>
      </c>
      <c r="D724" s="98">
        <f t="shared" si="92"/>
        <v>13.361141984307649</v>
      </c>
      <c r="E724" s="98">
        <v>105.65694444444445</v>
      </c>
      <c r="F724" s="98">
        <f t="shared" si="90"/>
        <v>98.923278005781285</v>
      </c>
      <c r="G724" s="98">
        <v>138464.69134367412</v>
      </c>
      <c r="H724" s="98">
        <v>23.668999565972221</v>
      </c>
      <c r="I724" s="98">
        <v>31222.943333333333</v>
      </c>
      <c r="J724" s="98">
        <f t="shared" si="93"/>
        <v>81.987944878472234</v>
      </c>
      <c r="K724" s="98">
        <v>41574.2734375</v>
      </c>
      <c r="L724" s="98">
        <f t="shared" si="94"/>
        <v>284.69069110558331</v>
      </c>
      <c r="M724" s="98">
        <f t="shared" si="89"/>
        <v>261.57919698235133</v>
      </c>
      <c r="N724" s="98"/>
      <c r="O724" s="98"/>
      <c r="P724" s="98">
        <v>294.92154392764388</v>
      </c>
      <c r="Q724" s="98">
        <v>10.230852822060568</v>
      </c>
      <c r="R724" s="98">
        <f t="shared" si="91"/>
        <v>11.714785986089018</v>
      </c>
      <c r="S724" s="98">
        <f t="shared" si="95"/>
        <v>613.85116932363405</v>
      </c>
      <c r="T724" s="101">
        <v>14.89417085559835</v>
      </c>
    </row>
    <row r="725" spans="2:20" x14ac:dyDescent="0.2">
      <c r="B725" s="100">
        <v>43691.041666666664</v>
      </c>
      <c r="C725" s="98">
        <v>12.311863751411439</v>
      </c>
      <c r="D725" s="98">
        <f t="shared" si="92"/>
        <v>12.756322301918507</v>
      </c>
      <c r="E725" s="98">
        <v>76.882222222222225</v>
      </c>
      <c r="F725" s="98">
        <f t="shared" si="90"/>
        <v>98.171333561336837</v>
      </c>
      <c r="G725" s="98">
        <v>2819.239814814594</v>
      </c>
      <c r="H725" s="98">
        <v>18.123133680555554</v>
      </c>
      <c r="I725" s="98">
        <v>2025.1022222222223</v>
      </c>
      <c r="J725" s="98">
        <f t="shared" si="93"/>
        <v>58.759088541666671</v>
      </c>
      <c r="K725" s="98">
        <v>4537.6029621027792</v>
      </c>
      <c r="L725" s="98">
        <f t="shared" si="94"/>
        <v>281.22145005341207</v>
      </c>
      <c r="M725" s="98">
        <f t="shared" si="89"/>
        <v>271.01341763643717</v>
      </c>
      <c r="N725" s="98"/>
      <c r="O725" s="98"/>
      <c r="P725" s="98">
        <v>295.32026315785947</v>
      </c>
      <c r="Q725" s="98">
        <v>14.098813104447391</v>
      </c>
      <c r="R725" s="98">
        <f t="shared" si="91"/>
        <v>12.302207018217599</v>
      </c>
      <c r="S725" s="98">
        <f t="shared" si="95"/>
        <v>845.92878626684342</v>
      </c>
      <c r="T725" s="101">
        <v>13.857927501210975</v>
      </c>
    </row>
    <row r="726" spans="2:20" x14ac:dyDescent="0.2">
      <c r="B726" s="100">
        <v>43691.083333333336</v>
      </c>
      <c r="C726" s="98">
        <v>10.323478432761299</v>
      </c>
      <c r="D726" s="98">
        <f t="shared" si="92"/>
        <v>12.70910838951095</v>
      </c>
      <c r="E726" s="98">
        <v>121.46388888888889</v>
      </c>
      <c r="F726" s="98">
        <f t="shared" si="90"/>
        <v>98.312965505781278</v>
      </c>
      <c r="G726" s="98">
        <v>8493.0408212576967</v>
      </c>
      <c r="H726" s="98">
        <v>22.692664930555555</v>
      </c>
      <c r="I726" s="98">
        <v>1858.6443866666655</v>
      </c>
      <c r="J726" s="98">
        <f t="shared" si="93"/>
        <v>98.771223958333337</v>
      </c>
      <c r="K726" s="98">
        <v>13195.422677535098</v>
      </c>
      <c r="L726" s="98">
        <f t="shared" si="94"/>
        <v>281.05408966860028</v>
      </c>
      <c r="M726" s="98">
        <f t="shared" si="89"/>
        <v>270.70849671325306</v>
      </c>
      <c r="N726" s="98"/>
      <c r="O726" s="98"/>
      <c r="P726" s="98">
        <v>294.76430555555555</v>
      </c>
      <c r="Q726" s="98">
        <v>13.710215886955266</v>
      </c>
      <c r="R726" s="98">
        <f t="shared" si="91"/>
        <v>12.582878327203327</v>
      </c>
      <c r="S726" s="98">
        <f t="shared" si="95"/>
        <v>822.61295321731598</v>
      </c>
      <c r="T726" s="101">
        <v>12.18709466172324</v>
      </c>
    </row>
    <row r="727" spans="2:20" x14ac:dyDescent="0.2">
      <c r="B727" s="100">
        <v>43691.125</v>
      </c>
      <c r="C727" s="98">
        <v>9.0978387906816263</v>
      </c>
      <c r="D727" s="98">
        <f t="shared" si="92"/>
        <v>12.705019053892064</v>
      </c>
      <c r="E727" s="98">
        <v>103.90527777777778</v>
      </c>
      <c r="F727" s="98">
        <f t="shared" si="90"/>
        <v>98.382514116892381</v>
      </c>
      <c r="G727" s="98">
        <v>14147.341444443729</v>
      </c>
      <c r="H727" s="98">
        <v>23.282682291666667</v>
      </c>
      <c r="I727" s="98">
        <v>3169.7052456841534</v>
      </c>
      <c r="J727" s="98">
        <f t="shared" si="93"/>
        <v>80.622595486111123</v>
      </c>
      <c r="K727" s="98">
        <v>22032.420832248263</v>
      </c>
      <c r="L727" s="98">
        <f t="shared" si="94"/>
        <v>279.82959204888414</v>
      </c>
      <c r="M727" s="98">
        <f t="shared" si="89"/>
        <v>270.80488474998464</v>
      </c>
      <c r="N727" s="98"/>
      <c r="O727" s="98"/>
      <c r="P727" s="98">
        <v>293.78566296292678</v>
      </c>
      <c r="Q727" s="98">
        <v>13.956070914042648</v>
      </c>
      <c r="R727" s="98">
        <f t="shared" si="91"/>
        <v>12.417060067922847</v>
      </c>
      <c r="S727" s="98">
        <f t="shared" si="95"/>
        <v>837.36425484255892</v>
      </c>
      <c r="T727" s="101">
        <v>10.310133827792274</v>
      </c>
    </row>
    <row r="728" spans="2:20" x14ac:dyDescent="0.2">
      <c r="B728" s="100">
        <v>43691.166666666664</v>
      </c>
      <c r="C728" s="98">
        <v>8.2207774535814924</v>
      </c>
      <c r="D728" s="98">
        <f t="shared" si="92"/>
        <v>12.703772597529218</v>
      </c>
      <c r="E728" s="98">
        <v>84.14</v>
      </c>
      <c r="F728" s="98">
        <f t="shared" si="90"/>
        <v>98.804771061336837</v>
      </c>
      <c r="G728" s="98">
        <v>20466.638851851523</v>
      </c>
      <c r="H728" s="98">
        <v>23.199045138888888</v>
      </c>
      <c r="I728" s="98">
        <v>4480.0869444444443</v>
      </c>
      <c r="J728" s="98">
        <f t="shared" si="93"/>
        <v>60.940954861111109</v>
      </c>
      <c r="K728" s="98">
        <v>30877.35889087836</v>
      </c>
      <c r="L728" s="98">
        <f t="shared" si="94"/>
        <v>282.04678257969658</v>
      </c>
      <c r="M728" s="98">
        <f t="shared" si="89"/>
        <v>270.81711027286309</v>
      </c>
      <c r="N728" s="98"/>
      <c r="O728" s="98"/>
      <c r="P728" s="98">
        <v>295.89032407407132</v>
      </c>
      <c r="Q728" s="98">
        <v>13.843541494374723</v>
      </c>
      <c r="R728" s="98">
        <f t="shared" si="91"/>
        <v>12.400168649983025</v>
      </c>
      <c r="S728" s="98">
        <f t="shared" si="95"/>
        <v>830.61248966248331</v>
      </c>
      <c r="T728" s="101">
        <v>9.2207371819019315</v>
      </c>
    </row>
    <row r="729" spans="2:20" x14ac:dyDescent="0.2">
      <c r="B729" s="100">
        <v>43691.208333333336</v>
      </c>
      <c r="C729" s="98">
        <v>7.913542437671115</v>
      </c>
      <c r="D729" s="98">
        <f t="shared" si="92"/>
        <v>12.704704867787683</v>
      </c>
      <c r="E729" s="98">
        <v>96.648611111111109</v>
      </c>
      <c r="F729" s="98">
        <f t="shared" si="90"/>
        <v>98.559585876151644</v>
      </c>
      <c r="G729" s="98">
        <v>25790.055555555555</v>
      </c>
      <c r="H729" s="98">
        <v>17.905783420138889</v>
      </c>
      <c r="I729" s="98">
        <v>5793.91701666678</v>
      </c>
      <c r="J729" s="98">
        <f t="shared" si="93"/>
        <v>78.74282769097222</v>
      </c>
      <c r="K729" s="98">
        <v>38374.157326388886</v>
      </c>
      <c r="L729" s="98">
        <f t="shared" si="94"/>
        <v>284.80134703720455</v>
      </c>
      <c r="M729" s="98">
        <f t="shared" si="89"/>
        <v>271.6396635088866</v>
      </c>
      <c r="N729" s="98"/>
      <c r="O729" s="98"/>
      <c r="P729" s="98">
        <v>295.73484567900499</v>
      </c>
      <c r="Q729" s="98">
        <v>10.933498641800446</v>
      </c>
      <c r="R729" s="98">
        <f t="shared" si="91"/>
        <v>12.268000573424354</v>
      </c>
      <c r="S729" s="98">
        <f t="shared" si="95"/>
        <v>656.00991850802677</v>
      </c>
      <c r="T729" s="101">
        <v>8.7611751483638525</v>
      </c>
    </row>
    <row r="730" spans="2:20" x14ac:dyDescent="0.2">
      <c r="B730" s="100">
        <v>43691.25</v>
      </c>
      <c r="C730" s="98">
        <v>7.7816395429915026</v>
      </c>
      <c r="D730" s="98">
        <f t="shared" si="92"/>
        <v>12.707421887285021</v>
      </c>
      <c r="E730" s="98">
        <v>77.730277777777772</v>
      </c>
      <c r="F730" s="98">
        <f t="shared" si="90"/>
        <v>98.692028005781268</v>
      </c>
      <c r="G730" s="98">
        <v>31283.929738559724</v>
      </c>
      <c r="H730" s="98">
        <v>22.644411892361113</v>
      </c>
      <c r="I730" s="98">
        <v>7110.8897670250799</v>
      </c>
      <c r="J730" s="98">
        <f t="shared" si="93"/>
        <v>55.085865885416659</v>
      </c>
      <c r="K730" s="98">
        <v>41455.112051866323</v>
      </c>
      <c r="L730" s="98">
        <f t="shared" si="94"/>
        <v>282.19836745436822</v>
      </c>
      <c r="M730" s="98">
        <f t="shared" si="89"/>
        <v>279.8077890832231</v>
      </c>
      <c r="N730" s="98"/>
      <c r="O730" s="98"/>
      <c r="P730" s="98">
        <v>295.68097222224293</v>
      </c>
      <c r="Q730" s="98">
        <v>13.482604767874712</v>
      </c>
      <c r="R730" s="98">
        <f t="shared" si="91"/>
        <v>12.829383100940538</v>
      </c>
      <c r="S730" s="98">
        <f t="shared" si="95"/>
        <v>808.95628607248273</v>
      </c>
      <c r="T730" s="101">
        <v>8.4117165645625853</v>
      </c>
    </row>
    <row r="731" spans="2:20" x14ac:dyDescent="0.2">
      <c r="B731" s="100">
        <v>43691.291666666664</v>
      </c>
      <c r="C731" s="98">
        <v>8.026106233319215</v>
      </c>
      <c r="D731" s="98">
        <f t="shared" si="92"/>
        <v>12.711143500269069</v>
      </c>
      <c r="E731" s="98">
        <v>102.43333333333334</v>
      </c>
      <c r="F731" s="98">
        <f t="shared" si="90"/>
        <v>98.955118283559059</v>
      </c>
      <c r="G731" s="98">
        <v>36478.203726281987</v>
      </c>
      <c r="H731" s="98">
        <v>23.204850260416666</v>
      </c>
      <c r="I731" s="98">
        <v>8417.694136546088</v>
      </c>
      <c r="J731" s="98">
        <f t="shared" si="93"/>
        <v>79.228483072916674</v>
      </c>
      <c r="K731" s="98">
        <v>41457.15234375</v>
      </c>
      <c r="L731" s="98">
        <f t="shared" si="94"/>
        <v>282.30688530326302</v>
      </c>
      <c r="M731" s="98">
        <f t="shared" ref="M731:M794" si="96">AVERAGE(L708:L731)</f>
        <v>281.07266934757052</v>
      </c>
      <c r="N731" s="98"/>
      <c r="O731" s="98"/>
      <c r="P731" s="98">
        <v>296.04603174604063</v>
      </c>
      <c r="Q731" s="98">
        <v>13.739146442777582</v>
      </c>
      <c r="R731" s="98">
        <f t="shared" si="91"/>
        <v>13.105132245735092</v>
      </c>
      <c r="S731" s="98">
        <f t="shared" si="95"/>
        <v>824.34878656665489</v>
      </c>
      <c r="T731" s="101">
        <v>8.4184294131067059</v>
      </c>
    </row>
    <row r="732" spans="2:20" x14ac:dyDescent="0.2">
      <c r="B732" s="100">
        <v>43691.333333333336</v>
      </c>
      <c r="C732" s="98">
        <v>9.6981103297998192</v>
      </c>
      <c r="D732" s="98">
        <f t="shared" si="92"/>
        <v>12.717280954091914</v>
      </c>
      <c r="E732" s="98">
        <v>66.06305555555555</v>
      </c>
      <c r="F732" s="98">
        <f t="shared" si="90"/>
        <v>99.180963190966466</v>
      </c>
      <c r="G732" s="98">
        <v>41504.788030303316</v>
      </c>
      <c r="H732" s="98">
        <v>23.426443142361112</v>
      </c>
      <c r="I732" s="98">
        <v>9729.3836111111104</v>
      </c>
      <c r="J732" s="98">
        <f t="shared" si="93"/>
        <v>42.636612413194442</v>
      </c>
      <c r="K732" s="98">
        <v>41457.15234375</v>
      </c>
      <c r="L732" s="98">
        <f t="shared" si="94"/>
        <v>280.89009149839069</v>
      </c>
      <c r="M732" s="98">
        <f t="shared" si="96"/>
        <v>281.1458181547755</v>
      </c>
      <c r="N732" s="98"/>
      <c r="O732" s="98"/>
      <c r="P732" s="98">
        <v>295.28379629638459</v>
      </c>
      <c r="Q732" s="98">
        <v>14.393704797993932</v>
      </c>
      <c r="R732" s="98">
        <f t="shared" si="91"/>
        <v>13.066481895323946</v>
      </c>
      <c r="S732" s="98">
        <f t="shared" si="95"/>
        <v>863.62228787963591</v>
      </c>
      <c r="T732" s="101">
        <v>9.0128866832680075</v>
      </c>
    </row>
    <row r="733" spans="2:20" x14ac:dyDescent="0.2">
      <c r="B733" s="100">
        <v>43691.375</v>
      </c>
      <c r="C733" s="98">
        <v>13.808490594132907</v>
      </c>
      <c r="D733" s="98">
        <f t="shared" si="92"/>
        <v>12.737518518832964</v>
      </c>
      <c r="E733" s="98">
        <v>102.58805555555556</v>
      </c>
      <c r="F733" s="98">
        <f t="shared" ref="F733:F796" si="97">AVERAGE(E710:E733)</f>
        <v>99.910789579855347</v>
      </c>
      <c r="G733" s="98">
        <v>47262.811805555553</v>
      </c>
      <c r="H733" s="98">
        <v>17.919314236111113</v>
      </c>
      <c r="I733" s="98">
        <v>11064.989825925826</v>
      </c>
      <c r="J733" s="98">
        <f t="shared" si="93"/>
        <v>84.66874131944445</v>
      </c>
      <c r="K733" s="98">
        <v>41457.15234375</v>
      </c>
      <c r="L733" s="98">
        <f t="shared" si="94"/>
        <v>281.58015166332962</v>
      </c>
      <c r="M733" s="98">
        <f t="shared" si="96"/>
        <v>282.15865561960362</v>
      </c>
      <c r="N733" s="98"/>
      <c r="O733" s="98"/>
      <c r="P733" s="98">
        <v>295.20703703704805</v>
      </c>
      <c r="Q733" s="98">
        <v>13.626885373718412</v>
      </c>
      <c r="R733" s="98">
        <f t="shared" ref="R733:R796" si="98">AVERAGE(Q710:Q733)</f>
        <v>12.981337331730259</v>
      </c>
      <c r="S733" s="98">
        <f t="shared" si="95"/>
        <v>817.61312242310476</v>
      </c>
      <c r="T733" s="101">
        <v>11.724680775589206</v>
      </c>
    </row>
    <row r="734" spans="2:20" x14ac:dyDescent="0.2">
      <c r="B734" s="100">
        <v>43691.416666666664</v>
      </c>
      <c r="C734" s="98">
        <v>16.486988159285652</v>
      </c>
      <c r="D734" s="98">
        <f t="shared" si="92"/>
        <v>12.739956593911819</v>
      </c>
      <c r="E734" s="98">
        <v>49.928333333333335</v>
      </c>
      <c r="F734" s="98">
        <f t="shared" si="97"/>
        <v>98.662097450225716</v>
      </c>
      <c r="G734" s="98">
        <v>50898.134380034608</v>
      </c>
      <c r="H734" s="98">
        <v>22.342936197916668</v>
      </c>
      <c r="I734" s="98">
        <v>12388.440602222217</v>
      </c>
      <c r="J734" s="98">
        <f t="shared" si="93"/>
        <v>27.585397135416667</v>
      </c>
      <c r="K734" s="98">
        <v>41457.15234375</v>
      </c>
      <c r="L734" s="98">
        <f t="shared" si="94"/>
        <v>280.70256865728021</v>
      </c>
      <c r="M734" s="98">
        <f t="shared" si="96"/>
        <v>282.1585637404325</v>
      </c>
      <c r="N734" s="98"/>
      <c r="O734" s="98"/>
      <c r="P734" s="98">
        <v>295.25555555555553</v>
      </c>
      <c r="Q734" s="98">
        <v>14.552986898275298</v>
      </c>
      <c r="R734" s="98">
        <f t="shared" si="98"/>
        <v>13.015491710901392</v>
      </c>
      <c r="S734" s="98">
        <f t="shared" si="95"/>
        <v>873.17921389651792</v>
      </c>
      <c r="T734" s="101">
        <v>15.117703185611301</v>
      </c>
    </row>
    <row r="735" spans="2:20" x14ac:dyDescent="0.2">
      <c r="B735" s="100">
        <v>43691.458333333336</v>
      </c>
      <c r="C735" s="98">
        <v>16.559658097606153</v>
      </c>
      <c r="D735" s="98">
        <f t="shared" si="92"/>
        <v>12.739404845966606</v>
      </c>
      <c r="E735" s="98">
        <v>106.50444444444445</v>
      </c>
      <c r="F735" s="98">
        <f t="shared" si="97"/>
        <v>100.40198170948497</v>
      </c>
      <c r="G735" s="98">
        <v>55891.092851851718</v>
      </c>
      <c r="H735" s="98">
        <v>22.965776909722223</v>
      </c>
      <c r="I735" s="98">
        <v>13702.00157813198</v>
      </c>
      <c r="J735" s="98">
        <f t="shared" si="93"/>
        <v>83.538667534722222</v>
      </c>
      <c r="K735" s="98">
        <v>41457.15234375</v>
      </c>
      <c r="L735" s="98">
        <f t="shared" si="94"/>
        <v>285.00129814663285</v>
      </c>
      <c r="M735" s="98">
        <f t="shared" si="96"/>
        <v>282.20470137354164</v>
      </c>
      <c r="N735" s="98"/>
      <c r="O735" s="98"/>
      <c r="P735" s="98">
        <v>295.80361111111114</v>
      </c>
      <c r="Q735" s="98">
        <v>10.8023129644783</v>
      </c>
      <c r="R735" s="98">
        <f t="shared" si="98"/>
        <v>13.021297557731806</v>
      </c>
      <c r="S735" s="98">
        <f t="shared" si="95"/>
        <v>648.13877786869807</v>
      </c>
      <c r="T735" s="101">
        <v>16.479939515606191</v>
      </c>
    </row>
    <row r="736" spans="2:20" x14ac:dyDescent="0.2">
      <c r="B736" s="100">
        <v>43691.5</v>
      </c>
      <c r="C736" s="98">
        <v>16.250899335543316</v>
      </c>
      <c r="D736" s="98">
        <f t="shared" si="92"/>
        <v>12.742821025157079</v>
      </c>
      <c r="E736" s="98">
        <v>96.506944444444443</v>
      </c>
      <c r="F736" s="98">
        <f t="shared" si="97"/>
        <v>100.44052337615163</v>
      </c>
      <c r="G736" s="98">
        <v>61165.472777777781</v>
      </c>
      <c r="H736" s="98">
        <v>23.035991753472221</v>
      </c>
      <c r="I736" s="98">
        <v>15008.868611111111</v>
      </c>
      <c r="J736" s="98">
        <f t="shared" si="93"/>
        <v>73.470952690972226</v>
      </c>
      <c r="K736" s="98">
        <v>41457.15234375</v>
      </c>
      <c r="L736" s="98">
        <f t="shared" si="94"/>
        <v>285.06098332598805</v>
      </c>
      <c r="M736" s="98">
        <f t="shared" si="96"/>
        <v>282.21129473585364</v>
      </c>
      <c r="N736" s="98"/>
      <c r="O736" s="98"/>
      <c r="P736" s="98">
        <v>295.5996296296434</v>
      </c>
      <c r="Q736" s="98">
        <v>10.538646303655373</v>
      </c>
      <c r="R736" s="98">
        <f t="shared" si="98"/>
        <v>13.011563763321611</v>
      </c>
      <c r="S736" s="98">
        <f t="shared" si="95"/>
        <v>632.31877821932233</v>
      </c>
      <c r="T736" s="101">
        <v>16.367193688992799</v>
      </c>
    </row>
    <row r="737" spans="2:20" x14ac:dyDescent="0.2">
      <c r="B737" s="100">
        <v>43691.541666666664</v>
      </c>
      <c r="C737" s="98">
        <v>15.718274635208978</v>
      </c>
      <c r="D737" s="98">
        <f t="shared" si="92"/>
        <v>12.747202464982685</v>
      </c>
      <c r="E737" s="98">
        <v>95.547777777777782</v>
      </c>
      <c r="F737" s="98">
        <f t="shared" si="97"/>
        <v>99.249007172447946</v>
      </c>
      <c r="G737" s="98">
        <v>66858.666666666672</v>
      </c>
      <c r="H737" s="98">
        <v>18.102137586805554</v>
      </c>
      <c r="I737" s="98">
        <v>16319.972477778461</v>
      </c>
      <c r="J737" s="98">
        <f t="shared" si="93"/>
        <v>77.445640190972227</v>
      </c>
      <c r="K737" s="98">
        <v>41457.15234375</v>
      </c>
      <c r="L737" s="98">
        <f t="shared" si="94"/>
        <v>281.4909710937128</v>
      </c>
      <c r="M737" s="98">
        <f t="shared" si="96"/>
        <v>282.22251766586504</v>
      </c>
      <c r="N737" s="98"/>
      <c r="O737" s="98"/>
      <c r="P737" s="98">
        <v>295.45388888888891</v>
      </c>
      <c r="Q737" s="98">
        <v>13.9629177951761</v>
      </c>
      <c r="R737" s="98">
        <f t="shared" si="98"/>
        <v>13.006822314791606</v>
      </c>
      <c r="S737" s="98">
        <f t="shared" si="95"/>
        <v>837.77506771056596</v>
      </c>
      <c r="T737" s="101">
        <v>16.058806521913016</v>
      </c>
    </row>
    <row r="738" spans="2:20" x14ac:dyDescent="0.2">
      <c r="B738" s="100">
        <v>43691.583333333336</v>
      </c>
      <c r="C738" s="98">
        <v>15.560493095191024</v>
      </c>
      <c r="D738" s="98">
        <f t="shared" si="92"/>
        <v>12.768271478039827</v>
      </c>
      <c r="E738" s="98">
        <v>150.94473229706389</v>
      </c>
      <c r="F738" s="98">
        <f t="shared" si="97"/>
        <v>100.95526180098734</v>
      </c>
      <c r="G738" s="98">
        <v>70739.796313360537</v>
      </c>
      <c r="H738" s="98">
        <v>22.709208872126435</v>
      </c>
      <c r="I738" s="98">
        <v>17312.810115897937</v>
      </c>
      <c r="J738" s="98">
        <f t="shared" si="93"/>
        <v>128.23552342493747</v>
      </c>
      <c r="K738" s="98">
        <v>41457.15234375</v>
      </c>
      <c r="L738" s="98">
        <f t="shared" si="94"/>
        <v>281.5747701636181</v>
      </c>
      <c r="M738" s="98">
        <f t="shared" si="96"/>
        <v>282.25376460755865</v>
      </c>
      <c r="N738" s="98"/>
      <c r="O738" s="98"/>
      <c r="P738" s="98">
        <v>295.37000768044578</v>
      </c>
      <c r="Q738" s="98">
        <v>13.795237516827692</v>
      </c>
      <c r="R738" s="98">
        <f t="shared" si="98"/>
        <v>12.984526310400305</v>
      </c>
      <c r="S738" s="98">
        <f t="shared" si="95"/>
        <v>827.71425100966155</v>
      </c>
      <c r="T738" s="101">
        <v>15.823788410601471</v>
      </c>
    </row>
    <row r="739" spans="2:20" x14ac:dyDescent="0.2">
      <c r="B739" s="100">
        <v>43691.625</v>
      </c>
      <c r="C739" s="98">
        <v>14.800429058907854</v>
      </c>
      <c r="D739" s="98">
        <f t="shared" si="92"/>
        <v>12.77710278194477</v>
      </c>
      <c r="E739" s="98">
        <v>137.5164896590274</v>
      </c>
      <c r="F739" s="98">
        <f t="shared" si="97"/>
        <v>102.04328683307646</v>
      </c>
      <c r="G739" s="98">
        <v>81019.055676855889</v>
      </c>
      <c r="H739" s="98">
        <v>22.975658433406114</v>
      </c>
      <c r="I739" s="98">
        <v>19290.962548910007</v>
      </c>
      <c r="J739" s="98">
        <f t="shared" si="93"/>
        <v>114.54083122562129</v>
      </c>
      <c r="K739" s="98">
        <v>41457.15234375</v>
      </c>
      <c r="L739" s="98">
        <f t="shared" si="94"/>
        <v>280.58578548778223</v>
      </c>
      <c r="M739" s="98">
        <f t="shared" si="96"/>
        <v>282.25415361266039</v>
      </c>
      <c r="N739" s="98"/>
      <c r="O739" s="98"/>
      <c r="P739" s="98">
        <v>295.05076419213975</v>
      </c>
      <c r="Q739" s="98">
        <v>14.464978704357526</v>
      </c>
      <c r="R739" s="98">
        <f t="shared" si="98"/>
        <v>13.01792300466154</v>
      </c>
      <c r="S739" s="98">
        <f t="shared" si="95"/>
        <v>867.89872226145155</v>
      </c>
      <c r="T739" s="101">
        <v>15.232358904384629</v>
      </c>
    </row>
    <row r="740" spans="2:20" x14ac:dyDescent="0.2">
      <c r="B740" s="100">
        <v>43691.666666666664</v>
      </c>
      <c r="C740" s="98">
        <v>14.298560375637479</v>
      </c>
      <c r="D740" s="98">
        <f t="shared" si="92"/>
        <v>12.776612778562049</v>
      </c>
      <c r="E740" s="98">
        <v>128.48972222222221</v>
      </c>
      <c r="F740" s="98">
        <f t="shared" si="97"/>
        <v>102.88720755066903</v>
      </c>
      <c r="G740" s="98">
        <v>87356.128703706796</v>
      </c>
      <c r="H740" s="98">
        <v>23.443109809027778</v>
      </c>
      <c r="I740" s="98">
        <v>20278.753333333334</v>
      </c>
      <c r="J740" s="98">
        <f t="shared" si="93"/>
        <v>105.04661241319444</v>
      </c>
      <c r="K740" s="98">
        <v>41457.15234375</v>
      </c>
      <c r="L740" s="98">
        <f t="shared" si="94"/>
        <v>284.409837284351</v>
      </c>
      <c r="M740" s="98">
        <f t="shared" si="96"/>
        <v>282.2768884604576</v>
      </c>
      <c r="N740" s="98"/>
      <c r="O740" s="98"/>
      <c r="P740" s="98">
        <v>295.26222222222225</v>
      </c>
      <c r="Q740" s="98">
        <v>10.852384937871248</v>
      </c>
      <c r="R740" s="98">
        <f t="shared" si="98"/>
        <v>13.03223676797545</v>
      </c>
      <c r="S740" s="98">
        <f t="shared" si="95"/>
        <v>651.14309627227487</v>
      </c>
      <c r="T740" s="101">
        <v>14.977128051971086</v>
      </c>
    </row>
    <row r="741" spans="2:20" x14ac:dyDescent="0.2">
      <c r="B741" s="100">
        <v>43691.708333333336</v>
      </c>
      <c r="C741" s="98">
        <v>13.55455468442705</v>
      </c>
      <c r="D741" s="98">
        <f t="shared" si="92"/>
        <v>12.77369181298023</v>
      </c>
      <c r="E741" s="98">
        <v>115.07333333333334</v>
      </c>
      <c r="F741" s="98">
        <f t="shared" si="97"/>
        <v>102.38773995807644</v>
      </c>
      <c r="G741" s="98">
        <v>94117.791049377251</v>
      </c>
      <c r="H741" s="98">
        <v>18.024652777777778</v>
      </c>
      <c r="I741" s="98">
        <v>21603.369402777495</v>
      </c>
      <c r="J741" s="98">
        <f t="shared" si="93"/>
        <v>97.048680555555563</v>
      </c>
      <c r="K741" s="98">
        <v>41457.15234375</v>
      </c>
      <c r="L741" s="98">
        <f t="shared" si="94"/>
        <v>280.92844624348396</v>
      </c>
      <c r="M741" s="98">
        <f t="shared" si="96"/>
        <v>282.32089347640965</v>
      </c>
      <c r="N741" s="98"/>
      <c r="O741" s="98"/>
      <c r="P741" s="98">
        <v>294.22509259260363</v>
      </c>
      <c r="Q741" s="98">
        <v>13.296646349119642</v>
      </c>
      <c r="R741" s="98">
        <f t="shared" si="98"/>
        <v>12.993906906344835</v>
      </c>
      <c r="S741" s="98">
        <f t="shared" si="95"/>
        <v>797.79878094717856</v>
      </c>
      <c r="T741" s="101">
        <v>14.38073194639809</v>
      </c>
    </row>
    <row r="742" spans="2:20" x14ac:dyDescent="0.2">
      <c r="B742" s="100">
        <v>43691.75</v>
      </c>
      <c r="C742" s="98">
        <v>13.357333257993062</v>
      </c>
      <c r="D742" s="98">
        <f t="shared" si="92"/>
        <v>12.775175676394065</v>
      </c>
      <c r="E742" s="98">
        <v>104.91611111111111</v>
      </c>
      <c r="F742" s="98">
        <f t="shared" si="97"/>
        <v>102.64054860002231</v>
      </c>
      <c r="G742" s="98">
        <v>101436.82777777778</v>
      </c>
      <c r="H742" s="98">
        <v>22.624978298611111</v>
      </c>
      <c r="I742" s="98">
        <v>22928.22633176524</v>
      </c>
      <c r="J742" s="98">
        <f t="shared" si="93"/>
        <v>82.291132812499995</v>
      </c>
      <c r="K742" s="98">
        <v>41457.15234375</v>
      </c>
      <c r="L742" s="98">
        <f t="shared" si="94"/>
        <v>281.72902638213839</v>
      </c>
      <c r="M742" s="98">
        <f t="shared" si="96"/>
        <v>282.32339416201285</v>
      </c>
      <c r="N742" s="98"/>
      <c r="O742" s="98"/>
      <c r="P742" s="98">
        <v>295.29666666666668</v>
      </c>
      <c r="Q742" s="98">
        <v>13.567640284528283</v>
      </c>
      <c r="R742" s="98">
        <f t="shared" si="98"/>
        <v>12.954810927531675</v>
      </c>
      <c r="S742" s="98">
        <f t="shared" si="95"/>
        <v>814.05841707169691</v>
      </c>
      <c r="T742" s="101">
        <v>13.907989258384138</v>
      </c>
    </row>
    <row r="743" spans="2:20" x14ac:dyDescent="0.2">
      <c r="B743" s="100">
        <v>43691.791666666664</v>
      </c>
      <c r="C743" s="98">
        <v>13.436102016648899</v>
      </c>
      <c r="D743" s="98">
        <f t="shared" si="92"/>
        <v>12.780441203425605</v>
      </c>
      <c r="E743" s="98">
        <v>119.82111111111111</v>
      </c>
      <c r="F743" s="98">
        <f t="shared" si="97"/>
        <v>101.96720369261489</v>
      </c>
      <c r="G743" s="98">
        <v>107984.72138047112</v>
      </c>
      <c r="H743" s="98">
        <v>23.064051649305554</v>
      </c>
      <c r="I743" s="98">
        <v>24236.1988601169</v>
      </c>
      <c r="J743" s="98">
        <f t="shared" si="93"/>
        <v>96.757059461805554</v>
      </c>
      <c r="K743" s="98">
        <v>41457.15234375</v>
      </c>
      <c r="L743" s="98">
        <f t="shared" si="94"/>
        <v>281.00847274926258</v>
      </c>
      <c r="M743" s="98">
        <f t="shared" si="96"/>
        <v>282.06831899303791</v>
      </c>
      <c r="N743" s="98"/>
      <c r="O743" s="98"/>
      <c r="P743" s="98">
        <v>295.1805324074212</v>
      </c>
      <c r="Q743" s="98">
        <v>14.172059658158638</v>
      </c>
      <c r="R743" s="98">
        <f t="shared" si="98"/>
        <v>13.189634360396491</v>
      </c>
      <c r="S743" s="98">
        <f t="shared" si="95"/>
        <v>850.32357948951824</v>
      </c>
      <c r="T743" s="101">
        <v>13.813700841532814</v>
      </c>
    </row>
    <row r="744" spans="2:20" x14ac:dyDescent="0.2">
      <c r="B744" s="100">
        <v>43691.833333333336</v>
      </c>
      <c r="C744" s="98">
        <v>13.563702680648486</v>
      </c>
      <c r="D744" s="98">
        <f t="shared" si="92"/>
        <v>12.784699044585929</v>
      </c>
      <c r="E744" s="98">
        <v>99.49444444444444</v>
      </c>
      <c r="F744" s="98">
        <f t="shared" si="97"/>
        <v>101.44352313705934</v>
      </c>
      <c r="G744" s="98">
        <v>114773.89223855866</v>
      </c>
      <c r="H744" s="98">
        <v>23.148003472222221</v>
      </c>
      <c r="I744" s="98">
        <v>25536.603888888891</v>
      </c>
      <c r="J744" s="98">
        <f t="shared" si="93"/>
        <v>76.346440972222211</v>
      </c>
      <c r="K744" s="98">
        <v>41457.15234375</v>
      </c>
      <c r="L744" s="98">
        <f t="shared" si="94"/>
        <v>282.58978768962101</v>
      </c>
      <c r="M744" s="98">
        <f t="shared" si="96"/>
        <v>282.08242687621532</v>
      </c>
      <c r="N744" s="98"/>
      <c r="O744" s="98"/>
      <c r="P744" s="98">
        <v>296.40055555555557</v>
      </c>
      <c r="Q744" s="98">
        <v>13.810767865934565</v>
      </c>
      <c r="R744" s="98">
        <f t="shared" si="98"/>
        <v>13.214164594499316</v>
      </c>
      <c r="S744" s="98">
        <f t="shared" si="95"/>
        <v>828.64607195607391</v>
      </c>
      <c r="T744" s="101">
        <v>13.799072255690893</v>
      </c>
    </row>
    <row r="745" spans="2:20" x14ac:dyDescent="0.2">
      <c r="B745" s="100">
        <v>43691.875</v>
      </c>
      <c r="C745" s="98">
        <v>13.535334812976005</v>
      </c>
      <c r="D745" s="98">
        <f t="shared" si="92"/>
        <v>12.776103816036072</v>
      </c>
      <c r="E745" s="98">
        <v>112.49027777777778</v>
      </c>
      <c r="F745" s="98">
        <f t="shared" si="97"/>
        <v>102.46315276668899</v>
      </c>
      <c r="G745" s="98">
        <v>120824.93662962974</v>
      </c>
      <c r="H745" s="98">
        <v>17.94140625</v>
      </c>
      <c r="I745" s="98">
        <v>26847.664403704006</v>
      </c>
      <c r="J745" s="98">
        <f t="shared" si="93"/>
        <v>94.548871527777777</v>
      </c>
      <c r="K745" s="98">
        <v>41457.15234375</v>
      </c>
      <c r="L745" s="98">
        <f t="shared" si="94"/>
        <v>281.49399977324555</v>
      </c>
      <c r="M745" s="98">
        <f t="shared" si="96"/>
        <v>282.10335462041979</v>
      </c>
      <c r="N745" s="98"/>
      <c r="O745" s="98"/>
      <c r="P745" s="98">
        <v>295.63345679009126</v>
      </c>
      <c r="Q745" s="98">
        <v>14.1394570168457</v>
      </c>
      <c r="R745" s="98">
        <f t="shared" si="98"/>
        <v>13.225035975807273</v>
      </c>
      <c r="S745" s="98">
        <f t="shared" si="95"/>
        <v>848.36742101074196</v>
      </c>
      <c r="T745" s="101">
        <v>14.080015616522481</v>
      </c>
    </row>
    <row r="746" spans="2:20" x14ac:dyDescent="0.2">
      <c r="B746" s="100">
        <v>43691.916666666664</v>
      </c>
      <c r="C746" s="98">
        <v>13.881189185423363</v>
      </c>
      <c r="D746" s="98">
        <f t="shared" si="92"/>
        <v>12.771617705943321</v>
      </c>
      <c r="E746" s="98">
        <v>95.148888888888891</v>
      </c>
      <c r="F746" s="98">
        <f t="shared" si="97"/>
        <v>102.16456480372602</v>
      </c>
      <c r="G746" s="98">
        <v>126741.21368760215</v>
      </c>
      <c r="H746" s="98">
        <v>22.343023003472222</v>
      </c>
      <c r="I746" s="98">
        <v>28160.383939089676</v>
      </c>
      <c r="J746" s="98">
        <f t="shared" si="93"/>
        <v>72.805865885416665</v>
      </c>
      <c r="K746" s="98">
        <v>41457.15234375</v>
      </c>
      <c r="L746" s="98">
        <f t="shared" si="94"/>
        <v>281.66578359349273</v>
      </c>
      <c r="M746" s="98">
        <f t="shared" si="96"/>
        <v>282.11908194827021</v>
      </c>
      <c r="N746" s="98"/>
      <c r="O746" s="98"/>
      <c r="P746" s="98">
        <v>294.19018518519073</v>
      </c>
      <c r="Q746" s="98">
        <v>12.524401591698018</v>
      </c>
      <c r="R746" s="98">
        <f t="shared" si="98"/>
        <v>13.165603901545429</v>
      </c>
      <c r="S746" s="98">
        <f t="shared" si="95"/>
        <v>751.46409550188105</v>
      </c>
      <c r="T746" s="101">
        <v>14.066887898180219</v>
      </c>
    </row>
    <row r="747" spans="2:20" x14ac:dyDescent="0.2">
      <c r="B747" s="100">
        <v>43691.958333333336</v>
      </c>
      <c r="C747" s="98">
        <v>14.505668052567376</v>
      </c>
      <c r="D747" s="98">
        <f t="shared" si="92"/>
        <v>12.772864057229532</v>
      </c>
      <c r="E747" s="98">
        <v>114.24902777777778</v>
      </c>
      <c r="F747" s="98">
        <f t="shared" si="97"/>
        <v>102.67263772039269</v>
      </c>
      <c r="G747" s="98">
        <v>133097.24124999999</v>
      </c>
      <c r="H747" s="98">
        <v>23.013791232638887</v>
      </c>
      <c r="I747" s="98">
        <v>29449.871905240117</v>
      </c>
      <c r="J747" s="98">
        <f t="shared" si="93"/>
        <v>91.235236545138889</v>
      </c>
      <c r="K747" s="98">
        <v>41457.15234375</v>
      </c>
      <c r="L747" s="98">
        <f t="shared" si="94"/>
        <v>285.09182601080175</v>
      </c>
      <c r="M747" s="98">
        <f t="shared" si="96"/>
        <v>282.24804187558931</v>
      </c>
      <c r="N747" s="98"/>
      <c r="O747" s="98"/>
      <c r="P747" s="98">
        <v>294.79055555555556</v>
      </c>
      <c r="Q747" s="98">
        <v>9.6987295447538298</v>
      </c>
      <c r="R747" s="98">
        <f t="shared" si="98"/>
        <v>13.00810423657191</v>
      </c>
      <c r="S747" s="98">
        <f t="shared" si="95"/>
        <v>581.92377268522978</v>
      </c>
      <c r="T747" s="101">
        <v>14.493759137897545</v>
      </c>
    </row>
    <row r="748" spans="2:20" x14ac:dyDescent="0.2">
      <c r="B748" s="100">
        <v>43692</v>
      </c>
      <c r="C748" s="98">
        <v>13.784555966854095</v>
      </c>
      <c r="D748" s="98">
        <f t="shared" si="92"/>
        <v>12.769816290886217</v>
      </c>
      <c r="E748" s="98">
        <v>88.001111111111115</v>
      </c>
      <c r="F748" s="98">
        <f t="shared" si="97"/>
        <v>101.93697799817046</v>
      </c>
      <c r="G748" s="98">
        <v>138804.48125000001</v>
      </c>
      <c r="H748" s="98">
        <v>22.945030381944445</v>
      </c>
      <c r="I748" s="98">
        <v>30749.218888888889</v>
      </c>
      <c r="J748" s="98">
        <f t="shared" si="93"/>
        <v>65.056080729166666</v>
      </c>
      <c r="K748" s="98">
        <v>41457.15234375</v>
      </c>
      <c r="L748" s="98">
        <f t="shared" si="94"/>
        <v>280.70804808198989</v>
      </c>
      <c r="M748" s="98">
        <f t="shared" si="96"/>
        <v>282.08209841627291</v>
      </c>
      <c r="N748" s="98"/>
      <c r="O748" s="98"/>
      <c r="P748" s="98">
        <v>294.79527777777776</v>
      </c>
      <c r="Q748" s="98">
        <v>14.08722969578786</v>
      </c>
      <c r="R748" s="98">
        <f t="shared" si="98"/>
        <v>13.168786606310549</v>
      </c>
      <c r="S748" s="98">
        <f t="shared" si="95"/>
        <v>845.23378174727156</v>
      </c>
      <c r="T748" s="101">
        <v>14.845726653948141</v>
      </c>
    </row>
    <row r="749" spans="2:20" x14ac:dyDescent="0.2">
      <c r="B749" s="100">
        <v>43692.041666666664</v>
      </c>
      <c r="C749" s="98">
        <v>12.174862499634425</v>
      </c>
      <c r="D749" s="98">
        <f t="shared" si="92"/>
        <v>12.764107905395507</v>
      </c>
      <c r="E749" s="98">
        <v>90.17305555555555</v>
      </c>
      <c r="F749" s="98">
        <f t="shared" si="97"/>
        <v>102.49076272039269</v>
      </c>
      <c r="G749" s="98">
        <v>3385.3444444444444</v>
      </c>
      <c r="H749" s="98">
        <v>17.824327256944443</v>
      </c>
      <c r="I749" s="98">
        <v>2005.7133333333334</v>
      </c>
      <c r="J749" s="98">
        <f t="shared" si="93"/>
        <v>72.348728298611107</v>
      </c>
      <c r="K749" s="98">
        <v>4657.5462515967538</v>
      </c>
      <c r="L749" s="98">
        <f t="shared" si="94"/>
        <v>282.67765576180068</v>
      </c>
      <c r="M749" s="98">
        <f t="shared" si="96"/>
        <v>282.14277365412244</v>
      </c>
      <c r="N749" s="98"/>
      <c r="O749" s="98"/>
      <c r="P749" s="98">
        <v>294.79249999998342</v>
      </c>
      <c r="Q749" s="98">
        <v>12.114844238182737</v>
      </c>
      <c r="R749" s="98">
        <f t="shared" si="98"/>
        <v>13.086121236882855</v>
      </c>
      <c r="S749" s="98">
        <f t="shared" si="95"/>
        <v>726.89065429096422</v>
      </c>
      <c r="T749" s="101">
        <v>13.849417647273318</v>
      </c>
    </row>
    <row r="750" spans="2:20" x14ac:dyDescent="0.2">
      <c r="B750" s="100">
        <v>43692.083333333336</v>
      </c>
      <c r="C750" s="98">
        <v>10.289972957328816</v>
      </c>
      <c r="D750" s="98">
        <f t="shared" si="92"/>
        <v>12.762711843919154</v>
      </c>
      <c r="E750" s="98">
        <v>103.88055555555556</v>
      </c>
      <c r="F750" s="98">
        <f t="shared" si="97"/>
        <v>101.7581238315038</v>
      </c>
      <c r="G750" s="98">
        <v>8461.1300438622638</v>
      </c>
      <c r="H750" s="98">
        <v>22.240766059027777</v>
      </c>
      <c r="I750" s="98">
        <v>1832.253086917566</v>
      </c>
      <c r="J750" s="98">
        <f t="shared" si="93"/>
        <v>81.639789496527783</v>
      </c>
      <c r="K750" s="98">
        <v>13143.035097384982</v>
      </c>
      <c r="L750" s="98">
        <f t="shared" si="94"/>
        <v>280.54268769315547</v>
      </c>
      <c r="M750" s="98">
        <f t="shared" si="96"/>
        <v>282.12146523847889</v>
      </c>
      <c r="N750" s="98"/>
      <c r="O750" s="98"/>
      <c r="P750" s="98">
        <v>294.66141203702739</v>
      </c>
      <c r="Q750" s="98">
        <v>14.118724343871905</v>
      </c>
      <c r="R750" s="98">
        <f t="shared" si="98"/>
        <v>13.103142422587716</v>
      </c>
      <c r="S750" s="98">
        <f t="shared" si="95"/>
        <v>847.12346063231428</v>
      </c>
      <c r="T750" s="101">
        <v>11.96373748528991</v>
      </c>
    </row>
    <row r="751" spans="2:20" x14ac:dyDescent="0.2">
      <c r="B751" s="100">
        <v>43692.125</v>
      </c>
      <c r="C751" s="98">
        <v>9.2321851633214909</v>
      </c>
      <c r="D751" s="98">
        <f t="shared" si="92"/>
        <v>12.768309609445815</v>
      </c>
      <c r="E751" s="98">
        <v>90.069814814825847</v>
      </c>
      <c r="F751" s="98">
        <f t="shared" si="97"/>
        <v>101.18164620804747</v>
      </c>
      <c r="G751" s="98">
        <v>14555.574459876616</v>
      </c>
      <c r="H751" s="98">
        <v>22.939659288194445</v>
      </c>
      <c r="I751" s="98">
        <v>3134.639035431544</v>
      </c>
      <c r="J751" s="98">
        <f t="shared" si="93"/>
        <v>67.130155526631398</v>
      </c>
      <c r="K751" s="98">
        <v>21962.498055193821</v>
      </c>
      <c r="L751" s="98">
        <f t="shared" si="94"/>
        <v>281.75313262089878</v>
      </c>
      <c r="M751" s="98">
        <f t="shared" si="96"/>
        <v>282.20161276231283</v>
      </c>
      <c r="N751" s="98"/>
      <c r="O751" s="98"/>
      <c r="P751" s="98">
        <v>295.65425925923716</v>
      </c>
      <c r="Q751" s="98">
        <v>13.901126638338384</v>
      </c>
      <c r="R751" s="98">
        <f t="shared" si="98"/>
        <v>13.100853077766706</v>
      </c>
      <c r="S751" s="98">
        <f t="shared" si="95"/>
        <v>834.06759830030308</v>
      </c>
      <c r="T751" s="101">
        <v>10.198259598760568</v>
      </c>
    </row>
    <row r="752" spans="2:20" x14ac:dyDescent="0.2">
      <c r="B752" s="100">
        <v>43692.166666666664</v>
      </c>
      <c r="C752" s="98">
        <v>8.3833324089749812</v>
      </c>
      <c r="D752" s="98">
        <f t="shared" si="92"/>
        <v>12.77508273258721</v>
      </c>
      <c r="E752" s="98">
        <v>111.85888888888888</v>
      </c>
      <c r="F752" s="98">
        <f t="shared" si="97"/>
        <v>102.33659991175118</v>
      </c>
      <c r="G752" s="98">
        <v>20304.494444444445</v>
      </c>
      <c r="H752" s="98">
        <v>22.878146701388889</v>
      </c>
      <c r="I752" s="98">
        <v>4421.1105555555559</v>
      </c>
      <c r="J752" s="98">
        <f t="shared" si="93"/>
        <v>88.980742187499999</v>
      </c>
      <c r="K752" s="98">
        <v>30831.889014756944</v>
      </c>
      <c r="L752" s="98">
        <f t="shared" si="94"/>
        <v>280.2848074723143</v>
      </c>
      <c r="M752" s="98">
        <f t="shared" si="96"/>
        <v>282.12819713283858</v>
      </c>
      <c r="N752" s="98"/>
      <c r="O752" s="98"/>
      <c r="P752" s="98">
        <v>293.99778472223835</v>
      </c>
      <c r="Q752" s="98">
        <v>13.712977249924055</v>
      </c>
      <c r="R752" s="98">
        <f t="shared" si="98"/>
        <v>13.095412900914594</v>
      </c>
      <c r="S752" s="98">
        <f t="shared" si="95"/>
        <v>822.77863499544333</v>
      </c>
      <c r="T752" s="101">
        <v>9.4635554961000476</v>
      </c>
    </row>
    <row r="753" spans="2:20" x14ac:dyDescent="0.2">
      <c r="B753" s="100">
        <v>43692.208333333336</v>
      </c>
      <c r="C753" s="98">
        <v>7.9134389800253686</v>
      </c>
      <c r="D753" s="98">
        <f t="shared" si="92"/>
        <v>12.775078421851971</v>
      </c>
      <c r="E753" s="98">
        <v>82.274444444444441</v>
      </c>
      <c r="F753" s="98">
        <f t="shared" si="97"/>
        <v>101.73767630064005</v>
      </c>
      <c r="G753" s="98">
        <v>25966.282507511642</v>
      </c>
      <c r="H753" s="98">
        <v>17.937250434027778</v>
      </c>
      <c r="I753" s="98">
        <v>5720.1151074078352</v>
      </c>
      <c r="J753" s="98">
        <f t="shared" si="93"/>
        <v>64.337194010416667</v>
      </c>
      <c r="K753" s="98">
        <v>38292.556386718752</v>
      </c>
      <c r="L753" s="98">
        <f t="shared" si="94"/>
        <v>284.30128425697899</v>
      </c>
      <c r="M753" s="98">
        <f t="shared" si="96"/>
        <v>282.10736118366248</v>
      </c>
      <c r="N753" s="98"/>
      <c r="O753" s="98"/>
      <c r="P753" s="98">
        <v>295.34763888888887</v>
      </c>
      <c r="Q753" s="98">
        <v>11.046354631909894</v>
      </c>
      <c r="R753" s="98">
        <f t="shared" si="98"/>
        <v>13.100115233835822</v>
      </c>
      <c r="S753" s="98">
        <f t="shared" si="95"/>
        <v>662.7812779145936</v>
      </c>
      <c r="T753" s="101">
        <v>8.5076910616172885</v>
      </c>
    </row>
    <row r="754" spans="2:20" x14ac:dyDescent="0.2">
      <c r="B754" s="100">
        <v>43692.25</v>
      </c>
      <c r="C754" s="98">
        <v>7.7783232031446987</v>
      </c>
      <c r="D754" s="98">
        <f t="shared" si="92"/>
        <v>12.774940241025021</v>
      </c>
      <c r="E754" s="98">
        <v>89.218611111111116</v>
      </c>
      <c r="F754" s="98">
        <f t="shared" si="97"/>
        <v>102.2163568561956</v>
      </c>
      <c r="G754" s="98">
        <v>31430.344883040056</v>
      </c>
      <c r="H754" s="98">
        <v>21.933398437499999</v>
      </c>
      <c r="I754" s="98">
        <v>7015.6649193548492</v>
      </c>
      <c r="J754" s="98">
        <f t="shared" si="93"/>
        <v>67.285212673611113</v>
      </c>
      <c r="K754" s="98">
        <v>41399.20648401908</v>
      </c>
      <c r="L754" s="98">
        <f t="shared" si="94"/>
        <v>282.28539124653645</v>
      </c>
      <c r="M754" s="98">
        <f t="shared" si="96"/>
        <v>282.11098717500289</v>
      </c>
      <c r="N754" s="98"/>
      <c r="O754" s="98"/>
      <c r="P754" s="98">
        <v>296.16856481481756</v>
      </c>
      <c r="Q754" s="98">
        <v>13.883173568281086</v>
      </c>
      <c r="R754" s="98">
        <f t="shared" si="98"/>
        <v>13.11680560051942</v>
      </c>
      <c r="S754" s="98">
        <f t="shared" si="95"/>
        <v>832.99041409686515</v>
      </c>
      <c r="T754" s="101">
        <v>8.2528334052032903</v>
      </c>
    </row>
    <row r="755" spans="2:20" x14ac:dyDescent="0.2">
      <c r="B755" s="100">
        <v>43692.291666666664</v>
      </c>
      <c r="C755" s="98">
        <v>7.9669714238043206</v>
      </c>
      <c r="D755" s="98">
        <f t="shared" si="92"/>
        <v>12.772476290628568</v>
      </c>
      <c r="E755" s="98">
        <v>84.736944444444447</v>
      </c>
      <c r="F755" s="98">
        <f t="shared" si="97"/>
        <v>101.47900731915858</v>
      </c>
      <c r="G755" s="98">
        <v>35724.55874792437</v>
      </c>
      <c r="H755" s="98">
        <v>22.82527126736111</v>
      </c>
      <c r="I755" s="98">
        <v>8297.9591937663481</v>
      </c>
      <c r="J755" s="98">
        <f t="shared" si="93"/>
        <v>61.911673177083337</v>
      </c>
      <c r="K755" s="98">
        <v>41400.796875</v>
      </c>
      <c r="L755" s="98">
        <f t="shared" si="94"/>
        <v>281.39844779551345</v>
      </c>
      <c r="M755" s="98">
        <f t="shared" si="96"/>
        <v>282.07313561217995</v>
      </c>
      <c r="N755" s="98"/>
      <c r="O755" s="98"/>
      <c r="P755" s="98">
        <v>295.33260317461361</v>
      </c>
      <c r="Q755" s="98">
        <v>13.934155379100137</v>
      </c>
      <c r="R755" s="98">
        <f t="shared" si="98"/>
        <v>13.124930972866196</v>
      </c>
      <c r="S755" s="98">
        <f t="shared" si="95"/>
        <v>836.04932274600822</v>
      </c>
      <c r="T755" s="101">
        <v>8.2224721796772471</v>
      </c>
    </row>
    <row r="756" spans="2:20" x14ac:dyDescent="0.2">
      <c r="B756" s="100">
        <v>43692.333333333336</v>
      </c>
      <c r="C756" s="98">
        <v>9.6380033975177337</v>
      </c>
      <c r="D756" s="98">
        <f t="shared" ref="D756:D819" si="99">AVERAGE(C733:C756)</f>
        <v>12.769971835116811</v>
      </c>
      <c r="E756" s="98">
        <v>62.270277777777778</v>
      </c>
      <c r="F756" s="98">
        <f t="shared" si="97"/>
        <v>101.32097491175115</v>
      </c>
      <c r="G756" s="98">
        <v>41051.038888888892</v>
      </c>
      <c r="H756" s="98">
        <v>22.765190972222221</v>
      </c>
      <c r="I756" s="98">
        <v>9579.8325000000004</v>
      </c>
      <c r="J756" s="98">
        <f t="shared" si="93"/>
        <v>39.505086805555557</v>
      </c>
      <c r="K756" s="98">
        <v>41400.796875</v>
      </c>
      <c r="L756" s="98">
        <f t="shared" si="94"/>
        <v>281.49305996537976</v>
      </c>
      <c r="M756" s="98">
        <f t="shared" si="96"/>
        <v>282.09825929830453</v>
      </c>
      <c r="N756" s="98"/>
      <c r="O756" s="98"/>
      <c r="P756" s="98">
        <v>295.56381481481924</v>
      </c>
      <c r="Q756" s="98">
        <v>14.07075484943948</v>
      </c>
      <c r="R756" s="98">
        <f t="shared" si="98"/>
        <v>13.111474725009762</v>
      </c>
      <c r="S756" s="98">
        <f t="shared" si="95"/>
        <v>844.24529096636877</v>
      </c>
      <c r="T756" s="101">
        <v>9.070078330673212</v>
      </c>
    </row>
    <row r="757" spans="2:20" x14ac:dyDescent="0.2">
      <c r="B757" s="100">
        <v>43692.375</v>
      </c>
      <c r="C757" s="98">
        <v>13.934351150724881</v>
      </c>
      <c r="D757" s="98">
        <f t="shared" si="99"/>
        <v>12.77521602497481</v>
      </c>
      <c r="E757" s="98">
        <v>87.658472222222215</v>
      </c>
      <c r="F757" s="98">
        <f t="shared" si="97"/>
        <v>100.69890893952895</v>
      </c>
      <c r="G757" s="98">
        <v>45244.218166175517</v>
      </c>
      <c r="H757" s="98">
        <v>17.604123263888887</v>
      </c>
      <c r="I757" s="98">
        <v>10874.244692592223</v>
      </c>
      <c r="J757" s="98">
        <f t="shared" si="93"/>
        <v>70.054348958333321</v>
      </c>
      <c r="K757" s="98">
        <v>41400.796875</v>
      </c>
      <c r="L757" s="98">
        <f t="shared" si="94"/>
        <v>281.61355644949595</v>
      </c>
      <c r="M757" s="98">
        <f t="shared" si="96"/>
        <v>282.09965116439474</v>
      </c>
      <c r="N757" s="98"/>
      <c r="O757" s="98"/>
      <c r="P757" s="98">
        <v>295.37555555555554</v>
      </c>
      <c r="Q757" s="98">
        <v>13.761999106059569</v>
      </c>
      <c r="R757" s="98">
        <f t="shared" si="98"/>
        <v>13.117104463857309</v>
      </c>
      <c r="S757" s="98">
        <f t="shared" si="95"/>
        <v>825.71994636357419</v>
      </c>
      <c r="T757" s="101">
        <v>11.968288534345209</v>
      </c>
    </row>
    <row r="758" spans="2:20" x14ac:dyDescent="0.2">
      <c r="B758" s="100">
        <v>43692.416666666664</v>
      </c>
      <c r="C758" s="98">
        <v>16.562545365757412</v>
      </c>
      <c r="D758" s="98">
        <f t="shared" si="99"/>
        <v>12.778364241911133</v>
      </c>
      <c r="E758" s="98">
        <v>58.260347222222222</v>
      </c>
      <c r="F758" s="98">
        <f t="shared" si="97"/>
        <v>101.04607618489933</v>
      </c>
      <c r="G758" s="98">
        <v>49560.30972222222</v>
      </c>
      <c r="H758" s="98">
        <v>22.453081597222223</v>
      </c>
      <c r="I758" s="98">
        <v>12189.159605734745</v>
      </c>
      <c r="J758" s="98">
        <f t="shared" si="93"/>
        <v>35.807265624999999</v>
      </c>
      <c r="K758" s="98">
        <v>41400.796875</v>
      </c>
      <c r="L758" s="98">
        <f t="shared" si="94"/>
        <v>283.33886645861719</v>
      </c>
      <c r="M758" s="98">
        <f t="shared" si="96"/>
        <v>282.20949690611718</v>
      </c>
      <c r="N758" s="98"/>
      <c r="O758" s="98"/>
      <c r="P758" s="98">
        <v>295.73166666666668</v>
      </c>
      <c r="Q758" s="98">
        <v>12.392800208049465</v>
      </c>
      <c r="R758" s="98">
        <f t="shared" si="98"/>
        <v>13.027096685097897</v>
      </c>
      <c r="S758" s="98">
        <f t="shared" si="95"/>
        <v>743.5680124829679</v>
      </c>
      <c r="T758" s="101">
        <v>16.004766759362795</v>
      </c>
    </row>
    <row r="759" spans="2:20" x14ac:dyDescent="0.2">
      <c r="B759" s="100">
        <v>43692.458333333336</v>
      </c>
      <c r="C759" s="98">
        <v>16.610277691771174</v>
      </c>
      <c r="D759" s="98">
        <f t="shared" si="99"/>
        <v>12.780473391668011</v>
      </c>
      <c r="E759" s="98">
        <v>93.547499999999999</v>
      </c>
      <c r="F759" s="98">
        <f t="shared" si="97"/>
        <v>100.50620349971416</v>
      </c>
      <c r="G759" s="98">
        <v>54188.634370370841</v>
      </c>
      <c r="H759" s="98">
        <v>22.680360243055556</v>
      </c>
      <c r="I759" s="98">
        <v>13479.682682224711</v>
      </c>
      <c r="J759" s="98">
        <f t="shared" si="93"/>
        <v>70.867139756944439</v>
      </c>
      <c r="K759" s="98">
        <v>41400.796875</v>
      </c>
      <c r="L759" s="98">
        <f t="shared" si="94"/>
        <v>283.5701291199029</v>
      </c>
      <c r="M759" s="98">
        <f t="shared" si="96"/>
        <v>282.14986486333675</v>
      </c>
      <c r="N759" s="98"/>
      <c r="O759" s="98"/>
      <c r="P759" s="98">
        <v>295.51962962963518</v>
      </c>
      <c r="Q759" s="98">
        <v>11.949500509732299</v>
      </c>
      <c r="R759" s="98">
        <f t="shared" si="98"/>
        <v>13.074896166150149</v>
      </c>
      <c r="S759" s="98">
        <f t="shared" si="95"/>
        <v>716.97003058393796</v>
      </c>
      <c r="T759" s="101">
        <v>16.528244948614027</v>
      </c>
    </row>
    <row r="760" spans="2:20" x14ac:dyDescent="0.2">
      <c r="B760" s="100">
        <v>43692.5</v>
      </c>
      <c r="C760" s="98">
        <v>15.936237622015177</v>
      </c>
      <c r="D760" s="98">
        <f t="shared" si="99"/>
        <v>12.767362486937673</v>
      </c>
      <c r="E760" s="98">
        <v>90.204722222222216</v>
      </c>
      <c r="F760" s="98">
        <f t="shared" si="97"/>
        <v>100.24361090712155</v>
      </c>
      <c r="G760" s="98">
        <v>59120.00277777778</v>
      </c>
      <c r="H760" s="98">
        <v>22.562315538194444</v>
      </c>
      <c r="I760" s="98">
        <v>14748.368888888888</v>
      </c>
      <c r="J760" s="98">
        <f t="shared" si="93"/>
        <v>67.642406684027776</v>
      </c>
      <c r="K760" s="98">
        <v>41400.796875</v>
      </c>
      <c r="L760" s="98">
        <f t="shared" si="94"/>
        <v>280.15159601076545</v>
      </c>
      <c r="M760" s="98">
        <f t="shared" si="96"/>
        <v>281.94530705853583</v>
      </c>
      <c r="N760" s="98"/>
      <c r="O760" s="98"/>
      <c r="P760" s="98">
        <v>294.37191358029844</v>
      </c>
      <c r="Q760" s="98">
        <v>14.220317569532975</v>
      </c>
      <c r="R760" s="98">
        <f t="shared" si="98"/>
        <v>13.228299135561713</v>
      </c>
      <c r="S760" s="98">
        <f t="shared" si="95"/>
        <v>853.21905417197854</v>
      </c>
      <c r="T760" s="101">
        <v>16.283857625944332</v>
      </c>
    </row>
    <row r="761" spans="2:20" x14ac:dyDescent="0.2">
      <c r="B761" s="100">
        <v>43692.541666666664</v>
      </c>
      <c r="C761" s="98">
        <v>15.294580198967466</v>
      </c>
      <c r="D761" s="98">
        <f t="shared" si="99"/>
        <v>12.749708552094281</v>
      </c>
      <c r="E761" s="98">
        <v>126.6875</v>
      </c>
      <c r="F761" s="98">
        <f t="shared" si="97"/>
        <v>101.5410993330475</v>
      </c>
      <c r="G761" s="98">
        <v>66067.773148148321</v>
      </c>
      <c r="H761" s="98">
        <v>17.203222656249999</v>
      </c>
      <c r="I761" s="98">
        <v>16025.730031480633</v>
      </c>
      <c r="J761" s="98">
        <f t="shared" si="93"/>
        <v>109.48427734374999</v>
      </c>
      <c r="K761" s="98">
        <v>41400.796875</v>
      </c>
      <c r="L761" s="98">
        <f t="shared" si="94"/>
        <v>281.91635876499737</v>
      </c>
      <c r="M761" s="98">
        <f t="shared" si="96"/>
        <v>281.96303154483934</v>
      </c>
      <c r="N761" s="98"/>
      <c r="O761" s="98"/>
      <c r="P761" s="98">
        <v>295.97589506173301</v>
      </c>
      <c r="Q761" s="98">
        <v>14.059536296735621</v>
      </c>
      <c r="R761" s="98">
        <f t="shared" si="98"/>
        <v>13.232324906460029</v>
      </c>
      <c r="S761" s="98">
        <f t="shared" si="95"/>
        <v>843.57217780413725</v>
      </c>
      <c r="T761" s="101">
        <v>15.840048350860856</v>
      </c>
    </row>
    <row r="762" spans="2:20" x14ac:dyDescent="0.2">
      <c r="B762" s="100">
        <v>43692.583333333336</v>
      </c>
      <c r="C762" s="98">
        <v>14.68111253314548</v>
      </c>
      <c r="D762" s="98">
        <f t="shared" si="99"/>
        <v>12.713067695342383</v>
      </c>
      <c r="E762" s="98">
        <v>114.50255555555225</v>
      </c>
      <c r="F762" s="98">
        <f t="shared" si="97"/>
        <v>100.02267530215114</v>
      </c>
      <c r="G762" s="98">
        <v>72733.322569444441</v>
      </c>
      <c r="H762" s="98">
        <v>22.266059027777779</v>
      </c>
      <c r="I762" s="98">
        <v>17315.233804543415</v>
      </c>
      <c r="J762" s="98">
        <f t="shared" si="93"/>
        <v>92.236496527774477</v>
      </c>
      <c r="K762" s="98">
        <v>41400.796875</v>
      </c>
      <c r="L762" s="98">
        <f t="shared" si="94"/>
        <v>281.68149380026927</v>
      </c>
      <c r="M762" s="98">
        <f t="shared" si="96"/>
        <v>281.96747836303314</v>
      </c>
      <c r="N762" s="98"/>
      <c r="O762" s="98"/>
      <c r="P762" s="98">
        <v>295.61305555555555</v>
      </c>
      <c r="Q762" s="98">
        <v>13.931561755286271</v>
      </c>
      <c r="R762" s="98">
        <f t="shared" si="98"/>
        <v>13.238005083062468</v>
      </c>
      <c r="S762" s="98">
        <f t="shared" si="95"/>
        <v>835.89370531717623</v>
      </c>
      <c r="T762" s="101">
        <v>15.166516021887462</v>
      </c>
    </row>
    <row r="763" spans="2:20" x14ac:dyDescent="0.2">
      <c r="B763" s="100">
        <v>43692.625</v>
      </c>
      <c r="C763" s="98">
        <v>14.30777538482255</v>
      </c>
      <c r="D763" s="98">
        <f t="shared" si="99"/>
        <v>12.692540458922162</v>
      </c>
      <c r="E763" s="98">
        <v>109.67916666666666</v>
      </c>
      <c r="F763" s="98">
        <f t="shared" si="97"/>
        <v>98.86278684413611</v>
      </c>
      <c r="G763" s="98">
        <v>80252.961111111115</v>
      </c>
      <c r="H763" s="98">
        <v>22.624869791666665</v>
      </c>
      <c r="I763" s="98">
        <v>18597.07738351385</v>
      </c>
      <c r="J763" s="98">
        <f t="shared" si="93"/>
        <v>87.054296874999991</v>
      </c>
      <c r="K763" s="98">
        <v>41400.796875</v>
      </c>
      <c r="L763" s="98">
        <f t="shared" si="94"/>
        <v>284.60661680317378</v>
      </c>
      <c r="M763" s="98">
        <f t="shared" si="96"/>
        <v>282.13501300117446</v>
      </c>
      <c r="N763" s="98"/>
      <c r="O763" s="98"/>
      <c r="P763" s="98">
        <v>294.74842592591625</v>
      </c>
      <c r="Q763" s="98">
        <v>10.141809122742464</v>
      </c>
      <c r="R763" s="98">
        <f t="shared" si="98"/>
        <v>13.057873017161841</v>
      </c>
      <c r="S763" s="98">
        <f t="shared" si="95"/>
        <v>608.50854736454778</v>
      </c>
      <c r="T763" s="101">
        <v>14.198218014959323</v>
      </c>
    </row>
    <row r="764" spans="2:20" x14ac:dyDescent="0.2">
      <c r="B764" s="100">
        <v>43692.666666666664</v>
      </c>
      <c r="C764" s="98">
        <v>14.219758110731796</v>
      </c>
      <c r="D764" s="98">
        <f t="shared" si="99"/>
        <v>12.689257031217757</v>
      </c>
      <c r="E764" s="98">
        <v>129.84551769765133</v>
      </c>
      <c r="F764" s="98">
        <f t="shared" si="97"/>
        <v>98.919278322278998</v>
      </c>
      <c r="G764" s="98">
        <v>87405.351406104295</v>
      </c>
      <c r="H764" s="98">
        <v>22.107864805546438</v>
      </c>
      <c r="I764" s="98">
        <v>19936.370162090639</v>
      </c>
      <c r="J764" s="98">
        <f t="shared" si="93"/>
        <v>107.73765289210489</v>
      </c>
      <c r="K764" s="98">
        <v>41400.796875</v>
      </c>
      <c r="L764" s="98">
        <f t="shared" si="94"/>
        <v>279.79863474285332</v>
      </c>
      <c r="M764" s="98">
        <f t="shared" si="96"/>
        <v>281.9428795619454</v>
      </c>
      <c r="N764" s="98"/>
      <c r="O764" s="98"/>
      <c r="P764" s="98">
        <v>294.57146174863959</v>
      </c>
      <c r="Q764" s="98">
        <v>14.77282700578626</v>
      </c>
      <c r="R764" s="98">
        <f t="shared" si="98"/>
        <v>13.221224769991634</v>
      </c>
      <c r="S764" s="98">
        <f t="shared" si="95"/>
        <v>886.36962034717556</v>
      </c>
      <c r="T764" s="101">
        <v>14.261075038494967</v>
      </c>
    </row>
    <row r="765" spans="2:20" x14ac:dyDescent="0.2">
      <c r="B765" s="100">
        <v>43692.708333333336</v>
      </c>
      <c r="C765" s="98">
        <v>13.620631075813435</v>
      </c>
      <c r="D765" s="98">
        <f t="shared" si="99"/>
        <v>12.692010214192187</v>
      </c>
      <c r="E765" s="98">
        <v>109.52888888888889</v>
      </c>
      <c r="F765" s="98">
        <f t="shared" si="97"/>
        <v>98.688259803760488</v>
      </c>
      <c r="G765" s="98">
        <v>93676.209856631496</v>
      </c>
      <c r="H765" s="98">
        <v>17.580609809027777</v>
      </c>
      <c r="I765" s="98">
        <v>21175.32832222182</v>
      </c>
      <c r="J765" s="98">
        <f t="shared" si="93"/>
        <v>91.948279079861109</v>
      </c>
      <c r="K765" s="98">
        <v>41400.796875</v>
      </c>
      <c r="L765" s="98">
        <f t="shared" si="94"/>
        <v>283.35973510339852</v>
      </c>
      <c r="M765" s="98">
        <f t="shared" si="96"/>
        <v>282.04418326444181</v>
      </c>
      <c r="N765" s="98">
        <v>10248.298246473354</v>
      </c>
      <c r="O765" s="98">
        <v>6654.0229508196717</v>
      </c>
      <c r="P765" s="98">
        <v>295.67858974359928</v>
      </c>
      <c r="Q765" s="98">
        <v>12.318854640200733</v>
      </c>
      <c r="R765" s="98">
        <f t="shared" si="98"/>
        <v>13.18048344878668</v>
      </c>
      <c r="S765" s="98">
        <f t="shared" si="95"/>
        <v>739.13127841204403</v>
      </c>
      <c r="T765" s="101">
        <v>14.246046743777891</v>
      </c>
    </row>
    <row r="766" spans="2:20" x14ac:dyDescent="0.2">
      <c r="B766" s="100">
        <v>43692.75</v>
      </c>
      <c r="C766" s="98">
        <v>13.192419639869282</v>
      </c>
      <c r="D766" s="98">
        <f t="shared" si="99"/>
        <v>12.68513881343703</v>
      </c>
      <c r="E766" s="98">
        <v>116.67638888888889</v>
      </c>
      <c r="F766" s="98">
        <f t="shared" si="97"/>
        <v>99.178271377834562</v>
      </c>
      <c r="G766" s="98">
        <v>100385.38333333333</v>
      </c>
      <c r="H766" s="98">
        <v>22.511675347222223</v>
      </c>
      <c r="I766" s="98">
        <v>22480.691578590802</v>
      </c>
      <c r="J766" s="98">
        <f t="shared" si="93"/>
        <v>94.164713541666671</v>
      </c>
      <c r="K766" s="98">
        <v>41400.796875</v>
      </c>
      <c r="L766" s="98">
        <f t="shared" si="94"/>
        <v>281.99252531736965</v>
      </c>
      <c r="M766" s="98">
        <f t="shared" si="96"/>
        <v>282.05516238674312</v>
      </c>
      <c r="N766" s="98">
        <v>10091.083518880208</v>
      </c>
      <c r="O766" s="98">
        <v>6551.998333333333</v>
      </c>
      <c r="P766" s="98">
        <v>295.4546296295855</v>
      </c>
      <c r="Q766" s="98">
        <v>13.462104312215816</v>
      </c>
      <c r="R766" s="98">
        <f t="shared" si="98"/>
        <v>13.17608611660699</v>
      </c>
      <c r="S766" s="98">
        <f t="shared" si="95"/>
        <v>807.72625873294896</v>
      </c>
      <c r="T766" s="101">
        <v>13.679604427814484</v>
      </c>
    </row>
    <row r="767" spans="2:20" x14ac:dyDescent="0.2">
      <c r="B767" s="100">
        <v>43692.791666666664</v>
      </c>
      <c r="C767" s="98">
        <v>13.320087451934814</v>
      </c>
      <c r="D767" s="98">
        <f t="shared" si="99"/>
        <v>12.680304873240608</v>
      </c>
      <c r="E767" s="98">
        <v>116.14333333333333</v>
      </c>
      <c r="F767" s="98">
        <f t="shared" si="97"/>
        <v>99.02503063709382</v>
      </c>
      <c r="G767" s="98">
        <v>107863.53429951535</v>
      </c>
      <c r="H767" s="98">
        <v>22.34716796875</v>
      </c>
      <c r="I767" s="98">
        <v>23761.12661111257</v>
      </c>
      <c r="J767" s="98">
        <f t="shared" si="93"/>
        <v>93.796165364583331</v>
      </c>
      <c r="K767" s="98">
        <v>41400.796875</v>
      </c>
      <c r="L767" s="98">
        <f t="shared" si="94"/>
        <v>281.32141875535405</v>
      </c>
      <c r="M767" s="98">
        <f t="shared" si="96"/>
        <v>282.06820180366361</v>
      </c>
      <c r="N767" s="98">
        <v>10231.907446289062</v>
      </c>
      <c r="O767" s="98">
        <v>6634.1925000000001</v>
      </c>
      <c r="P767" s="98">
        <v>295.61583333333334</v>
      </c>
      <c r="Q767" s="98">
        <v>14.294414577979284</v>
      </c>
      <c r="R767" s="98">
        <f t="shared" si="98"/>
        <v>13.181184238266185</v>
      </c>
      <c r="S767" s="98">
        <f t="shared" si="95"/>
        <v>857.66487467875697</v>
      </c>
      <c r="T767" s="101">
        <v>13.491423097716437</v>
      </c>
    </row>
    <row r="768" spans="2:20" x14ac:dyDescent="0.2">
      <c r="B768" s="100">
        <v>43692.833333333336</v>
      </c>
      <c r="C768" s="98">
        <v>13.216543784759835</v>
      </c>
      <c r="D768" s="98">
        <f t="shared" si="99"/>
        <v>12.665839919245249</v>
      </c>
      <c r="E768" s="98">
        <v>118.19694444444444</v>
      </c>
      <c r="F768" s="98">
        <f t="shared" si="97"/>
        <v>99.804301470427149</v>
      </c>
      <c r="G768" s="98">
        <v>114462.27846083906</v>
      </c>
      <c r="H768" s="98">
        <v>22.782770920868348</v>
      </c>
      <c r="I768" s="98">
        <v>25037.118611111113</v>
      </c>
      <c r="J768" s="98">
        <f t="shared" si="93"/>
        <v>95.414173523576096</v>
      </c>
      <c r="K768" s="98">
        <v>41400.796875</v>
      </c>
      <c r="L768" s="98">
        <f t="shared" si="94"/>
        <v>280.78480088916598</v>
      </c>
      <c r="M768" s="98">
        <f t="shared" si="96"/>
        <v>281.9929940203113</v>
      </c>
      <c r="N768" s="98">
        <v>10200.625508626303</v>
      </c>
      <c r="O768" s="98">
        <v>6620.3016666666663</v>
      </c>
      <c r="P768" s="98">
        <v>294.75268518519073</v>
      </c>
      <c r="Q768" s="98">
        <v>13.967884296024762</v>
      </c>
      <c r="R768" s="98">
        <f t="shared" si="98"/>
        <v>13.18773075618661</v>
      </c>
      <c r="S768" s="98">
        <f t="shared" si="95"/>
        <v>838.07305776148576</v>
      </c>
      <c r="T768" s="101">
        <v>13.707576361842092</v>
      </c>
    </row>
    <row r="769" spans="2:20" x14ac:dyDescent="0.2">
      <c r="B769" s="100">
        <v>43692.875</v>
      </c>
      <c r="C769" s="98">
        <v>13.353638910307652</v>
      </c>
      <c r="D769" s="98">
        <f t="shared" si="99"/>
        <v>12.658269256634066</v>
      </c>
      <c r="E769" s="98">
        <v>89.231388888888887</v>
      </c>
      <c r="F769" s="98">
        <f t="shared" si="97"/>
        <v>98.835181100056786</v>
      </c>
      <c r="G769" s="98">
        <v>121287.33374316931</v>
      </c>
      <c r="H769" s="98">
        <v>17.667458767361111</v>
      </c>
      <c r="I769" s="98">
        <v>26315.724781480912</v>
      </c>
      <c r="J769" s="98">
        <f t="shared" si="93"/>
        <v>71.563930121527775</v>
      </c>
      <c r="K769" s="98">
        <v>41400.796875</v>
      </c>
      <c r="L769" s="98">
        <f t="shared" si="94"/>
        <v>283.41180161060782</v>
      </c>
      <c r="M769" s="98">
        <f t="shared" si="96"/>
        <v>282.0729024302014</v>
      </c>
      <c r="N769" s="98">
        <v>10281.169938964844</v>
      </c>
      <c r="O769" s="98">
        <v>6665.3175000000001</v>
      </c>
      <c r="P769" s="98">
        <v>293.73027777777776</v>
      </c>
      <c r="Q769" s="98">
        <v>10.31847616716993</v>
      </c>
      <c r="R769" s="98">
        <f t="shared" si="98"/>
        <v>13.028523220783454</v>
      </c>
      <c r="S769" s="98">
        <f t="shared" si="95"/>
        <v>619.10857003019578</v>
      </c>
      <c r="T769" s="101">
        <v>13.673628115918902</v>
      </c>
    </row>
    <row r="770" spans="2:20" x14ac:dyDescent="0.2">
      <c r="B770" s="100">
        <v>43692.916666666664</v>
      </c>
      <c r="C770" s="98">
        <v>13.706197827363438</v>
      </c>
      <c r="D770" s="98">
        <f t="shared" si="99"/>
        <v>12.650977950048237</v>
      </c>
      <c r="E770" s="98">
        <v>126.315</v>
      </c>
      <c r="F770" s="98">
        <f t="shared" si="97"/>
        <v>100.13376906301973</v>
      </c>
      <c r="G770" s="98">
        <v>127629.08504727787</v>
      </c>
      <c r="H770" s="98">
        <v>22.120616319444444</v>
      </c>
      <c r="I770" s="98">
        <v>27617.672682954071</v>
      </c>
      <c r="J770" s="98">
        <f t="shared" si="93"/>
        <v>104.19438368055555</v>
      </c>
      <c r="K770" s="98">
        <v>41400.796875</v>
      </c>
      <c r="L770" s="98">
        <f t="shared" si="94"/>
        <v>281.28026605160079</v>
      </c>
      <c r="M770" s="98">
        <f t="shared" si="96"/>
        <v>282.05683919928924</v>
      </c>
      <c r="N770" s="98">
        <v>10522.638802897136</v>
      </c>
      <c r="O770" s="98">
        <v>6827.1583333333338</v>
      </c>
      <c r="P770" s="98">
        <v>295.11620370361538</v>
      </c>
      <c r="Q770" s="98">
        <v>13.835937652014611</v>
      </c>
      <c r="R770" s="98">
        <f t="shared" si="98"/>
        <v>13.083170556629975</v>
      </c>
      <c r="S770" s="98">
        <f t="shared" si="95"/>
        <v>830.1562591208766</v>
      </c>
      <c r="T770" s="101">
        <v>13.880213669281318</v>
      </c>
    </row>
    <row r="771" spans="2:20" x14ac:dyDescent="0.2">
      <c r="B771" s="100">
        <v>43692.958333333336</v>
      </c>
      <c r="C771" s="98">
        <v>14.144917216830784</v>
      </c>
      <c r="D771" s="98">
        <f t="shared" si="99"/>
        <v>12.63594666522588</v>
      </c>
      <c r="E771" s="98">
        <v>98.278888888888886</v>
      </c>
      <c r="F771" s="98">
        <f t="shared" si="97"/>
        <v>99.468346609316043</v>
      </c>
      <c r="G771" s="98">
        <v>133232.79254742543</v>
      </c>
      <c r="H771" s="98">
        <v>22.62548828125</v>
      </c>
      <c r="I771" s="98">
        <v>28894.781420250634</v>
      </c>
      <c r="J771" s="98">
        <f t="shared" si="93"/>
        <v>75.653400607638886</v>
      </c>
      <c r="K771" s="98">
        <v>41400.796875</v>
      </c>
      <c r="L771" s="98">
        <f t="shared" si="94"/>
        <v>280.91910627424301</v>
      </c>
      <c r="M771" s="98">
        <f t="shared" si="96"/>
        <v>281.88297587693262</v>
      </c>
      <c r="N771" s="98">
        <v>10758.86801595052</v>
      </c>
      <c r="O771" s="98">
        <v>6974.9674999999997</v>
      </c>
      <c r="P771" s="98">
        <v>294.9800716845898</v>
      </c>
      <c r="Q771" s="98">
        <v>14.060965410346785</v>
      </c>
      <c r="R771" s="98">
        <f t="shared" si="98"/>
        <v>13.264930384363014</v>
      </c>
      <c r="S771" s="98">
        <f t="shared" si="95"/>
        <v>843.65792462080708</v>
      </c>
      <c r="T771" s="101">
        <v>14.330367925757082</v>
      </c>
    </row>
    <row r="772" spans="2:20" x14ac:dyDescent="0.2">
      <c r="B772" s="100">
        <v>43693</v>
      </c>
      <c r="C772" s="98">
        <v>13.596000655492146</v>
      </c>
      <c r="D772" s="98">
        <f t="shared" si="99"/>
        <v>12.628090193919133</v>
      </c>
      <c r="E772" s="98">
        <v>79.263055555555553</v>
      </c>
      <c r="F772" s="98">
        <f t="shared" si="97"/>
        <v>99.104260961167896</v>
      </c>
      <c r="G772" s="98">
        <v>139038.15277777778</v>
      </c>
      <c r="H772" s="98">
        <v>22.535546875000001</v>
      </c>
      <c r="I772" s="98">
        <v>30164.929166666665</v>
      </c>
      <c r="J772" s="98">
        <f t="shared" si="93"/>
        <v>56.727508680555552</v>
      </c>
      <c r="K772" s="98">
        <v>41400.796875</v>
      </c>
      <c r="L772" s="98">
        <f t="shared" si="94"/>
        <v>280.90578570064207</v>
      </c>
      <c r="M772" s="98">
        <f t="shared" si="96"/>
        <v>281.89121494437643</v>
      </c>
      <c r="N772" s="98">
        <v>10483.515773925781</v>
      </c>
      <c r="O772" s="98">
        <v>6797.9224999999997</v>
      </c>
      <c r="P772" s="98">
        <v>294.75638888888886</v>
      </c>
      <c r="Q772" s="98">
        <v>13.850603188246799</v>
      </c>
      <c r="R772" s="98">
        <f t="shared" si="98"/>
        <v>13.255070946548805</v>
      </c>
      <c r="S772" s="98">
        <f t="shared" si="95"/>
        <v>831.03619129480796</v>
      </c>
      <c r="T772" s="101">
        <v>14.528167868278301</v>
      </c>
    </row>
    <row r="773" spans="2:20" x14ac:dyDescent="0.2">
      <c r="B773" s="100">
        <v>43693.041666666664</v>
      </c>
      <c r="C773" s="98">
        <v>12.147713701460097</v>
      </c>
      <c r="D773" s="98">
        <f t="shared" si="99"/>
        <v>12.626958993995201</v>
      </c>
      <c r="E773" s="98">
        <v>89.578055555555551</v>
      </c>
      <c r="F773" s="98">
        <f t="shared" si="97"/>
        <v>99.079469294501223</v>
      </c>
      <c r="G773" s="98">
        <v>3081.75</v>
      </c>
      <c r="H773" s="98">
        <v>17.346126302083334</v>
      </c>
      <c r="I773" s="98">
        <v>1974.7752777777778</v>
      </c>
      <c r="J773" s="98">
        <f t="shared" si="93"/>
        <v>72.231929253472217</v>
      </c>
      <c r="K773" s="98">
        <v>4629.3050573680139</v>
      </c>
      <c r="L773" s="98">
        <f t="shared" si="94"/>
        <v>281.69831343030353</v>
      </c>
      <c r="M773" s="98">
        <f t="shared" si="96"/>
        <v>281.85040901389743</v>
      </c>
      <c r="N773" s="98">
        <v>9554.2825634765632</v>
      </c>
      <c r="O773" s="98">
        <v>6217.1991666666663</v>
      </c>
      <c r="P773" s="98">
        <v>295.44111111111113</v>
      </c>
      <c r="Q773" s="98">
        <v>13.742797680807611</v>
      </c>
      <c r="R773" s="98">
        <f t="shared" si="98"/>
        <v>13.322902339991508</v>
      </c>
      <c r="S773" s="98">
        <f t="shared" si="95"/>
        <v>824.56786084845669</v>
      </c>
      <c r="T773" s="101">
        <v>13.631355070635133</v>
      </c>
    </row>
    <row r="774" spans="2:20" x14ac:dyDescent="0.2">
      <c r="B774" s="100">
        <v>43693.083333333336</v>
      </c>
      <c r="C774" s="98">
        <v>10.180974686145783</v>
      </c>
      <c r="D774" s="98">
        <f t="shared" si="99"/>
        <v>12.622417399362574</v>
      </c>
      <c r="E774" s="98">
        <v>99.96541666666667</v>
      </c>
      <c r="F774" s="98">
        <f t="shared" si="97"/>
        <v>98.916338507464204</v>
      </c>
      <c r="G774" s="98">
        <v>8633.2382716099419</v>
      </c>
      <c r="H774" s="98">
        <v>21.89460720486111</v>
      </c>
      <c r="I774" s="98">
        <v>1795.0512933333714</v>
      </c>
      <c r="J774" s="98">
        <f t="shared" ref="J774:J837" si="100">E774-H774</f>
        <v>78.070809461805567</v>
      </c>
      <c r="K774" s="98">
        <v>13100.076424605713</v>
      </c>
      <c r="L774" s="98">
        <f t="shared" ref="L774:L837" si="101">P774-Q774</f>
        <v>281.30429677280443</v>
      </c>
      <c r="M774" s="98">
        <f t="shared" si="96"/>
        <v>281.88214272554944</v>
      </c>
      <c r="N774" s="98">
        <v>8225.3233426920578</v>
      </c>
      <c r="O774" s="98">
        <v>5643.9350000000004</v>
      </c>
      <c r="P774" s="98">
        <v>295.40919669669535</v>
      </c>
      <c r="Q774" s="98">
        <v>14.104899923890933</v>
      </c>
      <c r="R774" s="98">
        <f t="shared" si="98"/>
        <v>13.3223263224923</v>
      </c>
      <c r="S774" s="98">
        <f t="shared" ref="S774:S837" si="102">Q774*60</f>
        <v>846.29399543345596</v>
      </c>
      <c r="T774" s="101">
        <v>11.708454691253396</v>
      </c>
    </row>
    <row r="775" spans="2:20" x14ac:dyDescent="0.2">
      <c r="B775" s="100">
        <v>43693.125</v>
      </c>
      <c r="C775" s="98">
        <v>9.0781915144829295</v>
      </c>
      <c r="D775" s="98">
        <f t="shared" si="99"/>
        <v>12.616000997327632</v>
      </c>
      <c r="E775" s="98">
        <v>104.52249999999999</v>
      </c>
      <c r="F775" s="98">
        <f t="shared" si="97"/>
        <v>99.51853372351313</v>
      </c>
      <c r="G775" s="98">
        <v>14306.70298507452</v>
      </c>
      <c r="H775" s="98">
        <v>22.628140318627452</v>
      </c>
      <c r="I775" s="98">
        <v>3056.087263665398</v>
      </c>
      <c r="J775" s="98">
        <f t="shared" si="100"/>
        <v>81.894359681372549</v>
      </c>
      <c r="K775" s="98">
        <v>21883.763004557291</v>
      </c>
      <c r="L775" s="98">
        <f t="shared" si="101"/>
        <v>286.25899529240587</v>
      </c>
      <c r="M775" s="98">
        <f t="shared" si="96"/>
        <v>282.06988700352889</v>
      </c>
      <c r="N775" s="98">
        <v>7389.9370800781253</v>
      </c>
      <c r="O775" s="98">
        <v>5621.1075000000001</v>
      </c>
      <c r="P775" s="98">
        <v>295.01759259260365</v>
      </c>
      <c r="Q775" s="98">
        <v>8.7585973001977742</v>
      </c>
      <c r="R775" s="98">
        <f t="shared" si="98"/>
        <v>13.108054266736444</v>
      </c>
      <c r="S775" s="98">
        <f t="shared" si="102"/>
        <v>525.51583801186644</v>
      </c>
      <c r="T775" s="101">
        <v>10.013678400526342</v>
      </c>
    </row>
    <row r="776" spans="2:20" x14ac:dyDescent="0.2">
      <c r="B776" s="100">
        <v>43693.166666666664</v>
      </c>
      <c r="C776" s="98">
        <v>8.0237367895964091</v>
      </c>
      <c r="D776" s="98">
        <f t="shared" si="99"/>
        <v>12.601017846520191</v>
      </c>
      <c r="E776" s="98">
        <v>75.031388888888884</v>
      </c>
      <c r="F776" s="98">
        <f t="shared" si="97"/>
        <v>97.984054556846459</v>
      </c>
      <c r="G776" s="98">
        <v>20242.305774851375</v>
      </c>
      <c r="H776" s="98">
        <v>22.342947048611112</v>
      </c>
      <c r="I776" s="98">
        <v>4328.5894444444448</v>
      </c>
      <c r="J776" s="98">
        <f t="shared" si="100"/>
        <v>52.688441840277775</v>
      </c>
      <c r="K776" s="98">
        <v>30743.454682074655</v>
      </c>
      <c r="L776" s="98">
        <f t="shared" si="101"/>
        <v>281.9050203889484</v>
      </c>
      <c r="M776" s="98">
        <f t="shared" si="96"/>
        <v>282.13739587505535</v>
      </c>
      <c r="N776" s="98">
        <v>6732.4928450520829</v>
      </c>
      <c r="O776" s="98">
        <v>5618.7333333333336</v>
      </c>
      <c r="P776" s="98">
        <v>294.21999999998343</v>
      </c>
      <c r="Q776" s="98">
        <v>12.314979611035023</v>
      </c>
      <c r="R776" s="98">
        <f t="shared" si="98"/>
        <v>13.049804365116067</v>
      </c>
      <c r="S776" s="98">
        <f t="shared" si="102"/>
        <v>738.89877666210134</v>
      </c>
      <c r="T776" s="101">
        <v>8.8901090097827709</v>
      </c>
    </row>
    <row r="777" spans="2:20" x14ac:dyDescent="0.2">
      <c r="B777" s="100">
        <v>43693.208333333336</v>
      </c>
      <c r="C777" s="98">
        <v>7.7079313990261609</v>
      </c>
      <c r="D777" s="98">
        <f t="shared" si="99"/>
        <v>12.592455030645226</v>
      </c>
      <c r="E777" s="98">
        <v>120.62222222222222</v>
      </c>
      <c r="F777" s="98">
        <f t="shared" si="97"/>
        <v>99.581878630920528</v>
      </c>
      <c r="G777" s="98">
        <v>26037.652777777777</v>
      </c>
      <c r="H777" s="98">
        <v>17.478537326388889</v>
      </c>
      <c r="I777" s="98">
        <v>5605.3196990743236</v>
      </c>
      <c r="J777" s="98">
        <f t="shared" si="100"/>
        <v>103.14368489583333</v>
      </c>
      <c r="K777" s="98">
        <v>38261.165823750707</v>
      </c>
      <c r="L777" s="98">
        <f t="shared" si="101"/>
        <v>280.20709737084803</v>
      </c>
      <c r="M777" s="98">
        <f t="shared" si="96"/>
        <v>281.96680475479985</v>
      </c>
      <c r="N777" s="98">
        <v>6472.270589192708</v>
      </c>
      <c r="O777" s="98">
        <v>5617.3266666666668</v>
      </c>
      <c r="P777" s="98">
        <v>293.93280626776317</v>
      </c>
      <c r="Q777" s="98">
        <v>13.725708896915117</v>
      </c>
      <c r="R777" s="98">
        <f t="shared" si="98"/>
        <v>13.161444126157951</v>
      </c>
      <c r="S777" s="98">
        <f t="shared" si="102"/>
        <v>823.54253381490707</v>
      </c>
      <c r="T777" s="101">
        <v>8.2597389865565738</v>
      </c>
    </row>
    <row r="778" spans="2:20" x14ac:dyDescent="0.2">
      <c r="B778" s="100">
        <v>43693.25</v>
      </c>
      <c r="C778" s="98">
        <v>7.5481711792118018</v>
      </c>
      <c r="D778" s="98">
        <f t="shared" si="99"/>
        <v>12.582865362981353</v>
      </c>
      <c r="E778" s="98">
        <v>89.588055555555556</v>
      </c>
      <c r="F778" s="98">
        <f t="shared" si="97"/>
        <v>99.597272149439036</v>
      </c>
      <c r="G778" s="98">
        <v>31040.622628721925</v>
      </c>
      <c r="H778" s="98">
        <v>22.115418836805556</v>
      </c>
      <c r="I778" s="98">
        <v>6890.9410011337859</v>
      </c>
      <c r="J778" s="98">
        <f t="shared" si="100"/>
        <v>67.472636718749996</v>
      </c>
      <c r="K778" s="98">
        <v>41316.871984282072</v>
      </c>
      <c r="L778" s="98">
        <f t="shared" si="101"/>
        <v>280.46315146698663</v>
      </c>
      <c r="M778" s="98">
        <f t="shared" si="96"/>
        <v>281.89087809731865</v>
      </c>
      <c r="N778" s="98">
        <v>6214.1385384114583</v>
      </c>
      <c r="O778" s="98">
        <v>5624.8266666666668</v>
      </c>
      <c r="P778" s="98">
        <v>294.49251851851744</v>
      </c>
      <c r="Q778" s="98">
        <v>14.029367051530798</v>
      </c>
      <c r="R778" s="98">
        <f t="shared" si="98"/>
        <v>13.167535521293354</v>
      </c>
      <c r="S778" s="98">
        <f t="shared" si="102"/>
        <v>841.76202309184782</v>
      </c>
      <c r="T778" s="101">
        <v>8.1308282478847023</v>
      </c>
    </row>
    <row r="779" spans="2:20" x14ac:dyDescent="0.2">
      <c r="B779" s="100">
        <v>43693.291666666664</v>
      </c>
      <c r="C779" s="98">
        <v>7.7871295102437337</v>
      </c>
      <c r="D779" s="98">
        <f t="shared" si="99"/>
        <v>12.575371949916331</v>
      </c>
      <c r="E779" s="98">
        <v>63.266944444444448</v>
      </c>
      <c r="F779" s="98">
        <f t="shared" si="97"/>
        <v>98.702688816105706</v>
      </c>
      <c r="G779" s="98">
        <v>36380.25104166667</v>
      </c>
      <c r="H779" s="98">
        <v>22.423578559027778</v>
      </c>
      <c r="I779" s="98">
        <v>8156.411715951529</v>
      </c>
      <c r="J779" s="98">
        <f t="shared" si="100"/>
        <v>40.843365885416674</v>
      </c>
      <c r="K779" s="98">
        <v>41318.77734375</v>
      </c>
      <c r="L779" s="98">
        <f t="shared" si="101"/>
        <v>281.00367149527699</v>
      </c>
      <c r="M779" s="98">
        <f t="shared" si="96"/>
        <v>281.8744290848087</v>
      </c>
      <c r="N779" s="98">
        <v>6382.5408931477868</v>
      </c>
      <c r="O779" s="98">
        <v>5624.9091666666664</v>
      </c>
      <c r="P779" s="98">
        <v>294.67540123456052</v>
      </c>
      <c r="Q779" s="98">
        <v>13.671729739283522</v>
      </c>
      <c r="R779" s="98">
        <f t="shared" si="98"/>
        <v>13.156601119634331</v>
      </c>
      <c r="S779" s="98">
        <f t="shared" si="102"/>
        <v>820.3037843570113</v>
      </c>
      <c r="T779" s="101">
        <v>7.9269689659051554</v>
      </c>
    </row>
    <row r="780" spans="2:20" x14ac:dyDescent="0.2">
      <c r="B780" s="100">
        <v>43693.333333333336</v>
      </c>
      <c r="C780" s="98">
        <v>9.2816211552090113</v>
      </c>
      <c r="D780" s="98">
        <f t="shared" si="99"/>
        <v>12.560522689820138</v>
      </c>
      <c r="E780" s="98">
        <v>80.99722222222222</v>
      </c>
      <c r="F780" s="98">
        <f t="shared" si="97"/>
        <v>99.48297816795754</v>
      </c>
      <c r="G780" s="98">
        <v>40506</v>
      </c>
      <c r="H780" s="98">
        <v>22.031315104166666</v>
      </c>
      <c r="I780" s="98">
        <v>9411.7236111111106</v>
      </c>
      <c r="J780" s="98">
        <f t="shared" si="100"/>
        <v>58.965907118055554</v>
      </c>
      <c r="K780" s="98">
        <v>41318.77734375</v>
      </c>
      <c r="L780" s="98">
        <f t="shared" si="101"/>
        <v>281.96385048785345</v>
      </c>
      <c r="M780" s="98">
        <f t="shared" si="96"/>
        <v>281.89404535657843</v>
      </c>
      <c r="N780" s="98">
        <v>7256.3800248209636</v>
      </c>
      <c r="O780" s="98">
        <v>5625.3216666666667</v>
      </c>
      <c r="P780" s="98">
        <v>296.03375</v>
      </c>
      <c r="Q780" s="98">
        <v>14.069899512146561</v>
      </c>
      <c r="R780" s="98">
        <f t="shared" si="98"/>
        <v>13.156565480580459</v>
      </c>
      <c r="S780" s="98">
        <f t="shared" si="102"/>
        <v>844.19397072879372</v>
      </c>
      <c r="T780" s="101">
        <v>8.8441800849525158</v>
      </c>
    </row>
    <row r="781" spans="2:20" x14ac:dyDescent="0.2">
      <c r="B781" s="100">
        <v>43693.375</v>
      </c>
      <c r="C781" s="98">
        <v>13.187049551804213</v>
      </c>
      <c r="D781" s="98">
        <f t="shared" si="99"/>
        <v>12.529385123198439</v>
      </c>
      <c r="E781" s="98">
        <v>62.193333333333335</v>
      </c>
      <c r="F781" s="98">
        <f t="shared" si="97"/>
        <v>98.421930714253847</v>
      </c>
      <c r="G781" s="98">
        <v>45145.455877616936</v>
      </c>
      <c r="H781" s="98">
        <v>17.153287760416667</v>
      </c>
      <c r="I781" s="98">
        <v>10663.251705555465</v>
      </c>
      <c r="J781" s="98">
        <f t="shared" si="100"/>
        <v>45.040045572916668</v>
      </c>
      <c r="K781" s="98">
        <v>41318.77734375</v>
      </c>
      <c r="L781" s="98">
        <f t="shared" si="101"/>
        <v>284.92267064204361</v>
      </c>
      <c r="M781" s="98">
        <f t="shared" si="96"/>
        <v>282.03192511460128</v>
      </c>
      <c r="N781" s="98">
        <v>9864.063929850261</v>
      </c>
      <c r="O781" s="98">
        <v>6402.8941666666669</v>
      </c>
      <c r="P781" s="98">
        <v>295.22895833333331</v>
      </c>
      <c r="Q781" s="98">
        <v>10.306287691289715</v>
      </c>
      <c r="R781" s="98">
        <f t="shared" si="98"/>
        <v>13.012577504965046</v>
      </c>
      <c r="S781" s="98">
        <f t="shared" si="102"/>
        <v>618.37726147738283</v>
      </c>
      <c r="T781" s="101">
        <v>11.132994277191917</v>
      </c>
    </row>
    <row r="782" spans="2:20" x14ac:dyDescent="0.2">
      <c r="B782" s="100">
        <v>43693.416666666664</v>
      </c>
      <c r="C782" s="98">
        <v>15.942099208126052</v>
      </c>
      <c r="D782" s="98">
        <f t="shared" si="99"/>
        <v>12.503533199963803</v>
      </c>
      <c r="E782" s="98">
        <v>79.860138888888883</v>
      </c>
      <c r="F782" s="98">
        <f t="shared" si="97"/>
        <v>99.321922033698286</v>
      </c>
      <c r="G782" s="98">
        <v>49280.12264957415</v>
      </c>
      <c r="H782" s="98">
        <v>21.736642795138888</v>
      </c>
      <c r="I782" s="98">
        <v>11931.192608401114</v>
      </c>
      <c r="J782" s="98">
        <f t="shared" si="100"/>
        <v>58.123496093749992</v>
      </c>
      <c r="K782" s="98">
        <v>41318.77734375</v>
      </c>
      <c r="L782" s="98">
        <f t="shared" si="101"/>
        <v>280.88695334833113</v>
      </c>
      <c r="M782" s="98">
        <f t="shared" si="96"/>
        <v>281.92976206833936</v>
      </c>
      <c r="N782" s="98">
        <v>11707.679766438801</v>
      </c>
      <c r="O782" s="98">
        <v>7591.4808333333331</v>
      </c>
      <c r="P782" s="98">
        <v>295.20618312755806</v>
      </c>
      <c r="Q782" s="98">
        <v>14.319229779226912</v>
      </c>
      <c r="R782" s="98">
        <f t="shared" si="98"/>
        <v>13.092845403764107</v>
      </c>
      <c r="S782" s="98">
        <f t="shared" si="102"/>
        <v>859.15378675361478</v>
      </c>
      <c r="T782" s="101">
        <v>14.79018203969631</v>
      </c>
    </row>
    <row r="783" spans="2:20" x14ac:dyDescent="0.2">
      <c r="B783" s="100">
        <v>43693.458333333336</v>
      </c>
      <c r="C783" s="98">
        <v>16.275202572256742</v>
      </c>
      <c r="D783" s="98">
        <f t="shared" si="99"/>
        <v>12.489571736650698</v>
      </c>
      <c r="E783" s="98">
        <v>57.053240740696587</v>
      </c>
      <c r="F783" s="98">
        <f t="shared" si="97"/>
        <v>97.801327897893984</v>
      </c>
      <c r="G783" s="98">
        <v>53406.630224263135</v>
      </c>
      <c r="H783" s="98">
        <v>22.191449652777777</v>
      </c>
      <c r="I783" s="98">
        <v>13182.183611111112</v>
      </c>
      <c r="J783" s="98">
        <f t="shared" si="100"/>
        <v>34.86179108791881</v>
      </c>
      <c r="K783" s="98">
        <v>41318.77734375</v>
      </c>
      <c r="L783" s="98">
        <f t="shared" si="101"/>
        <v>281.92290743756007</v>
      </c>
      <c r="M783" s="98">
        <f t="shared" si="96"/>
        <v>281.86112783157512</v>
      </c>
      <c r="N783" s="98">
        <v>11885.284599609375</v>
      </c>
      <c r="O783" s="98">
        <v>7724.729166666667</v>
      </c>
      <c r="P783" s="98">
        <v>295.97388888888889</v>
      </c>
      <c r="Q783" s="98">
        <v>14.050981451328845</v>
      </c>
      <c r="R783" s="98">
        <f t="shared" si="98"/>
        <v>13.180407109663962</v>
      </c>
      <c r="S783" s="98">
        <f t="shared" si="102"/>
        <v>843.05888707973065</v>
      </c>
      <c r="T783" s="101">
        <v>16.069729338279348</v>
      </c>
    </row>
    <row r="784" spans="2:20" x14ac:dyDescent="0.2">
      <c r="B784" s="100">
        <v>43693.5</v>
      </c>
      <c r="C784" s="98">
        <v>15.787747729569933</v>
      </c>
      <c r="D784" s="98">
        <f t="shared" si="99"/>
        <v>12.483384657798815</v>
      </c>
      <c r="E784" s="98">
        <v>102.32611111111112</v>
      </c>
      <c r="F784" s="98">
        <f t="shared" si="97"/>
        <v>98.306385768264349</v>
      </c>
      <c r="G784" s="98">
        <v>58112.383333333331</v>
      </c>
      <c r="H784" s="98">
        <v>22.173784722222223</v>
      </c>
      <c r="I784" s="98">
        <v>14433.094999999999</v>
      </c>
      <c r="J784" s="98">
        <f t="shared" si="100"/>
        <v>80.152326388888895</v>
      </c>
      <c r="K784" s="98">
        <v>41318.77734375</v>
      </c>
      <c r="L784" s="98">
        <f t="shared" si="101"/>
        <v>281.48282549265906</v>
      </c>
      <c r="M784" s="98">
        <f t="shared" si="96"/>
        <v>281.91659572665395</v>
      </c>
      <c r="N784" s="98">
        <v>11599.604641927084</v>
      </c>
      <c r="O784" s="98">
        <v>7526.5991666666669</v>
      </c>
      <c r="P784" s="98">
        <v>295.31675925930341</v>
      </c>
      <c r="Q784" s="98">
        <v>13.833933766644332</v>
      </c>
      <c r="R784" s="98">
        <f t="shared" si="98"/>
        <v>13.164307784543603</v>
      </c>
      <c r="S784" s="98">
        <f t="shared" si="102"/>
        <v>830.03602599865997</v>
      </c>
      <c r="T784" s="101">
        <v>16.066244987760051</v>
      </c>
    </row>
    <row r="785" spans="2:20" x14ac:dyDescent="0.2">
      <c r="B785" s="100">
        <v>43693.541666666664</v>
      </c>
      <c r="C785" s="98">
        <v>15.682773416837057</v>
      </c>
      <c r="D785" s="98">
        <f t="shared" si="99"/>
        <v>12.499559375210049</v>
      </c>
      <c r="E785" s="98">
        <v>79.392499999999998</v>
      </c>
      <c r="F785" s="98">
        <f t="shared" si="97"/>
        <v>96.335760768264365</v>
      </c>
      <c r="G785" s="98">
        <v>63851.503535354008</v>
      </c>
      <c r="H785" s="98">
        <v>17.276703559027776</v>
      </c>
      <c r="I785" s="98">
        <v>15693.799900000426</v>
      </c>
      <c r="J785" s="98">
        <f t="shared" si="100"/>
        <v>62.115796440972218</v>
      </c>
      <c r="K785" s="98">
        <v>41318.77734375</v>
      </c>
      <c r="L785" s="98">
        <f t="shared" si="101"/>
        <v>284.39513566708399</v>
      </c>
      <c r="M785" s="98">
        <f t="shared" si="96"/>
        <v>282.01987809757424</v>
      </c>
      <c r="N785" s="98">
        <v>11534.718507514566</v>
      </c>
      <c r="O785" s="98">
        <v>7496.4576988155668</v>
      </c>
      <c r="P785" s="98">
        <v>295.35027777777776</v>
      </c>
      <c r="Q785" s="98">
        <v>10.955142110693785</v>
      </c>
      <c r="R785" s="98">
        <f t="shared" si="98"/>
        <v>13.034958026791861</v>
      </c>
      <c r="S785" s="98">
        <f t="shared" si="102"/>
        <v>657.30852664162717</v>
      </c>
      <c r="T785" s="101">
        <v>15.826188769774712</v>
      </c>
    </row>
    <row r="786" spans="2:20" x14ac:dyDescent="0.2">
      <c r="B786" s="100">
        <v>43693.583333333336</v>
      </c>
      <c r="C786" s="98">
        <v>14.926243190278505</v>
      </c>
      <c r="D786" s="98">
        <f t="shared" si="99"/>
        <v>12.509773152590592</v>
      </c>
      <c r="E786" s="98">
        <v>144.7138888888889</v>
      </c>
      <c r="F786" s="98">
        <f t="shared" si="97"/>
        <v>97.594566323820061</v>
      </c>
      <c r="G786" s="98">
        <v>70806.325862069134</v>
      </c>
      <c r="H786" s="98">
        <v>21.812825520833332</v>
      </c>
      <c r="I786" s="98">
        <v>16964.605099773242</v>
      </c>
      <c r="J786" s="98">
        <f t="shared" si="100"/>
        <v>122.90106336805557</v>
      </c>
      <c r="K786" s="98">
        <v>41318.77734375</v>
      </c>
      <c r="L786" s="98">
        <f t="shared" si="101"/>
        <v>284.81898798449998</v>
      </c>
      <c r="M786" s="98">
        <f t="shared" si="96"/>
        <v>282.15060702191721</v>
      </c>
      <c r="N786" s="98">
        <v>11167.33080078125</v>
      </c>
      <c r="O786" s="98">
        <v>6198.2766666666666</v>
      </c>
      <c r="P786" s="98">
        <v>294.96592592593697</v>
      </c>
      <c r="Q786" s="98">
        <v>10.146937941436967</v>
      </c>
      <c r="R786" s="98">
        <f t="shared" si="98"/>
        <v>12.877265367881472</v>
      </c>
      <c r="S786" s="98">
        <f t="shared" si="102"/>
        <v>608.81627648621804</v>
      </c>
      <c r="T786" s="101">
        <v>15.928251475199229</v>
      </c>
    </row>
    <row r="787" spans="2:20" x14ac:dyDescent="0.2">
      <c r="B787" s="100">
        <v>43693.625</v>
      </c>
      <c r="C787" s="98">
        <v>14.995469754712863</v>
      </c>
      <c r="D787" s="98">
        <f t="shared" si="99"/>
        <v>12.538427084669356</v>
      </c>
      <c r="E787" s="98">
        <v>115.54055555555556</v>
      </c>
      <c r="F787" s="98">
        <f t="shared" si="97"/>
        <v>97.838790860857102</v>
      </c>
      <c r="G787" s="98">
        <v>77088.127222222218</v>
      </c>
      <c r="H787" s="98">
        <v>22.121809895833334</v>
      </c>
      <c r="I787" s="98">
        <v>18211.47388888889</v>
      </c>
      <c r="J787" s="98">
        <f t="shared" si="100"/>
        <v>93.418745659722219</v>
      </c>
      <c r="K787" s="98">
        <v>41318.77734375</v>
      </c>
      <c r="L787" s="98">
        <f t="shared" si="101"/>
        <v>281.50460123449147</v>
      </c>
      <c r="M787" s="98">
        <f t="shared" si="96"/>
        <v>282.02135637322209</v>
      </c>
      <c r="N787" s="98">
        <v>11204.565254720052</v>
      </c>
      <c r="O787" s="98">
        <v>6835.7325000000001</v>
      </c>
      <c r="P787" s="98">
        <v>295.54518518514101</v>
      </c>
      <c r="Q787" s="98">
        <v>14.040583950649532</v>
      </c>
      <c r="R787" s="98">
        <f t="shared" si="98"/>
        <v>13.039714319044267</v>
      </c>
      <c r="S787" s="98">
        <f t="shared" si="102"/>
        <v>842.43503703897193</v>
      </c>
      <c r="T787" s="101">
        <v>14.967836992343267</v>
      </c>
    </row>
    <row r="788" spans="2:20" x14ac:dyDescent="0.2">
      <c r="B788" s="100">
        <v>43693.666666666664</v>
      </c>
      <c r="C788" s="98">
        <v>14.248279517649467</v>
      </c>
      <c r="D788" s="98">
        <f t="shared" si="99"/>
        <v>12.539615476624258</v>
      </c>
      <c r="E788" s="98">
        <v>97.413055555555559</v>
      </c>
      <c r="F788" s="98">
        <f t="shared" si="97"/>
        <v>96.487438271603125</v>
      </c>
      <c r="G788" s="98">
        <v>84092.194074075349</v>
      </c>
      <c r="H788" s="98">
        <v>22.243229166666666</v>
      </c>
      <c r="I788" s="98">
        <v>19456.415555555555</v>
      </c>
      <c r="J788" s="98">
        <f t="shared" si="100"/>
        <v>75.169826388888893</v>
      </c>
      <c r="K788" s="98">
        <v>41318.77734375</v>
      </c>
      <c r="L788" s="98">
        <f t="shared" si="101"/>
        <v>280.95883980782764</v>
      </c>
      <c r="M788" s="98">
        <f t="shared" si="96"/>
        <v>282.06969825092943</v>
      </c>
      <c r="N788" s="98">
        <v>10842.549794921875</v>
      </c>
      <c r="O788" s="98">
        <v>7045.939166666667</v>
      </c>
      <c r="P788" s="98">
        <v>295.1837037036816</v>
      </c>
      <c r="Q788" s="98">
        <v>14.224863895853955</v>
      </c>
      <c r="R788" s="98">
        <f t="shared" si="98"/>
        <v>13.016882522797088</v>
      </c>
      <c r="S788" s="98">
        <f t="shared" si="102"/>
        <v>853.49183375123732</v>
      </c>
      <c r="T788" s="101">
        <v>14.817535433239406</v>
      </c>
    </row>
    <row r="789" spans="2:20" x14ac:dyDescent="0.2">
      <c r="B789" s="100">
        <v>43693.708333333336</v>
      </c>
      <c r="C789" s="98">
        <v>13.62357559217347</v>
      </c>
      <c r="D789" s="98">
        <f t="shared" si="99"/>
        <v>12.539738164805925</v>
      </c>
      <c r="E789" s="98">
        <v>109.76027777777777</v>
      </c>
      <c r="F789" s="98">
        <f t="shared" si="97"/>
        <v>96.497079475306819</v>
      </c>
      <c r="G789" s="98">
        <v>90408.916666666672</v>
      </c>
      <c r="H789" s="98">
        <v>17.144780815972222</v>
      </c>
      <c r="I789" s="98">
        <v>20718.158414814796</v>
      </c>
      <c r="J789" s="98">
        <f t="shared" si="100"/>
        <v>92.615496961805547</v>
      </c>
      <c r="K789" s="98">
        <v>41318.77734375</v>
      </c>
      <c r="L789" s="98">
        <f t="shared" si="101"/>
        <v>280.25348018762554</v>
      </c>
      <c r="M789" s="98">
        <f t="shared" si="96"/>
        <v>281.94027096277222</v>
      </c>
      <c r="N789" s="98">
        <v>10474.581073404948</v>
      </c>
      <c r="O789" s="98">
        <v>6816.0941666666668</v>
      </c>
      <c r="P789" s="98">
        <v>294.61574999999254</v>
      </c>
      <c r="Q789" s="98">
        <v>14.362269812367028</v>
      </c>
      <c r="R789" s="98">
        <f t="shared" si="98"/>
        <v>13.102024821637348</v>
      </c>
      <c r="S789" s="98">
        <f t="shared" si="102"/>
        <v>861.73618874202168</v>
      </c>
      <c r="T789" s="101">
        <v>14.466413081781033</v>
      </c>
    </row>
    <row r="790" spans="2:20" x14ac:dyDescent="0.2">
      <c r="B790" s="100">
        <v>43693.75</v>
      </c>
      <c r="C790" s="98">
        <v>13.416481330322567</v>
      </c>
      <c r="D790" s="98">
        <f t="shared" si="99"/>
        <v>12.549074068574811</v>
      </c>
      <c r="E790" s="98">
        <v>112.37861111111111</v>
      </c>
      <c r="F790" s="98">
        <f t="shared" si="97"/>
        <v>96.318005401232753</v>
      </c>
      <c r="G790" s="98">
        <v>97357.267075166572</v>
      </c>
      <c r="H790" s="98">
        <v>21.674262152777779</v>
      </c>
      <c r="I790" s="98">
        <v>21979.106622628751</v>
      </c>
      <c r="J790" s="98">
        <f t="shared" si="100"/>
        <v>90.704348958333327</v>
      </c>
      <c r="K790" s="98">
        <v>41318.77734375</v>
      </c>
      <c r="L790" s="98">
        <f t="shared" si="101"/>
        <v>281.71813221752706</v>
      </c>
      <c r="M790" s="98">
        <f t="shared" si="96"/>
        <v>281.92883791694544</v>
      </c>
      <c r="N790" s="98">
        <v>10232.310169270833</v>
      </c>
      <c r="O790" s="98">
        <v>6642.0166666666664</v>
      </c>
      <c r="P790" s="98">
        <v>294.4771527777778</v>
      </c>
      <c r="Q790" s="98">
        <v>12.759020560250759</v>
      </c>
      <c r="R790" s="98">
        <f t="shared" si="98"/>
        <v>13.072729665305472</v>
      </c>
      <c r="S790" s="98">
        <f t="shared" si="102"/>
        <v>765.5412336150456</v>
      </c>
      <c r="T790" s="101">
        <v>13.920591883170289</v>
      </c>
    </row>
    <row r="791" spans="2:20" x14ac:dyDescent="0.2">
      <c r="B791" s="100">
        <v>43693.791666666664</v>
      </c>
      <c r="C791" s="98">
        <v>13.258531705538433</v>
      </c>
      <c r="D791" s="98">
        <f t="shared" si="99"/>
        <v>12.546509245808295</v>
      </c>
      <c r="E791" s="98">
        <v>126.17749999999999</v>
      </c>
      <c r="F791" s="98">
        <f t="shared" si="97"/>
        <v>96.736095679010518</v>
      </c>
      <c r="G791" s="98">
        <v>104303.32686702993</v>
      </c>
      <c r="H791" s="98">
        <v>22.263370973389357</v>
      </c>
      <c r="I791" s="98">
        <v>23223.97861111111</v>
      </c>
      <c r="J791" s="98">
        <f t="shared" si="100"/>
        <v>103.91412902661064</v>
      </c>
      <c r="K791" s="98">
        <v>41318.77734375</v>
      </c>
      <c r="L791" s="98">
        <f t="shared" si="101"/>
        <v>283.48390232423117</v>
      </c>
      <c r="M791" s="98">
        <f t="shared" si="96"/>
        <v>282.01894139898201</v>
      </c>
      <c r="N791" s="98">
        <v>10176.068276367187</v>
      </c>
      <c r="O791" s="98">
        <v>6609.9108333333334</v>
      </c>
      <c r="P791" s="98">
        <v>294.94111111111113</v>
      </c>
      <c r="Q791" s="98">
        <v>11.457208786879976</v>
      </c>
      <c r="R791" s="98">
        <f t="shared" si="98"/>
        <v>12.954512757342997</v>
      </c>
      <c r="S791" s="98">
        <f t="shared" si="102"/>
        <v>687.4325272127985</v>
      </c>
      <c r="T791" s="101">
        <v>13.589319395754073</v>
      </c>
    </row>
    <row r="792" spans="2:20" x14ac:dyDescent="0.2">
      <c r="B792" s="100">
        <v>43693.833333333336</v>
      </c>
      <c r="C792" s="98">
        <v>13.076016888559227</v>
      </c>
      <c r="D792" s="98">
        <f t="shared" si="99"/>
        <v>12.540653958466605</v>
      </c>
      <c r="E792" s="98">
        <v>84.431111111111107</v>
      </c>
      <c r="F792" s="98">
        <f t="shared" si="97"/>
        <v>95.329185956788265</v>
      </c>
      <c r="G792" s="98">
        <v>111074.08808243685</v>
      </c>
      <c r="H792" s="98">
        <v>22.061686197916668</v>
      </c>
      <c r="I792" s="98">
        <v>24465.311666666668</v>
      </c>
      <c r="J792" s="98">
        <f t="shared" si="100"/>
        <v>62.369424913194436</v>
      </c>
      <c r="K792" s="98">
        <v>41318.77734375</v>
      </c>
      <c r="L792" s="98">
        <f t="shared" si="101"/>
        <v>280.80447667565534</v>
      </c>
      <c r="M792" s="98">
        <f t="shared" si="96"/>
        <v>282.01976122341915</v>
      </c>
      <c r="N792" s="98">
        <v>10057.621861165364</v>
      </c>
      <c r="O792" s="98">
        <v>6524.7933333333331</v>
      </c>
      <c r="P792" s="98">
        <v>294.5836574073798</v>
      </c>
      <c r="Q792" s="98">
        <v>13.779180731724482</v>
      </c>
      <c r="R792" s="98">
        <f t="shared" si="98"/>
        <v>12.946650108830484</v>
      </c>
      <c r="S792" s="98">
        <f t="shared" si="102"/>
        <v>826.75084390346888</v>
      </c>
      <c r="T792" s="101">
        <v>13.628794415368596</v>
      </c>
    </row>
    <row r="793" spans="2:20" x14ac:dyDescent="0.2">
      <c r="B793" s="100">
        <v>43693.875</v>
      </c>
      <c r="C793" s="98">
        <v>12.914814990827193</v>
      </c>
      <c r="D793" s="98">
        <f t="shared" si="99"/>
        <v>12.522369628488251</v>
      </c>
      <c r="E793" s="98">
        <v>136.51277777777779</v>
      </c>
      <c r="F793" s="98">
        <f t="shared" si="97"/>
        <v>97.299243827158648</v>
      </c>
      <c r="G793" s="98">
        <v>117661.13273092375</v>
      </c>
      <c r="H793" s="98">
        <v>17.077615017361111</v>
      </c>
      <c r="I793" s="98">
        <v>25712.86641111099</v>
      </c>
      <c r="J793" s="98">
        <f t="shared" si="100"/>
        <v>119.43516276041667</v>
      </c>
      <c r="K793" s="98">
        <v>41318.77734375</v>
      </c>
      <c r="L793" s="98">
        <f t="shared" si="101"/>
        <v>283.15806693699273</v>
      </c>
      <c r="M793" s="98">
        <f t="shared" si="96"/>
        <v>282.00918894535175</v>
      </c>
      <c r="N793" s="98">
        <v>9921.8874544270839</v>
      </c>
      <c r="O793" s="98">
        <v>6446.9508333333333</v>
      </c>
      <c r="P793" s="98">
        <v>294.30592592590386</v>
      </c>
      <c r="Q793" s="98">
        <v>11.147858988911159</v>
      </c>
      <c r="R793" s="98">
        <f t="shared" si="98"/>
        <v>12.98120772640304</v>
      </c>
      <c r="S793" s="98">
        <f t="shared" si="102"/>
        <v>668.87153933466948</v>
      </c>
      <c r="T793" s="101">
        <v>13.342792873609708</v>
      </c>
    </row>
    <row r="794" spans="2:20" x14ac:dyDescent="0.2">
      <c r="B794" s="100">
        <v>43693.916666666664</v>
      </c>
      <c r="C794" s="98">
        <v>12.821540493646948</v>
      </c>
      <c r="D794" s="98">
        <f t="shared" si="99"/>
        <v>12.485508906250066</v>
      </c>
      <c r="E794" s="98">
        <v>104.77055555555556</v>
      </c>
      <c r="F794" s="98">
        <f t="shared" si="97"/>
        <v>96.401558641973466</v>
      </c>
      <c r="G794" s="98">
        <v>123655.33606837445</v>
      </c>
      <c r="H794" s="98">
        <v>21.668424479166667</v>
      </c>
      <c r="I794" s="98">
        <v>26970.513433106575</v>
      </c>
      <c r="J794" s="98">
        <f t="shared" si="100"/>
        <v>83.102131076388901</v>
      </c>
      <c r="K794" s="98">
        <v>41318.77734375</v>
      </c>
      <c r="L794" s="98">
        <f t="shared" si="101"/>
        <v>280.99100294427325</v>
      </c>
      <c r="M794" s="98">
        <f t="shared" si="96"/>
        <v>281.9971363158798</v>
      </c>
      <c r="N794" s="98">
        <v>9902.2126334635414</v>
      </c>
      <c r="O794" s="98">
        <v>6415.9949999999999</v>
      </c>
      <c r="P794" s="98">
        <v>294.23805555557209</v>
      </c>
      <c r="Q794" s="98">
        <v>13.247052611298859</v>
      </c>
      <c r="R794" s="98">
        <f t="shared" si="98"/>
        <v>12.956670849706548</v>
      </c>
      <c r="S794" s="98">
        <f t="shared" si="102"/>
        <v>794.82315667793148</v>
      </c>
      <c r="T794" s="101">
        <v>13.184845980445647</v>
      </c>
    </row>
    <row r="795" spans="2:20" x14ac:dyDescent="0.2">
      <c r="B795" s="100">
        <v>43693.958333333336</v>
      </c>
      <c r="C795" s="98">
        <v>12.783337755911052</v>
      </c>
      <c r="D795" s="98">
        <f t="shared" si="99"/>
        <v>12.428776428711743</v>
      </c>
      <c r="E795" s="98">
        <v>87.799444444444447</v>
      </c>
      <c r="F795" s="98">
        <f t="shared" si="97"/>
        <v>95.964915123454929</v>
      </c>
      <c r="G795" s="98">
        <v>129886.33137037029</v>
      </c>
      <c r="H795" s="98">
        <v>21.940690104166666</v>
      </c>
      <c r="I795" s="98">
        <v>28212.791944444445</v>
      </c>
      <c r="J795" s="98">
        <f t="shared" si="100"/>
        <v>65.858754340277784</v>
      </c>
      <c r="K795" s="98">
        <v>41318.77734375</v>
      </c>
      <c r="L795" s="98">
        <f t="shared" si="101"/>
        <v>282.80921626719334</v>
      </c>
      <c r="M795" s="98">
        <f t="shared" ref="M795:M858" si="103">AVERAGE(L772:L795)</f>
        <v>282.0758908989194</v>
      </c>
      <c r="N795" s="98">
        <v>9815.3397664388012</v>
      </c>
      <c r="O795" s="98">
        <v>6376.6766666666663</v>
      </c>
      <c r="P795" s="98">
        <v>296.10182098764511</v>
      </c>
      <c r="Q795" s="98">
        <v>13.292604720451765</v>
      </c>
      <c r="R795" s="98">
        <f t="shared" si="98"/>
        <v>12.924655820960922</v>
      </c>
      <c r="S795" s="98">
        <f t="shared" si="102"/>
        <v>797.55628322710584</v>
      </c>
      <c r="T795" s="101">
        <v>13.163519270451635</v>
      </c>
    </row>
    <row r="796" spans="2:20" x14ac:dyDescent="0.2">
      <c r="B796" s="100">
        <v>43694</v>
      </c>
      <c r="C796" s="98">
        <v>12.547752945688035</v>
      </c>
      <c r="D796" s="98">
        <f t="shared" si="99"/>
        <v>12.385099440803238</v>
      </c>
      <c r="E796" s="98">
        <v>90.461111111111109</v>
      </c>
      <c r="F796" s="98">
        <f t="shared" si="97"/>
        <v>96.431500771603069</v>
      </c>
      <c r="G796" s="98">
        <v>135268.80277777778</v>
      </c>
      <c r="H796" s="98">
        <v>21.928439670138889</v>
      </c>
      <c r="I796" s="98">
        <v>29453.673333333332</v>
      </c>
      <c r="J796" s="98">
        <f t="shared" si="100"/>
        <v>68.532671440972223</v>
      </c>
      <c r="K796" s="98">
        <v>41318.77734375</v>
      </c>
      <c r="L796" s="98">
        <f t="shared" si="101"/>
        <v>283.25473487165237</v>
      </c>
      <c r="M796" s="98">
        <f t="shared" si="103"/>
        <v>282.1737637810449</v>
      </c>
      <c r="N796" s="98">
        <v>9687.8149145507814</v>
      </c>
      <c r="O796" s="98">
        <v>6284.5933333333332</v>
      </c>
      <c r="P796" s="98">
        <v>294.57992283949005</v>
      </c>
      <c r="Q796" s="98">
        <v>11.325187967837685</v>
      </c>
      <c r="R796" s="98">
        <f t="shared" si="98"/>
        <v>12.819430186777211</v>
      </c>
      <c r="S796" s="98">
        <f t="shared" si="102"/>
        <v>679.51127807026114</v>
      </c>
      <c r="T796" s="101">
        <v>13.121682691940418</v>
      </c>
    </row>
    <row r="797" spans="2:20" x14ac:dyDescent="0.2">
      <c r="B797" s="100">
        <v>43694.041666666664</v>
      </c>
      <c r="C797" s="98">
        <v>11.396360810703547</v>
      </c>
      <c r="D797" s="98">
        <f t="shared" si="99"/>
        <v>12.353793070355048</v>
      </c>
      <c r="E797" s="98">
        <v>94.751388888888883</v>
      </c>
      <c r="F797" s="98">
        <f t="shared" ref="F797:F860" si="104">AVERAGE(E774:E797)</f>
        <v>96.647056327158637</v>
      </c>
      <c r="G797" s="98">
        <v>3714.7555555555555</v>
      </c>
      <c r="H797" s="98">
        <v>16.882465277777779</v>
      </c>
      <c r="I797" s="98">
        <v>1945.0805555555555</v>
      </c>
      <c r="J797" s="98">
        <f t="shared" si="100"/>
        <v>77.8689236111111</v>
      </c>
      <c r="K797" s="98">
        <v>5376.734218717681</v>
      </c>
      <c r="L797" s="98">
        <f t="shared" si="101"/>
        <v>281.61966149383539</v>
      </c>
      <c r="M797" s="98">
        <f t="shared" si="103"/>
        <v>282.17048661702535</v>
      </c>
      <c r="N797" s="98">
        <v>9076.5159448242193</v>
      </c>
      <c r="O797" s="98">
        <v>5893.9058333333332</v>
      </c>
      <c r="P797" s="98">
        <v>295.61203703721367</v>
      </c>
      <c r="Q797" s="98">
        <v>13.992375543378294</v>
      </c>
      <c r="R797" s="98">
        <f t="shared" ref="R797:R860" si="105">AVERAGE(Q774:Q797)</f>
        <v>12.829829264384323</v>
      </c>
      <c r="S797" s="98">
        <f t="shared" si="102"/>
        <v>839.54253260269763</v>
      </c>
      <c r="T797" s="101">
        <v>12.753324655468427</v>
      </c>
    </row>
    <row r="798" spans="2:20" x14ac:dyDescent="0.2">
      <c r="B798" s="100">
        <v>43694.083333333336</v>
      </c>
      <c r="C798" s="98">
        <v>9.9352388702498544</v>
      </c>
      <c r="D798" s="98">
        <f t="shared" si="99"/>
        <v>12.343554078026052</v>
      </c>
      <c r="E798" s="98">
        <v>100.37305555555555</v>
      </c>
      <c r="F798" s="98">
        <f t="shared" si="104"/>
        <v>96.664041280862349</v>
      </c>
      <c r="G798" s="98">
        <v>8421.3839243504735</v>
      </c>
      <c r="H798" s="98">
        <v>21.492545572916665</v>
      </c>
      <c r="I798" s="98">
        <v>1768.6639511294993</v>
      </c>
      <c r="J798" s="98">
        <f t="shared" si="100"/>
        <v>78.880509982638884</v>
      </c>
      <c r="K798" s="98">
        <v>15417.00361020671</v>
      </c>
      <c r="L798" s="98">
        <f t="shared" si="101"/>
        <v>281.9325298701653</v>
      </c>
      <c r="M798" s="98">
        <f t="shared" si="103"/>
        <v>282.19666299608207</v>
      </c>
      <c r="N798" s="98">
        <v>8144.2009513346356</v>
      </c>
      <c r="O798" s="98">
        <v>5638.5775000000003</v>
      </c>
      <c r="P798" s="98">
        <v>295.3710353535393</v>
      </c>
      <c r="Q798" s="98">
        <v>13.438505483374012</v>
      </c>
      <c r="R798" s="98">
        <f t="shared" si="105"/>
        <v>12.802062829362784</v>
      </c>
      <c r="S798" s="98">
        <f t="shared" si="102"/>
        <v>806.31032900244077</v>
      </c>
      <c r="T798" s="101">
        <v>11.37427341031816</v>
      </c>
    </row>
    <row r="799" spans="2:20" x14ac:dyDescent="0.2">
      <c r="B799" s="100">
        <v>43694.125</v>
      </c>
      <c r="C799" s="98">
        <v>8.9276085083823027</v>
      </c>
      <c r="D799" s="98">
        <f t="shared" si="99"/>
        <v>12.337279786105192</v>
      </c>
      <c r="E799" s="98">
        <v>71.05638888888889</v>
      </c>
      <c r="F799" s="98">
        <f t="shared" si="104"/>
        <v>95.269619984566035</v>
      </c>
      <c r="G799" s="98">
        <v>14210.092845117517</v>
      </c>
      <c r="H799" s="98">
        <v>22.179861111111112</v>
      </c>
      <c r="I799" s="98">
        <v>3008.4650000000001</v>
      </c>
      <c r="J799" s="98">
        <f t="shared" si="100"/>
        <v>48.876527777777781</v>
      </c>
      <c r="K799" s="98">
        <v>25770.885686306425</v>
      </c>
      <c r="L799" s="98">
        <f t="shared" si="101"/>
        <v>281.04654582415338</v>
      </c>
      <c r="M799" s="98">
        <f t="shared" si="103"/>
        <v>281.97947760157149</v>
      </c>
      <c r="N799" s="98">
        <v>7394.1683736165369</v>
      </c>
      <c r="O799" s="98">
        <v>5627.8683333333329</v>
      </c>
      <c r="P799" s="98">
        <v>295.02733333331844</v>
      </c>
      <c r="Q799" s="98">
        <v>13.980787509165044</v>
      </c>
      <c r="R799" s="98">
        <f t="shared" si="105"/>
        <v>13.019654088069755</v>
      </c>
      <c r="S799" s="98">
        <f t="shared" si="102"/>
        <v>838.84725054990258</v>
      </c>
      <c r="T799" s="101">
        <v>10.058240055931577</v>
      </c>
    </row>
    <row r="800" spans="2:20" x14ac:dyDescent="0.2">
      <c r="B800" s="100">
        <v>43694.166666666664</v>
      </c>
      <c r="C800" s="98">
        <v>7.9891695626611341</v>
      </c>
      <c r="D800" s="98">
        <f t="shared" si="99"/>
        <v>12.335839484982886</v>
      </c>
      <c r="E800" s="98">
        <v>119.64083333333333</v>
      </c>
      <c r="F800" s="98">
        <f t="shared" si="104"/>
        <v>97.128346836417904</v>
      </c>
      <c r="G800" s="98">
        <v>19940.079292928644</v>
      </c>
      <c r="H800" s="98">
        <v>22.083604600694443</v>
      </c>
      <c r="I800" s="98">
        <v>4252.7475000000004</v>
      </c>
      <c r="J800" s="98">
        <f t="shared" si="100"/>
        <v>97.55722873263889</v>
      </c>
      <c r="K800" s="98">
        <v>36073.867025824649</v>
      </c>
      <c r="L800" s="98">
        <f t="shared" si="101"/>
        <v>280.69067097773046</v>
      </c>
      <c r="M800" s="98">
        <f t="shared" si="103"/>
        <v>281.92887970943741</v>
      </c>
      <c r="N800" s="98">
        <v>6779.4738313802081</v>
      </c>
      <c r="O800" s="98">
        <v>5625.9925000000003</v>
      </c>
      <c r="P800" s="98">
        <v>294.73331018518866</v>
      </c>
      <c r="Q800" s="98">
        <v>14.042639207458189</v>
      </c>
      <c r="R800" s="98">
        <f t="shared" si="105"/>
        <v>13.091639904587389</v>
      </c>
      <c r="S800" s="98">
        <f t="shared" si="102"/>
        <v>842.5583524474913</v>
      </c>
      <c r="T800" s="101">
        <v>9.0839539184912841</v>
      </c>
    </row>
    <row r="801" spans="2:20" x14ac:dyDescent="0.2">
      <c r="B801" s="100">
        <v>43694.208333333336</v>
      </c>
      <c r="C801" s="98">
        <v>7.750604608676448</v>
      </c>
      <c r="D801" s="98">
        <f t="shared" si="99"/>
        <v>12.337617535384984</v>
      </c>
      <c r="E801" s="98">
        <v>92.803194444444443</v>
      </c>
      <c r="F801" s="98">
        <f t="shared" si="104"/>
        <v>95.969220679010505</v>
      </c>
      <c r="G801" s="98">
        <v>24875.572759856117</v>
      </c>
      <c r="H801" s="98">
        <v>17.075358072916668</v>
      </c>
      <c r="I801" s="98">
        <v>5503.8869666669107</v>
      </c>
      <c r="J801" s="98">
        <f t="shared" si="100"/>
        <v>75.727836371527772</v>
      </c>
      <c r="K801" s="98">
        <v>44353.373918185767</v>
      </c>
      <c r="L801" s="98">
        <f t="shared" si="101"/>
        <v>279.97065193087963</v>
      </c>
      <c r="M801" s="98">
        <f t="shared" si="103"/>
        <v>281.91902781610537</v>
      </c>
      <c r="N801" s="98">
        <v>6440.4433496093752</v>
      </c>
      <c r="O801" s="98">
        <v>5625.1983333333337</v>
      </c>
      <c r="P801" s="98">
        <v>294.2189814813932</v>
      </c>
      <c r="Q801" s="98">
        <v>14.248329550513558</v>
      </c>
      <c r="R801" s="98">
        <f t="shared" si="105"/>
        <v>13.11341576515399</v>
      </c>
      <c r="S801" s="98">
        <f t="shared" si="102"/>
        <v>854.89977303081355</v>
      </c>
      <c r="T801" s="101">
        <v>8.4712960916486271</v>
      </c>
    </row>
    <row r="802" spans="2:20" x14ac:dyDescent="0.2">
      <c r="B802" s="100">
        <v>43694.25</v>
      </c>
      <c r="C802" s="98">
        <v>7.3712496746910947</v>
      </c>
      <c r="D802" s="98">
        <f t="shared" si="99"/>
        <v>12.330245806029955</v>
      </c>
      <c r="E802" s="98">
        <v>64.350277777777777</v>
      </c>
      <c r="F802" s="98">
        <f t="shared" si="104"/>
        <v>94.917646604936408</v>
      </c>
      <c r="G802" s="98">
        <v>30377.811925925613</v>
      </c>
      <c r="H802" s="98">
        <v>21.446506076388889</v>
      </c>
      <c r="I802" s="98">
        <v>6762.7110365853041</v>
      </c>
      <c r="J802" s="98">
        <f t="shared" si="100"/>
        <v>42.903771701388891</v>
      </c>
      <c r="K802" s="98">
        <v>47470.087980941964</v>
      </c>
      <c r="L802" s="98">
        <f t="shared" si="101"/>
        <v>285.02080441199655</v>
      </c>
      <c r="M802" s="98">
        <f t="shared" si="103"/>
        <v>282.10893002214743</v>
      </c>
      <c r="N802" s="98">
        <v>6174.2179500325519</v>
      </c>
      <c r="O802" s="98">
        <v>5622.4541666666664</v>
      </c>
      <c r="P802" s="98">
        <v>294.62804093563722</v>
      </c>
      <c r="Q802" s="98">
        <v>9.6072365236406529</v>
      </c>
      <c r="R802" s="98">
        <f t="shared" si="105"/>
        <v>12.929160326491903</v>
      </c>
      <c r="S802" s="98">
        <f t="shared" si="102"/>
        <v>576.43419141843913</v>
      </c>
      <c r="T802" s="101">
        <v>8.0038540992025009</v>
      </c>
    </row>
    <row r="803" spans="2:20" x14ac:dyDescent="0.2">
      <c r="B803" s="100">
        <v>43694.291666666664</v>
      </c>
      <c r="C803" s="98">
        <v>7.4333212396833632</v>
      </c>
      <c r="D803" s="98">
        <f t="shared" si="99"/>
        <v>12.315503794756607</v>
      </c>
      <c r="E803" s="98">
        <v>82.279166666666669</v>
      </c>
      <c r="F803" s="98">
        <f t="shared" si="104"/>
        <v>95.709822530862326</v>
      </c>
      <c r="G803" s="98">
        <v>34660.963888888888</v>
      </c>
      <c r="H803" s="98">
        <v>21.753591579861112</v>
      </c>
      <c r="I803" s="98">
        <v>7996.6513888888885</v>
      </c>
      <c r="J803" s="98">
        <f t="shared" si="100"/>
        <v>60.52557508680556</v>
      </c>
      <c r="K803" s="98">
        <v>47471.9140625</v>
      </c>
      <c r="L803" s="98">
        <f t="shared" si="101"/>
        <v>283.18708976677101</v>
      </c>
      <c r="M803" s="98">
        <f t="shared" si="103"/>
        <v>282.19990578345971</v>
      </c>
      <c r="N803" s="98">
        <v>6249.9523050944008</v>
      </c>
      <c r="O803" s="98">
        <v>5627.5491666666667</v>
      </c>
      <c r="P803" s="98">
        <v>294.98673611108836</v>
      </c>
      <c r="Q803" s="98">
        <v>11.799646344317329</v>
      </c>
      <c r="R803" s="98">
        <f t="shared" si="105"/>
        <v>12.851156851701646</v>
      </c>
      <c r="S803" s="98">
        <f t="shared" si="102"/>
        <v>707.97878065903978</v>
      </c>
      <c r="T803" s="101">
        <v>7.9208911852416994</v>
      </c>
    </row>
    <row r="804" spans="2:20" x14ac:dyDescent="0.2">
      <c r="B804" s="100">
        <v>43694.333333333336</v>
      </c>
      <c r="C804" s="98">
        <v>8.0833043334197523</v>
      </c>
      <c r="D804" s="98">
        <f t="shared" si="99"/>
        <v>12.265573927182052</v>
      </c>
      <c r="E804" s="98">
        <v>66.763055555555553</v>
      </c>
      <c r="F804" s="98">
        <f t="shared" si="104"/>
        <v>95.11673225308455</v>
      </c>
      <c r="G804" s="98">
        <v>39498.413925924302</v>
      </c>
      <c r="H804" s="98">
        <v>21.561501736111111</v>
      </c>
      <c r="I804" s="98">
        <v>9227.3872222222217</v>
      </c>
      <c r="J804" s="98">
        <f t="shared" si="100"/>
        <v>45.201553819444442</v>
      </c>
      <c r="K804" s="98">
        <v>47471.9140625</v>
      </c>
      <c r="L804" s="98">
        <f t="shared" si="101"/>
        <v>280.86279569752929</v>
      </c>
      <c r="M804" s="98">
        <f t="shared" si="103"/>
        <v>282.15402850052953</v>
      </c>
      <c r="N804" s="98">
        <v>6632.2441886393226</v>
      </c>
      <c r="O804" s="98">
        <v>5630.4283333333333</v>
      </c>
      <c r="P804" s="98">
        <v>294.43192129629767</v>
      </c>
      <c r="Q804" s="98">
        <v>13.569125598768393</v>
      </c>
      <c r="R804" s="98">
        <f t="shared" si="105"/>
        <v>12.830291271977556</v>
      </c>
      <c r="S804" s="98">
        <f t="shared" si="102"/>
        <v>814.14753592610361</v>
      </c>
      <c r="T804" s="101">
        <v>8.3099990201640566</v>
      </c>
    </row>
    <row r="805" spans="2:20" x14ac:dyDescent="0.2">
      <c r="B805" s="100">
        <v>43694.375</v>
      </c>
      <c r="C805" s="98">
        <v>9.7719216617684452</v>
      </c>
      <c r="D805" s="98">
        <f t="shared" si="99"/>
        <v>12.123276931763897</v>
      </c>
      <c r="E805" s="98">
        <v>86.164722222222224</v>
      </c>
      <c r="F805" s="98">
        <f t="shared" si="104"/>
        <v>96.115540123454949</v>
      </c>
      <c r="G805" s="98">
        <v>43905.6449949944</v>
      </c>
      <c r="H805" s="98">
        <v>16.663519965277779</v>
      </c>
      <c r="I805" s="98">
        <v>10460.486174073749</v>
      </c>
      <c r="J805" s="98">
        <f t="shared" si="100"/>
        <v>69.501202256944453</v>
      </c>
      <c r="K805" s="98">
        <v>47471.9140625</v>
      </c>
      <c r="L805" s="98">
        <f t="shared" si="101"/>
        <v>280.39472625294906</v>
      </c>
      <c r="M805" s="98">
        <f t="shared" si="103"/>
        <v>281.96536415098393</v>
      </c>
      <c r="N805" s="98">
        <v>7703.7659757486981</v>
      </c>
      <c r="O805" s="98">
        <v>5631.28</v>
      </c>
      <c r="P805" s="98">
        <v>294.44018518517413</v>
      </c>
      <c r="Q805" s="98">
        <v>14.045458932225076</v>
      </c>
      <c r="R805" s="98">
        <f t="shared" si="105"/>
        <v>12.986090073683194</v>
      </c>
      <c r="S805" s="98">
        <f t="shared" si="102"/>
        <v>842.72753593350456</v>
      </c>
      <c r="T805" s="101">
        <v>9.3507154000840256</v>
      </c>
    </row>
    <row r="806" spans="2:20" x14ac:dyDescent="0.2">
      <c r="B806" s="100">
        <v>43694.416666666664</v>
      </c>
      <c r="C806" s="98">
        <v>12.545096836207021</v>
      </c>
      <c r="D806" s="98">
        <f t="shared" si="99"/>
        <v>11.981735166267265</v>
      </c>
      <c r="E806" s="98">
        <v>47.657777777777781</v>
      </c>
      <c r="F806" s="98">
        <f t="shared" si="104"/>
        <v>94.773775077158675</v>
      </c>
      <c r="G806" s="98">
        <v>48006.752487562233</v>
      </c>
      <c r="H806" s="98">
        <v>21.360655381944444</v>
      </c>
      <c r="I806" s="98">
        <v>11707.869021542007</v>
      </c>
      <c r="J806" s="98">
        <f t="shared" si="100"/>
        <v>26.297122395833338</v>
      </c>
      <c r="K806" s="98">
        <v>47471.9140625</v>
      </c>
      <c r="L806" s="98">
        <f t="shared" si="101"/>
        <v>282.45137747865999</v>
      </c>
      <c r="M806" s="98">
        <f t="shared" si="103"/>
        <v>282.03054848974762</v>
      </c>
      <c r="N806" s="98">
        <v>9602.1006709798185</v>
      </c>
      <c r="O806" s="98">
        <v>6230.2216666666664</v>
      </c>
      <c r="P806" s="98">
        <v>296.23141975303491</v>
      </c>
      <c r="Q806" s="98">
        <v>13.780042274374928</v>
      </c>
      <c r="R806" s="98">
        <f t="shared" si="105"/>
        <v>12.963623927647694</v>
      </c>
      <c r="S806" s="98">
        <f t="shared" si="102"/>
        <v>826.80253646249571</v>
      </c>
      <c r="T806" s="101">
        <v>11.517271977000766</v>
      </c>
    </row>
    <row r="807" spans="2:20" x14ac:dyDescent="0.2">
      <c r="B807" s="100">
        <v>43694.458333333336</v>
      </c>
      <c r="C807" s="98">
        <v>14.397467377980551</v>
      </c>
      <c r="D807" s="98">
        <f t="shared" si="99"/>
        <v>11.903496199839092</v>
      </c>
      <c r="E807" s="98">
        <v>97.092500000000001</v>
      </c>
      <c r="F807" s="98">
        <f t="shared" si="104"/>
        <v>96.442077546296332</v>
      </c>
      <c r="G807" s="98">
        <v>52688.079156528576</v>
      </c>
      <c r="H807" s="98">
        <v>21.75837673611111</v>
      </c>
      <c r="I807" s="98">
        <v>12935.020277777778</v>
      </c>
      <c r="J807" s="98">
        <f t="shared" si="100"/>
        <v>75.334123263888898</v>
      </c>
      <c r="K807" s="98">
        <v>47471.9140625</v>
      </c>
      <c r="L807" s="98">
        <f t="shared" si="101"/>
        <v>284.31377729536348</v>
      </c>
      <c r="M807" s="98">
        <f t="shared" si="103"/>
        <v>282.13016806715609</v>
      </c>
      <c r="N807" s="98">
        <v>10875.269403483073</v>
      </c>
      <c r="O807" s="98">
        <v>7046.7508333333335</v>
      </c>
      <c r="P807" s="98">
        <v>295.10261111112106</v>
      </c>
      <c r="Q807" s="98">
        <v>10.788833815757599</v>
      </c>
      <c r="R807" s="98">
        <f t="shared" si="105"/>
        <v>12.827701109498889</v>
      </c>
      <c r="S807" s="98">
        <f t="shared" si="102"/>
        <v>647.33002894545598</v>
      </c>
      <c r="T807" s="101">
        <v>13.670120640279363</v>
      </c>
    </row>
    <row r="808" spans="2:20" x14ac:dyDescent="0.2">
      <c r="B808" s="100">
        <v>43694.5</v>
      </c>
      <c r="C808" s="98">
        <v>15.454058116277059</v>
      </c>
      <c r="D808" s="98">
        <f t="shared" si="99"/>
        <v>11.889592465951893</v>
      </c>
      <c r="E808" s="98">
        <v>95.68694444444445</v>
      </c>
      <c r="F808" s="98">
        <f t="shared" si="104"/>
        <v>96.165445601851886</v>
      </c>
      <c r="G808" s="98">
        <v>56997.909403669175</v>
      </c>
      <c r="H808" s="98">
        <v>21.921028645833335</v>
      </c>
      <c r="I808" s="98">
        <v>14162.574722222222</v>
      </c>
      <c r="J808" s="98">
        <f t="shared" si="100"/>
        <v>73.765915798611118</v>
      </c>
      <c r="K808" s="98">
        <v>47471.9140625</v>
      </c>
      <c r="L808" s="98">
        <f t="shared" si="101"/>
        <v>282.03236747610902</v>
      </c>
      <c r="M808" s="98">
        <f t="shared" si="103"/>
        <v>282.15306564979988</v>
      </c>
      <c r="N808" s="98">
        <v>11473.072477213542</v>
      </c>
      <c r="O808" s="98">
        <v>7436.1141666666663</v>
      </c>
      <c r="P808" s="98">
        <v>295.51388888888891</v>
      </c>
      <c r="Q808" s="98">
        <v>13.481521412779887</v>
      </c>
      <c r="R808" s="98">
        <f t="shared" si="105"/>
        <v>12.813017261421203</v>
      </c>
      <c r="S808" s="98">
        <f t="shared" si="102"/>
        <v>808.89128476679321</v>
      </c>
      <c r="T808" s="101">
        <v>15.161119411843957</v>
      </c>
    </row>
    <row r="809" spans="2:20" x14ac:dyDescent="0.2">
      <c r="B809" s="100">
        <v>43694.541666666664</v>
      </c>
      <c r="C809" s="98">
        <v>15.173085209352688</v>
      </c>
      <c r="D809" s="98">
        <f t="shared" si="99"/>
        <v>11.868355457306711</v>
      </c>
      <c r="E809" s="98">
        <v>94.359166666666667</v>
      </c>
      <c r="F809" s="98">
        <f t="shared" si="104"/>
        <v>96.789056712962974</v>
      </c>
      <c r="G809" s="98">
        <v>63278.520259261444</v>
      </c>
      <c r="H809" s="98">
        <v>16.688595920138887</v>
      </c>
      <c r="I809" s="98">
        <v>15406.141851852106</v>
      </c>
      <c r="J809" s="98">
        <f t="shared" si="100"/>
        <v>77.670570746527773</v>
      </c>
      <c r="K809" s="98">
        <v>47471.9140625</v>
      </c>
      <c r="L809" s="98">
        <f t="shared" si="101"/>
        <v>281.65571626205826</v>
      </c>
      <c r="M809" s="98">
        <f t="shared" si="103"/>
        <v>282.03892317459048</v>
      </c>
      <c r="N809" s="98">
        <v>11344.014564615885</v>
      </c>
      <c r="O809" s="98">
        <v>7366.9849999999997</v>
      </c>
      <c r="P809" s="98">
        <v>295.19932098764514</v>
      </c>
      <c r="Q809" s="98">
        <v>13.543604725586871</v>
      </c>
      <c r="R809" s="98">
        <f t="shared" si="105"/>
        <v>12.920869870375084</v>
      </c>
      <c r="S809" s="98">
        <f t="shared" si="102"/>
        <v>812.61628353521223</v>
      </c>
      <c r="T809" s="101">
        <v>15.755438722810293</v>
      </c>
    </row>
    <row r="810" spans="2:20" x14ac:dyDescent="0.2">
      <c r="B810" s="100">
        <v>43694.583333333336</v>
      </c>
      <c r="C810" s="98">
        <v>14.7610670268101</v>
      </c>
      <c r="D810" s="98">
        <f t="shared" si="99"/>
        <v>11.861473117162193</v>
      </c>
      <c r="E810" s="98">
        <v>109.27277777777778</v>
      </c>
      <c r="F810" s="98">
        <f t="shared" si="104"/>
        <v>95.312343750000011</v>
      </c>
      <c r="G810" s="98">
        <v>69487.538888888885</v>
      </c>
      <c r="H810" s="98">
        <v>21.331727430555556</v>
      </c>
      <c r="I810" s="98">
        <v>16648.754913478992</v>
      </c>
      <c r="J810" s="98">
        <f t="shared" si="100"/>
        <v>87.941050347222216</v>
      </c>
      <c r="K810" s="98">
        <v>47471.9140625</v>
      </c>
      <c r="L810" s="98">
        <f t="shared" si="101"/>
        <v>281.34844119439936</v>
      </c>
      <c r="M810" s="98">
        <f t="shared" si="103"/>
        <v>281.8943170583363</v>
      </c>
      <c r="N810" s="98">
        <v>11094.439894205729</v>
      </c>
      <c r="O810" s="98">
        <v>7198.6016666666665</v>
      </c>
      <c r="P810" s="98">
        <v>295.00727513227611</v>
      </c>
      <c r="Q810" s="98">
        <v>13.658833937876754</v>
      </c>
      <c r="R810" s="98">
        <f t="shared" si="105"/>
        <v>13.06719887022674</v>
      </c>
      <c r="S810" s="98">
        <f t="shared" si="102"/>
        <v>819.53003627260523</v>
      </c>
      <c r="T810" s="101">
        <v>15.307485503421889</v>
      </c>
    </row>
    <row r="811" spans="2:20" x14ac:dyDescent="0.2">
      <c r="B811" s="100">
        <v>43694.625</v>
      </c>
      <c r="C811" s="98">
        <v>14.093985279566711</v>
      </c>
      <c r="D811" s="98">
        <f t="shared" si="99"/>
        <v>11.823911264031102</v>
      </c>
      <c r="E811" s="98">
        <v>105.31472222222222</v>
      </c>
      <c r="F811" s="98">
        <f t="shared" si="104"/>
        <v>94.886267361111138</v>
      </c>
      <c r="G811" s="98">
        <v>76303.080864193704</v>
      </c>
      <c r="H811" s="98">
        <v>22.125401475694446</v>
      </c>
      <c r="I811" s="98">
        <v>17883.800833333335</v>
      </c>
      <c r="J811" s="98">
        <f t="shared" si="100"/>
        <v>83.18932074652777</v>
      </c>
      <c r="K811" s="98">
        <v>47471.9140625</v>
      </c>
      <c r="L811" s="98">
        <f t="shared" si="101"/>
        <v>281.64927853496232</v>
      </c>
      <c r="M811" s="98">
        <f t="shared" si="103"/>
        <v>281.90034527918925</v>
      </c>
      <c r="N811" s="98">
        <v>10722.178104654948</v>
      </c>
      <c r="O811" s="98">
        <v>6963.2475000000004</v>
      </c>
      <c r="P811" s="98">
        <v>294.87452991452898</v>
      </c>
      <c r="Q811" s="98">
        <v>13.225251379566648</v>
      </c>
      <c r="R811" s="98">
        <f t="shared" si="105"/>
        <v>13.033226679764953</v>
      </c>
      <c r="S811" s="98">
        <f t="shared" si="102"/>
        <v>793.51508277399887</v>
      </c>
      <c r="T811" s="101">
        <v>14.873476838705828</v>
      </c>
    </row>
    <row r="812" spans="2:20" x14ac:dyDescent="0.2">
      <c r="B812" s="100">
        <v>43694.666666666664</v>
      </c>
      <c r="C812" s="98">
        <v>13.53634618176406</v>
      </c>
      <c r="D812" s="98">
        <f t="shared" si="99"/>
        <v>11.794247375035875</v>
      </c>
      <c r="E812" s="98">
        <v>115.41805555555555</v>
      </c>
      <c r="F812" s="98">
        <f t="shared" si="104"/>
        <v>95.636475694444457</v>
      </c>
      <c r="G812" s="98">
        <v>82463.782098766169</v>
      </c>
      <c r="H812" s="98">
        <v>21.814626736111112</v>
      </c>
      <c r="I812" s="98">
        <v>19128.264444444445</v>
      </c>
      <c r="J812" s="98">
        <f t="shared" si="100"/>
        <v>93.603428819444446</v>
      </c>
      <c r="K812" s="98">
        <v>47471.9140625</v>
      </c>
      <c r="L812" s="98">
        <f t="shared" si="101"/>
        <v>285.45285466243871</v>
      </c>
      <c r="M812" s="98">
        <f t="shared" si="103"/>
        <v>282.08759589813138</v>
      </c>
      <c r="N812" s="98">
        <v>10394.030402832032</v>
      </c>
      <c r="O812" s="98">
        <v>6737.7974999999997</v>
      </c>
      <c r="P812" s="98">
        <v>295.21138888887231</v>
      </c>
      <c r="Q812" s="98">
        <v>9.7585342264335804</v>
      </c>
      <c r="R812" s="98">
        <f t="shared" si="105"/>
        <v>12.847129610205771</v>
      </c>
      <c r="S812" s="98">
        <f t="shared" si="102"/>
        <v>585.51205358601487</v>
      </c>
      <c r="T812" s="101">
        <v>14.300638116013822</v>
      </c>
    </row>
    <row r="813" spans="2:20" x14ac:dyDescent="0.2">
      <c r="B813" s="100">
        <v>43694.708333333336</v>
      </c>
      <c r="C813" s="98">
        <v>13.178508560922412</v>
      </c>
      <c r="D813" s="98">
        <f t="shared" si="99"/>
        <v>11.775702915400416</v>
      </c>
      <c r="E813" s="98">
        <v>85.376944444444447</v>
      </c>
      <c r="F813" s="98">
        <f t="shared" si="104"/>
        <v>94.620503472222211</v>
      </c>
      <c r="G813" s="98">
        <v>89029.465555555551</v>
      </c>
      <c r="H813" s="98">
        <v>17.130088975694445</v>
      </c>
      <c r="I813" s="98">
        <v>20389.355166665762</v>
      </c>
      <c r="J813" s="98">
        <f t="shared" si="100"/>
        <v>68.246855468749999</v>
      </c>
      <c r="K813" s="98">
        <v>47471.9140625</v>
      </c>
      <c r="L813" s="98">
        <f t="shared" si="101"/>
        <v>281.65287459659385</v>
      </c>
      <c r="M813" s="98">
        <f t="shared" si="103"/>
        <v>282.14590399850499</v>
      </c>
      <c r="N813" s="98">
        <v>10114.622778320312</v>
      </c>
      <c r="O813" s="98">
        <v>6563.5124999999998</v>
      </c>
      <c r="P813" s="98">
        <v>295.20666666666665</v>
      </c>
      <c r="Q813" s="98">
        <v>13.553792070072831</v>
      </c>
      <c r="R813" s="98">
        <f t="shared" si="105"/>
        <v>12.813443037610179</v>
      </c>
      <c r="S813" s="98">
        <f t="shared" si="102"/>
        <v>813.22752420436984</v>
      </c>
      <c r="T813" s="101">
        <v>13.852838971696846</v>
      </c>
    </row>
    <row r="814" spans="2:20" x14ac:dyDescent="0.2">
      <c r="B814" s="100">
        <v>43694.75</v>
      </c>
      <c r="C814" s="98">
        <v>13.305712640132599</v>
      </c>
      <c r="D814" s="98">
        <f t="shared" si="99"/>
        <v>11.771087553309167</v>
      </c>
      <c r="E814" s="98">
        <v>136.44166666666666</v>
      </c>
      <c r="F814" s="98">
        <f t="shared" si="104"/>
        <v>95.623130787037027</v>
      </c>
      <c r="G814" s="98">
        <v>95470.364068097537</v>
      </c>
      <c r="H814" s="98">
        <v>22.199348958333335</v>
      </c>
      <c r="I814" s="98">
        <v>21665.142862368557</v>
      </c>
      <c r="J814" s="98">
        <f t="shared" si="100"/>
        <v>114.24231770833333</v>
      </c>
      <c r="K814" s="98">
        <v>47471.9140625</v>
      </c>
      <c r="L814" s="98">
        <f t="shared" si="101"/>
        <v>282.26913676717771</v>
      </c>
      <c r="M814" s="98">
        <f t="shared" si="103"/>
        <v>282.16886252140711</v>
      </c>
      <c r="N814" s="98">
        <v>10132.777840983073</v>
      </c>
      <c r="O814" s="98">
        <v>6570.58</v>
      </c>
      <c r="P814" s="98">
        <v>296.38449074071315</v>
      </c>
      <c r="Q814" s="98">
        <v>14.115353973535449</v>
      </c>
      <c r="R814" s="98">
        <f t="shared" si="105"/>
        <v>12.869956929830375</v>
      </c>
      <c r="S814" s="98">
        <f t="shared" si="102"/>
        <v>846.92123841212697</v>
      </c>
      <c r="T814" s="101">
        <v>13.504660506467982</v>
      </c>
    </row>
    <row r="815" spans="2:20" x14ac:dyDescent="0.2">
      <c r="B815" s="100">
        <v>43694.791666666664</v>
      </c>
      <c r="C815" s="98">
        <v>13.188711330977579</v>
      </c>
      <c r="D815" s="98">
        <f t="shared" si="99"/>
        <v>11.768178371035797</v>
      </c>
      <c r="E815" s="98">
        <v>113.41</v>
      </c>
      <c r="F815" s="98">
        <f t="shared" si="104"/>
        <v>95.091151620370354</v>
      </c>
      <c r="G815" s="98">
        <v>101824.02111111111</v>
      </c>
      <c r="H815" s="98">
        <v>22.355154079861112</v>
      </c>
      <c r="I815" s="98">
        <v>22919.175277777777</v>
      </c>
      <c r="J815" s="98">
        <f t="shared" si="100"/>
        <v>91.054845920138888</v>
      </c>
      <c r="K815" s="98">
        <v>47471.9140625</v>
      </c>
      <c r="L815" s="98">
        <f t="shared" si="101"/>
        <v>281.27631916973041</v>
      </c>
      <c r="M815" s="98">
        <f t="shared" si="103"/>
        <v>282.07687988996958</v>
      </c>
      <c r="N815" s="98">
        <v>10112.305783691407</v>
      </c>
      <c r="O815" s="98">
        <v>6554.1875</v>
      </c>
      <c r="P815" s="98">
        <v>295.67064814815916</v>
      </c>
      <c r="Q815" s="98">
        <v>14.394328978428724</v>
      </c>
      <c r="R815" s="98">
        <f t="shared" si="105"/>
        <v>12.992336937811574</v>
      </c>
      <c r="S815" s="98">
        <f t="shared" si="102"/>
        <v>863.6597387057235</v>
      </c>
      <c r="T815" s="101">
        <v>13.5765830305696</v>
      </c>
    </row>
    <row r="816" spans="2:20" x14ac:dyDescent="0.2">
      <c r="B816" s="100">
        <v>43694.833333333336</v>
      </c>
      <c r="C816" s="98">
        <v>12.851893534236329</v>
      </c>
      <c r="D816" s="98">
        <f t="shared" si="99"/>
        <v>11.758839897939012</v>
      </c>
      <c r="E816" s="98">
        <v>89.417500000000004</v>
      </c>
      <c r="F816" s="98">
        <f t="shared" si="104"/>
        <v>95.298917824074067</v>
      </c>
      <c r="G816" s="98">
        <v>108500.61</v>
      </c>
      <c r="H816" s="98">
        <v>22.286371527777778</v>
      </c>
      <c r="I816" s="98">
        <v>24181.942222222224</v>
      </c>
      <c r="J816" s="98">
        <f t="shared" si="100"/>
        <v>67.13112847222223</v>
      </c>
      <c r="K816" s="98">
        <v>47471.9140625</v>
      </c>
      <c r="L816" s="98">
        <f t="shared" si="101"/>
        <v>281.98240843964635</v>
      </c>
      <c r="M816" s="98">
        <f t="shared" si="103"/>
        <v>282.12596038013589</v>
      </c>
      <c r="N816" s="98">
        <v>9913.2437296549488</v>
      </c>
      <c r="O816" s="98">
        <v>6432.6</v>
      </c>
      <c r="P816" s="98">
        <v>295.95861111111111</v>
      </c>
      <c r="Q816" s="98">
        <v>13.976202671464739</v>
      </c>
      <c r="R816" s="98">
        <f t="shared" si="105"/>
        <v>13.000546185300751</v>
      </c>
      <c r="S816" s="98">
        <f t="shared" si="102"/>
        <v>838.57216028788434</v>
      </c>
      <c r="T816" s="101">
        <v>13.408745354546959</v>
      </c>
    </row>
    <row r="817" spans="2:20" x14ac:dyDescent="0.2">
      <c r="B817" s="100">
        <v>43694.875</v>
      </c>
      <c r="C817" s="98">
        <v>12.631821627934567</v>
      </c>
      <c r="D817" s="98">
        <f t="shared" si="99"/>
        <v>11.747048507818485</v>
      </c>
      <c r="E817" s="98">
        <v>94.967222222222219</v>
      </c>
      <c r="F817" s="98">
        <f t="shared" si="104"/>
        <v>93.567853009259238</v>
      </c>
      <c r="G817" s="98">
        <v>114095.60277777778</v>
      </c>
      <c r="H817" s="98">
        <v>17.221582031250001</v>
      </c>
      <c r="I817" s="98">
        <v>25445.538677777964</v>
      </c>
      <c r="J817" s="98">
        <f t="shared" si="100"/>
        <v>77.74564019097221</v>
      </c>
      <c r="K817" s="98">
        <v>47471.9140625</v>
      </c>
      <c r="L817" s="98">
        <f t="shared" si="101"/>
        <v>287.48283996545808</v>
      </c>
      <c r="M817" s="98">
        <f t="shared" si="103"/>
        <v>282.30615925632191</v>
      </c>
      <c r="N817" s="98">
        <v>9730.60032796224</v>
      </c>
      <c r="O817" s="98">
        <v>6311.7241666666669</v>
      </c>
      <c r="P817" s="98">
        <v>295.58554861111151</v>
      </c>
      <c r="Q817" s="98">
        <v>8.1027086456533937</v>
      </c>
      <c r="R817" s="98">
        <f t="shared" si="105"/>
        <v>12.873664920998346</v>
      </c>
      <c r="S817" s="98">
        <f t="shared" si="102"/>
        <v>486.16251873920362</v>
      </c>
      <c r="T817" s="101">
        <v>13.08299256080312</v>
      </c>
    </row>
    <row r="818" spans="2:20" x14ac:dyDescent="0.2">
      <c r="B818" s="100">
        <v>43694.916666666664</v>
      </c>
      <c r="C818" s="98">
        <v>12.482137286942711</v>
      </c>
      <c r="D818" s="98">
        <f t="shared" si="99"/>
        <v>11.732906707539144</v>
      </c>
      <c r="E818" s="98">
        <v>92.712222222222223</v>
      </c>
      <c r="F818" s="98">
        <f t="shared" si="104"/>
        <v>93.065422453703718</v>
      </c>
      <c r="G818" s="98">
        <v>120044.12618055556</v>
      </c>
      <c r="H818" s="98">
        <v>22.060742187500001</v>
      </c>
      <c r="I818" s="98">
        <v>26727.163060035869</v>
      </c>
      <c r="J818" s="98">
        <f t="shared" si="100"/>
        <v>70.651480034722226</v>
      </c>
      <c r="K818" s="98">
        <v>47471.9140625</v>
      </c>
      <c r="L818" s="98">
        <f t="shared" si="101"/>
        <v>282.81630620018473</v>
      </c>
      <c r="M818" s="98">
        <f t="shared" si="103"/>
        <v>282.38221355865147</v>
      </c>
      <c r="N818" s="98">
        <v>9577.8313354492184</v>
      </c>
      <c r="O818" s="98">
        <v>6207.4558333333334</v>
      </c>
      <c r="P818" s="98">
        <v>296.0662962963018</v>
      </c>
      <c r="Q818" s="98">
        <v>13.24999009611706</v>
      </c>
      <c r="R818" s="98">
        <f t="shared" si="105"/>
        <v>12.873787316199106</v>
      </c>
      <c r="S818" s="98">
        <f t="shared" si="102"/>
        <v>794.99940576702352</v>
      </c>
      <c r="T818" s="101">
        <v>12.863329213990106</v>
      </c>
    </row>
    <row r="819" spans="2:20" x14ac:dyDescent="0.2">
      <c r="B819" s="100">
        <v>43694.958333333336</v>
      </c>
      <c r="C819" s="98">
        <v>12.512476079199049</v>
      </c>
      <c r="D819" s="98">
        <f t="shared" si="99"/>
        <v>11.721620804342811</v>
      </c>
      <c r="E819" s="98">
        <v>96.823888888888888</v>
      </c>
      <c r="F819" s="98">
        <f t="shared" si="104"/>
        <v>93.441440972222225</v>
      </c>
      <c r="G819" s="98">
        <v>125399.79496779176</v>
      </c>
      <c r="H819" s="98">
        <v>22.369357638888889</v>
      </c>
      <c r="I819" s="98">
        <v>27990.259166666667</v>
      </c>
      <c r="J819" s="98">
        <f t="shared" si="100"/>
        <v>74.454531250000002</v>
      </c>
      <c r="K819" s="98">
        <v>47471.9140625</v>
      </c>
      <c r="L819" s="98">
        <f t="shared" si="101"/>
        <v>282.25971848623897</v>
      </c>
      <c r="M819" s="98">
        <f t="shared" si="103"/>
        <v>282.3593178177785</v>
      </c>
      <c r="N819" s="98">
        <v>9607.669118652344</v>
      </c>
      <c r="O819" s="98">
        <v>6232.0616666666665</v>
      </c>
      <c r="P819" s="98">
        <v>296.24651234567165</v>
      </c>
      <c r="Q819" s="98">
        <v>13.986793859432703</v>
      </c>
      <c r="R819" s="98">
        <f t="shared" si="105"/>
        <v>12.902711863656643</v>
      </c>
      <c r="S819" s="98">
        <f t="shared" si="102"/>
        <v>839.20763156596217</v>
      </c>
      <c r="T819" s="101">
        <v>12.798887997985455</v>
      </c>
    </row>
    <row r="820" spans="2:20" x14ac:dyDescent="0.2">
      <c r="B820" s="100">
        <v>43695</v>
      </c>
      <c r="C820" s="98">
        <v>12.15782140297453</v>
      </c>
      <c r="D820" s="98">
        <f t="shared" ref="D820:D883" si="106">AVERAGE(C797:C820)</f>
        <v>11.705373656729748</v>
      </c>
      <c r="E820" s="98">
        <v>71.217222222222219</v>
      </c>
      <c r="F820" s="98">
        <f t="shared" si="104"/>
        <v>92.639612268518533</v>
      </c>
      <c r="G820" s="98">
        <v>130789.18094135946</v>
      </c>
      <c r="H820" s="98">
        <v>22.425737847222223</v>
      </c>
      <c r="I820" s="98">
        <v>29251.307222222222</v>
      </c>
      <c r="J820" s="98">
        <f t="shared" si="100"/>
        <v>48.791484374999996</v>
      </c>
      <c r="K820" s="98">
        <v>47471.9140625</v>
      </c>
      <c r="L820" s="98">
        <f t="shared" si="101"/>
        <v>280.62532293521826</v>
      </c>
      <c r="M820" s="98">
        <f t="shared" si="103"/>
        <v>282.24975898709368</v>
      </c>
      <c r="N820" s="98">
        <v>9427.8105867513023</v>
      </c>
      <c r="O820" s="98">
        <v>6113.39</v>
      </c>
      <c r="P820" s="98">
        <v>294.96333333333331</v>
      </c>
      <c r="Q820" s="98">
        <v>14.338010398115067</v>
      </c>
      <c r="R820" s="98">
        <f t="shared" si="105"/>
        <v>13.028246131584863</v>
      </c>
      <c r="S820" s="98">
        <f t="shared" si="102"/>
        <v>860.28062388690398</v>
      </c>
      <c r="T820" s="101">
        <v>12.855329313630032</v>
      </c>
    </row>
    <row r="821" spans="2:20" x14ac:dyDescent="0.2">
      <c r="B821" s="100">
        <v>43695.041666666664</v>
      </c>
      <c r="C821" s="98">
        <v>11.151928597909734</v>
      </c>
      <c r="D821" s="98">
        <f t="shared" si="106"/>
        <v>11.69518898119667</v>
      </c>
      <c r="E821" s="98">
        <v>116.78666666666666</v>
      </c>
      <c r="F821" s="98">
        <f t="shared" si="104"/>
        <v>93.557748842592602</v>
      </c>
      <c r="G821" s="98">
        <v>4472.1333333333332</v>
      </c>
      <c r="H821" s="98">
        <v>16.953211805555554</v>
      </c>
      <c r="I821" s="98">
        <v>1947.7108333333333</v>
      </c>
      <c r="J821" s="98">
        <f t="shared" si="100"/>
        <v>99.833454861111107</v>
      </c>
      <c r="K821" s="98">
        <v>5363.7143493511658</v>
      </c>
      <c r="L821" s="98">
        <f t="shared" si="101"/>
        <v>281.4018155811579</v>
      </c>
      <c r="M821" s="98">
        <f t="shared" si="103"/>
        <v>282.24068207406543</v>
      </c>
      <c r="N821" s="98">
        <v>8887.2536718749998</v>
      </c>
      <c r="O821" s="98">
        <v>5804.0466666666671</v>
      </c>
      <c r="P821" s="98">
        <v>295.19481481480517</v>
      </c>
      <c r="Q821" s="98">
        <v>13.792999233647263</v>
      </c>
      <c r="R821" s="98">
        <f t="shared" si="105"/>
        <v>13.019938785346072</v>
      </c>
      <c r="S821" s="98">
        <f t="shared" si="102"/>
        <v>827.57995401883579</v>
      </c>
      <c r="T821" s="101">
        <v>12.302424233755769</v>
      </c>
    </row>
    <row r="822" spans="2:20" x14ac:dyDescent="0.2">
      <c r="B822" s="100">
        <v>43695.083333333336</v>
      </c>
      <c r="C822" s="98">
        <v>9.8520488253359986</v>
      </c>
      <c r="D822" s="98">
        <f t="shared" si="106"/>
        <v>11.691722729325258</v>
      </c>
      <c r="E822" s="98">
        <v>96.86064814814263</v>
      </c>
      <c r="F822" s="98">
        <f t="shared" si="104"/>
        <v>93.411398533950376</v>
      </c>
      <c r="G822" s="98">
        <v>9138.5480056990509</v>
      </c>
      <c r="H822" s="98">
        <v>21.691145833333334</v>
      </c>
      <c r="I822" s="98">
        <v>1782.5160185185571</v>
      </c>
      <c r="J822" s="98">
        <f t="shared" si="100"/>
        <v>75.169502314809293</v>
      </c>
      <c r="K822" s="98">
        <v>15489.632131799592</v>
      </c>
      <c r="L822" s="98">
        <f t="shared" si="101"/>
        <v>284.73799648835427</v>
      </c>
      <c r="M822" s="98">
        <f t="shared" si="103"/>
        <v>282.35757651649004</v>
      </c>
      <c r="N822" s="98">
        <v>8083.0781608072921</v>
      </c>
      <c r="O822" s="98">
        <v>5643.7233333333334</v>
      </c>
      <c r="P822" s="98">
        <v>295.26108024691541</v>
      </c>
      <c r="Q822" s="98">
        <v>10.523083758561148</v>
      </c>
      <c r="R822" s="98">
        <f t="shared" si="105"/>
        <v>12.898462880145532</v>
      </c>
      <c r="S822" s="98">
        <f t="shared" si="102"/>
        <v>631.38502551366889</v>
      </c>
      <c r="T822" s="101">
        <v>11.133769753473914</v>
      </c>
    </row>
    <row r="823" spans="2:20" x14ac:dyDescent="0.2">
      <c r="B823" s="100">
        <v>43695.125</v>
      </c>
      <c r="C823" s="98">
        <v>8.6515111887123854</v>
      </c>
      <c r="D823" s="98">
        <f t="shared" si="106"/>
        <v>11.680218674339011</v>
      </c>
      <c r="E823" s="98">
        <v>76.91791666666667</v>
      </c>
      <c r="F823" s="98">
        <f t="shared" si="104"/>
        <v>93.655628858024457</v>
      </c>
      <c r="G823" s="98">
        <v>14904.049895177417</v>
      </c>
      <c r="H823" s="98">
        <v>22.343652343750001</v>
      </c>
      <c r="I823" s="98">
        <v>3029.3277777777776</v>
      </c>
      <c r="J823" s="98">
        <f t="shared" si="100"/>
        <v>54.574264322916669</v>
      </c>
      <c r="K823" s="98">
        <v>25884.97291232639</v>
      </c>
      <c r="L823" s="98">
        <f t="shared" si="101"/>
        <v>287.47599343590412</v>
      </c>
      <c r="M823" s="98">
        <f t="shared" si="103"/>
        <v>282.62547016697971</v>
      </c>
      <c r="N823" s="98">
        <v>7298.7604398600261</v>
      </c>
      <c r="O823" s="98">
        <v>5643.6783333333333</v>
      </c>
      <c r="P823" s="98">
        <v>294.53092592590383</v>
      </c>
      <c r="Q823" s="98">
        <v>7.0549324899997252</v>
      </c>
      <c r="R823" s="98">
        <f t="shared" si="105"/>
        <v>12.609885587680312</v>
      </c>
      <c r="S823" s="98">
        <f t="shared" si="102"/>
        <v>423.2959493999835</v>
      </c>
      <c r="T823" s="101">
        <v>9.9416159400753283</v>
      </c>
    </row>
    <row r="824" spans="2:20" x14ac:dyDescent="0.2">
      <c r="B824" s="100">
        <v>43695.166666666664</v>
      </c>
      <c r="C824" s="98">
        <v>7.9398284773912744</v>
      </c>
      <c r="D824" s="98">
        <f t="shared" si="106"/>
        <v>11.678162795786102</v>
      </c>
      <c r="E824" s="98">
        <v>87.18138888888889</v>
      </c>
      <c r="F824" s="98">
        <f t="shared" si="104"/>
        <v>92.303152006172596</v>
      </c>
      <c r="G824" s="98">
        <v>19822.970472222212</v>
      </c>
      <c r="H824" s="98">
        <v>22.334190538194445</v>
      </c>
      <c r="I824" s="98">
        <v>4290.6427777777781</v>
      </c>
      <c r="J824" s="98">
        <f t="shared" si="100"/>
        <v>64.847198350694441</v>
      </c>
      <c r="K824" s="98">
        <v>36202.162429470489</v>
      </c>
      <c r="L824" s="98">
        <f t="shared" si="101"/>
        <v>287.55194876898906</v>
      </c>
      <c r="M824" s="98">
        <f t="shared" si="103"/>
        <v>282.91135674161546</v>
      </c>
      <c r="N824" s="98">
        <v>6779.4015893554688</v>
      </c>
      <c r="O824" s="98">
        <v>5627.583333333333</v>
      </c>
      <c r="P824" s="98">
        <v>295.06574074076281</v>
      </c>
      <c r="Q824" s="98">
        <v>7.5137919717737374</v>
      </c>
      <c r="R824" s="98">
        <f t="shared" si="105"/>
        <v>12.337850286193463</v>
      </c>
      <c r="S824" s="98">
        <f t="shared" si="102"/>
        <v>450.82751830642422</v>
      </c>
      <c r="T824" s="101">
        <v>8.8923699536246978</v>
      </c>
    </row>
    <row r="825" spans="2:20" x14ac:dyDescent="0.2">
      <c r="B825" s="100">
        <v>43695.208333333336</v>
      </c>
      <c r="C825" s="98">
        <v>7.6290457981707167</v>
      </c>
      <c r="D825" s="98">
        <f t="shared" si="106"/>
        <v>11.673097845348364</v>
      </c>
      <c r="E825" s="98">
        <v>84.089166666666671</v>
      </c>
      <c r="F825" s="98">
        <f t="shared" si="104"/>
        <v>91.940067515431863</v>
      </c>
      <c r="G825" s="98">
        <v>25239.409259259766</v>
      </c>
      <c r="H825" s="98">
        <v>16.977517361111111</v>
      </c>
      <c r="I825" s="98">
        <v>5546.6545620371817</v>
      </c>
      <c r="J825" s="98">
        <f t="shared" si="100"/>
        <v>67.111649305555559</v>
      </c>
      <c r="K825" s="98">
        <v>44513.011976996531</v>
      </c>
      <c r="L825" s="98">
        <f t="shared" si="101"/>
        <v>279.58583265942423</v>
      </c>
      <c r="M825" s="98">
        <f t="shared" si="103"/>
        <v>282.89532260530478</v>
      </c>
      <c r="N825" s="98">
        <v>6454.6942708333336</v>
      </c>
      <c r="O825" s="98">
        <v>5631.1991666666663</v>
      </c>
      <c r="P825" s="98">
        <v>294.72666666666669</v>
      </c>
      <c r="Q825" s="98">
        <v>15.140834007242487</v>
      </c>
      <c r="R825" s="98">
        <f t="shared" si="105"/>
        <v>12.375037971890499</v>
      </c>
      <c r="S825" s="98">
        <f t="shared" si="102"/>
        <v>908.45004043454924</v>
      </c>
      <c r="T825" s="101">
        <v>8.3795758190017011</v>
      </c>
    </row>
    <row r="826" spans="2:20" x14ac:dyDescent="0.2">
      <c r="B826" s="100">
        <v>43695.25</v>
      </c>
      <c r="C826" s="98">
        <v>7.3324522582808926</v>
      </c>
      <c r="D826" s="98">
        <f t="shared" si="106"/>
        <v>11.671481286331272</v>
      </c>
      <c r="E826" s="98">
        <v>92.012222222222221</v>
      </c>
      <c r="F826" s="98">
        <f t="shared" si="104"/>
        <v>93.092648533950396</v>
      </c>
      <c r="G826" s="98">
        <v>30295.730384087034</v>
      </c>
      <c r="H826" s="98">
        <v>21.554231770833333</v>
      </c>
      <c r="I826" s="98">
        <v>6804.5050510203509</v>
      </c>
      <c r="J826" s="98">
        <f t="shared" si="100"/>
        <v>70.457990451388895</v>
      </c>
      <c r="K826" s="98">
        <v>47632.133801540796</v>
      </c>
      <c r="L826" s="98">
        <f t="shared" si="101"/>
        <v>278.02176316474049</v>
      </c>
      <c r="M826" s="98">
        <f t="shared" si="103"/>
        <v>282.60369588666919</v>
      </c>
      <c r="N826" s="98">
        <v>6091.0302982584635</v>
      </c>
      <c r="O826" s="98">
        <v>5628.3858333333337</v>
      </c>
      <c r="P826" s="98">
        <v>294.54222222222222</v>
      </c>
      <c r="Q826" s="98">
        <v>16.520459057481752</v>
      </c>
      <c r="R826" s="98">
        <f t="shared" si="105"/>
        <v>12.663088910800544</v>
      </c>
      <c r="S826" s="98">
        <f t="shared" si="102"/>
        <v>991.22754344890507</v>
      </c>
      <c r="T826" s="101">
        <v>7.8930921974501693</v>
      </c>
    </row>
    <row r="827" spans="2:20" x14ac:dyDescent="0.2">
      <c r="B827" s="100">
        <v>43695.291666666664</v>
      </c>
      <c r="C827" s="98">
        <v>7.4568266797932381</v>
      </c>
      <c r="D827" s="98">
        <f t="shared" si="106"/>
        <v>11.672460679669186</v>
      </c>
      <c r="E827" s="98">
        <v>55.714444444444446</v>
      </c>
      <c r="F827" s="98">
        <f t="shared" si="104"/>
        <v>91.985785108024473</v>
      </c>
      <c r="G827" s="98">
        <v>34902.556571084926</v>
      </c>
      <c r="H827" s="98">
        <v>21.847775607638887</v>
      </c>
      <c r="I827" s="98">
        <v>8037.9730555555552</v>
      </c>
      <c r="J827" s="98">
        <f t="shared" si="100"/>
        <v>33.866668836805559</v>
      </c>
      <c r="K827" s="98">
        <v>47634.2734375</v>
      </c>
      <c r="L827" s="98">
        <f t="shared" si="101"/>
        <v>280.67598780971019</v>
      </c>
      <c r="M827" s="98">
        <f t="shared" si="103"/>
        <v>282.49906663845826</v>
      </c>
      <c r="N827" s="98">
        <v>6150.3475687662758</v>
      </c>
      <c r="O827" s="98">
        <v>5628.4883333333337</v>
      </c>
      <c r="P827" s="98">
        <v>295.15842592591213</v>
      </c>
      <c r="Q827" s="98">
        <v>14.482438116201925</v>
      </c>
      <c r="R827" s="98">
        <f t="shared" si="105"/>
        <v>12.774871901295738</v>
      </c>
      <c r="S827" s="98">
        <f t="shared" si="102"/>
        <v>868.94628697211544</v>
      </c>
      <c r="T827" s="101">
        <v>7.6688904332539014</v>
      </c>
    </row>
    <row r="828" spans="2:20" x14ac:dyDescent="0.2">
      <c r="B828" s="100">
        <v>43695.333333333336</v>
      </c>
      <c r="C828" s="98">
        <v>7.7718402804268729</v>
      </c>
      <c r="D828" s="98">
        <f t="shared" si="106"/>
        <v>11.65948301079448</v>
      </c>
      <c r="E828" s="98">
        <v>104.21055555555556</v>
      </c>
      <c r="F828" s="98">
        <f t="shared" si="104"/>
        <v>93.546097608024468</v>
      </c>
      <c r="G828" s="98">
        <v>40239.607810775437</v>
      </c>
      <c r="H828" s="98">
        <v>21.78620876736111</v>
      </c>
      <c r="I828" s="98">
        <v>9276.4702777777784</v>
      </c>
      <c r="J828" s="98">
        <f t="shared" si="100"/>
        <v>82.424346788194441</v>
      </c>
      <c r="K828" s="98">
        <v>47634.2734375</v>
      </c>
      <c r="L828" s="98">
        <f t="shared" si="101"/>
        <v>281.42829342941002</v>
      </c>
      <c r="M828" s="98">
        <f t="shared" si="103"/>
        <v>282.52262904395326</v>
      </c>
      <c r="N828" s="98">
        <v>6371.6976135253908</v>
      </c>
      <c r="O828" s="98">
        <v>5630.5341666666664</v>
      </c>
      <c r="P828" s="98">
        <v>295.30194444444442</v>
      </c>
      <c r="Q828" s="98">
        <v>13.873651015034412</v>
      </c>
      <c r="R828" s="98">
        <f t="shared" si="105"/>
        <v>12.787560460306821</v>
      </c>
      <c r="S828" s="98">
        <f t="shared" si="102"/>
        <v>832.41906090206476</v>
      </c>
      <c r="T828" s="101">
        <v>8.0759314111305862</v>
      </c>
    </row>
    <row r="829" spans="2:20" x14ac:dyDescent="0.2">
      <c r="B829" s="100">
        <v>43695.375</v>
      </c>
      <c r="C829" s="98">
        <v>9.3868318662488477</v>
      </c>
      <c r="D829" s="98">
        <f t="shared" si="106"/>
        <v>11.643437602647827</v>
      </c>
      <c r="E829" s="98">
        <v>79.979444444444439</v>
      </c>
      <c r="F829" s="98">
        <f t="shared" si="104"/>
        <v>93.288377700617048</v>
      </c>
      <c r="G829" s="98">
        <v>44300.953772808978</v>
      </c>
      <c r="H829" s="98">
        <v>16.771636284722224</v>
      </c>
      <c r="I829" s="98">
        <v>10508.70135555565</v>
      </c>
      <c r="J829" s="98">
        <f t="shared" si="100"/>
        <v>63.207808159722219</v>
      </c>
      <c r="K829" s="98">
        <v>47634.2734375</v>
      </c>
      <c r="L829" s="98">
        <f t="shared" si="101"/>
        <v>280.56849245674908</v>
      </c>
      <c r="M829" s="98">
        <f t="shared" si="103"/>
        <v>282.52986930244498</v>
      </c>
      <c r="N829" s="98">
        <v>7469.4769026692711</v>
      </c>
      <c r="O829" s="98">
        <v>5638.024166666667</v>
      </c>
      <c r="P829" s="98">
        <v>294.43055555555554</v>
      </c>
      <c r="Q829" s="98">
        <v>13.862063098806473</v>
      </c>
      <c r="R829" s="98">
        <f t="shared" si="105"/>
        <v>12.779918967247715</v>
      </c>
      <c r="S829" s="98">
        <f t="shared" si="102"/>
        <v>831.72378592838845</v>
      </c>
      <c r="T829" s="101">
        <v>8.8892913476144901</v>
      </c>
    </row>
    <row r="830" spans="2:20" x14ac:dyDescent="0.2">
      <c r="B830" s="100">
        <v>43695.416666666664</v>
      </c>
      <c r="C830" s="98">
        <v>11.666228782185094</v>
      </c>
      <c r="D830" s="98">
        <f t="shared" si="106"/>
        <v>11.606818100396914</v>
      </c>
      <c r="E830" s="98">
        <v>50.892499999999998</v>
      </c>
      <c r="F830" s="98">
        <f t="shared" si="104"/>
        <v>93.423157793209654</v>
      </c>
      <c r="G830" s="98">
        <v>48846.938770689434</v>
      </c>
      <c r="H830" s="98">
        <v>21.684125434027777</v>
      </c>
      <c r="I830" s="98">
        <v>11748.881090449922</v>
      </c>
      <c r="J830" s="98">
        <f t="shared" si="100"/>
        <v>29.208374565972221</v>
      </c>
      <c r="K830" s="98">
        <v>47634.2734375</v>
      </c>
      <c r="L830" s="98">
        <f t="shared" si="101"/>
        <v>283.71708392762554</v>
      </c>
      <c r="M830" s="98">
        <f t="shared" si="103"/>
        <v>282.58260707115181</v>
      </c>
      <c r="N830" s="98">
        <v>8956.0139176432294</v>
      </c>
      <c r="O830" s="98">
        <v>5895.2091666666665</v>
      </c>
      <c r="P830" s="98">
        <v>295.24430555555557</v>
      </c>
      <c r="Q830" s="98">
        <v>11.527221627930057</v>
      </c>
      <c r="R830" s="98">
        <f t="shared" si="105"/>
        <v>12.686051440312511</v>
      </c>
      <c r="S830" s="98">
        <f t="shared" si="102"/>
        <v>691.63329767580342</v>
      </c>
      <c r="T830" s="101">
        <v>10.96391624035097</v>
      </c>
    </row>
    <row r="831" spans="2:20" x14ac:dyDescent="0.2">
      <c r="B831" s="100">
        <v>43695.458333333336</v>
      </c>
      <c r="C831" s="98">
        <v>13.891350321664422</v>
      </c>
      <c r="D831" s="98">
        <f t="shared" si="106"/>
        <v>11.585729889717079</v>
      </c>
      <c r="E831" s="98">
        <v>75.348611111111111</v>
      </c>
      <c r="F831" s="98">
        <f t="shared" si="104"/>
        <v>92.517162422839291</v>
      </c>
      <c r="G831" s="98">
        <v>52538.186111111114</v>
      </c>
      <c r="H831" s="98">
        <v>22.042610677083335</v>
      </c>
      <c r="I831" s="98">
        <v>12977.328611111112</v>
      </c>
      <c r="J831" s="98">
        <f t="shared" si="100"/>
        <v>53.30600043402778</v>
      </c>
      <c r="K831" s="98">
        <v>47634.2734375</v>
      </c>
      <c r="L831" s="98">
        <f t="shared" si="101"/>
        <v>281.95609233029597</v>
      </c>
      <c r="M831" s="98">
        <f t="shared" si="103"/>
        <v>282.48437019760735</v>
      </c>
      <c r="N831" s="98">
        <v>10506.471901041667</v>
      </c>
      <c r="O831" s="98">
        <v>6806.1324999999997</v>
      </c>
      <c r="P831" s="98">
        <v>294.98351851852402</v>
      </c>
      <c r="Q831" s="98">
        <v>13.027426188228031</v>
      </c>
      <c r="R831" s="98">
        <f t="shared" si="105"/>
        <v>12.77932612249878</v>
      </c>
      <c r="S831" s="98">
        <f t="shared" si="102"/>
        <v>781.64557129368188</v>
      </c>
      <c r="T831" s="101">
        <v>12.868265741733937</v>
      </c>
    </row>
    <row r="832" spans="2:20" x14ac:dyDescent="0.2">
      <c r="B832" s="100">
        <v>43695.5</v>
      </c>
      <c r="C832" s="98">
        <v>15.477228692902459</v>
      </c>
      <c r="D832" s="98">
        <f t="shared" si="106"/>
        <v>11.586695330409805</v>
      </c>
      <c r="E832" s="98">
        <v>67.812777777777782</v>
      </c>
      <c r="F832" s="98">
        <f t="shared" si="104"/>
        <v>91.355738811728159</v>
      </c>
      <c r="G832" s="98">
        <v>56918.545555555553</v>
      </c>
      <c r="H832" s="98">
        <v>21.684906684027776</v>
      </c>
      <c r="I832" s="98">
        <v>14214.610833333334</v>
      </c>
      <c r="J832" s="98">
        <f t="shared" si="100"/>
        <v>46.127871093750002</v>
      </c>
      <c r="K832" s="98">
        <v>47634.2734375</v>
      </c>
      <c r="L832" s="98">
        <f t="shared" si="101"/>
        <v>282.03175861359881</v>
      </c>
      <c r="M832" s="98">
        <f t="shared" si="103"/>
        <v>282.48434482833608</v>
      </c>
      <c r="N832" s="98">
        <v>11461.210143229167</v>
      </c>
      <c r="O832" s="98">
        <v>7430.0133333333333</v>
      </c>
      <c r="P832" s="98">
        <v>296.21675925917094</v>
      </c>
      <c r="Q832" s="98">
        <v>14.185000645572112</v>
      </c>
      <c r="R832" s="98">
        <f t="shared" si="105"/>
        <v>12.808637757198456</v>
      </c>
      <c r="S832" s="98">
        <f t="shared" si="102"/>
        <v>851.10003873432674</v>
      </c>
      <c r="T832" s="101">
        <v>14.818444602224691</v>
      </c>
    </row>
    <row r="833" spans="2:20" x14ac:dyDescent="0.2">
      <c r="B833" s="100">
        <v>43695.541666666664</v>
      </c>
      <c r="C833" s="98">
        <v>15.839498276760956</v>
      </c>
      <c r="D833" s="98">
        <f t="shared" si="106"/>
        <v>11.614462541551816</v>
      </c>
      <c r="E833" s="98">
        <v>105.1525</v>
      </c>
      <c r="F833" s="98">
        <f t="shared" si="104"/>
        <v>91.805461033950394</v>
      </c>
      <c r="G833" s="98">
        <v>62133.738686871133</v>
      </c>
      <c r="H833" s="98">
        <v>16.544574652777779</v>
      </c>
      <c r="I833" s="98">
        <v>15440.141611110799</v>
      </c>
      <c r="J833" s="98">
        <f t="shared" si="100"/>
        <v>88.607925347222221</v>
      </c>
      <c r="K833" s="98">
        <v>47634.2734375</v>
      </c>
      <c r="L833" s="98">
        <f t="shared" si="101"/>
        <v>284.40824356619015</v>
      </c>
      <c r="M833" s="98">
        <f t="shared" si="103"/>
        <v>282.59903346600828</v>
      </c>
      <c r="N833" s="98">
        <v>11676.128211263022</v>
      </c>
      <c r="O833" s="98">
        <v>7579.5974999999999</v>
      </c>
      <c r="P833" s="98">
        <v>295.23612433864008</v>
      </c>
      <c r="Q833" s="98">
        <v>10.827880772449943</v>
      </c>
      <c r="R833" s="98">
        <f t="shared" si="105"/>
        <v>12.695482592484417</v>
      </c>
      <c r="S833" s="98">
        <f t="shared" si="102"/>
        <v>649.67284634699661</v>
      </c>
      <c r="T833" s="101">
        <v>15.924103098110354</v>
      </c>
    </row>
    <row r="834" spans="2:20" x14ac:dyDescent="0.2">
      <c r="B834" s="100">
        <v>43695.583333333336</v>
      </c>
      <c r="C834" s="98">
        <v>15.350324796570671</v>
      </c>
      <c r="D834" s="98">
        <f t="shared" si="106"/>
        <v>11.639014948625173</v>
      </c>
      <c r="E834" s="98">
        <v>87.832499999999996</v>
      </c>
      <c r="F834" s="98">
        <f t="shared" si="104"/>
        <v>90.912116126542969</v>
      </c>
      <c r="G834" s="98">
        <v>68249.486036035756</v>
      </c>
      <c r="H834" s="98">
        <v>21.416243489583334</v>
      </c>
      <c r="I834" s="98">
        <v>16677.806775011602</v>
      </c>
      <c r="J834" s="98">
        <f t="shared" si="100"/>
        <v>66.416256510416659</v>
      </c>
      <c r="K834" s="98">
        <v>47634.2734375</v>
      </c>
      <c r="L834" s="98">
        <f t="shared" si="101"/>
        <v>284.78522175653939</v>
      </c>
      <c r="M834" s="98">
        <f t="shared" si="103"/>
        <v>282.74223265609743</v>
      </c>
      <c r="N834" s="98">
        <v>11416.022661946614</v>
      </c>
      <c r="O834" s="98">
        <v>7414.4483333333337</v>
      </c>
      <c r="P834" s="98">
        <v>295.29638888890543</v>
      </c>
      <c r="Q834" s="98">
        <v>10.511167132366035</v>
      </c>
      <c r="R834" s="98">
        <f t="shared" si="105"/>
        <v>12.564329808921471</v>
      </c>
      <c r="S834" s="98">
        <f t="shared" si="102"/>
        <v>630.67002794196208</v>
      </c>
      <c r="T834" s="101">
        <v>15.87942168536499</v>
      </c>
    </row>
    <row r="835" spans="2:20" x14ac:dyDescent="0.2">
      <c r="B835" s="100">
        <v>43695.625</v>
      </c>
      <c r="C835" s="98">
        <v>14.599743882639126</v>
      </c>
      <c r="D835" s="98">
        <f t="shared" si="106"/>
        <v>11.66008822375319</v>
      </c>
      <c r="E835" s="98">
        <v>140.20833333333334</v>
      </c>
      <c r="F835" s="98">
        <f t="shared" si="104"/>
        <v>92.366016589505932</v>
      </c>
      <c r="G835" s="98">
        <v>75330.516666666663</v>
      </c>
      <c r="H835" s="98">
        <v>21.894422743055557</v>
      </c>
      <c r="I835" s="98">
        <v>17909.782777777778</v>
      </c>
      <c r="J835" s="98">
        <f t="shared" si="100"/>
        <v>118.31391059027779</v>
      </c>
      <c r="K835" s="98">
        <v>47634.2734375</v>
      </c>
      <c r="L835" s="98">
        <f t="shared" si="101"/>
        <v>281.15878871993885</v>
      </c>
      <c r="M835" s="98">
        <f t="shared" si="103"/>
        <v>282.72179558047145</v>
      </c>
      <c r="N835" s="98">
        <v>10997.567595214843</v>
      </c>
      <c r="O835" s="98">
        <v>7135.9291666666668</v>
      </c>
      <c r="P835" s="98">
        <v>295.48035185185569</v>
      </c>
      <c r="Q835" s="98">
        <v>14.321563131916854</v>
      </c>
      <c r="R835" s="98">
        <f t="shared" si="105"/>
        <v>12.610009465269394</v>
      </c>
      <c r="S835" s="98">
        <f t="shared" si="102"/>
        <v>859.29378791501119</v>
      </c>
      <c r="T835" s="101">
        <v>15.390572234820574</v>
      </c>
    </row>
    <row r="836" spans="2:20" x14ac:dyDescent="0.2">
      <c r="B836" s="100">
        <v>43695.666666666664</v>
      </c>
      <c r="C836" s="98">
        <v>14.011537029915619</v>
      </c>
      <c r="D836" s="98">
        <f t="shared" si="106"/>
        <v>11.679887842426171</v>
      </c>
      <c r="E836" s="98">
        <v>120.62277777777778</v>
      </c>
      <c r="F836" s="98">
        <f t="shared" si="104"/>
        <v>92.582880015431854</v>
      </c>
      <c r="G836" s="98">
        <v>81693.436928104289</v>
      </c>
      <c r="H836" s="98">
        <v>21.895518663194444</v>
      </c>
      <c r="I836" s="98">
        <v>19145.40861111111</v>
      </c>
      <c r="J836" s="98">
        <f t="shared" si="100"/>
        <v>98.727259114583347</v>
      </c>
      <c r="K836" s="98">
        <v>47634.2734375</v>
      </c>
      <c r="L836" s="98">
        <f t="shared" si="101"/>
        <v>281.23326503312552</v>
      </c>
      <c r="M836" s="98">
        <f t="shared" si="103"/>
        <v>282.54597934591681</v>
      </c>
      <c r="N836" s="98">
        <v>10704.135703125001</v>
      </c>
      <c r="O836" s="98">
        <v>6939.6433333333334</v>
      </c>
      <c r="P836" s="98">
        <v>295.57546296295192</v>
      </c>
      <c r="Q836" s="98">
        <v>14.342197929826394</v>
      </c>
      <c r="R836" s="98">
        <f t="shared" si="105"/>
        <v>12.800995452910762</v>
      </c>
      <c r="S836" s="98">
        <f t="shared" si="102"/>
        <v>860.53187578958364</v>
      </c>
      <c r="T836" s="101">
        <v>14.744964671314099</v>
      </c>
    </row>
    <row r="837" spans="2:20" x14ac:dyDescent="0.2">
      <c r="B837" s="100">
        <v>43695.708333333336</v>
      </c>
      <c r="C837" s="98">
        <v>13.567725427757185</v>
      </c>
      <c r="D837" s="98">
        <f t="shared" si="106"/>
        <v>11.696105211877621</v>
      </c>
      <c r="E837" s="98">
        <v>102.65805555555555</v>
      </c>
      <c r="F837" s="98">
        <f t="shared" si="104"/>
        <v>93.302926311728143</v>
      </c>
      <c r="G837" s="98">
        <v>88750.546296296117</v>
      </c>
      <c r="H837" s="98">
        <v>17.098936631944444</v>
      </c>
      <c r="I837" s="98">
        <v>20391.549155555524</v>
      </c>
      <c r="J837" s="98">
        <f t="shared" si="100"/>
        <v>85.559118923611109</v>
      </c>
      <c r="K837" s="98">
        <v>47634.2734375</v>
      </c>
      <c r="L837" s="98">
        <f t="shared" si="101"/>
        <v>282.9961264536912</v>
      </c>
      <c r="M837" s="98">
        <f t="shared" si="103"/>
        <v>282.60194817329585</v>
      </c>
      <c r="N837" s="98">
        <v>10402.246564941406</v>
      </c>
      <c r="O837" s="98">
        <v>6752.7833333333338</v>
      </c>
      <c r="P837" s="98">
        <v>295.72055555555556</v>
      </c>
      <c r="Q837" s="98">
        <v>12.724429101864354</v>
      </c>
      <c r="R837" s="98">
        <f t="shared" si="105"/>
        <v>12.76643866256874</v>
      </c>
      <c r="S837" s="98">
        <f t="shared" si="102"/>
        <v>763.46574611186122</v>
      </c>
      <c r="T837" s="101">
        <v>14.308978209293887</v>
      </c>
    </row>
    <row r="838" spans="2:20" x14ac:dyDescent="0.2">
      <c r="B838" s="100">
        <v>43695.75</v>
      </c>
      <c r="C838" s="98">
        <v>13.454967681037056</v>
      </c>
      <c r="D838" s="98">
        <f t="shared" si="106"/>
        <v>11.702324171915306</v>
      </c>
      <c r="E838" s="98">
        <v>104.30527777777777</v>
      </c>
      <c r="F838" s="98">
        <f t="shared" si="104"/>
        <v>91.96391010802445</v>
      </c>
      <c r="G838" s="98">
        <v>95149.119805555601</v>
      </c>
      <c r="H838" s="98">
        <v>21.545551215277779</v>
      </c>
      <c r="I838" s="98">
        <v>21651.691675627164</v>
      </c>
      <c r="J838" s="98">
        <f t="shared" ref="J838:J901" si="107">E838-H838</f>
        <v>82.759726562499992</v>
      </c>
      <c r="K838" s="98">
        <v>47634.2734375</v>
      </c>
      <c r="L838" s="98">
        <f t="shared" ref="L838:L901" si="108">P838-Q838</f>
        <v>284.26532584472665</v>
      </c>
      <c r="M838" s="98">
        <f t="shared" si="103"/>
        <v>282.68512271819367</v>
      </c>
      <c r="N838" s="98">
        <v>10397.231797688803</v>
      </c>
      <c r="O838" s="98">
        <v>6736.5550000000003</v>
      </c>
      <c r="P838" s="98">
        <v>296.02388888888891</v>
      </c>
      <c r="Q838" s="98">
        <v>11.75856304416226</v>
      </c>
      <c r="R838" s="98">
        <f t="shared" si="105"/>
        <v>12.668239040511528</v>
      </c>
      <c r="S838" s="98">
        <f t="shared" ref="S838:S901" si="109">Q838*60</f>
        <v>705.51378264973562</v>
      </c>
      <c r="T838" s="101">
        <v>13.814886868662304</v>
      </c>
    </row>
    <row r="839" spans="2:20" x14ac:dyDescent="0.2">
      <c r="B839" s="100">
        <v>43695.791666666664</v>
      </c>
      <c r="C839" s="98">
        <v>13.59872130115814</v>
      </c>
      <c r="D839" s="98">
        <f t="shared" si="106"/>
        <v>11.719407920672829</v>
      </c>
      <c r="E839" s="98">
        <v>109.58708333333334</v>
      </c>
      <c r="F839" s="98">
        <f t="shared" si="104"/>
        <v>91.804621913580021</v>
      </c>
      <c r="G839" s="98">
        <v>101988.91401326563</v>
      </c>
      <c r="H839" s="98">
        <v>21.932953559027776</v>
      </c>
      <c r="I839" s="98">
        <v>22887.858587962965</v>
      </c>
      <c r="J839" s="98">
        <f t="shared" si="107"/>
        <v>87.654129774305559</v>
      </c>
      <c r="K839" s="98">
        <v>47634.2734375</v>
      </c>
      <c r="L839" s="98">
        <f t="shared" si="108"/>
        <v>281.62642449956883</v>
      </c>
      <c r="M839" s="98">
        <f t="shared" si="103"/>
        <v>282.69971044027028</v>
      </c>
      <c r="N839" s="98">
        <v>10443.397674967448</v>
      </c>
      <c r="O839" s="98">
        <v>6771.5091666666667</v>
      </c>
      <c r="P839" s="98">
        <v>295.48266666668155</v>
      </c>
      <c r="Q839" s="98">
        <v>13.856242167112715</v>
      </c>
      <c r="R839" s="98">
        <f t="shared" si="105"/>
        <v>12.645818756706694</v>
      </c>
      <c r="S839" s="98">
        <f t="shared" si="109"/>
        <v>831.37453002676284</v>
      </c>
      <c r="T839" s="101">
        <v>13.893402878470951</v>
      </c>
    </row>
    <row r="840" spans="2:20" x14ac:dyDescent="0.2">
      <c r="B840" s="100">
        <v>43695.833333333336</v>
      </c>
      <c r="C840" s="98">
        <v>13.68544187838949</v>
      </c>
      <c r="D840" s="98">
        <f t="shared" si="106"/>
        <v>11.754139101679209</v>
      </c>
      <c r="E840" s="98">
        <v>110.73916666666666</v>
      </c>
      <c r="F840" s="98">
        <f t="shared" si="104"/>
        <v>92.693024691357792</v>
      </c>
      <c r="G840" s="98">
        <v>108275.45828779366</v>
      </c>
      <c r="H840" s="98">
        <v>22.037402343749999</v>
      </c>
      <c r="I840" s="98">
        <v>24126.775277777779</v>
      </c>
      <c r="J840" s="98">
        <f t="shared" si="107"/>
        <v>88.701764322916659</v>
      </c>
      <c r="K840" s="98">
        <v>47634.2734375</v>
      </c>
      <c r="L840" s="98">
        <f t="shared" si="108"/>
        <v>284.51236763266036</v>
      </c>
      <c r="M840" s="98">
        <f t="shared" si="103"/>
        <v>282.80512540664586</v>
      </c>
      <c r="N840" s="98">
        <v>10471.480552571615</v>
      </c>
      <c r="O840" s="98">
        <v>6794.7908333333335</v>
      </c>
      <c r="P840" s="98">
        <v>295.50282407407133</v>
      </c>
      <c r="Q840" s="98">
        <v>10.990456441410998</v>
      </c>
      <c r="R840" s="98">
        <f t="shared" si="105"/>
        <v>12.521412663787785</v>
      </c>
      <c r="S840" s="98">
        <f t="shared" si="109"/>
        <v>659.42738648465991</v>
      </c>
      <c r="T840" s="101">
        <v>14.067674945283475</v>
      </c>
    </row>
    <row r="841" spans="2:20" x14ac:dyDescent="0.2">
      <c r="B841" s="100">
        <v>43695.875</v>
      </c>
      <c r="C841" s="98">
        <v>13.800062218399706</v>
      </c>
      <c r="D841" s="98">
        <f t="shared" si="106"/>
        <v>11.802815792948593</v>
      </c>
      <c r="E841" s="98">
        <v>82.585833333333326</v>
      </c>
      <c r="F841" s="98">
        <f t="shared" si="104"/>
        <v>92.177133487654089</v>
      </c>
      <c r="G841" s="98">
        <v>114562.29838709222</v>
      </c>
      <c r="H841" s="98">
        <v>16.741894531250001</v>
      </c>
      <c r="I841" s="98">
        <v>25368.967981481379</v>
      </c>
      <c r="J841" s="98">
        <f t="shared" si="107"/>
        <v>65.843938802083329</v>
      </c>
      <c r="K841" s="98">
        <v>47634.2734375</v>
      </c>
      <c r="L841" s="98">
        <f t="shared" si="108"/>
        <v>281.67425956976081</v>
      </c>
      <c r="M841" s="98">
        <f t="shared" si="103"/>
        <v>282.5631012234918</v>
      </c>
      <c r="N841" s="98">
        <v>10572.160633138021</v>
      </c>
      <c r="O841" s="98">
        <v>6858.4775</v>
      </c>
      <c r="P841" s="98">
        <v>295.50768518520727</v>
      </c>
      <c r="Q841" s="98">
        <v>13.833425615446435</v>
      </c>
      <c r="R841" s="98">
        <f t="shared" si="105"/>
        <v>12.760192537529164</v>
      </c>
      <c r="S841" s="98">
        <f t="shared" si="109"/>
        <v>830.00553692678614</v>
      </c>
      <c r="T841" s="101">
        <v>14.104456240765414</v>
      </c>
    </row>
    <row r="842" spans="2:20" x14ac:dyDescent="0.2">
      <c r="B842" s="100">
        <v>43695.916666666664</v>
      </c>
      <c r="C842" s="98">
        <v>14.033761441796862</v>
      </c>
      <c r="D842" s="98">
        <f t="shared" si="106"/>
        <v>11.867466799400846</v>
      </c>
      <c r="E842" s="98">
        <v>123.7475</v>
      </c>
      <c r="F842" s="98">
        <f t="shared" si="104"/>
        <v>93.470270061728158</v>
      </c>
      <c r="G842" s="98">
        <v>120595.67777777778</v>
      </c>
      <c r="H842" s="98">
        <v>21.642046440972223</v>
      </c>
      <c r="I842" s="98">
        <v>26619.716741192442</v>
      </c>
      <c r="J842" s="98">
        <f t="shared" si="107"/>
        <v>102.10545355902778</v>
      </c>
      <c r="K842" s="98">
        <v>47634.2734375</v>
      </c>
      <c r="L842" s="98">
        <f t="shared" si="108"/>
        <v>283.13741404805745</v>
      </c>
      <c r="M842" s="98">
        <f t="shared" si="103"/>
        <v>282.57648071715317</v>
      </c>
      <c r="N842" s="98">
        <v>10742.026918945312</v>
      </c>
      <c r="O842" s="98">
        <v>6965.0308333333332</v>
      </c>
      <c r="P842" s="98">
        <v>296.26183127571312</v>
      </c>
      <c r="Q842" s="98">
        <v>13.124417227655648</v>
      </c>
      <c r="R842" s="98">
        <f t="shared" si="105"/>
        <v>12.754960334676609</v>
      </c>
      <c r="S842" s="98">
        <f t="shared" si="109"/>
        <v>787.46503365933893</v>
      </c>
      <c r="T842" s="101">
        <v>14.324549232853784</v>
      </c>
    </row>
    <row r="843" spans="2:20" x14ac:dyDescent="0.2">
      <c r="B843" s="100">
        <v>43695.958333333336</v>
      </c>
      <c r="C843" s="98">
        <v>14.337795091734993</v>
      </c>
      <c r="D843" s="98">
        <f t="shared" si="106"/>
        <v>11.943521758256514</v>
      </c>
      <c r="E843" s="98">
        <v>99.81305555555555</v>
      </c>
      <c r="F843" s="98">
        <f t="shared" si="104"/>
        <v>93.594818672839267</v>
      </c>
      <c r="G843" s="98">
        <v>126070.56337037034</v>
      </c>
      <c r="H843" s="98">
        <v>22.049717881944446</v>
      </c>
      <c r="I843" s="98">
        <v>27861.460555555557</v>
      </c>
      <c r="J843" s="98">
        <f t="shared" si="107"/>
        <v>77.763337673611105</v>
      </c>
      <c r="K843" s="98">
        <v>47634.2734375</v>
      </c>
      <c r="L843" s="98">
        <f t="shared" si="108"/>
        <v>284.2024342003258</v>
      </c>
      <c r="M843" s="98">
        <f t="shared" si="103"/>
        <v>282.65742720524014</v>
      </c>
      <c r="N843" s="98">
        <v>10871.690771484375</v>
      </c>
      <c r="O843" s="98">
        <v>7058.6158333333333</v>
      </c>
      <c r="P843" s="98">
        <v>295.76222222222225</v>
      </c>
      <c r="Q843" s="98">
        <v>11.559788021896448</v>
      </c>
      <c r="R843" s="98">
        <f t="shared" si="105"/>
        <v>12.653835091445929</v>
      </c>
      <c r="S843" s="98">
        <f t="shared" si="109"/>
        <v>693.58728131378689</v>
      </c>
      <c r="T843" s="101">
        <v>14.572650982491258</v>
      </c>
    </row>
    <row r="844" spans="2:20" x14ac:dyDescent="0.2">
      <c r="B844" s="100">
        <v>43696</v>
      </c>
      <c r="C844" s="98">
        <v>13.335452919465542</v>
      </c>
      <c r="D844" s="98">
        <f t="shared" si="106"/>
        <v>11.992589738110306</v>
      </c>
      <c r="E844" s="98">
        <v>88.594166666666666</v>
      </c>
      <c r="F844" s="98">
        <f t="shared" si="104"/>
        <v>94.318858024691124</v>
      </c>
      <c r="G844" s="98">
        <v>132378.11725768592</v>
      </c>
      <c r="H844" s="98">
        <v>21.715722656250001</v>
      </c>
      <c r="I844" s="98">
        <v>29108.894444444446</v>
      </c>
      <c r="J844" s="98">
        <f t="shared" si="107"/>
        <v>66.878444010416672</v>
      </c>
      <c r="K844" s="98">
        <v>47634.2734375</v>
      </c>
      <c r="L844" s="98">
        <f t="shared" si="108"/>
        <v>281.65830914213916</v>
      </c>
      <c r="M844" s="98">
        <f t="shared" si="103"/>
        <v>282.70046829719513</v>
      </c>
      <c r="N844" s="98">
        <v>10307.428183593751</v>
      </c>
      <c r="O844" s="98">
        <v>6687.2791666666662</v>
      </c>
      <c r="P844" s="98">
        <v>295.35824074076282</v>
      </c>
      <c r="Q844" s="98">
        <v>13.699931598623646</v>
      </c>
      <c r="R844" s="98">
        <f t="shared" si="105"/>
        <v>12.627248474800455</v>
      </c>
      <c r="S844" s="98">
        <f t="shared" si="109"/>
        <v>821.99589591741881</v>
      </c>
      <c r="T844" s="101">
        <v>14.447366087259466</v>
      </c>
    </row>
    <row r="845" spans="2:20" x14ac:dyDescent="0.2">
      <c r="B845" s="100">
        <v>43696.041666666664</v>
      </c>
      <c r="C845" s="98">
        <v>11.711872924639998</v>
      </c>
      <c r="D845" s="98">
        <f t="shared" si="106"/>
        <v>12.015920751724066</v>
      </c>
      <c r="E845" s="98">
        <v>91.862499999999997</v>
      </c>
      <c r="F845" s="98">
        <f t="shared" si="104"/>
        <v>93.280351080246703</v>
      </c>
      <c r="G845" s="98">
        <v>3211.6385555555753</v>
      </c>
      <c r="H845" s="98">
        <v>16.566505714697914</v>
      </c>
      <c r="I845" s="98">
        <v>1934.2380555555555</v>
      </c>
      <c r="J845" s="98">
        <f t="shared" si="107"/>
        <v>75.295994285302086</v>
      </c>
      <c r="K845" s="98">
        <v>5455.9687836739749</v>
      </c>
      <c r="L845" s="98">
        <f t="shared" si="108"/>
        <v>280.93705700516261</v>
      </c>
      <c r="M845" s="98">
        <f t="shared" si="103"/>
        <v>282.68110335652869</v>
      </c>
      <c r="N845" s="98">
        <v>9281.5833333333339</v>
      </c>
      <c r="O845" s="98">
        <v>6054.0050000000001</v>
      </c>
      <c r="P845" s="98">
        <v>294.87595238097015</v>
      </c>
      <c r="Q845" s="98">
        <v>13.938895375807544</v>
      </c>
      <c r="R845" s="98">
        <f t="shared" si="105"/>
        <v>12.633327480723798</v>
      </c>
      <c r="S845" s="98">
        <f t="shared" si="109"/>
        <v>836.33372254845267</v>
      </c>
      <c r="T845" s="101">
        <v>13.406785284309752</v>
      </c>
    </row>
    <row r="846" spans="2:20" x14ac:dyDescent="0.2">
      <c r="B846" s="100">
        <v>43696.083333333336</v>
      </c>
      <c r="C846" s="98">
        <v>9.7184232860141329</v>
      </c>
      <c r="D846" s="98">
        <f t="shared" si="106"/>
        <v>12.010353020918986</v>
      </c>
      <c r="E846" s="98">
        <v>99.564722222222215</v>
      </c>
      <c r="F846" s="98">
        <f t="shared" si="104"/>
        <v>93.393020833333367</v>
      </c>
      <c r="G846" s="98">
        <v>8705.4770025850012</v>
      </c>
      <c r="H846" s="98">
        <v>21.581243434873951</v>
      </c>
      <c r="I846" s="98">
        <v>1735.6022736626865</v>
      </c>
      <c r="J846" s="98">
        <f t="shared" si="107"/>
        <v>77.983478787348261</v>
      </c>
      <c r="K846" s="98">
        <v>15359.542698567708</v>
      </c>
      <c r="L846" s="98">
        <f t="shared" si="108"/>
        <v>282.17400973440078</v>
      </c>
      <c r="M846" s="98">
        <f t="shared" si="103"/>
        <v>282.57427057511393</v>
      </c>
      <c r="N846" s="98">
        <v>8036.0255460611979</v>
      </c>
      <c r="O846" s="98">
        <v>5673.6208333333334</v>
      </c>
      <c r="P846" s="98">
        <v>295.53212962965171</v>
      </c>
      <c r="Q846" s="98">
        <v>13.358119895250937</v>
      </c>
      <c r="R846" s="98">
        <f t="shared" si="105"/>
        <v>12.751453986419206</v>
      </c>
      <c r="S846" s="98">
        <f t="shared" si="109"/>
        <v>801.48719371505626</v>
      </c>
      <c r="T846" s="101">
        <v>11.401489081902417</v>
      </c>
    </row>
    <row r="847" spans="2:20" x14ac:dyDescent="0.2">
      <c r="B847" s="100">
        <v>43696.125</v>
      </c>
      <c r="C847" s="98">
        <v>8.3676676858802477</v>
      </c>
      <c r="D847" s="98">
        <f t="shared" si="106"/>
        <v>11.99852620830098</v>
      </c>
      <c r="E847" s="98">
        <v>102.97555555555556</v>
      </c>
      <c r="F847" s="98">
        <f t="shared" si="104"/>
        <v>94.478755787037073</v>
      </c>
      <c r="G847" s="98">
        <v>14395.947551788753</v>
      </c>
      <c r="H847" s="98">
        <v>21.985091145833334</v>
      </c>
      <c r="I847" s="98">
        <v>2970.0158333333334</v>
      </c>
      <c r="J847" s="98">
        <f t="shared" si="107"/>
        <v>80.990464409722222</v>
      </c>
      <c r="K847" s="98">
        <v>25729.593831560876</v>
      </c>
      <c r="L847" s="98">
        <f t="shared" si="108"/>
        <v>284.06602030024345</v>
      </c>
      <c r="M847" s="98">
        <f t="shared" si="103"/>
        <v>282.43218836112811</v>
      </c>
      <c r="N847" s="98">
        <v>7090.2575105794267</v>
      </c>
      <c r="O847" s="98">
        <v>5645.3074999999999</v>
      </c>
      <c r="P847" s="98">
        <v>295.52708333333334</v>
      </c>
      <c r="Q847" s="98">
        <v>11.46106303308987</v>
      </c>
      <c r="R847" s="98">
        <f t="shared" si="105"/>
        <v>12.935042759047962</v>
      </c>
      <c r="S847" s="98">
        <f t="shared" si="109"/>
        <v>687.66378198539223</v>
      </c>
      <c r="T847" s="101">
        <v>9.6574770810869008</v>
      </c>
    </row>
    <row r="848" spans="2:20" x14ac:dyDescent="0.2">
      <c r="B848" s="100">
        <v>43696.166666666664</v>
      </c>
      <c r="C848" s="98">
        <v>7.6929503073571119</v>
      </c>
      <c r="D848" s="98">
        <f t="shared" si="106"/>
        <v>11.988239617882892</v>
      </c>
      <c r="E848" s="98">
        <v>76.636944444444438</v>
      </c>
      <c r="F848" s="98">
        <f t="shared" si="104"/>
        <v>94.039403935185206</v>
      </c>
      <c r="G848" s="98">
        <v>20264.161695906321</v>
      </c>
      <c r="H848" s="98">
        <v>21.936078559027777</v>
      </c>
      <c r="I848" s="98">
        <v>4200.8211111111113</v>
      </c>
      <c r="J848" s="98">
        <f t="shared" si="107"/>
        <v>54.700865885416661</v>
      </c>
      <c r="K848" s="98">
        <v>36090.389554398324</v>
      </c>
      <c r="L848" s="98">
        <f t="shared" si="108"/>
        <v>284.0196453494413</v>
      </c>
      <c r="M848" s="98">
        <f t="shared" si="103"/>
        <v>282.28500905198024</v>
      </c>
      <c r="N848" s="98">
        <v>6571.5862398274739</v>
      </c>
      <c r="O848" s="98">
        <v>5644.9841666666671</v>
      </c>
      <c r="P848" s="98">
        <v>295.11641666663189</v>
      </c>
      <c r="Q848" s="98">
        <v>11.096771317190594</v>
      </c>
      <c r="R848" s="98">
        <f t="shared" si="105"/>
        <v>13.084333565106997</v>
      </c>
      <c r="S848" s="98">
        <f t="shared" si="109"/>
        <v>665.80627903143568</v>
      </c>
      <c r="T848" s="101">
        <v>8.6471174393759842</v>
      </c>
    </row>
    <row r="849" spans="2:20" x14ac:dyDescent="0.2">
      <c r="B849" s="100">
        <v>43696.208333333336</v>
      </c>
      <c r="C849" s="98">
        <v>7.4115930039285738</v>
      </c>
      <c r="D849" s="98">
        <f t="shared" si="106"/>
        <v>11.979179084789472</v>
      </c>
      <c r="E849" s="98">
        <v>114.51722222222222</v>
      </c>
      <c r="F849" s="98">
        <f t="shared" si="104"/>
        <v>95.307239583333342</v>
      </c>
      <c r="G849" s="98">
        <v>25993.35</v>
      </c>
      <c r="H849" s="98">
        <v>16.766147641781249</v>
      </c>
      <c r="I849" s="98">
        <v>5451.9504814815855</v>
      </c>
      <c r="J849" s="98">
        <f t="shared" si="107"/>
        <v>97.751074580440971</v>
      </c>
      <c r="K849" s="98">
        <v>44342.695622467996</v>
      </c>
      <c r="L849" s="98">
        <f t="shared" si="108"/>
        <v>281.83893464458481</v>
      </c>
      <c r="M849" s="98">
        <f t="shared" si="103"/>
        <v>282.37888830136194</v>
      </c>
      <c r="N849" s="98">
        <v>6264.9485249837244</v>
      </c>
      <c r="O849" s="98">
        <v>5646.7566666666671</v>
      </c>
      <c r="P849" s="98">
        <v>294.69282407408372</v>
      </c>
      <c r="Q849" s="98">
        <v>12.853889429498878</v>
      </c>
      <c r="R849" s="98">
        <f t="shared" si="105"/>
        <v>12.989044207701014</v>
      </c>
      <c r="S849" s="98">
        <f t="shared" si="109"/>
        <v>771.23336576993267</v>
      </c>
      <c r="T849" s="101">
        <v>8.0005468665741173</v>
      </c>
    </row>
    <row r="850" spans="2:20" x14ac:dyDescent="0.2">
      <c r="B850" s="100">
        <v>43696.25</v>
      </c>
      <c r="C850" s="98">
        <v>7.3137209584977896</v>
      </c>
      <c r="D850" s="98">
        <f t="shared" si="106"/>
        <v>11.978398613965176</v>
      </c>
      <c r="E850" s="98">
        <v>85.875</v>
      </c>
      <c r="F850" s="98">
        <f t="shared" si="104"/>
        <v>95.051521990740738</v>
      </c>
      <c r="G850" s="98">
        <v>30811.317320263384</v>
      </c>
      <c r="H850" s="98">
        <v>21.683778211805556</v>
      </c>
      <c r="I850" s="98">
        <v>6704.0594248502784</v>
      </c>
      <c r="J850" s="98">
        <f t="shared" si="107"/>
        <v>64.19122178819444</v>
      </c>
      <c r="K850" s="98">
        <v>47451.595169564534</v>
      </c>
      <c r="L850" s="98">
        <f t="shared" si="108"/>
        <v>280.49806562090043</v>
      </c>
      <c r="M850" s="98">
        <f t="shared" si="103"/>
        <v>282.4820675703686</v>
      </c>
      <c r="N850" s="98">
        <v>6081.5323091634118</v>
      </c>
      <c r="O850" s="98">
        <v>5647.3241666666663</v>
      </c>
      <c r="P850" s="98">
        <v>294.57731481479271</v>
      </c>
      <c r="Q850" s="98">
        <v>14.07924919389227</v>
      </c>
      <c r="R850" s="98">
        <f t="shared" si="105"/>
        <v>12.887327130051453</v>
      </c>
      <c r="S850" s="98">
        <f t="shared" si="109"/>
        <v>844.75495163353617</v>
      </c>
      <c r="T850" s="101">
        <v>7.8428924850356347</v>
      </c>
    </row>
    <row r="851" spans="2:20" x14ac:dyDescent="0.2">
      <c r="B851" s="100">
        <v>43696.291666666664</v>
      </c>
      <c r="C851" s="98">
        <v>7.5736802774005465</v>
      </c>
      <c r="D851" s="98">
        <f t="shared" si="106"/>
        <v>11.983267513865483</v>
      </c>
      <c r="E851" s="98">
        <v>62.643333333333331</v>
      </c>
      <c r="F851" s="98">
        <f t="shared" si="104"/>
        <v>95.340225694444442</v>
      </c>
      <c r="G851" s="98">
        <v>35954.01666666667</v>
      </c>
      <c r="H851" s="98">
        <v>21.360199652777776</v>
      </c>
      <c r="I851" s="98">
        <v>7940.0427777777777</v>
      </c>
      <c r="J851" s="98">
        <f t="shared" si="107"/>
        <v>41.283133680555551</v>
      </c>
      <c r="K851" s="98">
        <v>47453.28515625</v>
      </c>
      <c r="L851" s="98">
        <f t="shared" si="108"/>
        <v>280.22051322331032</v>
      </c>
      <c r="M851" s="98">
        <f t="shared" si="103"/>
        <v>282.46308946260189</v>
      </c>
      <c r="N851" s="98">
        <v>6253.5697477213544</v>
      </c>
      <c r="O851" s="98">
        <v>5641.8658333333333</v>
      </c>
      <c r="P851" s="98">
        <v>294.4688888888889</v>
      </c>
      <c r="Q851" s="98">
        <v>14.248375665578576</v>
      </c>
      <c r="R851" s="98">
        <f t="shared" si="105"/>
        <v>12.877574527942146</v>
      </c>
      <c r="S851" s="98">
        <f t="shared" si="109"/>
        <v>854.90253993471458</v>
      </c>
      <c r="T851" s="101">
        <v>7.7213367952763416</v>
      </c>
    </row>
    <row r="852" spans="2:20" x14ac:dyDescent="0.2">
      <c r="B852" s="100">
        <v>43696.333333333336</v>
      </c>
      <c r="C852" s="98">
        <v>8.9362583087373704</v>
      </c>
      <c r="D852" s="98">
        <f t="shared" si="106"/>
        <v>12.031784931711753</v>
      </c>
      <c r="E852" s="98">
        <v>78.562777777777782</v>
      </c>
      <c r="F852" s="98">
        <f t="shared" si="104"/>
        <v>94.271568287037042</v>
      </c>
      <c r="G852" s="98">
        <v>39980.813657407474</v>
      </c>
      <c r="H852" s="98">
        <v>22.01765407986111</v>
      </c>
      <c r="I852" s="98">
        <v>9160.3522222222218</v>
      </c>
      <c r="J852" s="98">
        <f t="shared" si="107"/>
        <v>56.545123697916672</v>
      </c>
      <c r="K852" s="98">
        <v>47453.28515625</v>
      </c>
      <c r="L852" s="98">
        <f t="shared" si="108"/>
        <v>280.88575634445584</v>
      </c>
      <c r="M852" s="98">
        <f t="shared" si="103"/>
        <v>282.44048375072884</v>
      </c>
      <c r="N852" s="98">
        <v>7147.2651005045573</v>
      </c>
      <c r="O852" s="98">
        <v>5643.2758333333331</v>
      </c>
      <c r="P852" s="98">
        <v>294.69861111111112</v>
      </c>
      <c r="Q852" s="98">
        <v>13.812854766655299</v>
      </c>
      <c r="R852" s="98">
        <f t="shared" si="105"/>
        <v>12.875041350926347</v>
      </c>
      <c r="S852" s="98">
        <f t="shared" si="109"/>
        <v>828.77128599931791</v>
      </c>
      <c r="T852" s="101">
        <v>8.6785979454784599</v>
      </c>
    </row>
    <row r="853" spans="2:20" x14ac:dyDescent="0.2">
      <c r="B853" s="100">
        <v>43696.375</v>
      </c>
      <c r="C853" s="98">
        <v>13.382978211075274</v>
      </c>
      <c r="D853" s="98">
        <f t="shared" si="106"/>
        <v>12.19829102941285</v>
      </c>
      <c r="E853" s="98">
        <v>62.681666666666665</v>
      </c>
      <c r="F853" s="98">
        <f t="shared" si="104"/>
        <v>93.550827546296304</v>
      </c>
      <c r="G853" s="98">
        <v>44558.255277777775</v>
      </c>
      <c r="H853" s="98">
        <v>16.958116319444443</v>
      </c>
      <c r="I853" s="98">
        <v>10429.619722222222</v>
      </c>
      <c r="J853" s="98">
        <f t="shared" si="107"/>
        <v>45.723550347222222</v>
      </c>
      <c r="K853" s="98">
        <v>47453.28515625</v>
      </c>
      <c r="L853" s="98">
        <f t="shared" si="108"/>
        <v>280.67592639331087</v>
      </c>
      <c r="M853" s="98">
        <f t="shared" si="103"/>
        <v>282.44496016475227</v>
      </c>
      <c r="N853" s="98">
        <v>10052.214796549479</v>
      </c>
      <c r="O853" s="98">
        <v>6531.3933333333334</v>
      </c>
      <c r="P853" s="98">
        <v>294.45824074074625</v>
      </c>
      <c r="Q853" s="98">
        <v>13.782314347435346</v>
      </c>
      <c r="R853" s="98">
        <f t="shared" si="105"/>
        <v>12.87171848628588</v>
      </c>
      <c r="S853" s="98">
        <f t="shared" si="109"/>
        <v>826.93886084612075</v>
      </c>
      <c r="T853" s="101">
        <v>11.097272316614786</v>
      </c>
    </row>
    <row r="854" spans="2:20" x14ac:dyDescent="0.2">
      <c r="B854" s="100">
        <v>43696.416666666664</v>
      </c>
      <c r="C854" s="98">
        <v>16.718093392319151</v>
      </c>
      <c r="D854" s="98">
        <f t="shared" si="106"/>
        <v>12.408785388168434</v>
      </c>
      <c r="E854" s="98">
        <v>76.601944444444442</v>
      </c>
      <c r="F854" s="98">
        <f t="shared" si="104"/>
        <v>94.622054398148137</v>
      </c>
      <c r="G854" s="98">
        <v>48577.276202746762</v>
      </c>
      <c r="H854" s="98">
        <v>21.587022569444443</v>
      </c>
      <c r="I854" s="98">
        <v>11678.273035961389</v>
      </c>
      <c r="J854" s="98">
        <f t="shared" si="107"/>
        <v>55.014921874999999</v>
      </c>
      <c r="K854" s="98">
        <v>47453.28515625</v>
      </c>
      <c r="L854" s="98">
        <f t="shared" si="108"/>
        <v>284.81137287199084</v>
      </c>
      <c r="M854" s="98">
        <f t="shared" si="103"/>
        <v>282.49055553743415</v>
      </c>
      <c r="N854" s="98">
        <v>12095.361489257812</v>
      </c>
      <c r="O854" s="98">
        <v>7849.711666666667</v>
      </c>
      <c r="P854" s="98">
        <v>295.39996913585401</v>
      </c>
      <c r="Q854" s="98">
        <v>10.588596263863145</v>
      </c>
      <c r="R854" s="98">
        <f t="shared" si="105"/>
        <v>12.83260909611643</v>
      </c>
      <c r="S854" s="98">
        <f t="shared" si="109"/>
        <v>635.31577583178876</v>
      </c>
      <c r="T854" s="101">
        <v>15.379829601181878</v>
      </c>
    </row>
    <row r="855" spans="2:20" x14ac:dyDescent="0.2">
      <c r="B855" s="100">
        <v>43696.458333333336</v>
      </c>
      <c r="C855" s="98">
        <v>16.637018777379101</v>
      </c>
      <c r="D855" s="98">
        <f t="shared" si="106"/>
        <v>12.52318824048988</v>
      </c>
      <c r="E855" s="98">
        <v>67.134502923976612</v>
      </c>
      <c r="F855" s="98">
        <f t="shared" si="104"/>
        <v>94.279799890350887</v>
      </c>
      <c r="G855" s="98">
        <v>52719.579271706651</v>
      </c>
      <c r="H855" s="98">
        <v>20.07481845429675</v>
      </c>
      <c r="I855" s="98">
        <v>12915.41942820013</v>
      </c>
      <c r="J855" s="98">
        <f t="shared" si="107"/>
        <v>47.059684469679866</v>
      </c>
      <c r="K855" s="98">
        <v>47453.28515625</v>
      </c>
      <c r="L855" s="98">
        <f t="shared" si="108"/>
        <v>279.62812359986339</v>
      </c>
      <c r="M855" s="98">
        <f t="shared" si="103"/>
        <v>282.39355684033279</v>
      </c>
      <c r="N855" s="98">
        <v>12070.548491915739</v>
      </c>
      <c r="O855" s="98">
        <v>7832.158322496749</v>
      </c>
      <c r="P855" s="98">
        <v>295.83034724463289</v>
      </c>
      <c r="Q855" s="98">
        <v>16.202223644769493</v>
      </c>
      <c r="R855" s="98">
        <f t="shared" si="105"/>
        <v>12.964892323472322</v>
      </c>
      <c r="S855" s="98">
        <f t="shared" si="109"/>
        <v>972.13341868616953</v>
      </c>
      <c r="T855" s="101">
        <v>16.490816335860682</v>
      </c>
    </row>
    <row r="856" spans="2:20" x14ac:dyDescent="0.2">
      <c r="B856" s="100">
        <v>43696.5</v>
      </c>
      <c r="C856" s="98">
        <v>16.145647572676342</v>
      </c>
      <c r="D856" s="98">
        <f t="shared" si="106"/>
        <v>12.551039027147127</v>
      </c>
      <c r="E856" s="98">
        <v>114.11722222222222</v>
      </c>
      <c r="F856" s="98">
        <f t="shared" si="104"/>
        <v>96.209151742202721</v>
      </c>
      <c r="G856" s="98">
        <v>58373.222222222219</v>
      </c>
      <c r="H856" s="98">
        <v>21.472667100694444</v>
      </c>
      <c r="I856" s="98">
        <v>14124.561944444444</v>
      </c>
      <c r="J856" s="98">
        <f t="shared" si="107"/>
        <v>92.644555121527787</v>
      </c>
      <c r="K856" s="98">
        <v>47453.28515625</v>
      </c>
      <c r="L856" s="98">
        <f t="shared" si="108"/>
        <v>281.68409385213135</v>
      </c>
      <c r="M856" s="98">
        <f t="shared" si="103"/>
        <v>282.37907080860492</v>
      </c>
      <c r="N856" s="98">
        <v>11780.480969238281</v>
      </c>
      <c r="O856" s="98">
        <v>7650.9433333333336</v>
      </c>
      <c r="P856" s="98">
        <v>295.2813888888889</v>
      </c>
      <c r="Q856" s="98">
        <v>13.59729503675752</v>
      </c>
      <c r="R856" s="98">
        <f t="shared" si="105"/>
        <v>12.940404589771719</v>
      </c>
      <c r="S856" s="98">
        <f t="shared" si="109"/>
        <v>815.83770220545125</v>
      </c>
      <c r="T856" s="101">
        <v>16.455837392383774</v>
      </c>
    </row>
    <row r="857" spans="2:20" x14ac:dyDescent="0.2">
      <c r="B857" s="100">
        <v>43696.541666666664</v>
      </c>
      <c r="C857" s="98">
        <v>15.615488885949469</v>
      </c>
      <c r="D857" s="98">
        <f t="shared" si="106"/>
        <v>12.541705302529978</v>
      </c>
      <c r="E857" s="98">
        <v>122.06736111111111</v>
      </c>
      <c r="F857" s="98">
        <f t="shared" si="104"/>
        <v>96.913937621832346</v>
      </c>
      <c r="G857" s="98">
        <v>64298.435507245063</v>
      </c>
      <c r="H857" s="98">
        <v>16.739563440392359</v>
      </c>
      <c r="I857" s="98">
        <v>15350.53388888936</v>
      </c>
      <c r="J857" s="98">
        <f t="shared" si="107"/>
        <v>105.32779767071875</v>
      </c>
      <c r="K857" s="98">
        <v>47453.28515625</v>
      </c>
      <c r="L857" s="98">
        <f t="shared" si="108"/>
        <v>282.23910211210995</v>
      </c>
      <c r="M857" s="98">
        <f t="shared" si="103"/>
        <v>282.28868991468499</v>
      </c>
      <c r="N857" s="98">
        <v>11510.381569010417</v>
      </c>
      <c r="O857" s="98">
        <v>7469.9666666666662</v>
      </c>
      <c r="P857" s="98">
        <v>294.68748677245861</v>
      </c>
      <c r="Q857" s="98">
        <v>12.448384660348658</v>
      </c>
      <c r="R857" s="98">
        <f t="shared" si="105"/>
        <v>13.00792558510083</v>
      </c>
      <c r="S857" s="98">
        <f t="shared" si="109"/>
        <v>746.90307962091947</v>
      </c>
      <c r="T857" s="101">
        <v>15.989416110920654</v>
      </c>
    </row>
    <row r="858" spans="2:20" x14ac:dyDescent="0.2">
      <c r="B858" s="100">
        <v>43696.583333333336</v>
      </c>
      <c r="C858" s="98">
        <v>14.804335859969724</v>
      </c>
      <c r="D858" s="98">
        <f t="shared" si="106"/>
        <v>12.518955763504939</v>
      </c>
      <c r="E858" s="98">
        <v>111.63694444444444</v>
      </c>
      <c r="F858" s="98">
        <f t="shared" si="104"/>
        <v>97.905789473684209</v>
      </c>
      <c r="G858" s="98">
        <v>71797.455555555556</v>
      </c>
      <c r="H858" s="98">
        <v>21.792426215277779</v>
      </c>
      <c r="I858" s="98">
        <v>16607.842899092964</v>
      </c>
      <c r="J858" s="98">
        <f t="shared" si="107"/>
        <v>89.844518229166653</v>
      </c>
      <c r="K858" s="98">
        <v>47453.28515625</v>
      </c>
      <c r="L858" s="98">
        <f t="shared" si="108"/>
        <v>283.45519389662894</v>
      </c>
      <c r="M858" s="98">
        <f t="shared" si="103"/>
        <v>282.23327208718871</v>
      </c>
      <c r="N858" s="98">
        <v>11145.322754720051</v>
      </c>
      <c r="O858" s="98">
        <v>7241.0174999999999</v>
      </c>
      <c r="P858" s="98">
        <v>295.95361111111112</v>
      </c>
      <c r="Q858" s="98">
        <v>12.498417214482195</v>
      </c>
      <c r="R858" s="98">
        <f t="shared" si="105"/>
        <v>13.090727671855669</v>
      </c>
      <c r="S858" s="98">
        <f t="shared" si="109"/>
        <v>749.9050328689317</v>
      </c>
      <c r="T858" s="101">
        <v>15.499191702282987</v>
      </c>
    </row>
    <row r="859" spans="2:20" x14ac:dyDescent="0.2">
      <c r="B859" s="100">
        <v>43696.625</v>
      </c>
      <c r="C859" s="98">
        <v>14.248795837014654</v>
      </c>
      <c r="D859" s="98">
        <f t="shared" si="106"/>
        <v>12.504332928270586</v>
      </c>
      <c r="E859" s="98">
        <v>112.14222222222222</v>
      </c>
      <c r="F859" s="98">
        <f t="shared" si="104"/>
        <v>96.736368177387916</v>
      </c>
      <c r="G859" s="98">
        <v>78554.002731482033</v>
      </c>
      <c r="H859" s="98">
        <v>22.072439236111112</v>
      </c>
      <c r="I859" s="98">
        <v>17852.898055555557</v>
      </c>
      <c r="J859" s="98">
        <f t="shared" si="107"/>
        <v>90.069782986111107</v>
      </c>
      <c r="K859" s="98">
        <v>47453.28515625</v>
      </c>
      <c r="L859" s="98">
        <f t="shared" si="108"/>
        <v>285.365761121677</v>
      </c>
      <c r="M859" s="98">
        <f t="shared" ref="M859:M922" si="110">AVERAGE(L836:L859)</f>
        <v>282.40856260392781</v>
      </c>
      <c r="N859" s="98">
        <v>10856.349780273438</v>
      </c>
      <c r="O859" s="98">
        <v>7043.4925000000003</v>
      </c>
      <c r="P859" s="98">
        <v>295.75136574075452</v>
      </c>
      <c r="Q859" s="98">
        <v>10.38560461907751</v>
      </c>
      <c r="R859" s="98">
        <f t="shared" si="105"/>
        <v>12.926729400487366</v>
      </c>
      <c r="S859" s="98">
        <f t="shared" si="109"/>
        <v>623.13627714465065</v>
      </c>
      <c r="T859" s="101">
        <v>14.839235473570621</v>
      </c>
    </row>
    <row r="860" spans="2:20" x14ac:dyDescent="0.2">
      <c r="B860" s="100">
        <v>43696.666666666664</v>
      </c>
      <c r="C860" s="98">
        <v>13.772302811013327</v>
      </c>
      <c r="D860" s="98">
        <f t="shared" si="106"/>
        <v>12.494364835816326</v>
      </c>
      <c r="E860" s="98">
        <v>111.87305555555555</v>
      </c>
      <c r="F860" s="98">
        <f t="shared" si="104"/>
        <v>96.371796418128653</v>
      </c>
      <c r="G860" s="98">
        <v>85143.599863387746</v>
      </c>
      <c r="H860" s="98">
        <v>21.895605468749999</v>
      </c>
      <c r="I860" s="98">
        <v>19089.798333333332</v>
      </c>
      <c r="J860" s="98">
        <f t="shared" si="107"/>
        <v>89.977450086805561</v>
      </c>
      <c r="K860" s="98">
        <v>47453.28515625</v>
      </c>
      <c r="L860" s="98">
        <f t="shared" si="108"/>
        <v>281.87193691408055</v>
      </c>
      <c r="M860" s="98">
        <f t="shared" si="110"/>
        <v>282.43517393230098</v>
      </c>
      <c r="N860" s="98">
        <v>10541.376448567707</v>
      </c>
      <c r="O860" s="98">
        <v>6837.2816666666668</v>
      </c>
      <c r="P860" s="98">
        <v>295.68833333333333</v>
      </c>
      <c r="Q860" s="98">
        <v>13.816396419252786</v>
      </c>
      <c r="R860" s="98">
        <f t="shared" si="105"/>
        <v>12.904821004213465</v>
      </c>
      <c r="S860" s="98">
        <f t="shared" si="109"/>
        <v>828.9837851551672</v>
      </c>
      <c r="T860" s="101">
        <v>14.549295982330934</v>
      </c>
    </row>
    <row r="861" spans="2:20" x14ac:dyDescent="0.2">
      <c r="B861" s="100">
        <v>43696.708333333336</v>
      </c>
      <c r="C861" s="98">
        <v>13.376797283490498</v>
      </c>
      <c r="D861" s="98">
        <f t="shared" si="106"/>
        <v>12.486409496471879</v>
      </c>
      <c r="E861" s="98">
        <v>129.55166666666668</v>
      </c>
      <c r="F861" s="98">
        <f t="shared" ref="F861:F924" si="111">AVERAGE(E838:E861)</f>
        <v>97.492363547758274</v>
      </c>
      <c r="G861" s="98">
        <v>92049.285909089507</v>
      </c>
      <c r="H861" s="98">
        <v>16.573133680555557</v>
      </c>
      <c r="I861" s="98">
        <v>20328.847077777344</v>
      </c>
      <c r="J861" s="98">
        <f t="shared" si="107"/>
        <v>112.97853298611112</v>
      </c>
      <c r="K861" s="98">
        <v>47453.28515625</v>
      </c>
      <c r="L861" s="98">
        <f t="shared" si="108"/>
        <v>280.71709124061118</v>
      </c>
      <c r="M861" s="98">
        <f t="shared" si="110"/>
        <v>282.340214131756</v>
      </c>
      <c r="N861" s="98">
        <v>10233.254647623698</v>
      </c>
      <c r="O861" s="98">
        <v>6632.4291666666668</v>
      </c>
      <c r="P861" s="98">
        <v>295.03326023390724</v>
      </c>
      <c r="Q861" s="98">
        <v>14.316168993296079</v>
      </c>
      <c r="R861" s="98">
        <f t="shared" ref="R861:R924" si="112">AVERAGE(Q838:Q861)</f>
        <v>12.971143499689786</v>
      </c>
      <c r="S861" s="98">
        <f t="shared" si="109"/>
        <v>858.97013959776473</v>
      </c>
      <c r="T861" s="101">
        <v>14.021021836319834</v>
      </c>
    </row>
    <row r="862" spans="2:20" x14ac:dyDescent="0.2">
      <c r="B862" s="100">
        <v>43696.75</v>
      </c>
      <c r="C862" s="98">
        <v>13.216502720474187</v>
      </c>
      <c r="D862" s="98">
        <f t="shared" si="106"/>
        <v>12.476473456448424</v>
      </c>
      <c r="E862" s="98">
        <v>122.54870370374786</v>
      </c>
      <c r="F862" s="98">
        <f t="shared" si="111"/>
        <v>98.252506294673708</v>
      </c>
      <c r="G862" s="98">
        <v>99877.782207210854</v>
      </c>
      <c r="H862" s="98">
        <v>21.467534722222222</v>
      </c>
      <c r="I862" s="98">
        <v>21572.830416666682</v>
      </c>
      <c r="J862" s="98">
        <f t="shared" si="107"/>
        <v>101.08116898152564</v>
      </c>
      <c r="K862" s="98">
        <v>47453.28515625</v>
      </c>
      <c r="L862" s="98">
        <f t="shared" si="108"/>
        <v>281.23031375113879</v>
      </c>
      <c r="M862" s="98">
        <f t="shared" si="110"/>
        <v>282.21375529452308</v>
      </c>
      <c r="N862" s="98">
        <v>10075.494831542968</v>
      </c>
      <c r="O862" s="98">
        <v>6544.2241666666669</v>
      </c>
      <c r="P862" s="98">
        <v>295.39768518517417</v>
      </c>
      <c r="Q862" s="98">
        <v>14.167371434035401</v>
      </c>
      <c r="R862" s="98">
        <f t="shared" si="112"/>
        <v>13.071510515934499</v>
      </c>
      <c r="S862" s="98">
        <f t="shared" si="109"/>
        <v>850.04228604212403</v>
      </c>
      <c r="T862" s="101">
        <v>13.679947153727214</v>
      </c>
    </row>
    <row r="863" spans="2:20" x14ac:dyDescent="0.2">
      <c r="B863" s="100">
        <v>43696.791666666664</v>
      </c>
      <c r="C863" s="98">
        <v>13.237057185526938</v>
      </c>
      <c r="D863" s="98">
        <f t="shared" si="106"/>
        <v>12.461404118297125</v>
      </c>
      <c r="E863" s="98">
        <v>102.82472222222222</v>
      </c>
      <c r="F863" s="98">
        <f t="shared" si="111"/>
        <v>97.970741248377394</v>
      </c>
      <c r="G863" s="98">
        <v>106515.5296296239</v>
      </c>
      <c r="H863" s="98">
        <v>21.576312934027779</v>
      </c>
      <c r="I863" s="98">
        <v>22799.522499999999</v>
      </c>
      <c r="J863" s="98">
        <f t="shared" si="107"/>
        <v>81.248409288194438</v>
      </c>
      <c r="K863" s="98">
        <v>47453.28515625</v>
      </c>
      <c r="L863" s="98">
        <f t="shared" si="108"/>
        <v>281.61877038362746</v>
      </c>
      <c r="M863" s="98">
        <f t="shared" si="110"/>
        <v>282.21343637302556</v>
      </c>
      <c r="N863" s="98">
        <v>10162.839588216146</v>
      </c>
      <c r="O863" s="98">
        <v>6588.1483333333335</v>
      </c>
      <c r="P863" s="98">
        <v>295.51657407406304</v>
      </c>
      <c r="Q863" s="98">
        <v>13.897803690435572</v>
      </c>
      <c r="R863" s="98">
        <f t="shared" si="112"/>
        <v>13.073242246072953</v>
      </c>
      <c r="S863" s="98">
        <f t="shared" si="109"/>
        <v>833.86822142613426</v>
      </c>
      <c r="T863" s="101">
        <v>13.465569362382521</v>
      </c>
    </row>
    <row r="864" spans="2:20" x14ac:dyDescent="0.2">
      <c r="B864" s="100">
        <v>43696.833333333336</v>
      </c>
      <c r="C864" s="98">
        <v>13.329096651783523</v>
      </c>
      <c r="D864" s="98">
        <f t="shared" si="106"/>
        <v>12.446556400521878</v>
      </c>
      <c r="E864" s="98">
        <v>107.40916666666666</v>
      </c>
      <c r="F864" s="98">
        <f t="shared" si="111"/>
        <v>97.831991248377406</v>
      </c>
      <c r="G864" s="98">
        <v>113556.95164609446</v>
      </c>
      <c r="H864" s="98">
        <v>21.890820312500001</v>
      </c>
      <c r="I864" s="98">
        <v>24024.641944444444</v>
      </c>
      <c r="J864" s="98">
        <f t="shared" si="107"/>
        <v>85.518346354166667</v>
      </c>
      <c r="K864" s="98">
        <v>47453.28515625</v>
      </c>
      <c r="L864" s="98">
        <f t="shared" si="108"/>
        <v>281.79392788150926</v>
      </c>
      <c r="M864" s="98">
        <f t="shared" si="110"/>
        <v>282.10016805006092</v>
      </c>
      <c r="N864" s="98">
        <v>10168.132469075521</v>
      </c>
      <c r="O864" s="98">
        <v>6598.2391666666663</v>
      </c>
      <c r="P864" s="98">
        <v>296.03462962961856</v>
      </c>
      <c r="Q864" s="98">
        <v>14.240701748109293</v>
      </c>
      <c r="R864" s="98">
        <f t="shared" si="112"/>
        <v>13.208669133852048</v>
      </c>
      <c r="S864" s="98">
        <f t="shared" si="109"/>
        <v>854.44210488655756</v>
      </c>
      <c r="T864" s="101">
        <v>13.43800761070691</v>
      </c>
    </row>
    <row r="865" spans="2:20" x14ac:dyDescent="0.2">
      <c r="B865" s="100">
        <v>43696.875</v>
      </c>
      <c r="C865" s="98">
        <v>13.733599747551812</v>
      </c>
      <c r="D865" s="98">
        <f t="shared" si="106"/>
        <v>12.443787130903216</v>
      </c>
      <c r="E865" s="98">
        <v>112.10694444444445</v>
      </c>
      <c r="F865" s="98">
        <f t="shared" si="111"/>
        <v>99.062037544673686</v>
      </c>
      <c r="G865" s="98">
        <v>119764.87777777777</v>
      </c>
      <c r="H865" s="98">
        <v>16.515646701388889</v>
      </c>
      <c r="I865" s="98">
        <v>25261.671111111267</v>
      </c>
      <c r="J865" s="98">
        <f t="shared" si="107"/>
        <v>95.591297743055563</v>
      </c>
      <c r="K865" s="98">
        <v>47453.28515625</v>
      </c>
      <c r="L865" s="98">
        <f t="shared" si="108"/>
        <v>286.29721753718098</v>
      </c>
      <c r="M865" s="98">
        <f t="shared" si="110"/>
        <v>282.29279129870343</v>
      </c>
      <c r="N865" s="98">
        <v>10485.347032877604</v>
      </c>
      <c r="O865" s="98">
        <v>6792.3466666666664</v>
      </c>
      <c r="P865" s="98">
        <v>296.54597222222225</v>
      </c>
      <c r="Q865" s="98">
        <v>10.248754685041268</v>
      </c>
      <c r="R865" s="98">
        <f t="shared" si="112"/>
        <v>13.059307845085165</v>
      </c>
      <c r="S865" s="98">
        <f t="shared" si="109"/>
        <v>614.92528110247611</v>
      </c>
      <c r="T865" s="101">
        <v>13.831179323868257</v>
      </c>
    </row>
    <row r="866" spans="2:20" x14ac:dyDescent="0.2">
      <c r="B866" s="100">
        <v>43696.916666666664</v>
      </c>
      <c r="C866" s="98">
        <v>14.094309798486583</v>
      </c>
      <c r="D866" s="98">
        <f t="shared" si="106"/>
        <v>12.44630997909862</v>
      </c>
      <c r="E866" s="98">
        <v>93.811111111111117</v>
      </c>
      <c r="F866" s="98">
        <f t="shared" si="111"/>
        <v>97.814688007636661</v>
      </c>
      <c r="G866" s="98">
        <v>126224.13341625201</v>
      </c>
      <c r="H866" s="98">
        <v>21.671180555555555</v>
      </c>
      <c r="I866" s="98">
        <v>26500.251814129006</v>
      </c>
      <c r="J866" s="98">
        <f t="shared" si="107"/>
        <v>72.139930555555566</v>
      </c>
      <c r="K866" s="98">
        <v>47453.28515625</v>
      </c>
      <c r="L866" s="98">
        <f t="shared" si="108"/>
        <v>281.84152950105153</v>
      </c>
      <c r="M866" s="98">
        <f t="shared" si="110"/>
        <v>282.23879610924484</v>
      </c>
      <c r="N866" s="98">
        <v>10695.105341796874</v>
      </c>
      <c r="O866" s="98">
        <v>6931.6616666666669</v>
      </c>
      <c r="P866" s="98">
        <v>295.8709259259204</v>
      </c>
      <c r="Q866" s="98">
        <v>14.029396424868869</v>
      </c>
      <c r="R866" s="98">
        <f t="shared" si="112"/>
        <v>13.097015311635717</v>
      </c>
      <c r="S866" s="98">
        <f t="shared" si="109"/>
        <v>841.76378549213211</v>
      </c>
      <c r="T866" s="101">
        <v>14.250828013155196</v>
      </c>
    </row>
    <row r="867" spans="2:20" x14ac:dyDescent="0.2">
      <c r="B867" s="100">
        <v>43696.958333333336</v>
      </c>
      <c r="C867" s="98">
        <v>14.366091197449455</v>
      </c>
      <c r="D867" s="98">
        <f t="shared" si="106"/>
        <v>12.447488983503389</v>
      </c>
      <c r="E867" s="98">
        <v>115.38638888888889</v>
      </c>
      <c r="F867" s="98">
        <f t="shared" si="111"/>
        <v>98.463576896525538</v>
      </c>
      <c r="G867" s="98">
        <v>132133.03611111111</v>
      </c>
      <c r="H867" s="98">
        <v>21.751497395833333</v>
      </c>
      <c r="I867" s="98">
        <v>27724.684444444443</v>
      </c>
      <c r="J867" s="98">
        <f t="shared" si="107"/>
        <v>93.634891493055562</v>
      </c>
      <c r="K867" s="98">
        <v>47453.28515625</v>
      </c>
      <c r="L867" s="98">
        <f t="shared" si="108"/>
        <v>281.49704337068317</v>
      </c>
      <c r="M867" s="98">
        <f t="shared" si="110"/>
        <v>282.12607149134311</v>
      </c>
      <c r="N867" s="98">
        <v>10886.468621419272</v>
      </c>
      <c r="O867" s="98">
        <v>7060.5308333333332</v>
      </c>
      <c r="P867" s="98">
        <v>295.43231481481757</v>
      </c>
      <c r="Q867" s="98">
        <v>13.935271444134415</v>
      </c>
      <c r="R867" s="98">
        <f t="shared" si="112"/>
        <v>13.195993787562299</v>
      </c>
      <c r="S867" s="98">
        <f t="shared" si="109"/>
        <v>836.11628664806494</v>
      </c>
      <c r="T867" s="101">
        <v>14.567548576550454</v>
      </c>
    </row>
    <row r="868" spans="2:20" x14ac:dyDescent="0.2">
      <c r="B868" s="100">
        <v>43697</v>
      </c>
      <c r="C868" s="98">
        <v>13.423662776799691</v>
      </c>
      <c r="D868" s="98">
        <f t="shared" si="106"/>
        <v>12.451164394225644</v>
      </c>
      <c r="E868" s="98">
        <v>101.86555555555556</v>
      </c>
      <c r="F868" s="98">
        <f t="shared" si="111"/>
        <v>99.016551433562597</v>
      </c>
      <c r="G868" s="98">
        <v>138159.67601009939</v>
      </c>
      <c r="H868" s="98">
        <v>21.626095920138887</v>
      </c>
      <c r="I868" s="98">
        <v>28948.202222222222</v>
      </c>
      <c r="J868" s="98">
        <f t="shared" si="107"/>
        <v>80.239459635416665</v>
      </c>
      <c r="K868" s="98">
        <v>47453.28515625</v>
      </c>
      <c r="L868" s="98">
        <f t="shared" si="108"/>
        <v>281.00238185864276</v>
      </c>
      <c r="M868" s="98">
        <f t="shared" si="110"/>
        <v>282.09874118786405</v>
      </c>
      <c r="N868" s="98">
        <v>10360.868017578125</v>
      </c>
      <c r="O868" s="98">
        <v>6721.4274999999998</v>
      </c>
      <c r="P868" s="98">
        <v>295.07120370388031</v>
      </c>
      <c r="Q868" s="98">
        <v>14.068821845237528</v>
      </c>
      <c r="R868" s="98">
        <f t="shared" si="112"/>
        <v>13.211364214504544</v>
      </c>
      <c r="S868" s="98">
        <f t="shared" si="109"/>
        <v>844.12931071425169</v>
      </c>
      <c r="T868" s="101">
        <v>14.473365092277527</v>
      </c>
    </row>
    <row r="869" spans="2:20" x14ac:dyDescent="0.2">
      <c r="B869" s="100">
        <v>43697.041666666664</v>
      </c>
      <c r="C869" s="98">
        <v>11.807443275981479</v>
      </c>
      <c r="D869" s="98">
        <f t="shared" si="106"/>
        <v>12.455146492198205</v>
      </c>
      <c r="E869" s="98">
        <v>101.15777777777778</v>
      </c>
      <c r="F869" s="98">
        <f t="shared" si="111"/>
        <v>99.403854674303332</v>
      </c>
      <c r="G869" s="98">
        <v>3367.7899305555557</v>
      </c>
      <c r="H869" s="98">
        <v>16.273318142361113</v>
      </c>
      <c r="I869" s="98">
        <v>1944.536974789916</v>
      </c>
      <c r="J869" s="98">
        <f t="shared" si="107"/>
        <v>84.884459635416675</v>
      </c>
      <c r="K869" s="98">
        <v>5410.9811224783789</v>
      </c>
      <c r="L869" s="98">
        <f t="shared" si="108"/>
        <v>282.89343106440367</v>
      </c>
      <c r="M869" s="98">
        <f t="shared" si="110"/>
        <v>282.18025677366575</v>
      </c>
      <c r="N869" s="98">
        <v>9370.8494344075516</v>
      </c>
      <c r="O869" s="98">
        <v>6111.0141666666668</v>
      </c>
      <c r="P869" s="98">
        <v>295.36178571425376</v>
      </c>
      <c r="Q869" s="98">
        <v>12.468354649850063</v>
      </c>
      <c r="R869" s="98">
        <f t="shared" si="112"/>
        <v>13.150091684256319</v>
      </c>
      <c r="S869" s="98">
        <f t="shared" si="109"/>
        <v>748.10127899100382</v>
      </c>
      <c r="T869" s="101">
        <v>13.611530678272247</v>
      </c>
    </row>
    <row r="870" spans="2:20" x14ac:dyDescent="0.2">
      <c r="B870" s="100">
        <v>43697.083333333336</v>
      </c>
      <c r="C870" s="98">
        <v>9.7487771359300766</v>
      </c>
      <c r="D870" s="98">
        <f t="shared" si="106"/>
        <v>12.456411235944705</v>
      </c>
      <c r="E870" s="98">
        <v>92.05916666666667</v>
      </c>
      <c r="F870" s="98">
        <f t="shared" si="111"/>
        <v>99.091123192821854</v>
      </c>
      <c r="G870" s="98">
        <v>8300.7345070425672</v>
      </c>
      <c r="H870" s="98">
        <v>21.405815972222221</v>
      </c>
      <c r="I870" s="98">
        <v>1731.9469512471226</v>
      </c>
      <c r="J870" s="98">
        <f t="shared" si="107"/>
        <v>70.653350694444441</v>
      </c>
      <c r="K870" s="98">
        <v>15337.201971751849</v>
      </c>
      <c r="L870" s="98">
        <f t="shared" si="108"/>
        <v>281.38701329242434</v>
      </c>
      <c r="M870" s="98">
        <f t="shared" si="110"/>
        <v>282.14746525525004</v>
      </c>
      <c r="N870" s="98">
        <v>7982.7552111816403</v>
      </c>
      <c r="O870" s="98">
        <v>5675.9716666666664</v>
      </c>
      <c r="P870" s="98">
        <v>295.46597222222221</v>
      </c>
      <c r="Q870" s="98">
        <v>14.078958929797841</v>
      </c>
      <c r="R870" s="98">
        <f t="shared" si="112"/>
        <v>13.180126644029107</v>
      </c>
      <c r="S870" s="98">
        <f t="shared" si="109"/>
        <v>844.73753578787046</v>
      </c>
      <c r="T870" s="101">
        <v>11.324848362339868</v>
      </c>
    </row>
    <row r="871" spans="2:20" x14ac:dyDescent="0.2">
      <c r="B871" s="100">
        <v>43697.125</v>
      </c>
      <c r="C871" s="98">
        <v>8.533580399324677</v>
      </c>
      <c r="D871" s="98">
        <f t="shared" si="106"/>
        <v>12.463324265671559</v>
      </c>
      <c r="E871" s="98">
        <v>99.446111111111108</v>
      </c>
      <c r="F871" s="98">
        <f t="shared" si="111"/>
        <v>98.944063007636657</v>
      </c>
      <c r="G871" s="98">
        <v>14762.05</v>
      </c>
      <c r="H871" s="98">
        <v>21.508691406250001</v>
      </c>
      <c r="I871" s="98">
        <v>2944.4044444444444</v>
      </c>
      <c r="J871" s="98">
        <f t="shared" si="107"/>
        <v>77.937419704861099</v>
      </c>
      <c r="K871" s="98">
        <v>25685.133870442707</v>
      </c>
      <c r="L871" s="98">
        <f t="shared" si="108"/>
        <v>284.82643334526983</v>
      </c>
      <c r="M871" s="98">
        <f t="shared" si="110"/>
        <v>282.17914913212616</v>
      </c>
      <c r="N871" s="98">
        <v>7164.4038671874996</v>
      </c>
      <c r="O871" s="98">
        <v>5659.5450000000001</v>
      </c>
      <c r="P871" s="98">
        <v>295.9004629629685</v>
      </c>
      <c r="Q871" s="98">
        <v>11.074029617698656</v>
      </c>
      <c r="R871" s="98">
        <f t="shared" si="112"/>
        <v>13.16400025172114</v>
      </c>
      <c r="S871" s="98">
        <f t="shared" si="109"/>
        <v>664.44177706191931</v>
      </c>
      <c r="T871" s="101">
        <v>9.672014125718011</v>
      </c>
    </row>
    <row r="872" spans="2:20" x14ac:dyDescent="0.2">
      <c r="B872" s="100">
        <v>43697.166666666664</v>
      </c>
      <c r="C872" s="98">
        <v>8.2462691354163695</v>
      </c>
      <c r="D872" s="98">
        <f t="shared" si="106"/>
        <v>12.486379216840694</v>
      </c>
      <c r="E872" s="98">
        <v>102.60342592593696</v>
      </c>
      <c r="F872" s="98">
        <f t="shared" si="111"/>
        <v>100.02599973603218</v>
      </c>
      <c r="G872" s="98">
        <v>20421.747643095652</v>
      </c>
      <c r="H872" s="98">
        <v>21.584223090277778</v>
      </c>
      <c r="I872" s="98">
        <v>4156.7783333333336</v>
      </c>
      <c r="J872" s="98">
        <f t="shared" si="107"/>
        <v>81.019202835659186</v>
      </c>
      <c r="K872" s="98">
        <v>36003.779038956076</v>
      </c>
      <c r="L872" s="98">
        <f t="shared" si="108"/>
        <v>281.80101949109383</v>
      </c>
      <c r="M872" s="98">
        <f t="shared" si="110"/>
        <v>282.08670638802835</v>
      </c>
      <c r="N872" s="98">
        <v>6919.6250467936197</v>
      </c>
      <c r="O872" s="98">
        <v>5648.4125000000004</v>
      </c>
      <c r="P872" s="98">
        <v>295.13089506173299</v>
      </c>
      <c r="Q872" s="98">
        <v>13.329875570639141</v>
      </c>
      <c r="R872" s="98">
        <f t="shared" si="112"/>
        <v>13.257046262281497</v>
      </c>
      <c r="S872" s="98">
        <f t="shared" si="109"/>
        <v>799.79253423834848</v>
      </c>
      <c r="T872" s="101">
        <v>9.0134854141909138</v>
      </c>
    </row>
    <row r="873" spans="2:20" x14ac:dyDescent="0.2">
      <c r="B873" s="100">
        <v>43697.208333333336</v>
      </c>
      <c r="C873" s="98">
        <v>7.5290152537222541</v>
      </c>
      <c r="D873" s="98">
        <f t="shared" si="106"/>
        <v>12.491271810582097</v>
      </c>
      <c r="E873" s="98">
        <v>85.24</v>
      </c>
      <c r="F873" s="98">
        <f t="shared" si="111"/>
        <v>98.806115476772902</v>
      </c>
      <c r="G873" s="98">
        <v>26488.469519514507</v>
      </c>
      <c r="H873" s="98">
        <v>16.727202690972224</v>
      </c>
      <c r="I873" s="98">
        <v>5395.3939166657374</v>
      </c>
      <c r="J873" s="98">
        <f t="shared" si="107"/>
        <v>68.512797309027775</v>
      </c>
      <c r="K873" s="98">
        <v>44288.31254014757</v>
      </c>
      <c r="L873" s="98">
        <f t="shared" si="108"/>
        <v>282.59272443668709</v>
      </c>
      <c r="M873" s="98">
        <f t="shared" si="110"/>
        <v>282.11811429603262</v>
      </c>
      <c r="N873" s="98">
        <v>6294.1166609700522</v>
      </c>
      <c r="O873" s="98">
        <v>5652.7650000000003</v>
      </c>
      <c r="P873" s="98">
        <v>295.42493333333482</v>
      </c>
      <c r="Q873" s="98">
        <v>12.832208896647725</v>
      </c>
      <c r="R873" s="98">
        <f t="shared" si="112"/>
        <v>13.25614290674603</v>
      </c>
      <c r="S873" s="98">
        <f t="shared" si="109"/>
        <v>769.93253379886346</v>
      </c>
      <c r="T873" s="101">
        <v>8.0624729404388926</v>
      </c>
    </row>
    <row r="874" spans="2:20" x14ac:dyDescent="0.2">
      <c r="B874" s="100">
        <v>43697.25</v>
      </c>
      <c r="C874" s="98">
        <v>7.3983048359553019</v>
      </c>
      <c r="D874" s="98">
        <f t="shared" si="106"/>
        <v>12.494796138809491</v>
      </c>
      <c r="E874" s="98">
        <v>112.27500000000001</v>
      </c>
      <c r="F874" s="98">
        <f t="shared" si="111"/>
        <v>99.906115476772911</v>
      </c>
      <c r="G874" s="98">
        <v>32160.75050925928</v>
      </c>
      <c r="H874" s="98">
        <v>21.542306857638888</v>
      </c>
      <c r="I874" s="98">
        <v>6638.3380646631449</v>
      </c>
      <c r="J874" s="98">
        <f t="shared" si="107"/>
        <v>90.732693142361114</v>
      </c>
      <c r="K874" s="98">
        <v>47423.917490234373</v>
      </c>
      <c r="L874" s="98">
        <f t="shared" si="108"/>
        <v>281.31007354744287</v>
      </c>
      <c r="M874" s="98">
        <f t="shared" si="110"/>
        <v>282.15194795963851</v>
      </c>
      <c r="N874" s="98">
        <v>6117.9829813639326</v>
      </c>
      <c r="O874" s="98">
        <v>5643.6733333333332</v>
      </c>
      <c r="P874" s="98">
        <v>295.43183333332342</v>
      </c>
      <c r="Q874" s="98">
        <v>14.121759785880567</v>
      </c>
      <c r="R874" s="98">
        <f t="shared" si="112"/>
        <v>13.257914181412209</v>
      </c>
      <c r="S874" s="98">
        <f t="shared" si="109"/>
        <v>847.30558715283405</v>
      </c>
      <c r="T874" s="101">
        <v>7.9069844006001953</v>
      </c>
    </row>
    <row r="875" spans="2:20" x14ac:dyDescent="0.2">
      <c r="B875" s="100">
        <v>43697.291666666664</v>
      </c>
      <c r="C875" s="98">
        <v>7.593299978033305</v>
      </c>
      <c r="D875" s="98">
        <f t="shared" si="106"/>
        <v>12.495613626335858</v>
      </c>
      <c r="E875" s="98">
        <v>80.286111111111111</v>
      </c>
      <c r="F875" s="98">
        <f t="shared" si="111"/>
        <v>100.64123121751366</v>
      </c>
      <c r="G875" s="98">
        <v>37214.303535353079</v>
      </c>
      <c r="H875" s="98">
        <v>21.538682725694443</v>
      </c>
      <c r="I875" s="98">
        <v>7855.9319444444445</v>
      </c>
      <c r="J875" s="98">
        <f t="shared" si="107"/>
        <v>58.747428385416669</v>
      </c>
      <c r="K875" s="98">
        <v>47425.88671875</v>
      </c>
      <c r="L875" s="98">
        <f t="shared" si="108"/>
        <v>281.14856767900585</v>
      </c>
      <c r="M875" s="98">
        <f t="shared" si="110"/>
        <v>282.19061689529252</v>
      </c>
      <c r="N875" s="98">
        <v>6216.1757377115882</v>
      </c>
      <c r="O875" s="98">
        <v>5640.9316666666664</v>
      </c>
      <c r="P875" s="98">
        <v>295.53400572780401</v>
      </c>
      <c r="Q875" s="98">
        <v>14.385438048798177</v>
      </c>
      <c r="R875" s="98">
        <f t="shared" si="112"/>
        <v>13.263625114046356</v>
      </c>
      <c r="S875" s="98">
        <f t="shared" si="109"/>
        <v>863.12628292789066</v>
      </c>
      <c r="T875" s="101">
        <v>7.8353621951738992</v>
      </c>
    </row>
    <row r="876" spans="2:20" x14ac:dyDescent="0.2">
      <c r="B876" s="100">
        <v>43697.333333333336</v>
      </c>
      <c r="C876" s="98" t="s">
        <v>60</v>
      </c>
      <c r="D876" s="98">
        <f t="shared" si="106"/>
        <v>12.650368205361879</v>
      </c>
      <c r="E876" s="98">
        <v>75.399166666666673</v>
      </c>
      <c r="F876" s="98">
        <f t="shared" si="111"/>
        <v>100.50941408788401</v>
      </c>
      <c r="G876" s="98">
        <v>42497.429550823639</v>
      </c>
      <c r="H876" s="98">
        <v>21.023003472222221</v>
      </c>
      <c r="I876" s="98">
        <v>9071.7127777777787</v>
      </c>
      <c r="J876" s="98">
        <f t="shared" si="107"/>
        <v>54.376163194444452</v>
      </c>
      <c r="K876" s="98">
        <v>47425.88671875</v>
      </c>
      <c r="L876" s="98" t="e">
        <f t="shared" si="108"/>
        <v>#VALUE!</v>
      </c>
      <c r="M876" s="98" t="e">
        <f t="shared" si="110"/>
        <v>#VALUE!</v>
      </c>
      <c r="N876" s="98">
        <v>6173.35205078125</v>
      </c>
      <c r="O876" s="98">
        <v>5655</v>
      </c>
      <c r="P876" s="98" t="s">
        <v>60</v>
      </c>
      <c r="Q876" s="98">
        <v>14.265185293136165</v>
      </c>
      <c r="R876" s="98">
        <f t="shared" si="112"/>
        <v>13.282472219316391</v>
      </c>
      <c r="S876" s="98">
        <f t="shared" si="109"/>
        <v>855.91111758816987</v>
      </c>
      <c r="T876" s="101">
        <v>8.719124737117026</v>
      </c>
    </row>
    <row r="877" spans="2:20" x14ac:dyDescent="0.2">
      <c r="B877" s="100">
        <v>43697.375</v>
      </c>
      <c r="C877" s="98" t="s">
        <v>60</v>
      </c>
      <c r="D877" s="98">
        <f t="shared" si="106"/>
        <v>12.617067750556725</v>
      </c>
      <c r="E877" s="98">
        <v>70.221388888888896</v>
      </c>
      <c r="F877" s="98">
        <f t="shared" si="111"/>
        <v>100.82356918047662</v>
      </c>
      <c r="G877" s="98">
        <v>46365.106144781115</v>
      </c>
      <c r="H877" s="98">
        <v>16.590766059027779</v>
      </c>
      <c r="I877" s="98">
        <v>10302.291418518787</v>
      </c>
      <c r="J877" s="98">
        <f t="shared" si="107"/>
        <v>53.630622829861117</v>
      </c>
      <c r="K877" s="98">
        <v>47425.88671875</v>
      </c>
      <c r="L877" s="98" t="e">
        <f t="shared" si="108"/>
        <v>#VALUE!</v>
      </c>
      <c r="M877" s="98" t="e">
        <f t="shared" si="110"/>
        <v>#VALUE!</v>
      </c>
      <c r="N877" s="98">
        <v>6173.35205078125</v>
      </c>
      <c r="O877" s="98">
        <v>5655</v>
      </c>
      <c r="P877" s="98" t="s">
        <v>60</v>
      </c>
      <c r="Q877" s="98">
        <v>13.90813023158362</v>
      </c>
      <c r="R877" s="98">
        <f t="shared" si="112"/>
        <v>13.287714547822567</v>
      </c>
      <c r="S877" s="98">
        <f t="shared" si="109"/>
        <v>834.48781389501721</v>
      </c>
      <c r="T877" s="101">
        <v>11.40358754934562</v>
      </c>
    </row>
    <row r="878" spans="2:20" x14ac:dyDescent="0.2">
      <c r="B878" s="100">
        <v>43697.416666666664</v>
      </c>
      <c r="C878" s="98" t="s">
        <v>60</v>
      </c>
      <c r="D878" s="98">
        <f t="shared" si="106"/>
        <v>12.421780815234705</v>
      </c>
      <c r="E878" s="98">
        <v>61.104166666666664</v>
      </c>
      <c r="F878" s="98">
        <f t="shared" si="111"/>
        <v>100.17782843973588</v>
      </c>
      <c r="G878" s="98">
        <v>50807.87777777778</v>
      </c>
      <c r="H878" s="98">
        <v>21.390429687499999</v>
      </c>
      <c r="I878" s="98">
        <v>11544.062067395316</v>
      </c>
      <c r="J878" s="98">
        <f t="shared" si="107"/>
        <v>39.713736979166669</v>
      </c>
      <c r="K878" s="98">
        <v>47425.88671875</v>
      </c>
      <c r="L878" s="98" t="e">
        <f t="shared" si="108"/>
        <v>#VALUE!</v>
      </c>
      <c r="M878" s="98" t="e">
        <f t="shared" si="110"/>
        <v>#VALUE!</v>
      </c>
      <c r="N878" s="98">
        <v>6173.35205078125</v>
      </c>
      <c r="O878" s="98">
        <v>5655</v>
      </c>
      <c r="P878" s="98" t="s">
        <v>60</v>
      </c>
      <c r="Q878" s="98">
        <v>13.441895701512436</v>
      </c>
      <c r="R878" s="98">
        <f t="shared" si="112"/>
        <v>13.40660202439129</v>
      </c>
      <c r="S878" s="98">
        <f t="shared" si="109"/>
        <v>806.51374209074618</v>
      </c>
      <c r="T878" s="101">
        <v>15.072190768565504</v>
      </c>
    </row>
    <row r="879" spans="2:20" x14ac:dyDescent="0.2">
      <c r="B879" s="100">
        <v>43697.458333333336</v>
      </c>
      <c r="C879" s="98" t="s">
        <v>60</v>
      </c>
      <c r="D879" s="98">
        <f t="shared" si="106"/>
        <v>12.211018917127486</v>
      </c>
      <c r="E879" s="98">
        <v>108.20194444444445</v>
      </c>
      <c r="F879" s="98">
        <f t="shared" si="111"/>
        <v>101.88897183642204</v>
      </c>
      <c r="G879" s="98">
        <v>55641.436442786326</v>
      </c>
      <c r="H879" s="98">
        <v>21.81193576388889</v>
      </c>
      <c r="I879" s="98">
        <v>12776.229722222222</v>
      </c>
      <c r="J879" s="98">
        <f t="shared" si="107"/>
        <v>86.390008680555553</v>
      </c>
      <c r="K879" s="98">
        <v>47425.88671875</v>
      </c>
      <c r="L879" s="98" t="e">
        <f t="shared" si="108"/>
        <v>#VALUE!</v>
      </c>
      <c r="M879" s="98" t="e">
        <f t="shared" si="110"/>
        <v>#VALUE!</v>
      </c>
      <c r="N879" s="98">
        <v>6173.35205078125</v>
      </c>
      <c r="O879" s="98">
        <v>5655</v>
      </c>
      <c r="P879" s="98" t="s">
        <v>60</v>
      </c>
      <c r="Q879" s="98">
        <v>7.8417157627387457</v>
      </c>
      <c r="R879" s="98">
        <f t="shared" si="112"/>
        <v>13.058247529306675</v>
      </c>
      <c r="S879" s="98">
        <f t="shared" si="109"/>
        <v>470.50294576432475</v>
      </c>
      <c r="T879" s="101">
        <v>16.763448241770579</v>
      </c>
    </row>
    <row r="880" spans="2:20" x14ac:dyDescent="0.2">
      <c r="B880" s="100">
        <v>43697.5</v>
      </c>
      <c r="C880" s="98" t="s">
        <v>60</v>
      </c>
      <c r="D880" s="98">
        <f t="shared" si="106"/>
        <v>12.003933198414387</v>
      </c>
      <c r="E880" s="98">
        <v>81.051944444444445</v>
      </c>
      <c r="F880" s="98">
        <f t="shared" si="111"/>
        <v>100.51125192901463</v>
      </c>
      <c r="G880" s="98">
        <v>61409.810547503897</v>
      </c>
      <c r="H880" s="98">
        <v>21.898936631944444</v>
      </c>
      <c r="I880" s="98">
        <v>13998.470833333333</v>
      </c>
      <c r="J880" s="98">
        <f t="shared" si="107"/>
        <v>59.1530078125</v>
      </c>
      <c r="K880" s="98">
        <v>47425.88671875</v>
      </c>
      <c r="L880" s="98" t="e">
        <f t="shared" si="108"/>
        <v>#VALUE!</v>
      </c>
      <c r="M880" s="98" t="e">
        <f t="shared" si="110"/>
        <v>#VALUE!</v>
      </c>
      <c r="N880" s="98">
        <v>6173.35205078125</v>
      </c>
      <c r="O880" s="98">
        <v>5655</v>
      </c>
      <c r="P880" s="98" t="s">
        <v>60</v>
      </c>
      <c r="Q880" s="98">
        <v>0.84304169702033205</v>
      </c>
      <c r="R880" s="98">
        <f t="shared" si="112"/>
        <v>12.526820306817626</v>
      </c>
      <c r="S880" s="98">
        <f t="shared" si="109"/>
        <v>50.582501821219921</v>
      </c>
      <c r="T880" s="101">
        <v>16.46812639705384</v>
      </c>
    </row>
    <row r="881" spans="2:20" x14ac:dyDescent="0.2">
      <c r="B881" s="100">
        <v>43697.541666666664</v>
      </c>
      <c r="C881" s="98">
        <v>15.510206995607554</v>
      </c>
      <c r="D881" s="98">
        <f t="shared" si="106"/>
        <v>11.998392046291126</v>
      </c>
      <c r="E881" s="98">
        <v>137.98083333333332</v>
      </c>
      <c r="F881" s="98">
        <f t="shared" si="111"/>
        <v>101.17431327160726</v>
      </c>
      <c r="G881" s="98">
        <v>67846.503444444301</v>
      </c>
      <c r="H881" s="98">
        <v>16.449034288194444</v>
      </c>
      <c r="I881" s="98">
        <v>15243.079583333334</v>
      </c>
      <c r="J881" s="98">
        <f t="shared" si="107"/>
        <v>121.53179904513888</v>
      </c>
      <c r="K881" s="98">
        <v>47425.88671875</v>
      </c>
      <c r="L881" s="98">
        <f t="shared" si="108"/>
        <v>7.3392515977083956</v>
      </c>
      <c r="M881" s="98" t="e">
        <f t="shared" si="110"/>
        <v>#VALUE!</v>
      </c>
      <c r="N881" s="98">
        <v>9853.696672770182</v>
      </c>
      <c r="O881" s="98">
        <v>6839.7716666666665</v>
      </c>
      <c r="P881" s="98">
        <v>12.809939301972685</v>
      </c>
      <c r="Q881" s="98">
        <v>5.4706877042642894</v>
      </c>
      <c r="R881" s="98">
        <f t="shared" si="112"/>
        <v>12.236082933647443</v>
      </c>
      <c r="S881" s="98">
        <f t="shared" si="109"/>
        <v>328.24126225585735</v>
      </c>
      <c r="T881" s="101">
        <v>15.811370543280759</v>
      </c>
    </row>
    <row r="882" spans="2:20" x14ac:dyDescent="0.2">
      <c r="B882" s="100">
        <v>43697.583333333336</v>
      </c>
      <c r="C882" s="98">
        <v>14.684902484302098</v>
      </c>
      <c r="D882" s="98">
        <f t="shared" si="106"/>
        <v>11.992106079150727</v>
      </c>
      <c r="E882" s="98">
        <v>120.76188888887565</v>
      </c>
      <c r="F882" s="98">
        <f t="shared" si="111"/>
        <v>101.55451929012521</v>
      </c>
      <c r="G882" s="98">
        <v>75224.781466302346</v>
      </c>
      <c r="H882" s="98">
        <v>21.117296006944443</v>
      </c>
      <c r="I882" s="98">
        <v>16471.696030428775</v>
      </c>
      <c r="J882" s="98">
        <f t="shared" si="107"/>
        <v>99.644592881931203</v>
      </c>
      <c r="K882" s="98">
        <v>47425.88671875</v>
      </c>
      <c r="L882" s="98">
        <f t="shared" si="108"/>
        <v>67.427777777777777</v>
      </c>
      <c r="M882" s="98" t="e">
        <f t="shared" si="110"/>
        <v>#VALUE!</v>
      </c>
      <c r="N882" s="98">
        <v>10798.142103678385</v>
      </c>
      <c r="O882" s="98">
        <v>7007.5349999999999</v>
      </c>
      <c r="P882" s="98">
        <v>67.427777777777777</v>
      </c>
      <c r="Q882" s="98">
        <v>0</v>
      </c>
      <c r="R882" s="98">
        <f t="shared" si="112"/>
        <v>11.715315549710686</v>
      </c>
      <c r="S882" s="98">
        <f t="shared" si="109"/>
        <v>0</v>
      </c>
      <c r="T882" s="101">
        <v>15.486223631004492</v>
      </c>
    </row>
    <row r="883" spans="2:20" x14ac:dyDescent="0.2">
      <c r="B883" s="100">
        <v>43697.625</v>
      </c>
      <c r="C883" s="98">
        <v>14.359544408056472</v>
      </c>
      <c r="D883" s="98">
        <f t="shared" si="106"/>
        <v>11.997934951310823</v>
      </c>
      <c r="E883" s="98">
        <v>136.45842592590384</v>
      </c>
      <c r="F883" s="98">
        <f t="shared" si="111"/>
        <v>102.56769444444528</v>
      </c>
      <c r="G883" s="98">
        <v>82855.569739951025</v>
      </c>
      <c r="H883" s="98">
        <v>21.890657552083333</v>
      </c>
      <c r="I883" s="98">
        <v>17697.395277777778</v>
      </c>
      <c r="J883" s="98">
        <f t="shared" si="107"/>
        <v>114.56776837382051</v>
      </c>
      <c r="K883" s="98">
        <v>47425.88671875</v>
      </c>
      <c r="L883" s="98">
        <f t="shared" si="108"/>
        <v>285.17849959450461</v>
      </c>
      <c r="M883" s="98" t="e">
        <f t="shared" si="110"/>
        <v>#VALUE!</v>
      </c>
      <c r="N883" s="98">
        <v>10843.107321777345</v>
      </c>
      <c r="O883" s="98">
        <v>7031.6133333333337</v>
      </c>
      <c r="P883" s="98">
        <v>295.33416666666665</v>
      </c>
      <c r="Q883" s="98">
        <v>10.155667072162032</v>
      </c>
      <c r="R883" s="98">
        <f t="shared" si="112"/>
        <v>11.705734818589207</v>
      </c>
      <c r="S883" s="98">
        <f t="shared" si="109"/>
        <v>609.34002432972193</v>
      </c>
      <c r="T883" s="101">
        <v>14.714119886491034</v>
      </c>
    </row>
    <row r="884" spans="2:20" x14ac:dyDescent="0.2">
      <c r="B884" s="100">
        <v>43697.666666666664</v>
      </c>
      <c r="C884" s="98">
        <v>13.81168774286906</v>
      </c>
      <c r="D884" s="98">
        <f t="shared" ref="D884:D947" si="113">AVERAGE(C861:C884)</f>
        <v>12.000007842461123</v>
      </c>
      <c r="E884" s="98">
        <v>106.05470486111111</v>
      </c>
      <c r="F884" s="98">
        <f t="shared" si="111"/>
        <v>102.32526316551008</v>
      </c>
      <c r="G884" s="98">
        <v>89335.916394338085</v>
      </c>
      <c r="H884" s="98">
        <v>21.593804253472221</v>
      </c>
      <c r="I884" s="98">
        <v>18925.817777777778</v>
      </c>
      <c r="J884" s="98">
        <f t="shared" si="107"/>
        <v>84.460900607638877</v>
      </c>
      <c r="K884" s="98">
        <v>47425.88671875</v>
      </c>
      <c r="L884" s="98">
        <f t="shared" si="108"/>
        <v>281.47703187492158</v>
      </c>
      <c r="M884" s="98" t="e">
        <f t="shared" si="110"/>
        <v>#VALUE!</v>
      </c>
      <c r="N884" s="98">
        <v>10557.159107259115</v>
      </c>
      <c r="O884" s="98">
        <v>6845.2166666666662</v>
      </c>
      <c r="P884" s="98">
        <v>295.47740740739636</v>
      </c>
      <c r="Q884" s="98">
        <v>14.000375532474783</v>
      </c>
      <c r="R884" s="98">
        <f t="shared" si="112"/>
        <v>11.713400614973457</v>
      </c>
      <c r="S884" s="98">
        <f t="shared" si="109"/>
        <v>840.02253194848697</v>
      </c>
      <c r="T884" s="101">
        <v>14.563156312571632</v>
      </c>
    </row>
    <row r="885" spans="2:20" x14ac:dyDescent="0.2">
      <c r="B885" s="100">
        <v>43697.708333333336</v>
      </c>
      <c r="C885" s="98">
        <v>13.173520839390759</v>
      </c>
      <c r="D885" s="98">
        <f t="shared" si="113"/>
        <v>11.989309082245349</v>
      </c>
      <c r="E885" s="98">
        <v>131.81819444444446</v>
      </c>
      <c r="F885" s="98">
        <f t="shared" si="111"/>
        <v>102.4197018229175</v>
      </c>
      <c r="G885" s="98">
        <v>97165.326169589884</v>
      </c>
      <c r="H885" s="98">
        <v>16.241464323281907</v>
      </c>
      <c r="I885" s="98">
        <v>20141.561266796605</v>
      </c>
      <c r="J885" s="98">
        <f t="shared" si="107"/>
        <v>115.57673012116256</v>
      </c>
      <c r="K885" s="98">
        <v>47425.88671875</v>
      </c>
      <c r="L885" s="98">
        <f t="shared" si="108"/>
        <v>280.11202937364885</v>
      </c>
      <c r="M885" s="98" t="e">
        <f t="shared" si="110"/>
        <v>#VALUE!</v>
      </c>
      <c r="N885" s="98">
        <v>10143.87198811849</v>
      </c>
      <c r="O885" s="98">
        <v>6590.3583333333336</v>
      </c>
      <c r="P885" s="98">
        <v>296.18748456795595</v>
      </c>
      <c r="Q885" s="98">
        <v>16.075455194307079</v>
      </c>
      <c r="R885" s="98">
        <f t="shared" si="112"/>
        <v>11.78670420668225</v>
      </c>
      <c r="S885" s="98">
        <f t="shared" si="109"/>
        <v>964.52731165842476</v>
      </c>
      <c r="T885" s="101">
        <v>14.001958821091684</v>
      </c>
    </row>
    <row r="886" spans="2:20" x14ac:dyDescent="0.2">
      <c r="B886" s="100">
        <v>43697.75</v>
      </c>
      <c r="C886" s="98">
        <v>13.192517075096257</v>
      </c>
      <c r="D886" s="98">
        <f t="shared" si="113"/>
        <v>11.988046679857035</v>
      </c>
      <c r="E886" s="98">
        <v>110.68194444444444</v>
      </c>
      <c r="F886" s="98">
        <f t="shared" si="111"/>
        <v>101.92525352044652</v>
      </c>
      <c r="G886" s="98">
        <v>104662.6349537044</v>
      </c>
      <c r="H886" s="98">
        <v>21.418652343750001</v>
      </c>
      <c r="I886" s="98">
        <v>21362.458382147914</v>
      </c>
      <c r="J886" s="98">
        <f t="shared" si="107"/>
        <v>89.263292100694443</v>
      </c>
      <c r="K886" s="98">
        <v>47425.88671875</v>
      </c>
      <c r="L886" s="98">
        <f t="shared" si="108"/>
        <v>288.42061496116042</v>
      </c>
      <c r="M886" s="98" t="e">
        <f t="shared" si="110"/>
        <v>#VALUE!</v>
      </c>
      <c r="N886" s="98">
        <v>10078.02109781901</v>
      </c>
      <c r="O886" s="98">
        <v>6540.08</v>
      </c>
      <c r="P886" s="98">
        <v>295.78250000000003</v>
      </c>
      <c r="Q886" s="98">
        <v>7.3618850388396018</v>
      </c>
      <c r="R886" s="98">
        <f t="shared" si="112"/>
        <v>11.50314227354909</v>
      </c>
      <c r="S886" s="98">
        <f t="shared" si="109"/>
        <v>441.7131023303761</v>
      </c>
      <c r="T886" s="101">
        <v>13.532894952798314</v>
      </c>
    </row>
    <row r="887" spans="2:20" x14ac:dyDescent="0.2">
      <c r="B887" s="100">
        <v>43697.791666666664</v>
      </c>
      <c r="C887" s="98">
        <v>13.174492851893108</v>
      </c>
      <c r="D887" s="98">
        <f t="shared" si="113"/>
        <v>11.984753820192097</v>
      </c>
      <c r="E887" s="98">
        <v>121.92388888888888</v>
      </c>
      <c r="F887" s="98">
        <f t="shared" si="111"/>
        <v>102.72105213155766</v>
      </c>
      <c r="G887" s="98">
        <v>112086.55128204623</v>
      </c>
      <c r="H887" s="98">
        <v>21.583680555555556</v>
      </c>
      <c r="I887" s="98">
        <v>22580.787499999999</v>
      </c>
      <c r="J887" s="98">
        <f t="shared" si="107"/>
        <v>100.34020833333332</v>
      </c>
      <c r="K887" s="98">
        <v>47425.88671875</v>
      </c>
      <c r="L887" s="98">
        <f t="shared" si="108"/>
        <v>295.44576815439467</v>
      </c>
      <c r="M887" s="98" t="e">
        <f t="shared" si="110"/>
        <v>#VALUE!</v>
      </c>
      <c r="N887" s="98">
        <v>10127.014970703125</v>
      </c>
      <c r="O887" s="98">
        <v>6572.0424999999996</v>
      </c>
      <c r="P887" s="98">
        <v>295.4665277777778</v>
      </c>
      <c r="Q887" s="98">
        <v>2.0759623383120117E-2</v>
      </c>
      <c r="R887" s="98">
        <f t="shared" si="112"/>
        <v>10.924932104088571</v>
      </c>
      <c r="S887" s="98">
        <f t="shared" si="109"/>
        <v>1.2455774029872071</v>
      </c>
      <c r="T887" s="101">
        <v>13.502619952958259</v>
      </c>
    </row>
    <row r="888" spans="2:20" x14ac:dyDescent="0.2">
      <c r="B888" s="100">
        <v>43697.833333333336</v>
      </c>
      <c r="C888" s="98">
        <v>13.318364099093143</v>
      </c>
      <c r="D888" s="98">
        <f t="shared" si="113"/>
        <v>11.984188948997865</v>
      </c>
      <c r="E888" s="98">
        <v>121.88041666666666</v>
      </c>
      <c r="F888" s="98">
        <f t="shared" si="111"/>
        <v>103.32402088155764</v>
      </c>
      <c r="G888" s="98">
        <v>118926.64416666667</v>
      </c>
      <c r="H888" s="98">
        <v>21.406608072916665</v>
      </c>
      <c r="I888" s="98">
        <v>23796.728055555555</v>
      </c>
      <c r="J888" s="98">
        <f t="shared" si="107"/>
        <v>100.47380859374999</v>
      </c>
      <c r="K888" s="98">
        <v>47425.88671875</v>
      </c>
      <c r="L888" s="98">
        <f t="shared" si="108"/>
        <v>295.91437361035571</v>
      </c>
      <c r="M888" s="98" t="e">
        <f t="shared" si="110"/>
        <v>#VALUE!</v>
      </c>
      <c r="N888" s="98">
        <v>10331.215182291666</v>
      </c>
      <c r="O888" s="98">
        <v>6691.5741666666663</v>
      </c>
      <c r="P888" s="98">
        <v>295.93388888888887</v>
      </c>
      <c r="Q888" s="98">
        <v>1.9515278533152821E-2</v>
      </c>
      <c r="R888" s="98">
        <f t="shared" si="112"/>
        <v>10.332382667856233</v>
      </c>
      <c r="S888" s="98">
        <f t="shared" si="109"/>
        <v>1.1709167119891692</v>
      </c>
      <c r="T888" s="101">
        <v>13.60956862415601</v>
      </c>
    </row>
    <row r="889" spans="2:20" x14ac:dyDescent="0.2">
      <c r="B889" s="100">
        <v>43697.875</v>
      </c>
      <c r="C889" s="98">
        <v>13.469533593036338</v>
      </c>
      <c r="D889" s="98">
        <f t="shared" si="113"/>
        <v>11.970290730339157</v>
      </c>
      <c r="E889" s="98">
        <v>100.89833333333333</v>
      </c>
      <c r="F889" s="98">
        <f t="shared" si="111"/>
        <v>102.85699541859469</v>
      </c>
      <c r="G889" s="98">
        <v>126193.17722222222</v>
      </c>
      <c r="H889" s="98">
        <v>16.16218532986111</v>
      </c>
      <c r="I889" s="98">
        <v>25003.907477777728</v>
      </c>
      <c r="J889" s="98">
        <f t="shared" si="107"/>
        <v>84.736148003472209</v>
      </c>
      <c r="K889" s="98">
        <v>47425.88671875</v>
      </c>
      <c r="L889" s="98">
        <f t="shared" si="108"/>
        <v>295.37614291610947</v>
      </c>
      <c r="M889" s="98" t="e">
        <f t="shared" si="110"/>
        <v>#VALUE!</v>
      </c>
      <c r="N889" s="98">
        <v>10415.846818033855</v>
      </c>
      <c r="O889" s="98">
        <v>6760.3091666666669</v>
      </c>
      <c r="P889" s="98">
        <v>295.40592592590383</v>
      </c>
      <c r="Q889" s="98">
        <v>2.9783009794385484E-2</v>
      </c>
      <c r="R889" s="98">
        <f t="shared" si="112"/>
        <v>9.9065921813876141</v>
      </c>
      <c r="S889" s="98">
        <f t="shared" si="109"/>
        <v>1.7869805876631291</v>
      </c>
      <c r="T889" s="101">
        <v>13.860239121150356</v>
      </c>
    </row>
    <row r="890" spans="2:20" x14ac:dyDescent="0.2">
      <c r="B890" s="100">
        <v>43697.916666666664</v>
      </c>
      <c r="C890" s="98">
        <v>13.827078794020021</v>
      </c>
      <c r="D890" s="98">
        <f t="shared" si="113"/>
        <v>11.956225940630391</v>
      </c>
      <c r="E890" s="98">
        <v>130.77083333333334</v>
      </c>
      <c r="F890" s="98">
        <f t="shared" si="111"/>
        <v>104.39698384452062</v>
      </c>
      <c r="G890" s="98">
        <v>132649.48888888888</v>
      </c>
      <c r="H890" s="98">
        <v>21.200499131944444</v>
      </c>
      <c r="I890" s="98">
        <v>26229.780678506428</v>
      </c>
      <c r="J890" s="98">
        <f t="shared" si="107"/>
        <v>109.5703342013889</v>
      </c>
      <c r="K890" s="98">
        <v>47425.88671875</v>
      </c>
      <c r="L890" s="98">
        <f t="shared" si="108"/>
        <v>295.73117206772582</v>
      </c>
      <c r="M890" s="98" t="e">
        <f t="shared" si="110"/>
        <v>#VALUE!</v>
      </c>
      <c r="N890" s="98">
        <v>10631.933656412761</v>
      </c>
      <c r="O890" s="98">
        <v>6891.8225000000002</v>
      </c>
      <c r="P890" s="98">
        <v>295.73540123456053</v>
      </c>
      <c r="Q890" s="98">
        <v>4.2291668347186513E-3</v>
      </c>
      <c r="R890" s="98">
        <f t="shared" si="112"/>
        <v>9.3222102123028581</v>
      </c>
      <c r="S890" s="98">
        <f t="shared" si="109"/>
        <v>0.25375001008311909</v>
      </c>
      <c r="T890" s="101">
        <v>14.149833436860289</v>
      </c>
    </row>
    <row r="891" spans="2:20" x14ac:dyDescent="0.2">
      <c r="B891" s="100">
        <v>43697.958333333336</v>
      </c>
      <c r="C891" s="98">
        <v>14.276002608935038</v>
      </c>
      <c r="D891" s="98">
        <f t="shared" si="113"/>
        <v>11.951484435971738</v>
      </c>
      <c r="E891" s="98">
        <v>109.11861111111111</v>
      </c>
      <c r="F891" s="98">
        <f t="shared" si="111"/>
        <v>104.13582643711321</v>
      </c>
      <c r="G891" s="98">
        <v>139221.65229885062</v>
      </c>
      <c r="H891" s="98">
        <v>21.564518229166666</v>
      </c>
      <c r="I891" s="98">
        <v>27436.180277777778</v>
      </c>
      <c r="J891" s="98">
        <f t="shared" si="107"/>
        <v>87.554092881944442</v>
      </c>
      <c r="K891" s="98">
        <v>47425.88671875</v>
      </c>
      <c r="L891" s="98">
        <f t="shared" si="108"/>
        <v>295.9235460272721</v>
      </c>
      <c r="M891" s="98" t="e">
        <f t="shared" si="110"/>
        <v>#VALUE!</v>
      </c>
      <c r="N891" s="98">
        <v>10898.348959147135</v>
      </c>
      <c r="O891" s="98">
        <v>7066.0808333333334</v>
      </c>
      <c r="P891" s="98">
        <v>295.93388888888887</v>
      </c>
      <c r="Q891" s="98">
        <v>1.034286161677705E-2</v>
      </c>
      <c r="R891" s="98">
        <f t="shared" si="112"/>
        <v>8.7420048546979565</v>
      </c>
      <c r="S891" s="98">
        <f t="shared" si="109"/>
        <v>0.62057169700662296</v>
      </c>
      <c r="T891" s="101">
        <v>14.442392483271865</v>
      </c>
    </row>
    <row r="892" spans="2:20" x14ac:dyDescent="0.2">
      <c r="B892" s="100">
        <v>43698</v>
      </c>
      <c r="C892" s="98">
        <v>13.503288436995613</v>
      </c>
      <c r="D892" s="98">
        <f t="shared" si="113"/>
        <v>11.955675260192574</v>
      </c>
      <c r="E892" s="98">
        <v>99.672499999999999</v>
      </c>
      <c r="F892" s="98">
        <f t="shared" si="111"/>
        <v>104.04444912229839</v>
      </c>
      <c r="G892" s="98">
        <v>145779.96944444443</v>
      </c>
      <c r="H892" s="98">
        <v>21.737515318627452</v>
      </c>
      <c r="I892" s="98">
        <v>28654.430277777778</v>
      </c>
      <c r="J892" s="98">
        <f t="shared" si="107"/>
        <v>77.934984681372555</v>
      </c>
      <c r="K892" s="98">
        <v>47425.88671875</v>
      </c>
      <c r="L892" s="98">
        <f t="shared" si="108"/>
        <v>295.90287037038144</v>
      </c>
      <c r="M892" s="98" t="e">
        <f t="shared" si="110"/>
        <v>#VALUE!</v>
      </c>
      <c r="N892" s="98">
        <v>10457.95264485677</v>
      </c>
      <c r="O892" s="98">
        <v>6792.0816666666669</v>
      </c>
      <c r="P892" s="98">
        <v>295.90287037038144</v>
      </c>
      <c r="Q892" s="98">
        <v>0</v>
      </c>
      <c r="R892" s="98">
        <f t="shared" si="112"/>
        <v>8.1558039444797252</v>
      </c>
      <c r="S892" s="98">
        <f t="shared" si="109"/>
        <v>0</v>
      </c>
      <c r="T892" s="101">
        <v>14.681986160581129</v>
      </c>
    </row>
    <row r="893" spans="2:20" x14ac:dyDescent="0.2">
      <c r="B893" s="100">
        <v>43698.041666666664</v>
      </c>
      <c r="C893" s="98">
        <v>11.886410071408998</v>
      </c>
      <c r="D893" s="98">
        <f t="shared" si="113"/>
        <v>11.95983140732034</v>
      </c>
      <c r="E893" s="98">
        <v>93.261111111111106</v>
      </c>
      <c r="F893" s="98">
        <f t="shared" si="111"/>
        <v>103.71542134452061</v>
      </c>
      <c r="G893" s="98">
        <v>3289.4833333333331</v>
      </c>
      <c r="H893" s="98">
        <v>16.328233506944443</v>
      </c>
      <c r="I893" s="98">
        <v>1924.046111111111</v>
      </c>
      <c r="J893" s="98">
        <f t="shared" si="107"/>
        <v>76.932877604166663</v>
      </c>
      <c r="K893" s="98">
        <v>5353.0066711531981</v>
      </c>
      <c r="L893" s="98">
        <f t="shared" si="108"/>
        <v>294.24953703704807</v>
      </c>
      <c r="M893" s="98" t="e">
        <f t="shared" si="110"/>
        <v>#VALUE!</v>
      </c>
      <c r="N893" s="98">
        <v>9426.4063948567709</v>
      </c>
      <c r="O893" s="98">
        <v>6129.0558333333329</v>
      </c>
      <c r="P893" s="98">
        <v>294.24953703704807</v>
      </c>
      <c r="Q893" s="98">
        <v>0</v>
      </c>
      <c r="R893" s="98">
        <f t="shared" si="112"/>
        <v>7.6362891674026399</v>
      </c>
      <c r="S893" s="98">
        <f t="shared" si="109"/>
        <v>0</v>
      </c>
      <c r="T893" s="101">
        <v>13.579879489626425</v>
      </c>
    </row>
    <row r="894" spans="2:20" x14ac:dyDescent="0.2">
      <c r="B894" s="100">
        <v>43698.083333333336</v>
      </c>
      <c r="C894" s="98">
        <v>9.9529051939220832</v>
      </c>
      <c r="D894" s="98">
        <f t="shared" si="113"/>
        <v>11.970574989319919</v>
      </c>
      <c r="E894" s="98">
        <v>109.68611111111112</v>
      </c>
      <c r="F894" s="98">
        <f t="shared" si="111"/>
        <v>104.44987736303911</v>
      </c>
      <c r="G894" s="98">
        <v>9203.2498290590447</v>
      </c>
      <c r="H894" s="98">
        <v>21.323621961805557</v>
      </c>
      <c r="I894" s="98">
        <v>1724.8292923006582</v>
      </c>
      <c r="J894" s="98">
        <f t="shared" si="107"/>
        <v>88.36248914930556</v>
      </c>
      <c r="K894" s="98">
        <v>15377.853316309745</v>
      </c>
      <c r="L894" s="98">
        <f t="shared" si="108"/>
        <v>295.41018518520724</v>
      </c>
      <c r="M894" s="98" t="e">
        <f t="shared" si="110"/>
        <v>#VALUE!</v>
      </c>
      <c r="N894" s="98">
        <v>8074.69856241862</v>
      </c>
      <c r="O894" s="98">
        <v>5702.0775000000003</v>
      </c>
      <c r="P894" s="98">
        <v>295.41018518520724</v>
      </c>
      <c r="Q894" s="98">
        <v>0</v>
      </c>
      <c r="R894" s="98">
        <f t="shared" si="112"/>
        <v>7.0496658786610622</v>
      </c>
      <c r="S894" s="98">
        <f t="shared" si="109"/>
        <v>0</v>
      </c>
      <c r="T894" s="101">
        <v>11.513181298933922</v>
      </c>
    </row>
    <row r="895" spans="2:20" x14ac:dyDescent="0.2">
      <c r="B895" s="100">
        <v>43698.125</v>
      </c>
      <c r="C895" s="98">
        <v>8.740431383626742</v>
      </c>
      <c r="D895" s="98">
        <f t="shared" si="113"/>
        <v>11.981461883230553</v>
      </c>
      <c r="E895" s="98">
        <v>112.82916666666667</v>
      </c>
      <c r="F895" s="98">
        <f t="shared" si="111"/>
        <v>105.00750467785393</v>
      </c>
      <c r="G895" s="98">
        <v>15327.594444444445</v>
      </c>
      <c r="H895" s="98">
        <v>21.44685329861111</v>
      </c>
      <c r="I895" s="98">
        <v>2930.1780555555556</v>
      </c>
      <c r="J895" s="98">
        <f t="shared" si="107"/>
        <v>91.382313368055549</v>
      </c>
      <c r="K895" s="98">
        <v>25637.817593858508</v>
      </c>
      <c r="L895" s="98">
        <f t="shared" si="108"/>
        <v>295.02277777777778</v>
      </c>
      <c r="M895" s="98" t="e">
        <f t="shared" si="110"/>
        <v>#VALUE!</v>
      </c>
      <c r="N895" s="98">
        <v>7295.9879988606772</v>
      </c>
      <c r="O895" s="98">
        <v>5673.2208333333338</v>
      </c>
      <c r="P895" s="98">
        <v>295.02277777777778</v>
      </c>
      <c r="Q895" s="98">
        <v>0</v>
      </c>
      <c r="R895" s="98">
        <f t="shared" si="112"/>
        <v>6.5882479779236185</v>
      </c>
      <c r="S895" s="98">
        <f t="shared" si="109"/>
        <v>0</v>
      </c>
      <c r="T895" s="101">
        <v>9.8136012872065308</v>
      </c>
    </row>
    <row r="896" spans="2:20" x14ac:dyDescent="0.2">
      <c r="B896" s="100">
        <v>43698.166666666664</v>
      </c>
      <c r="C896" s="98">
        <v>7.7426614927704858</v>
      </c>
      <c r="D896" s="98">
        <f t="shared" si="113"/>
        <v>11.954956217828137</v>
      </c>
      <c r="E896" s="98">
        <v>91.418611111111105</v>
      </c>
      <c r="F896" s="98">
        <f t="shared" si="111"/>
        <v>104.54147072723617</v>
      </c>
      <c r="G896" s="98">
        <v>22077.448717949788</v>
      </c>
      <c r="H896" s="98">
        <v>21.410557725694446</v>
      </c>
      <c r="I896" s="98">
        <v>4142.7877777777776</v>
      </c>
      <c r="J896" s="98">
        <f t="shared" si="107"/>
        <v>70.008053385416659</v>
      </c>
      <c r="K896" s="98">
        <v>35992.268160084088</v>
      </c>
      <c r="L896" s="98">
        <f t="shared" si="108"/>
        <v>294.70236111113178</v>
      </c>
      <c r="M896" s="98" t="e">
        <f t="shared" si="110"/>
        <v>#VALUE!</v>
      </c>
      <c r="N896" s="98">
        <v>6563.4625606282552</v>
      </c>
      <c r="O896" s="98">
        <v>5678.6808333333329</v>
      </c>
      <c r="P896" s="98">
        <v>294.70236111113178</v>
      </c>
      <c r="Q896" s="98">
        <v>0</v>
      </c>
      <c r="R896" s="98">
        <f t="shared" si="112"/>
        <v>6.0328364958136547</v>
      </c>
      <c r="S896" s="98">
        <f t="shared" si="109"/>
        <v>0</v>
      </c>
      <c r="T896" s="101">
        <v>8.6964866305974358</v>
      </c>
    </row>
    <row r="897" spans="2:20" x14ac:dyDescent="0.2">
      <c r="B897" s="100">
        <v>43698.208333333336</v>
      </c>
      <c r="C897" s="98">
        <v>7.4174779031011795</v>
      </c>
      <c r="D897" s="98">
        <f t="shared" si="113"/>
        <v>11.949085830953345</v>
      </c>
      <c r="E897" s="98">
        <v>121.93416666666667</v>
      </c>
      <c r="F897" s="98">
        <f t="shared" si="111"/>
        <v>106.0703943383473</v>
      </c>
      <c r="G897" s="98">
        <v>28122.505555555555</v>
      </c>
      <c r="H897" s="98">
        <v>16.507743778936369</v>
      </c>
      <c r="I897" s="98">
        <v>5361.4084888888237</v>
      </c>
      <c r="J897" s="98">
        <f t="shared" si="107"/>
        <v>105.4264228877303</v>
      </c>
      <c r="K897" s="98">
        <v>44316.412105757925</v>
      </c>
      <c r="L897" s="98">
        <f t="shared" si="108"/>
        <v>295.3168518518408</v>
      </c>
      <c r="M897" s="98" t="e">
        <f t="shared" si="110"/>
        <v>#VALUE!</v>
      </c>
      <c r="N897" s="98">
        <v>6247.8692989095052</v>
      </c>
      <c r="O897" s="98">
        <v>5672.1575000000003</v>
      </c>
      <c r="P897" s="98">
        <v>295.3168518518408</v>
      </c>
      <c r="Q897" s="98">
        <v>0</v>
      </c>
      <c r="R897" s="98">
        <f t="shared" si="112"/>
        <v>5.4981611251199993</v>
      </c>
      <c r="S897" s="98">
        <f t="shared" si="109"/>
        <v>0</v>
      </c>
      <c r="T897" s="101">
        <v>8.0384616693476634</v>
      </c>
    </row>
    <row r="898" spans="2:20" x14ac:dyDescent="0.2">
      <c r="B898" s="100">
        <v>43698.25</v>
      </c>
      <c r="C898" s="98">
        <v>7.3556572425004561</v>
      </c>
      <c r="D898" s="98">
        <f t="shared" si="113"/>
        <v>11.94684122077151</v>
      </c>
      <c r="E898" s="98">
        <v>90.123333333333335</v>
      </c>
      <c r="F898" s="98">
        <f t="shared" si="111"/>
        <v>105.14740822723617</v>
      </c>
      <c r="G898" s="98">
        <v>33681.685042736266</v>
      </c>
      <c r="H898" s="98">
        <v>21.269184027777779</v>
      </c>
      <c r="I898" s="98">
        <v>6585.2443148146731</v>
      </c>
      <c r="J898" s="98">
        <f t="shared" si="107"/>
        <v>68.854149305555552</v>
      </c>
      <c r="K898" s="98">
        <v>47436.674088541666</v>
      </c>
      <c r="L898" s="98">
        <f t="shared" si="108"/>
        <v>295.28694444444443</v>
      </c>
      <c r="M898" s="98" t="e">
        <f t="shared" si="110"/>
        <v>#VALUE!</v>
      </c>
      <c r="N898" s="98">
        <v>6074.0866825358071</v>
      </c>
      <c r="O898" s="98">
        <v>5662.6783333333333</v>
      </c>
      <c r="P898" s="98">
        <v>295.28694444444443</v>
      </c>
      <c r="Q898" s="98">
        <v>0</v>
      </c>
      <c r="R898" s="98">
        <f t="shared" si="112"/>
        <v>4.9097544673749747</v>
      </c>
      <c r="S898" s="98">
        <f t="shared" si="109"/>
        <v>0</v>
      </c>
      <c r="T898" s="101">
        <v>7.7727441654341396</v>
      </c>
    </row>
    <row r="899" spans="2:20" x14ac:dyDescent="0.2">
      <c r="B899" s="100">
        <v>43698.291666666664</v>
      </c>
      <c r="C899" s="98">
        <v>7.668295053859862</v>
      </c>
      <c r="D899" s="98">
        <f t="shared" si="113"/>
        <v>11.950788330025539</v>
      </c>
      <c r="E899" s="98">
        <v>80.860138888888883</v>
      </c>
      <c r="F899" s="98">
        <f t="shared" si="111"/>
        <v>105.17132605131026</v>
      </c>
      <c r="G899" s="98">
        <v>39392.326599327724</v>
      </c>
      <c r="H899" s="98">
        <v>21.183745659722224</v>
      </c>
      <c r="I899" s="98">
        <v>7785.8675000000003</v>
      </c>
      <c r="J899" s="98">
        <f t="shared" si="107"/>
        <v>59.676393229166663</v>
      </c>
      <c r="K899" s="98">
        <v>47438.95703125</v>
      </c>
      <c r="L899" s="98">
        <f t="shared" si="108"/>
        <v>261.1921018323178</v>
      </c>
      <c r="M899" s="98" t="e">
        <f t="shared" si="110"/>
        <v>#VALUE!</v>
      </c>
      <c r="N899" s="98">
        <v>6249.8584741210934</v>
      </c>
      <c r="O899" s="98">
        <v>5668.4816666666666</v>
      </c>
      <c r="P899" s="98">
        <v>296.13508230453976</v>
      </c>
      <c r="Q899" s="98">
        <v>34.942980472221969</v>
      </c>
      <c r="R899" s="98">
        <f t="shared" si="112"/>
        <v>5.7663187350176335</v>
      </c>
      <c r="S899" s="98">
        <f t="shared" si="109"/>
        <v>2096.5788283333181</v>
      </c>
      <c r="T899" s="101">
        <v>7.820887615297818</v>
      </c>
    </row>
    <row r="900" spans="2:20" x14ac:dyDescent="0.2">
      <c r="B900" s="100">
        <v>43698.333333333336</v>
      </c>
      <c r="C900" s="98">
        <v>9.0375171631322715</v>
      </c>
      <c r="D900" s="98">
        <f t="shared" si="113"/>
        <v>11.805124771680875</v>
      </c>
      <c r="E900" s="98">
        <v>75.42583333333333</v>
      </c>
      <c r="F900" s="98">
        <f t="shared" si="111"/>
        <v>105.17243716242136</v>
      </c>
      <c r="G900" s="98">
        <v>43799.466666666667</v>
      </c>
      <c r="H900" s="98">
        <v>21.778830295138889</v>
      </c>
      <c r="I900" s="98">
        <v>8989.9302777777775</v>
      </c>
      <c r="J900" s="98">
        <f t="shared" si="107"/>
        <v>53.647003038194441</v>
      </c>
      <c r="K900" s="98">
        <v>47438.95703125</v>
      </c>
      <c r="L900" s="98">
        <f t="shared" si="108"/>
        <v>277.87019717327837</v>
      </c>
      <c r="M900" s="98" t="e">
        <f t="shared" si="110"/>
        <v>#VALUE!</v>
      </c>
      <c r="N900" s="98">
        <v>7174.1475533040366</v>
      </c>
      <c r="O900" s="98">
        <v>5660.1575000000003</v>
      </c>
      <c r="P900" s="98">
        <v>295.28958333333333</v>
      </c>
      <c r="Q900" s="98">
        <v>17.41938616005497</v>
      </c>
      <c r="R900" s="98">
        <f t="shared" si="112"/>
        <v>5.8977437711392495</v>
      </c>
      <c r="S900" s="98">
        <f t="shared" si="109"/>
        <v>1045.1631696032982</v>
      </c>
      <c r="T900" s="101">
        <v>8.5708359383988295</v>
      </c>
    </row>
    <row r="901" spans="2:20" x14ac:dyDescent="0.2">
      <c r="B901" s="100">
        <v>43698.375</v>
      </c>
      <c r="C901" s="98">
        <v>13.092699638141527</v>
      </c>
      <c r="D901" s="98">
        <f t="shared" si="113"/>
        <v>11.866437860559953</v>
      </c>
      <c r="E901" s="98">
        <v>70.831388888888895</v>
      </c>
      <c r="F901" s="98">
        <f t="shared" si="111"/>
        <v>105.197853829088</v>
      </c>
      <c r="G901" s="98">
        <v>48640.274553933676</v>
      </c>
      <c r="H901" s="98">
        <v>16.271321614583332</v>
      </c>
      <c r="I901" s="98">
        <v>10213.945067592582</v>
      </c>
      <c r="J901" s="98">
        <f t="shared" si="107"/>
        <v>54.560067274305567</v>
      </c>
      <c r="K901" s="98">
        <v>47438.95703125</v>
      </c>
      <c r="L901" s="98">
        <f t="shared" si="108"/>
        <v>287.16095170187504</v>
      </c>
      <c r="M901" s="98" t="e">
        <f t="shared" si="110"/>
        <v>#VALUE!</v>
      </c>
      <c r="N901" s="98">
        <v>9898.8515527343752</v>
      </c>
      <c r="O901" s="98">
        <v>6428.8741666666665</v>
      </c>
      <c r="P901" s="98">
        <v>295.65037037036484</v>
      </c>
      <c r="Q901" s="98">
        <v>8.4894186684897992</v>
      </c>
      <c r="R901" s="98">
        <f t="shared" si="112"/>
        <v>5.6719641226770072</v>
      </c>
      <c r="S901" s="98">
        <f t="shared" si="109"/>
        <v>509.36512010938793</v>
      </c>
      <c r="T901" s="101">
        <v>11.055615402439532</v>
      </c>
    </row>
    <row r="902" spans="2:20" x14ac:dyDescent="0.2">
      <c r="B902" s="100">
        <v>43698.416666666664</v>
      </c>
      <c r="C902" s="98">
        <v>16.644480631675105</v>
      </c>
      <c r="D902" s="98">
        <f t="shared" si="113"/>
        <v>12.083621622883369</v>
      </c>
      <c r="E902" s="98">
        <v>86.113888888888894</v>
      </c>
      <c r="F902" s="98">
        <f t="shared" si="111"/>
        <v>106.23992558834728</v>
      </c>
      <c r="G902" s="98">
        <v>53042.719007490741</v>
      </c>
      <c r="H902" s="98">
        <v>21.510796440972221</v>
      </c>
      <c r="I902" s="98">
        <v>11449.910384969828</v>
      </c>
      <c r="J902" s="98">
        <f t="shared" ref="J902:J965" si="114">E902-H902</f>
        <v>64.60309244791668</v>
      </c>
      <c r="K902" s="98">
        <v>47438.95703125</v>
      </c>
      <c r="L902" s="98">
        <f t="shared" ref="L902:L965" si="115">P902-Q902</f>
        <v>277.91425159073952</v>
      </c>
      <c r="M902" s="98" t="e">
        <f t="shared" si="110"/>
        <v>#VALUE!</v>
      </c>
      <c r="N902" s="98">
        <v>12201.266062011719</v>
      </c>
      <c r="O902" s="98">
        <v>7915.0758333333333</v>
      </c>
      <c r="P902" s="98">
        <v>294.99731481482587</v>
      </c>
      <c r="Q902" s="98">
        <v>17.083063224086331</v>
      </c>
      <c r="R902" s="98">
        <f t="shared" si="112"/>
        <v>5.8236794361175876</v>
      </c>
      <c r="S902" s="98">
        <f t="shared" ref="S902:S965" si="116">Q902*60</f>
        <v>1024.9837934451798</v>
      </c>
      <c r="T902" s="101">
        <v>15.042580666421435</v>
      </c>
    </row>
    <row r="903" spans="2:20" x14ac:dyDescent="0.2">
      <c r="B903" s="100">
        <v>43698.458333333336</v>
      </c>
      <c r="C903" s="98">
        <v>16.520887257258096</v>
      </c>
      <c r="D903" s="98">
        <f t="shared" si="113"/>
        <v>12.27654621568227</v>
      </c>
      <c r="E903" s="98">
        <v>66.721388888888896</v>
      </c>
      <c r="F903" s="98">
        <f t="shared" si="111"/>
        <v>104.51156910686579</v>
      </c>
      <c r="G903" s="98">
        <v>57698.941615227195</v>
      </c>
      <c r="H903" s="98">
        <v>21.542903645833334</v>
      </c>
      <c r="I903" s="98">
        <v>12664.290277777778</v>
      </c>
      <c r="J903" s="98">
        <f t="shared" si="114"/>
        <v>45.178485243055562</v>
      </c>
      <c r="K903" s="98">
        <v>47438.95703125</v>
      </c>
      <c r="L903" s="98">
        <f t="shared" si="115"/>
        <v>278.77425390580464</v>
      </c>
      <c r="M903" s="98" t="e">
        <f t="shared" si="110"/>
        <v>#VALUE!</v>
      </c>
      <c r="N903" s="98">
        <v>12100.141498209636</v>
      </c>
      <c r="O903" s="98">
        <v>7864.6424999999999</v>
      </c>
      <c r="P903" s="98">
        <v>294.83046296298505</v>
      </c>
      <c r="Q903" s="98">
        <v>16.056209057180418</v>
      </c>
      <c r="R903" s="98">
        <f t="shared" si="112"/>
        <v>6.1659499900526562</v>
      </c>
      <c r="S903" s="98">
        <f t="shared" si="116"/>
        <v>963.37254343082509</v>
      </c>
      <c r="T903" s="101">
        <v>16.757218708462187</v>
      </c>
    </row>
    <row r="904" spans="2:20" x14ac:dyDescent="0.2">
      <c r="B904" s="100">
        <v>43698.5</v>
      </c>
      <c r="C904" s="98">
        <v>15.906903018529734</v>
      </c>
      <c r="D904" s="98">
        <f t="shared" si="113"/>
        <v>12.427811082467583</v>
      </c>
      <c r="E904" s="98">
        <v>125.06444444444445</v>
      </c>
      <c r="F904" s="98">
        <f t="shared" si="111"/>
        <v>106.34542327353245</v>
      </c>
      <c r="G904" s="98">
        <v>63529.10833333333</v>
      </c>
      <c r="H904" s="98">
        <v>21.402973090277779</v>
      </c>
      <c r="I904" s="98">
        <v>13870.456111111111</v>
      </c>
      <c r="J904" s="98">
        <f t="shared" si="114"/>
        <v>103.66147135416666</v>
      </c>
      <c r="K904" s="98">
        <v>47438.95703125</v>
      </c>
      <c r="L904" s="98">
        <f t="shared" si="115"/>
        <v>279.50798168744251</v>
      </c>
      <c r="M904" s="98">
        <f t="shared" si="110"/>
        <v>267.36072806770284</v>
      </c>
      <c r="N904" s="98">
        <v>11777.624575195312</v>
      </c>
      <c r="O904" s="98">
        <v>7652.998333333333</v>
      </c>
      <c r="P904" s="98">
        <v>294.72266666665672</v>
      </c>
      <c r="Q904" s="98">
        <v>15.214684979214217</v>
      </c>
      <c r="R904" s="98">
        <f t="shared" si="112"/>
        <v>6.7647684601440687</v>
      </c>
      <c r="S904" s="98">
        <f t="shared" si="116"/>
        <v>912.88109875285306</v>
      </c>
      <c r="T904" s="101">
        <v>16.442166533045981</v>
      </c>
    </row>
    <row r="905" spans="2:20" x14ac:dyDescent="0.2">
      <c r="B905" s="100">
        <v>43698.541666666664</v>
      </c>
      <c r="C905" s="98">
        <v>15.662468950483534</v>
      </c>
      <c r="D905" s="98">
        <f t="shared" si="113"/>
        <v>12.434155330587414</v>
      </c>
      <c r="E905" s="98">
        <v>120.10055555555556</v>
      </c>
      <c r="F905" s="98">
        <f t="shared" si="111"/>
        <v>105.60041169945839</v>
      </c>
      <c r="G905" s="98">
        <v>69857.338888888888</v>
      </c>
      <c r="H905" s="98">
        <v>16.613711660880817</v>
      </c>
      <c r="I905" s="98">
        <v>15098.331961111207</v>
      </c>
      <c r="J905" s="98">
        <f t="shared" si="114"/>
        <v>103.48684389467473</v>
      </c>
      <c r="K905" s="98">
        <v>47438.95703125</v>
      </c>
      <c r="L905" s="98">
        <f t="shared" si="115"/>
        <v>281.32460348896683</v>
      </c>
      <c r="M905" s="98">
        <f t="shared" si="110"/>
        <v>278.77678439650532</v>
      </c>
      <c r="N905" s="98">
        <v>11551.921860351562</v>
      </c>
      <c r="O905" s="98">
        <v>7493.1441666666669</v>
      </c>
      <c r="P905" s="98">
        <v>296.44145833333334</v>
      </c>
      <c r="Q905" s="98">
        <v>15.116854844366511</v>
      </c>
      <c r="R905" s="98">
        <f t="shared" si="112"/>
        <v>7.1666920909816616</v>
      </c>
      <c r="S905" s="98">
        <f t="shared" si="116"/>
        <v>907.01129066199064</v>
      </c>
      <c r="T905" s="101">
        <v>15.980814339518547</v>
      </c>
    </row>
    <row r="906" spans="2:20" x14ac:dyDescent="0.2">
      <c r="B906" s="100">
        <v>43698.583333333336</v>
      </c>
      <c r="C906" s="98">
        <v>15.893569339468247</v>
      </c>
      <c r="D906" s="98">
        <f t="shared" si="113"/>
        <v>12.48451644955267</v>
      </c>
      <c r="E906" s="98">
        <v>114.88907407389746</v>
      </c>
      <c r="F906" s="98">
        <f t="shared" si="111"/>
        <v>105.35571108216764</v>
      </c>
      <c r="G906" s="98">
        <v>77297.651851849296</v>
      </c>
      <c r="H906" s="98">
        <v>21.588878038194444</v>
      </c>
      <c r="I906" s="98">
        <v>16342.351573696402</v>
      </c>
      <c r="J906" s="98">
        <f t="shared" si="114"/>
        <v>93.30019603570301</v>
      </c>
      <c r="K906" s="98">
        <v>47438.95703125</v>
      </c>
      <c r="L906" s="98">
        <f t="shared" si="115"/>
        <v>276.70356223484936</v>
      </c>
      <c r="M906" s="98">
        <f t="shared" si="110"/>
        <v>287.49660874888326</v>
      </c>
      <c r="N906" s="98">
        <v>11753.082021484375</v>
      </c>
      <c r="O906" s="98">
        <v>7634.0024999999996</v>
      </c>
      <c r="P906" s="98">
        <v>295.61064814814262</v>
      </c>
      <c r="Q906" s="98">
        <v>18.907085913293269</v>
      </c>
      <c r="R906" s="98">
        <f t="shared" si="112"/>
        <v>7.9544873373688807</v>
      </c>
      <c r="S906" s="98">
        <f t="shared" si="116"/>
        <v>1134.4251547975962</v>
      </c>
      <c r="T906" s="101">
        <v>15.830021979795873</v>
      </c>
    </row>
    <row r="907" spans="2:20" x14ac:dyDescent="0.2">
      <c r="B907" s="100">
        <v>43698.625</v>
      </c>
      <c r="C907" s="98">
        <v>14.473501473709216</v>
      </c>
      <c r="D907" s="98">
        <f t="shared" si="113"/>
        <v>12.489264660621537</v>
      </c>
      <c r="E907" s="98">
        <v>99.785277777777779</v>
      </c>
      <c r="F907" s="98">
        <f t="shared" si="111"/>
        <v>103.82766324266241</v>
      </c>
      <c r="G907" s="98">
        <v>83895.963629627557</v>
      </c>
      <c r="H907" s="98">
        <v>21.921668836805555</v>
      </c>
      <c r="I907" s="98">
        <v>17566.359166666665</v>
      </c>
      <c r="J907" s="98">
        <f t="shared" si="114"/>
        <v>77.863608940972227</v>
      </c>
      <c r="K907" s="98">
        <v>47438.95703125</v>
      </c>
      <c r="L907" s="98">
        <f t="shared" si="115"/>
        <v>280.50361280570843</v>
      </c>
      <c r="M907" s="98">
        <f t="shared" si="110"/>
        <v>287.30182179935008</v>
      </c>
      <c r="N907" s="98">
        <v>10990.490557454426</v>
      </c>
      <c r="O907" s="98">
        <v>6817.0283333333336</v>
      </c>
      <c r="P907" s="98">
        <v>295.19342592592039</v>
      </c>
      <c r="Q907" s="98">
        <v>14.689813120211992</v>
      </c>
      <c r="R907" s="98">
        <f t="shared" si="112"/>
        <v>8.1434100893709616</v>
      </c>
      <c r="S907" s="98">
        <f t="shared" si="116"/>
        <v>881.38878721271954</v>
      </c>
      <c r="T907" s="101">
        <v>15.7650287299686</v>
      </c>
    </row>
    <row r="908" spans="2:20" x14ac:dyDescent="0.2">
      <c r="B908" s="100">
        <v>43698.666666666664</v>
      </c>
      <c r="C908" s="98">
        <v>14.047011399004194</v>
      </c>
      <c r="D908" s="98">
        <f t="shared" si="113"/>
        <v>12.499069812960499</v>
      </c>
      <c r="E908" s="98">
        <v>124.22361111111111</v>
      </c>
      <c r="F908" s="98">
        <f t="shared" si="111"/>
        <v>104.58470100307908</v>
      </c>
      <c r="G908" s="98">
        <v>90750.721417068111</v>
      </c>
      <c r="H908" s="98">
        <v>21.709136284722224</v>
      </c>
      <c r="I908" s="98">
        <v>18804.84888888889</v>
      </c>
      <c r="J908" s="98">
        <f t="shared" si="114"/>
        <v>102.51447482638889</v>
      </c>
      <c r="K908" s="98">
        <v>47438.95703125</v>
      </c>
      <c r="L908" s="98">
        <f t="shared" si="115"/>
        <v>278.8353648507636</v>
      </c>
      <c r="M908" s="98">
        <f t="shared" si="110"/>
        <v>287.19175234001017</v>
      </c>
      <c r="N908" s="98">
        <v>10757.32440266927</v>
      </c>
      <c r="O908" s="98">
        <v>6582.4033333333336</v>
      </c>
      <c r="P908" s="98">
        <v>294.8956481481261</v>
      </c>
      <c r="Q908" s="98">
        <v>16.060283297362524</v>
      </c>
      <c r="R908" s="98">
        <f t="shared" si="112"/>
        <v>8.2292395795746192</v>
      </c>
      <c r="S908" s="98">
        <f t="shared" si="116"/>
        <v>963.61699784175141</v>
      </c>
      <c r="T908" s="101">
        <v>14.738528701710813</v>
      </c>
    </row>
    <row r="909" spans="2:20" x14ac:dyDescent="0.2">
      <c r="B909" s="100">
        <v>43698.708333333336</v>
      </c>
      <c r="C909" s="98">
        <v>13.780276362206269</v>
      </c>
      <c r="D909" s="98">
        <f t="shared" si="113"/>
        <v>12.524351293077814</v>
      </c>
      <c r="E909" s="98">
        <v>112.78888888888889</v>
      </c>
      <c r="F909" s="98">
        <f t="shared" si="111"/>
        <v>103.79181327159756</v>
      </c>
      <c r="G909" s="98">
        <v>97513.291452991427</v>
      </c>
      <c r="H909" s="98">
        <v>16.433539496527779</v>
      </c>
      <c r="I909" s="98">
        <v>20032.754829629906</v>
      </c>
      <c r="J909" s="98">
        <f t="shared" si="114"/>
        <v>96.35534939236112</v>
      </c>
      <c r="K909" s="98">
        <v>47438.95703125</v>
      </c>
      <c r="L909" s="98">
        <f t="shared" si="115"/>
        <v>273.65336021113728</v>
      </c>
      <c r="M909" s="98">
        <f t="shared" si="110"/>
        <v>286.92264112490557</v>
      </c>
      <c r="N909" s="98">
        <v>10551.212212727865</v>
      </c>
      <c r="O909" s="98">
        <v>6863.3850000000002</v>
      </c>
      <c r="P909" s="98">
        <v>295.09527777777777</v>
      </c>
      <c r="Q909" s="98">
        <v>21.441917566640509</v>
      </c>
      <c r="R909" s="98">
        <f t="shared" si="112"/>
        <v>8.4528421784218448</v>
      </c>
      <c r="S909" s="98">
        <f t="shared" si="116"/>
        <v>1286.5150539984306</v>
      </c>
      <c r="T909" s="101">
        <v>14.327915090190039</v>
      </c>
    </row>
    <row r="910" spans="2:20" x14ac:dyDescent="0.2">
      <c r="B910" s="100">
        <v>43698.75</v>
      </c>
      <c r="C910" s="98">
        <v>13.363325165362072</v>
      </c>
      <c r="D910" s="98">
        <f t="shared" si="113"/>
        <v>12.53146829683889</v>
      </c>
      <c r="E910" s="98">
        <v>125.78555555555556</v>
      </c>
      <c r="F910" s="98">
        <f t="shared" si="111"/>
        <v>104.42113040122719</v>
      </c>
      <c r="G910" s="98">
        <v>104827.94907408184</v>
      </c>
      <c r="H910" s="98">
        <v>21.896960346638654</v>
      </c>
      <c r="I910" s="98">
        <v>21274.915323502486</v>
      </c>
      <c r="J910" s="98">
        <f t="shared" si="114"/>
        <v>103.88859520891691</v>
      </c>
      <c r="K910" s="98">
        <v>47438.95703125</v>
      </c>
      <c r="L910" s="98">
        <f t="shared" si="115"/>
        <v>279.58243027323653</v>
      </c>
      <c r="M910" s="98">
        <f t="shared" si="110"/>
        <v>286.55438342957535</v>
      </c>
      <c r="N910" s="98">
        <v>10277.179148763022</v>
      </c>
      <c r="O910" s="98">
        <v>6684.0083333333332</v>
      </c>
      <c r="P910" s="98">
        <v>294.29481481480104</v>
      </c>
      <c r="Q910" s="98">
        <v>14.712384541564518</v>
      </c>
      <c r="R910" s="98">
        <f t="shared" si="112"/>
        <v>8.7591129910353818</v>
      </c>
      <c r="S910" s="98">
        <f t="shared" si="116"/>
        <v>882.74307249387107</v>
      </c>
      <c r="T910" s="101">
        <v>13.930502565348934</v>
      </c>
    </row>
    <row r="911" spans="2:20" x14ac:dyDescent="0.2">
      <c r="B911" s="100">
        <v>43698.791666666664</v>
      </c>
      <c r="C911" s="98">
        <v>13.447665224782087</v>
      </c>
      <c r="D911" s="98">
        <f t="shared" si="113"/>
        <v>12.542850479042597</v>
      </c>
      <c r="E911" s="98">
        <v>100.46222222222222</v>
      </c>
      <c r="F911" s="98">
        <f t="shared" si="111"/>
        <v>103.5268942901161</v>
      </c>
      <c r="G911" s="98">
        <v>111280.42993827078</v>
      </c>
      <c r="H911" s="98">
        <v>21.672688802083332</v>
      </c>
      <c r="I911" s="98">
        <v>22502.919722222221</v>
      </c>
      <c r="J911" s="98">
        <f t="shared" si="114"/>
        <v>78.789533420138895</v>
      </c>
      <c r="K911" s="98">
        <v>47438.95703125</v>
      </c>
      <c r="L911" s="98">
        <f t="shared" si="115"/>
        <v>279.1583796235588</v>
      </c>
      <c r="M911" s="98">
        <f t="shared" si="110"/>
        <v>285.87574224079054</v>
      </c>
      <c r="N911" s="98">
        <v>10401.304930013021</v>
      </c>
      <c r="O911" s="98">
        <v>6772.2433333333329</v>
      </c>
      <c r="P911" s="98">
        <v>294.32785714287934</v>
      </c>
      <c r="Q911" s="98">
        <v>15.16947751932053</v>
      </c>
      <c r="R911" s="98">
        <f t="shared" si="112"/>
        <v>9.390309570032775</v>
      </c>
      <c r="S911" s="98">
        <f t="shared" si="116"/>
        <v>910.16865115923179</v>
      </c>
      <c r="T911" s="101">
        <v>13.843514691359466</v>
      </c>
    </row>
    <row r="912" spans="2:20" x14ac:dyDescent="0.2">
      <c r="B912" s="100">
        <v>43698.833333333336</v>
      </c>
      <c r="C912" s="98">
        <v>13.847664045401745</v>
      </c>
      <c r="D912" s="98">
        <f t="shared" si="113"/>
        <v>12.564904643472124</v>
      </c>
      <c r="E912" s="98">
        <v>107.10277777777777</v>
      </c>
      <c r="F912" s="98">
        <f t="shared" si="111"/>
        <v>102.91115933641238</v>
      </c>
      <c r="G912" s="98">
        <v>118137.91944444444</v>
      </c>
      <c r="H912" s="98">
        <v>21.659472656249999</v>
      </c>
      <c r="I912" s="98">
        <v>23723.044999999998</v>
      </c>
      <c r="J912" s="98">
        <f t="shared" si="114"/>
        <v>85.443305121527771</v>
      </c>
      <c r="K912" s="98">
        <v>47438.95703125</v>
      </c>
      <c r="L912" s="98">
        <f t="shared" si="115"/>
        <v>278.23269836525537</v>
      </c>
      <c r="M912" s="98">
        <f t="shared" si="110"/>
        <v>285.13900577224473</v>
      </c>
      <c r="N912" s="98">
        <v>10583.981635742188</v>
      </c>
      <c r="O912" s="98">
        <v>6884.3225000000002</v>
      </c>
      <c r="P912" s="98">
        <v>294.62574074074627</v>
      </c>
      <c r="Q912" s="98">
        <v>16.393042375490896</v>
      </c>
      <c r="R912" s="98">
        <f t="shared" si="112"/>
        <v>10.072539865739348</v>
      </c>
      <c r="S912" s="98">
        <f t="shared" si="116"/>
        <v>983.5825425294538</v>
      </c>
      <c r="T912" s="101">
        <v>14.080620018768693</v>
      </c>
    </row>
    <row r="913" spans="2:20" x14ac:dyDescent="0.2">
      <c r="B913" s="100">
        <v>43698.875</v>
      </c>
      <c r="C913" s="98">
        <v>14.20296797381507</v>
      </c>
      <c r="D913" s="98">
        <f t="shared" si="113"/>
        <v>12.595464409337906</v>
      </c>
      <c r="E913" s="98">
        <v>117.57888888888888</v>
      </c>
      <c r="F913" s="98">
        <f t="shared" si="111"/>
        <v>103.60618248456053</v>
      </c>
      <c r="G913" s="98">
        <v>124641.74949495051</v>
      </c>
      <c r="H913" s="98">
        <v>16.355707465277778</v>
      </c>
      <c r="I913" s="98">
        <v>24946.270081481944</v>
      </c>
      <c r="J913" s="98">
        <f t="shared" si="114"/>
        <v>101.22318142361111</v>
      </c>
      <c r="K913" s="98">
        <v>47438.95703125</v>
      </c>
      <c r="L913" s="98">
        <f t="shared" si="115"/>
        <v>277.37957568600774</v>
      </c>
      <c r="M913" s="98">
        <f t="shared" si="110"/>
        <v>284.38914880432384</v>
      </c>
      <c r="N913" s="98">
        <v>10846.100804850261</v>
      </c>
      <c r="O913" s="98">
        <v>7060.4366666666665</v>
      </c>
      <c r="P913" s="98">
        <v>294.54055555555556</v>
      </c>
      <c r="Q913" s="98">
        <v>17.160979869547816</v>
      </c>
      <c r="R913" s="98">
        <f t="shared" si="112"/>
        <v>10.786339734895741</v>
      </c>
      <c r="S913" s="98">
        <f t="shared" si="116"/>
        <v>1029.658792172869</v>
      </c>
      <c r="T913" s="101">
        <v>14.375617271164018</v>
      </c>
    </row>
    <row r="914" spans="2:20" x14ac:dyDescent="0.2">
      <c r="B914" s="100">
        <v>43698.916666666664</v>
      </c>
      <c r="C914" s="98">
        <v>14.468333808579999</v>
      </c>
      <c r="D914" s="98">
        <f t="shared" si="113"/>
        <v>12.622183368277902</v>
      </c>
      <c r="E914" s="98">
        <v>106.98138888888889</v>
      </c>
      <c r="F914" s="98">
        <f t="shared" si="111"/>
        <v>102.61495563270869</v>
      </c>
      <c r="G914" s="98">
        <v>131740.88888888888</v>
      </c>
      <c r="H914" s="98">
        <v>21.852419704861113</v>
      </c>
      <c r="I914" s="98">
        <v>26190.059118257097</v>
      </c>
      <c r="J914" s="98">
        <f t="shared" si="114"/>
        <v>85.128969184027767</v>
      </c>
      <c r="K914" s="98">
        <v>47438.95703125</v>
      </c>
      <c r="L914" s="98">
        <f t="shared" si="115"/>
        <v>280.08227880304639</v>
      </c>
      <c r="M914" s="98">
        <f t="shared" si="110"/>
        <v>283.73711158496218</v>
      </c>
      <c r="N914" s="98">
        <v>10916.648029785156</v>
      </c>
      <c r="O914" s="98">
        <v>7101.5658333333331</v>
      </c>
      <c r="P914" s="98">
        <v>295.02972222222223</v>
      </c>
      <c r="Q914" s="98">
        <v>14.947443419175849</v>
      </c>
      <c r="R914" s="98">
        <f t="shared" si="112"/>
        <v>11.408973662076621</v>
      </c>
      <c r="S914" s="98">
        <f t="shared" si="116"/>
        <v>896.846605150551</v>
      </c>
      <c r="T914" s="101">
        <v>14.644404397641063</v>
      </c>
    </row>
    <row r="915" spans="2:20" x14ac:dyDescent="0.2">
      <c r="B915" s="100">
        <v>43698.958333333336</v>
      </c>
      <c r="C915" s="98">
        <v>14.217692718647369</v>
      </c>
      <c r="D915" s="98">
        <f t="shared" si="113"/>
        <v>12.619753789515917</v>
      </c>
      <c r="E915" s="98">
        <v>124.49333333333334</v>
      </c>
      <c r="F915" s="98">
        <f t="shared" si="111"/>
        <v>103.25556905863461</v>
      </c>
      <c r="G915" s="98">
        <v>138130.04922222285</v>
      </c>
      <c r="H915" s="98">
        <v>21.721875000000001</v>
      </c>
      <c r="I915" s="98">
        <v>27422.157222222224</v>
      </c>
      <c r="J915" s="98">
        <f t="shared" si="114"/>
        <v>102.77145833333334</v>
      </c>
      <c r="K915" s="98">
        <v>47438.95703125</v>
      </c>
      <c r="L915" s="98">
        <f t="shared" si="115"/>
        <v>280.08375087011638</v>
      </c>
      <c r="M915" s="98">
        <f t="shared" si="110"/>
        <v>283.07712012008068</v>
      </c>
      <c r="N915" s="98">
        <v>10903.726508789063</v>
      </c>
      <c r="O915" s="98">
        <v>7095.9708333333338</v>
      </c>
      <c r="P915" s="98">
        <v>295.04379629630182</v>
      </c>
      <c r="Q915" s="98">
        <v>14.96004542618547</v>
      </c>
      <c r="R915" s="98">
        <f t="shared" si="112"/>
        <v>12.031877935600315</v>
      </c>
      <c r="S915" s="98">
        <f t="shared" si="116"/>
        <v>897.60272557112819</v>
      </c>
      <c r="T915" s="101">
        <v>14.800466725207711</v>
      </c>
    </row>
    <row r="916" spans="2:20" x14ac:dyDescent="0.2">
      <c r="B916" s="100">
        <v>43699</v>
      </c>
      <c r="C916" s="98">
        <v>13.392798407342699</v>
      </c>
      <c r="D916" s="98">
        <f t="shared" si="113"/>
        <v>12.615150038280378</v>
      </c>
      <c r="E916" s="98">
        <v>100.4</v>
      </c>
      <c r="F916" s="98">
        <f t="shared" si="111"/>
        <v>103.28588155863461</v>
      </c>
      <c r="G916" s="98">
        <v>144778.21234567842</v>
      </c>
      <c r="H916" s="98">
        <v>21.694140624999999</v>
      </c>
      <c r="I916" s="98">
        <v>28644.231111111112</v>
      </c>
      <c r="J916" s="98">
        <f t="shared" si="114"/>
        <v>78.705859375000003</v>
      </c>
      <c r="K916" s="98">
        <v>47438.95703125</v>
      </c>
      <c r="L916" s="98">
        <f t="shared" si="115"/>
        <v>279.53015352959846</v>
      </c>
      <c r="M916" s="98">
        <f t="shared" si="110"/>
        <v>282.39492358504805</v>
      </c>
      <c r="N916" s="98">
        <v>10295.08596110026</v>
      </c>
      <c r="O916" s="98">
        <v>6693.835</v>
      </c>
      <c r="P916" s="98">
        <v>294.27623456789388</v>
      </c>
      <c r="Q916" s="98">
        <v>14.746081038295396</v>
      </c>
      <c r="R916" s="98">
        <f t="shared" si="112"/>
        <v>12.646297978862625</v>
      </c>
      <c r="S916" s="98">
        <f t="shared" si="116"/>
        <v>884.76486229772377</v>
      </c>
      <c r="T916" s="101">
        <v>14.342315726810032</v>
      </c>
    </row>
    <row r="917" spans="2:20" x14ac:dyDescent="0.2">
      <c r="B917" s="100">
        <v>43699.041666666664</v>
      </c>
      <c r="C917" s="98">
        <v>11.690122092742886</v>
      </c>
      <c r="D917" s="98">
        <f t="shared" si="113"/>
        <v>12.606971372502626</v>
      </c>
      <c r="E917" s="98">
        <v>116.9661111111111</v>
      </c>
      <c r="F917" s="98">
        <f t="shared" si="111"/>
        <v>104.27358989196796</v>
      </c>
      <c r="G917" s="98">
        <v>4063.6666666666665</v>
      </c>
      <c r="H917" s="98">
        <v>16.5087890625</v>
      </c>
      <c r="I917" s="98">
        <v>1944.5861111111112</v>
      </c>
      <c r="J917" s="98">
        <f t="shared" si="114"/>
        <v>100.4573220486111</v>
      </c>
      <c r="K917" s="98">
        <v>5536.1492045814311</v>
      </c>
      <c r="L917" s="98">
        <f t="shared" si="115"/>
        <v>276.82581570421445</v>
      </c>
      <c r="M917" s="98">
        <f t="shared" si="110"/>
        <v>281.66893519618003</v>
      </c>
      <c r="N917" s="98">
        <v>9350.6367732747403</v>
      </c>
      <c r="O917" s="98">
        <v>6080.0366666666669</v>
      </c>
      <c r="P917" s="98">
        <v>295.46028528529735</v>
      </c>
      <c r="Q917" s="98">
        <v>18.634469581082879</v>
      </c>
      <c r="R917" s="98">
        <f t="shared" si="112"/>
        <v>13.422734211407745</v>
      </c>
      <c r="S917" s="98">
        <f t="shared" si="116"/>
        <v>1118.0681748649727</v>
      </c>
      <c r="T917" s="101">
        <v>13.487977152306348</v>
      </c>
    </row>
    <row r="918" spans="2:20" x14ac:dyDescent="0.2">
      <c r="B918" s="100">
        <v>43699.083333333336</v>
      </c>
      <c r="C918" s="98">
        <v>9.7922563992606264</v>
      </c>
      <c r="D918" s="98">
        <f t="shared" si="113"/>
        <v>12.600277672725063</v>
      </c>
      <c r="E918" s="98">
        <v>99.748055555555553</v>
      </c>
      <c r="F918" s="98">
        <f t="shared" si="111"/>
        <v>103.85950424381981</v>
      </c>
      <c r="G918" s="98">
        <v>9353.8970856099659</v>
      </c>
      <c r="H918" s="98">
        <v>21.524327256944446</v>
      </c>
      <c r="I918" s="98">
        <v>1732.7912165531186</v>
      </c>
      <c r="J918" s="98">
        <f t="shared" si="114"/>
        <v>78.223728298611107</v>
      </c>
      <c r="K918" s="98">
        <v>15498.719878472222</v>
      </c>
      <c r="L918" s="98">
        <f t="shared" si="115"/>
        <v>279.74232575567231</v>
      </c>
      <c r="M918" s="98">
        <f t="shared" si="110"/>
        <v>281.01610771994939</v>
      </c>
      <c r="N918" s="98">
        <v>8054.1923156738285</v>
      </c>
      <c r="O918" s="98">
        <v>5677.14</v>
      </c>
      <c r="P918" s="98">
        <v>294.66472222222222</v>
      </c>
      <c r="Q918" s="98">
        <v>14.9223964665499</v>
      </c>
      <c r="R918" s="98">
        <f t="shared" si="112"/>
        <v>14.044500730847325</v>
      </c>
      <c r="S918" s="98">
        <f t="shared" si="116"/>
        <v>895.34378799299395</v>
      </c>
      <c r="T918" s="101">
        <v>11.426843488161815</v>
      </c>
    </row>
    <row r="919" spans="2:20" x14ac:dyDescent="0.2">
      <c r="B919" s="100">
        <v>43699.125</v>
      </c>
      <c r="C919" s="98">
        <v>8.6605068490240313</v>
      </c>
      <c r="D919" s="98">
        <f t="shared" si="113"/>
        <v>12.596947483783284</v>
      </c>
      <c r="E919" s="98">
        <v>98.37444444444445</v>
      </c>
      <c r="F919" s="98">
        <f t="shared" si="111"/>
        <v>103.25722415122725</v>
      </c>
      <c r="G919" s="98">
        <v>16045.605555555556</v>
      </c>
      <c r="H919" s="98">
        <v>21.780848524305554</v>
      </c>
      <c r="I919" s="98">
        <v>2956.2438888888887</v>
      </c>
      <c r="J919" s="98">
        <f t="shared" si="114"/>
        <v>76.593595920138895</v>
      </c>
      <c r="K919" s="98">
        <v>25943.982422417535</v>
      </c>
      <c r="L919" s="98">
        <f t="shared" si="115"/>
        <v>280.96323086396688</v>
      </c>
      <c r="M919" s="98">
        <f t="shared" si="110"/>
        <v>280.43029326520724</v>
      </c>
      <c r="N919" s="98">
        <v>7243.3292338053388</v>
      </c>
      <c r="O919" s="98">
        <v>5654.4525000000003</v>
      </c>
      <c r="P919" s="98">
        <v>295.65287037036484</v>
      </c>
      <c r="Q919" s="98">
        <v>14.689639506397976</v>
      </c>
      <c r="R919" s="98">
        <f t="shared" si="112"/>
        <v>14.656569043613906</v>
      </c>
      <c r="S919" s="98">
        <f t="shared" si="116"/>
        <v>881.37837038387852</v>
      </c>
      <c r="T919" s="101">
        <v>9.7640056348279014</v>
      </c>
    </row>
    <row r="920" spans="2:20" x14ac:dyDescent="0.2">
      <c r="B920" s="100">
        <v>43699.166666666664</v>
      </c>
      <c r="C920" s="98">
        <v>7.7869381364186605</v>
      </c>
      <c r="D920" s="98">
        <f t="shared" si="113"/>
        <v>12.598792343935292</v>
      </c>
      <c r="E920" s="98">
        <v>102.93833333333333</v>
      </c>
      <c r="F920" s="98">
        <f t="shared" si="111"/>
        <v>103.73721257715317</v>
      </c>
      <c r="G920" s="98">
        <v>21718.901399026712</v>
      </c>
      <c r="H920" s="98">
        <v>21.664507378472223</v>
      </c>
      <c r="I920" s="98">
        <v>4184.3347222222219</v>
      </c>
      <c r="J920" s="98">
        <f t="shared" si="114"/>
        <v>81.27382595486111</v>
      </c>
      <c r="K920" s="98">
        <v>36304.989580258793</v>
      </c>
      <c r="L920" s="98">
        <f t="shared" si="115"/>
        <v>278.71410188172428</v>
      </c>
      <c r="M920" s="98">
        <f t="shared" si="110"/>
        <v>279.7641157973153</v>
      </c>
      <c r="N920" s="98">
        <v>6652.3611466471357</v>
      </c>
      <c r="O920" s="98">
        <v>5649.2124999999996</v>
      </c>
      <c r="P920" s="98">
        <v>295.4455401234577</v>
      </c>
      <c r="Q920" s="98">
        <v>16.731438241733446</v>
      </c>
      <c r="R920" s="98">
        <f t="shared" si="112"/>
        <v>15.353712303686132</v>
      </c>
      <c r="S920" s="98">
        <f t="shared" si="116"/>
        <v>1003.8862945040067</v>
      </c>
      <c r="T920" s="101">
        <v>8.7905671399036276</v>
      </c>
    </row>
    <row r="921" spans="2:20" x14ac:dyDescent="0.2">
      <c r="B921" s="100">
        <v>43699.208333333336</v>
      </c>
      <c r="C921" s="98">
        <v>7.5082897235933661</v>
      </c>
      <c r="D921" s="98">
        <f t="shared" si="113"/>
        <v>12.602576169789131</v>
      </c>
      <c r="E921" s="98">
        <v>93.563888888888883</v>
      </c>
      <c r="F921" s="98">
        <f t="shared" si="111"/>
        <v>102.55511766974575</v>
      </c>
      <c r="G921" s="98">
        <v>28131.836892361112</v>
      </c>
      <c r="H921" s="98">
        <v>16.667097077547481</v>
      </c>
      <c r="I921" s="98">
        <v>5423.1937240739253</v>
      </c>
      <c r="J921" s="98">
        <f t="shared" si="114"/>
        <v>76.896791811341402</v>
      </c>
      <c r="K921" s="98">
        <v>44517.426388527019</v>
      </c>
      <c r="L921" s="98">
        <f t="shared" si="115"/>
        <v>275.73250763056592</v>
      </c>
      <c r="M921" s="98">
        <f t="shared" si="110"/>
        <v>278.94810145476214</v>
      </c>
      <c r="N921" s="98">
        <v>6345.8461088053382</v>
      </c>
      <c r="O921" s="98">
        <v>5645.3741666666665</v>
      </c>
      <c r="P921" s="98">
        <v>294.05804713805514</v>
      </c>
      <c r="Q921" s="98">
        <v>18.325539507489239</v>
      </c>
      <c r="R921" s="98">
        <f t="shared" si="112"/>
        <v>16.117276449831518</v>
      </c>
      <c r="S921" s="98">
        <f t="shared" si="116"/>
        <v>1099.5323704493544</v>
      </c>
      <c r="T921" s="101">
        <v>8.165129216499853</v>
      </c>
    </row>
    <row r="922" spans="2:20" x14ac:dyDescent="0.2">
      <c r="B922" s="100">
        <v>43699.25</v>
      </c>
      <c r="C922" s="98">
        <v>7.3555952646541929</v>
      </c>
      <c r="D922" s="98">
        <f t="shared" si="113"/>
        <v>12.60257358737887</v>
      </c>
      <c r="E922" s="98">
        <v>107.71138888888889</v>
      </c>
      <c r="F922" s="98">
        <f t="shared" si="111"/>
        <v>103.28795331789392</v>
      </c>
      <c r="G922" s="98">
        <v>33564.350555555553</v>
      </c>
      <c r="H922" s="98">
        <v>21.514225260416666</v>
      </c>
      <c r="I922" s="98">
        <v>6659.2927293684752</v>
      </c>
      <c r="J922" s="98">
        <f t="shared" si="114"/>
        <v>86.197163628472225</v>
      </c>
      <c r="K922" s="98">
        <v>47630.341614583333</v>
      </c>
      <c r="L922" s="98">
        <f t="shared" si="115"/>
        <v>277.34355831202117</v>
      </c>
      <c r="M922" s="98">
        <f t="shared" si="110"/>
        <v>278.20046036591117</v>
      </c>
      <c r="N922" s="98">
        <v>6130.1627164713545</v>
      </c>
      <c r="O922" s="98">
        <v>5638.413333333333</v>
      </c>
      <c r="P922" s="98">
        <v>295.15444444444444</v>
      </c>
      <c r="Q922" s="98">
        <v>17.810886132423249</v>
      </c>
      <c r="R922" s="98">
        <f t="shared" si="112"/>
        <v>16.859396705349152</v>
      </c>
      <c r="S922" s="98">
        <f t="shared" si="116"/>
        <v>1068.6531679453949</v>
      </c>
      <c r="T922" s="101">
        <v>7.9593204517262182</v>
      </c>
    </row>
    <row r="923" spans="2:20" x14ac:dyDescent="0.2">
      <c r="B923" s="100">
        <v>43699.291666666664</v>
      </c>
      <c r="C923" s="98">
        <v>7.5415808555814952</v>
      </c>
      <c r="D923" s="98">
        <f t="shared" si="113"/>
        <v>12.597293829117275</v>
      </c>
      <c r="E923" s="98">
        <v>70.129444444444445</v>
      </c>
      <c r="F923" s="98">
        <f t="shared" si="111"/>
        <v>102.84084104937536</v>
      </c>
      <c r="G923" s="98">
        <v>38770.708215131759</v>
      </c>
      <c r="H923" s="98">
        <v>21.772970920138889</v>
      </c>
      <c r="I923" s="98">
        <v>7883.4577777777777</v>
      </c>
      <c r="J923" s="98">
        <f t="shared" si="114"/>
        <v>48.356473524305557</v>
      </c>
      <c r="K923" s="98">
        <v>47632.12890625</v>
      </c>
      <c r="L923" s="98">
        <f t="shared" si="115"/>
        <v>279.19027708722638</v>
      </c>
      <c r="M923" s="98">
        <f t="shared" ref="M923:M986" si="117">AVERAGE(L900:L923)</f>
        <v>278.9503843348657</v>
      </c>
      <c r="N923" s="98">
        <v>6172.1262613932295</v>
      </c>
      <c r="O923" s="98">
        <v>5636.3983333333335</v>
      </c>
      <c r="P923" s="98">
        <v>294.42694444444442</v>
      </c>
      <c r="Q923" s="98">
        <v>15.236667357218037</v>
      </c>
      <c r="R923" s="98">
        <f t="shared" si="112"/>
        <v>16.038300325557323</v>
      </c>
      <c r="S923" s="98">
        <f t="shared" si="116"/>
        <v>914.20004143308222</v>
      </c>
      <c r="T923" s="101">
        <v>7.7071385266084693</v>
      </c>
    </row>
    <row r="924" spans="2:20" x14ac:dyDescent="0.2">
      <c r="B924" s="100">
        <v>43699.333333333336</v>
      </c>
      <c r="C924" s="98">
        <v>8.9887981981114073</v>
      </c>
      <c r="D924" s="98">
        <f t="shared" si="113"/>
        <v>12.595263872241402</v>
      </c>
      <c r="E924" s="98">
        <v>93.871388888888887</v>
      </c>
      <c r="F924" s="98">
        <f t="shared" si="111"/>
        <v>103.60940586419018</v>
      </c>
      <c r="G924" s="98">
        <v>44090.79195156521</v>
      </c>
      <c r="H924" s="98">
        <v>21.204231770833335</v>
      </c>
      <c r="I924" s="98">
        <v>9102.8591666666671</v>
      </c>
      <c r="J924" s="98">
        <f t="shared" si="114"/>
        <v>72.667157118055556</v>
      </c>
      <c r="K924" s="98">
        <v>47632.12890625</v>
      </c>
      <c r="L924" s="98">
        <f t="shared" si="115"/>
        <v>280.61794006020534</v>
      </c>
      <c r="M924" s="98">
        <f t="shared" si="117"/>
        <v>279.06487362182094</v>
      </c>
      <c r="N924" s="98">
        <v>7203.4087528483069</v>
      </c>
      <c r="O924" s="98">
        <v>5638.0816666666669</v>
      </c>
      <c r="P924" s="98">
        <v>295.62387731482795</v>
      </c>
      <c r="Q924" s="98">
        <v>15.00593725462263</v>
      </c>
      <c r="R924" s="98">
        <f t="shared" si="112"/>
        <v>15.937739954497639</v>
      </c>
      <c r="S924" s="98">
        <f t="shared" si="116"/>
        <v>900.35623527735777</v>
      </c>
      <c r="T924" s="101">
        <v>8.6258099717558885</v>
      </c>
    </row>
    <row r="925" spans="2:20" x14ac:dyDescent="0.2">
      <c r="B925" s="100">
        <v>43699.375</v>
      </c>
      <c r="C925" s="98">
        <v>13.325095704926385</v>
      </c>
      <c r="D925" s="98">
        <f t="shared" si="113"/>
        <v>12.604947041690771</v>
      </c>
      <c r="E925" s="98">
        <v>75.207499999999996</v>
      </c>
      <c r="F925" s="98">
        <f t="shared" ref="F925:F988" si="118">AVERAGE(E902:E925)</f>
        <v>103.79174382715314</v>
      </c>
      <c r="G925" s="98">
        <v>48430.692320261733</v>
      </c>
      <c r="H925" s="98">
        <v>16.778327546297483</v>
      </c>
      <c r="I925" s="98">
        <v>10345.375966666763</v>
      </c>
      <c r="J925" s="98">
        <f t="shared" si="114"/>
        <v>58.429172453702513</v>
      </c>
      <c r="K925" s="98">
        <v>47632.12890625</v>
      </c>
      <c r="L925" s="98">
        <f t="shared" si="115"/>
        <v>279.30693735463535</v>
      </c>
      <c r="M925" s="98">
        <f t="shared" si="117"/>
        <v>278.73762302401934</v>
      </c>
      <c r="N925" s="98">
        <v>9984.478549397787</v>
      </c>
      <c r="O925" s="98">
        <v>6510.06</v>
      </c>
      <c r="P925" s="98">
        <v>295.53564814812609</v>
      </c>
      <c r="Q925" s="98">
        <v>16.228710793490738</v>
      </c>
      <c r="R925" s="98">
        <f t="shared" ref="R925:R988" si="119">AVERAGE(Q902:Q925)</f>
        <v>16.260210459706013</v>
      </c>
      <c r="S925" s="98">
        <f t="shared" si="116"/>
        <v>973.72264760944427</v>
      </c>
      <c r="T925" s="101">
        <v>11.207242582336896</v>
      </c>
    </row>
    <row r="926" spans="2:20" x14ac:dyDescent="0.2">
      <c r="B926" s="100">
        <v>43699.416666666664</v>
      </c>
      <c r="C926" s="98">
        <v>16.945057868202891</v>
      </c>
      <c r="D926" s="98">
        <f t="shared" si="113"/>
        <v>12.617471093212762</v>
      </c>
      <c r="E926" s="98">
        <v>64.799166666666665</v>
      </c>
      <c r="F926" s="98">
        <f t="shared" si="118"/>
        <v>102.9036304012272</v>
      </c>
      <c r="G926" s="98">
        <v>53262.675000000003</v>
      </c>
      <c r="H926" s="98">
        <v>21.605121527777779</v>
      </c>
      <c r="I926" s="98">
        <v>11604.729272268183</v>
      </c>
      <c r="J926" s="98">
        <f t="shared" si="114"/>
        <v>43.194045138888882</v>
      </c>
      <c r="K926" s="98">
        <v>47632.12890625</v>
      </c>
      <c r="L926" s="98">
        <f t="shared" si="115"/>
        <v>277.60107332848014</v>
      </c>
      <c r="M926" s="98">
        <f t="shared" si="117"/>
        <v>278.72457392975849</v>
      </c>
      <c r="N926" s="98">
        <v>12322.71177001953</v>
      </c>
      <c r="O926" s="98">
        <v>7988.41</v>
      </c>
      <c r="P926" s="98">
        <v>294.59240740739637</v>
      </c>
      <c r="Q926" s="98">
        <v>16.991334078916246</v>
      </c>
      <c r="R926" s="98">
        <f t="shared" si="119"/>
        <v>16.256388411990589</v>
      </c>
      <c r="S926" s="98">
        <f t="shared" si="116"/>
        <v>1019.4800447349747</v>
      </c>
      <c r="T926" s="101">
        <v>11.996300254309382</v>
      </c>
    </row>
    <row r="927" spans="2:20" x14ac:dyDescent="0.2">
      <c r="B927" s="100">
        <v>43699.458333333336</v>
      </c>
      <c r="C927" s="98">
        <v>17.155991781552633</v>
      </c>
      <c r="D927" s="98">
        <f t="shared" si="113"/>
        <v>12.643933781725032</v>
      </c>
      <c r="E927" s="98">
        <v>103.12472222222222</v>
      </c>
      <c r="F927" s="98">
        <f t="shared" si="118"/>
        <v>104.42043595678275</v>
      </c>
      <c r="G927" s="98">
        <v>57700.833055555559</v>
      </c>
      <c r="H927" s="98">
        <v>21.292914496527779</v>
      </c>
      <c r="I927" s="98">
        <v>12817.526666666667</v>
      </c>
      <c r="J927" s="98">
        <f t="shared" si="114"/>
        <v>81.831807725694432</v>
      </c>
      <c r="K927" s="98">
        <v>47632.12890625</v>
      </c>
      <c r="L927" s="98">
        <f t="shared" si="115"/>
        <v>279.16334105902666</v>
      </c>
      <c r="M927" s="98">
        <f t="shared" si="117"/>
        <v>278.74078589447612</v>
      </c>
      <c r="N927" s="98">
        <v>12496.166006673177</v>
      </c>
      <c r="O927" s="98">
        <v>7703.35</v>
      </c>
      <c r="P927" s="98">
        <v>294.42736111111941</v>
      </c>
      <c r="Q927" s="98">
        <v>15.264020052092771</v>
      </c>
      <c r="R927" s="98">
        <f t="shared" si="119"/>
        <v>16.223380536778603</v>
      </c>
      <c r="S927" s="98">
        <f t="shared" si="116"/>
        <v>915.84120312556627</v>
      </c>
      <c r="T927" s="101">
        <v>9.9248342001317198</v>
      </c>
    </row>
    <row r="928" spans="2:20" x14ac:dyDescent="0.2">
      <c r="B928" s="100">
        <v>43699.5</v>
      </c>
      <c r="C928" s="98">
        <v>16.176650314595964</v>
      </c>
      <c r="D928" s="98">
        <f t="shared" si="113"/>
        <v>12.655173252394457</v>
      </c>
      <c r="E928" s="98">
        <v>89.603055555555557</v>
      </c>
      <c r="F928" s="98">
        <f t="shared" si="118"/>
        <v>102.94287808641241</v>
      </c>
      <c r="G928" s="98">
        <v>63843.705555555556</v>
      </c>
      <c r="H928" s="98">
        <v>21.733572048611112</v>
      </c>
      <c r="I928" s="98">
        <v>14032.120277777778</v>
      </c>
      <c r="J928" s="98">
        <f t="shared" si="114"/>
        <v>67.869483506944448</v>
      </c>
      <c r="K928" s="98">
        <v>47632.12890625</v>
      </c>
      <c r="L928" s="98">
        <f t="shared" si="115"/>
        <v>279.67764021023498</v>
      </c>
      <c r="M928" s="98">
        <f t="shared" si="117"/>
        <v>278.74785499959245</v>
      </c>
      <c r="N928" s="98">
        <v>11863.302867838542</v>
      </c>
      <c r="O928" s="98">
        <v>8008.2491666666665</v>
      </c>
      <c r="P928" s="98">
        <v>294.4996296296186</v>
      </c>
      <c r="Q928" s="98">
        <v>14.821989419383591</v>
      </c>
      <c r="R928" s="98">
        <f t="shared" si="119"/>
        <v>16.207018221785663</v>
      </c>
      <c r="S928" s="98">
        <f t="shared" si="116"/>
        <v>889.3193651630155</v>
      </c>
      <c r="T928" s="101">
        <v>9.2511732036092624</v>
      </c>
    </row>
    <row r="929" spans="2:20" x14ac:dyDescent="0.2">
      <c r="B929" s="100">
        <v>43699.541666666664</v>
      </c>
      <c r="C929" s="98">
        <v>15.719670218273791</v>
      </c>
      <c r="D929" s="98">
        <f t="shared" si="113"/>
        <v>12.657556638552387</v>
      </c>
      <c r="E929" s="98">
        <v>106.53916666666667</v>
      </c>
      <c r="F929" s="98">
        <f t="shared" si="118"/>
        <v>102.37782021604202</v>
      </c>
      <c r="G929" s="98">
        <v>69562.524999999994</v>
      </c>
      <c r="H929" s="98">
        <v>16.329405381944444</v>
      </c>
      <c r="I929" s="98">
        <v>15269.251674073677</v>
      </c>
      <c r="J929" s="98">
        <f t="shared" si="114"/>
        <v>90.209761284722234</v>
      </c>
      <c r="K929" s="98">
        <v>47632.12890625</v>
      </c>
      <c r="L929" s="98">
        <f t="shared" si="115"/>
        <v>280.01082240658735</v>
      </c>
      <c r="M929" s="98">
        <f t="shared" si="117"/>
        <v>278.69311412116002</v>
      </c>
      <c r="N929" s="98">
        <v>11629.484358723957</v>
      </c>
      <c r="O929" s="98">
        <v>8278.0483333333341</v>
      </c>
      <c r="P929" s="98">
        <v>294.56814814814265</v>
      </c>
      <c r="Q929" s="98">
        <v>14.557325741555283</v>
      </c>
      <c r="R929" s="98">
        <f t="shared" si="119"/>
        <v>16.183704509168532</v>
      </c>
      <c r="S929" s="98">
        <f t="shared" si="116"/>
        <v>873.43954449331704</v>
      </c>
      <c r="T929" s="101">
        <v>9.1889657926120307</v>
      </c>
    </row>
    <row r="930" spans="2:20" x14ac:dyDescent="0.2">
      <c r="B930" s="100">
        <v>43699.583333333336</v>
      </c>
      <c r="C930" s="98">
        <v>15.000263893515545</v>
      </c>
      <c r="D930" s="98">
        <f t="shared" si="113"/>
        <v>12.620335578304356</v>
      </c>
      <c r="E930" s="98">
        <v>116.48666666666666</v>
      </c>
      <c r="F930" s="98">
        <f t="shared" si="118"/>
        <v>102.44438657407404</v>
      </c>
      <c r="G930" s="98">
        <v>76742.679351850355</v>
      </c>
      <c r="H930" s="98">
        <v>21.958235677083334</v>
      </c>
      <c r="I930" s="98">
        <v>16515.475939814794</v>
      </c>
      <c r="J930" s="98">
        <f t="shared" si="114"/>
        <v>94.528430989583327</v>
      </c>
      <c r="K930" s="98">
        <v>47632.12890625</v>
      </c>
      <c r="L930" s="98">
        <f t="shared" si="115"/>
        <v>285.35138666539245</v>
      </c>
      <c r="M930" s="98">
        <f t="shared" si="117"/>
        <v>279.05344013909922</v>
      </c>
      <c r="N930" s="98">
        <v>11205.644024251302</v>
      </c>
      <c r="O930" s="98">
        <v>7344.2816666666668</v>
      </c>
      <c r="P930" s="98">
        <v>295.65976851849092</v>
      </c>
      <c r="Q930" s="98">
        <v>10.308381853098464</v>
      </c>
      <c r="R930" s="98">
        <f t="shared" si="119"/>
        <v>15.825425173327082</v>
      </c>
      <c r="S930" s="98">
        <f t="shared" si="116"/>
        <v>618.50291118590781</v>
      </c>
      <c r="T930" s="101">
        <v>14.92883642607265</v>
      </c>
    </row>
    <row r="931" spans="2:20" x14ac:dyDescent="0.2">
      <c r="B931" s="100">
        <v>43699.625</v>
      </c>
      <c r="C931" s="98">
        <v>14.60823824458652</v>
      </c>
      <c r="D931" s="98">
        <f t="shared" si="113"/>
        <v>12.625949610424245</v>
      </c>
      <c r="E931" s="98">
        <v>0</v>
      </c>
      <c r="F931" s="98">
        <f t="shared" si="118"/>
        <v>98.286666666666676</v>
      </c>
      <c r="G931" s="98">
        <v>79885.883999999161</v>
      </c>
      <c r="H931" s="98">
        <v>0</v>
      </c>
      <c r="I931" s="98">
        <v>17085</v>
      </c>
      <c r="J931" s="98">
        <f t="shared" si="114"/>
        <v>0</v>
      </c>
      <c r="K931" s="98">
        <v>47632.12890625</v>
      </c>
      <c r="L931" s="98">
        <f t="shared" si="115"/>
        <v>279.76856882823427</v>
      </c>
      <c r="M931" s="98">
        <f t="shared" si="117"/>
        <v>279.02281330670451</v>
      </c>
      <c r="N931" s="98">
        <v>11026.614871419271</v>
      </c>
      <c r="O931" s="98">
        <v>7248.6225000000004</v>
      </c>
      <c r="P931" s="98">
        <v>294.89361111111111</v>
      </c>
      <c r="Q931" s="98">
        <v>15.125042282876869</v>
      </c>
      <c r="R931" s="98">
        <f t="shared" si="119"/>
        <v>15.843559721771449</v>
      </c>
      <c r="S931" s="98">
        <f t="shared" si="116"/>
        <v>907.50253697261212</v>
      </c>
      <c r="T931" s="101">
        <v>15.035845887396071</v>
      </c>
    </row>
    <row r="932" spans="2:20" x14ac:dyDescent="0.2">
      <c r="B932" s="100">
        <v>43699.666666666664</v>
      </c>
      <c r="C932" s="98">
        <v>14.075258590282045</v>
      </c>
      <c r="D932" s="98">
        <f t="shared" si="113"/>
        <v>12.627126576727489</v>
      </c>
      <c r="E932" s="98">
        <v>99.304722222222225</v>
      </c>
      <c r="F932" s="98">
        <f t="shared" si="118"/>
        <v>97.248379629629639</v>
      </c>
      <c r="G932" s="98">
        <v>82209.830555555556</v>
      </c>
      <c r="H932" s="98">
        <v>13.355002170138889</v>
      </c>
      <c r="I932" s="98">
        <v>17303.351944444443</v>
      </c>
      <c r="J932" s="98">
        <f t="shared" si="114"/>
        <v>85.949720052083336</v>
      </c>
      <c r="K932" s="98">
        <v>47632.12890625</v>
      </c>
      <c r="L932" s="98">
        <f t="shared" si="115"/>
        <v>280.68075632820114</v>
      </c>
      <c r="M932" s="98">
        <f t="shared" si="117"/>
        <v>279.09970461826441</v>
      </c>
      <c r="N932" s="98">
        <v>10745.502857259115</v>
      </c>
      <c r="O932" s="98">
        <v>7155.2049999999999</v>
      </c>
      <c r="P932" s="98">
        <v>295.62444444444446</v>
      </c>
      <c r="Q932" s="98">
        <v>14.943688116243315</v>
      </c>
      <c r="R932" s="98">
        <f t="shared" si="119"/>
        <v>15.797034922558153</v>
      </c>
      <c r="S932" s="98">
        <f t="shared" si="116"/>
        <v>896.62128697459889</v>
      </c>
      <c r="T932" s="101">
        <v>14.811755970690218</v>
      </c>
    </row>
    <row r="933" spans="2:20" x14ac:dyDescent="0.2">
      <c r="B933" s="100">
        <v>43699.708333333336</v>
      </c>
      <c r="C933" s="98">
        <v>13.573121442837744</v>
      </c>
      <c r="D933" s="98">
        <f t="shared" si="113"/>
        <v>12.618495121753801</v>
      </c>
      <c r="E933" s="98">
        <v>114.44574074003431</v>
      </c>
      <c r="F933" s="98">
        <f t="shared" si="118"/>
        <v>97.317415123427352</v>
      </c>
      <c r="G933" s="98">
        <v>89511.707741346487</v>
      </c>
      <c r="H933" s="98">
        <v>16.270279947916666</v>
      </c>
      <c r="I933" s="98">
        <v>18379.891544444312</v>
      </c>
      <c r="J933" s="98">
        <f t="shared" si="114"/>
        <v>98.175460792117647</v>
      </c>
      <c r="K933" s="98">
        <v>47632.12890625</v>
      </c>
      <c r="L933" s="98">
        <f t="shared" si="115"/>
        <v>280.9159502987315</v>
      </c>
      <c r="M933" s="98">
        <f t="shared" si="117"/>
        <v>279.40231253858082</v>
      </c>
      <c r="N933" s="98">
        <v>10362.587761230468</v>
      </c>
      <c r="O933" s="98">
        <v>7082.9449999999997</v>
      </c>
      <c r="P933" s="98">
        <v>294.9130967078151</v>
      </c>
      <c r="Q933" s="98">
        <v>13.997146409083571</v>
      </c>
      <c r="R933" s="98">
        <f t="shared" si="119"/>
        <v>15.486836124326615</v>
      </c>
      <c r="S933" s="98">
        <f t="shared" si="116"/>
        <v>839.82878454501429</v>
      </c>
      <c r="T933" s="101">
        <v>14.261548154498385</v>
      </c>
    </row>
    <row r="934" spans="2:20" x14ac:dyDescent="0.2">
      <c r="B934" s="100">
        <v>43699.75</v>
      </c>
      <c r="C934" s="98">
        <v>13.190440786944496</v>
      </c>
      <c r="D934" s="98">
        <f t="shared" si="113"/>
        <v>12.611291605986404</v>
      </c>
      <c r="E934" s="98">
        <v>131.91791666666666</v>
      </c>
      <c r="F934" s="98">
        <f t="shared" si="118"/>
        <v>97.572930169723648</v>
      </c>
      <c r="G934" s="98">
        <v>96676.10555555555</v>
      </c>
      <c r="H934" s="98">
        <v>21.885970052083334</v>
      </c>
      <c r="I934" s="98">
        <v>19622.53123861568</v>
      </c>
      <c r="J934" s="98">
        <f t="shared" si="114"/>
        <v>110.03194661458332</v>
      </c>
      <c r="K934" s="98">
        <v>47632.12890625</v>
      </c>
      <c r="L934" s="98">
        <f t="shared" si="115"/>
        <v>281.03068916506652</v>
      </c>
      <c r="M934" s="98">
        <f t="shared" si="117"/>
        <v>279.46265665907373</v>
      </c>
      <c r="N934" s="98">
        <v>10192.666146647136</v>
      </c>
      <c r="O934" s="98">
        <v>7052.9566666666669</v>
      </c>
      <c r="P934" s="98">
        <v>295.07787037054698</v>
      </c>
      <c r="Q934" s="98">
        <v>14.047181205480463</v>
      </c>
      <c r="R934" s="98">
        <f t="shared" si="119"/>
        <v>15.459119318656446</v>
      </c>
      <c r="S934" s="98">
        <f t="shared" si="116"/>
        <v>842.83087232882781</v>
      </c>
      <c r="T934" s="101">
        <v>13.684396970894239</v>
      </c>
    </row>
    <row r="935" spans="2:20" x14ac:dyDescent="0.2">
      <c r="B935" s="100">
        <v>43699.791666666664</v>
      </c>
      <c r="C935" s="98">
        <v>13.294610229916612</v>
      </c>
      <c r="D935" s="98">
        <f t="shared" si="113"/>
        <v>12.604914314533675</v>
      </c>
      <c r="E935" s="98">
        <v>100.74388888888889</v>
      </c>
      <c r="F935" s="98">
        <f t="shared" si="118"/>
        <v>97.584666280834767</v>
      </c>
      <c r="G935" s="98">
        <v>103560.56854838808</v>
      </c>
      <c r="H935" s="98">
        <v>21.988682725694446</v>
      </c>
      <c r="I935" s="98">
        <v>20861.356388888889</v>
      </c>
      <c r="J935" s="98">
        <f t="shared" si="114"/>
        <v>78.755206163194444</v>
      </c>
      <c r="K935" s="98">
        <v>47632.12890625</v>
      </c>
      <c r="L935" s="98">
        <f t="shared" si="115"/>
        <v>281.34337735747812</v>
      </c>
      <c r="M935" s="98">
        <f t="shared" si="117"/>
        <v>279.55369823132037</v>
      </c>
      <c r="N935" s="98">
        <v>10247.885797526042</v>
      </c>
      <c r="O935" s="98">
        <v>7053.8983333333335</v>
      </c>
      <c r="P935" s="98">
        <v>295.76034391534824</v>
      </c>
      <c r="Q935" s="98">
        <v>14.416966557870101</v>
      </c>
      <c r="R935" s="98">
        <f t="shared" si="119"/>
        <v>15.427764695262679</v>
      </c>
      <c r="S935" s="98">
        <f t="shared" si="116"/>
        <v>865.01799347220606</v>
      </c>
      <c r="T935" s="101">
        <v>13.688217192408111</v>
      </c>
    </row>
    <row r="936" spans="2:20" x14ac:dyDescent="0.2">
      <c r="B936" s="100">
        <v>43699.833333333336</v>
      </c>
      <c r="C936" s="98">
        <v>13.502986115879482</v>
      </c>
      <c r="D936" s="98">
        <f t="shared" si="113"/>
        <v>12.590552734136914</v>
      </c>
      <c r="E936" s="98">
        <v>130.60124999999999</v>
      </c>
      <c r="F936" s="98">
        <f t="shared" si="118"/>
        <v>98.563769290094015</v>
      </c>
      <c r="G936" s="98">
        <v>110786.2651709403</v>
      </c>
      <c r="H936" s="98">
        <v>21.830414496527776</v>
      </c>
      <c r="I936" s="98">
        <v>22096.470555555556</v>
      </c>
      <c r="J936" s="98">
        <f t="shared" si="114"/>
        <v>108.77083550347221</v>
      </c>
      <c r="K936" s="98">
        <v>47632.12890625</v>
      </c>
      <c r="L936" s="98">
        <f t="shared" si="115"/>
        <v>279.4340201302121</v>
      </c>
      <c r="M936" s="98">
        <f t="shared" si="117"/>
        <v>279.60375330486022</v>
      </c>
      <c r="N936" s="98">
        <v>10384.606026204427</v>
      </c>
      <c r="O936" s="98">
        <v>7065.4008333333331</v>
      </c>
      <c r="P936" s="98">
        <v>295.315</v>
      </c>
      <c r="Q936" s="98">
        <v>15.880979869787891</v>
      </c>
      <c r="R936" s="98">
        <f t="shared" si="119"/>
        <v>15.406428757525051</v>
      </c>
      <c r="S936" s="98">
        <f t="shared" si="116"/>
        <v>952.85879218727348</v>
      </c>
      <c r="T936" s="101">
        <v>13.850637961228689</v>
      </c>
    </row>
    <row r="937" spans="2:20" x14ac:dyDescent="0.2">
      <c r="B937" s="100">
        <v>43699.875</v>
      </c>
      <c r="C937" s="98">
        <v>13.525514706181776</v>
      </c>
      <c r="D937" s="98">
        <f t="shared" si="113"/>
        <v>12.562325514652192</v>
      </c>
      <c r="E937" s="98">
        <v>103.23944444444444</v>
      </c>
      <c r="F937" s="98">
        <f t="shared" si="118"/>
        <v>97.966292438242178</v>
      </c>
      <c r="G937" s="98">
        <v>116825.24850746208</v>
      </c>
      <c r="H937" s="98">
        <v>16.425184461805557</v>
      </c>
      <c r="I937" s="98">
        <v>23332.101455555443</v>
      </c>
      <c r="J937" s="98">
        <f t="shared" si="114"/>
        <v>86.814259982638887</v>
      </c>
      <c r="K937" s="98">
        <v>47632.12890625</v>
      </c>
      <c r="L937" s="98">
        <f t="shared" si="115"/>
        <v>281.35172471366405</v>
      </c>
      <c r="M937" s="98">
        <f t="shared" si="117"/>
        <v>279.76925951434589</v>
      </c>
      <c r="N937" s="98">
        <v>10382.138199869793</v>
      </c>
      <c r="O937" s="98">
        <v>7064.6075000000001</v>
      </c>
      <c r="P937" s="98">
        <v>295.24030864197346</v>
      </c>
      <c r="Q937" s="98">
        <v>13.88858392830938</v>
      </c>
      <c r="R937" s="98">
        <f t="shared" si="119"/>
        <v>15.270078926640117</v>
      </c>
      <c r="S937" s="98">
        <f t="shared" si="116"/>
        <v>833.31503569856284</v>
      </c>
      <c r="T937" s="101">
        <v>13.871395841418966</v>
      </c>
    </row>
    <row r="938" spans="2:20" x14ac:dyDescent="0.2">
      <c r="B938" s="100">
        <v>43699.916666666664</v>
      </c>
      <c r="C938" s="98">
        <v>14.043199661219907</v>
      </c>
      <c r="D938" s="98">
        <f t="shared" si="113"/>
        <v>12.544611591845518</v>
      </c>
      <c r="E938" s="98">
        <v>87.925555555555562</v>
      </c>
      <c r="F938" s="98">
        <f t="shared" si="118"/>
        <v>97.172299382686617</v>
      </c>
      <c r="G938" s="98">
        <v>123101.29322222166</v>
      </c>
      <c r="H938" s="98">
        <v>21.90129123263889</v>
      </c>
      <c r="I938" s="98">
        <v>24580.023448509044</v>
      </c>
      <c r="J938" s="98">
        <f t="shared" si="114"/>
        <v>66.024264322916679</v>
      </c>
      <c r="K938" s="98">
        <v>47632.12890625</v>
      </c>
      <c r="L938" s="98">
        <f t="shared" si="115"/>
        <v>281.01777456587638</v>
      </c>
      <c r="M938" s="98">
        <f t="shared" si="117"/>
        <v>279.80823850446382</v>
      </c>
      <c r="N938" s="98">
        <v>10716.732849934895</v>
      </c>
      <c r="O938" s="98">
        <v>7160.0983333333334</v>
      </c>
      <c r="P938" s="98">
        <v>294.76879629611972</v>
      </c>
      <c r="Q938" s="98">
        <v>13.751021730243357</v>
      </c>
      <c r="R938" s="98">
        <f t="shared" si="119"/>
        <v>15.220228022934597</v>
      </c>
      <c r="S938" s="98">
        <f t="shared" si="116"/>
        <v>825.06130381460139</v>
      </c>
      <c r="T938" s="101">
        <v>14.107040930158561</v>
      </c>
    </row>
    <row r="939" spans="2:20" x14ac:dyDescent="0.2">
      <c r="B939" s="100">
        <v>43699.958333333336</v>
      </c>
      <c r="C939" s="98">
        <v>14.022122555662774</v>
      </c>
      <c r="D939" s="98">
        <f t="shared" si="113"/>
        <v>12.536462835054493</v>
      </c>
      <c r="E939" s="98">
        <v>106.44027777777778</v>
      </c>
      <c r="F939" s="98">
        <f t="shared" si="118"/>
        <v>96.420088734538467</v>
      </c>
      <c r="G939" s="98">
        <v>128970.62777777777</v>
      </c>
      <c r="H939" s="98">
        <v>21.689622724089634</v>
      </c>
      <c r="I939" s="98">
        <v>25803.906362878577</v>
      </c>
      <c r="J939" s="98">
        <f t="shared" si="114"/>
        <v>84.750655053688149</v>
      </c>
      <c r="K939" s="98">
        <v>47632.12890625</v>
      </c>
      <c r="L939" s="98">
        <f t="shared" si="115"/>
        <v>284.22218695837176</v>
      </c>
      <c r="M939" s="98">
        <f t="shared" si="117"/>
        <v>279.98067334147453</v>
      </c>
      <c r="N939" s="98">
        <v>10717.269275716146</v>
      </c>
      <c r="O939" s="98">
        <v>7125.8483333333334</v>
      </c>
      <c r="P939" s="98">
        <v>295.60166666666669</v>
      </c>
      <c r="Q939" s="98">
        <v>11.379479708294902</v>
      </c>
      <c r="R939" s="98">
        <f t="shared" si="119"/>
        <v>15.071037784689155</v>
      </c>
      <c r="S939" s="98">
        <f t="shared" si="116"/>
        <v>682.76878249769413</v>
      </c>
      <c r="T939" s="101">
        <v>14.46551749308904</v>
      </c>
    </row>
    <row r="940" spans="2:20" x14ac:dyDescent="0.2">
      <c r="B940" s="100">
        <v>43700</v>
      </c>
      <c r="C940" s="98">
        <v>13.275418935409332</v>
      </c>
      <c r="D940" s="98">
        <f t="shared" si="113"/>
        <v>12.531572023723937</v>
      </c>
      <c r="E940" s="98">
        <v>104.35527777777777</v>
      </c>
      <c r="F940" s="98">
        <f t="shared" si="118"/>
        <v>96.584891975279206</v>
      </c>
      <c r="G940" s="98">
        <v>135428.50555555688</v>
      </c>
      <c r="H940" s="98">
        <v>21.607655164930556</v>
      </c>
      <c r="I940" s="98">
        <v>27022.723333333332</v>
      </c>
      <c r="J940" s="98">
        <f t="shared" si="114"/>
        <v>82.747622612847209</v>
      </c>
      <c r="K940" s="98">
        <v>47632.12890625</v>
      </c>
      <c r="L940" s="98">
        <f t="shared" si="115"/>
        <v>282.90147164772782</v>
      </c>
      <c r="M940" s="98">
        <f t="shared" si="117"/>
        <v>280.12114492972989</v>
      </c>
      <c r="N940" s="98">
        <v>10293.890495605468</v>
      </c>
      <c r="O940" s="98">
        <v>7060.5983333333334</v>
      </c>
      <c r="P940" s="98">
        <v>295.67222222223876</v>
      </c>
      <c r="Q940" s="98">
        <v>12.770750574510959</v>
      </c>
      <c r="R940" s="98">
        <f t="shared" si="119"/>
        <v>14.988732348698138</v>
      </c>
      <c r="S940" s="98">
        <f t="shared" si="116"/>
        <v>766.24503447065752</v>
      </c>
      <c r="T940" s="101">
        <v>14.275128044744228</v>
      </c>
    </row>
    <row r="941" spans="2:20" x14ac:dyDescent="0.2">
      <c r="B941" s="100">
        <v>43700.041666666664</v>
      </c>
      <c r="C941" s="98">
        <v>11.747683581776089</v>
      </c>
      <c r="D941" s="98">
        <f t="shared" si="113"/>
        <v>12.533970419100319</v>
      </c>
      <c r="E941" s="98">
        <v>110.65416666666667</v>
      </c>
      <c r="F941" s="98">
        <f t="shared" si="118"/>
        <v>96.321894290094008</v>
      </c>
      <c r="G941" s="98">
        <v>3949.8722222222223</v>
      </c>
      <c r="H941" s="98">
        <v>16.15226779513889</v>
      </c>
      <c r="I941" s="98">
        <v>1859.2169444444444</v>
      </c>
      <c r="J941" s="98">
        <f t="shared" si="114"/>
        <v>94.501898871527771</v>
      </c>
      <c r="K941" s="98">
        <v>6901.6246603202817</v>
      </c>
      <c r="L941" s="98">
        <f t="shared" si="115"/>
        <v>281.11738134555929</v>
      </c>
      <c r="M941" s="98">
        <f t="shared" si="117"/>
        <v>280.29996016478589</v>
      </c>
      <c r="N941" s="98">
        <v>9349.4556803385422</v>
      </c>
      <c r="O941" s="98">
        <v>7004.0133333333333</v>
      </c>
      <c r="P941" s="98">
        <v>295.11361111111108</v>
      </c>
      <c r="Q941" s="98">
        <v>13.996229765551785</v>
      </c>
      <c r="R941" s="98">
        <f t="shared" si="119"/>
        <v>14.795472356384343</v>
      </c>
      <c r="S941" s="98">
        <f t="shared" si="116"/>
        <v>839.77378593310709</v>
      </c>
      <c r="T941" s="101">
        <v>13.129190967327643</v>
      </c>
    </row>
    <row r="942" spans="2:20" x14ac:dyDescent="0.2">
      <c r="B942" s="100">
        <v>43700.083333333336</v>
      </c>
      <c r="C942" s="98">
        <v>9.9228788628193119</v>
      </c>
      <c r="D942" s="98">
        <f t="shared" si="113"/>
        <v>12.539413021748599</v>
      </c>
      <c r="E942" s="98">
        <v>91.162777777777777</v>
      </c>
      <c r="F942" s="98">
        <f t="shared" si="118"/>
        <v>95.964174382686608</v>
      </c>
      <c r="G942" s="98">
        <v>9449.201409619649</v>
      </c>
      <c r="H942" s="98">
        <v>21.314735243055555</v>
      </c>
      <c r="I942" s="98">
        <v>1705.9854149521059</v>
      </c>
      <c r="J942" s="98">
        <f t="shared" si="114"/>
        <v>69.848042534722225</v>
      </c>
      <c r="K942" s="98">
        <v>19758.967215892473</v>
      </c>
      <c r="L942" s="98">
        <f t="shared" si="115"/>
        <v>280.35857442634114</v>
      </c>
      <c r="M942" s="98">
        <f t="shared" si="117"/>
        <v>280.32563719273043</v>
      </c>
      <c r="N942" s="98">
        <v>8136.4549291992189</v>
      </c>
      <c r="O942" s="98">
        <v>6999.7174999999997</v>
      </c>
      <c r="P942" s="98">
        <v>294.53422839505805</v>
      </c>
      <c r="Q942" s="98">
        <v>14.175653968716894</v>
      </c>
      <c r="R942" s="98">
        <f t="shared" si="119"/>
        <v>14.7643580856413</v>
      </c>
      <c r="S942" s="98">
        <f t="shared" si="116"/>
        <v>850.53923812301366</v>
      </c>
      <c r="T942" s="101">
        <v>11.370585658268796</v>
      </c>
    </row>
    <row r="943" spans="2:20" x14ac:dyDescent="0.2">
      <c r="B943" s="100">
        <v>43700.125</v>
      </c>
      <c r="C943" s="98">
        <v>8.5434415167638669</v>
      </c>
      <c r="D943" s="98">
        <f t="shared" si="113"/>
        <v>12.534535299571091</v>
      </c>
      <c r="E943" s="98">
        <v>116.23833333333333</v>
      </c>
      <c r="F943" s="98">
        <f t="shared" si="118"/>
        <v>96.708503086390294</v>
      </c>
      <c r="G943" s="98">
        <v>15532.424999999999</v>
      </c>
      <c r="H943" s="98">
        <v>21.591569010416666</v>
      </c>
      <c r="I943" s="98">
        <v>2917.756388888889</v>
      </c>
      <c r="J943" s="98">
        <f t="shared" si="114"/>
        <v>94.646764322916667</v>
      </c>
      <c r="K943" s="98">
        <v>31743.982336846344</v>
      </c>
      <c r="L943" s="98">
        <f t="shared" si="115"/>
        <v>281.14641837921306</v>
      </c>
      <c r="M943" s="98">
        <f t="shared" si="117"/>
        <v>280.3332700058657</v>
      </c>
      <c r="N943" s="98">
        <v>7218.1413374837239</v>
      </c>
      <c r="O943" s="98">
        <v>6996.9091666666664</v>
      </c>
      <c r="P943" s="98">
        <v>295.00407407402992</v>
      </c>
      <c r="Q943" s="98">
        <v>13.857655694816883</v>
      </c>
      <c r="R943" s="98">
        <f t="shared" si="119"/>
        <v>14.729692093492085</v>
      </c>
      <c r="S943" s="98">
        <f t="shared" si="116"/>
        <v>831.45934168901294</v>
      </c>
      <c r="T943" s="101">
        <v>9.8411811274235763</v>
      </c>
    </row>
    <row r="944" spans="2:20" x14ac:dyDescent="0.2">
      <c r="B944" s="100">
        <v>43700.166666666664</v>
      </c>
      <c r="C944" s="98">
        <v>7.8318978804127415</v>
      </c>
      <c r="D944" s="98">
        <f t="shared" si="113"/>
        <v>12.536408622237511</v>
      </c>
      <c r="E944" s="98">
        <v>95.758055555555558</v>
      </c>
      <c r="F944" s="98">
        <f t="shared" si="118"/>
        <v>96.409324845649564</v>
      </c>
      <c r="G944" s="98">
        <v>21336.122051283517</v>
      </c>
      <c r="H944" s="98">
        <v>21.704768880208334</v>
      </c>
      <c r="I944" s="98">
        <v>4139.1005555555557</v>
      </c>
      <c r="J944" s="98">
        <f t="shared" si="114"/>
        <v>74.053286675347223</v>
      </c>
      <c r="K944" s="98">
        <v>42138.404385850692</v>
      </c>
      <c r="L944" s="98">
        <f t="shared" si="115"/>
        <v>281.15108751561718</v>
      </c>
      <c r="M944" s="98">
        <f t="shared" si="117"/>
        <v>280.43481107394462</v>
      </c>
      <c r="N944" s="98">
        <v>6616.6472932942706</v>
      </c>
      <c r="O944" s="98">
        <v>7001.0083333333332</v>
      </c>
      <c r="P944" s="98">
        <v>295.15381481481921</v>
      </c>
      <c r="Q944" s="98">
        <v>14.002727299202039</v>
      </c>
      <c r="R944" s="98">
        <f t="shared" si="119"/>
        <v>14.615995804219944</v>
      </c>
      <c r="S944" s="98">
        <f t="shared" si="116"/>
        <v>840.16363795212237</v>
      </c>
      <c r="T944" s="101">
        <v>8.7549137868483857</v>
      </c>
    </row>
    <row r="945" spans="2:20" x14ac:dyDescent="0.2">
      <c r="B945" s="100">
        <v>43700.208333333336</v>
      </c>
      <c r="C945" s="98">
        <v>7.4133122026920315</v>
      </c>
      <c r="D945" s="98">
        <f t="shared" si="113"/>
        <v>12.532451225533292</v>
      </c>
      <c r="E945" s="98">
        <v>92.713611111111106</v>
      </c>
      <c r="F945" s="98">
        <f t="shared" si="118"/>
        <v>96.37389660490885</v>
      </c>
      <c r="G945" s="98">
        <v>27371.016666666666</v>
      </c>
      <c r="H945" s="98">
        <v>16.184304470486111</v>
      </c>
      <c r="I945" s="98">
        <v>5367.4534259260527</v>
      </c>
      <c r="J945" s="98">
        <f t="shared" si="114"/>
        <v>76.529306640624995</v>
      </c>
      <c r="K945" s="98">
        <v>50392.666021773548</v>
      </c>
      <c r="L945" s="98">
        <f t="shared" si="115"/>
        <v>279.36487455592078</v>
      </c>
      <c r="M945" s="98">
        <f t="shared" si="117"/>
        <v>280.5861596958344</v>
      </c>
      <c r="N945" s="98">
        <v>6248.26103922526</v>
      </c>
      <c r="O945" s="98">
        <v>7012.4250000000002</v>
      </c>
      <c r="P945" s="98">
        <v>294.53680555557628</v>
      </c>
      <c r="Q945" s="98">
        <v>15.171930999655483</v>
      </c>
      <c r="R945" s="98">
        <f t="shared" si="119"/>
        <v>14.48459544972687</v>
      </c>
      <c r="S945" s="98">
        <f t="shared" si="116"/>
        <v>910.31585997932905</v>
      </c>
      <c r="T945" s="101">
        <v>8.0124507186040539</v>
      </c>
    </row>
    <row r="946" spans="2:20" x14ac:dyDescent="0.2">
      <c r="B946" s="100">
        <v>43700.25</v>
      </c>
      <c r="C946" s="98">
        <v>7.2729846914084106</v>
      </c>
      <c r="D946" s="98">
        <f t="shared" si="113"/>
        <v>12.529009118314717</v>
      </c>
      <c r="E946" s="98">
        <v>88.523888888888891</v>
      </c>
      <c r="F946" s="98">
        <f t="shared" si="118"/>
        <v>95.574417438242179</v>
      </c>
      <c r="G946" s="98">
        <v>32700.208333333332</v>
      </c>
      <c r="H946" s="98">
        <v>21.338563368055556</v>
      </c>
      <c r="I946" s="98">
        <v>6591.1307962960664</v>
      </c>
      <c r="J946" s="98">
        <f t="shared" si="114"/>
        <v>67.185325520833331</v>
      </c>
      <c r="K946" s="98">
        <v>53510.470680700142</v>
      </c>
      <c r="L946" s="98">
        <f t="shared" si="115"/>
        <v>279.23074580296048</v>
      </c>
      <c r="M946" s="98">
        <f t="shared" si="117"/>
        <v>280.66479250795686</v>
      </c>
      <c r="N946" s="98">
        <v>6019.3341092936198</v>
      </c>
      <c r="O946" s="98">
        <v>7014.0775000000003</v>
      </c>
      <c r="P946" s="98">
        <v>295.55861111111113</v>
      </c>
      <c r="Q946" s="98">
        <v>16.327865308150649</v>
      </c>
      <c r="R946" s="98">
        <f t="shared" si="119"/>
        <v>14.42280291538218</v>
      </c>
      <c r="S946" s="98">
        <f t="shared" si="116"/>
        <v>979.67191848903894</v>
      </c>
      <c r="T946" s="101">
        <v>7.7282116570564297</v>
      </c>
    </row>
    <row r="947" spans="2:20" x14ac:dyDescent="0.2">
      <c r="B947" s="100">
        <v>43700.291666666664</v>
      </c>
      <c r="C947" s="98">
        <v>7.3428021598155873</v>
      </c>
      <c r="D947" s="98">
        <f t="shared" si="113"/>
        <v>12.520726672657803</v>
      </c>
      <c r="E947" s="98">
        <v>94.444722222222225</v>
      </c>
      <c r="F947" s="98">
        <f t="shared" si="118"/>
        <v>96.587554012316232</v>
      </c>
      <c r="G947" s="98">
        <v>38563.950568182074</v>
      </c>
      <c r="H947" s="98">
        <v>21.145345052083332</v>
      </c>
      <c r="I947" s="98">
        <v>7796.8844444444449</v>
      </c>
      <c r="J947" s="98">
        <f t="shared" si="114"/>
        <v>73.299377170138897</v>
      </c>
      <c r="K947" s="98">
        <v>53512.5703125</v>
      </c>
      <c r="L947" s="98">
        <f t="shared" si="115"/>
        <v>281.32050326329556</v>
      </c>
      <c r="M947" s="98">
        <f t="shared" si="117"/>
        <v>280.75355193195969</v>
      </c>
      <c r="N947" s="98">
        <v>6069.754935709635</v>
      </c>
      <c r="O947" s="98">
        <v>7010.1424999999999</v>
      </c>
      <c r="P947" s="98">
        <v>295.7330246913516</v>
      </c>
      <c r="Q947" s="98">
        <v>14.412521428056062</v>
      </c>
      <c r="R947" s="98">
        <f t="shared" si="119"/>
        <v>14.388463501667097</v>
      </c>
      <c r="S947" s="98">
        <f t="shared" si="116"/>
        <v>864.75128568336368</v>
      </c>
      <c r="T947" s="101">
        <v>7.6354822054703257</v>
      </c>
    </row>
    <row r="948" spans="2:20" x14ac:dyDescent="0.2">
      <c r="B948" s="100">
        <v>43700.333333333336</v>
      </c>
      <c r="C948" s="98">
        <v>8.6815617503060238</v>
      </c>
      <c r="D948" s="98">
        <f t="shared" ref="D948:D1011" si="120">AVERAGE(C925:C948)</f>
        <v>12.507925153999247</v>
      </c>
      <c r="E948" s="98">
        <v>94.045833333333334</v>
      </c>
      <c r="F948" s="98">
        <f t="shared" si="118"/>
        <v>96.594822530834733</v>
      </c>
      <c r="G948" s="98">
        <v>43783.432647461363</v>
      </c>
      <c r="H948" s="98">
        <v>21.579020182291668</v>
      </c>
      <c r="I948" s="98">
        <v>9000.503333333334</v>
      </c>
      <c r="J948" s="98">
        <f t="shared" si="114"/>
        <v>72.466813151041663</v>
      </c>
      <c r="K948" s="98">
        <v>53512.5703125</v>
      </c>
      <c r="L948" s="98">
        <f t="shared" si="115"/>
        <v>285.05428502471273</v>
      </c>
      <c r="M948" s="98">
        <f t="shared" si="117"/>
        <v>280.93839963881419</v>
      </c>
      <c r="N948" s="98">
        <v>6954.6707641601561</v>
      </c>
      <c r="O948" s="98">
        <v>7009.95</v>
      </c>
      <c r="P948" s="98">
        <v>295.83805555555557</v>
      </c>
      <c r="Q948" s="98">
        <v>10.783770530842837</v>
      </c>
      <c r="R948" s="98">
        <f t="shared" si="119"/>
        <v>14.212539888176272</v>
      </c>
      <c r="S948" s="98">
        <f t="shared" si="116"/>
        <v>647.02623185057018</v>
      </c>
      <c r="T948" s="101">
        <v>8.370303112886484</v>
      </c>
    </row>
    <row r="949" spans="2:20" x14ac:dyDescent="0.2">
      <c r="B949" s="100">
        <v>43700.375</v>
      </c>
      <c r="C949" s="98">
        <v>13.182456600118636</v>
      </c>
      <c r="D949" s="98">
        <f t="shared" si="120"/>
        <v>12.501981857965591</v>
      </c>
      <c r="E949" s="98">
        <v>58.829444444444448</v>
      </c>
      <c r="F949" s="98">
        <f t="shared" si="118"/>
        <v>95.912403549353257</v>
      </c>
      <c r="G949" s="98">
        <v>48475.021759259369</v>
      </c>
      <c r="H949" s="98">
        <v>15.753238932291667</v>
      </c>
      <c r="I949" s="98">
        <v>10209.108344444368</v>
      </c>
      <c r="J949" s="98">
        <f t="shared" si="114"/>
        <v>43.076205512152782</v>
      </c>
      <c r="K949" s="98">
        <v>53512.5703125</v>
      </c>
      <c r="L949" s="98">
        <f t="shared" si="115"/>
        <v>278.62865202510113</v>
      </c>
      <c r="M949" s="98">
        <f t="shared" si="117"/>
        <v>280.91013775008361</v>
      </c>
      <c r="N949" s="98">
        <v>9849.7968310546876</v>
      </c>
      <c r="O949" s="98">
        <v>7125.86</v>
      </c>
      <c r="P949" s="98">
        <v>294.99944444444446</v>
      </c>
      <c r="Q949" s="98">
        <v>16.37079241934336</v>
      </c>
      <c r="R949" s="98">
        <f t="shared" si="119"/>
        <v>14.218459955920133</v>
      </c>
      <c r="S949" s="98">
        <f t="shared" si="116"/>
        <v>982.24754516060159</v>
      </c>
      <c r="T949" s="101">
        <v>11.194863107323568</v>
      </c>
    </row>
    <row r="950" spans="2:20" x14ac:dyDescent="0.2">
      <c r="B950" s="100">
        <v>43700.416666666664</v>
      </c>
      <c r="C950" s="98">
        <v>16.516791141827902</v>
      </c>
      <c r="D950" s="98">
        <f t="shared" si="120"/>
        <v>12.484137411033302</v>
      </c>
      <c r="E950" s="98">
        <v>79.243611111111107</v>
      </c>
      <c r="F950" s="98">
        <f t="shared" si="118"/>
        <v>96.514255401205119</v>
      </c>
      <c r="G950" s="98">
        <v>52934.846132897539</v>
      </c>
      <c r="H950" s="98">
        <v>21.282020399305555</v>
      </c>
      <c r="I950" s="98">
        <v>11410.915964187483</v>
      </c>
      <c r="J950" s="98">
        <f t="shared" si="114"/>
        <v>57.961590711805556</v>
      </c>
      <c r="K950" s="98">
        <v>53512.5703125</v>
      </c>
      <c r="L950" s="98">
        <f t="shared" si="115"/>
        <v>279.8388257191703</v>
      </c>
      <c r="M950" s="98">
        <f t="shared" si="117"/>
        <v>281.00337743302902</v>
      </c>
      <c r="N950" s="98">
        <v>12106.490480143229</v>
      </c>
      <c r="O950" s="98">
        <v>7879.7966666666671</v>
      </c>
      <c r="P950" s="98">
        <v>294.51055555555558</v>
      </c>
      <c r="Q950" s="98">
        <v>14.671729836385284</v>
      </c>
      <c r="R950" s="98">
        <f t="shared" si="119"/>
        <v>14.121809779148007</v>
      </c>
      <c r="S950" s="98">
        <f t="shared" si="116"/>
        <v>880.30379018311703</v>
      </c>
      <c r="T950" s="101">
        <v>15.488317768653117</v>
      </c>
    </row>
    <row r="951" spans="2:20" x14ac:dyDescent="0.2">
      <c r="B951" s="100">
        <v>43700.458333333336</v>
      </c>
      <c r="C951" s="98">
        <v>16.848469651540121</v>
      </c>
      <c r="D951" s="98">
        <f t="shared" si="120"/>
        <v>12.47132398894945</v>
      </c>
      <c r="E951" s="98">
        <v>61.246111111111112</v>
      </c>
      <c r="F951" s="98">
        <f t="shared" si="118"/>
        <v>94.769313271575484</v>
      </c>
      <c r="G951" s="98">
        <v>56799.491049382617</v>
      </c>
      <c r="H951" s="98">
        <v>20.975802951388889</v>
      </c>
      <c r="I951" s="98">
        <v>12619.586944444445</v>
      </c>
      <c r="J951" s="98">
        <f t="shared" si="114"/>
        <v>40.270308159722219</v>
      </c>
      <c r="K951" s="98">
        <v>53512.5703125</v>
      </c>
      <c r="L951" s="98">
        <f t="shared" si="115"/>
        <v>280.35155721993499</v>
      </c>
      <c r="M951" s="98">
        <f t="shared" si="117"/>
        <v>281.05288643973358</v>
      </c>
      <c r="N951" s="98">
        <v>12296.729115397135</v>
      </c>
      <c r="O951" s="98">
        <v>7990.4816666666666</v>
      </c>
      <c r="P951" s="98">
        <v>294.94203703703153</v>
      </c>
      <c r="Q951" s="98">
        <v>14.590479817096558</v>
      </c>
      <c r="R951" s="98">
        <f t="shared" si="119"/>
        <v>14.093745602689831</v>
      </c>
      <c r="S951" s="98">
        <f t="shared" si="116"/>
        <v>875.42878902579344</v>
      </c>
      <c r="T951" s="101">
        <v>16.536725773973224</v>
      </c>
    </row>
    <row r="952" spans="2:20" x14ac:dyDescent="0.2">
      <c r="B952" s="100">
        <v>43700.5</v>
      </c>
      <c r="C952" s="98">
        <v>15.878683988253275</v>
      </c>
      <c r="D952" s="98">
        <f t="shared" si="120"/>
        <v>12.458908725351835</v>
      </c>
      <c r="E952" s="98">
        <v>121.46777777777778</v>
      </c>
      <c r="F952" s="98">
        <f t="shared" si="118"/>
        <v>96.097010030834767</v>
      </c>
      <c r="G952" s="98">
        <v>62440.783333333333</v>
      </c>
      <c r="H952" s="98">
        <v>20.703087022569445</v>
      </c>
      <c r="I952" s="98">
        <v>13806.3225</v>
      </c>
      <c r="J952" s="98">
        <f t="shared" si="114"/>
        <v>100.76469075520833</v>
      </c>
      <c r="K952" s="98">
        <v>53512.5703125</v>
      </c>
      <c r="L952" s="98">
        <f t="shared" si="115"/>
        <v>284.66899493249338</v>
      </c>
      <c r="M952" s="98">
        <f t="shared" si="117"/>
        <v>281.26085955316103</v>
      </c>
      <c r="N952" s="98">
        <v>11682.91599609375</v>
      </c>
      <c r="O952" s="98">
        <v>7597.0625</v>
      </c>
      <c r="P952" s="98">
        <v>295.14537037038139</v>
      </c>
      <c r="Q952" s="98">
        <v>10.476375437888006</v>
      </c>
      <c r="R952" s="98">
        <f t="shared" si="119"/>
        <v>13.912678353460848</v>
      </c>
      <c r="S952" s="98">
        <f t="shared" si="116"/>
        <v>628.58252627328034</v>
      </c>
      <c r="T952" s="101">
        <v>16.593323816733868</v>
      </c>
    </row>
    <row r="953" spans="2:20" x14ac:dyDescent="0.2">
      <c r="B953" s="100">
        <v>43700.541666666664</v>
      </c>
      <c r="C953" s="98">
        <v>15.920815953854472</v>
      </c>
      <c r="D953" s="98">
        <f t="shared" si="120"/>
        <v>12.467289797667696</v>
      </c>
      <c r="E953" s="98">
        <v>111.03361111111111</v>
      </c>
      <c r="F953" s="98">
        <f t="shared" si="118"/>
        <v>96.28427854935326</v>
      </c>
      <c r="G953" s="98">
        <v>68477.017846271468</v>
      </c>
      <c r="H953" s="98">
        <v>16.132790798611111</v>
      </c>
      <c r="I953" s="98">
        <v>15007.443996296186</v>
      </c>
      <c r="J953" s="98">
        <f t="shared" si="114"/>
        <v>94.900820312500002</v>
      </c>
      <c r="K953" s="98">
        <v>53512.5703125</v>
      </c>
      <c r="L953" s="98">
        <f t="shared" si="115"/>
        <v>281.08267991176911</v>
      </c>
      <c r="M953" s="98">
        <f t="shared" si="117"/>
        <v>281.30552028254357</v>
      </c>
      <c r="N953" s="98">
        <v>11733.549030761718</v>
      </c>
      <c r="O953" s="98">
        <v>7614.9224999999997</v>
      </c>
      <c r="P953" s="98">
        <v>295.26472222222225</v>
      </c>
      <c r="Q953" s="98">
        <v>14.182042310453124</v>
      </c>
      <c r="R953" s="98">
        <f t="shared" si="119"/>
        <v>13.897041543831593</v>
      </c>
      <c r="S953" s="98">
        <f t="shared" si="116"/>
        <v>850.92253862718746</v>
      </c>
      <c r="T953" s="101">
        <v>15.955404725900282</v>
      </c>
    </row>
    <row r="954" spans="2:20" x14ac:dyDescent="0.2">
      <c r="B954" s="100">
        <v>43700.583333333336</v>
      </c>
      <c r="C954" s="98">
        <v>15.007799508836534</v>
      </c>
      <c r="D954" s="98">
        <f t="shared" si="120"/>
        <v>12.467603781639404</v>
      </c>
      <c r="E954" s="98">
        <v>117.28416666666666</v>
      </c>
      <c r="F954" s="98">
        <f t="shared" si="118"/>
        <v>96.317507716019932</v>
      </c>
      <c r="G954" s="98">
        <v>75572.859444444446</v>
      </c>
      <c r="H954" s="98">
        <v>21.082693142361112</v>
      </c>
      <c r="I954" s="98">
        <v>16216.385555555853</v>
      </c>
      <c r="J954" s="98">
        <f t="shared" si="114"/>
        <v>96.201473524305555</v>
      </c>
      <c r="K954" s="98">
        <v>53512.5703125</v>
      </c>
      <c r="L954" s="98">
        <f t="shared" si="115"/>
        <v>281.22604344823816</v>
      </c>
      <c r="M954" s="98">
        <f t="shared" si="117"/>
        <v>281.13363098182884</v>
      </c>
      <c r="N954" s="98">
        <v>11245.189488118489</v>
      </c>
      <c r="O954" s="98">
        <v>7351.9908333333333</v>
      </c>
      <c r="P954" s="98">
        <v>294.67322222223714</v>
      </c>
      <c r="Q954" s="98">
        <v>13.447178773999008</v>
      </c>
      <c r="R954" s="98">
        <f t="shared" si="119"/>
        <v>14.027824748869115</v>
      </c>
      <c r="S954" s="98">
        <f t="shared" si="116"/>
        <v>806.83072643994046</v>
      </c>
      <c r="T954" s="101">
        <v>15.605480374962013</v>
      </c>
    </row>
    <row r="955" spans="2:20" x14ac:dyDescent="0.2">
      <c r="B955" s="100">
        <v>43700.625</v>
      </c>
      <c r="C955" s="98">
        <v>14.688097577244044</v>
      </c>
      <c r="D955" s="98">
        <f t="shared" si="120"/>
        <v>12.470931253833468</v>
      </c>
      <c r="E955" s="98">
        <v>100.03222222222222</v>
      </c>
      <c r="F955" s="98">
        <f t="shared" si="118"/>
        <v>100.4855169752792</v>
      </c>
      <c r="G955" s="98">
        <v>82198.677333334883</v>
      </c>
      <c r="H955" s="98">
        <v>21.217296006944444</v>
      </c>
      <c r="I955" s="98">
        <v>17413.8675</v>
      </c>
      <c r="J955" s="98">
        <f t="shared" si="114"/>
        <v>78.814926215277779</v>
      </c>
      <c r="K955" s="98">
        <v>53512.5703125</v>
      </c>
      <c r="L955" s="98">
        <f t="shared" si="115"/>
        <v>280.92686489233802</v>
      </c>
      <c r="M955" s="98">
        <f t="shared" si="117"/>
        <v>281.18189331783316</v>
      </c>
      <c r="N955" s="98">
        <v>11012.545111490885</v>
      </c>
      <c r="O955" s="98">
        <v>7215.5133333333333</v>
      </c>
      <c r="P955" s="98">
        <v>294.87379629628526</v>
      </c>
      <c r="Q955" s="98">
        <v>13.94693140394727</v>
      </c>
      <c r="R955" s="98">
        <f t="shared" si="119"/>
        <v>13.97873679558038</v>
      </c>
      <c r="S955" s="98">
        <f t="shared" si="116"/>
        <v>836.81588423683615</v>
      </c>
      <c r="T955" s="101">
        <v>14.944549974638761</v>
      </c>
    </row>
    <row r="956" spans="2:20" x14ac:dyDescent="0.2">
      <c r="B956" s="100">
        <v>43700.666666666664</v>
      </c>
      <c r="C956" s="98">
        <v>14.33830074975474</v>
      </c>
      <c r="D956" s="98">
        <f t="shared" si="120"/>
        <v>12.481891343811496</v>
      </c>
      <c r="E956" s="98">
        <v>118.58861111111111</v>
      </c>
      <c r="F956" s="98">
        <f t="shared" si="118"/>
        <v>101.28901234564957</v>
      </c>
      <c r="G956" s="98">
        <v>89445.340555557676</v>
      </c>
      <c r="H956" s="98">
        <v>21.389214409722221</v>
      </c>
      <c r="I956" s="98">
        <v>18612.426944444444</v>
      </c>
      <c r="J956" s="98">
        <f t="shared" si="114"/>
        <v>97.199396701388878</v>
      </c>
      <c r="K956" s="98">
        <v>53512.5703125</v>
      </c>
      <c r="L956" s="98">
        <f t="shared" si="115"/>
        <v>280.63425649494991</v>
      </c>
      <c r="M956" s="98">
        <f t="shared" si="117"/>
        <v>281.17995582478102</v>
      </c>
      <c r="N956" s="98">
        <v>10870.878100585938</v>
      </c>
      <c r="O956" s="98">
        <v>7178.211666666667</v>
      </c>
      <c r="P956" s="98">
        <v>294.90129629630184</v>
      </c>
      <c r="Q956" s="98">
        <v>14.267039801351945</v>
      </c>
      <c r="R956" s="98">
        <f t="shared" si="119"/>
        <v>13.95054311579324</v>
      </c>
      <c r="S956" s="98">
        <f t="shared" si="116"/>
        <v>856.02238808111667</v>
      </c>
      <c r="T956" s="101">
        <v>14.724731549840007</v>
      </c>
    </row>
    <row r="957" spans="2:20" x14ac:dyDescent="0.2">
      <c r="B957" s="100">
        <v>43700.708333333336</v>
      </c>
      <c r="C957" s="98">
        <v>13.633547438780466</v>
      </c>
      <c r="D957" s="98">
        <f t="shared" si="120"/>
        <v>12.484409093642441</v>
      </c>
      <c r="E957" s="98">
        <v>119.28222222222222</v>
      </c>
      <c r="F957" s="98">
        <f t="shared" si="118"/>
        <v>101.4905324074074</v>
      </c>
      <c r="G957" s="98">
        <v>96105.660493823554</v>
      </c>
      <c r="H957" s="98">
        <v>15.679812282986111</v>
      </c>
      <c r="I957" s="98">
        <v>19823.06204629636</v>
      </c>
      <c r="J957" s="98">
        <f t="shared" si="114"/>
        <v>103.60240993923611</v>
      </c>
      <c r="K957" s="98">
        <v>53512.5703125</v>
      </c>
      <c r="L957" s="98">
        <f t="shared" si="115"/>
        <v>280.84895724052757</v>
      </c>
      <c r="M957" s="98">
        <f t="shared" si="117"/>
        <v>281.17716444735584</v>
      </c>
      <c r="N957" s="98">
        <v>10461.306623535156</v>
      </c>
      <c r="O957" s="98">
        <v>7085.1341666666667</v>
      </c>
      <c r="P957" s="98">
        <v>295.14327160493366</v>
      </c>
      <c r="Q957" s="98">
        <v>14.2943143644061</v>
      </c>
      <c r="R957" s="98">
        <f t="shared" si="119"/>
        <v>13.962925113931677</v>
      </c>
      <c r="S957" s="98">
        <f t="shared" si="116"/>
        <v>857.65886186436603</v>
      </c>
      <c r="T957" s="101">
        <v>14.221142789522807</v>
      </c>
    </row>
    <row r="958" spans="2:20" x14ac:dyDescent="0.2">
      <c r="B958" s="100">
        <v>43700.75</v>
      </c>
      <c r="C958" s="98">
        <v>13.502869356297371</v>
      </c>
      <c r="D958" s="98">
        <f t="shared" si="120"/>
        <v>12.497426950698815</v>
      </c>
      <c r="E958" s="98">
        <v>109.98388888888888</v>
      </c>
      <c r="F958" s="98">
        <f t="shared" si="118"/>
        <v>100.57661458333332</v>
      </c>
      <c r="G958" s="98">
        <v>103487.08615984414</v>
      </c>
      <c r="H958" s="98">
        <v>21.308311631944445</v>
      </c>
      <c r="I958" s="98">
        <v>21031.702176894181</v>
      </c>
      <c r="J958" s="98">
        <f t="shared" si="114"/>
        <v>88.675577256944436</v>
      </c>
      <c r="K958" s="98">
        <v>53512.5703125</v>
      </c>
      <c r="L958" s="98">
        <f t="shared" si="115"/>
        <v>280.25856877628297</v>
      </c>
      <c r="M958" s="98">
        <f t="shared" si="117"/>
        <v>281.14499276448987</v>
      </c>
      <c r="N958" s="98">
        <v>10362.525988769532</v>
      </c>
      <c r="O958" s="98">
        <v>7063.3883333333333</v>
      </c>
      <c r="P958" s="98">
        <v>294.77611111111111</v>
      </c>
      <c r="Q958" s="98">
        <v>14.517542334828113</v>
      </c>
      <c r="R958" s="98">
        <f t="shared" si="119"/>
        <v>13.982523494321164</v>
      </c>
      <c r="S958" s="98">
        <f t="shared" si="116"/>
        <v>871.05254008968677</v>
      </c>
      <c r="T958" s="101">
        <v>13.980650062759718</v>
      </c>
    </row>
    <row r="959" spans="2:20" x14ac:dyDescent="0.2">
      <c r="B959" s="100">
        <v>43700.791666666664</v>
      </c>
      <c r="C959" s="98">
        <v>13.592848311530219</v>
      </c>
      <c r="D959" s="98">
        <f t="shared" si="120"/>
        <v>12.50985353743271</v>
      </c>
      <c r="E959" s="98">
        <v>120.69444444444444</v>
      </c>
      <c r="F959" s="98">
        <f t="shared" si="118"/>
        <v>101.40788773148148</v>
      </c>
      <c r="G959" s="98">
        <v>109873.43888888889</v>
      </c>
      <c r="H959" s="98">
        <v>21.185297309027778</v>
      </c>
      <c r="I959" s="98">
        <v>22230.361944444445</v>
      </c>
      <c r="J959" s="98">
        <f t="shared" si="114"/>
        <v>99.509147135416669</v>
      </c>
      <c r="K959" s="98">
        <v>53512.5703125</v>
      </c>
      <c r="L959" s="98">
        <f t="shared" si="115"/>
        <v>278.86280322789736</v>
      </c>
      <c r="M959" s="98">
        <f t="shared" si="117"/>
        <v>281.04163550909067</v>
      </c>
      <c r="N959" s="98">
        <v>10406.658633626303</v>
      </c>
      <c r="O959" s="98">
        <v>7067.0916666666662</v>
      </c>
      <c r="P959" s="98">
        <v>294.86611111111114</v>
      </c>
      <c r="Q959" s="98">
        <v>16.003307883213793</v>
      </c>
      <c r="R959" s="98">
        <f t="shared" si="119"/>
        <v>14.048621049543819</v>
      </c>
      <c r="S959" s="98">
        <f t="shared" si="116"/>
        <v>960.19847299282765</v>
      </c>
      <c r="T959" s="101">
        <v>13.89585840898954</v>
      </c>
    </row>
    <row r="960" spans="2:20" x14ac:dyDescent="0.2">
      <c r="B960" s="100">
        <v>43700.833333333336</v>
      </c>
      <c r="C960" s="98">
        <v>13.625282019191525</v>
      </c>
      <c r="D960" s="98">
        <f t="shared" si="120"/>
        <v>12.514949200070715</v>
      </c>
      <c r="E960" s="98">
        <v>108.92916666666666</v>
      </c>
      <c r="F960" s="98">
        <f t="shared" si="118"/>
        <v>100.50488425925926</v>
      </c>
      <c r="G960" s="98">
        <v>116416.20555555556</v>
      </c>
      <c r="H960" s="98">
        <v>21.394184027777779</v>
      </c>
      <c r="I960" s="98">
        <v>23435.91138888889</v>
      </c>
      <c r="J960" s="98">
        <f t="shared" si="114"/>
        <v>87.534982638888877</v>
      </c>
      <c r="K960" s="98">
        <v>53512.5703125</v>
      </c>
      <c r="L960" s="98">
        <f t="shared" si="115"/>
        <v>283.45521243847077</v>
      </c>
      <c r="M960" s="98">
        <f t="shared" si="117"/>
        <v>281.20918518860145</v>
      </c>
      <c r="N960" s="98">
        <v>10427.575448404948</v>
      </c>
      <c r="O960" s="98">
        <v>7080.2433333333329</v>
      </c>
      <c r="P960" s="98">
        <v>295.44046296296847</v>
      </c>
      <c r="Q960" s="98">
        <v>11.985250524497694</v>
      </c>
      <c r="R960" s="98">
        <f t="shared" si="119"/>
        <v>13.886298993490064</v>
      </c>
      <c r="S960" s="98">
        <f t="shared" si="116"/>
        <v>719.11503146986161</v>
      </c>
      <c r="T960" s="101">
        <v>13.920710206826527</v>
      </c>
    </row>
    <row r="961" spans="2:20" x14ac:dyDescent="0.2">
      <c r="B961" s="100">
        <v>43700.875</v>
      </c>
      <c r="C961" s="98">
        <v>13.527005213279692</v>
      </c>
      <c r="D961" s="98">
        <f t="shared" si="120"/>
        <v>12.515011304533127</v>
      </c>
      <c r="E961" s="98">
        <v>112.75055555555555</v>
      </c>
      <c r="F961" s="98">
        <f t="shared" si="118"/>
        <v>100.90118055555553</v>
      </c>
      <c r="G961" s="98">
        <v>122834.17063491821</v>
      </c>
      <c r="H961" s="98">
        <v>15.77947048611111</v>
      </c>
      <c r="I961" s="98">
        <v>24650.496725925837</v>
      </c>
      <c r="J961" s="98">
        <f t="shared" si="114"/>
        <v>96.971085069444442</v>
      </c>
      <c r="K961" s="98">
        <v>53512.5703125</v>
      </c>
      <c r="L961" s="98">
        <f t="shared" si="115"/>
        <v>281.8634137423295</v>
      </c>
      <c r="M961" s="98">
        <f t="shared" si="117"/>
        <v>281.23050556479586</v>
      </c>
      <c r="N961" s="98">
        <v>10380.371328125</v>
      </c>
      <c r="O961" s="98">
        <v>7070.5708333333332</v>
      </c>
      <c r="P961" s="98">
        <v>295.37671296293536</v>
      </c>
      <c r="Q961" s="98">
        <v>13.513299220605857</v>
      </c>
      <c r="R961" s="98">
        <f t="shared" si="119"/>
        <v>13.870662130669082</v>
      </c>
      <c r="S961" s="98">
        <f t="shared" si="116"/>
        <v>810.79795323635142</v>
      </c>
      <c r="T961" s="101">
        <v>14.014623567698161</v>
      </c>
    </row>
    <row r="962" spans="2:20" x14ac:dyDescent="0.2">
      <c r="B962" s="100">
        <v>43700.916666666664</v>
      </c>
      <c r="C962" s="98">
        <v>13.281921396810503</v>
      </c>
      <c r="D962" s="98">
        <f t="shared" si="120"/>
        <v>12.483291376849401</v>
      </c>
      <c r="E962" s="98">
        <v>79.823055555555555</v>
      </c>
      <c r="F962" s="98">
        <f t="shared" si="118"/>
        <v>100.56357638888888</v>
      </c>
      <c r="G962" s="98">
        <v>128818.09466666644</v>
      </c>
      <c r="H962" s="98">
        <v>21.299197048611113</v>
      </c>
      <c r="I962" s="98">
        <v>25856.561968750175</v>
      </c>
      <c r="J962" s="98">
        <f t="shared" si="114"/>
        <v>58.523858506944443</v>
      </c>
      <c r="K962" s="98">
        <v>53512.5703125</v>
      </c>
      <c r="L962" s="98">
        <f t="shared" si="115"/>
        <v>281.99225058284719</v>
      </c>
      <c r="M962" s="98">
        <f t="shared" si="117"/>
        <v>281.27110873216958</v>
      </c>
      <c r="N962" s="98">
        <v>10162.569042968749</v>
      </c>
      <c r="O962" s="98">
        <v>7040.2966666666671</v>
      </c>
      <c r="P962" s="98">
        <v>295.46291666666667</v>
      </c>
      <c r="Q962" s="98">
        <v>13.470666083819491</v>
      </c>
      <c r="R962" s="98">
        <f t="shared" si="119"/>
        <v>13.858980645401422</v>
      </c>
      <c r="S962" s="98">
        <f t="shared" si="116"/>
        <v>808.23996502916953</v>
      </c>
      <c r="T962" s="101">
        <v>13.759317504836105</v>
      </c>
    </row>
    <row r="963" spans="2:20" x14ac:dyDescent="0.2">
      <c r="B963" s="100">
        <v>43700.958333333336</v>
      </c>
      <c r="C963" s="98">
        <v>13.235001974106094</v>
      </c>
      <c r="D963" s="98">
        <f t="shared" si="120"/>
        <v>12.450494685951206</v>
      </c>
      <c r="E963" s="98">
        <v>109.33666666666667</v>
      </c>
      <c r="F963" s="98">
        <f t="shared" si="118"/>
        <v>100.68425925925925</v>
      </c>
      <c r="G963" s="98">
        <v>135165.53823232147</v>
      </c>
      <c r="H963" s="98">
        <v>20.996408420138888</v>
      </c>
      <c r="I963" s="98">
        <v>27054.602500000001</v>
      </c>
      <c r="J963" s="98">
        <f t="shared" si="114"/>
        <v>88.340258246527782</v>
      </c>
      <c r="K963" s="98">
        <v>53512.5703125</v>
      </c>
      <c r="L963" s="98">
        <f t="shared" si="115"/>
        <v>280.87441755964471</v>
      </c>
      <c r="M963" s="98">
        <f t="shared" si="117"/>
        <v>281.13161834055597</v>
      </c>
      <c r="N963" s="98">
        <v>10137.29729736328</v>
      </c>
      <c r="O963" s="98">
        <v>7036.1475</v>
      </c>
      <c r="P963" s="98">
        <v>295.62555555555554</v>
      </c>
      <c r="Q963" s="98">
        <v>14.751137995910831</v>
      </c>
      <c r="R963" s="98">
        <f t="shared" si="119"/>
        <v>13.999466407385418</v>
      </c>
      <c r="S963" s="98">
        <f t="shared" si="116"/>
        <v>885.06827975464989</v>
      </c>
      <c r="T963" s="101">
        <v>13.495794061289894</v>
      </c>
    </row>
    <row r="964" spans="2:20" x14ac:dyDescent="0.2">
      <c r="B964" s="100">
        <v>43701</v>
      </c>
      <c r="C964" s="98">
        <v>12.714738606876796</v>
      </c>
      <c r="D964" s="98">
        <f t="shared" si="120"/>
        <v>12.427133005595683</v>
      </c>
      <c r="E964" s="98">
        <v>106.57166666666667</v>
      </c>
      <c r="F964" s="98">
        <f t="shared" si="118"/>
        <v>100.77660879629627</v>
      </c>
      <c r="G964" s="98">
        <v>141110.80978090962</v>
      </c>
      <c r="H964" s="98">
        <v>21.565332031250001</v>
      </c>
      <c r="I964" s="98">
        <v>28260.936666666668</v>
      </c>
      <c r="J964" s="98">
        <f t="shared" si="114"/>
        <v>85.006334635416664</v>
      </c>
      <c r="K964" s="98">
        <v>53512.5703125</v>
      </c>
      <c r="L964" s="98">
        <f t="shared" si="115"/>
        <v>281.72011583113783</v>
      </c>
      <c r="M964" s="98">
        <f t="shared" si="117"/>
        <v>281.08239518153147</v>
      </c>
      <c r="N964" s="98">
        <v>9804.3362190755215</v>
      </c>
      <c r="O964" s="98">
        <v>7006.9291666666668</v>
      </c>
      <c r="P964" s="98">
        <v>296.00712962961859</v>
      </c>
      <c r="Q964" s="98">
        <v>14.28701379848075</v>
      </c>
      <c r="R964" s="98">
        <f t="shared" si="119"/>
        <v>14.062644041717492</v>
      </c>
      <c r="S964" s="98">
        <f t="shared" si="116"/>
        <v>857.22082790884497</v>
      </c>
      <c r="T964" s="101">
        <v>13.384493237989307</v>
      </c>
    </row>
    <row r="965" spans="2:20" x14ac:dyDescent="0.2">
      <c r="B965" s="100">
        <v>43701.041666666664</v>
      </c>
      <c r="C965" s="98">
        <v>11.615918151802488</v>
      </c>
      <c r="D965" s="98">
        <f t="shared" si="120"/>
        <v>12.421642779346783</v>
      </c>
      <c r="E965" s="98">
        <v>91.406944444444449</v>
      </c>
      <c r="F965" s="98">
        <f t="shared" si="118"/>
        <v>99.974641203703683</v>
      </c>
      <c r="G965" s="98">
        <v>4031.6</v>
      </c>
      <c r="H965" s="98">
        <v>15.910264756944445</v>
      </c>
      <c r="I965" s="98">
        <v>1919.3527777777779</v>
      </c>
      <c r="J965" s="98">
        <f t="shared" si="114"/>
        <v>75.496679687500006</v>
      </c>
      <c r="K965" s="98">
        <v>6986.9346555810507</v>
      </c>
      <c r="L965" s="98">
        <f t="shared" si="115"/>
        <v>282.33220308946653</v>
      </c>
      <c r="M965" s="98">
        <f t="shared" si="117"/>
        <v>281.13301275419423</v>
      </c>
      <c r="N965" s="98">
        <v>9258.170738932291</v>
      </c>
      <c r="O965" s="98">
        <v>6995.4183333333331</v>
      </c>
      <c r="P965" s="98">
        <v>296.42002314811782</v>
      </c>
      <c r="Q965" s="98">
        <v>14.087820058651268</v>
      </c>
      <c r="R965" s="98">
        <f t="shared" si="119"/>
        <v>14.066460303929972</v>
      </c>
      <c r="S965" s="98">
        <f t="shared" si="116"/>
        <v>845.26920351907609</v>
      </c>
      <c r="T965" s="101">
        <v>12.69674571476382</v>
      </c>
    </row>
    <row r="966" spans="2:20" x14ac:dyDescent="0.2">
      <c r="B966" s="100">
        <v>43701.083333333336</v>
      </c>
      <c r="C966" s="98">
        <v>10.172992722793586</v>
      </c>
      <c r="D966" s="98">
        <f t="shared" si="120"/>
        <v>12.432064190179046</v>
      </c>
      <c r="E966" s="98">
        <v>114.50888888888889</v>
      </c>
      <c r="F966" s="98">
        <f t="shared" si="118"/>
        <v>100.94739583333332</v>
      </c>
      <c r="G966" s="98">
        <v>8693.4861111111113</v>
      </c>
      <c r="H966" s="98">
        <v>20.896365017361113</v>
      </c>
      <c r="I966" s="98">
        <v>1673.6207929918335</v>
      </c>
      <c r="J966" s="98">
        <f t="shared" ref="J966:J1029" si="121">E966-H966</f>
        <v>93.61252387152777</v>
      </c>
      <c r="K966" s="98">
        <v>19750.945660079451</v>
      </c>
      <c r="L966" s="98">
        <f t="shared" ref="L966:L1029" si="122">P966-Q966</f>
        <v>284.07596762133142</v>
      </c>
      <c r="M966" s="98">
        <f t="shared" si="117"/>
        <v>281.28790413731883</v>
      </c>
      <c r="N966" s="98">
        <v>8277.3252156575527</v>
      </c>
      <c r="O966" s="98">
        <v>6997.958333333333</v>
      </c>
      <c r="P966" s="98">
        <v>294.89388888888891</v>
      </c>
      <c r="Q966" s="98">
        <v>10.817921267557475</v>
      </c>
      <c r="R966" s="98">
        <f t="shared" si="119"/>
        <v>13.926554774714996</v>
      </c>
      <c r="S966" s="98">
        <f t="shared" ref="S966:S1029" si="123">Q966*60</f>
        <v>649.07527605344853</v>
      </c>
      <c r="T966" s="101">
        <v>11.60799880888727</v>
      </c>
    </row>
    <row r="967" spans="2:20" x14ac:dyDescent="0.2">
      <c r="B967" s="100">
        <v>43701.125</v>
      </c>
      <c r="C967" s="98">
        <v>9.0134686106231268</v>
      </c>
      <c r="D967" s="98">
        <f t="shared" si="120"/>
        <v>12.451648652423183</v>
      </c>
      <c r="E967" s="98">
        <v>92.844999999999999</v>
      </c>
      <c r="F967" s="98">
        <f t="shared" si="118"/>
        <v>99.972673611111091</v>
      </c>
      <c r="G967" s="98">
        <v>14830.649340866406</v>
      </c>
      <c r="H967" s="98">
        <v>20.961317274305557</v>
      </c>
      <c r="I967" s="98">
        <v>2864.8449999999998</v>
      </c>
      <c r="J967" s="98">
        <f t="shared" si="121"/>
        <v>71.883682725694442</v>
      </c>
      <c r="K967" s="98">
        <v>31747.587606336805</v>
      </c>
      <c r="L967" s="98">
        <f t="shared" si="122"/>
        <v>286.71737463088914</v>
      </c>
      <c r="M967" s="98">
        <f t="shared" si="117"/>
        <v>281.52002731447197</v>
      </c>
      <c r="N967" s="98">
        <v>7425.7759623209631</v>
      </c>
      <c r="O967" s="98">
        <v>6997.6175000000003</v>
      </c>
      <c r="P967" s="98">
        <v>294.43083333333334</v>
      </c>
      <c r="Q967" s="98">
        <v>7.7134587024442025</v>
      </c>
      <c r="R967" s="98">
        <f t="shared" si="119"/>
        <v>13.670546566699469</v>
      </c>
      <c r="S967" s="98">
        <f t="shared" si="123"/>
        <v>462.80752214665216</v>
      </c>
      <c r="T967" s="101">
        <v>10.232759557779127</v>
      </c>
    </row>
    <row r="968" spans="2:20" x14ac:dyDescent="0.2">
      <c r="B968" s="100">
        <v>43701.166666666664</v>
      </c>
      <c r="C968" s="98">
        <v>8.1847682871421181</v>
      </c>
      <c r="D968" s="98">
        <f t="shared" si="120"/>
        <v>12.466351586036906</v>
      </c>
      <c r="E968" s="98">
        <v>110.69583333333334</v>
      </c>
      <c r="F968" s="98">
        <f t="shared" si="118"/>
        <v>100.5950810185185</v>
      </c>
      <c r="G968" s="98">
        <v>20781.193236720297</v>
      </c>
      <c r="H968" s="98">
        <v>21.336187065972222</v>
      </c>
      <c r="I968" s="98">
        <v>4056.0505555555555</v>
      </c>
      <c r="J968" s="98">
        <f t="shared" si="121"/>
        <v>89.359646267361114</v>
      </c>
      <c r="K968" s="98">
        <v>42182.890555917424</v>
      </c>
      <c r="L968" s="98">
        <f t="shared" si="122"/>
        <v>287.48624536110128</v>
      </c>
      <c r="M968" s="98">
        <f t="shared" si="117"/>
        <v>281.78399222470046</v>
      </c>
      <c r="N968" s="98">
        <v>6882.765039469401</v>
      </c>
      <c r="O968" s="98">
        <v>6991.8966666666665</v>
      </c>
      <c r="P968" s="98">
        <v>294.83370370369818</v>
      </c>
      <c r="Q968" s="98">
        <v>7.347458342596914</v>
      </c>
      <c r="R968" s="98">
        <f t="shared" si="119"/>
        <v>13.393243693507587</v>
      </c>
      <c r="S968" s="98">
        <f t="shared" si="123"/>
        <v>440.84750055581486</v>
      </c>
      <c r="T968" s="101">
        <v>9.0926914991336201</v>
      </c>
    </row>
    <row r="969" spans="2:20" x14ac:dyDescent="0.2">
      <c r="B969" s="100">
        <v>43701.208333333336</v>
      </c>
      <c r="C969" s="98">
        <v>7.5848052171441829</v>
      </c>
      <c r="D969" s="98">
        <f t="shared" si="120"/>
        <v>12.473497128305747</v>
      </c>
      <c r="E969" s="98">
        <v>76.522222222222226</v>
      </c>
      <c r="F969" s="98">
        <f t="shared" si="118"/>
        <v>99.920439814814799</v>
      </c>
      <c r="G969" s="98">
        <v>26322.077111109364</v>
      </c>
      <c r="H969" s="98">
        <v>15.970833333333333</v>
      </c>
      <c r="I969" s="98">
        <v>5270.0265314813787</v>
      </c>
      <c r="J969" s="98">
        <f t="shared" si="121"/>
        <v>60.551388888888894</v>
      </c>
      <c r="K969" s="98">
        <v>50441.915126953128</v>
      </c>
      <c r="L969" s="98">
        <f t="shared" si="122"/>
        <v>281.55204355195207</v>
      </c>
      <c r="M969" s="98">
        <f t="shared" si="117"/>
        <v>281.87512426620179</v>
      </c>
      <c r="N969" s="98">
        <v>6371.9539095052087</v>
      </c>
      <c r="O969" s="98">
        <v>6991.1525000000001</v>
      </c>
      <c r="P969" s="98">
        <v>295.11027777777775</v>
      </c>
      <c r="Q969" s="98">
        <v>13.558234225825679</v>
      </c>
      <c r="R969" s="98">
        <f t="shared" si="119"/>
        <v>13.326006327931346</v>
      </c>
      <c r="S969" s="98">
        <f t="shared" si="123"/>
        <v>813.49405354954069</v>
      </c>
      <c r="T969" s="101">
        <v>8.4417122921528058</v>
      </c>
    </row>
    <row r="970" spans="2:20" x14ac:dyDescent="0.2">
      <c r="B970" s="100">
        <v>43701.25</v>
      </c>
      <c r="C970" s="98">
        <v>7.3259928300645614</v>
      </c>
      <c r="D970" s="98">
        <f t="shared" si="120"/>
        <v>12.475705800749752</v>
      </c>
      <c r="E970" s="98">
        <v>92.87777777777778</v>
      </c>
      <c r="F970" s="98">
        <f t="shared" si="118"/>
        <v>100.10185185185183</v>
      </c>
      <c r="G970" s="98">
        <v>32128.763725490968</v>
      </c>
      <c r="H970" s="98">
        <v>21.137000868055555</v>
      </c>
      <c r="I970" s="98">
        <v>6481.3100841400355</v>
      </c>
      <c r="J970" s="98">
        <f t="shared" si="121"/>
        <v>71.740776909722229</v>
      </c>
      <c r="K970" s="98">
        <v>53558.859115668405</v>
      </c>
      <c r="L970" s="98">
        <f t="shared" si="122"/>
        <v>281.83322418423393</v>
      </c>
      <c r="M970" s="98">
        <f t="shared" si="117"/>
        <v>281.98356086542151</v>
      </c>
      <c r="N970" s="98">
        <v>6086.0768461100261</v>
      </c>
      <c r="O970" s="98">
        <v>6994.7608333333337</v>
      </c>
      <c r="P970" s="98">
        <v>296.32199074071315</v>
      </c>
      <c r="Q970" s="98">
        <v>14.488766556479192</v>
      </c>
      <c r="R970" s="98">
        <f t="shared" si="119"/>
        <v>13.24937721327837</v>
      </c>
      <c r="S970" s="98">
        <f t="shared" si="123"/>
        <v>869.3259933887515</v>
      </c>
      <c r="T970" s="101">
        <v>7.9102844177352054</v>
      </c>
    </row>
    <row r="971" spans="2:20" x14ac:dyDescent="0.2">
      <c r="B971" s="100">
        <v>43701.291666666664</v>
      </c>
      <c r="C971" s="98">
        <v>7.2898287134803832</v>
      </c>
      <c r="D971" s="98">
        <f t="shared" si="120"/>
        <v>12.47349857381912</v>
      </c>
      <c r="E971" s="98">
        <v>97.102500000000006</v>
      </c>
      <c r="F971" s="98">
        <f t="shared" si="118"/>
        <v>100.21259259259257</v>
      </c>
      <c r="G971" s="98">
        <v>37324.762687688934</v>
      </c>
      <c r="H971" s="98">
        <v>21.196440972222224</v>
      </c>
      <c r="I971" s="98">
        <v>7662.4869444444448</v>
      </c>
      <c r="J971" s="98">
        <f t="shared" si="121"/>
        <v>75.906059027777786</v>
      </c>
      <c r="K971" s="98">
        <v>53560.82421875</v>
      </c>
      <c r="L971" s="98">
        <f t="shared" si="122"/>
        <v>280.73628404914507</v>
      </c>
      <c r="M971" s="98">
        <f t="shared" si="117"/>
        <v>281.95921839816521</v>
      </c>
      <c r="N971" s="98">
        <v>6048.2677819824221</v>
      </c>
      <c r="O971" s="98">
        <v>6996.8924999999999</v>
      </c>
      <c r="P971" s="98">
        <v>295.8076388888889</v>
      </c>
      <c r="Q971" s="98">
        <v>15.07135483974384</v>
      </c>
      <c r="R971" s="98">
        <f t="shared" si="119"/>
        <v>13.276828605432023</v>
      </c>
      <c r="S971" s="98">
        <f t="shared" si="123"/>
        <v>904.28129038463044</v>
      </c>
      <c r="T971" s="101">
        <v>7.6345356567862392</v>
      </c>
    </row>
    <row r="972" spans="2:20" x14ac:dyDescent="0.2">
      <c r="B972" s="100">
        <v>43701.333333333336</v>
      </c>
      <c r="C972" s="98">
        <v>7.7457810359530983</v>
      </c>
      <c r="D972" s="98">
        <f t="shared" si="120"/>
        <v>12.43450771072108</v>
      </c>
      <c r="E972" s="98">
        <v>69.440555555555562</v>
      </c>
      <c r="F972" s="98">
        <f t="shared" si="118"/>
        <v>99.187372685185167</v>
      </c>
      <c r="G972" s="98">
        <v>42676.819444444445</v>
      </c>
      <c r="H972" s="98">
        <v>21.137543402777776</v>
      </c>
      <c r="I972" s="98">
        <v>8873.2819444444449</v>
      </c>
      <c r="J972" s="98">
        <f t="shared" si="121"/>
        <v>48.303012152777782</v>
      </c>
      <c r="K972" s="98">
        <v>53560.82421875</v>
      </c>
      <c r="L972" s="98">
        <f t="shared" si="122"/>
        <v>277.46579782156897</v>
      </c>
      <c r="M972" s="98">
        <f t="shared" si="117"/>
        <v>281.64303143136755</v>
      </c>
      <c r="N972" s="98">
        <v>6333.423400065104</v>
      </c>
      <c r="O972" s="98">
        <v>6994.836666666667</v>
      </c>
      <c r="P972" s="98">
        <v>294.55277777777781</v>
      </c>
      <c r="Q972" s="98">
        <v>17.086979956208832</v>
      </c>
      <c r="R972" s="98">
        <f t="shared" si="119"/>
        <v>13.53946233148894</v>
      </c>
      <c r="S972" s="98">
        <f t="shared" si="123"/>
        <v>1025.2187973725299</v>
      </c>
      <c r="T972" s="101">
        <v>7.9591998362883327</v>
      </c>
    </row>
    <row r="973" spans="2:20" x14ac:dyDescent="0.2">
      <c r="B973" s="100">
        <v>43701.375</v>
      </c>
      <c r="C973" s="98">
        <v>9.4726933460170084</v>
      </c>
      <c r="D973" s="98">
        <f t="shared" si="120"/>
        <v>12.279934241800179</v>
      </c>
      <c r="E973" s="98">
        <v>89.716111111111104</v>
      </c>
      <c r="F973" s="98">
        <f t="shared" si="118"/>
        <v>100.4743171296296</v>
      </c>
      <c r="G973" s="98">
        <v>47381.62222222222</v>
      </c>
      <c r="H973" s="98">
        <v>15.799034288194445</v>
      </c>
      <c r="I973" s="98">
        <v>10070.780555555555</v>
      </c>
      <c r="J973" s="98">
        <f t="shared" si="121"/>
        <v>73.917076822916655</v>
      </c>
      <c r="K973" s="98">
        <v>53560.82421875</v>
      </c>
      <c r="L973" s="98">
        <f t="shared" si="122"/>
        <v>278.9048272538185</v>
      </c>
      <c r="M973" s="98">
        <f t="shared" si="117"/>
        <v>281.65453873256416</v>
      </c>
      <c r="N973" s="98">
        <v>7469.4281376139324</v>
      </c>
      <c r="O973" s="98">
        <v>6995.5566666666664</v>
      </c>
      <c r="P973" s="98">
        <v>294.65293209879763</v>
      </c>
      <c r="Q973" s="98">
        <v>15.748104844979114</v>
      </c>
      <c r="R973" s="98">
        <f t="shared" si="119"/>
        <v>13.513517015890429</v>
      </c>
      <c r="S973" s="98">
        <f t="shared" si="123"/>
        <v>944.88629069874685</v>
      </c>
      <c r="T973" s="101">
        <v>9.0455461699637816</v>
      </c>
    </row>
    <row r="974" spans="2:20" x14ac:dyDescent="0.2">
      <c r="B974" s="100">
        <v>43701.416666666664</v>
      </c>
      <c r="C974" s="98">
        <v>12.66940795298019</v>
      </c>
      <c r="D974" s="98">
        <f t="shared" si="120"/>
        <v>12.119626608931526</v>
      </c>
      <c r="E974" s="98">
        <v>71.19305555555556</v>
      </c>
      <c r="F974" s="98">
        <f t="shared" si="118"/>
        <v>100.13887731481479</v>
      </c>
      <c r="G974" s="98">
        <v>51383.526492537261</v>
      </c>
      <c r="H974" s="98">
        <v>21.22990451388889</v>
      </c>
      <c r="I974" s="98">
        <v>11271.368866989778</v>
      </c>
      <c r="J974" s="98">
        <f t="shared" si="121"/>
        <v>49.96315104166667</v>
      </c>
      <c r="K974" s="98">
        <v>53560.82421875</v>
      </c>
      <c r="L974" s="98">
        <f t="shared" si="122"/>
        <v>278.49201546422722</v>
      </c>
      <c r="M974" s="98">
        <f t="shared" si="117"/>
        <v>281.5984216386081</v>
      </c>
      <c r="N974" s="98">
        <v>9623.1024975585933</v>
      </c>
      <c r="O974" s="98">
        <v>7012.7541666666666</v>
      </c>
      <c r="P974" s="98">
        <v>295.26231481479272</v>
      </c>
      <c r="Q974" s="98">
        <v>16.770299350565505</v>
      </c>
      <c r="R974" s="98">
        <f t="shared" si="119"/>
        <v>13.600957412314607</v>
      </c>
      <c r="S974" s="98">
        <f t="shared" si="123"/>
        <v>1006.2179610339304</v>
      </c>
      <c r="T974" s="101">
        <v>11.568211432532665</v>
      </c>
    </row>
    <row r="975" spans="2:20" x14ac:dyDescent="0.2">
      <c r="B975" s="100">
        <v>43701.458333333336</v>
      </c>
      <c r="C975" s="98">
        <v>15.069300732670042</v>
      </c>
      <c r="D975" s="98">
        <f t="shared" si="120"/>
        <v>12.045494570645273</v>
      </c>
      <c r="E975" s="98">
        <v>75.473888888888894</v>
      </c>
      <c r="F975" s="98">
        <f t="shared" si="118"/>
        <v>100.73170138888888</v>
      </c>
      <c r="G975" s="98">
        <v>56271.681481482185</v>
      </c>
      <c r="H975" s="98">
        <v>21.164084201388889</v>
      </c>
      <c r="I975" s="98">
        <v>12502.845877777701</v>
      </c>
      <c r="J975" s="98">
        <f t="shared" si="121"/>
        <v>54.309804687500005</v>
      </c>
      <c r="K975" s="98">
        <v>53560.82421875</v>
      </c>
      <c r="L975" s="98">
        <f t="shared" si="122"/>
        <v>281.29512954908216</v>
      </c>
      <c r="M975" s="98">
        <f t="shared" si="117"/>
        <v>281.63773715232259</v>
      </c>
      <c r="N975" s="98">
        <v>11236.512333984376</v>
      </c>
      <c r="O975" s="98">
        <v>7326.3241666666663</v>
      </c>
      <c r="P975" s="98">
        <v>295.48750000000001</v>
      </c>
      <c r="Q975" s="98">
        <v>14.192370450917839</v>
      </c>
      <c r="R975" s="98">
        <f t="shared" si="119"/>
        <v>13.584369522057161</v>
      </c>
      <c r="S975" s="98">
        <f t="shared" si="123"/>
        <v>851.54222705507027</v>
      </c>
      <c r="T975" s="101">
        <v>14.266040125423007</v>
      </c>
    </row>
    <row r="976" spans="2:20" x14ac:dyDescent="0.2">
      <c r="B976" s="100">
        <v>43701.5</v>
      </c>
      <c r="C976" s="98">
        <v>15.994629099633958</v>
      </c>
      <c r="D976" s="98">
        <f t="shared" si="120"/>
        <v>12.050325616952799</v>
      </c>
      <c r="E976" s="98">
        <v>80.99666666666667</v>
      </c>
      <c r="F976" s="98">
        <f t="shared" si="118"/>
        <v>99.045405092592588</v>
      </c>
      <c r="G976" s="98">
        <v>60662.319055555527</v>
      </c>
      <c r="H976" s="98">
        <v>21.213075086805556</v>
      </c>
      <c r="I976" s="98">
        <v>13693.576944444445</v>
      </c>
      <c r="J976" s="98">
        <f t="shared" si="121"/>
        <v>59.78359157986111</v>
      </c>
      <c r="K976" s="98">
        <v>53560.82421875</v>
      </c>
      <c r="L976" s="98">
        <f t="shared" si="122"/>
        <v>281.32242991423027</v>
      </c>
      <c r="M976" s="98">
        <f t="shared" si="117"/>
        <v>281.4982969432283</v>
      </c>
      <c r="N976" s="98">
        <v>11744.277887369792</v>
      </c>
      <c r="O976" s="98">
        <v>7622.0083333333332</v>
      </c>
      <c r="P976" s="98">
        <v>295.39152777777775</v>
      </c>
      <c r="Q976" s="98">
        <v>14.069097863547505</v>
      </c>
      <c r="R976" s="98">
        <f t="shared" si="119"/>
        <v>13.73406628979297</v>
      </c>
      <c r="S976" s="98">
        <f t="shared" si="123"/>
        <v>844.14587181285026</v>
      </c>
      <c r="T976" s="101">
        <v>15.642257960858471</v>
      </c>
    </row>
    <row r="977" spans="2:20" x14ac:dyDescent="0.2">
      <c r="B977" s="100">
        <v>43701.541666666664</v>
      </c>
      <c r="C977" s="98">
        <v>15.968877876149232</v>
      </c>
      <c r="D977" s="98">
        <f t="shared" si="120"/>
        <v>12.052328197048416</v>
      </c>
      <c r="E977" s="98">
        <v>93.647777777777776</v>
      </c>
      <c r="F977" s="98">
        <f t="shared" si="118"/>
        <v>98.320995370370369</v>
      </c>
      <c r="G977" s="98">
        <v>66521.761111111118</v>
      </c>
      <c r="H977" s="98">
        <v>15.654058159722222</v>
      </c>
      <c r="I977" s="98">
        <v>14888.921507407336</v>
      </c>
      <c r="J977" s="98">
        <f t="shared" si="121"/>
        <v>77.99371961805555</v>
      </c>
      <c r="K977" s="98">
        <v>53560.82421875</v>
      </c>
      <c r="L977" s="98">
        <f t="shared" si="122"/>
        <v>280.61850816037611</v>
      </c>
      <c r="M977" s="98">
        <f t="shared" si="117"/>
        <v>281.47895645358693</v>
      </c>
      <c r="N977" s="98">
        <v>11709.777937011719</v>
      </c>
      <c r="O977" s="98">
        <v>7601.9650000000001</v>
      </c>
      <c r="P977" s="98">
        <v>294.65919444444279</v>
      </c>
      <c r="Q977" s="98">
        <v>14.040686284066695</v>
      </c>
      <c r="R977" s="98">
        <f t="shared" si="119"/>
        <v>13.728176455360204</v>
      </c>
      <c r="S977" s="98">
        <f t="shared" si="123"/>
        <v>842.44117704400173</v>
      </c>
      <c r="T977" s="101">
        <v>16.202148076825672</v>
      </c>
    </row>
    <row r="978" spans="2:20" x14ac:dyDescent="0.2">
      <c r="B978" s="100">
        <v>43701.583333333336</v>
      </c>
      <c r="C978" s="98">
        <v>15.534219784432146</v>
      </c>
      <c r="D978" s="98">
        <f t="shared" si="120"/>
        <v>12.074262375198231</v>
      </c>
      <c r="E978" s="98">
        <v>118.78722222222223</v>
      </c>
      <c r="F978" s="98">
        <f t="shared" si="118"/>
        <v>98.383622685185188</v>
      </c>
      <c r="G978" s="98">
        <v>72484.426178451118</v>
      </c>
      <c r="H978" s="98">
        <v>21.141178385416666</v>
      </c>
      <c r="I978" s="98">
        <v>16078.159955834084</v>
      </c>
      <c r="J978" s="98">
        <f t="shared" si="121"/>
        <v>97.646043836805561</v>
      </c>
      <c r="K978" s="98">
        <v>53560.82421875</v>
      </c>
      <c r="L978" s="98">
        <f t="shared" si="122"/>
        <v>280.98893974803411</v>
      </c>
      <c r="M978" s="98">
        <f t="shared" si="117"/>
        <v>281.4690771327451</v>
      </c>
      <c r="N978" s="98">
        <v>11511.196333007812</v>
      </c>
      <c r="O978" s="98">
        <v>7493.3291666666664</v>
      </c>
      <c r="P978" s="98">
        <v>295.28734827264515</v>
      </c>
      <c r="Q978" s="98">
        <v>14.298408524611034</v>
      </c>
      <c r="R978" s="98">
        <f t="shared" si="119"/>
        <v>13.763644361635706</v>
      </c>
      <c r="S978" s="98">
        <f t="shared" si="123"/>
        <v>857.90451147666204</v>
      </c>
      <c r="T978" s="101">
        <v>15.986724381844203</v>
      </c>
    </row>
    <row r="979" spans="2:20" x14ac:dyDescent="0.2">
      <c r="B979" s="100">
        <v>43701.625</v>
      </c>
      <c r="C979" s="98">
        <v>14.726639266014098</v>
      </c>
      <c r="D979" s="98">
        <f t="shared" si="120"/>
        <v>12.075868278896982</v>
      </c>
      <c r="E979" s="98">
        <v>100.93833333333333</v>
      </c>
      <c r="F979" s="98">
        <f t="shared" si="118"/>
        <v>98.421377314814833</v>
      </c>
      <c r="G979" s="98">
        <v>79457.604963572827</v>
      </c>
      <c r="H979" s="98">
        <v>20.874696180555556</v>
      </c>
      <c r="I979" s="98">
        <v>17262.656388888889</v>
      </c>
      <c r="J979" s="98">
        <f t="shared" si="121"/>
        <v>80.063637152777773</v>
      </c>
      <c r="K979" s="98">
        <v>53560.82421875</v>
      </c>
      <c r="L979" s="98">
        <f t="shared" si="122"/>
        <v>280.34605433320007</v>
      </c>
      <c r="M979" s="98">
        <f t="shared" si="117"/>
        <v>281.44487669278101</v>
      </c>
      <c r="N979" s="98">
        <v>11077.466663411458</v>
      </c>
      <c r="O979" s="98">
        <v>7259.2241666666669</v>
      </c>
      <c r="P979" s="98">
        <v>295.80861111111113</v>
      </c>
      <c r="Q979" s="98">
        <v>15.462556777911054</v>
      </c>
      <c r="R979" s="98">
        <f t="shared" si="119"/>
        <v>13.826795418884195</v>
      </c>
      <c r="S979" s="98">
        <f t="shared" si="123"/>
        <v>927.75340667466321</v>
      </c>
      <c r="T979" s="101">
        <v>15.433686036446597</v>
      </c>
    </row>
    <row r="980" spans="2:20" x14ac:dyDescent="0.2">
      <c r="B980" s="100">
        <v>43701.666666666664</v>
      </c>
      <c r="C980" s="98">
        <v>14.315229493917691</v>
      </c>
      <c r="D980" s="98">
        <f t="shared" si="120"/>
        <v>12.074906976570439</v>
      </c>
      <c r="E980" s="98">
        <v>131.93222222222221</v>
      </c>
      <c r="F980" s="98">
        <f t="shared" si="118"/>
        <v>98.977361111111122</v>
      </c>
      <c r="G980" s="98">
        <v>85976.641666666663</v>
      </c>
      <c r="H980" s="98">
        <v>21.240516493055555</v>
      </c>
      <c r="I980" s="98">
        <v>18451.092222222222</v>
      </c>
      <c r="J980" s="98">
        <f t="shared" si="121"/>
        <v>110.69170572916666</v>
      </c>
      <c r="K980" s="98">
        <v>53560.82421875</v>
      </c>
      <c r="L980" s="98">
        <f t="shared" si="122"/>
        <v>279.50979327924551</v>
      </c>
      <c r="M980" s="98">
        <f t="shared" si="117"/>
        <v>281.3980240587934</v>
      </c>
      <c r="N980" s="98">
        <v>10895.14187906901</v>
      </c>
      <c r="O980" s="98">
        <v>7189.729166666667</v>
      </c>
      <c r="P980" s="98">
        <v>294.89148148147183</v>
      </c>
      <c r="Q980" s="98">
        <v>15.381688202226327</v>
      </c>
      <c r="R980" s="98">
        <f t="shared" si="119"/>
        <v>13.87323910225396</v>
      </c>
      <c r="S980" s="98">
        <f t="shared" si="123"/>
        <v>922.90129213357966</v>
      </c>
      <c r="T980" s="101">
        <v>14.848467487361695</v>
      </c>
    </row>
    <row r="981" spans="2:20" x14ac:dyDescent="0.2">
      <c r="B981" s="100">
        <v>43701.708333333336</v>
      </c>
      <c r="C981" s="98">
        <v>13.709905903604296</v>
      </c>
      <c r="D981" s="98">
        <f t="shared" si="120"/>
        <v>12.07808857927143</v>
      </c>
      <c r="E981" s="98">
        <v>111.19777777777777</v>
      </c>
      <c r="F981" s="98">
        <f t="shared" si="118"/>
        <v>98.640509259259261</v>
      </c>
      <c r="G981" s="98">
        <v>92947.236252353992</v>
      </c>
      <c r="H981" s="98">
        <v>15.8560546875</v>
      </c>
      <c r="I981" s="98">
        <v>19657.913719444365</v>
      </c>
      <c r="J981" s="98">
        <f t="shared" si="121"/>
        <v>95.341723090277767</v>
      </c>
      <c r="K981" s="98">
        <v>53560.82421875</v>
      </c>
      <c r="L981" s="98">
        <f t="shared" si="122"/>
        <v>280.89477811772997</v>
      </c>
      <c r="M981" s="98">
        <f t="shared" si="117"/>
        <v>281.39993326201011</v>
      </c>
      <c r="N981" s="98">
        <v>10532.515756022136</v>
      </c>
      <c r="O981" s="98">
        <v>7096.2533333333331</v>
      </c>
      <c r="P981" s="98">
        <v>295.16003086419568</v>
      </c>
      <c r="Q981" s="98">
        <v>14.26525274646572</v>
      </c>
      <c r="R981" s="98">
        <f t="shared" si="119"/>
        <v>13.872028201506446</v>
      </c>
      <c r="S981" s="98">
        <f t="shared" si="123"/>
        <v>855.91516478794324</v>
      </c>
      <c r="T981" s="101">
        <v>14.436756307548947</v>
      </c>
    </row>
    <row r="982" spans="2:20" x14ac:dyDescent="0.2">
      <c r="B982" s="100">
        <v>43701.75</v>
      </c>
      <c r="C982" s="98">
        <v>13.655472007857428</v>
      </c>
      <c r="D982" s="98">
        <f t="shared" si="120"/>
        <v>12.084447023086433</v>
      </c>
      <c r="E982" s="98">
        <v>123.0575</v>
      </c>
      <c r="F982" s="98">
        <f t="shared" si="118"/>
        <v>99.185243055555546</v>
      </c>
      <c r="G982" s="98">
        <v>99883.211358022687</v>
      </c>
      <c r="H982" s="98">
        <v>20.931933593749999</v>
      </c>
      <c r="I982" s="98">
        <v>20850.473870135942</v>
      </c>
      <c r="J982" s="98">
        <f t="shared" si="121"/>
        <v>102.12556640625</v>
      </c>
      <c r="K982" s="98">
        <v>53560.82421875</v>
      </c>
      <c r="L982" s="98">
        <f t="shared" si="122"/>
        <v>278.27528723296194</v>
      </c>
      <c r="M982" s="98">
        <f t="shared" si="117"/>
        <v>281.31729653103844</v>
      </c>
      <c r="N982" s="98">
        <v>10499.266698404948</v>
      </c>
      <c r="O982" s="98">
        <v>7090.5441666666666</v>
      </c>
      <c r="P982" s="98">
        <v>295.14654320988393</v>
      </c>
      <c r="Q982" s="98">
        <v>16.871255976921983</v>
      </c>
      <c r="R982" s="98">
        <f t="shared" si="119"/>
        <v>13.970099603260358</v>
      </c>
      <c r="S982" s="98">
        <f t="shared" si="123"/>
        <v>1012.275358615319</v>
      </c>
      <c r="T982" s="101">
        <v>14.033119348420554</v>
      </c>
    </row>
    <row r="983" spans="2:20" x14ac:dyDescent="0.2">
      <c r="B983" s="100">
        <v>43701.791666666664</v>
      </c>
      <c r="C983" s="98">
        <v>13.761030326066022</v>
      </c>
      <c r="D983" s="98">
        <f t="shared" si="120"/>
        <v>12.091454607025426</v>
      </c>
      <c r="E983" s="98">
        <v>88.575833333333335</v>
      </c>
      <c r="F983" s="98">
        <f t="shared" si="118"/>
        <v>97.846967592592591</v>
      </c>
      <c r="G983" s="98">
        <v>106286.28155555371</v>
      </c>
      <c r="H983" s="98">
        <v>20.789984809027779</v>
      </c>
      <c r="I983" s="98">
        <v>22027.577777777777</v>
      </c>
      <c r="J983" s="98">
        <f t="shared" si="121"/>
        <v>67.78584852430555</v>
      </c>
      <c r="K983" s="98">
        <v>53560.82421875</v>
      </c>
      <c r="L983" s="98">
        <f t="shared" si="122"/>
        <v>281.17414938366665</v>
      </c>
      <c r="M983" s="98">
        <f t="shared" si="117"/>
        <v>281.41360262086215</v>
      </c>
      <c r="N983" s="98">
        <v>10545.191339518229</v>
      </c>
      <c r="O983" s="98">
        <v>7097.29</v>
      </c>
      <c r="P983" s="98">
        <v>295.29166666666669</v>
      </c>
      <c r="Q983" s="98">
        <v>14.117517283000051</v>
      </c>
      <c r="R983" s="98">
        <f t="shared" si="119"/>
        <v>13.891524994918116</v>
      </c>
      <c r="S983" s="98">
        <f t="shared" si="123"/>
        <v>847.05103698000312</v>
      </c>
      <c r="T983" s="101">
        <v>14.083201088363454</v>
      </c>
    </row>
    <row r="984" spans="2:20" x14ac:dyDescent="0.2">
      <c r="B984" s="100">
        <v>43701.833333333336</v>
      </c>
      <c r="C984" s="98">
        <v>13.488352866702609</v>
      </c>
      <c r="D984" s="98">
        <f t="shared" si="120"/>
        <v>12.085749225671721</v>
      </c>
      <c r="E984" s="98">
        <v>106.60027777777778</v>
      </c>
      <c r="F984" s="98">
        <f t="shared" si="118"/>
        <v>97.749930555555537</v>
      </c>
      <c r="G984" s="98">
        <v>112898.06111111111</v>
      </c>
      <c r="H984" s="98">
        <v>20.622233072916668</v>
      </c>
      <c r="I984" s="98">
        <v>23198.28361111111</v>
      </c>
      <c r="J984" s="98">
        <f t="shared" si="121"/>
        <v>85.978044704861105</v>
      </c>
      <c r="K984" s="98">
        <v>53560.82421875</v>
      </c>
      <c r="L984" s="98">
        <f t="shared" si="122"/>
        <v>280.81726185755184</v>
      </c>
      <c r="M984" s="98">
        <f t="shared" si="117"/>
        <v>281.30368801332389</v>
      </c>
      <c r="N984" s="98">
        <v>10372.155989583332</v>
      </c>
      <c r="O984" s="98">
        <v>7067.7816666666668</v>
      </c>
      <c r="P984" s="98">
        <v>294.83770833333335</v>
      </c>
      <c r="Q984" s="98">
        <v>14.020446475781501</v>
      </c>
      <c r="R984" s="98">
        <f t="shared" si="119"/>
        <v>13.976324826221608</v>
      </c>
      <c r="S984" s="98">
        <f t="shared" si="123"/>
        <v>841.22678854689002</v>
      </c>
      <c r="T984" s="101">
        <v>13.970848181313938</v>
      </c>
    </row>
    <row r="985" spans="2:20" x14ac:dyDescent="0.2">
      <c r="B985" s="100">
        <v>43701.875</v>
      </c>
      <c r="C985" s="98">
        <v>13.385483536543324</v>
      </c>
      <c r="D985" s="98">
        <f t="shared" si="120"/>
        <v>12.079852489141041</v>
      </c>
      <c r="E985" s="98">
        <v>99.64</v>
      </c>
      <c r="F985" s="98">
        <f t="shared" si="118"/>
        <v>97.203657407407377</v>
      </c>
      <c r="G985" s="98">
        <v>118582.80563062866</v>
      </c>
      <c r="H985" s="98">
        <v>15.486621093749999</v>
      </c>
      <c r="I985" s="98">
        <v>24377.481925926044</v>
      </c>
      <c r="J985" s="98">
        <f t="shared" si="121"/>
        <v>84.153378906249998</v>
      </c>
      <c r="K985" s="98">
        <v>53560.82421875</v>
      </c>
      <c r="L985" s="98">
        <f t="shared" si="122"/>
        <v>281.20190449901753</v>
      </c>
      <c r="M985" s="98">
        <f t="shared" si="117"/>
        <v>281.27612512818587</v>
      </c>
      <c r="N985" s="98">
        <v>10240.888373209635</v>
      </c>
      <c r="O985" s="98">
        <v>7063.645833333333</v>
      </c>
      <c r="P985" s="98">
        <v>295.35009259258709</v>
      </c>
      <c r="Q985" s="98">
        <v>14.148188093569544</v>
      </c>
      <c r="R985" s="98">
        <f t="shared" si="119"/>
        <v>14.002778529261763</v>
      </c>
      <c r="S985" s="98">
        <f t="shared" si="123"/>
        <v>848.8912856141726</v>
      </c>
      <c r="T985" s="101">
        <v>13.924613348165067</v>
      </c>
    </row>
    <row r="986" spans="2:20" x14ac:dyDescent="0.2">
      <c r="B986" s="100">
        <v>43701.916666666664</v>
      </c>
      <c r="C986" s="98">
        <v>12.609858748724994</v>
      </c>
      <c r="D986" s="98">
        <f t="shared" si="120"/>
        <v>12.051849878804147</v>
      </c>
      <c r="E986" s="98">
        <v>92.821944444444441</v>
      </c>
      <c r="F986" s="98">
        <f t="shared" si="118"/>
        <v>97.745277777777744</v>
      </c>
      <c r="G986" s="98">
        <v>124783.94105902778</v>
      </c>
      <c r="H986" s="98">
        <v>20.993717447916666</v>
      </c>
      <c r="I986" s="98">
        <v>25566.330555555556</v>
      </c>
      <c r="J986" s="98">
        <f t="shared" si="121"/>
        <v>71.828226996527775</v>
      </c>
      <c r="K986" s="98">
        <v>53560.82421875</v>
      </c>
      <c r="L986" s="98">
        <f t="shared" si="122"/>
        <v>280.9138991757053</v>
      </c>
      <c r="M986" s="98">
        <f t="shared" si="117"/>
        <v>281.23119381955496</v>
      </c>
      <c r="N986" s="98">
        <v>9671.9291674804681</v>
      </c>
      <c r="O986" s="98">
        <v>6993.2974999999997</v>
      </c>
      <c r="P986" s="98">
        <v>295.18064814817575</v>
      </c>
      <c r="Q986" s="98">
        <v>14.266748972470458</v>
      </c>
      <c r="R986" s="98">
        <f t="shared" si="119"/>
        <v>14.03594864962222</v>
      </c>
      <c r="S986" s="98">
        <f t="shared" si="123"/>
        <v>856.00493834822748</v>
      </c>
      <c r="T986" s="101">
        <v>13.167401957012448</v>
      </c>
    </row>
    <row r="987" spans="2:20" x14ac:dyDescent="0.2">
      <c r="B987" s="100">
        <v>43701.958333333336</v>
      </c>
      <c r="C987" s="98">
        <v>12.426837420223229</v>
      </c>
      <c r="D987" s="98">
        <f t="shared" si="120"/>
        <v>12.018176355725695</v>
      </c>
      <c r="E987" s="98">
        <v>117.9175</v>
      </c>
      <c r="F987" s="98">
        <f t="shared" si="118"/>
        <v>98.102812499999985</v>
      </c>
      <c r="G987" s="98">
        <v>130608.88888888889</v>
      </c>
      <c r="H987" s="98">
        <v>21.081456163194446</v>
      </c>
      <c r="I987" s="98">
        <v>26748.347777777777</v>
      </c>
      <c r="J987" s="98">
        <f t="shared" si="121"/>
        <v>96.836043836805558</v>
      </c>
      <c r="K987" s="98">
        <v>53560.82421875</v>
      </c>
      <c r="L987" s="98">
        <f t="shared" si="122"/>
        <v>279.45662698353743</v>
      </c>
      <c r="M987" s="98">
        <f t="shared" ref="M987:M1050" si="124">AVERAGE(L964:L987)</f>
        <v>281.17211921221718</v>
      </c>
      <c r="N987" s="98">
        <v>9566.7198665364576</v>
      </c>
      <c r="O987" s="98">
        <v>6999.6191666666664</v>
      </c>
      <c r="P987" s="98">
        <v>295.3252037037081</v>
      </c>
      <c r="Q987" s="98">
        <v>15.868576720170676</v>
      </c>
      <c r="R987" s="98">
        <f t="shared" si="119"/>
        <v>14.082508596466381</v>
      </c>
      <c r="S987" s="98">
        <f t="shared" si="123"/>
        <v>952.1146032102406</v>
      </c>
      <c r="T987" s="101">
        <v>12.830443880652698</v>
      </c>
    </row>
    <row r="988" spans="2:20" x14ac:dyDescent="0.2">
      <c r="B988" s="100">
        <v>43702</v>
      </c>
      <c r="C988" s="98">
        <v>11.934691110716926</v>
      </c>
      <c r="D988" s="98">
        <f t="shared" si="120"/>
        <v>11.985674376719031</v>
      </c>
      <c r="E988" s="98">
        <v>98.257222222222225</v>
      </c>
      <c r="F988" s="98">
        <f t="shared" si="118"/>
        <v>97.756377314814799</v>
      </c>
      <c r="G988" s="98">
        <v>136777.62030965459</v>
      </c>
      <c r="H988" s="98">
        <v>21.054058159722221</v>
      </c>
      <c r="I988" s="98">
        <v>27941.463333333333</v>
      </c>
      <c r="J988" s="98">
        <f t="shared" si="121"/>
        <v>77.203164062500008</v>
      </c>
      <c r="K988" s="98">
        <v>53560.82421875</v>
      </c>
      <c r="L988" s="98">
        <f t="shared" si="122"/>
        <v>279.946429864371</v>
      </c>
      <c r="M988" s="98">
        <f t="shared" si="124"/>
        <v>281.09821563026856</v>
      </c>
      <c r="N988" s="98">
        <v>9225.4491886393225</v>
      </c>
      <c r="O988" s="98">
        <v>6997.3383333333331</v>
      </c>
      <c r="P988" s="98">
        <v>295.55888888890547</v>
      </c>
      <c r="Q988" s="98">
        <v>15.612459024534457</v>
      </c>
      <c r="R988" s="98">
        <f t="shared" si="119"/>
        <v>14.137735480885285</v>
      </c>
      <c r="S988" s="98">
        <f t="shared" si="123"/>
        <v>936.7475414720675</v>
      </c>
      <c r="T988" s="101">
        <v>12.552276365681966</v>
      </c>
    </row>
    <row r="989" spans="2:20" x14ac:dyDescent="0.2">
      <c r="B989" s="100">
        <v>43702.041666666664</v>
      </c>
      <c r="C989" s="98">
        <v>11.117232443372874</v>
      </c>
      <c r="D989" s="98">
        <f t="shared" si="120"/>
        <v>11.964895805534463</v>
      </c>
      <c r="E989" s="98">
        <v>101.83833333333334</v>
      </c>
      <c r="F989" s="98">
        <f t="shared" ref="F989:F1052" si="125">AVERAGE(E966:E989)</f>
        <v>98.19101851851849</v>
      </c>
      <c r="G989" s="98">
        <v>3579.9364898986287</v>
      </c>
      <c r="H989" s="98">
        <v>15.596267361111112</v>
      </c>
      <c r="I989" s="98">
        <v>1900.2783333333334</v>
      </c>
      <c r="J989" s="98">
        <f t="shared" si="121"/>
        <v>86.242065972222221</v>
      </c>
      <c r="K989" s="98">
        <v>6957.8396617309254</v>
      </c>
      <c r="L989" s="98">
        <f t="shared" si="122"/>
        <v>280.85988859441176</v>
      </c>
      <c r="M989" s="98">
        <f t="shared" si="124"/>
        <v>281.03686919297462</v>
      </c>
      <c r="N989" s="98">
        <v>8964.7491943359382</v>
      </c>
      <c r="O989" s="98">
        <v>6998.0558333333329</v>
      </c>
      <c r="P989" s="98">
        <v>294.95671296296018</v>
      </c>
      <c r="Q989" s="98">
        <v>14.096824368548438</v>
      </c>
      <c r="R989" s="98">
        <f t="shared" ref="R989:R1052" si="126">AVERAGE(Q966:Q989)</f>
        <v>14.138110660464335</v>
      </c>
      <c r="S989" s="98">
        <f t="shared" si="123"/>
        <v>845.80946211290632</v>
      </c>
      <c r="T989" s="101">
        <v>12.132039032029571</v>
      </c>
    </row>
    <row r="990" spans="2:20" x14ac:dyDescent="0.2">
      <c r="B990" s="100">
        <v>43702.083333333336</v>
      </c>
      <c r="C990" s="98">
        <v>9.7195419549942024</v>
      </c>
      <c r="D990" s="98">
        <f t="shared" si="120"/>
        <v>11.946002023542823</v>
      </c>
      <c r="E990" s="98">
        <v>72.67305555555555</v>
      </c>
      <c r="F990" s="98">
        <f t="shared" si="125"/>
        <v>96.447858796296273</v>
      </c>
      <c r="G990" s="98">
        <v>7876.0092342358166</v>
      </c>
      <c r="H990" s="98">
        <v>20.885438368055556</v>
      </c>
      <c r="I990" s="98">
        <v>1651.448273809784</v>
      </c>
      <c r="J990" s="98">
        <f t="shared" si="121"/>
        <v>51.78761718749999</v>
      </c>
      <c r="K990" s="98">
        <v>19629.214310438369</v>
      </c>
      <c r="L990" s="98">
        <f t="shared" si="122"/>
        <v>285.0125541086536</v>
      </c>
      <c r="M990" s="98">
        <f t="shared" si="124"/>
        <v>281.07589362994628</v>
      </c>
      <c r="N990" s="98">
        <v>8094.5742195638022</v>
      </c>
      <c r="O990" s="98">
        <v>6986.3283333333329</v>
      </c>
      <c r="P990" s="98">
        <v>295.21703703701496</v>
      </c>
      <c r="Q990" s="98">
        <v>10.20448292836133</v>
      </c>
      <c r="R990" s="98">
        <f t="shared" si="126"/>
        <v>14.112550729664497</v>
      </c>
      <c r="S990" s="98">
        <f t="shared" si="123"/>
        <v>612.26897570167978</v>
      </c>
      <c r="T990" s="101">
        <v>11.193523849381341</v>
      </c>
    </row>
    <row r="991" spans="2:20" x14ac:dyDescent="0.2">
      <c r="B991" s="100">
        <v>43702.125</v>
      </c>
      <c r="C991" s="98">
        <v>8.602504009188463</v>
      </c>
      <c r="D991" s="98">
        <f t="shared" si="120"/>
        <v>11.928878498483044</v>
      </c>
      <c r="E991" s="98">
        <v>90.218888888888884</v>
      </c>
      <c r="F991" s="98">
        <f t="shared" si="125"/>
        <v>96.338437499999998</v>
      </c>
      <c r="G991" s="98">
        <v>13287.083333333334</v>
      </c>
      <c r="H991" s="98">
        <v>20.721180555555556</v>
      </c>
      <c r="I991" s="98">
        <v>2820.4719444444445</v>
      </c>
      <c r="J991" s="98">
        <f t="shared" si="121"/>
        <v>69.497708333333321</v>
      </c>
      <c r="K991" s="98">
        <v>31641.571503725583</v>
      </c>
      <c r="L991" s="98">
        <f t="shared" si="122"/>
        <v>284.55243307089023</v>
      </c>
      <c r="M991" s="98">
        <f t="shared" si="124"/>
        <v>280.98568773161304</v>
      </c>
      <c r="N991" s="98">
        <v>7209.1363944498698</v>
      </c>
      <c r="O991" s="98">
        <v>6982.1641666666665</v>
      </c>
      <c r="P991" s="98">
        <v>295.40728395061359</v>
      </c>
      <c r="Q991" s="98">
        <v>10.854850879723349</v>
      </c>
      <c r="R991" s="98">
        <f t="shared" si="126"/>
        <v>14.243442070384461</v>
      </c>
      <c r="S991" s="98">
        <f t="shared" si="123"/>
        <v>651.29105278340091</v>
      </c>
      <c r="T991" s="101">
        <v>9.793449267147226</v>
      </c>
    </row>
    <row r="992" spans="2:20" x14ac:dyDescent="0.2">
      <c r="B992" s="100">
        <v>43702.166666666664</v>
      </c>
      <c r="C992" s="98">
        <v>7.9174204462685154</v>
      </c>
      <c r="D992" s="98">
        <f t="shared" si="120"/>
        <v>11.917739005113312</v>
      </c>
      <c r="E992" s="98">
        <v>93.279027777777785</v>
      </c>
      <c r="F992" s="98">
        <f t="shared" si="125"/>
        <v>95.612737268518515</v>
      </c>
      <c r="G992" s="98">
        <v>18388.555289194319</v>
      </c>
      <c r="H992" s="98">
        <v>20.842513020833334</v>
      </c>
      <c r="I992" s="98">
        <v>3995.7150000000001</v>
      </c>
      <c r="J992" s="98">
        <f t="shared" si="121"/>
        <v>72.436514756944447</v>
      </c>
      <c r="K992" s="98">
        <v>41983.396757812501</v>
      </c>
      <c r="L992" s="98">
        <f t="shared" si="122"/>
        <v>287.59059516170316</v>
      </c>
      <c r="M992" s="98">
        <f t="shared" si="124"/>
        <v>280.9900356399715</v>
      </c>
      <c r="N992" s="98">
        <v>6803.4149499511723</v>
      </c>
      <c r="O992" s="98">
        <v>6989.48</v>
      </c>
      <c r="P992" s="98">
        <v>294.98388888888888</v>
      </c>
      <c r="Q992" s="98">
        <v>7.3932937271857133</v>
      </c>
      <c r="R992" s="98">
        <f t="shared" si="126"/>
        <v>14.24535187807566</v>
      </c>
      <c r="S992" s="98">
        <f t="shared" si="123"/>
        <v>443.59762363114282</v>
      </c>
      <c r="T992" s="101">
        <v>8.8272700969378146</v>
      </c>
    </row>
    <row r="993" spans="2:20" x14ac:dyDescent="0.2">
      <c r="B993" s="100">
        <v>43702.208333333336</v>
      </c>
      <c r="C993" s="98">
        <v>7.3405343728993708</v>
      </c>
      <c r="D993" s="98">
        <f t="shared" si="120"/>
        <v>11.907561053269776</v>
      </c>
      <c r="E993" s="98">
        <v>72.560694444444451</v>
      </c>
      <c r="F993" s="98">
        <f t="shared" si="125"/>
        <v>95.447673611111099</v>
      </c>
      <c r="G993" s="98">
        <v>23733.481354644562</v>
      </c>
      <c r="H993" s="98">
        <v>15.634136284722222</v>
      </c>
      <c r="I993" s="98">
        <v>5181.07388888879</v>
      </c>
      <c r="J993" s="98">
        <f t="shared" si="121"/>
        <v>56.926558159722227</v>
      </c>
      <c r="K993" s="98">
        <v>50178.657516276042</v>
      </c>
      <c r="L993" s="98">
        <f t="shared" si="122"/>
        <v>287.63798588084484</v>
      </c>
      <c r="M993" s="98">
        <f t="shared" si="124"/>
        <v>281.243616570342</v>
      </c>
      <c r="N993" s="98">
        <v>6310.2404138183592</v>
      </c>
      <c r="O993" s="98">
        <v>6974.7875000000004</v>
      </c>
      <c r="P993" s="98">
        <v>295.00888888887232</v>
      </c>
      <c r="Q993" s="98">
        <v>7.3709030080274935</v>
      </c>
      <c r="R993" s="98">
        <f t="shared" si="126"/>
        <v>13.987546410667401</v>
      </c>
      <c r="S993" s="98">
        <f t="shared" si="123"/>
        <v>442.2541804816496</v>
      </c>
      <c r="T993" s="101">
        <v>8.2276660142932094</v>
      </c>
    </row>
    <row r="994" spans="2:20" x14ac:dyDescent="0.2">
      <c r="B994" s="100">
        <v>43702.25</v>
      </c>
      <c r="C994" s="98">
        <v>7.1181504554508459</v>
      </c>
      <c r="D994" s="98">
        <f t="shared" si="120"/>
        <v>11.898900954327539</v>
      </c>
      <c r="E994" s="98">
        <v>98.842500000000001</v>
      </c>
      <c r="F994" s="98">
        <f t="shared" si="125"/>
        <v>95.696203703703702</v>
      </c>
      <c r="G994" s="98">
        <v>28685.386111111111</v>
      </c>
      <c r="H994" s="98">
        <v>20.540798611111111</v>
      </c>
      <c r="I994" s="98">
        <v>6359.7017040144237</v>
      </c>
      <c r="J994" s="98">
        <f t="shared" si="121"/>
        <v>78.301701388888887</v>
      </c>
      <c r="K994" s="98">
        <v>53261.192096535102</v>
      </c>
      <c r="L994" s="98">
        <f t="shared" si="122"/>
        <v>274.83850492605114</v>
      </c>
      <c r="M994" s="98">
        <f t="shared" si="124"/>
        <v>280.95216993458445</v>
      </c>
      <c r="N994" s="98">
        <v>5986.6892696126306</v>
      </c>
      <c r="O994" s="98">
        <v>6976.5825000000004</v>
      </c>
      <c r="P994" s="98">
        <v>294.91157407402994</v>
      </c>
      <c r="Q994" s="98">
        <v>20.073069147978806</v>
      </c>
      <c r="R994" s="98">
        <f t="shared" si="126"/>
        <v>14.220225685313219</v>
      </c>
      <c r="S994" s="98">
        <f t="shared" si="123"/>
        <v>1204.3841488787284</v>
      </c>
      <c r="T994" s="101">
        <v>7.6887817809019987</v>
      </c>
    </row>
    <row r="995" spans="2:20" x14ac:dyDescent="0.2">
      <c r="B995" s="100">
        <v>43702.291666666664</v>
      </c>
      <c r="C995" s="98">
        <v>7.0953248574998646</v>
      </c>
      <c r="D995" s="98">
        <f t="shared" si="120"/>
        <v>11.890796626995018</v>
      </c>
      <c r="E995" s="98">
        <v>67.67069444444445</v>
      </c>
      <c r="F995" s="98">
        <f t="shared" si="125"/>
        <v>94.469878472222248</v>
      </c>
      <c r="G995" s="98">
        <v>33161.303399666809</v>
      </c>
      <c r="H995" s="98">
        <v>20.884472656250001</v>
      </c>
      <c r="I995" s="98">
        <v>7532.4238888888885</v>
      </c>
      <c r="J995" s="98">
        <f t="shared" si="121"/>
        <v>46.786221788194453</v>
      </c>
      <c r="K995" s="98">
        <v>53263.96484375</v>
      </c>
      <c r="L995" s="98">
        <f t="shared" si="122"/>
        <v>281.03350400300906</v>
      </c>
      <c r="M995" s="98">
        <f t="shared" si="124"/>
        <v>280.96455409932872</v>
      </c>
      <c r="N995" s="98">
        <v>5943.0437394205728</v>
      </c>
      <c r="O995" s="98">
        <v>6979.7150000000001</v>
      </c>
      <c r="P995" s="98">
        <v>295.43337962960203</v>
      </c>
      <c r="Q995" s="98">
        <v>14.399875626593001</v>
      </c>
      <c r="R995" s="98">
        <f t="shared" si="126"/>
        <v>14.192247384765267</v>
      </c>
      <c r="S995" s="98">
        <f t="shared" si="123"/>
        <v>863.99253759558007</v>
      </c>
      <c r="T995" s="101">
        <v>7.4302075030578356</v>
      </c>
    </row>
    <row r="996" spans="2:20" x14ac:dyDescent="0.2">
      <c r="B996" s="100">
        <v>43702.333333333336</v>
      </c>
      <c r="C996" s="98">
        <v>7.4545255987366872</v>
      </c>
      <c r="D996" s="98">
        <f t="shared" si="120"/>
        <v>11.878660983777666</v>
      </c>
      <c r="E996" s="98">
        <v>79.93472222222222</v>
      </c>
      <c r="F996" s="98">
        <f t="shared" si="125"/>
        <v>94.907135416666677</v>
      </c>
      <c r="G996" s="98">
        <v>38040.251808785863</v>
      </c>
      <c r="H996" s="98">
        <v>20.816373697916667</v>
      </c>
      <c r="I996" s="98">
        <v>8697.9541666666664</v>
      </c>
      <c r="J996" s="98">
        <f t="shared" si="121"/>
        <v>59.118348524305553</v>
      </c>
      <c r="K996" s="98">
        <v>53263.96484375</v>
      </c>
      <c r="L996" s="98">
        <f t="shared" si="122"/>
        <v>279.9512250433055</v>
      </c>
      <c r="M996" s="98">
        <f t="shared" si="124"/>
        <v>281.06811356690105</v>
      </c>
      <c r="N996" s="98">
        <v>6156.5429516601562</v>
      </c>
      <c r="O996" s="98">
        <v>6980.6625000000004</v>
      </c>
      <c r="P996" s="98">
        <v>294.8461111111111</v>
      </c>
      <c r="Q996" s="98">
        <v>14.894886067805604</v>
      </c>
      <c r="R996" s="98">
        <f t="shared" si="126"/>
        <v>14.100910139415129</v>
      </c>
      <c r="S996" s="98">
        <f t="shared" si="123"/>
        <v>893.69316406833627</v>
      </c>
      <c r="T996" s="101">
        <v>7.6553483825090938</v>
      </c>
    </row>
    <row r="997" spans="2:20" x14ac:dyDescent="0.2">
      <c r="B997" s="100">
        <v>43702.375</v>
      </c>
      <c r="C997" s="98">
        <v>8.9723407586415611</v>
      </c>
      <c r="D997" s="98">
        <f t="shared" si="120"/>
        <v>11.857812959303692</v>
      </c>
      <c r="E997" s="98">
        <v>80.266666666666666</v>
      </c>
      <c r="F997" s="98">
        <f t="shared" si="125"/>
        <v>94.513408564814824</v>
      </c>
      <c r="G997" s="98">
        <v>42206.271888890864</v>
      </c>
      <c r="H997" s="98">
        <v>15.76796875</v>
      </c>
      <c r="I997" s="98">
        <v>9883.4763305555152</v>
      </c>
      <c r="J997" s="98">
        <f t="shared" si="121"/>
        <v>64.498697916666671</v>
      </c>
      <c r="K997" s="98">
        <v>53263.96484375</v>
      </c>
      <c r="L997" s="98">
        <f t="shared" si="122"/>
        <v>279.91177012089639</v>
      </c>
      <c r="M997" s="98">
        <f t="shared" si="124"/>
        <v>281.11006951969597</v>
      </c>
      <c r="N997" s="98">
        <v>7087.2873449707031</v>
      </c>
      <c r="O997" s="98">
        <v>6979.7891666666665</v>
      </c>
      <c r="P997" s="98">
        <v>294.98166666666668</v>
      </c>
      <c r="Q997" s="98">
        <v>15.069896545770268</v>
      </c>
      <c r="R997" s="98">
        <f t="shared" si="126"/>
        <v>14.072651460281433</v>
      </c>
      <c r="S997" s="98">
        <f t="shared" si="123"/>
        <v>904.1937927462161</v>
      </c>
      <c r="T997" s="101">
        <v>8.5642879913473084</v>
      </c>
    </row>
    <row r="998" spans="2:20" x14ac:dyDescent="0.2">
      <c r="B998" s="100">
        <v>43702.416666666664</v>
      </c>
      <c r="C998" s="98">
        <v>11.764574933846792</v>
      </c>
      <c r="D998" s="98">
        <f t="shared" si="120"/>
        <v>11.820111583506467</v>
      </c>
      <c r="E998" s="98">
        <v>57.895000000000003</v>
      </c>
      <c r="F998" s="98">
        <f t="shared" si="125"/>
        <v>93.959322916666679</v>
      </c>
      <c r="G998" s="98">
        <v>47044.794444444444</v>
      </c>
      <c r="H998" s="98">
        <v>20.829112413194444</v>
      </c>
      <c r="I998" s="98">
        <v>11073.873624999622</v>
      </c>
      <c r="J998" s="98">
        <f t="shared" si="121"/>
        <v>37.065887586805559</v>
      </c>
      <c r="K998" s="98">
        <v>53263.96484375</v>
      </c>
      <c r="L998" s="98">
        <f t="shared" si="122"/>
        <v>277.48958485740133</v>
      </c>
      <c r="M998" s="98">
        <f t="shared" si="124"/>
        <v>281.06830157774493</v>
      </c>
      <c r="N998" s="98">
        <v>8942.4322587076822</v>
      </c>
      <c r="O998" s="98">
        <v>6992.6724999999997</v>
      </c>
      <c r="P998" s="98">
        <v>295.27971064816126</v>
      </c>
      <c r="Q998" s="98">
        <v>17.79012579075992</v>
      </c>
      <c r="R998" s="98">
        <f t="shared" si="126"/>
        <v>14.115144228622865</v>
      </c>
      <c r="S998" s="98">
        <f t="shared" si="123"/>
        <v>1067.4075474455951</v>
      </c>
      <c r="T998" s="101">
        <v>10.797605003258731</v>
      </c>
    </row>
    <row r="999" spans="2:20" x14ac:dyDescent="0.2">
      <c r="B999" s="100">
        <v>43702.458333333336</v>
      </c>
      <c r="C999" s="98">
        <v>14.069805895159565</v>
      </c>
      <c r="D999" s="98">
        <f t="shared" si="120"/>
        <v>11.778465965276864</v>
      </c>
      <c r="E999" s="98">
        <v>82.823888888888888</v>
      </c>
      <c r="F999" s="98">
        <f t="shared" si="125"/>
        <v>94.26557291666667</v>
      </c>
      <c r="G999" s="98">
        <v>50977.694863012104</v>
      </c>
      <c r="H999" s="98">
        <v>20.798231792717086</v>
      </c>
      <c r="I999" s="98">
        <v>12236.067499999999</v>
      </c>
      <c r="J999" s="98">
        <f t="shared" si="121"/>
        <v>62.025657096171798</v>
      </c>
      <c r="K999" s="98">
        <v>53263.96484375</v>
      </c>
      <c r="L999" s="98">
        <f t="shared" si="122"/>
        <v>279.13902711132749</v>
      </c>
      <c r="M999" s="98">
        <f t="shared" si="124"/>
        <v>280.97846397617178</v>
      </c>
      <c r="N999" s="98">
        <v>10550.910456542968</v>
      </c>
      <c r="O999" s="98">
        <v>7085.1341666666667</v>
      </c>
      <c r="P999" s="98">
        <v>295.14944444444444</v>
      </c>
      <c r="Q999" s="98">
        <v>16.010417333116962</v>
      </c>
      <c r="R999" s="98">
        <f t="shared" si="126"/>
        <v>14.19089618204783</v>
      </c>
      <c r="S999" s="98">
        <f t="shared" si="123"/>
        <v>960.62503998701777</v>
      </c>
      <c r="T999" s="101">
        <v>13.282077275236693</v>
      </c>
    </row>
    <row r="1000" spans="2:20" x14ac:dyDescent="0.2">
      <c r="B1000" s="100">
        <v>43702.5</v>
      </c>
      <c r="C1000" s="98">
        <v>15.602184006373088</v>
      </c>
      <c r="D1000" s="98">
        <f t="shared" si="120"/>
        <v>11.762114086390996</v>
      </c>
      <c r="E1000" s="98">
        <v>72.248888888888885</v>
      </c>
      <c r="F1000" s="98">
        <f t="shared" si="125"/>
        <v>93.901082175925936</v>
      </c>
      <c r="G1000" s="98">
        <v>55573.637616823049</v>
      </c>
      <c r="H1000" s="98">
        <v>20.661436631944444</v>
      </c>
      <c r="I1000" s="98">
        <v>13404.417496296295</v>
      </c>
      <c r="J1000" s="98">
        <f t="shared" si="121"/>
        <v>51.587452256944445</v>
      </c>
      <c r="K1000" s="98">
        <v>53263.96484375</v>
      </c>
      <c r="L1000" s="98">
        <f t="shared" si="122"/>
        <v>280.86847085614585</v>
      </c>
      <c r="M1000" s="98">
        <f t="shared" si="124"/>
        <v>280.9595490154183</v>
      </c>
      <c r="N1000" s="98">
        <v>11443.575764160156</v>
      </c>
      <c r="O1000" s="98">
        <v>7438.7691666666669</v>
      </c>
      <c r="P1000" s="98">
        <v>294.94172839506632</v>
      </c>
      <c r="Q1000" s="98">
        <v>14.073257538920476</v>
      </c>
      <c r="R1000" s="98">
        <f t="shared" si="126"/>
        <v>14.191069501855035</v>
      </c>
      <c r="S1000" s="98">
        <f t="shared" si="123"/>
        <v>844.39545233522858</v>
      </c>
      <c r="T1000" s="101">
        <v>14.889122645060221</v>
      </c>
    </row>
    <row r="1001" spans="2:20" x14ac:dyDescent="0.2">
      <c r="B1001" s="100">
        <v>43702.541666666664</v>
      </c>
      <c r="C1001" s="98">
        <v>15.81406451772795</v>
      </c>
      <c r="D1001" s="98">
        <f t="shared" si="120"/>
        <v>11.755663529790107</v>
      </c>
      <c r="E1001" s="98">
        <v>87.19638888888889</v>
      </c>
      <c r="F1001" s="98">
        <f t="shared" si="125"/>
        <v>93.632274305555555</v>
      </c>
      <c r="G1001" s="98">
        <v>61059.599555555251</v>
      </c>
      <c r="H1001" s="98">
        <v>15.422989004628228</v>
      </c>
      <c r="I1001" s="98">
        <v>14579.460833333134</v>
      </c>
      <c r="J1001" s="98">
        <f t="shared" si="121"/>
        <v>71.77339988426067</v>
      </c>
      <c r="K1001" s="98">
        <v>53263.96484375</v>
      </c>
      <c r="L1001" s="98">
        <f t="shared" si="122"/>
        <v>281.25600928340316</v>
      </c>
      <c r="M1001" s="98">
        <f t="shared" si="124"/>
        <v>280.98611156221108</v>
      </c>
      <c r="N1001" s="98">
        <v>11597.304724934897</v>
      </c>
      <c r="O1001" s="98">
        <v>7536.8291666666664</v>
      </c>
      <c r="P1001" s="98">
        <v>295.25097222222223</v>
      </c>
      <c r="Q1001" s="98">
        <v>13.99496293881908</v>
      </c>
      <c r="R1001" s="98">
        <f t="shared" si="126"/>
        <v>14.189164362469718</v>
      </c>
      <c r="S1001" s="98">
        <f t="shared" si="123"/>
        <v>839.69777632914486</v>
      </c>
      <c r="T1001" s="101">
        <v>15.791912925794669</v>
      </c>
    </row>
    <row r="1002" spans="2:20" x14ac:dyDescent="0.2">
      <c r="B1002" s="100">
        <v>43702.583333333336</v>
      </c>
      <c r="C1002" s="98">
        <v>15.751257119532674</v>
      </c>
      <c r="D1002" s="98">
        <f t="shared" si="120"/>
        <v>11.764706752085964</v>
      </c>
      <c r="E1002" s="98">
        <v>109.80555555555556</v>
      </c>
      <c r="F1002" s="98">
        <f t="shared" si="125"/>
        <v>93.258038194444453</v>
      </c>
      <c r="G1002" s="98">
        <v>66696.783171716306</v>
      </c>
      <c r="H1002" s="98">
        <v>20.753103869700702</v>
      </c>
      <c r="I1002" s="98">
        <v>15752.768301281978</v>
      </c>
      <c r="J1002" s="98">
        <f t="shared" si="121"/>
        <v>89.052451685854862</v>
      </c>
      <c r="K1002" s="98">
        <v>53263.96484375</v>
      </c>
      <c r="L1002" s="98">
        <f t="shared" si="122"/>
        <v>280.89256628827707</v>
      </c>
      <c r="M1002" s="98">
        <f t="shared" si="124"/>
        <v>280.98209600138784</v>
      </c>
      <c r="N1002" s="98">
        <v>11514.326211751302</v>
      </c>
      <c r="O1002" s="98">
        <v>7486.6875</v>
      </c>
      <c r="P1002" s="98">
        <v>294.79972222222221</v>
      </c>
      <c r="Q1002" s="98">
        <v>13.907155933945129</v>
      </c>
      <c r="R1002" s="98">
        <f t="shared" si="126"/>
        <v>14.172862171191971</v>
      </c>
      <c r="S1002" s="98">
        <f t="shared" si="123"/>
        <v>834.42935603670776</v>
      </c>
      <c r="T1002" s="101">
        <v>15.79863687413072</v>
      </c>
    </row>
    <row r="1003" spans="2:20" x14ac:dyDescent="0.2">
      <c r="B1003" s="100">
        <v>43702.625</v>
      </c>
      <c r="C1003" s="98">
        <v>14.93790235572391</v>
      </c>
      <c r="D1003" s="98">
        <f t="shared" si="120"/>
        <v>11.773509380823873</v>
      </c>
      <c r="E1003" s="98">
        <v>123.26972222222223</v>
      </c>
      <c r="F1003" s="98">
        <f t="shared" si="125"/>
        <v>94.188512731481467</v>
      </c>
      <c r="G1003" s="98">
        <v>73278.904970760617</v>
      </c>
      <c r="H1003" s="98">
        <v>20.941102430555556</v>
      </c>
      <c r="I1003" s="98">
        <v>16922.232499999998</v>
      </c>
      <c r="J1003" s="98">
        <f t="shared" si="121"/>
        <v>102.32861979166667</v>
      </c>
      <c r="K1003" s="98">
        <v>53263.96484375</v>
      </c>
      <c r="L1003" s="98">
        <f t="shared" si="122"/>
        <v>278.72815924497894</v>
      </c>
      <c r="M1003" s="98">
        <f t="shared" si="124"/>
        <v>280.91468370604531</v>
      </c>
      <c r="N1003" s="98">
        <v>11144.392141113281</v>
      </c>
      <c r="O1003" s="98">
        <v>7279.4183333333331</v>
      </c>
      <c r="P1003" s="98">
        <v>295.22308641975127</v>
      </c>
      <c r="Q1003" s="98">
        <v>16.494927174772343</v>
      </c>
      <c r="R1003" s="98">
        <f t="shared" si="126"/>
        <v>14.215877604394523</v>
      </c>
      <c r="S1003" s="98">
        <f t="shared" si="123"/>
        <v>989.69563048634063</v>
      </c>
      <c r="T1003" s="101">
        <v>15.583790390667984</v>
      </c>
    </row>
    <row r="1004" spans="2:20" x14ac:dyDescent="0.2">
      <c r="B1004" s="100">
        <v>43702.666666666664</v>
      </c>
      <c r="C1004" s="98">
        <v>14.190136346287197</v>
      </c>
      <c r="D1004" s="98">
        <f t="shared" si="120"/>
        <v>11.768297166339268</v>
      </c>
      <c r="E1004" s="98">
        <v>105.49105555555887</v>
      </c>
      <c r="F1004" s="98">
        <f t="shared" si="125"/>
        <v>93.086797453703852</v>
      </c>
      <c r="G1004" s="98">
        <v>80441.80959595945</v>
      </c>
      <c r="H1004" s="98">
        <v>20.774262152777776</v>
      </c>
      <c r="I1004" s="98">
        <v>18095.61138888889</v>
      </c>
      <c r="J1004" s="98">
        <f t="shared" si="121"/>
        <v>84.716793402781093</v>
      </c>
      <c r="K1004" s="98">
        <v>53263.96484375</v>
      </c>
      <c r="L1004" s="98">
        <f t="shared" si="122"/>
        <v>280.04913513327642</v>
      </c>
      <c r="M1004" s="98">
        <f t="shared" si="124"/>
        <v>280.93715628329659</v>
      </c>
      <c r="N1004" s="98">
        <v>10779.934171549479</v>
      </c>
      <c r="O1004" s="98">
        <v>7166.7233333333334</v>
      </c>
      <c r="P1004" s="98">
        <v>295.03413580252067</v>
      </c>
      <c r="Q1004" s="98">
        <v>14.985000669244263</v>
      </c>
      <c r="R1004" s="98">
        <f t="shared" si="126"/>
        <v>14.19934895718694</v>
      </c>
      <c r="S1004" s="98">
        <f t="shared" si="123"/>
        <v>899.10004015465574</v>
      </c>
      <c r="T1004" s="101">
        <v>14.77759121979147</v>
      </c>
    </row>
    <row r="1005" spans="2:20" x14ac:dyDescent="0.2">
      <c r="B1005" s="100">
        <v>43702.708333333336</v>
      </c>
      <c r="C1005" s="98">
        <v>13.773150042427911</v>
      </c>
      <c r="D1005" s="98">
        <f t="shared" si="120"/>
        <v>11.770932338790251</v>
      </c>
      <c r="E1005" s="98">
        <v>128.82499999999999</v>
      </c>
      <c r="F1005" s="98">
        <f t="shared" si="125"/>
        <v>93.821265046296432</v>
      </c>
      <c r="G1005" s="98">
        <v>87005.875</v>
      </c>
      <c r="H1005" s="98">
        <v>15.710644531250001</v>
      </c>
      <c r="I1005" s="98">
        <v>19279.907499999899</v>
      </c>
      <c r="J1005" s="98">
        <f t="shared" si="121"/>
        <v>113.11435546874999</v>
      </c>
      <c r="K1005" s="98">
        <v>53263.96484375</v>
      </c>
      <c r="L1005" s="98">
        <f t="shared" si="122"/>
        <v>281.50358818751602</v>
      </c>
      <c r="M1005" s="98">
        <f t="shared" si="124"/>
        <v>280.96252336953768</v>
      </c>
      <c r="N1005" s="98">
        <v>10481.859991048177</v>
      </c>
      <c r="O1005" s="98">
        <v>7086.2691666666669</v>
      </c>
      <c r="P1005" s="98">
        <v>295.0584259259204</v>
      </c>
      <c r="Q1005" s="98">
        <v>13.554837738404361</v>
      </c>
      <c r="R1005" s="98">
        <f t="shared" si="126"/>
        <v>14.169748331851052</v>
      </c>
      <c r="S1005" s="98">
        <f t="shared" si="123"/>
        <v>813.29026430426165</v>
      </c>
      <c r="T1005" s="101">
        <v>14.244545338894758</v>
      </c>
    </row>
    <row r="1006" spans="2:20" x14ac:dyDescent="0.2">
      <c r="B1006" s="100">
        <v>43702.75</v>
      </c>
      <c r="C1006" s="98">
        <v>13.574181457801412</v>
      </c>
      <c r="D1006" s="98">
        <f t="shared" si="120"/>
        <v>11.767545232537914</v>
      </c>
      <c r="E1006" s="98">
        <v>117.53833333333333</v>
      </c>
      <c r="F1006" s="98">
        <f t="shared" si="125"/>
        <v>93.591299768518653</v>
      </c>
      <c r="G1006" s="98">
        <v>94056.775478926502</v>
      </c>
      <c r="H1006" s="98">
        <v>20.718847656249999</v>
      </c>
      <c r="I1006" s="98">
        <v>20460.789189912015</v>
      </c>
      <c r="J1006" s="98">
        <f t="shared" si="121"/>
        <v>96.819485677083321</v>
      </c>
      <c r="K1006" s="98">
        <v>53263.96484375</v>
      </c>
      <c r="L1006" s="98">
        <f t="shared" si="122"/>
        <v>281.18974939060502</v>
      </c>
      <c r="M1006" s="98">
        <f t="shared" si="124"/>
        <v>281.08395929277282</v>
      </c>
      <c r="N1006" s="98">
        <v>10379.14905843099</v>
      </c>
      <c r="O1006" s="98">
        <v>7072.1408333333329</v>
      </c>
      <c r="P1006" s="98">
        <v>295.27249999999998</v>
      </c>
      <c r="Q1006" s="98">
        <v>14.08275060939499</v>
      </c>
      <c r="R1006" s="98">
        <f t="shared" si="126"/>
        <v>14.053560608204089</v>
      </c>
      <c r="S1006" s="98">
        <f t="shared" si="123"/>
        <v>844.96503656369941</v>
      </c>
      <c r="T1006" s="101">
        <v>13.940020923172641</v>
      </c>
    </row>
    <row r="1007" spans="2:20" x14ac:dyDescent="0.2">
      <c r="B1007" s="100">
        <v>43702.791666666664</v>
      </c>
      <c r="C1007" s="98">
        <v>13.545654674523718</v>
      </c>
      <c r="D1007" s="98">
        <f t="shared" si="120"/>
        <v>11.758571247056986</v>
      </c>
      <c r="E1007" s="98">
        <v>121.89944444444444</v>
      </c>
      <c r="F1007" s="98">
        <f t="shared" si="125"/>
        <v>94.979783564814952</v>
      </c>
      <c r="G1007" s="98">
        <v>101054.95341880612</v>
      </c>
      <c r="H1007" s="98">
        <v>20.784244791666666</v>
      </c>
      <c r="I1007" s="98">
        <v>21625.331388888888</v>
      </c>
      <c r="J1007" s="98">
        <f t="shared" si="121"/>
        <v>101.11519965277778</v>
      </c>
      <c r="K1007" s="98">
        <v>53263.96484375</v>
      </c>
      <c r="L1007" s="98">
        <f t="shared" si="122"/>
        <v>280.62214200932578</v>
      </c>
      <c r="M1007" s="98">
        <f t="shared" si="124"/>
        <v>281.06095898550865</v>
      </c>
      <c r="N1007" s="98">
        <v>10437.110354817709</v>
      </c>
      <c r="O1007" s="98">
        <v>7073.979166666667</v>
      </c>
      <c r="P1007" s="98">
        <v>294.98583333333335</v>
      </c>
      <c r="Q1007" s="98">
        <v>14.363691324007554</v>
      </c>
      <c r="R1007" s="98">
        <f t="shared" si="126"/>
        <v>14.063817859912737</v>
      </c>
      <c r="S1007" s="98">
        <f t="shared" si="123"/>
        <v>861.82147944045323</v>
      </c>
      <c r="T1007" s="101">
        <v>13.843244696885813</v>
      </c>
    </row>
    <row r="1008" spans="2:20" x14ac:dyDescent="0.2">
      <c r="B1008" s="100">
        <v>43702.833333333336</v>
      </c>
      <c r="C1008" s="98">
        <v>13.625659547381931</v>
      </c>
      <c r="D1008" s="98">
        <f t="shared" si="120"/>
        <v>11.764292358751959</v>
      </c>
      <c r="E1008" s="98">
        <v>89.444444444444443</v>
      </c>
      <c r="F1008" s="98">
        <f t="shared" si="125"/>
        <v>94.264957175926057</v>
      </c>
      <c r="G1008" s="98">
        <v>107591.37104629749</v>
      </c>
      <c r="H1008" s="98">
        <v>20.64195601851841</v>
      </c>
      <c r="I1008" s="98">
        <v>22794.143331481482</v>
      </c>
      <c r="J1008" s="98">
        <f t="shared" si="121"/>
        <v>68.802488425926029</v>
      </c>
      <c r="K1008" s="98">
        <v>53263.96484375</v>
      </c>
      <c r="L1008" s="98">
        <f t="shared" si="122"/>
        <v>280.18855057806087</v>
      </c>
      <c r="M1008" s="98">
        <f t="shared" si="124"/>
        <v>281.03476268219652</v>
      </c>
      <c r="N1008" s="98">
        <v>10484.065576171875</v>
      </c>
      <c r="O1008" s="98">
        <v>7076.3716666666669</v>
      </c>
      <c r="P1008" s="98">
        <v>295.72101851852403</v>
      </c>
      <c r="Q1008" s="98">
        <v>15.532467940463167</v>
      </c>
      <c r="R1008" s="98">
        <f t="shared" si="126"/>
        <v>14.126818754274474</v>
      </c>
      <c r="S1008" s="98">
        <f t="shared" si="123"/>
        <v>931.94807642779006</v>
      </c>
      <c r="T1008" s="101">
        <v>14.030998195057231</v>
      </c>
    </row>
    <row r="1009" spans="2:20" x14ac:dyDescent="0.2">
      <c r="B1009" s="100">
        <v>43702.875</v>
      </c>
      <c r="C1009" s="98">
        <v>13.514557594617363</v>
      </c>
      <c r="D1009" s="98">
        <f t="shared" si="120"/>
        <v>11.769670444505046</v>
      </c>
      <c r="E1009" s="98">
        <v>109.15972222222223</v>
      </c>
      <c r="F1009" s="98">
        <f t="shared" si="125"/>
        <v>94.661612268518653</v>
      </c>
      <c r="G1009" s="98">
        <v>114172.02825203512</v>
      </c>
      <c r="H1009" s="98">
        <v>15.637952112267117</v>
      </c>
      <c r="I1009" s="98">
        <v>23974.076997222212</v>
      </c>
      <c r="J1009" s="98">
        <f t="shared" si="121"/>
        <v>93.521770109955114</v>
      </c>
      <c r="K1009" s="98">
        <v>53263.96484375</v>
      </c>
      <c r="L1009" s="98">
        <f t="shared" si="122"/>
        <v>278.93125392037962</v>
      </c>
      <c r="M1009" s="98">
        <f t="shared" si="124"/>
        <v>280.94015224141992</v>
      </c>
      <c r="N1009" s="98">
        <v>10396.580603841147</v>
      </c>
      <c r="O1009" s="98">
        <v>7064.2624999999998</v>
      </c>
      <c r="P1009" s="98">
        <v>294.91879629631836</v>
      </c>
      <c r="Q1009" s="98">
        <v>15.98754237593876</v>
      </c>
      <c r="R1009" s="98">
        <f t="shared" si="126"/>
        <v>14.203458516039857</v>
      </c>
      <c r="S1009" s="98">
        <f t="shared" si="123"/>
        <v>959.25254255632558</v>
      </c>
      <c r="T1009" s="101">
        <v>13.955998261389711</v>
      </c>
    </row>
    <row r="1010" spans="2:20" x14ac:dyDescent="0.2">
      <c r="B1010" s="100">
        <v>43702.916666666664</v>
      </c>
      <c r="C1010" s="98">
        <v>13.897644474594337</v>
      </c>
      <c r="D1010" s="98">
        <f t="shared" si="120"/>
        <v>11.823328183082936</v>
      </c>
      <c r="E1010" s="98">
        <v>107.76833333333333</v>
      </c>
      <c r="F1010" s="98">
        <f t="shared" si="125"/>
        <v>95.284378472222372</v>
      </c>
      <c r="G1010" s="98">
        <v>120202.70597643309</v>
      </c>
      <c r="H1010" s="98">
        <v>20.835503472222221</v>
      </c>
      <c r="I1010" s="98">
        <v>25150.66688323945</v>
      </c>
      <c r="J1010" s="98">
        <f t="shared" si="121"/>
        <v>86.932829861111117</v>
      </c>
      <c r="K1010" s="98">
        <v>53263.96484375</v>
      </c>
      <c r="L1010" s="98">
        <f t="shared" si="122"/>
        <v>278.38049924733326</v>
      </c>
      <c r="M1010" s="98">
        <f t="shared" si="124"/>
        <v>280.83459391107112</v>
      </c>
      <c r="N1010" s="98">
        <v>10641.231734212239</v>
      </c>
      <c r="O1010" s="98">
        <v>7102.9775</v>
      </c>
      <c r="P1010" s="98">
        <v>295.10083333333336</v>
      </c>
      <c r="Q1010" s="98">
        <v>16.72033408600009</v>
      </c>
      <c r="R1010" s="98">
        <f t="shared" si="126"/>
        <v>14.305691229103592</v>
      </c>
      <c r="S1010" s="98">
        <f t="shared" si="123"/>
        <v>1003.2200451600054</v>
      </c>
      <c r="T1010" s="101">
        <v>14.084625662976565</v>
      </c>
    </row>
    <row r="1011" spans="2:20" x14ac:dyDescent="0.2">
      <c r="B1011" s="100">
        <v>43702.958333333336</v>
      </c>
      <c r="C1011" s="98">
        <v>14.558441228688849</v>
      </c>
      <c r="D1011" s="98">
        <f t="shared" si="120"/>
        <v>11.912145008435667</v>
      </c>
      <c r="E1011" s="98">
        <v>88.166944444444439</v>
      </c>
      <c r="F1011" s="98">
        <f t="shared" si="125"/>
        <v>94.044771990740898</v>
      </c>
      <c r="G1011" s="98">
        <v>126509.71523297363</v>
      </c>
      <c r="H1011" s="98">
        <v>20.662771267361112</v>
      </c>
      <c r="I1011" s="98">
        <v>26317.686666666668</v>
      </c>
      <c r="J1011" s="98">
        <f t="shared" si="121"/>
        <v>67.504173177083331</v>
      </c>
      <c r="K1011" s="98">
        <v>53263.96484375</v>
      </c>
      <c r="L1011" s="98">
        <f t="shared" si="122"/>
        <v>280.89763824813065</v>
      </c>
      <c r="M1011" s="98">
        <f t="shared" si="124"/>
        <v>280.89463604709584</v>
      </c>
      <c r="N1011" s="98">
        <v>11036.932817382813</v>
      </c>
      <c r="O1011" s="98">
        <v>7236.7608333333337</v>
      </c>
      <c r="P1011" s="98">
        <v>295.30305555555555</v>
      </c>
      <c r="Q1011" s="98">
        <v>14.405417307424877</v>
      </c>
      <c r="R1011" s="98">
        <f t="shared" si="126"/>
        <v>14.244726253572518</v>
      </c>
      <c r="S1011" s="98">
        <f t="shared" si="123"/>
        <v>864.32503844549262</v>
      </c>
      <c r="T1011" s="101">
        <v>14.627351245350308</v>
      </c>
    </row>
    <row r="1012" spans="2:20" x14ac:dyDescent="0.2">
      <c r="B1012" s="100">
        <v>43703</v>
      </c>
      <c r="C1012" s="98">
        <v>13.511860180079109</v>
      </c>
      <c r="D1012" s="98">
        <f t="shared" ref="D1012:D1075" si="127">AVERAGE(C989:C1012)</f>
        <v>11.977860386325759</v>
      </c>
      <c r="E1012" s="98">
        <v>109.57888888888888</v>
      </c>
      <c r="F1012" s="98">
        <f t="shared" si="125"/>
        <v>94.516508101852011</v>
      </c>
      <c r="G1012" s="98">
        <v>131783.6</v>
      </c>
      <c r="H1012" s="98">
        <v>20.613614004629522</v>
      </c>
      <c r="I1012" s="98">
        <v>27474.332222222223</v>
      </c>
      <c r="J1012" s="98">
        <f t="shared" si="121"/>
        <v>88.965274884259358</v>
      </c>
      <c r="K1012" s="98">
        <v>53263.96484375</v>
      </c>
      <c r="L1012" s="98">
        <f t="shared" si="122"/>
        <v>281.08247951399079</v>
      </c>
      <c r="M1012" s="98">
        <f t="shared" si="124"/>
        <v>280.94197144916325</v>
      </c>
      <c r="N1012" s="98">
        <v>10383.409709472657</v>
      </c>
      <c r="O1012" s="98">
        <v>7078.15</v>
      </c>
      <c r="P1012" s="98">
        <v>295.03916666666669</v>
      </c>
      <c r="Q1012" s="98">
        <v>13.95668715267591</v>
      </c>
      <c r="R1012" s="98">
        <f t="shared" si="126"/>
        <v>14.175735758911744</v>
      </c>
      <c r="S1012" s="98">
        <f t="shared" si="123"/>
        <v>837.40122916055464</v>
      </c>
      <c r="T1012" s="101">
        <v>14.514818862411712</v>
      </c>
    </row>
    <row r="1013" spans="2:20" x14ac:dyDescent="0.2">
      <c r="B1013" s="100">
        <v>43703.041666666664</v>
      </c>
      <c r="C1013" s="98">
        <v>11.844943772610083</v>
      </c>
      <c r="D1013" s="98">
        <f t="shared" si="127"/>
        <v>12.008181691710641</v>
      </c>
      <c r="E1013" s="98">
        <v>89.705833333333331</v>
      </c>
      <c r="F1013" s="98">
        <f t="shared" si="125"/>
        <v>94.010987268518662</v>
      </c>
      <c r="G1013" s="98">
        <v>3118.3722222222223</v>
      </c>
      <c r="H1013" s="98">
        <v>15.536469184027778</v>
      </c>
      <c r="I1013" s="98">
        <v>1875.8258333333333</v>
      </c>
      <c r="J1013" s="98">
        <f t="shared" si="121"/>
        <v>74.169364149305551</v>
      </c>
      <c r="K1013" s="98">
        <v>7068.3325212160926</v>
      </c>
      <c r="L1013" s="98">
        <f t="shared" si="122"/>
        <v>277.34739276591688</v>
      </c>
      <c r="M1013" s="98">
        <f t="shared" si="124"/>
        <v>280.79561745630934</v>
      </c>
      <c r="N1013" s="98">
        <v>9421.8612540690101</v>
      </c>
      <c r="O1013" s="98">
        <v>7006.961666666667</v>
      </c>
      <c r="P1013" s="98">
        <v>294.53185185167524</v>
      </c>
      <c r="Q1013" s="98">
        <v>17.184459085758363</v>
      </c>
      <c r="R1013" s="98">
        <f t="shared" si="126"/>
        <v>14.304387205462158</v>
      </c>
      <c r="S1013" s="98">
        <f t="shared" si="123"/>
        <v>1031.0675451455018</v>
      </c>
      <c r="T1013" s="101">
        <v>13.384676524510141</v>
      </c>
    </row>
    <row r="1014" spans="2:20" x14ac:dyDescent="0.2">
      <c r="B1014" s="100">
        <v>43703.083333333336</v>
      </c>
      <c r="C1014" s="98">
        <v>9.6425435173704876</v>
      </c>
      <c r="D1014" s="98">
        <f t="shared" si="127"/>
        <v>12.00497342347632</v>
      </c>
      <c r="E1014" s="98">
        <v>100.97</v>
      </c>
      <c r="F1014" s="98">
        <f t="shared" si="125"/>
        <v>95.190026620370517</v>
      </c>
      <c r="G1014" s="98">
        <v>7981.4078828832835</v>
      </c>
      <c r="H1014" s="98">
        <v>20.903450520833335</v>
      </c>
      <c r="I1014" s="98">
        <v>1646.8476170210045</v>
      </c>
      <c r="J1014" s="98">
        <f t="shared" si="121"/>
        <v>80.066549479166667</v>
      </c>
      <c r="K1014" s="98">
        <v>19737.194190086258</v>
      </c>
      <c r="L1014" s="98">
        <f t="shared" si="122"/>
        <v>281.43671932358711</v>
      </c>
      <c r="M1014" s="98">
        <f t="shared" si="124"/>
        <v>280.64662434026491</v>
      </c>
      <c r="N1014" s="98">
        <v>7987.5191345214844</v>
      </c>
      <c r="O1014" s="98">
        <v>6975.3083333333334</v>
      </c>
      <c r="P1014" s="98">
        <v>295.12949074073799</v>
      </c>
      <c r="Q1014" s="98">
        <v>13.692771417150896</v>
      </c>
      <c r="R1014" s="98">
        <f t="shared" si="126"/>
        <v>14.449732559161724</v>
      </c>
      <c r="S1014" s="98">
        <f t="shared" si="123"/>
        <v>821.56628502905369</v>
      </c>
      <c r="T1014" s="101">
        <v>11.325670057190582</v>
      </c>
    </row>
    <row r="1015" spans="2:20" x14ac:dyDescent="0.2">
      <c r="B1015" s="100">
        <v>43703.125</v>
      </c>
      <c r="C1015" s="98">
        <v>8.1678603256092828</v>
      </c>
      <c r="D1015" s="98">
        <f t="shared" si="127"/>
        <v>11.986863269993854</v>
      </c>
      <c r="E1015" s="98">
        <v>79.310833333333335</v>
      </c>
      <c r="F1015" s="98">
        <f t="shared" si="125"/>
        <v>94.7355243055557</v>
      </c>
      <c r="G1015" s="98">
        <v>13347.515046294779</v>
      </c>
      <c r="H1015" s="98">
        <v>20.871603732638889</v>
      </c>
      <c r="I1015" s="98">
        <v>2820.1680555555554</v>
      </c>
      <c r="J1015" s="98">
        <f t="shared" si="121"/>
        <v>58.439229600694446</v>
      </c>
      <c r="K1015" s="98">
        <v>31711.006238606769</v>
      </c>
      <c r="L1015" s="98">
        <f t="shared" si="122"/>
        <v>280.98992338205335</v>
      </c>
      <c r="M1015" s="98">
        <f t="shared" si="124"/>
        <v>280.49818643656329</v>
      </c>
      <c r="N1015" s="98">
        <v>6924.102521158854</v>
      </c>
      <c r="O1015" s="98">
        <v>6963.5325000000003</v>
      </c>
      <c r="P1015" s="98">
        <v>295.10694444444442</v>
      </c>
      <c r="Q1015" s="98">
        <v>14.117021062391061</v>
      </c>
      <c r="R1015" s="98">
        <f t="shared" si="126"/>
        <v>14.585656316772878</v>
      </c>
      <c r="S1015" s="98">
        <f t="shared" si="123"/>
        <v>847.02126374346358</v>
      </c>
      <c r="T1015" s="101">
        <v>9.3772803917274974</v>
      </c>
    </row>
    <row r="1016" spans="2:20" x14ac:dyDescent="0.2">
      <c r="B1016" s="100">
        <v>43703.166666666664</v>
      </c>
      <c r="C1016" s="98">
        <v>7.5641300927225448</v>
      </c>
      <c r="D1016" s="98">
        <f t="shared" si="127"/>
        <v>11.972142838596108</v>
      </c>
      <c r="E1016" s="98">
        <v>91.651111111111106</v>
      </c>
      <c r="F1016" s="98">
        <f t="shared" si="125"/>
        <v>94.667694444444592</v>
      </c>
      <c r="G1016" s="98">
        <v>19105.973645546768</v>
      </c>
      <c r="H1016" s="98">
        <v>21.176775896990634</v>
      </c>
      <c r="I1016" s="98">
        <v>4004.1002777777776</v>
      </c>
      <c r="J1016" s="98">
        <f t="shared" si="121"/>
        <v>70.474335214120472</v>
      </c>
      <c r="K1016" s="98">
        <v>42051.027724661217</v>
      </c>
      <c r="L1016" s="98">
        <f t="shared" si="122"/>
        <v>281.22514793199389</v>
      </c>
      <c r="M1016" s="98">
        <f t="shared" si="124"/>
        <v>280.23295946865875</v>
      </c>
      <c r="N1016" s="98">
        <v>6432.5926708984371</v>
      </c>
      <c r="O1016" s="98">
        <v>6962.2758333333331</v>
      </c>
      <c r="P1016" s="98">
        <v>295.27296296296851</v>
      </c>
      <c r="Q1016" s="98">
        <v>14.047815030974647</v>
      </c>
      <c r="R1016" s="98">
        <f t="shared" si="126"/>
        <v>14.862928037764084</v>
      </c>
      <c r="S1016" s="98">
        <f t="shared" si="123"/>
        <v>842.86890185847881</v>
      </c>
      <c r="T1016" s="101">
        <v>8.3698055397486311</v>
      </c>
    </row>
    <row r="1017" spans="2:20" x14ac:dyDescent="0.2">
      <c r="B1017" s="100">
        <v>43703.208333333336</v>
      </c>
      <c r="C1017" s="98">
        <v>7.2863406085968014</v>
      </c>
      <c r="D1017" s="98">
        <f t="shared" si="127"/>
        <v>11.969884765083501</v>
      </c>
      <c r="E1017" s="98">
        <v>93.491388888888892</v>
      </c>
      <c r="F1017" s="98">
        <f t="shared" si="125"/>
        <v>95.539806712963127</v>
      </c>
      <c r="G1017" s="98">
        <v>24275.475347222222</v>
      </c>
      <c r="H1017" s="98">
        <v>15.822960069444445</v>
      </c>
      <c r="I1017" s="98">
        <v>5203.900936110992</v>
      </c>
      <c r="J1017" s="98">
        <f t="shared" si="121"/>
        <v>77.668428819444443</v>
      </c>
      <c r="K1017" s="98">
        <v>50325.989133752715</v>
      </c>
      <c r="L1017" s="98">
        <f t="shared" si="122"/>
        <v>278.02774693758539</v>
      </c>
      <c r="M1017" s="98">
        <f t="shared" si="124"/>
        <v>279.83253284602296</v>
      </c>
      <c r="N1017" s="98">
        <v>6149.2963378906252</v>
      </c>
      <c r="O1017" s="98">
        <v>6950.8175000000001</v>
      </c>
      <c r="P1017" s="98">
        <v>294.89101851850751</v>
      </c>
      <c r="Q1017" s="98">
        <v>16.863271580922106</v>
      </c>
      <c r="R1017" s="98">
        <f t="shared" si="126"/>
        <v>15.258443394968028</v>
      </c>
      <c r="S1017" s="98">
        <f t="shared" si="123"/>
        <v>1011.7962948553263</v>
      </c>
      <c r="T1017" s="101">
        <v>7.7843570079986888</v>
      </c>
    </row>
    <row r="1018" spans="2:20" x14ac:dyDescent="0.2">
      <c r="B1018" s="100">
        <v>43703.25</v>
      </c>
      <c r="C1018" s="98">
        <v>7.159553813780561</v>
      </c>
      <c r="D1018" s="98">
        <f t="shared" si="127"/>
        <v>11.971609905013906</v>
      </c>
      <c r="E1018" s="98">
        <v>75.328749999999999</v>
      </c>
      <c r="F1018" s="98">
        <f t="shared" si="125"/>
        <v>94.560067129629786</v>
      </c>
      <c r="G1018" s="98">
        <v>29751.930821926195</v>
      </c>
      <c r="H1018" s="98">
        <v>21.053515624999999</v>
      </c>
      <c r="I1018" s="98">
        <v>6401.4641316525804</v>
      </c>
      <c r="J1018" s="98">
        <f t="shared" si="121"/>
        <v>54.275234374999997</v>
      </c>
      <c r="K1018" s="98">
        <v>53453.552055483131</v>
      </c>
      <c r="L1018" s="98">
        <f t="shared" si="122"/>
        <v>280.0259619695197</v>
      </c>
      <c r="M1018" s="98">
        <f t="shared" si="124"/>
        <v>280.04867688950083</v>
      </c>
      <c r="N1018" s="98">
        <v>5981.9305354817707</v>
      </c>
      <c r="O1018" s="98">
        <v>6998.2491666666665</v>
      </c>
      <c r="P1018" s="98">
        <v>295.09989711933667</v>
      </c>
      <c r="Q1018" s="98">
        <v>15.073935149817004</v>
      </c>
      <c r="R1018" s="98">
        <f t="shared" si="126"/>
        <v>15.050146145044621</v>
      </c>
      <c r="S1018" s="98">
        <f t="shared" si="123"/>
        <v>904.43610898902023</v>
      </c>
      <c r="T1018" s="101">
        <v>7.6780183076612758</v>
      </c>
    </row>
    <row r="1019" spans="2:20" x14ac:dyDescent="0.2">
      <c r="B1019" s="100">
        <v>43703.291666666664</v>
      </c>
      <c r="C1019" s="98">
        <v>7.3156372932168763</v>
      </c>
      <c r="D1019" s="98">
        <f t="shared" si="127"/>
        <v>11.980789589835446</v>
      </c>
      <c r="E1019" s="98">
        <v>94.324722222222221</v>
      </c>
      <c r="F1019" s="98">
        <f t="shared" si="125"/>
        <v>95.670651620370506</v>
      </c>
      <c r="G1019" s="98">
        <v>34551.158333333333</v>
      </c>
      <c r="H1019" s="98">
        <v>21.111197916666665</v>
      </c>
      <c r="I1019" s="98">
        <v>7580.9591666666665</v>
      </c>
      <c r="J1019" s="98">
        <f t="shared" si="121"/>
        <v>73.213524305555552</v>
      </c>
      <c r="K1019" s="98">
        <v>53456.42578125</v>
      </c>
      <c r="L1019" s="98">
        <f t="shared" si="122"/>
        <v>279.22207221460843</v>
      </c>
      <c r="M1019" s="98">
        <f t="shared" si="124"/>
        <v>279.9732005649841</v>
      </c>
      <c r="N1019" s="98">
        <v>6104.9202404785156</v>
      </c>
      <c r="O1019" s="98">
        <v>7004.8641666666663</v>
      </c>
      <c r="P1019" s="98">
        <v>295.17166666666668</v>
      </c>
      <c r="Q1019" s="98">
        <v>15.949594452058276</v>
      </c>
      <c r="R1019" s="98">
        <f t="shared" si="126"/>
        <v>15.114717762772338</v>
      </c>
      <c r="S1019" s="98">
        <f t="shared" si="123"/>
        <v>956.97566712349658</v>
      </c>
      <c r="T1019" s="101">
        <v>7.5474295997792957</v>
      </c>
    </row>
    <row r="1020" spans="2:20" x14ac:dyDescent="0.2">
      <c r="B1020" s="100">
        <v>43703.333333333336</v>
      </c>
      <c r="C1020" s="98">
        <v>8.8712691525982361</v>
      </c>
      <c r="D1020" s="98">
        <f t="shared" si="127"/>
        <v>12.039820571246345</v>
      </c>
      <c r="E1020" s="98">
        <v>70.049944444464316</v>
      </c>
      <c r="F1020" s="98">
        <f t="shared" si="125"/>
        <v>95.258785879630594</v>
      </c>
      <c r="G1020" s="98">
        <v>38802.256293402781</v>
      </c>
      <c r="H1020" s="98">
        <v>20.888888888888889</v>
      </c>
      <c r="I1020" s="98">
        <v>8766.8411111111109</v>
      </c>
      <c r="J1020" s="98">
        <f t="shared" si="121"/>
        <v>49.16105555557543</v>
      </c>
      <c r="K1020" s="98">
        <v>53456.42578125</v>
      </c>
      <c r="L1020" s="98">
        <f t="shared" si="122"/>
        <v>279.97163406075907</v>
      </c>
      <c r="M1020" s="98">
        <f t="shared" si="124"/>
        <v>279.97405094071138</v>
      </c>
      <c r="N1020" s="98">
        <v>7058.89807820638</v>
      </c>
      <c r="O1020" s="98">
        <v>7073.0275000000001</v>
      </c>
      <c r="P1020" s="98">
        <v>294.48382222223404</v>
      </c>
      <c r="Q1020" s="98">
        <v>14.512188161474963</v>
      </c>
      <c r="R1020" s="98">
        <f t="shared" si="126"/>
        <v>15.098772016675229</v>
      </c>
      <c r="S1020" s="98">
        <f t="shared" si="123"/>
        <v>870.73128968849778</v>
      </c>
      <c r="T1020" s="101">
        <v>9.2628204658301545</v>
      </c>
    </row>
    <row r="1021" spans="2:20" x14ac:dyDescent="0.2">
      <c r="B1021" s="100">
        <v>43703.375</v>
      </c>
      <c r="C1021" s="98">
        <v>13.85899466207251</v>
      </c>
      <c r="D1021" s="98">
        <f t="shared" si="127"/>
        <v>12.243431150555969</v>
      </c>
      <c r="E1021" s="98">
        <v>78.602777777777774</v>
      </c>
      <c r="F1021" s="98">
        <f t="shared" si="125"/>
        <v>95.189457175926904</v>
      </c>
      <c r="G1021" s="98">
        <v>43708.976851850348</v>
      </c>
      <c r="H1021" s="98">
        <v>15.734678819444444</v>
      </c>
      <c r="I1021" s="98">
        <v>9959.3484361109931</v>
      </c>
      <c r="J1021" s="98">
        <f t="shared" si="121"/>
        <v>62.868098958333334</v>
      </c>
      <c r="K1021" s="98">
        <v>53456.42578125</v>
      </c>
      <c r="L1021" s="98">
        <f t="shared" si="122"/>
        <v>279.09480312745126</v>
      </c>
      <c r="M1021" s="98">
        <f t="shared" si="124"/>
        <v>279.9400106493178</v>
      </c>
      <c r="N1021" s="98">
        <v>10236.44548828125</v>
      </c>
      <c r="O1021" s="98">
        <v>7123</v>
      </c>
      <c r="P1021" s="98">
        <v>295.45824074074625</v>
      </c>
      <c r="Q1021" s="98">
        <v>16.363437613295002</v>
      </c>
      <c r="R1021" s="98">
        <f t="shared" si="126"/>
        <v>15.152669561155422</v>
      </c>
      <c r="S1021" s="98">
        <f t="shared" si="123"/>
        <v>981.80625679770014</v>
      </c>
      <c r="T1021" s="101">
        <v>10.993144957195295</v>
      </c>
    </row>
    <row r="1022" spans="2:20" x14ac:dyDescent="0.2">
      <c r="B1022" s="100">
        <v>43703.416666666664</v>
      </c>
      <c r="C1022" s="98">
        <v>17.961297354698182</v>
      </c>
      <c r="D1022" s="98">
        <f t="shared" si="127"/>
        <v>12.501627918091438</v>
      </c>
      <c r="E1022" s="98">
        <v>73.703333333333333</v>
      </c>
      <c r="F1022" s="98">
        <f t="shared" si="125"/>
        <v>95.848137731482453</v>
      </c>
      <c r="G1022" s="98">
        <v>47979.970370371891</v>
      </c>
      <c r="H1022" s="98">
        <v>21.131597222222222</v>
      </c>
      <c r="I1022" s="98">
        <v>11154.052876902273</v>
      </c>
      <c r="J1022" s="98">
        <f t="shared" si="121"/>
        <v>52.571736111111107</v>
      </c>
      <c r="K1022" s="98">
        <v>53456.42578125</v>
      </c>
      <c r="L1022" s="98">
        <f t="shared" si="122"/>
        <v>280.72600857006591</v>
      </c>
      <c r="M1022" s="98">
        <f t="shared" si="124"/>
        <v>280.07486163734552</v>
      </c>
      <c r="N1022" s="98">
        <v>13080.606185709636</v>
      </c>
      <c r="O1022" s="98">
        <v>7123</v>
      </c>
      <c r="P1022" s="98">
        <v>295.89946759257879</v>
      </c>
      <c r="Q1022" s="98">
        <v>15.173459022512866</v>
      </c>
      <c r="R1022" s="98">
        <f t="shared" si="126"/>
        <v>15.043641779145133</v>
      </c>
      <c r="S1022" s="98">
        <f t="shared" si="123"/>
        <v>910.40754135077191</v>
      </c>
      <c r="T1022" s="101">
        <v>16.431593598392276</v>
      </c>
    </row>
    <row r="1023" spans="2:20" x14ac:dyDescent="0.2">
      <c r="B1023" s="100">
        <v>43703.458333333336</v>
      </c>
      <c r="C1023" s="98">
        <v>17.749386853957031</v>
      </c>
      <c r="D1023" s="98">
        <f t="shared" si="127"/>
        <v>12.654943791374668</v>
      </c>
      <c r="E1023" s="98">
        <v>70.152777777777771</v>
      </c>
      <c r="F1023" s="98">
        <f t="shared" si="125"/>
        <v>95.320174768519493</v>
      </c>
      <c r="G1023" s="98">
        <v>52853.866657407416</v>
      </c>
      <c r="H1023" s="98">
        <v>20.999424913194446</v>
      </c>
      <c r="I1023" s="98">
        <v>12336.464444444444</v>
      </c>
      <c r="J1023" s="98">
        <f t="shared" si="121"/>
        <v>49.153352864583326</v>
      </c>
      <c r="K1023" s="98">
        <v>53456.42578125</v>
      </c>
      <c r="L1023" s="98">
        <f t="shared" si="122"/>
        <v>281.85384889830317</v>
      </c>
      <c r="M1023" s="98">
        <f t="shared" si="124"/>
        <v>280.18797921180277</v>
      </c>
      <c r="N1023" s="98">
        <v>12972.900473632813</v>
      </c>
      <c r="O1023" s="98">
        <v>7123</v>
      </c>
      <c r="P1023" s="98">
        <v>295.78287037034829</v>
      </c>
      <c r="Q1023" s="98">
        <v>13.929021472045116</v>
      </c>
      <c r="R1023" s="98">
        <f t="shared" si="126"/>
        <v>14.956916951600469</v>
      </c>
      <c r="S1023" s="98">
        <f t="shared" si="123"/>
        <v>835.74128832270696</v>
      </c>
      <c r="T1023" s="101">
        <v>17.977619703080919</v>
      </c>
    </row>
    <row r="1024" spans="2:20" x14ac:dyDescent="0.2">
      <c r="B1024" s="100">
        <v>43703.5</v>
      </c>
      <c r="C1024" s="98">
        <v>16.916172165870666</v>
      </c>
      <c r="D1024" s="98">
        <f t="shared" si="127"/>
        <v>12.709693298020399</v>
      </c>
      <c r="E1024" s="98">
        <v>108.88138888888889</v>
      </c>
      <c r="F1024" s="98">
        <f t="shared" si="125"/>
        <v>96.846528935186157</v>
      </c>
      <c r="G1024" s="98">
        <v>58005.164274691211</v>
      </c>
      <c r="H1024" s="98">
        <v>21.037543402777779</v>
      </c>
      <c r="I1024" s="98">
        <v>13519.7325</v>
      </c>
      <c r="J1024" s="98">
        <f t="shared" si="121"/>
        <v>87.843845486111121</v>
      </c>
      <c r="K1024" s="98">
        <v>53456.42578125</v>
      </c>
      <c r="L1024" s="98">
        <f t="shared" si="122"/>
        <v>280.97506463884787</v>
      </c>
      <c r="M1024" s="98">
        <f t="shared" si="124"/>
        <v>280.19242061941537</v>
      </c>
      <c r="N1024" s="98">
        <v>12341.134326171876</v>
      </c>
      <c r="O1024" s="98">
        <v>7123</v>
      </c>
      <c r="P1024" s="98">
        <v>295.37555555555554</v>
      </c>
      <c r="Q1024" s="98">
        <v>14.400490916707657</v>
      </c>
      <c r="R1024" s="98">
        <f t="shared" si="126"/>
        <v>14.970551675674939</v>
      </c>
      <c r="S1024" s="98">
        <f t="shared" si="123"/>
        <v>864.02945500245937</v>
      </c>
      <c r="T1024" s="101">
        <v>17.049665170643063</v>
      </c>
    </row>
    <row r="1025" spans="2:20" x14ac:dyDescent="0.2">
      <c r="B1025" s="100">
        <v>43703.541666666664</v>
      </c>
      <c r="C1025" s="98">
        <v>16.814754267223698</v>
      </c>
      <c r="D1025" s="98">
        <f t="shared" si="127"/>
        <v>12.751388704249388</v>
      </c>
      <c r="E1025" s="98">
        <v>91.731250000000003</v>
      </c>
      <c r="F1025" s="98">
        <f t="shared" si="125"/>
        <v>97.035481481482449</v>
      </c>
      <c r="G1025" s="98">
        <v>64234.095088567206</v>
      </c>
      <c r="H1025" s="98">
        <v>15.840125868055555</v>
      </c>
      <c r="I1025" s="98">
        <v>14712.20749999995</v>
      </c>
      <c r="J1025" s="98">
        <f t="shared" si="121"/>
        <v>75.891124131944451</v>
      </c>
      <c r="K1025" s="98">
        <v>53456.42578125</v>
      </c>
      <c r="L1025" s="98">
        <f t="shared" si="122"/>
        <v>280.8072944222132</v>
      </c>
      <c r="M1025" s="98">
        <f t="shared" si="124"/>
        <v>280.17372416686584</v>
      </c>
      <c r="N1025" s="98">
        <v>12318.793935546875</v>
      </c>
      <c r="O1025" s="98">
        <v>7123</v>
      </c>
      <c r="P1025" s="98">
        <v>294.85740740741295</v>
      </c>
      <c r="Q1025" s="98">
        <v>14.050112985199732</v>
      </c>
      <c r="R1025" s="98">
        <f t="shared" si="126"/>
        <v>14.97284959427413</v>
      </c>
      <c r="S1025" s="98">
        <f t="shared" si="123"/>
        <v>843.00677911198386</v>
      </c>
      <c r="T1025" s="101">
        <v>19.882233266565535</v>
      </c>
    </row>
    <row r="1026" spans="2:20" x14ac:dyDescent="0.2">
      <c r="B1026" s="100">
        <v>43703.583333333336</v>
      </c>
      <c r="C1026" s="98">
        <v>15.479888608016902</v>
      </c>
      <c r="D1026" s="98">
        <f t="shared" si="127"/>
        <v>12.74008168293623</v>
      </c>
      <c r="E1026" s="98">
        <v>127.65805555555555</v>
      </c>
      <c r="F1026" s="98">
        <f t="shared" si="125"/>
        <v>97.779335648149114</v>
      </c>
      <c r="G1026" s="98">
        <v>70565.357703703761</v>
      </c>
      <c r="H1026" s="98">
        <v>20.955230034722224</v>
      </c>
      <c r="I1026" s="98">
        <v>15909.985123716046</v>
      </c>
      <c r="J1026" s="98">
        <f t="shared" si="121"/>
        <v>106.70282552083333</v>
      </c>
      <c r="K1026" s="98">
        <v>53456.42578125</v>
      </c>
      <c r="L1026" s="98">
        <f t="shared" si="122"/>
        <v>281.54124614542815</v>
      </c>
      <c r="M1026" s="98">
        <f t="shared" si="124"/>
        <v>280.20075249424707</v>
      </c>
      <c r="N1026" s="98">
        <v>11436.050554199219</v>
      </c>
      <c r="O1026" s="98">
        <v>6858.7433333333329</v>
      </c>
      <c r="P1026" s="98">
        <v>295.72023148148423</v>
      </c>
      <c r="Q1026" s="98">
        <v>14.178985336056083</v>
      </c>
      <c r="R1026" s="98">
        <f t="shared" si="126"/>
        <v>14.984175819362088</v>
      </c>
      <c r="S1026" s="98">
        <f t="shared" si="123"/>
        <v>850.73912016336499</v>
      </c>
      <c r="T1026" s="101">
        <v>18.864927148737351</v>
      </c>
    </row>
    <row r="1027" spans="2:20" x14ac:dyDescent="0.2">
      <c r="B1027" s="100">
        <v>43703.625</v>
      </c>
      <c r="C1027" s="98">
        <v>14.886305162111919</v>
      </c>
      <c r="D1027" s="98">
        <f t="shared" si="127"/>
        <v>12.737931799869065</v>
      </c>
      <c r="E1027" s="98">
        <v>111.39583333333333</v>
      </c>
      <c r="F1027" s="98">
        <f t="shared" si="125"/>
        <v>97.284590277778761</v>
      </c>
      <c r="G1027" s="98">
        <v>77040.410493821706</v>
      </c>
      <c r="H1027" s="98">
        <v>21.203038194444446</v>
      </c>
      <c r="I1027" s="98">
        <v>17098.274166666666</v>
      </c>
      <c r="J1027" s="98">
        <f t="shared" si="121"/>
        <v>90.192795138888883</v>
      </c>
      <c r="K1027" s="98">
        <v>53456.42578125</v>
      </c>
      <c r="L1027" s="98">
        <f t="shared" si="122"/>
        <v>285.07226206546858</v>
      </c>
      <c r="M1027" s="98">
        <f t="shared" si="124"/>
        <v>280.46509011176744</v>
      </c>
      <c r="N1027" s="98">
        <v>11147.008853352865</v>
      </c>
      <c r="O1027" s="98">
        <v>6795.6533333333336</v>
      </c>
      <c r="P1027" s="98">
        <v>295.19583333333333</v>
      </c>
      <c r="Q1027" s="98">
        <v>10.12357126786477</v>
      </c>
      <c r="R1027" s="98">
        <f t="shared" si="126"/>
        <v>14.718702656574273</v>
      </c>
      <c r="S1027" s="98">
        <f t="shared" si="123"/>
        <v>607.41427607188621</v>
      </c>
      <c r="T1027" s="101">
        <v>12.924291721185048</v>
      </c>
    </row>
    <row r="1028" spans="2:20" x14ac:dyDescent="0.2">
      <c r="B1028" s="100">
        <v>43703.666666666664</v>
      </c>
      <c r="C1028" s="98">
        <v>13.996558790914714</v>
      </c>
      <c r="D1028" s="98">
        <f t="shared" si="127"/>
        <v>12.729866068395213</v>
      </c>
      <c r="E1028" s="98">
        <v>121.71222222222222</v>
      </c>
      <c r="F1028" s="98">
        <f t="shared" si="125"/>
        <v>97.960472222223061</v>
      </c>
      <c r="G1028" s="98">
        <v>84321.627777777772</v>
      </c>
      <c r="H1028" s="98">
        <v>21.074099392361113</v>
      </c>
      <c r="I1028" s="98">
        <v>18289.990000000002</v>
      </c>
      <c r="J1028" s="98">
        <f t="shared" si="121"/>
        <v>100.63812282986112</v>
      </c>
      <c r="K1028" s="98">
        <v>53456.42578125</v>
      </c>
      <c r="L1028" s="98">
        <f t="shared" si="122"/>
        <v>281.02561049511036</v>
      </c>
      <c r="M1028" s="98">
        <f t="shared" si="124"/>
        <v>280.50577658517727</v>
      </c>
      <c r="N1028" s="98">
        <v>10686.608217773437</v>
      </c>
      <c r="O1028" s="98">
        <v>7057.7124999999996</v>
      </c>
      <c r="P1028" s="98">
        <v>294.93377777779267</v>
      </c>
      <c r="Q1028" s="98">
        <v>13.908167282682326</v>
      </c>
      <c r="R1028" s="98">
        <f t="shared" si="126"/>
        <v>14.673834598800859</v>
      </c>
      <c r="S1028" s="98">
        <f t="shared" si="123"/>
        <v>834.49003696093962</v>
      </c>
      <c r="T1028" s="101">
        <v>11.635906285633165</v>
      </c>
    </row>
    <row r="1029" spans="2:20" x14ac:dyDescent="0.2">
      <c r="B1029" s="100">
        <v>43703.708333333336</v>
      </c>
      <c r="C1029" s="98">
        <v>13.543941281710092</v>
      </c>
      <c r="D1029" s="98">
        <f t="shared" si="127"/>
        <v>12.720315703365303</v>
      </c>
      <c r="E1029" s="98">
        <v>95.543055555555554</v>
      </c>
      <c r="F1029" s="98">
        <f t="shared" si="125"/>
        <v>96.573724537037876</v>
      </c>
      <c r="G1029" s="98">
        <v>90640.808333333334</v>
      </c>
      <c r="H1029" s="98">
        <v>15.875835503472222</v>
      </c>
      <c r="I1029" s="98">
        <v>19489.976384259327</v>
      </c>
      <c r="J1029" s="98">
        <f t="shared" si="121"/>
        <v>79.667220052083337</v>
      </c>
      <c r="K1029" s="98">
        <v>53456.42578125</v>
      </c>
      <c r="L1029" s="98">
        <f t="shared" si="122"/>
        <v>280.61177714265466</v>
      </c>
      <c r="M1029" s="98">
        <f t="shared" si="124"/>
        <v>280.46861779164129</v>
      </c>
      <c r="N1029" s="98">
        <v>10371.742856445313</v>
      </c>
      <c r="O1029" s="98">
        <v>7019.4624999999996</v>
      </c>
      <c r="P1029" s="98">
        <v>294.78631944444442</v>
      </c>
      <c r="Q1029" s="98">
        <v>14.174542301789755</v>
      </c>
      <c r="R1029" s="98">
        <f t="shared" si="126"/>
        <v>14.69965562227525</v>
      </c>
      <c r="S1029" s="98">
        <f t="shared" si="123"/>
        <v>850.47253810738528</v>
      </c>
      <c r="T1029" s="101">
        <v>14.148391624291738</v>
      </c>
    </row>
    <row r="1030" spans="2:20" x14ac:dyDescent="0.2">
      <c r="B1030" s="100">
        <v>43703.75</v>
      </c>
      <c r="C1030" s="98">
        <v>13.252725843323601</v>
      </c>
      <c r="D1030" s="98">
        <f t="shared" si="127"/>
        <v>12.706921719428729</v>
      </c>
      <c r="E1030" s="98">
        <v>99.557500000000005</v>
      </c>
      <c r="F1030" s="98">
        <f t="shared" si="125"/>
        <v>95.82452314814897</v>
      </c>
      <c r="G1030" s="98">
        <v>97156.583333333328</v>
      </c>
      <c r="H1030" s="98">
        <v>21.134494357638889</v>
      </c>
      <c r="I1030" s="98">
        <v>20690.977118782252</v>
      </c>
      <c r="J1030" s="98">
        <f t="shared" ref="J1030:J1093" si="128">E1030-H1030</f>
        <v>78.423005642361119</v>
      </c>
      <c r="K1030" s="98">
        <v>53456.42578125</v>
      </c>
      <c r="L1030" s="98">
        <f t="shared" ref="L1030:L1093" si="129">P1030-Q1030</f>
        <v>281.29155494867518</v>
      </c>
      <c r="M1030" s="98">
        <f t="shared" si="124"/>
        <v>280.47285968989428</v>
      </c>
      <c r="N1030" s="98">
        <v>10158.056319986979</v>
      </c>
      <c r="O1030" s="98">
        <v>6992.9658333333336</v>
      </c>
      <c r="P1030" s="98">
        <v>294.82638888888891</v>
      </c>
      <c r="Q1030" s="98">
        <v>13.534833940213753</v>
      </c>
      <c r="R1030" s="98">
        <f t="shared" si="126"/>
        <v>14.676825761059362</v>
      </c>
      <c r="S1030" s="98">
        <f t="shared" ref="S1030:S1093" si="130">Q1030*60</f>
        <v>812.09003641282516</v>
      </c>
      <c r="T1030" s="101">
        <v>13.753654446230891</v>
      </c>
    </row>
    <row r="1031" spans="2:20" x14ac:dyDescent="0.2">
      <c r="B1031" s="100">
        <v>43703.791666666664</v>
      </c>
      <c r="C1031" s="98">
        <v>13.320318453197833</v>
      </c>
      <c r="D1031" s="98">
        <f t="shared" si="127"/>
        <v>12.697532710206817</v>
      </c>
      <c r="E1031" s="98">
        <v>105.19805555555556</v>
      </c>
      <c r="F1031" s="98">
        <f t="shared" si="125"/>
        <v>95.12863194444526</v>
      </c>
      <c r="G1031" s="98">
        <v>103019.93712418291</v>
      </c>
      <c r="H1031" s="98">
        <v>21.193652343749999</v>
      </c>
      <c r="I1031" s="98">
        <v>21882.096944444445</v>
      </c>
      <c r="J1031" s="98">
        <f t="shared" si="128"/>
        <v>84.004403211805553</v>
      </c>
      <c r="K1031" s="98">
        <v>53456.42578125</v>
      </c>
      <c r="L1031" s="98">
        <f t="shared" si="129"/>
        <v>280.37567990069584</v>
      </c>
      <c r="M1031" s="98">
        <f t="shared" si="124"/>
        <v>280.46259043536804</v>
      </c>
      <c r="N1031" s="98">
        <v>10257.78582438151</v>
      </c>
      <c r="O1031" s="98">
        <v>7009.3424999999997</v>
      </c>
      <c r="P1031" s="98">
        <v>294.87138888888887</v>
      </c>
      <c r="Q1031" s="98">
        <v>14.495708988193009</v>
      </c>
      <c r="R1031" s="98">
        <f t="shared" si="126"/>
        <v>14.682326497067089</v>
      </c>
      <c r="S1031" s="98">
        <f t="shared" si="130"/>
        <v>869.74253929158056</v>
      </c>
      <c r="T1031" s="101">
        <v>13.417042146788702</v>
      </c>
    </row>
    <row r="1032" spans="2:20" x14ac:dyDescent="0.2">
      <c r="B1032" s="100">
        <v>43703.833333333336</v>
      </c>
      <c r="C1032" s="98">
        <v>13.563909826278687</v>
      </c>
      <c r="D1032" s="98">
        <f t="shared" si="127"/>
        <v>12.694959805160849</v>
      </c>
      <c r="E1032" s="98">
        <v>96.234444444444449</v>
      </c>
      <c r="F1032" s="98">
        <f t="shared" si="125"/>
        <v>95.41154861111194</v>
      </c>
      <c r="G1032" s="98">
        <v>109340.10829059668</v>
      </c>
      <c r="H1032" s="98">
        <v>21.09951352719921</v>
      </c>
      <c r="I1032" s="98">
        <v>23071.388888888891</v>
      </c>
      <c r="J1032" s="98">
        <f t="shared" si="128"/>
        <v>75.134930917245242</v>
      </c>
      <c r="K1032" s="98">
        <v>53456.42578125</v>
      </c>
      <c r="L1032" s="98">
        <f t="shared" si="129"/>
        <v>281.12595875850928</v>
      </c>
      <c r="M1032" s="98">
        <f t="shared" si="124"/>
        <v>280.5016491095534</v>
      </c>
      <c r="N1032" s="98">
        <v>10430.377376302084</v>
      </c>
      <c r="O1032" s="98">
        <v>7032.1933333333336</v>
      </c>
      <c r="P1032" s="98">
        <v>295.06898148152561</v>
      </c>
      <c r="Q1032" s="98">
        <v>13.943022723016329</v>
      </c>
      <c r="R1032" s="98">
        <f t="shared" si="126"/>
        <v>14.616099613006805</v>
      </c>
      <c r="S1032" s="98">
        <f t="shared" si="130"/>
        <v>836.58136338097972</v>
      </c>
      <c r="T1032" s="101">
        <v>13.797120438152083</v>
      </c>
    </row>
    <row r="1033" spans="2:20" x14ac:dyDescent="0.2">
      <c r="B1033" s="100">
        <v>43703.875</v>
      </c>
      <c r="C1033" s="98">
        <v>13.760909785288385</v>
      </c>
      <c r="D1033" s="98">
        <f t="shared" si="127"/>
        <v>12.705224479772141</v>
      </c>
      <c r="E1033" s="98">
        <v>108.48638888888888</v>
      </c>
      <c r="F1033" s="98">
        <f t="shared" si="125"/>
        <v>95.3834930555564</v>
      </c>
      <c r="G1033" s="98">
        <v>114988.08682407392</v>
      </c>
      <c r="H1033" s="98">
        <v>15.658398437500001</v>
      </c>
      <c r="I1033" s="98">
        <v>24270.145936110992</v>
      </c>
      <c r="J1033" s="98">
        <f t="shared" si="128"/>
        <v>92.827990451388885</v>
      </c>
      <c r="K1033" s="98">
        <v>53456.42578125</v>
      </c>
      <c r="L1033" s="98">
        <f t="shared" si="129"/>
        <v>281.08987703706811</v>
      </c>
      <c r="M1033" s="98">
        <f t="shared" si="124"/>
        <v>280.59159173941538</v>
      </c>
      <c r="N1033" s="98">
        <v>10500.079964192708</v>
      </c>
      <c r="O1033" s="98">
        <v>7039.123333333333</v>
      </c>
      <c r="P1033" s="98">
        <v>295.02499999999998</v>
      </c>
      <c r="Q1033" s="98">
        <v>13.935122962931896</v>
      </c>
      <c r="R1033" s="98">
        <f t="shared" si="126"/>
        <v>14.530582137464853</v>
      </c>
      <c r="S1033" s="98">
        <f t="shared" si="130"/>
        <v>836.10737777591373</v>
      </c>
      <c r="T1033" s="101">
        <v>14.064446537211641</v>
      </c>
    </row>
    <row r="1034" spans="2:20" x14ac:dyDescent="0.2">
      <c r="B1034" s="100">
        <v>43703.916666666664</v>
      </c>
      <c r="C1034" s="98">
        <v>14.864771517293477</v>
      </c>
      <c r="D1034" s="98">
        <f t="shared" si="127"/>
        <v>12.745521439884605</v>
      </c>
      <c r="E1034" s="98">
        <v>100.60555555555555</v>
      </c>
      <c r="F1034" s="98">
        <f t="shared" si="125"/>
        <v>95.085043981482315</v>
      </c>
      <c r="G1034" s="98">
        <v>121180.33553639756</v>
      </c>
      <c r="H1034" s="98">
        <v>21.079112413194444</v>
      </c>
      <c r="I1034" s="98">
        <v>25461.319705674119</v>
      </c>
      <c r="J1034" s="98">
        <f t="shared" si="128"/>
        <v>79.526443142361103</v>
      </c>
      <c r="K1034" s="98">
        <v>53456.42578125</v>
      </c>
      <c r="L1034" s="98">
        <f t="shared" si="129"/>
        <v>280.73706794093027</v>
      </c>
      <c r="M1034" s="98">
        <f t="shared" si="124"/>
        <v>280.68978210164863</v>
      </c>
      <c r="N1034" s="98">
        <v>11147.92259765625</v>
      </c>
      <c r="O1034" s="98">
        <v>7243.1833333333334</v>
      </c>
      <c r="P1034" s="98">
        <v>294.60415509260156</v>
      </c>
      <c r="Q1034" s="98">
        <v>13.867087151671294</v>
      </c>
      <c r="R1034" s="98">
        <f t="shared" si="126"/>
        <v>14.411696848534488</v>
      </c>
      <c r="S1034" s="98">
        <f t="shared" si="130"/>
        <v>832.02522910027767</v>
      </c>
      <c r="T1034" s="101">
        <v>14.527996032450917</v>
      </c>
    </row>
    <row r="1035" spans="2:20" x14ac:dyDescent="0.2">
      <c r="B1035" s="100">
        <v>43703.958333333336</v>
      </c>
      <c r="C1035" s="98">
        <v>15.453459086124267</v>
      </c>
      <c r="D1035" s="98">
        <f t="shared" si="127"/>
        <v>12.782813850611079</v>
      </c>
      <c r="E1035" s="98">
        <v>116.5425</v>
      </c>
      <c r="F1035" s="98">
        <f t="shared" si="125"/>
        <v>96.267358796297131</v>
      </c>
      <c r="G1035" s="98">
        <v>127487.66185184981</v>
      </c>
      <c r="H1035" s="98">
        <v>20.833311631944444</v>
      </c>
      <c r="I1035" s="98">
        <v>26638.232499999998</v>
      </c>
      <c r="J1035" s="98">
        <f t="shared" si="128"/>
        <v>95.709188368055564</v>
      </c>
      <c r="K1035" s="98">
        <v>53456.42578125</v>
      </c>
      <c r="L1035" s="98">
        <f t="shared" si="129"/>
        <v>280.536439209717</v>
      </c>
      <c r="M1035" s="98">
        <f t="shared" si="124"/>
        <v>280.67473214171474</v>
      </c>
      <c r="N1035" s="98">
        <v>11523.601590169272</v>
      </c>
      <c r="O1035" s="98">
        <v>7489.5191666666669</v>
      </c>
      <c r="P1035" s="98">
        <v>294.8468981481509</v>
      </c>
      <c r="Q1035" s="98">
        <v>14.310458938433893</v>
      </c>
      <c r="R1035" s="98">
        <f t="shared" si="126"/>
        <v>14.407740249826526</v>
      </c>
      <c r="S1035" s="98">
        <f t="shared" si="130"/>
        <v>858.62753630603356</v>
      </c>
      <c r="T1035" s="101">
        <v>15.278708235687679</v>
      </c>
    </row>
    <row r="1036" spans="2:20" x14ac:dyDescent="0.2">
      <c r="B1036" s="100">
        <v>43704</v>
      </c>
      <c r="C1036" s="98">
        <v>14.070436979399787</v>
      </c>
      <c r="D1036" s="98">
        <f t="shared" si="127"/>
        <v>12.806087883916108</v>
      </c>
      <c r="E1036" s="98">
        <v>78.800138888888895</v>
      </c>
      <c r="F1036" s="98">
        <f t="shared" si="125"/>
        <v>94.984910879630448</v>
      </c>
      <c r="G1036" s="98">
        <v>133415.32707296874</v>
      </c>
      <c r="H1036" s="98">
        <v>20.701312934027779</v>
      </c>
      <c r="I1036" s="98">
        <v>27806.948318518516</v>
      </c>
      <c r="J1036" s="98">
        <f t="shared" si="128"/>
        <v>58.098825954861113</v>
      </c>
      <c r="K1036" s="98">
        <v>53456.42578125</v>
      </c>
      <c r="L1036" s="98">
        <f t="shared" si="129"/>
        <v>277.12770985850443</v>
      </c>
      <c r="M1036" s="98">
        <f t="shared" si="124"/>
        <v>280.5099500727361</v>
      </c>
      <c r="N1036" s="98">
        <v>10816.07666015625</v>
      </c>
      <c r="O1036" s="98">
        <v>7148.0291666666662</v>
      </c>
      <c r="P1036" s="98">
        <v>294.7423148149914</v>
      </c>
      <c r="Q1036" s="98">
        <v>17.614604956486986</v>
      </c>
      <c r="R1036" s="98">
        <f t="shared" si="126"/>
        <v>14.56015349165199</v>
      </c>
      <c r="S1036" s="98">
        <f t="shared" si="130"/>
        <v>1056.8762973892192</v>
      </c>
      <c r="T1036" s="101">
        <v>15.346565593878427</v>
      </c>
    </row>
    <row r="1037" spans="2:20" x14ac:dyDescent="0.2">
      <c r="B1037" s="100">
        <v>43704.041666666664</v>
      </c>
      <c r="C1037" s="98">
        <v>12.366790438001043</v>
      </c>
      <c r="D1037" s="98">
        <f t="shared" si="127"/>
        <v>12.827831494974065</v>
      </c>
      <c r="E1037" s="98">
        <v>108.46527777777777</v>
      </c>
      <c r="F1037" s="98">
        <f t="shared" si="125"/>
        <v>95.766554398148969</v>
      </c>
      <c r="G1037" s="98">
        <v>4612.9611111111108</v>
      </c>
      <c r="H1037" s="98">
        <v>15.629155815972222</v>
      </c>
      <c r="I1037" s="98">
        <v>1909.4327777777778</v>
      </c>
      <c r="J1037" s="98">
        <f t="shared" si="128"/>
        <v>92.836121961805546</v>
      </c>
      <c r="K1037" s="98">
        <v>7020.3154617963901</v>
      </c>
      <c r="L1037" s="98">
        <f t="shared" si="129"/>
        <v>279.32220335813452</v>
      </c>
      <c r="M1037" s="98">
        <f t="shared" si="124"/>
        <v>280.59223384741182</v>
      </c>
      <c r="N1037" s="98">
        <v>9811.3707535807298</v>
      </c>
      <c r="O1037" s="98">
        <v>6999.5275000000001</v>
      </c>
      <c r="P1037" s="98">
        <v>295.18111111111114</v>
      </c>
      <c r="Q1037" s="98">
        <v>15.858907752976648</v>
      </c>
      <c r="R1037" s="98">
        <f t="shared" si="126"/>
        <v>14.504922186119421</v>
      </c>
      <c r="S1037" s="98">
        <f t="shared" si="130"/>
        <v>951.53446517859891</v>
      </c>
      <c r="T1037" s="101">
        <v>13.887998823391067</v>
      </c>
    </row>
    <row r="1038" spans="2:20" x14ac:dyDescent="0.2">
      <c r="B1038" s="100">
        <v>43704.083333333336</v>
      </c>
      <c r="C1038" s="98">
        <v>10.047836170044418</v>
      </c>
      <c r="D1038" s="98">
        <f t="shared" si="127"/>
        <v>12.84471868883548</v>
      </c>
      <c r="E1038" s="98">
        <v>102.31027777777778</v>
      </c>
      <c r="F1038" s="98">
        <f t="shared" si="125"/>
        <v>95.822399305556374</v>
      </c>
      <c r="G1038" s="98">
        <v>9446.3364969144932</v>
      </c>
      <c r="H1038" s="98">
        <v>20.918066406249999</v>
      </c>
      <c r="I1038" s="98">
        <v>1652.9531792718171</v>
      </c>
      <c r="J1038" s="98">
        <f t="shared" si="128"/>
        <v>81.392211371527793</v>
      </c>
      <c r="K1038" s="98">
        <v>19728.466414613515</v>
      </c>
      <c r="L1038" s="98">
        <f t="shared" si="129"/>
        <v>278.79553470774658</v>
      </c>
      <c r="M1038" s="98">
        <f t="shared" si="124"/>
        <v>280.48218448841845</v>
      </c>
      <c r="N1038" s="98">
        <v>8275.2158459472648</v>
      </c>
      <c r="O1038" s="98">
        <v>6973.2624999999998</v>
      </c>
      <c r="P1038" s="98">
        <v>295.12140350877411</v>
      </c>
      <c r="Q1038" s="98">
        <v>16.325868801027536</v>
      </c>
      <c r="R1038" s="98">
        <f t="shared" si="126"/>
        <v>14.61463457711428</v>
      </c>
      <c r="S1038" s="98">
        <f t="shared" si="130"/>
        <v>979.55212806165218</v>
      </c>
      <c r="T1038" s="101">
        <v>11.809651919697773</v>
      </c>
    </row>
    <row r="1039" spans="2:20" x14ac:dyDescent="0.2">
      <c r="B1039" s="100">
        <v>43704.125</v>
      </c>
      <c r="C1039" s="98">
        <v>8.6336490140767346</v>
      </c>
      <c r="D1039" s="98">
        <f t="shared" si="127"/>
        <v>12.864126550854957</v>
      </c>
      <c r="E1039" s="98">
        <v>94.392222222222216</v>
      </c>
      <c r="F1039" s="98">
        <f t="shared" si="125"/>
        <v>96.450790509260059</v>
      </c>
      <c r="G1039" s="98">
        <v>15808.775985661083</v>
      </c>
      <c r="H1039" s="98">
        <v>20.752983940972221</v>
      </c>
      <c r="I1039" s="98">
        <v>2830.3291666666669</v>
      </c>
      <c r="J1039" s="98">
        <f t="shared" si="128"/>
        <v>73.639238281249987</v>
      </c>
      <c r="K1039" s="98">
        <v>31634.167731662328</v>
      </c>
      <c r="L1039" s="98">
        <f t="shared" si="129"/>
        <v>281.42381383800932</v>
      </c>
      <c r="M1039" s="98">
        <f t="shared" si="124"/>
        <v>280.50026325741669</v>
      </c>
      <c r="N1039" s="98">
        <v>7284.676035970052</v>
      </c>
      <c r="O1039" s="98">
        <v>6970.1358333333337</v>
      </c>
      <c r="P1039" s="98">
        <v>295.24240740742948</v>
      </c>
      <c r="Q1039" s="98">
        <v>13.818593569420175</v>
      </c>
      <c r="R1039" s="98">
        <f t="shared" si="126"/>
        <v>14.602200098240489</v>
      </c>
      <c r="S1039" s="98">
        <f t="shared" si="130"/>
        <v>829.11561416521045</v>
      </c>
      <c r="T1039" s="101">
        <v>9.9844977113405999</v>
      </c>
    </row>
    <row r="1040" spans="2:20" x14ac:dyDescent="0.2">
      <c r="B1040" s="100">
        <v>43704.166666666664</v>
      </c>
      <c r="C1040" s="98">
        <v>7.7834389740601182</v>
      </c>
      <c r="D1040" s="98">
        <f t="shared" si="127"/>
        <v>12.873264420910692</v>
      </c>
      <c r="E1040" s="98">
        <v>107.67416666666666</v>
      </c>
      <c r="F1040" s="98">
        <f t="shared" si="125"/>
        <v>97.118417824074911</v>
      </c>
      <c r="G1040" s="98">
        <v>21246.887268518658</v>
      </c>
      <c r="H1040" s="98">
        <v>20.895258246527778</v>
      </c>
      <c r="I1040" s="98">
        <v>4008.6774666666643</v>
      </c>
      <c r="J1040" s="98">
        <f t="shared" si="128"/>
        <v>86.77890842013889</v>
      </c>
      <c r="K1040" s="98">
        <v>41872.347470935994</v>
      </c>
      <c r="L1040" s="98">
        <f t="shared" si="129"/>
        <v>279.60933049661054</v>
      </c>
      <c r="M1040" s="98">
        <f t="shared" si="124"/>
        <v>280.43293753094235</v>
      </c>
      <c r="N1040" s="98">
        <v>6669.0065629069013</v>
      </c>
      <c r="O1040" s="98">
        <v>6978.16</v>
      </c>
      <c r="P1040" s="98">
        <v>294.82898148145938</v>
      </c>
      <c r="Q1040" s="98">
        <v>15.219650984848849</v>
      </c>
      <c r="R1040" s="98">
        <f t="shared" si="126"/>
        <v>14.651026596318586</v>
      </c>
      <c r="S1040" s="98">
        <f t="shared" si="130"/>
        <v>913.17905909093099</v>
      </c>
      <c r="T1040" s="101">
        <v>8.8070345093475453</v>
      </c>
    </row>
    <row r="1041" spans="2:20" x14ac:dyDescent="0.2">
      <c r="B1041" s="100">
        <v>43704.208333333336</v>
      </c>
      <c r="C1041" s="98">
        <v>7.3912078469595874</v>
      </c>
      <c r="D1041" s="98">
        <f t="shared" si="127"/>
        <v>12.877633889175806</v>
      </c>
      <c r="E1041" s="98">
        <v>88.042777777777772</v>
      </c>
      <c r="F1041" s="98">
        <f t="shared" si="125"/>
        <v>96.891392361111926</v>
      </c>
      <c r="G1041" s="98">
        <v>27174.960240467655</v>
      </c>
      <c r="H1041" s="98">
        <v>15.518815104166666</v>
      </c>
      <c r="I1041" s="98">
        <v>5190.3004407406443</v>
      </c>
      <c r="J1041" s="98">
        <f t="shared" si="128"/>
        <v>72.523962673611109</v>
      </c>
      <c r="K1041" s="98">
        <v>50237.747766927081</v>
      </c>
      <c r="L1041" s="98">
        <f t="shared" si="129"/>
        <v>277.9968846355834</v>
      </c>
      <c r="M1041" s="98">
        <f t="shared" si="124"/>
        <v>280.43165160169229</v>
      </c>
      <c r="N1041" s="98">
        <v>6234.9675195312502</v>
      </c>
      <c r="O1041" s="98">
        <v>6973.8283333333329</v>
      </c>
      <c r="P1041" s="98">
        <v>295.11229166666669</v>
      </c>
      <c r="Q1041" s="98">
        <v>17.115407031083272</v>
      </c>
      <c r="R1041" s="98">
        <f t="shared" si="126"/>
        <v>14.661532240075298</v>
      </c>
      <c r="S1041" s="98">
        <f t="shared" si="130"/>
        <v>1026.9244218649962</v>
      </c>
      <c r="T1041" s="101">
        <v>8.061604310018657</v>
      </c>
    </row>
    <row r="1042" spans="2:20" x14ac:dyDescent="0.2">
      <c r="B1042" s="100">
        <v>43704.25</v>
      </c>
      <c r="C1042" s="98">
        <v>7.2832416344669442</v>
      </c>
      <c r="D1042" s="98">
        <f t="shared" si="127"/>
        <v>12.882787548371072</v>
      </c>
      <c r="E1042" s="98">
        <v>107.82569444444445</v>
      </c>
      <c r="F1042" s="98">
        <f t="shared" si="125"/>
        <v>98.245431712963793</v>
      </c>
      <c r="G1042" s="98">
        <v>32788.958666667408</v>
      </c>
      <c r="H1042" s="98">
        <v>21.053873697916668</v>
      </c>
      <c r="I1042" s="98">
        <v>6378.736269841128</v>
      </c>
      <c r="J1042" s="98">
        <f t="shared" si="128"/>
        <v>86.77182074652778</v>
      </c>
      <c r="K1042" s="98">
        <v>53364.814280960294</v>
      </c>
      <c r="L1042" s="98">
        <f t="shared" si="129"/>
        <v>280.8903287632973</v>
      </c>
      <c r="M1042" s="98">
        <f t="shared" si="124"/>
        <v>280.4676668847664</v>
      </c>
      <c r="N1042" s="98">
        <v>8143.5671740722655</v>
      </c>
      <c r="O1042" s="98">
        <v>6740.2449999999999</v>
      </c>
      <c r="P1042" s="98">
        <v>295.45611111111111</v>
      </c>
      <c r="Q1042" s="98">
        <v>14.565782347813785</v>
      </c>
      <c r="R1042" s="98">
        <f t="shared" si="126"/>
        <v>14.6403592066585</v>
      </c>
      <c r="S1042" s="98">
        <f t="shared" si="130"/>
        <v>873.94694086882714</v>
      </c>
      <c r="T1042" s="101">
        <v>10.888752895671173</v>
      </c>
    </row>
    <row r="1043" spans="2:20" x14ac:dyDescent="0.2">
      <c r="B1043" s="100">
        <v>43704.291666666664</v>
      </c>
      <c r="C1043" s="98">
        <v>7.5948736567557269</v>
      </c>
      <c r="D1043" s="98">
        <f t="shared" si="127"/>
        <v>12.894422396851859</v>
      </c>
      <c r="E1043" s="98">
        <v>76.715000000000003</v>
      </c>
      <c r="F1043" s="98">
        <f t="shared" si="125"/>
        <v>97.511693287037872</v>
      </c>
      <c r="G1043" s="98">
        <v>38022.765423976714</v>
      </c>
      <c r="H1043" s="98">
        <v>20.757877604166666</v>
      </c>
      <c r="I1043" s="98">
        <v>7556.5927777777779</v>
      </c>
      <c r="J1043" s="98">
        <f t="shared" si="128"/>
        <v>55.957122395833338</v>
      </c>
      <c r="K1043" s="98">
        <v>53367.34765625</v>
      </c>
      <c r="L1043" s="98">
        <f t="shared" si="129"/>
        <v>280.66539727177059</v>
      </c>
      <c r="M1043" s="98">
        <f t="shared" si="124"/>
        <v>280.52780542881482</v>
      </c>
      <c r="N1043" s="98">
        <v>8238.7173937988282</v>
      </c>
      <c r="O1043" s="98">
        <v>5772.038333333333</v>
      </c>
      <c r="P1043" s="98">
        <v>295.04240740741295</v>
      </c>
      <c r="Q1043" s="98">
        <v>14.377010135642356</v>
      </c>
      <c r="R1043" s="98">
        <f t="shared" si="126"/>
        <v>14.574834860141172</v>
      </c>
      <c r="S1043" s="98">
        <f t="shared" si="130"/>
        <v>862.62060813854134</v>
      </c>
      <c r="T1043" s="101">
        <v>15.541294994354248</v>
      </c>
    </row>
    <row r="1044" spans="2:20" x14ac:dyDescent="0.2">
      <c r="B1044" s="100">
        <v>43704.333333333336</v>
      </c>
      <c r="C1044" s="98">
        <v>9.0145945739155611</v>
      </c>
      <c r="D1044" s="98">
        <f t="shared" si="127"/>
        <v>12.900394289406748</v>
      </c>
      <c r="E1044" s="98">
        <v>104.245</v>
      </c>
      <c r="F1044" s="98">
        <f t="shared" si="125"/>
        <v>98.936487268518519</v>
      </c>
      <c r="G1044" s="98">
        <v>44345.556847545573</v>
      </c>
      <c r="H1044" s="98">
        <v>20.791981336805556</v>
      </c>
      <c r="I1044" s="98">
        <v>8718.7413888888896</v>
      </c>
      <c r="J1044" s="98">
        <f t="shared" si="128"/>
        <v>83.453018663194456</v>
      </c>
      <c r="K1044" s="98">
        <v>53367.34765625</v>
      </c>
      <c r="L1044" s="98">
        <f t="shared" si="129"/>
        <v>292.81396116340647</v>
      </c>
      <c r="M1044" s="98">
        <f t="shared" si="124"/>
        <v>281.0629023914251</v>
      </c>
      <c r="N1044" s="98">
        <v>7140.0830712890629</v>
      </c>
      <c r="O1044" s="98">
        <v>3448.11</v>
      </c>
      <c r="P1044" s="98">
        <v>294.17203703704809</v>
      </c>
      <c r="Q1044" s="98">
        <v>1.3580758736415819</v>
      </c>
      <c r="R1044" s="98">
        <f t="shared" si="126"/>
        <v>14.026746848148115</v>
      </c>
      <c r="S1044" s="98">
        <f t="shared" si="130"/>
        <v>81.484552418494914</v>
      </c>
      <c r="T1044" s="101">
        <v>11.147022983145046</v>
      </c>
    </row>
    <row r="1045" spans="2:20" x14ac:dyDescent="0.2">
      <c r="B1045" s="100">
        <v>43704.375</v>
      </c>
      <c r="C1045" s="98">
        <v>14.183272903337039</v>
      </c>
      <c r="D1045" s="98">
        <f t="shared" si="127"/>
        <v>12.913905882792767</v>
      </c>
      <c r="E1045" s="98">
        <v>69.862222222222229</v>
      </c>
      <c r="F1045" s="98">
        <f t="shared" si="125"/>
        <v>98.572297453703698</v>
      </c>
      <c r="G1045" s="98">
        <v>48847.406159422135</v>
      </c>
      <c r="H1045" s="98">
        <v>15.795332195378151</v>
      </c>
      <c r="I1045" s="98">
        <v>9906.9256962961827</v>
      </c>
      <c r="J1045" s="98">
        <f t="shared" si="128"/>
        <v>54.066890026844078</v>
      </c>
      <c r="K1045" s="98">
        <v>53367.34765625</v>
      </c>
      <c r="L1045" s="98">
        <f t="shared" si="129"/>
        <v>295.28535891957551</v>
      </c>
      <c r="M1045" s="98">
        <f t="shared" si="124"/>
        <v>281.73750888276362</v>
      </c>
      <c r="N1045" s="98">
        <v>10798.290240071614</v>
      </c>
      <c r="O1045" s="98">
        <v>6960.2241666666669</v>
      </c>
      <c r="P1045" s="98">
        <v>295.28989197531092</v>
      </c>
      <c r="Q1045" s="98">
        <v>4.5330557353898057E-3</v>
      </c>
      <c r="R1045" s="98">
        <f t="shared" si="126"/>
        <v>13.345125824916465</v>
      </c>
      <c r="S1045" s="98">
        <f t="shared" si="130"/>
        <v>0.27198334412338832</v>
      </c>
      <c r="T1045" s="101">
        <v>11.188088714966499</v>
      </c>
    </row>
    <row r="1046" spans="2:20" x14ac:dyDescent="0.2">
      <c r="B1046" s="100">
        <v>43704.416666666664</v>
      </c>
      <c r="C1046" s="98">
        <v>17.564538675768095</v>
      </c>
      <c r="D1046" s="98">
        <f t="shared" si="127"/>
        <v>12.897374271170682</v>
      </c>
      <c r="E1046" s="98">
        <v>76.151481481393176</v>
      </c>
      <c r="F1046" s="98">
        <f t="shared" si="125"/>
        <v>98.674303626539526</v>
      </c>
      <c r="G1046" s="98">
        <v>53717.200631314387</v>
      </c>
      <c r="H1046" s="98">
        <v>20.777300347222223</v>
      </c>
      <c r="I1046" s="98">
        <v>11089.111476793489</v>
      </c>
      <c r="J1046" s="98">
        <f t="shared" si="128"/>
        <v>55.374181134170954</v>
      </c>
      <c r="K1046" s="98">
        <v>53367.34765625</v>
      </c>
      <c r="L1046" s="98">
        <f t="shared" si="129"/>
        <v>295.58688888884666</v>
      </c>
      <c r="M1046" s="98">
        <f t="shared" si="124"/>
        <v>282.35671222937941</v>
      </c>
      <c r="N1046" s="98">
        <v>12948.25553141276</v>
      </c>
      <c r="O1046" s="98">
        <v>8399.6333333333332</v>
      </c>
      <c r="P1046" s="98">
        <v>295.58805555555557</v>
      </c>
      <c r="Q1046" s="98">
        <v>1.1666667088866235E-3</v>
      </c>
      <c r="R1046" s="98">
        <f t="shared" si="126"/>
        <v>12.712946976757967</v>
      </c>
      <c r="S1046" s="98">
        <f t="shared" si="130"/>
        <v>7.0000002533197409E-2</v>
      </c>
      <c r="T1046" s="101">
        <v>15.792786067504849</v>
      </c>
    </row>
    <row r="1047" spans="2:20" x14ac:dyDescent="0.2">
      <c r="B1047" s="100">
        <v>43704.458333333336</v>
      </c>
      <c r="C1047" s="98">
        <v>17.783938430206213</v>
      </c>
      <c r="D1047" s="98">
        <f t="shared" si="127"/>
        <v>12.898813920181063</v>
      </c>
      <c r="E1047" s="98">
        <v>87.463574189711565</v>
      </c>
      <c r="F1047" s="98">
        <f t="shared" si="125"/>
        <v>99.395586810370091</v>
      </c>
      <c r="G1047" s="98">
        <v>57691.74179216726</v>
      </c>
      <c r="H1047" s="98">
        <v>22.05131069407209</v>
      </c>
      <c r="I1047" s="98">
        <v>12221.349093071662</v>
      </c>
      <c r="J1047" s="98">
        <f t="shared" si="128"/>
        <v>65.412263495639479</v>
      </c>
      <c r="K1047" s="98">
        <v>53691.155038516576</v>
      </c>
      <c r="L1047" s="98">
        <f t="shared" si="129"/>
        <v>285.40895526603038</v>
      </c>
      <c r="M1047" s="98">
        <f t="shared" si="124"/>
        <v>282.50484166136806</v>
      </c>
      <c r="N1047" s="98">
        <v>13067.975200023731</v>
      </c>
      <c r="O1047" s="98">
        <v>8486.7718880285884</v>
      </c>
      <c r="P1047" s="98">
        <v>294.81554167906228</v>
      </c>
      <c r="Q1047" s="98">
        <v>9.4065864130319099</v>
      </c>
      <c r="R1047" s="98">
        <f t="shared" si="126"/>
        <v>12.524512182632416</v>
      </c>
      <c r="S1047" s="98">
        <f t="shared" si="130"/>
        <v>564.39518478191462</v>
      </c>
      <c r="T1047" s="101">
        <v>17.777002946637324</v>
      </c>
    </row>
    <row r="1048" spans="2:20" x14ac:dyDescent="0.2">
      <c r="B1048" s="100">
        <v>43704.5</v>
      </c>
      <c r="C1048" s="98">
        <v>16.595091328098029</v>
      </c>
      <c r="D1048" s="98">
        <f t="shared" si="127"/>
        <v>12.885435551940533</v>
      </c>
      <c r="E1048" s="98">
        <v>80.845238095238102</v>
      </c>
      <c r="F1048" s="98">
        <f t="shared" si="125"/>
        <v>98.227413860634627</v>
      </c>
      <c r="G1048" s="98">
        <v>64510.920998772002</v>
      </c>
      <c r="H1048" s="98">
        <v>30.256917450900165</v>
      </c>
      <c r="I1048" s="98">
        <v>13701.796666666667</v>
      </c>
      <c r="J1048" s="98">
        <f t="shared" si="128"/>
        <v>50.588320644337941</v>
      </c>
      <c r="K1048" s="98">
        <v>53717.4140625</v>
      </c>
      <c r="L1048" s="98">
        <f t="shared" si="129"/>
        <v>279.52357618702831</v>
      </c>
      <c r="M1048" s="98">
        <f t="shared" si="124"/>
        <v>282.44436297587561</v>
      </c>
      <c r="N1048" s="98">
        <v>12010.882970145089</v>
      </c>
      <c r="O1048" s="98">
        <v>7684.8542857142857</v>
      </c>
      <c r="P1048" s="98">
        <v>295.25327332242227</v>
      </c>
      <c r="Q1048" s="98">
        <v>15.729697135393986</v>
      </c>
      <c r="R1048" s="98">
        <f t="shared" si="126"/>
        <v>12.579895775077675</v>
      </c>
      <c r="S1048" s="98">
        <f t="shared" si="130"/>
        <v>943.78182812363912</v>
      </c>
      <c r="T1048" s="101">
        <v>18.904329199211254</v>
      </c>
    </row>
    <row r="1049" spans="2:20" x14ac:dyDescent="0.2">
      <c r="B1049" s="100">
        <v>43704.541666666664</v>
      </c>
      <c r="C1049" s="98">
        <v>15.952882393455237</v>
      </c>
      <c r="D1049" s="98">
        <f t="shared" si="127"/>
        <v>12.849524223866849</v>
      </c>
      <c r="E1049" s="98">
        <v>111.00861111111111</v>
      </c>
      <c r="F1049" s="98">
        <f t="shared" si="125"/>
        <v>99.030637240264284</v>
      </c>
      <c r="G1049" s="98">
        <v>69435.339705888429</v>
      </c>
      <c r="H1049" s="98">
        <v>18.275889756944444</v>
      </c>
      <c r="I1049" s="98">
        <v>14686.903847222171</v>
      </c>
      <c r="J1049" s="98">
        <f t="shared" si="128"/>
        <v>92.732721354166671</v>
      </c>
      <c r="K1049" s="98">
        <v>53717.4140625</v>
      </c>
      <c r="L1049" s="98">
        <f t="shared" si="129"/>
        <v>283.23418699500877</v>
      </c>
      <c r="M1049" s="98">
        <f t="shared" si="124"/>
        <v>282.54548349974209</v>
      </c>
      <c r="N1049" s="98">
        <v>11830.184727376301</v>
      </c>
      <c r="O1049" s="98">
        <v>7701.1608333333334</v>
      </c>
      <c r="P1049" s="98">
        <v>295.29250000000002</v>
      </c>
      <c r="Q1049" s="98">
        <v>12.058313004991247</v>
      </c>
      <c r="R1049" s="98">
        <f t="shared" si="126"/>
        <v>12.496904109235656</v>
      </c>
      <c r="S1049" s="98">
        <f t="shared" si="130"/>
        <v>723.49878029947479</v>
      </c>
      <c r="T1049" s="101">
        <v>10.823040176497566</v>
      </c>
    </row>
    <row r="1050" spans="2:20" x14ac:dyDescent="0.2">
      <c r="B1050" s="100">
        <v>43704.583333333336</v>
      </c>
      <c r="C1050" s="98">
        <v>15.058184007443488</v>
      </c>
      <c r="D1050" s="98">
        <f t="shared" si="127"/>
        <v>12.831953198842958</v>
      </c>
      <c r="E1050" s="98">
        <v>101.07138888888889</v>
      </c>
      <c r="F1050" s="98">
        <f t="shared" si="125"/>
        <v>97.9228594624865</v>
      </c>
      <c r="G1050" s="98">
        <v>76074.412686565847</v>
      </c>
      <c r="H1050" s="98">
        <v>22.992285156249999</v>
      </c>
      <c r="I1050" s="98">
        <v>16029.786980175359</v>
      </c>
      <c r="J1050" s="98">
        <f t="shared" si="128"/>
        <v>78.079103732638885</v>
      </c>
      <c r="K1050" s="98">
        <v>53717.4140625</v>
      </c>
      <c r="L1050" s="98">
        <f t="shared" si="129"/>
        <v>280.56941376013475</v>
      </c>
      <c r="M1050" s="98">
        <f t="shared" si="124"/>
        <v>282.50499048368818</v>
      </c>
      <c r="N1050" s="98">
        <v>11314.305711263021</v>
      </c>
      <c r="O1050" s="98">
        <v>7349.9241666666667</v>
      </c>
      <c r="P1050" s="98">
        <v>294.86685185187395</v>
      </c>
      <c r="Q1050" s="98">
        <v>14.297438091739185</v>
      </c>
      <c r="R1050" s="98">
        <f t="shared" si="126"/>
        <v>12.50183964072245</v>
      </c>
      <c r="S1050" s="98">
        <f t="shared" si="130"/>
        <v>857.84628550435104</v>
      </c>
      <c r="T1050" s="101">
        <v>9.9028257505098978</v>
      </c>
    </row>
    <row r="1051" spans="2:20" x14ac:dyDescent="0.2">
      <c r="B1051" s="100">
        <v>43704.625</v>
      </c>
      <c r="C1051" s="98">
        <v>14.770347057675892</v>
      </c>
      <c r="D1051" s="98">
        <f t="shared" si="127"/>
        <v>12.827121611158125</v>
      </c>
      <c r="E1051" s="98">
        <v>118.44166666666666</v>
      </c>
      <c r="F1051" s="98">
        <f t="shared" si="125"/>
        <v>98.21643585137538</v>
      </c>
      <c r="G1051" s="98">
        <v>82260.86288888898</v>
      </c>
      <c r="H1051" s="98">
        <v>24.959776475694444</v>
      </c>
      <c r="I1051" s="98">
        <v>17362.763188406625</v>
      </c>
      <c r="J1051" s="98">
        <f t="shared" si="128"/>
        <v>93.481890190972223</v>
      </c>
      <c r="K1051" s="98">
        <v>53717.4140625</v>
      </c>
      <c r="L1051" s="98">
        <f t="shared" si="129"/>
        <v>280.14745594801661</v>
      </c>
      <c r="M1051" s="98">
        <f t="shared" ref="M1051:M1114" si="131">AVERAGE(L1028:L1051)</f>
        <v>282.29979022879434</v>
      </c>
      <c r="N1051" s="98">
        <v>11155.914657389323</v>
      </c>
      <c r="O1051" s="98">
        <v>7261.6674999999996</v>
      </c>
      <c r="P1051" s="98">
        <v>294.99124999999998</v>
      </c>
      <c r="Q1051" s="98">
        <v>14.843794051983375</v>
      </c>
      <c r="R1051" s="98">
        <f t="shared" si="126"/>
        <v>12.698515590060724</v>
      </c>
      <c r="S1051" s="98">
        <f t="shared" si="130"/>
        <v>890.62764311900253</v>
      </c>
      <c r="T1051" s="101">
        <v>14.330359531645211</v>
      </c>
    </row>
    <row r="1052" spans="2:20" x14ac:dyDescent="0.2">
      <c r="B1052" s="100">
        <v>43704.666666666664</v>
      </c>
      <c r="C1052" s="98">
        <v>14.661665773479424</v>
      </c>
      <c r="D1052" s="98">
        <f t="shared" si="127"/>
        <v>12.854834402098319</v>
      </c>
      <c r="E1052" s="98">
        <v>102.91472222222222</v>
      </c>
      <c r="F1052" s="98">
        <f t="shared" si="125"/>
        <v>97.433206684708708</v>
      </c>
      <c r="G1052" s="98">
        <v>88658.531133198077</v>
      </c>
      <c r="H1052" s="98">
        <v>21.041912684078913</v>
      </c>
      <c r="I1052" s="98">
        <v>18691.078658886407</v>
      </c>
      <c r="J1052" s="98">
        <f t="shared" si="128"/>
        <v>81.872809538143315</v>
      </c>
      <c r="K1052" s="98">
        <v>53717.4140625</v>
      </c>
      <c r="L1052" s="98">
        <f t="shared" si="129"/>
        <v>281.42862924258139</v>
      </c>
      <c r="M1052" s="98">
        <f t="shared" si="131"/>
        <v>282.31658267660566</v>
      </c>
      <c r="N1052" s="98">
        <v>11120.051501393616</v>
      </c>
      <c r="O1052" s="98">
        <v>7256.904695748819</v>
      </c>
      <c r="P1052" s="98">
        <v>295.57276712667698</v>
      </c>
      <c r="Q1052" s="98">
        <v>14.144137884095564</v>
      </c>
      <c r="R1052" s="98">
        <f t="shared" si="126"/>
        <v>12.708347698452945</v>
      </c>
      <c r="S1052" s="98">
        <f t="shared" si="130"/>
        <v>848.64827304573384</v>
      </c>
      <c r="T1052" s="101">
        <v>14.868469973752173</v>
      </c>
    </row>
    <row r="1053" spans="2:20" x14ac:dyDescent="0.2">
      <c r="B1053" s="100">
        <v>43704.708333333336</v>
      </c>
      <c r="C1053" s="98">
        <v>13.787135156607903</v>
      </c>
      <c r="D1053" s="98">
        <f t="shared" si="127"/>
        <v>12.864967480219063</v>
      </c>
      <c r="E1053" s="98">
        <v>122.14083333333333</v>
      </c>
      <c r="F1053" s="98">
        <f t="shared" ref="F1053:F1116" si="132">AVERAGE(E1030:E1053)</f>
        <v>98.541447425449462</v>
      </c>
      <c r="G1053" s="98">
        <v>95276.167320263121</v>
      </c>
      <c r="H1053" s="98">
        <v>20.992523871527776</v>
      </c>
      <c r="I1053" s="98">
        <v>20003.547222222223</v>
      </c>
      <c r="J1053" s="98">
        <f t="shared" si="128"/>
        <v>101.14830946180555</v>
      </c>
      <c r="K1053" s="98">
        <v>53717.4140625</v>
      </c>
      <c r="L1053" s="98">
        <f t="shared" si="129"/>
        <v>281.50309197650188</v>
      </c>
      <c r="M1053" s="98">
        <f t="shared" si="131"/>
        <v>282.3537207946826</v>
      </c>
      <c r="N1053" s="98">
        <v>10643.83708577474</v>
      </c>
      <c r="O1053" s="98">
        <v>7074.6616666666669</v>
      </c>
      <c r="P1053" s="98">
        <v>295.12509259260361</v>
      </c>
      <c r="Q1053" s="98">
        <v>13.622000616101754</v>
      </c>
      <c r="R1053" s="98">
        <f t="shared" ref="R1053:R1116" si="133">AVERAGE(Q1030:Q1053)</f>
        <v>12.685325128215943</v>
      </c>
      <c r="S1053" s="98">
        <f t="shared" si="130"/>
        <v>817.32003696610525</v>
      </c>
      <c r="T1053" s="101">
        <v>14.685315628581577</v>
      </c>
    </row>
    <row r="1054" spans="2:20" x14ac:dyDescent="0.2">
      <c r="B1054" s="100">
        <v>43704.75</v>
      </c>
      <c r="C1054" s="98">
        <v>13.464371698638553</v>
      </c>
      <c r="D1054" s="98">
        <f t="shared" si="127"/>
        <v>12.873786057523851</v>
      </c>
      <c r="E1054" s="98">
        <v>93.302777777777777</v>
      </c>
      <c r="F1054" s="98">
        <f t="shared" si="132"/>
        <v>98.280833999523551</v>
      </c>
      <c r="G1054" s="98">
        <v>101671.54861111111</v>
      </c>
      <c r="H1054" s="98">
        <v>21.282606336805557</v>
      </c>
      <c r="I1054" s="98">
        <v>21318.308394444444</v>
      </c>
      <c r="J1054" s="98">
        <f t="shared" si="128"/>
        <v>72.02017144097222</v>
      </c>
      <c r="K1054" s="98">
        <v>53717.4140625</v>
      </c>
      <c r="L1054" s="98">
        <f t="shared" si="129"/>
        <v>280.41188822264058</v>
      </c>
      <c r="M1054" s="98">
        <f t="shared" si="131"/>
        <v>282.31706801443119</v>
      </c>
      <c r="N1054" s="98">
        <v>10391.617959798177</v>
      </c>
      <c r="O1054" s="98">
        <v>7019.6433333333334</v>
      </c>
      <c r="P1054" s="98">
        <v>294.65555555555557</v>
      </c>
      <c r="Q1054" s="98">
        <v>14.243667332914969</v>
      </c>
      <c r="R1054" s="98">
        <f t="shared" si="133"/>
        <v>12.714859852911829</v>
      </c>
      <c r="S1054" s="98">
        <f t="shared" si="130"/>
        <v>854.62003997489808</v>
      </c>
      <c r="T1054" s="101">
        <v>14.112555687927719</v>
      </c>
    </row>
    <row r="1055" spans="2:20" x14ac:dyDescent="0.2">
      <c r="B1055" s="100">
        <v>43704.791666666664</v>
      </c>
      <c r="C1055" s="98">
        <v>13.490761729346382</v>
      </c>
      <c r="D1055" s="98">
        <f t="shared" si="127"/>
        <v>12.880887860696708</v>
      </c>
      <c r="E1055" s="98">
        <v>99.12444444444445</v>
      </c>
      <c r="F1055" s="98">
        <f t="shared" si="132"/>
        <v>98.027766869893924</v>
      </c>
      <c r="G1055" s="98">
        <v>108045.41944444444</v>
      </c>
      <c r="H1055" s="98">
        <v>20.901671006944444</v>
      </c>
      <c r="I1055" s="98">
        <v>22632.7925</v>
      </c>
      <c r="J1055" s="98">
        <f t="shared" si="128"/>
        <v>78.22277343750001</v>
      </c>
      <c r="K1055" s="98">
        <v>53717.4140625</v>
      </c>
      <c r="L1055" s="98">
        <f t="shared" si="129"/>
        <v>279.01992812331355</v>
      </c>
      <c r="M1055" s="98">
        <f t="shared" si="131"/>
        <v>282.26057835704029</v>
      </c>
      <c r="N1055" s="98">
        <v>10420.650711263021</v>
      </c>
      <c r="O1055" s="98">
        <v>7036.7341666666671</v>
      </c>
      <c r="P1055" s="98">
        <v>295.13277777777779</v>
      </c>
      <c r="Q1055" s="98">
        <v>16.112849654464259</v>
      </c>
      <c r="R1055" s="98">
        <f t="shared" si="133"/>
        <v>12.782240714006463</v>
      </c>
      <c r="S1055" s="98">
        <f t="shared" si="130"/>
        <v>966.77097926785552</v>
      </c>
      <c r="T1055" s="101">
        <v>13.718553478045182</v>
      </c>
    </row>
    <row r="1056" spans="2:20" x14ac:dyDescent="0.2">
      <c r="B1056" s="100">
        <v>43704.833333333336</v>
      </c>
      <c r="C1056" s="98">
        <v>13.655318104426065</v>
      </c>
      <c r="D1056" s="98">
        <f t="shared" si="127"/>
        <v>12.884696538952847</v>
      </c>
      <c r="E1056" s="98">
        <v>101.47666666666667</v>
      </c>
      <c r="F1056" s="98">
        <f t="shared" si="132"/>
        <v>98.246192795819852</v>
      </c>
      <c r="G1056" s="98">
        <v>113835.51625925806</v>
      </c>
      <c r="H1056" s="98">
        <v>21.122526041666667</v>
      </c>
      <c r="I1056" s="98">
        <v>23944.237929629624</v>
      </c>
      <c r="J1056" s="98">
        <f t="shared" si="128"/>
        <v>80.354140625000014</v>
      </c>
      <c r="K1056" s="98">
        <v>53717.4140625</v>
      </c>
      <c r="L1056" s="98">
        <f t="shared" si="129"/>
        <v>280.05381183330388</v>
      </c>
      <c r="M1056" s="98">
        <f t="shared" si="131"/>
        <v>282.21590556849009</v>
      </c>
      <c r="N1056" s="98">
        <v>10584.741830240886</v>
      </c>
      <c r="O1056" s="98">
        <v>7057.1258333333335</v>
      </c>
      <c r="P1056" s="98">
        <v>294.78166666666669</v>
      </c>
      <c r="Q1056" s="98">
        <v>14.727854833362832</v>
      </c>
      <c r="R1056" s="98">
        <f t="shared" si="133"/>
        <v>12.814942051937566</v>
      </c>
      <c r="S1056" s="98">
        <f t="shared" si="130"/>
        <v>883.67129000176988</v>
      </c>
      <c r="T1056" s="101">
        <v>13.968773558603393</v>
      </c>
    </row>
    <row r="1057" spans="2:20" x14ac:dyDescent="0.2">
      <c r="B1057" s="100">
        <v>43704.875</v>
      </c>
      <c r="C1057" s="98">
        <v>14.082209598932208</v>
      </c>
      <c r="D1057" s="98">
        <f t="shared" si="127"/>
        <v>12.898084031188006</v>
      </c>
      <c r="E1057" s="98">
        <v>103.01638888888888</v>
      </c>
      <c r="F1057" s="98">
        <f t="shared" si="132"/>
        <v>98.018276129153165</v>
      </c>
      <c r="G1057" s="98">
        <v>120230.02222222157</v>
      </c>
      <c r="H1057" s="98">
        <v>21.689398871527779</v>
      </c>
      <c r="I1057" s="98">
        <v>25258.654162962372</v>
      </c>
      <c r="J1057" s="98">
        <f t="shared" si="128"/>
        <v>81.326990017361112</v>
      </c>
      <c r="K1057" s="98">
        <v>53717.4140625</v>
      </c>
      <c r="L1057" s="98">
        <f t="shared" si="129"/>
        <v>278.6731520061029</v>
      </c>
      <c r="M1057" s="98">
        <f t="shared" si="131"/>
        <v>282.11520869219981</v>
      </c>
      <c r="N1057" s="98">
        <v>10812.719706217447</v>
      </c>
      <c r="O1057" s="98">
        <v>7094.5166666666664</v>
      </c>
      <c r="P1057" s="98">
        <v>294.96777777777777</v>
      </c>
      <c r="Q1057" s="98">
        <v>16.294625771674845</v>
      </c>
      <c r="R1057" s="98">
        <f t="shared" si="133"/>
        <v>12.91325466896852</v>
      </c>
      <c r="S1057" s="98">
        <f t="shared" si="130"/>
        <v>977.67754630049069</v>
      </c>
      <c r="T1057" s="101">
        <v>14.383365403705069</v>
      </c>
    </row>
    <row r="1058" spans="2:20" x14ac:dyDescent="0.2">
      <c r="B1058" s="100">
        <v>43704.916666666664</v>
      </c>
      <c r="C1058" s="98">
        <v>14.63414738855273</v>
      </c>
      <c r="D1058" s="98">
        <f t="shared" si="127"/>
        <v>12.888474692490476</v>
      </c>
      <c r="E1058" s="98">
        <v>104.35083333333333</v>
      </c>
      <c r="F1058" s="98">
        <f t="shared" si="132"/>
        <v>98.174329369893897</v>
      </c>
      <c r="G1058" s="98">
        <v>125928.23255555519</v>
      </c>
      <c r="H1058" s="98">
        <v>25.057606336805556</v>
      </c>
      <c r="I1058" s="98">
        <v>26566.991567732097</v>
      </c>
      <c r="J1058" s="98">
        <f t="shared" si="128"/>
        <v>79.293226996527778</v>
      </c>
      <c r="K1058" s="98">
        <v>53717.4140625</v>
      </c>
      <c r="L1058" s="98">
        <f t="shared" si="129"/>
        <v>279.19225705097119</v>
      </c>
      <c r="M1058" s="98">
        <f t="shared" si="131"/>
        <v>282.05084157178487</v>
      </c>
      <c r="N1058" s="98">
        <v>11116.287807617187</v>
      </c>
      <c r="O1058" s="98">
        <v>7238.4674999999997</v>
      </c>
      <c r="P1058" s="98">
        <v>295.43688271604481</v>
      </c>
      <c r="Q1058" s="98">
        <v>16.244625665073592</v>
      </c>
      <c r="R1058" s="98">
        <f t="shared" si="133"/>
        <v>13.012318773693622</v>
      </c>
      <c r="S1058" s="98">
        <f t="shared" si="130"/>
        <v>974.67753990441554</v>
      </c>
      <c r="T1058" s="101">
        <v>14.757464066355444</v>
      </c>
    </row>
    <row r="1059" spans="2:20" x14ac:dyDescent="0.2">
      <c r="B1059" s="100">
        <v>43704.958333333336</v>
      </c>
      <c r="C1059" s="98">
        <v>14.983890317458556</v>
      </c>
      <c r="D1059" s="98">
        <f t="shared" si="127"/>
        <v>12.868909327129401</v>
      </c>
      <c r="E1059" s="98">
        <v>97.99111111111111</v>
      </c>
      <c r="F1059" s="98">
        <f t="shared" si="132"/>
        <v>97.401354832856882</v>
      </c>
      <c r="G1059" s="98">
        <v>132070.88163082441</v>
      </c>
      <c r="H1059" s="98">
        <v>21.452326242997199</v>
      </c>
      <c r="I1059" s="98">
        <v>27869.999733332927</v>
      </c>
      <c r="J1059" s="98">
        <f t="shared" si="128"/>
        <v>76.538784868113908</v>
      </c>
      <c r="K1059" s="98">
        <v>53717.4140625</v>
      </c>
      <c r="L1059" s="98">
        <f t="shared" si="129"/>
        <v>281.11518224896241</v>
      </c>
      <c r="M1059" s="98">
        <f t="shared" si="131"/>
        <v>282.07495586508679</v>
      </c>
      <c r="N1059" s="98">
        <v>11368.245419921876</v>
      </c>
      <c r="O1059" s="98">
        <v>7381.7808333333332</v>
      </c>
      <c r="P1059" s="98">
        <v>295.11620370368161</v>
      </c>
      <c r="Q1059" s="98">
        <v>14.001021454719206</v>
      </c>
      <c r="R1059" s="98">
        <f t="shared" si="133"/>
        <v>12.999425545205506</v>
      </c>
      <c r="S1059" s="98">
        <f t="shared" si="130"/>
        <v>840.06128728315241</v>
      </c>
      <c r="T1059" s="101">
        <v>15.037242344245833</v>
      </c>
    </row>
    <row r="1060" spans="2:20" x14ac:dyDescent="0.2">
      <c r="B1060" s="100">
        <v>43705</v>
      </c>
      <c r="C1060" s="98">
        <v>13.94093453778161</v>
      </c>
      <c r="D1060" s="98">
        <f t="shared" si="127"/>
        <v>12.863513392061982</v>
      </c>
      <c r="E1060" s="98">
        <v>112.18527777777778</v>
      </c>
      <c r="F1060" s="98">
        <f t="shared" si="132"/>
        <v>98.792402286560574</v>
      </c>
      <c r="G1060" s="98">
        <v>138006.55670859601</v>
      </c>
      <c r="H1060" s="98">
        <v>20.867805989583335</v>
      </c>
      <c r="I1060" s="98">
        <v>29174.868291666629</v>
      </c>
      <c r="J1060" s="98">
        <f t="shared" si="128"/>
        <v>91.317471788194453</v>
      </c>
      <c r="K1060" s="98">
        <v>53717.4140625</v>
      </c>
      <c r="L1060" s="98">
        <f t="shared" si="129"/>
        <v>280.8674785342854</v>
      </c>
      <c r="M1060" s="98">
        <f t="shared" si="131"/>
        <v>282.23077955991101</v>
      </c>
      <c r="N1060" s="98">
        <v>10824.72707438151</v>
      </c>
      <c r="O1060" s="98">
        <v>7163.8666666666668</v>
      </c>
      <c r="P1060" s="98">
        <v>295.04083333333335</v>
      </c>
      <c r="Q1060" s="98">
        <v>14.17335479904794</v>
      </c>
      <c r="R1060" s="98">
        <f t="shared" si="133"/>
        <v>12.856040121978884</v>
      </c>
      <c r="S1060" s="98">
        <f t="shared" si="130"/>
        <v>850.40128794287648</v>
      </c>
      <c r="T1060" s="101">
        <v>15.065966049476733</v>
      </c>
    </row>
    <row r="1061" spans="2:20" x14ac:dyDescent="0.2">
      <c r="B1061" s="100">
        <v>43705.041666666664</v>
      </c>
      <c r="C1061" s="98">
        <v>12.155544963590218</v>
      </c>
      <c r="D1061" s="98">
        <f t="shared" si="127"/>
        <v>12.854711497294865</v>
      </c>
      <c r="E1061" s="98">
        <v>84.569325396849052</v>
      </c>
      <c r="F1061" s="98">
        <f t="shared" si="132"/>
        <v>97.796737604021857</v>
      </c>
      <c r="G1061" s="98">
        <v>3201.5888888870345</v>
      </c>
      <c r="H1061" s="98">
        <v>20.98429904513889</v>
      </c>
      <c r="I1061" s="98">
        <v>2128.4041666666667</v>
      </c>
      <c r="J1061" s="98">
        <f t="shared" si="128"/>
        <v>63.585026351710162</v>
      </c>
      <c r="K1061" s="98">
        <v>6936.1935318263486</v>
      </c>
      <c r="L1061" s="98">
        <f t="shared" si="129"/>
        <v>280.62515652627656</v>
      </c>
      <c r="M1061" s="98">
        <f t="shared" si="131"/>
        <v>282.28506927525024</v>
      </c>
      <c r="N1061" s="98">
        <v>9742.3196053059892</v>
      </c>
      <c r="O1061" s="98">
        <v>6999.3891666666668</v>
      </c>
      <c r="P1061" s="98">
        <v>295.10876543213095</v>
      </c>
      <c r="Q1061" s="98">
        <v>14.483608905854409</v>
      </c>
      <c r="R1061" s="98">
        <f t="shared" si="133"/>
        <v>12.798736003348788</v>
      </c>
      <c r="S1061" s="98">
        <f t="shared" si="130"/>
        <v>869.01653435126457</v>
      </c>
      <c r="T1061" s="101">
        <v>13.761365413533317</v>
      </c>
    </row>
    <row r="1062" spans="2:20" x14ac:dyDescent="0.2">
      <c r="B1062" s="100">
        <v>43705.083333333336</v>
      </c>
      <c r="C1062" s="98">
        <v>10.017982334148966</v>
      </c>
      <c r="D1062" s="98">
        <f t="shared" si="127"/>
        <v>12.853467587465886</v>
      </c>
      <c r="E1062" s="98">
        <v>99.602222222222224</v>
      </c>
      <c r="F1062" s="98">
        <f t="shared" si="132"/>
        <v>97.683901955873736</v>
      </c>
      <c r="G1062" s="98">
        <v>8178.4944444444445</v>
      </c>
      <c r="H1062" s="98">
        <v>20.979427083333334</v>
      </c>
      <c r="I1062" s="98">
        <v>1908.7449999999999</v>
      </c>
      <c r="J1062" s="98">
        <f t="shared" si="128"/>
        <v>78.62279513888889</v>
      </c>
      <c r="K1062" s="98">
        <v>19461.194971680237</v>
      </c>
      <c r="L1062" s="98">
        <f t="shared" si="129"/>
        <v>278.7234553043503</v>
      </c>
      <c r="M1062" s="98">
        <f t="shared" si="131"/>
        <v>282.28206596677541</v>
      </c>
      <c r="N1062" s="98">
        <v>8382.0095446777341</v>
      </c>
      <c r="O1062" s="98">
        <v>6995.7683333333334</v>
      </c>
      <c r="P1062" s="98">
        <v>295.02701851849343</v>
      </c>
      <c r="Q1062" s="98">
        <v>16.303563214143118</v>
      </c>
      <c r="R1062" s="98">
        <f t="shared" si="133"/>
        <v>12.797806603895273</v>
      </c>
      <c r="S1062" s="98">
        <f t="shared" si="130"/>
        <v>978.2137928485871</v>
      </c>
      <c r="T1062" s="101">
        <v>11.858805185625744</v>
      </c>
    </row>
    <row r="1063" spans="2:20" x14ac:dyDescent="0.2">
      <c r="B1063" s="100">
        <v>43705.125</v>
      </c>
      <c r="C1063" s="98">
        <v>8.4632718865838577</v>
      </c>
      <c r="D1063" s="98">
        <f t="shared" si="127"/>
        <v>12.846368540487015</v>
      </c>
      <c r="E1063" s="98">
        <v>101.06777777777778</v>
      </c>
      <c r="F1063" s="98">
        <f t="shared" si="132"/>
        <v>97.962050104021898</v>
      </c>
      <c r="G1063" s="98">
        <v>13990.976326700582</v>
      </c>
      <c r="H1063" s="98">
        <v>21.051931423611112</v>
      </c>
      <c r="I1063" s="98">
        <v>3212.2375000000002</v>
      </c>
      <c r="J1063" s="98">
        <f t="shared" si="128"/>
        <v>80.015846354166669</v>
      </c>
      <c r="K1063" s="98">
        <v>31591.286075123153</v>
      </c>
      <c r="L1063" s="98">
        <f t="shared" si="129"/>
        <v>279.15076373442179</v>
      </c>
      <c r="M1063" s="98">
        <f t="shared" si="131"/>
        <v>282.18735554579263</v>
      </c>
      <c r="N1063" s="98">
        <v>7240.6179500325525</v>
      </c>
      <c r="O1063" s="98">
        <v>6988.6608333333334</v>
      </c>
      <c r="P1063" s="98">
        <v>295.12134259262018</v>
      </c>
      <c r="Q1063" s="98">
        <v>15.97057885819839</v>
      </c>
      <c r="R1063" s="98">
        <f t="shared" si="133"/>
        <v>12.887472657594364</v>
      </c>
      <c r="S1063" s="98">
        <f t="shared" si="130"/>
        <v>958.2347314919034</v>
      </c>
      <c r="T1063" s="101">
        <v>9.9007216049565212</v>
      </c>
    </row>
    <row r="1064" spans="2:20" x14ac:dyDescent="0.2">
      <c r="B1064" s="100">
        <v>43705.166666666664</v>
      </c>
      <c r="C1064" s="98">
        <v>7.5239175535825131</v>
      </c>
      <c r="D1064" s="98">
        <f t="shared" si="127"/>
        <v>12.835555147967115</v>
      </c>
      <c r="E1064" s="98">
        <v>94.161944444444444</v>
      </c>
      <c r="F1064" s="98">
        <f t="shared" si="132"/>
        <v>97.399040844762638</v>
      </c>
      <c r="G1064" s="98">
        <v>20122.222522526583</v>
      </c>
      <c r="H1064" s="98">
        <v>20.779882812499999</v>
      </c>
      <c r="I1064" s="98">
        <v>4518.5061111111108</v>
      </c>
      <c r="J1064" s="98">
        <f t="shared" si="128"/>
        <v>73.382061631944453</v>
      </c>
      <c r="K1064" s="98">
        <v>42090.886338975695</v>
      </c>
      <c r="L1064" s="98">
        <f t="shared" si="129"/>
        <v>280.89593263879169</v>
      </c>
      <c r="M1064" s="98">
        <f t="shared" si="131"/>
        <v>282.24096396838348</v>
      </c>
      <c r="N1064" s="98">
        <v>6549.757486979167</v>
      </c>
      <c r="O1064" s="98">
        <v>6970.2783333333336</v>
      </c>
      <c r="P1064" s="98">
        <v>295.35708333333332</v>
      </c>
      <c r="Q1064" s="98">
        <v>14.461150694541606</v>
      </c>
      <c r="R1064" s="98">
        <f t="shared" si="133"/>
        <v>12.855868478831562</v>
      </c>
      <c r="S1064" s="98">
        <f t="shared" si="130"/>
        <v>867.66904167249641</v>
      </c>
      <c r="T1064" s="101">
        <v>8.4638407284119683</v>
      </c>
    </row>
    <row r="1065" spans="2:20" x14ac:dyDescent="0.2">
      <c r="B1065" s="100">
        <v>43705.208333333336</v>
      </c>
      <c r="C1065" s="98">
        <v>7.1784837929407752</v>
      </c>
      <c r="D1065" s="98">
        <f t="shared" si="127"/>
        <v>12.826691645716332</v>
      </c>
      <c r="E1065" s="98">
        <v>99.608055555555552</v>
      </c>
      <c r="F1065" s="98">
        <f t="shared" si="132"/>
        <v>97.88092741883672</v>
      </c>
      <c r="G1065" s="98">
        <v>25374.040814814965</v>
      </c>
      <c r="H1065" s="98">
        <v>24.71247829861111</v>
      </c>
      <c r="I1065" s="98">
        <v>5820.7426283522118</v>
      </c>
      <c r="J1065" s="98">
        <f t="shared" si="128"/>
        <v>74.895577256944449</v>
      </c>
      <c r="K1065" s="98">
        <v>50403.403776041669</v>
      </c>
      <c r="L1065" s="98">
        <f t="shared" si="129"/>
        <v>280.1153340061598</v>
      </c>
      <c r="M1065" s="98">
        <f t="shared" si="131"/>
        <v>282.32923269215752</v>
      </c>
      <c r="N1065" s="98">
        <v>6263.749690348307</v>
      </c>
      <c r="O1065" s="98">
        <v>6969.0183333333334</v>
      </c>
      <c r="P1065" s="98">
        <v>294.48472222222222</v>
      </c>
      <c r="Q1065" s="98">
        <v>14.36938821606241</v>
      </c>
      <c r="R1065" s="98">
        <f t="shared" si="133"/>
        <v>12.741451028205693</v>
      </c>
      <c r="S1065" s="98">
        <f t="shared" si="130"/>
        <v>862.16329296374454</v>
      </c>
      <c r="T1065" s="101">
        <v>7.8968958237436082</v>
      </c>
    </row>
    <row r="1066" spans="2:20" x14ac:dyDescent="0.2">
      <c r="B1066" s="100">
        <v>43705.25</v>
      </c>
      <c r="C1066" s="98">
        <v>6.7368968284113926</v>
      </c>
      <c r="D1066" s="98">
        <f t="shared" si="127"/>
        <v>12.803927278797351</v>
      </c>
      <c r="E1066" s="98">
        <v>82.293750000000003</v>
      </c>
      <c r="F1066" s="98">
        <f t="shared" si="132"/>
        <v>96.817096400318192</v>
      </c>
      <c r="G1066" s="98">
        <v>31020.235555555555</v>
      </c>
      <c r="H1066" s="98">
        <v>22.327463107638888</v>
      </c>
      <c r="I1066" s="98">
        <v>7126.9459722222218</v>
      </c>
      <c r="J1066" s="98">
        <f t="shared" si="128"/>
        <v>59.966286892361111</v>
      </c>
      <c r="K1066" s="98">
        <v>53544.887442852923</v>
      </c>
      <c r="L1066" s="98">
        <f t="shared" si="129"/>
        <v>278.52624465924168</v>
      </c>
      <c r="M1066" s="98">
        <f t="shared" si="131"/>
        <v>282.23072918782185</v>
      </c>
      <c r="N1066" s="98">
        <v>5872.2099369303387</v>
      </c>
      <c r="O1066" s="98">
        <v>6973.666666666667</v>
      </c>
      <c r="P1066" s="98">
        <v>294.99453703704808</v>
      </c>
      <c r="Q1066" s="98">
        <v>16.468292377806371</v>
      </c>
      <c r="R1066" s="98">
        <f t="shared" si="133"/>
        <v>12.820722279455383</v>
      </c>
      <c r="S1066" s="98">
        <f t="shared" si="130"/>
        <v>988.09754266838229</v>
      </c>
      <c r="T1066" s="101">
        <v>7.5170293255647023</v>
      </c>
    </row>
    <row r="1067" spans="2:20" x14ac:dyDescent="0.2">
      <c r="B1067" s="100">
        <v>43705.291666666664</v>
      </c>
      <c r="C1067" s="98">
        <v>7.1738483993658644</v>
      </c>
      <c r="D1067" s="98">
        <f t="shared" si="127"/>
        <v>12.786384559739439</v>
      </c>
      <c r="E1067" s="98">
        <v>104.96930555555555</v>
      </c>
      <c r="F1067" s="98">
        <f t="shared" si="132"/>
        <v>97.994359131799669</v>
      </c>
      <c r="G1067" s="98">
        <v>36505.071296296119</v>
      </c>
      <c r="H1067" s="98">
        <v>20.742165798611111</v>
      </c>
      <c r="I1067" s="98">
        <v>8426.0760370370517</v>
      </c>
      <c r="J1067" s="98">
        <f t="shared" si="128"/>
        <v>84.227139756944439</v>
      </c>
      <c r="K1067" s="98">
        <v>53547.46484375</v>
      </c>
      <c r="L1067" s="98">
        <f t="shared" si="129"/>
        <v>276.7404111586842</v>
      </c>
      <c r="M1067" s="98">
        <f t="shared" si="131"/>
        <v>282.06718809977656</v>
      </c>
      <c r="N1067" s="98">
        <v>6113.0784659830733</v>
      </c>
      <c r="O1067" s="98">
        <v>6968.8824999999997</v>
      </c>
      <c r="P1067" s="98">
        <v>295.53828703706461</v>
      </c>
      <c r="Q1067" s="98">
        <v>18.797875878380406</v>
      </c>
      <c r="R1067" s="98">
        <f t="shared" si="133"/>
        <v>13.004925018736136</v>
      </c>
      <c r="S1067" s="98">
        <f t="shared" si="130"/>
        <v>1127.8725527028244</v>
      </c>
      <c r="T1067" s="101">
        <v>7.4225863316986294</v>
      </c>
    </row>
    <row r="1068" spans="2:20" x14ac:dyDescent="0.2">
      <c r="B1068" s="100">
        <v>43705.333333333336</v>
      </c>
      <c r="C1068" s="98">
        <v>8.9506217931035081</v>
      </c>
      <c r="D1068" s="98">
        <f t="shared" si="127"/>
        <v>12.783719027205604</v>
      </c>
      <c r="E1068" s="98">
        <v>77.206388888888895</v>
      </c>
      <c r="F1068" s="98">
        <f t="shared" si="132"/>
        <v>96.867750335503388</v>
      </c>
      <c r="G1068" s="98">
        <v>41505.115772129298</v>
      </c>
      <c r="H1068" s="98">
        <v>20.786241319444443</v>
      </c>
      <c r="I1068" s="98">
        <v>9714.2674999999999</v>
      </c>
      <c r="J1068" s="98">
        <f t="shared" si="128"/>
        <v>56.420147569444453</v>
      </c>
      <c r="K1068" s="98">
        <v>53547.46484375</v>
      </c>
      <c r="L1068" s="98">
        <f t="shared" si="129"/>
        <v>279.94801316784077</v>
      </c>
      <c r="M1068" s="98">
        <f t="shared" si="131"/>
        <v>281.53110693329467</v>
      </c>
      <c r="N1068" s="98">
        <v>7215.3734118652346</v>
      </c>
      <c r="O1068" s="98">
        <v>6968.9591666666665</v>
      </c>
      <c r="P1068" s="98">
        <v>294.99425925917097</v>
      </c>
      <c r="Q1068" s="98">
        <v>15.046246091330216</v>
      </c>
      <c r="R1068" s="98">
        <f t="shared" si="133"/>
        <v>13.57526544447316</v>
      </c>
      <c r="S1068" s="98">
        <f t="shared" si="130"/>
        <v>902.77476547981303</v>
      </c>
      <c r="T1068" s="101">
        <v>8.6070922553103362</v>
      </c>
    </row>
    <row r="1069" spans="2:20" x14ac:dyDescent="0.2">
      <c r="B1069" s="100">
        <v>43705.375</v>
      </c>
      <c r="C1069" s="98">
        <v>13.848130446539985</v>
      </c>
      <c r="D1069" s="98">
        <f t="shared" si="127"/>
        <v>12.769754758172391</v>
      </c>
      <c r="E1069" s="98">
        <v>73.000277777777782</v>
      </c>
      <c r="F1069" s="98">
        <f t="shared" si="132"/>
        <v>96.998502650318187</v>
      </c>
      <c r="G1069" s="98">
        <v>46779.62777777778</v>
      </c>
      <c r="H1069" s="98">
        <v>20.824316406249999</v>
      </c>
      <c r="I1069" s="98">
        <v>11007.572777777777</v>
      </c>
      <c r="J1069" s="98">
        <f t="shared" si="128"/>
        <v>52.175961371527784</v>
      </c>
      <c r="K1069" s="98">
        <v>53547.46484375</v>
      </c>
      <c r="L1069" s="98">
        <f t="shared" si="129"/>
        <v>281.934339690672</v>
      </c>
      <c r="M1069" s="98">
        <f t="shared" si="131"/>
        <v>280.97481446542361</v>
      </c>
      <c r="N1069" s="98">
        <v>10343.2436324056</v>
      </c>
      <c r="O1069" s="98">
        <v>7163.0116666666663</v>
      </c>
      <c r="P1069" s="98">
        <v>295.39736111109039</v>
      </c>
      <c r="Q1069" s="98">
        <v>13.463021420418388</v>
      </c>
      <c r="R1069" s="98">
        <f t="shared" si="133"/>
        <v>14.13603579300162</v>
      </c>
      <c r="S1069" s="98">
        <f t="shared" si="130"/>
        <v>807.78128522510326</v>
      </c>
      <c r="T1069" s="101">
        <v>11.659341977803658</v>
      </c>
    </row>
    <row r="1070" spans="2:20" x14ac:dyDescent="0.2">
      <c r="B1070" s="100">
        <v>43705.416666666664</v>
      </c>
      <c r="C1070" s="98">
        <v>17.556232670678032</v>
      </c>
      <c r="D1070" s="98">
        <f t="shared" si="127"/>
        <v>12.769408674626973</v>
      </c>
      <c r="E1070" s="98">
        <v>84.694722222222225</v>
      </c>
      <c r="F1070" s="98">
        <f t="shared" si="132"/>
        <v>97.354471014519405</v>
      </c>
      <c r="G1070" s="98">
        <v>51118.430745814374</v>
      </c>
      <c r="H1070" s="98">
        <v>20.986631944444444</v>
      </c>
      <c r="I1070" s="98">
        <v>12306.5725</v>
      </c>
      <c r="J1070" s="98">
        <f t="shared" si="128"/>
        <v>63.708090277777785</v>
      </c>
      <c r="K1070" s="98">
        <v>53547.46484375</v>
      </c>
      <c r="L1070" s="98">
        <f t="shared" si="129"/>
        <v>281.58363457030953</v>
      </c>
      <c r="M1070" s="98">
        <f t="shared" si="131"/>
        <v>280.39134553548462</v>
      </c>
      <c r="N1070" s="98">
        <v>12823.292108561198</v>
      </c>
      <c r="O1070" s="98">
        <v>8322.0841666666674</v>
      </c>
      <c r="P1070" s="98">
        <v>295.81075925925541</v>
      </c>
      <c r="Q1070" s="98">
        <v>14.227124688945866</v>
      </c>
      <c r="R1070" s="98">
        <f t="shared" si="133"/>
        <v>14.72878404392816</v>
      </c>
      <c r="S1070" s="98">
        <f t="shared" si="130"/>
        <v>853.62748133675188</v>
      </c>
      <c r="T1070" s="101">
        <v>15.988683362449002</v>
      </c>
    </row>
    <row r="1071" spans="2:20" x14ac:dyDescent="0.2">
      <c r="B1071" s="100">
        <v>43705.458333333336</v>
      </c>
      <c r="C1071" s="98">
        <v>17.494584230491892</v>
      </c>
      <c r="D1071" s="98">
        <f t="shared" si="127"/>
        <v>12.757352249638878</v>
      </c>
      <c r="E1071" s="98">
        <v>83.19083333333333</v>
      </c>
      <c r="F1071" s="98">
        <f t="shared" si="132"/>
        <v>97.176440145503648</v>
      </c>
      <c r="G1071" s="98">
        <v>56173.617570281029</v>
      </c>
      <c r="H1071" s="98">
        <v>21.025868055555556</v>
      </c>
      <c r="I1071" s="98">
        <v>13609.7325</v>
      </c>
      <c r="J1071" s="98">
        <f t="shared" si="128"/>
        <v>62.164965277777775</v>
      </c>
      <c r="K1071" s="98">
        <v>53547.46484375</v>
      </c>
      <c r="L1071" s="98">
        <f t="shared" si="129"/>
        <v>281.48446895521545</v>
      </c>
      <c r="M1071" s="98">
        <f t="shared" si="131"/>
        <v>280.22782527253395</v>
      </c>
      <c r="N1071" s="98">
        <v>12799.627715657552</v>
      </c>
      <c r="O1071" s="98">
        <v>8309.1833333333325</v>
      </c>
      <c r="P1071" s="98">
        <v>295.43502314814674</v>
      </c>
      <c r="Q1071" s="98">
        <v>13.950554192931287</v>
      </c>
      <c r="R1071" s="98">
        <f t="shared" si="133"/>
        <v>14.918116034757299</v>
      </c>
      <c r="S1071" s="98">
        <f t="shared" si="130"/>
        <v>837.03325157587722</v>
      </c>
      <c r="T1071" s="101">
        <v>17.810339497460259</v>
      </c>
    </row>
    <row r="1072" spans="2:20" x14ac:dyDescent="0.2">
      <c r="B1072" s="100">
        <v>43705.5</v>
      </c>
      <c r="C1072" s="98">
        <v>16.961748543669366</v>
      </c>
      <c r="D1072" s="98">
        <f t="shared" si="127"/>
        <v>12.772629633621017</v>
      </c>
      <c r="E1072" s="98">
        <v>108.14305555555555</v>
      </c>
      <c r="F1072" s="98">
        <f t="shared" si="132"/>
        <v>98.313849206350199</v>
      </c>
      <c r="G1072" s="98">
        <v>61773.156611111575</v>
      </c>
      <c r="H1072" s="98">
        <v>23.928168402777779</v>
      </c>
      <c r="I1072" s="98">
        <v>14919.398116022945</v>
      </c>
      <c r="J1072" s="98">
        <f t="shared" si="128"/>
        <v>84.214887152777777</v>
      </c>
      <c r="K1072" s="98">
        <v>53547.46484375</v>
      </c>
      <c r="L1072" s="98">
        <f t="shared" si="129"/>
        <v>278.07465736052643</v>
      </c>
      <c r="M1072" s="98">
        <f t="shared" si="131"/>
        <v>280.16745365476305</v>
      </c>
      <c r="N1072" s="98">
        <v>12398.820026041667</v>
      </c>
      <c r="O1072" s="98">
        <v>8055.3933333333334</v>
      </c>
      <c r="P1072" s="98">
        <v>295.36067901233832</v>
      </c>
      <c r="Q1072" s="98">
        <v>17.286021651811897</v>
      </c>
      <c r="R1072" s="98">
        <f t="shared" si="133"/>
        <v>14.982962889608046</v>
      </c>
      <c r="S1072" s="98">
        <f t="shared" si="130"/>
        <v>1037.1612991087138</v>
      </c>
      <c r="T1072" s="101">
        <v>17.156362933582731</v>
      </c>
    </row>
    <row r="1073" spans="2:20" x14ac:dyDescent="0.2">
      <c r="B1073" s="100">
        <v>43705.541666666664</v>
      </c>
      <c r="C1073" s="98">
        <v>15.688601109716627</v>
      </c>
      <c r="D1073" s="98">
        <f t="shared" si="127"/>
        <v>12.761617913465244</v>
      </c>
      <c r="E1073" s="98">
        <v>57.650833333333331</v>
      </c>
      <c r="F1073" s="98">
        <f t="shared" si="132"/>
        <v>96.090608465609435</v>
      </c>
      <c r="G1073" s="98">
        <v>67238.889273501642</v>
      </c>
      <c r="H1073" s="98">
        <v>23.412565104166667</v>
      </c>
      <c r="I1073" s="98">
        <v>16242.141666665475</v>
      </c>
      <c r="J1073" s="98">
        <f t="shared" si="128"/>
        <v>34.238268229166664</v>
      </c>
      <c r="K1073" s="98">
        <v>53547.46484375</v>
      </c>
      <c r="L1073" s="98">
        <f t="shared" si="129"/>
        <v>280.98561959541331</v>
      </c>
      <c r="M1073" s="98">
        <f t="shared" si="131"/>
        <v>280.07376334644658</v>
      </c>
      <c r="N1073" s="98">
        <v>11623.424895833334</v>
      </c>
      <c r="O1073" s="98">
        <v>7560.8125</v>
      </c>
      <c r="P1073" s="98">
        <v>295.13486111111109</v>
      </c>
      <c r="Q1073" s="98">
        <v>14.149241515697796</v>
      </c>
      <c r="R1073" s="98">
        <f t="shared" si="133"/>
        <v>15.070084910887482</v>
      </c>
      <c r="S1073" s="98">
        <f t="shared" si="130"/>
        <v>848.95449094186779</v>
      </c>
      <c r="T1073" s="101">
        <v>16.277179257449589</v>
      </c>
    </row>
    <row r="1074" spans="2:20" x14ac:dyDescent="0.2">
      <c r="B1074" s="100">
        <v>43705.583333333336</v>
      </c>
      <c r="C1074" s="98">
        <v>14.992400016254848</v>
      </c>
      <c r="D1074" s="98">
        <f t="shared" si="127"/>
        <v>12.758876913832383</v>
      </c>
      <c r="E1074" s="98">
        <v>126.58277777777778</v>
      </c>
      <c r="F1074" s="98">
        <f t="shared" si="132"/>
        <v>97.153583002646485</v>
      </c>
      <c r="G1074" s="98">
        <v>72366.085416666669</v>
      </c>
      <c r="H1074" s="98">
        <v>21.182139756944444</v>
      </c>
      <c r="I1074" s="98">
        <v>17551.310911111181</v>
      </c>
      <c r="J1074" s="98">
        <f t="shared" si="128"/>
        <v>105.40063802083333</v>
      </c>
      <c r="K1074" s="98">
        <v>53547.46484375</v>
      </c>
      <c r="L1074" s="98">
        <f t="shared" si="129"/>
        <v>287.36802745949473</v>
      </c>
      <c r="M1074" s="98">
        <f t="shared" si="131"/>
        <v>280.35703891725319</v>
      </c>
      <c r="N1074" s="98">
        <v>11245.62898030599</v>
      </c>
      <c r="O1074" s="98">
        <v>7321.1608333333334</v>
      </c>
      <c r="P1074" s="98">
        <v>294.61361111111108</v>
      </c>
      <c r="Q1074" s="98">
        <v>7.2455836516163412</v>
      </c>
      <c r="R1074" s="98">
        <f t="shared" si="133"/>
        <v>14.776257642549032</v>
      </c>
      <c r="S1074" s="98">
        <f t="shared" si="130"/>
        <v>434.73501909698047</v>
      </c>
      <c r="T1074" s="101">
        <v>15.367525186647933</v>
      </c>
    </row>
    <row r="1075" spans="2:20" x14ac:dyDescent="0.2">
      <c r="B1075" s="100">
        <v>43705.625</v>
      </c>
      <c r="C1075" s="98">
        <v>14.288642137315538</v>
      </c>
      <c r="D1075" s="98">
        <f t="shared" si="127"/>
        <v>12.738805875484038</v>
      </c>
      <c r="E1075" s="98">
        <v>115.51916666666666</v>
      </c>
      <c r="F1075" s="98">
        <f t="shared" si="132"/>
        <v>97.031812169313142</v>
      </c>
      <c r="G1075" s="98">
        <v>80079.106069955422</v>
      </c>
      <c r="H1075" s="98">
        <v>21.211069516783191</v>
      </c>
      <c r="I1075" s="98">
        <v>18866.20781388897</v>
      </c>
      <c r="J1075" s="98">
        <f t="shared" si="128"/>
        <v>94.30809714988348</v>
      </c>
      <c r="K1075" s="98">
        <v>53547.46484375</v>
      </c>
      <c r="L1075" s="98">
        <f t="shared" si="129"/>
        <v>281.37042612926177</v>
      </c>
      <c r="M1075" s="98">
        <f t="shared" si="131"/>
        <v>280.40799600813847</v>
      </c>
      <c r="N1075" s="98">
        <v>10825.713791503906</v>
      </c>
      <c r="O1075" s="98">
        <v>7150.2966666666671</v>
      </c>
      <c r="P1075" s="98">
        <v>295.27990740741291</v>
      </c>
      <c r="Q1075" s="98">
        <v>13.909481278151118</v>
      </c>
      <c r="R1075" s="98">
        <f t="shared" si="133"/>
        <v>14.737327943639357</v>
      </c>
      <c r="S1075" s="98">
        <f t="shared" si="130"/>
        <v>834.56887668906711</v>
      </c>
      <c r="T1075" s="101">
        <v>14.776080255375968</v>
      </c>
    </row>
    <row r="1076" spans="2:20" x14ac:dyDescent="0.2">
      <c r="B1076" s="100">
        <v>43705.666666666664</v>
      </c>
      <c r="C1076" s="98">
        <v>13.941223609040803</v>
      </c>
      <c r="D1076" s="98">
        <f t="shared" ref="D1076:D1139" si="134">AVERAGE(C1053:C1076)</f>
        <v>12.70878745196576</v>
      </c>
      <c r="E1076" s="98">
        <v>141.69305555555556</v>
      </c>
      <c r="F1076" s="98">
        <f t="shared" si="132"/>
        <v>98.647576058202034</v>
      </c>
      <c r="G1076" s="98">
        <v>87418.227777777778</v>
      </c>
      <c r="H1076" s="98">
        <v>21.378430627893653</v>
      </c>
      <c r="I1076" s="98">
        <v>20207.806655555556</v>
      </c>
      <c r="J1076" s="98">
        <f t="shared" si="128"/>
        <v>120.31462492766191</v>
      </c>
      <c r="K1076" s="98">
        <v>53547.46484375</v>
      </c>
      <c r="L1076" s="98">
        <f t="shared" si="129"/>
        <v>285.34477313599859</v>
      </c>
      <c r="M1076" s="98">
        <f t="shared" si="131"/>
        <v>280.5711686703641</v>
      </c>
      <c r="N1076" s="98">
        <v>10668.492657063802</v>
      </c>
      <c r="O1076" s="98">
        <v>7130.12</v>
      </c>
      <c r="P1076" s="98">
        <v>295.15978395062189</v>
      </c>
      <c r="Q1076" s="98">
        <v>9.8150108146232871</v>
      </c>
      <c r="R1076" s="98">
        <f t="shared" si="133"/>
        <v>14.556947649078014</v>
      </c>
      <c r="S1076" s="98">
        <f t="shared" si="130"/>
        <v>588.9006488773972</v>
      </c>
      <c r="T1076" s="101">
        <v>14.310255512291073</v>
      </c>
    </row>
    <row r="1077" spans="2:20" x14ac:dyDescent="0.2">
      <c r="B1077" s="100">
        <v>43705.708333333336</v>
      </c>
      <c r="C1077" s="98">
        <v>13.272481728129916</v>
      </c>
      <c r="D1077" s="98">
        <f t="shared" si="134"/>
        <v>12.687343559112506</v>
      </c>
      <c r="E1077" s="98">
        <v>117.94444444444444</v>
      </c>
      <c r="F1077" s="98">
        <f t="shared" si="132"/>
        <v>98.472726521164986</v>
      </c>
      <c r="G1077" s="98">
        <v>94527.527575755114</v>
      </c>
      <c r="H1077" s="98">
        <v>21.122797309027778</v>
      </c>
      <c r="I1077" s="98">
        <v>21529.11138888889</v>
      </c>
      <c r="J1077" s="98">
        <f t="shared" si="128"/>
        <v>96.821647135416669</v>
      </c>
      <c r="K1077" s="98">
        <v>53547.46484375</v>
      </c>
      <c r="L1077" s="98">
        <f t="shared" si="129"/>
        <v>278.55112893348769</v>
      </c>
      <c r="M1077" s="98">
        <f t="shared" si="131"/>
        <v>280.44817021023852</v>
      </c>
      <c r="N1077" s="98">
        <v>10160.606577148437</v>
      </c>
      <c r="O1077" s="98">
        <v>7018.2650000000003</v>
      </c>
      <c r="P1077" s="98">
        <v>294.94462962965173</v>
      </c>
      <c r="Q1077" s="98">
        <v>16.39350069616404</v>
      </c>
      <c r="R1077" s="98">
        <f t="shared" si="133"/>
        <v>14.672426819080608</v>
      </c>
      <c r="S1077" s="98">
        <f t="shared" si="130"/>
        <v>983.61004176984238</v>
      </c>
      <c r="T1077" s="101">
        <v>13.870364379115442</v>
      </c>
    </row>
    <row r="1078" spans="2:20" x14ac:dyDescent="0.2">
      <c r="B1078" s="100">
        <v>43705.75</v>
      </c>
      <c r="C1078" s="98">
        <v>13.087608072757721</v>
      </c>
      <c r="D1078" s="98">
        <f t="shared" si="134"/>
        <v>12.671645074700805</v>
      </c>
      <c r="E1078" s="98">
        <v>123.65</v>
      </c>
      <c r="F1078" s="98">
        <f t="shared" si="132"/>
        <v>99.737194113757596</v>
      </c>
      <c r="G1078" s="98">
        <v>101745.59907406966</v>
      </c>
      <c r="H1078" s="98">
        <v>21.349110243055556</v>
      </c>
      <c r="I1078" s="98">
        <v>22847.66</v>
      </c>
      <c r="J1078" s="98">
        <f t="shared" si="128"/>
        <v>102.30088975694446</v>
      </c>
      <c r="K1078" s="98">
        <v>53547.46484375</v>
      </c>
      <c r="L1078" s="98">
        <f t="shared" si="129"/>
        <v>279.65121461354198</v>
      </c>
      <c r="M1078" s="98">
        <f t="shared" si="131"/>
        <v>280.41647547652605</v>
      </c>
      <c r="N1078" s="98">
        <v>10044.992014973959</v>
      </c>
      <c r="O1078" s="98">
        <v>7000.3341666666665</v>
      </c>
      <c r="P1078" s="98">
        <v>294.82194444444445</v>
      </c>
      <c r="Q1078" s="98">
        <v>15.170729830902484</v>
      </c>
      <c r="R1078" s="98">
        <f t="shared" si="133"/>
        <v>14.71105442316342</v>
      </c>
      <c r="S1078" s="98">
        <f t="shared" si="130"/>
        <v>910.2437898541491</v>
      </c>
      <c r="T1078" s="101">
        <v>13.301617552877028</v>
      </c>
    </row>
    <row r="1079" spans="2:20" x14ac:dyDescent="0.2">
      <c r="B1079" s="100">
        <v>43705.791666666664</v>
      </c>
      <c r="C1079" s="98">
        <v>13.083340354584054</v>
      </c>
      <c r="D1079" s="98">
        <f t="shared" si="134"/>
        <v>12.654669184085707</v>
      </c>
      <c r="E1079" s="98">
        <v>91.668611111111105</v>
      </c>
      <c r="F1079" s="98">
        <f t="shared" si="132"/>
        <v>99.426534391535384</v>
      </c>
      <c r="G1079" s="98">
        <v>108311.66288888727</v>
      </c>
      <c r="H1079" s="98">
        <v>22.652029079861112</v>
      </c>
      <c r="I1079" s="98">
        <v>24167.161265846426</v>
      </c>
      <c r="J1079" s="98">
        <f t="shared" si="128"/>
        <v>69.016582031249996</v>
      </c>
      <c r="K1079" s="98">
        <v>53547.46484375</v>
      </c>
      <c r="L1079" s="98">
        <f t="shared" si="129"/>
        <v>279.6990641601177</v>
      </c>
      <c r="M1079" s="98">
        <f t="shared" si="131"/>
        <v>280.44477281139297</v>
      </c>
      <c r="N1079" s="98">
        <v>10070.100938313803</v>
      </c>
      <c r="O1079" s="98">
        <v>6999.5366666666669</v>
      </c>
      <c r="P1079" s="98">
        <v>294.6499814814826</v>
      </c>
      <c r="Q1079" s="98">
        <v>14.950917321364912</v>
      </c>
      <c r="R1079" s="98">
        <f t="shared" si="133"/>
        <v>14.662640575950951</v>
      </c>
      <c r="S1079" s="98">
        <f t="shared" si="130"/>
        <v>897.05503928189478</v>
      </c>
      <c r="T1079" s="101">
        <v>13.407689531457661</v>
      </c>
    </row>
    <row r="1080" spans="2:20" x14ac:dyDescent="0.2">
      <c r="B1080" s="100">
        <v>43705.833333333336</v>
      </c>
      <c r="C1080" s="98">
        <v>13.151643377410041</v>
      </c>
      <c r="D1080" s="98">
        <f t="shared" si="134"/>
        <v>12.63368273712671</v>
      </c>
      <c r="E1080" s="98">
        <v>106.46638888888889</v>
      </c>
      <c r="F1080" s="98">
        <f t="shared" si="132"/>
        <v>99.634439484127981</v>
      </c>
      <c r="G1080" s="98">
        <v>114892.20936214129</v>
      </c>
      <c r="H1080" s="98">
        <v>24.915418836805557</v>
      </c>
      <c r="I1080" s="98">
        <v>25490.627699998218</v>
      </c>
      <c r="J1080" s="98">
        <f t="shared" si="128"/>
        <v>81.550970052083329</v>
      </c>
      <c r="K1080" s="98">
        <v>53547.46484375</v>
      </c>
      <c r="L1080" s="98">
        <f t="shared" si="129"/>
        <v>280.15874670377207</v>
      </c>
      <c r="M1080" s="98">
        <f t="shared" si="131"/>
        <v>280.44914509766249</v>
      </c>
      <c r="N1080" s="98">
        <v>10147.73748046875</v>
      </c>
      <c r="O1080" s="98">
        <v>7011.6691666666666</v>
      </c>
      <c r="P1080" s="98">
        <v>294.89030465948497</v>
      </c>
      <c r="Q1080" s="98">
        <v>14.731557955712908</v>
      </c>
      <c r="R1080" s="98">
        <f t="shared" si="133"/>
        <v>14.662794872715535</v>
      </c>
      <c r="S1080" s="98">
        <f t="shared" si="130"/>
        <v>883.89347734277453</v>
      </c>
      <c r="T1080" s="101">
        <v>13.328217203285959</v>
      </c>
    </row>
    <row r="1081" spans="2:20" x14ac:dyDescent="0.2">
      <c r="B1081" s="100">
        <v>43705.875</v>
      </c>
      <c r="C1081" s="98">
        <v>13.629166626788987</v>
      </c>
      <c r="D1081" s="98">
        <f t="shared" si="134"/>
        <v>12.61480594662074</v>
      </c>
      <c r="E1081" s="98">
        <v>95.81194444444445</v>
      </c>
      <c r="F1081" s="98">
        <f t="shared" si="132"/>
        <v>99.334254298942781</v>
      </c>
      <c r="G1081" s="98">
        <v>120621.38594527509</v>
      </c>
      <c r="H1081" s="98">
        <v>21.265592447916667</v>
      </c>
      <c r="I1081" s="98">
        <v>26812.412014814581</v>
      </c>
      <c r="J1081" s="98">
        <f t="shared" si="128"/>
        <v>74.54635199652779</v>
      </c>
      <c r="K1081" s="98">
        <v>53547.46484375</v>
      </c>
      <c r="L1081" s="98">
        <f t="shared" si="129"/>
        <v>278.73018448591461</v>
      </c>
      <c r="M1081" s="98">
        <f t="shared" si="131"/>
        <v>280.45152145098797</v>
      </c>
      <c r="N1081" s="98">
        <v>10456.673355305989</v>
      </c>
      <c r="O1081" s="98">
        <v>7050.74</v>
      </c>
      <c r="P1081" s="98">
        <v>295.03425925930338</v>
      </c>
      <c r="Q1081" s="98">
        <v>16.304074773388759</v>
      </c>
      <c r="R1081" s="98">
        <f t="shared" si="133"/>
        <v>14.663188581120281</v>
      </c>
      <c r="S1081" s="98">
        <f t="shared" si="130"/>
        <v>978.2444864033256</v>
      </c>
      <c r="T1081" s="101">
        <v>13.675806498262617</v>
      </c>
    </row>
    <row r="1082" spans="2:20" x14ac:dyDescent="0.2">
      <c r="B1082" s="100">
        <v>43705.916666666664</v>
      </c>
      <c r="C1082" s="98">
        <v>14.186103658569952</v>
      </c>
      <c r="D1082" s="98">
        <f t="shared" si="134"/>
        <v>12.596137457871457</v>
      </c>
      <c r="E1082" s="98">
        <v>98.13333333333334</v>
      </c>
      <c r="F1082" s="98">
        <f t="shared" si="132"/>
        <v>99.075191798942797</v>
      </c>
      <c r="G1082" s="98">
        <v>126755.45632530212</v>
      </c>
      <c r="H1082" s="98">
        <v>21.028159360533351</v>
      </c>
      <c r="I1082" s="98">
        <v>28126.456348148269</v>
      </c>
      <c r="J1082" s="98">
        <f t="shared" si="128"/>
        <v>77.105173972799989</v>
      </c>
      <c r="K1082" s="98">
        <v>53547.46484375</v>
      </c>
      <c r="L1082" s="98">
        <f t="shared" si="129"/>
        <v>278.91692152298162</v>
      </c>
      <c r="M1082" s="98">
        <f t="shared" si="131"/>
        <v>280.44004913732175</v>
      </c>
      <c r="N1082" s="98">
        <v>10839.706977539063</v>
      </c>
      <c r="O1082" s="98">
        <v>7127.8833333333332</v>
      </c>
      <c r="P1082" s="98">
        <v>295.07472222223879</v>
      </c>
      <c r="Q1082" s="98">
        <v>16.157800699257187</v>
      </c>
      <c r="R1082" s="98">
        <f t="shared" si="133"/>
        <v>14.659570874211262</v>
      </c>
      <c r="S1082" s="98">
        <f t="shared" si="130"/>
        <v>969.4680419554312</v>
      </c>
      <c r="T1082" s="101">
        <v>14.373443570174535</v>
      </c>
    </row>
    <row r="1083" spans="2:20" x14ac:dyDescent="0.2">
      <c r="B1083" s="100">
        <v>43705.958333333336</v>
      </c>
      <c r="C1083" s="98">
        <v>14.304966817312849</v>
      </c>
      <c r="D1083" s="98">
        <f t="shared" si="134"/>
        <v>12.56784897869872</v>
      </c>
      <c r="E1083" s="98">
        <v>106.23472222222222</v>
      </c>
      <c r="F1083" s="98">
        <f t="shared" si="132"/>
        <v>99.418675595239094</v>
      </c>
      <c r="G1083" s="98">
        <v>132339.63333333333</v>
      </c>
      <c r="H1083" s="98">
        <v>20.807801649305556</v>
      </c>
      <c r="I1083" s="98">
        <v>29434.818147222271</v>
      </c>
      <c r="J1083" s="98">
        <f t="shared" si="128"/>
        <v>85.426920572916657</v>
      </c>
      <c r="K1083" s="98">
        <v>53547.46484375</v>
      </c>
      <c r="L1083" s="98">
        <f t="shared" si="129"/>
        <v>280.25472848337193</v>
      </c>
      <c r="M1083" s="98">
        <f t="shared" si="131"/>
        <v>280.40419689708875</v>
      </c>
      <c r="N1083" s="98">
        <v>10961.933121744793</v>
      </c>
      <c r="O1083" s="98">
        <v>7195.6316666666671</v>
      </c>
      <c r="P1083" s="98">
        <v>294.83499999999998</v>
      </c>
      <c r="Q1083" s="98">
        <v>14.580271516628047</v>
      </c>
      <c r="R1083" s="98">
        <f t="shared" si="133"/>
        <v>14.683706293457464</v>
      </c>
      <c r="S1083" s="98">
        <f t="shared" si="130"/>
        <v>874.81629099768281</v>
      </c>
      <c r="T1083" s="101">
        <v>14.811999229590098</v>
      </c>
    </row>
    <row r="1084" spans="2:20" x14ac:dyDescent="0.2">
      <c r="B1084" s="100">
        <v>43706</v>
      </c>
      <c r="C1084" s="98">
        <v>13.518616458574931</v>
      </c>
      <c r="D1084" s="98">
        <f t="shared" si="134"/>
        <v>12.55025239206511</v>
      </c>
      <c r="E1084" s="98">
        <v>104.28916666666667</v>
      </c>
      <c r="F1084" s="98">
        <f t="shared" si="132"/>
        <v>99.089670965609457</v>
      </c>
      <c r="G1084" s="98">
        <v>138418.01353046563</v>
      </c>
      <c r="H1084" s="98">
        <v>20.864811197916666</v>
      </c>
      <c r="I1084" s="98">
        <v>30737.005833333333</v>
      </c>
      <c r="J1084" s="98">
        <f t="shared" si="128"/>
        <v>83.424355468750008</v>
      </c>
      <c r="K1084" s="98">
        <v>53547.46484375</v>
      </c>
      <c r="L1084" s="98">
        <f t="shared" si="129"/>
        <v>278.86001086749138</v>
      </c>
      <c r="M1084" s="98">
        <f t="shared" si="131"/>
        <v>280.32055241097237</v>
      </c>
      <c r="N1084" s="98">
        <v>10532.408021647136</v>
      </c>
      <c r="O1084" s="98">
        <v>7053.8316666666669</v>
      </c>
      <c r="P1084" s="98">
        <v>294.96990740739636</v>
      </c>
      <c r="Q1084" s="98">
        <v>16.109896539905005</v>
      </c>
      <c r="R1084" s="98">
        <f t="shared" si="133"/>
        <v>14.764395532659842</v>
      </c>
      <c r="S1084" s="98">
        <f t="shared" si="130"/>
        <v>966.59379239430029</v>
      </c>
      <c r="T1084" s="101">
        <v>14.363120985642535</v>
      </c>
    </row>
    <row r="1085" spans="2:20" x14ac:dyDescent="0.2">
      <c r="B1085" s="100">
        <v>43706.041666666664</v>
      </c>
      <c r="C1085" s="98">
        <v>12.124034037377893</v>
      </c>
      <c r="D1085" s="98">
        <f t="shared" si="134"/>
        <v>12.548939436806263</v>
      </c>
      <c r="E1085" s="98">
        <v>111.35416666666667</v>
      </c>
      <c r="F1085" s="98">
        <f t="shared" si="132"/>
        <v>100.20570601851851</v>
      </c>
      <c r="G1085" s="98">
        <v>3881.9829579578504</v>
      </c>
      <c r="H1085" s="98">
        <v>20.854937065972223</v>
      </c>
      <c r="I1085" s="98">
        <v>2304.2766666666666</v>
      </c>
      <c r="J1085" s="98">
        <f t="shared" si="128"/>
        <v>90.499229600694449</v>
      </c>
      <c r="K1085" s="98">
        <v>7048.1664512782627</v>
      </c>
      <c r="L1085" s="98">
        <f t="shared" si="129"/>
        <v>275.04811984714121</v>
      </c>
      <c r="M1085" s="98">
        <f t="shared" si="131"/>
        <v>280.0881758826751</v>
      </c>
      <c r="N1085" s="98">
        <v>9676.0615673828124</v>
      </c>
      <c r="O1085" s="98">
        <v>6962.6716666666671</v>
      </c>
      <c r="P1085" s="98">
        <v>294.87533950617745</v>
      </c>
      <c r="Q1085" s="98">
        <v>19.827219659036231</v>
      </c>
      <c r="R1085" s="98">
        <f t="shared" si="133"/>
        <v>14.987045980709084</v>
      </c>
      <c r="S1085" s="98">
        <f t="shared" si="130"/>
        <v>1189.6331795421738</v>
      </c>
      <c r="T1085" s="101">
        <v>13.60199189573785</v>
      </c>
    </row>
    <row r="1086" spans="2:20" x14ac:dyDescent="0.2">
      <c r="B1086" s="100">
        <v>43706.083333333336</v>
      </c>
      <c r="C1086" s="98">
        <v>9.7936919893689147</v>
      </c>
      <c r="D1086" s="98">
        <f t="shared" si="134"/>
        <v>12.539594005773763</v>
      </c>
      <c r="E1086" s="98">
        <v>79.602222222222224</v>
      </c>
      <c r="F1086" s="98">
        <f t="shared" si="132"/>
        <v>99.372372685185169</v>
      </c>
      <c r="G1086" s="98">
        <v>8568.8079166666666</v>
      </c>
      <c r="H1086" s="98">
        <v>21.493782552083335</v>
      </c>
      <c r="I1086" s="98">
        <v>1990.1768379006121</v>
      </c>
      <c r="J1086" s="98">
        <f t="shared" si="128"/>
        <v>58.108439670138893</v>
      </c>
      <c r="K1086" s="98">
        <v>19637.849310208039</v>
      </c>
      <c r="L1086" s="98">
        <f t="shared" si="129"/>
        <v>280.59662775672558</v>
      </c>
      <c r="M1086" s="98">
        <f t="shared" si="131"/>
        <v>280.16622473485739</v>
      </c>
      <c r="N1086" s="98">
        <v>8207.4676883951815</v>
      </c>
      <c r="O1086" s="98">
        <v>6956.7908333333335</v>
      </c>
      <c r="P1086" s="98">
        <v>294.96904513888887</v>
      </c>
      <c r="Q1086" s="98">
        <v>14.372417382163306</v>
      </c>
      <c r="R1086" s="98">
        <f t="shared" si="133"/>
        <v>14.906581571043256</v>
      </c>
      <c r="S1086" s="98">
        <f t="shared" si="130"/>
        <v>862.34504292979841</v>
      </c>
      <c r="T1086" s="101">
        <v>11.639172533971724</v>
      </c>
    </row>
    <row r="1087" spans="2:20" x14ac:dyDescent="0.2">
      <c r="B1087" s="100">
        <v>43706.125</v>
      </c>
      <c r="C1087" s="98">
        <v>8.3971602752473622</v>
      </c>
      <c r="D1087" s="98">
        <f t="shared" si="134"/>
        <v>12.536839355301408</v>
      </c>
      <c r="E1087" s="98">
        <v>100.03277777777778</v>
      </c>
      <c r="F1087" s="98">
        <f t="shared" si="132"/>
        <v>99.32924768518518</v>
      </c>
      <c r="G1087" s="98">
        <v>14608.75</v>
      </c>
      <c r="H1087" s="98">
        <v>24.942133246527778</v>
      </c>
      <c r="I1087" s="98">
        <v>3292.0160651340748</v>
      </c>
      <c r="J1087" s="98">
        <f t="shared" si="128"/>
        <v>75.090644531250007</v>
      </c>
      <c r="K1087" s="98">
        <v>31676.044707211917</v>
      </c>
      <c r="L1087" s="98">
        <f t="shared" si="129"/>
        <v>280.72557919698602</v>
      </c>
      <c r="M1087" s="98">
        <f t="shared" si="131"/>
        <v>280.23184204579769</v>
      </c>
      <c r="N1087" s="98">
        <v>7159.0250337727866</v>
      </c>
      <c r="O1087" s="98">
        <v>6946.7241666666669</v>
      </c>
      <c r="P1087" s="98">
        <v>295.00006944444442</v>
      </c>
      <c r="Q1087" s="98">
        <v>14.274490247458388</v>
      </c>
      <c r="R1087" s="98">
        <f t="shared" si="133"/>
        <v>14.835911212262424</v>
      </c>
      <c r="S1087" s="98">
        <f t="shared" si="130"/>
        <v>856.46941484750323</v>
      </c>
      <c r="T1087" s="101">
        <v>9.7172071693240039</v>
      </c>
    </row>
    <row r="1088" spans="2:20" x14ac:dyDescent="0.2">
      <c r="B1088" s="100">
        <v>43706.166666666664</v>
      </c>
      <c r="C1088" s="98">
        <v>7.3728407646697534</v>
      </c>
      <c r="D1088" s="98">
        <f t="shared" si="134"/>
        <v>12.530544489096711</v>
      </c>
      <c r="E1088" s="98">
        <v>94.541388888888889</v>
      </c>
      <c r="F1088" s="98">
        <f t="shared" si="132"/>
        <v>99.345057870370383</v>
      </c>
      <c r="G1088" s="98">
        <v>20046.023533949985</v>
      </c>
      <c r="H1088" s="98">
        <v>21.30232204861111</v>
      </c>
      <c r="I1088" s="98">
        <v>4591.3181944444441</v>
      </c>
      <c r="J1088" s="98">
        <f t="shared" si="128"/>
        <v>73.239066840277786</v>
      </c>
      <c r="K1088" s="98">
        <v>42005.354051649309</v>
      </c>
      <c r="L1088" s="98">
        <f t="shared" si="129"/>
        <v>287.71400198886795</v>
      </c>
      <c r="M1088" s="98">
        <f t="shared" si="131"/>
        <v>280.51592826871746</v>
      </c>
      <c r="N1088" s="98">
        <v>6419.8456180826824</v>
      </c>
      <c r="O1088" s="98">
        <v>6958.51</v>
      </c>
      <c r="P1088" s="98">
        <v>295.2124814814826</v>
      </c>
      <c r="Q1088" s="98">
        <v>7.498479492614667</v>
      </c>
      <c r="R1088" s="98">
        <f t="shared" si="133"/>
        <v>14.545799912182135</v>
      </c>
      <c r="S1088" s="98">
        <f t="shared" si="130"/>
        <v>449.90876955688003</v>
      </c>
      <c r="T1088" s="101">
        <v>8.3617322492045876</v>
      </c>
    </row>
    <row r="1089" spans="2:20" x14ac:dyDescent="0.2">
      <c r="B1089" s="100">
        <v>43706.208333333336</v>
      </c>
      <c r="C1089" s="98">
        <v>6.9430177979999117</v>
      </c>
      <c r="D1089" s="98">
        <f t="shared" si="134"/>
        <v>12.520733405974175</v>
      </c>
      <c r="E1089" s="98">
        <v>84.668333333333337</v>
      </c>
      <c r="F1089" s="98">
        <f t="shared" si="132"/>
        <v>98.72256944444446</v>
      </c>
      <c r="G1089" s="98">
        <v>25811.422578348054</v>
      </c>
      <c r="H1089" s="98">
        <v>20.946484375000001</v>
      </c>
      <c r="I1089" s="98">
        <v>5891.5329777777542</v>
      </c>
      <c r="J1089" s="98">
        <f t="shared" si="128"/>
        <v>63.721848958333339</v>
      </c>
      <c r="K1089" s="98">
        <v>50256.066733785876</v>
      </c>
      <c r="L1089" s="98">
        <f t="shared" si="129"/>
        <v>277.85520005656383</v>
      </c>
      <c r="M1089" s="98">
        <f t="shared" si="131"/>
        <v>280.42175602081767</v>
      </c>
      <c r="N1089" s="98">
        <v>6061.6849995930988</v>
      </c>
      <c r="O1089" s="98">
        <v>6971.7674999999999</v>
      </c>
      <c r="P1089" s="98">
        <v>295.05407407409615</v>
      </c>
      <c r="Q1089" s="98">
        <v>17.198874017532347</v>
      </c>
      <c r="R1089" s="98">
        <f t="shared" si="133"/>
        <v>14.66369515391005</v>
      </c>
      <c r="S1089" s="98">
        <f t="shared" si="130"/>
        <v>1031.9324410519407</v>
      </c>
      <c r="T1089" s="101">
        <v>7.6945502192671285</v>
      </c>
    </row>
    <row r="1090" spans="2:20" x14ac:dyDescent="0.2">
      <c r="B1090" s="100">
        <v>43706.25</v>
      </c>
      <c r="C1090" s="98">
        <v>6.757968799395603</v>
      </c>
      <c r="D1090" s="98">
        <f t="shared" si="134"/>
        <v>12.521611404765181</v>
      </c>
      <c r="E1090" s="98">
        <v>100.85861111111112</v>
      </c>
      <c r="F1090" s="98">
        <f t="shared" si="132"/>
        <v>99.496105324074108</v>
      </c>
      <c r="G1090" s="98">
        <v>30942.38155555553</v>
      </c>
      <c r="H1090" s="98">
        <v>20.945659722222221</v>
      </c>
      <c r="I1090" s="98">
        <v>7193.9777555555065</v>
      </c>
      <c r="J1090" s="98">
        <f t="shared" si="128"/>
        <v>79.912951388888899</v>
      </c>
      <c r="K1090" s="98">
        <v>53398.647663845484</v>
      </c>
      <c r="L1090" s="98">
        <f t="shared" si="129"/>
        <v>280.33267757315605</v>
      </c>
      <c r="M1090" s="98">
        <f t="shared" si="131"/>
        <v>280.49702405889747</v>
      </c>
      <c r="N1090" s="98">
        <v>5860.9472713216146</v>
      </c>
      <c r="O1090" s="98">
        <v>6970.125</v>
      </c>
      <c r="P1090" s="98">
        <v>294.88469907410445</v>
      </c>
      <c r="Q1090" s="98">
        <v>14.552021500948403</v>
      </c>
      <c r="R1090" s="98">
        <f t="shared" si="133"/>
        <v>14.583850534040968</v>
      </c>
      <c r="S1090" s="98">
        <f t="shared" si="130"/>
        <v>873.12129005690417</v>
      </c>
      <c r="T1090" s="101">
        <v>7.3925679499774475</v>
      </c>
    </row>
    <row r="1091" spans="2:20" x14ac:dyDescent="0.2">
      <c r="B1091" s="100">
        <v>43706.291666666664</v>
      </c>
      <c r="C1091" s="98">
        <v>7.0592683569590253</v>
      </c>
      <c r="D1091" s="98">
        <f t="shared" si="134"/>
        <v>12.516837236331563</v>
      </c>
      <c r="E1091" s="98">
        <v>85.363611111111112</v>
      </c>
      <c r="F1091" s="98">
        <f t="shared" si="132"/>
        <v>98.679201388888899</v>
      </c>
      <c r="G1091" s="98">
        <v>36356.337134502464</v>
      </c>
      <c r="H1091" s="98">
        <v>20.945279947916667</v>
      </c>
      <c r="I1091" s="98">
        <v>8512.8563888888893</v>
      </c>
      <c r="J1091" s="98">
        <f t="shared" si="128"/>
        <v>64.418331163194438</v>
      </c>
      <c r="K1091" s="98">
        <v>53401.39453125</v>
      </c>
      <c r="L1091" s="98">
        <f t="shared" si="129"/>
        <v>280.70027308410243</v>
      </c>
      <c r="M1091" s="98">
        <f t="shared" si="131"/>
        <v>280.66201830578979</v>
      </c>
      <c r="N1091" s="98">
        <v>5943.4329968261718</v>
      </c>
      <c r="O1091" s="98">
        <v>6977.5424999999996</v>
      </c>
      <c r="P1091" s="98">
        <v>295.05916666666667</v>
      </c>
      <c r="Q1091" s="98">
        <v>14.358893582564262</v>
      </c>
      <c r="R1091" s="98">
        <f t="shared" si="133"/>
        <v>14.398892938381961</v>
      </c>
      <c r="S1091" s="98">
        <f t="shared" si="130"/>
        <v>861.5336149538557</v>
      </c>
      <c r="T1091" s="101">
        <v>7.2402216047379708</v>
      </c>
    </row>
    <row r="1092" spans="2:20" x14ac:dyDescent="0.2">
      <c r="B1092" s="100">
        <v>43706.333333333336</v>
      </c>
      <c r="C1092" s="98">
        <v>8.7541841465767032</v>
      </c>
      <c r="D1092" s="98">
        <f t="shared" si="134"/>
        <v>12.508652334392947</v>
      </c>
      <c r="E1092" s="98">
        <v>98.960555555555558</v>
      </c>
      <c r="F1092" s="98">
        <f t="shared" si="132"/>
        <v>99.585625000000007</v>
      </c>
      <c r="G1092" s="98">
        <v>41782.128952993284</v>
      </c>
      <c r="H1092" s="98">
        <v>21.152886284722221</v>
      </c>
      <c r="I1092" s="98">
        <v>9832.3675000000003</v>
      </c>
      <c r="J1092" s="98">
        <f t="shared" si="128"/>
        <v>77.807669270833344</v>
      </c>
      <c r="K1092" s="98">
        <v>53401.39453125</v>
      </c>
      <c r="L1092" s="98">
        <f t="shared" si="129"/>
        <v>276.74771935584232</v>
      </c>
      <c r="M1092" s="98">
        <f t="shared" si="131"/>
        <v>280.52867273028994</v>
      </c>
      <c r="N1092" s="98">
        <v>6982.7771276855465</v>
      </c>
      <c r="O1092" s="98">
        <v>6971.5050000000001</v>
      </c>
      <c r="P1092" s="98">
        <v>294.82046717167316</v>
      </c>
      <c r="Q1092" s="98">
        <v>18.072747815830841</v>
      </c>
      <c r="R1092" s="98">
        <f t="shared" si="133"/>
        <v>14.52499717690282</v>
      </c>
      <c r="S1092" s="98">
        <f t="shared" si="130"/>
        <v>1084.3648689498505</v>
      </c>
      <c r="T1092" s="101">
        <v>8.2429680829994165</v>
      </c>
    </row>
    <row r="1093" spans="2:20" x14ac:dyDescent="0.2">
      <c r="B1093" s="100">
        <v>43706.375</v>
      </c>
      <c r="C1093" s="98">
        <v>13.564798497711825</v>
      </c>
      <c r="D1093" s="98">
        <f t="shared" si="134"/>
        <v>12.496846836525107</v>
      </c>
      <c r="E1093" s="98">
        <v>65.021666666666661</v>
      </c>
      <c r="F1093" s="98">
        <f t="shared" si="132"/>
        <v>99.253182870370338</v>
      </c>
      <c r="G1093" s="98">
        <v>46618.823538010845</v>
      </c>
      <c r="H1093" s="98">
        <v>21.088704427083332</v>
      </c>
      <c r="I1093" s="98">
        <v>11145.36638888889</v>
      </c>
      <c r="J1093" s="98">
        <f t="shared" si="128"/>
        <v>43.932962239583333</v>
      </c>
      <c r="K1093" s="98">
        <v>53401.39453125</v>
      </c>
      <c r="L1093" s="98">
        <f t="shared" si="129"/>
        <v>276.58912185327051</v>
      </c>
      <c r="M1093" s="98">
        <f t="shared" si="131"/>
        <v>280.30595532039814</v>
      </c>
      <c r="N1093" s="98">
        <v>10074.371128336588</v>
      </c>
      <c r="O1093" s="98">
        <v>7117.604166666667</v>
      </c>
      <c r="P1093" s="98">
        <v>295.090185185199</v>
      </c>
      <c r="Q1093" s="98">
        <v>18.501063331928517</v>
      </c>
      <c r="R1093" s="98">
        <f t="shared" si="133"/>
        <v>14.734915589882407</v>
      </c>
      <c r="S1093" s="98">
        <f t="shared" si="130"/>
        <v>1110.0637999157111</v>
      </c>
      <c r="T1093" s="101">
        <v>11.226971242745769</v>
      </c>
    </row>
    <row r="1094" spans="2:20" x14ac:dyDescent="0.2">
      <c r="B1094" s="100">
        <v>43706.416666666664</v>
      </c>
      <c r="C1094" s="98">
        <v>16.993138507914523</v>
      </c>
      <c r="D1094" s="98">
        <f t="shared" si="134"/>
        <v>12.473384579743291</v>
      </c>
      <c r="E1094" s="98">
        <v>70.062222222222218</v>
      </c>
      <c r="F1094" s="98">
        <f t="shared" si="132"/>
        <v>98.64349537037036</v>
      </c>
      <c r="G1094" s="98">
        <v>51147.505555555559</v>
      </c>
      <c r="H1094" s="98">
        <v>19.555121527777779</v>
      </c>
      <c r="I1094" s="98">
        <v>12384.569514815144</v>
      </c>
      <c r="J1094" s="98">
        <f t="shared" ref="J1094:J1157" si="135">E1094-H1094</f>
        <v>50.507100694444439</v>
      </c>
      <c r="K1094" s="98">
        <v>53401.39453125</v>
      </c>
      <c r="L1094" s="98">
        <f t="shared" ref="L1094:L1157" si="136">P1094-Q1094</f>
        <v>281.59409462754979</v>
      </c>
      <c r="M1094" s="98">
        <f t="shared" si="131"/>
        <v>280.30639115611649</v>
      </c>
      <c r="N1094" s="98">
        <v>12371.729407552084</v>
      </c>
      <c r="O1094" s="98">
        <v>8020.8933333333334</v>
      </c>
      <c r="P1094" s="98">
        <v>295.20785493829186</v>
      </c>
      <c r="Q1094" s="98">
        <v>13.613760310742073</v>
      </c>
      <c r="R1094" s="98">
        <f t="shared" si="133"/>
        <v>14.709358740790586</v>
      </c>
      <c r="S1094" s="98">
        <f t="shared" ref="S1094:S1157" si="137">Q1094*60</f>
        <v>816.82561864452441</v>
      </c>
      <c r="T1094" s="101">
        <v>15.542678139219319</v>
      </c>
    </row>
    <row r="1095" spans="2:20" x14ac:dyDescent="0.2">
      <c r="B1095" s="100">
        <v>43706.458333333336</v>
      </c>
      <c r="C1095" s="98">
        <v>17.204037839572671</v>
      </c>
      <c r="D1095" s="98">
        <f t="shared" si="134"/>
        <v>12.461278480121658</v>
      </c>
      <c r="E1095" s="98">
        <v>112.36069444444445</v>
      </c>
      <c r="F1095" s="98">
        <f t="shared" si="132"/>
        <v>99.858906250000004</v>
      </c>
      <c r="G1095" s="98">
        <v>56436.322413793139</v>
      </c>
      <c r="H1095" s="98">
        <v>17.553114149305557</v>
      </c>
      <c r="I1095" s="98">
        <v>13395.903333332804</v>
      </c>
      <c r="J1095" s="98">
        <f t="shared" si="135"/>
        <v>94.807580295138891</v>
      </c>
      <c r="K1095" s="98">
        <v>53401.39453125</v>
      </c>
      <c r="L1095" s="98">
        <f t="shared" si="136"/>
        <v>278.32630140471167</v>
      </c>
      <c r="M1095" s="98">
        <f t="shared" si="131"/>
        <v>280.17480084151214</v>
      </c>
      <c r="N1095" s="98">
        <v>12483.443659667968</v>
      </c>
      <c r="O1095" s="98">
        <v>10204.561666666666</v>
      </c>
      <c r="P1095" s="98">
        <v>293.09599999999006</v>
      </c>
      <c r="Q1095" s="98">
        <v>14.769698595278379</v>
      </c>
      <c r="R1095" s="98">
        <f t="shared" si="133"/>
        <v>14.743489757555047</v>
      </c>
      <c r="S1095" s="98">
        <f t="shared" si="137"/>
        <v>886.18191571670275</v>
      </c>
      <c r="T1095" s="101">
        <v>16.492652706892954</v>
      </c>
    </row>
    <row r="1096" spans="2:20" x14ac:dyDescent="0.2">
      <c r="B1096" s="100">
        <v>43706.5</v>
      </c>
      <c r="C1096" s="98">
        <v>15.949515564706591</v>
      </c>
      <c r="D1096" s="98">
        <f t="shared" si="134"/>
        <v>12.419102105998208</v>
      </c>
      <c r="E1096" s="98">
        <v>108.73611111111111</v>
      </c>
      <c r="F1096" s="98">
        <f t="shared" si="132"/>
        <v>99.883616898148162</v>
      </c>
      <c r="G1096" s="98">
        <v>62416.175086805553</v>
      </c>
      <c r="H1096" s="98">
        <v>25.239854600694443</v>
      </c>
      <c r="I1096" s="98">
        <v>14693.151153989616</v>
      </c>
      <c r="J1096" s="98">
        <f t="shared" si="135"/>
        <v>83.496256510416671</v>
      </c>
      <c r="K1096" s="98">
        <v>53401.39453125</v>
      </c>
      <c r="L1096" s="98">
        <f t="shared" si="136"/>
        <v>277.20165197224668</v>
      </c>
      <c r="M1096" s="98">
        <f t="shared" si="131"/>
        <v>280.13842561700045</v>
      </c>
      <c r="N1096" s="98">
        <v>11665.155887044271</v>
      </c>
      <c r="O1096" s="98">
        <v>10064.630833333333</v>
      </c>
      <c r="P1096" s="98">
        <v>295.68611111111113</v>
      </c>
      <c r="Q1096" s="98">
        <v>18.484459138864445</v>
      </c>
      <c r="R1096" s="98">
        <f t="shared" si="133"/>
        <v>14.793424652848904</v>
      </c>
      <c r="S1096" s="98">
        <f t="shared" si="137"/>
        <v>1109.0675483318666</v>
      </c>
      <c r="T1096" s="101">
        <v>18.059289405961625</v>
      </c>
    </row>
    <row r="1097" spans="2:20" x14ac:dyDescent="0.2">
      <c r="B1097" s="100">
        <v>43706.541666666664</v>
      </c>
      <c r="C1097" s="98">
        <v>15.111403135546587</v>
      </c>
      <c r="D1097" s="98">
        <f t="shared" si="134"/>
        <v>12.395052190407791</v>
      </c>
      <c r="E1097" s="98">
        <v>111.39833333333333</v>
      </c>
      <c r="F1097" s="98">
        <f t="shared" si="132"/>
        <v>102.12309606481483</v>
      </c>
      <c r="G1097" s="98">
        <v>69104.927777777775</v>
      </c>
      <c r="H1097" s="98">
        <v>21.80964626736111</v>
      </c>
      <c r="I1097" s="98">
        <v>16012.831811110178</v>
      </c>
      <c r="J1097" s="98">
        <f t="shared" si="135"/>
        <v>89.588687065972209</v>
      </c>
      <c r="K1097" s="98">
        <v>53401.39453125</v>
      </c>
      <c r="L1097" s="98">
        <f t="shared" si="136"/>
        <v>280.65426095757221</v>
      </c>
      <c r="M1097" s="98">
        <f t="shared" si="131"/>
        <v>280.12461900709042</v>
      </c>
      <c r="N1097" s="98">
        <v>11305.887242024739</v>
      </c>
      <c r="O1097" s="98">
        <v>7750.2791666666662</v>
      </c>
      <c r="P1097" s="98">
        <v>294.35185185184082</v>
      </c>
      <c r="Q1097" s="98">
        <v>13.697590894268618</v>
      </c>
      <c r="R1097" s="98">
        <f t="shared" si="133"/>
        <v>14.774605876956022</v>
      </c>
      <c r="S1097" s="98">
        <f t="shared" si="137"/>
        <v>821.85545365611711</v>
      </c>
      <c r="T1097" s="101">
        <v>16.161704057240794</v>
      </c>
    </row>
    <row r="1098" spans="2:20" x14ac:dyDescent="0.2">
      <c r="B1098" s="100">
        <v>43706.583333333336</v>
      </c>
      <c r="C1098" s="98">
        <v>14.353857318795701</v>
      </c>
      <c r="D1098" s="98">
        <f t="shared" si="134"/>
        <v>12.368446244680326</v>
      </c>
      <c r="E1098" s="98">
        <v>93.208055555555561</v>
      </c>
      <c r="F1098" s="98">
        <f t="shared" si="132"/>
        <v>100.7324826388889</v>
      </c>
      <c r="G1098" s="98">
        <v>75244.699888887408</v>
      </c>
      <c r="H1098" s="98">
        <v>21.277408854166666</v>
      </c>
      <c r="I1098" s="98">
        <v>17343.778480555604</v>
      </c>
      <c r="J1098" s="98">
        <f t="shared" si="135"/>
        <v>71.930646701388895</v>
      </c>
      <c r="K1098" s="98">
        <v>53401.39453125</v>
      </c>
      <c r="L1098" s="98">
        <f t="shared" si="136"/>
        <v>280.86503744238939</v>
      </c>
      <c r="M1098" s="98">
        <f t="shared" si="131"/>
        <v>279.85366108971101</v>
      </c>
      <c r="N1098" s="98">
        <v>10895.742820638021</v>
      </c>
      <c r="O1098" s="98">
        <v>6604.31</v>
      </c>
      <c r="P1098" s="98">
        <v>295.12537037034832</v>
      </c>
      <c r="Q1098" s="98">
        <v>14.260332927958936</v>
      </c>
      <c r="R1098" s="98">
        <f t="shared" si="133"/>
        <v>15.066887096803631</v>
      </c>
      <c r="S1098" s="98">
        <f t="shared" si="137"/>
        <v>855.61997567753622</v>
      </c>
      <c r="T1098" s="101">
        <v>13.622481562892595</v>
      </c>
    </row>
    <row r="1099" spans="2:20" x14ac:dyDescent="0.2">
      <c r="B1099" s="100">
        <v>43706.625</v>
      </c>
      <c r="C1099" s="98">
        <v>13.861185862813404</v>
      </c>
      <c r="D1099" s="98">
        <f t="shared" si="134"/>
        <v>12.350635566576068</v>
      </c>
      <c r="E1099" s="98">
        <v>116.32916666666667</v>
      </c>
      <c r="F1099" s="98">
        <f t="shared" si="132"/>
        <v>100.76623263888892</v>
      </c>
      <c r="G1099" s="98">
        <v>82308.159259258769</v>
      </c>
      <c r="H1099" s="98">
        <v>21.179796006944443</v>
      </c>
      <c r="I1099" s="98">
        <v>18708.505833333333</v>
      </c>
      <c r="J1099" s="98">
        <f t="shared" si="135"/>
        <v>95.149370659722223</v>
      </c>
      <c r="K1099" s="98">
        <v>53401.39453125</v>
      </c>
      <c r="L1099" s="98">
        <f t="shared" si="136"/>
        <v>280.07680285942001</v>
      </c>
      <c r="M1099" s="98">
        <f t="shared" si="131"/>
        <v>279.79976012013429</v>
      </c>
      <c r="N1099" s="98">
        <v>10548.528243001301</v>
      </c>
      <c r="O1099" s="98">
        <v>7089.8950000000004</v>
      </c>
      <c r="P1099" s="98">
        <v>295.28101851854058</v>
      </c>
      <c r="Q1099" s="98">
        <v>15.20421565912056</v>
      </c>
      <c r="R1099" s="98">
        <f t="shared" si="133"/>
        <v>15.120834362677359</v>
      </c>
      <c r="S1099" s="98">
        <f t="shared" si="137"/>
        <v>912.25293954723361</v>
      </c>
      <c r="T1099" s="101">
        <v>13.889773745039063</v>
      </c>
    </row>
    <row r="1100" spans="2:20" x14ac:dyDescent="0.2">
      <c r="B1100" s="100">
        <v>43706.666666666664</v>
      </c>
      <c r="C1100" s="98">
        <v>13.676495184898377</v>
      </c>
      <c r="D1100" s="98">
        <f t="shared" si="134"/>
        <v>12.339605215570137</v>
      </c>
      <c r="E1100" s="98">
        <v>113.0475</v>
      </c>
      <c r="F1100" s="98">
        <f t="shared" si="132"/>
        <v>99.572667824074074</v>
      </c>
      <c r="G1100" s="98">
        <v>88739.305555555562</v>
      </c>
      <c r="H1100" s="98">
        <v>24.6572265625</v>
      </c>
      <c r="I1100" s="98">
        <v>20075.351111111111</v>
      </c>
      <c r="J1100" s="98">
        <f t="shared" si="135"/>
        <v>88.390273437499999</v>
      </c>
      <c r="K1100" s="98">
        <v>53401.39453125</v>
      </c>
      <c r="L1100" s="98">
        <f t="shared" si="136"/>
        <v>275.89790885085034</v>
      </c>
      <c r="M1100" s="98">
        <f t="shared" si="131"/>
        <v>279.40614077491983</v>
      </c>
      <c r="N1100" s="98">
        <v>10432.470926106771</v>
      </c>
      <c r="O1100" s="98">
        <v>7046.1091666666671</v>
      </c>
      <c r="P1100" s="98">
        <v>294.95805555555557</v>
      </c>
      <c r="Q1100" s="98">
        <v>19.060146704705225</v>
      </c>
      <c r="R1100" s="98">
        <f t="shared" si="133"/>
        <v>15.50604835809744</v>
      </c>
      <c r="S1100" s="98">
        <f t="shared" si="137"/>
        <v>1143.6088022823135</v>
      </c>
      <c r="T1100" s="101">
        <v>13.976705011269273</v>
      </c>
    </row>
    <row r="1101" spans="2:20" x14ac:dyDescent="0.2">
      <c r="B1101" s="100">
        <v>43706.708333333336</v>
      </c>
      <c r="C1101" s="98">
        <v>13.836364970089765</v>
      </c>
      <c r="D1101" s="98">
        <f t="shared" si="134"/>
        <v>12.363100350651798</v>
      </c>
      <c r="E1101" s="98">
        <v>98.720092592636746</v>
      </c>
      <c r="F1101" s="98">
        <f t="shared" si="132"/>
        <v>98.771653163582116</v>
      </c>
      <c r="G1101" s="98">
        <v>95376.294774010981</v>
      </c>
      <c r="H1101" s="98">
        <v>23.113368055555554</v>
      </c>
      <c r="I1101" s="98">
        <v>21454.817222222224</v>
      </c>
      <c r="J1101" s="98">
        <f t="shared" si="135"/>
        <v>75.606724537081192</v>
      </c>
      <c r="K1101" s="98">
        <v>53401.39453125</v>
      </c>
      <c r="L1101" s="98">
        <f t="shared" si="136"/>
        <v>278.47914045443554</v>
      </c>
      <c r="M1101" s="98">
        <f t="shared" si="131"/>
        <v>279.40314125495928</v>
      </c>
      <c r="N1101" s="98">
        <v>10543.672490234376</v>
      </c>
      <c r="O1101" s="98">
        <v>7088.2191666666668</v>
      </c>
      <c r="P1101" s="98">
        <v>295.05120370371475</v>
      </c>
      <c r="Q1101" s="98">
        <v>16.572063249279228</v>
      </c>
      <c r="R1101" s="98">
        <f t="shared" si="133"/>
        <v>15.51348846447724</v>
      </c>
      <c r="S1101" s="98">
        <f t="shared" si="137"/>
        <v>994.32379495675366</v>
      </c>
      <c r="T1101" s="101">
        <v>13.739766169640157</v>
      </c>
    </row>
    <row r="1102" spans="2:20" x14ac:dyDescent="0.2">
      <c r="B1102" s="100">
        <v>43706.75</v>
      </c>
      <c r="C1102" s="98">
        <v>13.097679251976984</v>
      </c>
      <c r="D1102" s="98">
        <f t="shared" si="134"/>
        <v>12.363519983119266</v>
      </c>
      <c r="E1102" s="98">
        <v>127.86750000000001</v>
      </c>
      <c r="F1102" s="98">
        <f t="shared" si="132"/>
        <v>98.947382330248772</v>
      </c>
      <c r="G1102" s="98">
        <v>101915.575</v>
      </c>
      <c r="H1102" s="98">
        <v>21.123860677083332</v>
      </c>
      <c r="I1102" s="98">
        <v>22829.463200000078</v>
      </c>
      <c r="J1102" s="98">
        <f t="shared" si="135"/>
        <v>106.74363932291668</v>
      </c>
      <c r="K1102" s="98">
        <v>53401.39453125</v>
      </c>
      <c r="L1102" s="98">
        <f t="shared" si="136"/>
        <v>279.99052284538334</v>
      </c>
      <c r="M1102" s="98">
        <f t="shared" si="131"/>
        <v>279.41727909795264</v>
      </c>
      <c r="N1102" s="98">
        <v>10031.700307617188</v>
      </c>
      <c r="O1102" s="98">
        <v>6992.1975000000002</v>
      </c>
      <c r="P1102" s="98">
        <v>294.84550925926203</v>
      </c>
      <c r="Q1102" s="98">
        <v>14.854986413878699</v>
      </c>
      <c r="R1102" s="98">
        <f t="shared" si="133"/>
        <v>15.500332488767915</v>
      </c>
      <c r="S1102" s="98">
        <f t="shared" si="137"/>
        <v>891.29918483272195</v>
      </c>
      <c r="T1102" s="101">
        <v>13.64043793771002</v>
      </c>
    </row>
    <row r="1103" spans="2:20" x14ac:dyDescent="0.2">
      <c r="B1103" s="100">
        <v>43706.791666666664</v>
      </c>
      <c r="C1103" s="98">
        <v>13.069945892404325</v>
      </c>
      <c r="D1103" s="98">
        <f t="shared" si="134"/>
        <v>12.362961880528445</v>
      </c>
      <c r="E1103" s="98">
        <v>111.22166666666666</v>
      </c>
      <c r="F1103" s="98">
        <f t="shared" si="132"/>
        <v>99.762092978396922</v>
      </c>
      <c r="G1103" s="98">
        <v>108443.84609227843</v>
      </c>
      <c r="H1103" s="98">
        <v>21.433767361111112</v>
      </c>
      <c r="I1103" s="98">
        <v>24201.328333333335</v>
      </c>
      <c r="J1103" s="98">
        <f t="shared" si="135"/>
        <v>89.787899305555555</v>
      </c>
      <c r="K1103" s="98">
        <v>53401.39453125</v>
      </c>
      <c r="L1103" s="98">
        <f t="shared" si="136"/>
        <v>275.63945316004879</v>
      </c>
      <c r="M1103" s="98">
        <f t="shared" si="131"/>
        <v>279.24812863961648</v>
      </c>
      <c r="N1103" s="98">
        <v>10006.37360107422</v>
      </c>
      <c r="O1103" s="98">
        <v>6997.7674999999999</v>
      </c>
      <c r="P1103" s="98">
        <v>295.16379629638459</v>
      </c>
      <c r="Q1103" s="98">
        <v>19.524343136335826</v>
      </c>
      <c r="R1103" s="98">
        <f t="shared" si="133"/>
        <v>15.690891897725033</v>
      </c>
      <c r="S1103" s="98">
        <f t="shared" si="137"/>
        <v>1171.4605881801497</v>
      </c>
      <c r="T1103" s="101">
        <v>13.205161925792797</v>
      </c>
    </row>
    <row r="1104" spans="2:20" x14ac:dyDescent="0.2">
      <c r="B1104" s="100">
        <v>43706.833333333336</v>
      </c>
      <c r="C1104" s="98">
        <v>13.139238953325483</v>
      </c>
      <c r="D1104" s="98">
        <f t="shared" si="134"/>
        <v>12.362445029524926</v>
      </c>
      <c r="E1104" s="98">
        <v>114.25861111111111</v>
      </c>
      <c r="F1104" s="98">
        <f t="shared" si="132"/>
        <v>100.08676890432281</v>
      </c>
      <c r="G1104" s="98">
        <v>115298.44941520214</v>
      </c>
      <c r="H1104" s="98">
        <v>26.2177734375</v>
      </c>
      <c r="I1104" s="98">
        <v>25579.087270833617</v>
      </c>
      <c r="J1104" s="98">
        <f t="shared" si="135"/>
        <v>88.040837673611108</v>
      </c>
      <c r="K1104" s="98">
        <v>53401.39453125</v>
      </c>
      <c r="L1104" s="98">
        <f t="shared" si="136"/>
        <v>278.53408087194384</v>
      </c>
      <c r="M1104" s="98">
        <f t="shared" si="131"/>
        <v>279.18043422995703</v>
      </c>
      <c r="N1104" s="98">
        <v>10089.811131184895</v>
      </c>
      <c r="O1104" s="98">
        <v>7000.6424999999999</v>
      </c>
      <c r="P1104" s="98">
        <v>295.35788888887402</v>
      </c>
      <c r="Q1104" s="98">
        <v>16.82380801693019</v>
      </c>
      <c r="R1104" s="98">
        <f t="shared" si="133"/>
        <v>15.778068983609087</v>
      </c>
      <c r="S1104" s="98">
        <f t="shared" si="137"/>
        <v>1009.4284810158114</v>
      </c>
      <c r="T1104" s="101">
        <v>13.450189104667256</v>
      </c>
    </row>
    <row r="1105" spans="2:20" x14ac:dyDescent="0.2">
      <c r="B1105" s="100">
        <v>43706.875</v>
      </c>
      <c r="C1105" s="98">
        <v>13.173230471611022</v>
      </c>
      <c r="D1105" s="98">
        <f t="shared" si="134"/>
        <v>12.343447689725842</v>
      </c>
      <c r="E1105" s="98">
        <v>84.05361111111111</v>
      </c>
      <c r="F1105" s="98">
        <f t="shared" si="132"/>
        <v>99.596838348767278</v>
      </c>
      <c r="G1105" s="98">
        <v>121247.96100926147</v>
      </c>
      <c r="H1105" s="98">
        <v>21.228417968750001</v>
      </c>
      <c r="I1105" s="98">
        <v>26943.731875000001</v>
      </c>
      <c r="J1105" s="98">
        <f t="shared" si="135"/>
        <v>62.825193142361108</v>
      </c>
      <c r="K1105" s="98">
        <v>53401.39453125</v>
      </c>
      <c r="L1105" s="98">
        <f t="shared" si="136"/>
        <v>277.11332770826385</v>
      </c>
      <c r="M1105" s="98">
        <f t="shared" si="131"/>
        <v>279.11306519755493</v>
      </c>
      <c r="N1105" s="98">
        <v>10137.29884765625</v>
      </c>
      <c r="O1105" s="98">
        <v>6994.8816666666671</v>
      </c>
      <c r="P1105" s="98">
        <v>295.08166666666665</v>
      </c>
      <c r="Q1105" s="98">
        <v>17.968338958402811</v>
      </c>
      <c r="R1105" s="98">
        <f t="shared" si="133"/>
        <v>15.84741332465134</v>
      </c>
      <c r="S1105" s="98">
        <f t="shared" si="137"/>
        <v>1078.1003375041687</v>
      </c>
      <c r="T1105" s="101">
        <v>13.559264106959519</v>
      </c>
    </row>
    <row r="1106" spans="2:20" x14ac:dyDescent="0.2">
      <c r="B1106" s="100">
        <v>43706.916666666664</v>
      </c>
      <c r="C1106" s="98">
        <v>13.616581183804406</v>
      </c>
      <c r="D1106" s="98">
        <f t="shared" si="134"/>
        <v>12.319717586610608</v>
      </c>
      <c r="E1106" s="98">
        <v>101.88666666666667</v>
      </c>
      <c r="F1106" s="98">
        <f t="shared" si="132"/>
        <v>99.753227237656162</v>
      </c>
      <c r="G1106" s="98">
        <v>127448.07777777778</v>
      </c>
      <c r="H1106" s="98">
        <v>21.316840277777779</v>
      </c>
      <c r="I1106" s="98">
        <v>28313.506944444445</v>
      </c>
      <c r="J1106" s="98">
        <f t="shared" si="135"/>
        <v>80.569826388888885</v>
      </c>
      <c r="K1106" s="98">
        <v>53401.39453125</v>
      </c>
      <c r="L1106" s="98">
        <f t="shared" si="136"/>
        <v>280.27165148208331</v>
      </c>
      <c r="M1106" s="98">
        <f t="shared" si="131"/>
        <v>279.16951227918406</v>
      </c>
      <c r="N1106" s="98">
        <v>10528.710339355468</v>
      </c>
      <c r="O1106" s="98">
        <v>7047.1191666666664</v>
      </c>
      <c r="P1106" s="98">
        <v>295.03750000000002</v>
      </c>
      <c r="Q1106" s="98">
        <v>14.765848517916682</v>
      </c>
      <c r="R1106" s="98">
        <f t="shared" si="133"/>
        <v>15.789415317095484</v>
      </c>
      <c r="S1106" s="98">
        <f t="shared" si="137"/>
        <v>885.95091107500093</v>
      </c>
      <c r="T1106" s="101">
        <v>13.709078186035363</v>
      </c>
    </row>
    <row r="1107" spans="2:20" x14ac:dyDescent="0.2">
      <c r="B1107" s="100">
        <v>43706.958333333336</v>
      </c>
      <c r="C1107" s="98">
        <v>13.896366131315007</v>
      </c>
      <c r="D1107" s="98">
        <f t="shared" si="134"/>
        <v>12.302692558027365</v>
      </c>
      <c r="E1107" s="98">
        <v>97.323055555555555</v>
      </c>
      <c r="F1107" s="98">
        <f t="shared" si="132"/>
        <v>99.38190779321171</v>
      </c>
      <c r="G1107" s="98">
        <v>133211.65934343153</v>
      </c>
      <c r="H1107" s="98">
        <v>24.592664930555557</v>
      </c>
      <c r="I1107" s="98">
        <v>29681.514166666668</v>
      </c>
      <c r="J1107" s="98">
        <f t="shared" si="135"/>
        <v>72.730390624999998</v>
      </c>
      <c r="K1107" s="98">
        <v>53401.39453125</v>
      </c>
      <c r="L1107" s="98">
        <f t="shared" si="136"/>
        <v>277.22354161965404</v>
      </c>
      <c r="M1107" s="98">
        <f t="shared" si="131"/>
        <v>279.04321282652921</v>
      </c>
      <c r="N1107" s="98">
        <v>10684.156707356771</v>
      </c>
      <c r="O1107" s="98">
        <v>7091.65</v>
      </c>
      <c r="P1107" s="98">
        <v>295.6202777777778</v>
      </c>
      <c r="Q1107" s="98">
        <v>18.396736158123758</v>
      </c>
      <c r="R1107" s="98">
        <f t="shared" si="133"/>
        <v>15.948434677157806</v>
      </c>
      <c r="S1107" s="98">
        <f t="shared" si="137"/>
        <v>1103.8041694874255</v>
      </c>
      <c r="T1107" s="101">
        <v>14.260710265195101</v>
      </c>
    </row>
    <row r="1108" spans="2:20" x14ac:dyDescent="0.2">
      <c r="B1108" s="100">
        <v>43707</v>
      </c>
      <c r="C1108" s="98">
        <v>13.253025242715763</v>
      </c>
      <c r="D1108" s="98">
        <f t="shared" si="134"/>
        <v>12.291626257366566</v>
      </c>
      <c r="E1108" s="98">
        <v>99.317222222222227</v>
      </c>
      <c r="F1108" s="98">
        <f t="shared" si="132"/>
        <v>99.174743441359865</v>
      </c>
      <c r="G1108" s="98">
        <v>139314.51040630142</v>
      </c>
      <c r="H1108" s="98">
        <v>22.782194010416667</v>
      </c>
      <c r="I1108" s="98">
        <v>31058.926203705469</v>
      </c>
      <c r="J1108" s="98">
        <f t="shared" si="135"/>
        <v>76.535028211805553</v>
      </c>
      <c r="K1108" s="98">
        <v>53401.39453125</v>
      </c>
      <c r="L1108" s="98">
        <f t="shared" si="136"/>
        <v>276.94315351917095</v>
      </c>
      <c r="M1108" s="98">
        <f t="shared" si="131"/>
        <v>278.96334377034918</v>
      </c>
      <c r="N1108" s="98">
        <v>10302.958233235677</v>
      </c>
      <c r="O1108" s="98">
        <v>7033.0908333333336</v>
      </c>
      <c r="P1108" s="98">
        <v>295.32265432096187</v>
      </c>
      <c r="Q1108" s="98">
        <v>18.379500801790918</v>
      </c>
      <c r="R1108" s="98">
        <f t="shared" si="133"/>
        <v>16.043001521403053</v>
      </c>
      <c r="S1108" s="98">
        <f t="shared" si="137"/>
        <v>1102.7700481074551</v>
      </c>
      <c r="T1108" s="101">
        <v>14.206000531448259</v>
      </c>
    </row>
    <row r="1109" spans="2:20" x14ac:dyDescent="0.2">
      <c r="B1109" s="100">
        <v>43707.041666666664</v>
      </c>
      <c r="C1109" s="98">
        <v>11.471035758124458</v>
      </c>
      <c r="D1109" s="98">
        <f t="shared" si="134"/>
        <v>12.264417995731007</v>
      </c>
      <c r="E1109" s="98">
        <v>113.34166666666667</v>
      </c>
      <c r="F1109" s="98">
        <f t="shared" si="132"/>
        <v>99.257555941359882</v>
      </c>
      <c r="G1109" s="98">
        <v>4491.4888888888891</v>
      </c>
      <c r="H1109" s="98">
        <v>21.430327690972224</v>
      </c>
      <c r="I1109" s="98">
        <v>2266.244075925883</v>
      </c>
      <c r="J1109" s="98">
        <f t="shared" si="135"/>
        <v>91.911338975694449</v>
      </c>
      <c r="K1109" s="98">
        <v>7016.2478109794192</v>
      </c>
      <c r="L1109" s="98">
        <f t="shared" si="136"/>
        <v>280.61914546610268</v>
      </c>
      <c r="M1109" s="98">
        <f t="shared" si="131"/>
        <v>279.19546983780589</v>
      </c>
      <c r="N1109" s="98">
        <v>9231.0068375651044</v>
      </c>
      <c r="O1109" s="98">
        <v>6980.6433333333334</v>
      </c>
      <c r="P1109" s="98">
        <v>295.10055555555556</v>
      </c>
      <c r="Q1109" s="98">
        <v>14.481410089452854</v>
      </c>
      <c r="R1109" s="98">
        <f t="shared" si="133"/>
        <v>15.820259456003749</v>
      </c>
      <c r="S1109" s="98">
        <f t="shared" si="137"/>
        <v>868.88460536717128</v>
      </c>
      <c r="T1109" s="101">
        <v>13.044947077552401</v>
      </c>
    </row>
    <row r="1110" spans="2:20" x14ac:dyDescent="0.2">
      <c r="B1110" s="100">
        <v>43707.083333333336</v>
      </c>
      <c r="C1110" s="98">
        <v>9.5630213568809754</v>
      </c>
      <c r="D1110" s="98">
        <f t="shared" si="134"/>
        <v>12.254806719377344</v>
      </c>
      <c r="E1110" s="98">
        <v>102.20305555555555</v>
      </c>
      <c r="F1110" s="98">
        <f t="shared" si="132"/>
        <v>100.19925733024877</v>
      </c>
      <c r="G1110" s="98">
        <v>9521.6111111092559</v>
      </c>
      <c r="H1110" s="98">
        <v>21.307063802083334</v>
      </c>
      <c r="I1110" s="98">
        <v>1996.4144444444444</v>
      </c>
      <c r="J1110" s="98">
        <f t="shared" si="135"/>
        <v>80.895991753472217</v>
      </c>
      <c r="K1110" s="98">
        <v>19590.33702193631</v>
      </c>
      <c r="L1110" s="98">
        <f t="shared" si="136"/>
        <v>273.92020088892428</v>
      </c>
      <c r="M1110" s="98">
        <f t="shared" si="131"/>
        <v>278.9172853849808</v>
      </c>
      <c r="N1110" s="98">
        <v>7990.4801257324216</v>
      </c>
      <c r="O1110" s="98">
        <v>6978.2458333333334</v>
      </c>
      <c r="P1110" s="98">
        <v>295.15435185185737</v>
      </c>
      <c r="Q1110" s="98">
        <v>21.234150962933072</v>
      </c>
      <c r="R1110" s="98">
        <f t="shared" si="133"/>
        <v>16.106165021869156</v>
      </c>
      <c r="S1110" s="98">
        <f t="shared" si="137"/>
        <v>1274.0490577759842</v>
      </c>
      <c r="T1110" s="101">
        <v>11.337038450042407</v>
      </c>
    </row>
    <row r="1111" spans="2:20" x14ac:dyDescent="0.2">
      <c r="B1111" s="100">
        <v>43707.125</v>
      </c>
      <c r="C1111" s="98">
        <v>8.234520239830017</v>
      </c>
      <c r="D1111" s="98">
        <f t="shared" si="134"/>
        <v>12.248030051234956</v>
      </c>
      <c r="E1111" s="98">
        <v>109.66722222222222</v>
      </c>
      <c r="F1111" s="98">
        <f t="shared" si="132"/>
        <v>100.60069251543395</v>
      </c>
      <c r="G1111" s="98">
        <v>15783.47849003103</v>
      </c>
      <c r="H1111" s="98">
        <v>26.102419704861113</v>
      </c>
      <c r="I1111" s="98">
        <v>3362.9383518511718</v>
      </c>
      <c r="J1111" s="98">
        <f t="shared" si="135"/>
        <v>83.564802517361102</v>
      </c>
      <c r="K1111" s="98">
        <v>31620.149298502605</v>
      </c>
      <c r="L1111" s="98">
        <f t="shared" si="136"/>
        <v>278.76971221310811</v>
      </c>
      <c r="M1111" s="98">
        <f t="shared" si="131"/>
        <v>278.83579092731924</v>
      </c>
      <c r="N1111" s="98">
        <v>6975.4546541341142</v>
      </c>
      <c r="O1111" s="98">
        <v>6951.5066666666671</v>
      </c>
      <c r="P1111" s="98">
        <v>294.57358796297262</v>
      </c>
      <c r="Q1111" s="98">
        <v>15.803875749864511</v>
      </c>
      <c r="R1111" s="98">
        <f t="shared" si="133"/>
        <v>16.169889417802747</v>
      </c>
      <c r="S1111" s="98">
        <f t="shared" si="137"/>
        <v>948.23254499187067</v>
      </c>
      <c r="T1111" s="101">
        <v>9.6128405904004151</v>
      </c>
    </row>
    <row r="1112" spans="2:20" x14ac:dyDescent="0.2">
      <c r="B1112" s="100">
        <v>43707.166666666664</v>
      </c>
      <c r="C1112" s="98">
        <v>7.3980339353165538</v>
      </c>
      <c r="D1112" s="98">
        <f t="shared" si="134"/>
        <v>12.249079766678571</v>
      </c>
      <c r="E1112" s="98">
        <v>75.148333333333326</v>
      </c>
      <c r="F1112" s="98">
        <f t="shared" si="132"/>
        <v>99.792648533952487</v>
      </c>
      <c r="G1112" s="98">
        <v>21358.254487179387</v>
      </c>
      <c r="H1112" s="98">
        <v>20.946169704861113</v>
      </c>
      <c r="I1112" s="98">
        <v>4718.6583962962904</v>
      </c>
      <c r="J1112" s="98">
        <f t="shared" si="135"/>
        <v>54.202163628472213</v>
      </c>
      <c r="K1112" s="98">
        <v>41937.313145616317</v>
      </c>
      <c r="L1112" s="98">
        <f t="shared" si="136"/>
        <v>278.44899120948162</v>
      </c>
      <c r="M1112" s="98">
        <f t="shared" si="131"/>
        <v>278.44974881151154</v>
      </c>
      <c r="N1112" s="98">
        <v>6406.2955452473961</v>
      </c>
      <c r="O1112" s="98">
        <v>6950.2049999999999</v>
      </c>
      <c r="P1112" s="98">
        <v>294.93953703703153</v>
      </c>
      <c r="Q1112" s="98">
        <v>16.490545827549909</v>
      </c>
      <c r="R1112" s="98">
        <f t="shared" si="133"/>
        <v>16.544558848425048</v>
      </c>
      <c r="S1112" s="98">
        <f t="shared" si="137"/>
        <v>989.43274965299452</v>
      </c>
      <c r="T1112" s="101">
        <v>8.4160985095725884</v>
      </c>
    </row>
    <row r="1113" spans="2:20" x14ac:dyDescent="0.2">
      <c r="B1113" s="100">
        <v>43707.208333333336</v>
      </c>
      <c r="C1113" s="98">
        <v>6.8740472840204729</v>
      </c>
      <c r="D1113" s="98">
        <f t="shared" si="134"/>
        <v>12.246205995262763</v>
      </c>
      <c r="E1113" s="98">
        <v>97.971666666666664</v>
      </c>
      <c r="F1113" s="98">
        <f t="shared" si="132"/>
        <v>100.34695408950803</v>
      </c>
      <c r="G1113" s="98">
        <v>27132.016666666666</v>
      </c>
      <c r="H1113" s="98">
        <v>21.06005859375</v>
      </c>
      <c r="I1113" s="98">
        <v>6068.7894444444446</v>
      </c>
      <c r="J1113" s="98">
        <f t="shared" si="135"/>
        <v>76.911608072916664</v>
      </c>
      <c r="K1113" s="98">
        <v>50205.86771745552</v>
      </c>
      <c r="L1113" s="98">
        <f t="shared" si="136"/>
        <v>275.34557745888412</v>
      </c>
      <c r="M1113" s="98">
        <f t="shared" si="131"/>
        <v>278.34518120327482</v>
      </c>
      <c r="N1113" s="98">
        <v>5986.3877315266927</v>
      </c>
      <c r="O1113" s="98">
        <v>6950.1166666666668</v>
      </c>
      <c r="P1113" s="98">
        <v>295.33777777777777</v>
      </c>
      <c r="Q1113" s="98">
        <v>19.992200318893623</v>
      </c>
      <c r="R1113" s="98">
        <f t="shared" si="133"/>
        <v>16.660947444315102</v>
      </c>
      <c r="S1113" s="98">
        <f t="shared" si="137"/>
        <v>1199.5320191336173</v>
      </c>
      <c r="T1113" s="101">
        <v>7.7500509867408578</v>
      </c>
    </row>
    <row r="1114" spans="2:20" x14ac:dyDescent="0.2">
      <c r="B1114" s="100">
        <v>43707.25</v>
      </c>
      <c r="C1114" s="98">
        <v>6.7996657005945842</v>
      </c>
      <c r="D1114" s="98">
        <f t="shared" si="134"/>
        <v>12.247943366146052</v>
      </c>
      <c r="E1114" s="98">
        <v>87.36611111111111</v>
      </c>
      <c r="F1114" s="98">
        <f t="shared" si="132"/>
        <v>99.784766589508024</v>
      </c>
      <c r="G1114" s="98">
        <v>32237.381565653748</v>
      </c>
      <c r="H1114" s="98">
        <v>26.345920138888889</v>
      </c>
      <c r="I1114" s="98">
        <v>7431.5911111111109</v>
      </c>
      <c r="J1114" s="98">
        <f t="shared" si="135"/>
        <v>61.020190972222224</v>
      </c>
      <c r="K1114" s="98">
        <v>53333.957692961296</v>
      </c>
      <c r="L1114" s="98">
        <f t="shared" si="136"/>
        <v>280.09986772146175</v>
      </c>
      <c r="M1114" s="98">
        <f t="shared" si="131"/>
        <v>278.33548079278756</v>
      </c>
      <c r="N1114" s="98">
        <v>5838.8871525065106</v>
      </c>
      <c r="O1114" s="98">
        <v>6949.7449999999999</v>
      </c>
      <c r="P1114" s="98">
        <v>295.00944444444445</v>
      </c>
      <c r="Q1114" s="98">
        <v>14.909576722982715</v>
      </c>
      <c r="R1114" s="98">
        <f t="shared" si="133"/>
        <v>16.675845578566534</v>
      </c>
      <c r="S1114" s="98">
        <f t="shared" si="137"/>
        <v>894.57460337896293</v>
      </c>
      <c r="T1114" s="101">
        <v>7.4088186459683092</v>
      </c>
    </row>
    <row r="1115" spans="2:20" x14ac:dyDescent="0.2">
      <c r="B1115" s="100">
        <v>43707.291666666664</v>
      </c>
      <c r="C1115" s="98">
        <v>6.82970459443517</v>
      </c>
      <c r="D1115" s="98">
        <f t="shared" si="134"/>
        <v>12.238378209374224</v>
      </c>
      <c r="E1115" s="98">
        <v>88.440416666666664</v>
      </c>
      <c r="F1115" s="98">
        <f t="shared" si="132"/>
        <v>99.912966820989524</v>
      </c>
      <c r="G1115" s="98">
        <v>38036.554694836937</v>
      </c>
      <c r="H1115" s="98">
        <v>20.962662760416666</v>
      </c>
      <c r="I1115" s="98">
        <v>8842.4964111112058</v>
      </c>
      <c r="J1115" s="98">
        <f t="shared" si="135"/>
        <v>67.477753906250001</v>
      </c>
      <c r="K1115" s="98">
        <v>53336.47265625</v>
      </c>
      <c r="L1115" s="98">
        <f t="shared" si="136"/>
        <v>274.22015645797882</v>
      </c>
      <c r="M1115" s="98">
        <f t="shared" ref="M1115:M1178" si="138">AVERAGE(L1092:L1115)</f>
        <v>278.0654759333658</v>
      </c>
      <c r="N1115" s="98">
        <v>5821.3318233235677</v>
      </c>
      <c r="O1115" s="98">
        <v>6954.038333333333</v>
      </c>
      <c r="P1115" s="98">
        <v>295.36907407407961</v>
      </c>
      <c r="Q1115" s="98">
        <v>21.148917616100775</v>
      </c>
      <c r="R1115" s="98">
        <f t="shared" si="133"/>
        <v>16.958763246630554</v>
      </c>
      <c r="S1115" s="98">
        <f t="shared" si="137"/>
        <v>1268.9350569660464</v>
      </c>
      <c r="T1115" s="101">
        <v>7.2847824844391287</v>
      </c>
    </row>
    <row r="1116" spans="2:20" x14ac:dyDescent="0.2">
      <c r="B1116" s="100">
        <v>43707.333333333336</v>
      </c>
      <c r="C1116" s="98">
        <v>8.262456894041323</v>
      </c>
      <c r="D1116" s="98">
        <f t="shared" si="134"/>
        <v>12.217889573851915</v>
      </c>
      <c r="E1116" s="98">
        <v>106.47777777777777</v>
      </c>
      <c r="F1116" s="98">
        <f t="shared" si="132"/>
        <v>100.22618441358208</v>
      </c>
      <c r="G1116" s="98">
        <v>43353.175000000003</v>
      </c>
      <c r="H1116" s="98">
        <v>23.403233506944446</v>
      </c>
      <c r="I1116" s="98">
        <v>10237.212222222222</v>
      </c>
      <c r="J1116" s="98">
        <f t="shared" si="135"/>
        <v>83.074544270833329</v>
      </c>
      <c r="K1116" s="98">
        <v>53336.47265625</v>
      </c>
      <c r="L1116" s="98">
        <f t="shared" si="136"/>
        <v>280.3217794700422</v>
      </c>
      <c r="M1116" s="98">
        <f t="shared" si="138"/>
        <v>278.21439510479075</v>
      </c>
      <c r="N1116" s="98">
        <v>6665.3882735188799</v>
      </c>
      <c r="O1116" s="98">
        <v>6949.3358333333335</v>
      </c>
      <c r="P1116" s="98">
        <v>294.8693518518408</v>
      </c>
      <c r="Q1116" s="98">
        <v>14.547572381798592</v>
      </c>
      <c r="R1116" s="98">
        <f t="shared" si="133"/>
        <v>16.811880936879209</v>
      </c>
      <c r="S1116" s="98">
        <f t="shared" si="137"/>
        <v>872.85434290791545</v>
      </c>
      <c r="T1116" s="101">
        <v>7.9026709973750666</v>
      </c>
    </row>
    <row r="1117" spans="2:20" x14ac:dyDescent="0.2">
      <c r="B1117" s="100">
        <v>43707.375</v>
      </c>
      <c r="C1117" s="98">
        <v>12.529221975714899</v>
      </c>
      <c r="D1117" s="98">
        <f t="shared" si="134"/>
        <v>12.174740552102042</v>
      </c>
      <c r="E1117" s="98">
        <v>79.496875000000003</v>
      </c>
      <c r="F1117" s="98">
        <f t="shared" ref="F1117:F1180" si="139">AVERAGE(E1094:E1117)</f>
        <v>100.82931809413763</v>
      </c>
      <c r="G1117" s="98">
        <v>48702.464814812607</v>
      </c>
      <c r="H1117" s="98">
        <v>23.9736328125</v>
      </c>
      <c r="I1117" s="98">
        <v>11661.743355555534</v>
      </c>
      <c r="J1117" s="98">
        <f t="shared" si="135"/>
        <v>55.523242187500003</v>
      </c>
      <c r="K1117" s="98">
        <v>53336.47265625</v>
      </c>
      <c r="L1117" s="98">
        <f t="shared" si="136"/>
        <v>273.10592110683109</v>
      </c>
      <c r="M1117" s="98">
        <f t="shared" si="138"/>
        <v>278.06926174035578</v>
      </c>
      <c r="N1117" s="98">
        <v>9467.2931840006513</v>
      </c>
      <c r="O1117" s="98">
        <v>6998.7133333333331</v>
      </c>
      <c r="P1117" s="98">
        <v>294.84472222222223</v>
      </c>
      <c r="Q1117" s="98">
        <v>21.738801115391155</v>
      </c>
      <c r="R1117" s="98">
        <f t="shared" ref="R1117:R1180" si="140">AVERAGE(Q1094:Q1117)</f>
        <v>16.946786677856817</v>
      </c>
      <c r="S1117" s="98">
        <f t="shared" si="137"/>
        <v>1304.3280669234694</v>
      </c>
      <c r="T1117" s="101">
        <v>10.554641275960538</v>
      </c>
    </row>
    <row r="1118" spans="2:20" x14ac:dyDescent="0.2">
      <c r="B1118" s="100">
        <v>43707.416666666664</v>
      </c>
      <c r="C1118" s="98">
        <v>16.285261624124313</v>
      </c>
      <c r="D1118" s="98">
        <f t="shared" si="134"/>
        <v>12.145245681944116</v>
      </c>
      <c r="E1118" s="98">
        <v>73.918194444444438</v>
      </c>
      <c r="F1118" s="98">
        <f t="shared" si="139"/>
        <v>100.98998360339688</v>
      </c>
      <c r="G1118" s="98">
        <v>53559.387943260139</v>
      </c>
      <c r="H1118" s="98">
        <v>20.922243923611113</v>
      </c>
      <c r="I1118" s="98">
        <v>13060.608618518512</v>
      </c>
      <c r="J1118" s="98">
        <f t="shared" si="135"/>
        <v>52.995950520833325</v>
      </c>
      <c r="K1118" s="98">
        <v>53336.47265625</v>
      </c>
      <c r="L1118" s="98">
        <f t="shared" si="136"/>
        <v>280.41686745037669</v>
      </c>
      <c r="M1118" s="98">
        <f t="shared" si="138"/>
        <v>278.02021060797364</v>
      </c>
      <c r="N1118" s="98">
        <v>11890.610230305989</v>
      </c>
      <c r="O1118" s="98">
        <v>7715.2591666666667</v>
      </c>
      <c r="P1118" s="98">
        <v>294.83666666666664</v>
      </c>
      <c r="Q1118" s="98">
        <v>14.41979921628996</v>
      </c>
      <c r="R1118" s="98">
        <f t="shared" si="140"/>
        <v>16.980371632254641</v>
      </c>
      <c r="S1118" s="98">
        <f t="shared" si="137"/>
        <v>865.18795297739757</v>
      </c>
      <c r="T1118" s="101">
        <v>14.735092937211416</v>
      </c>
    </row>
    <row r="1119" spans="2:20" x14ac:dyDescent="0.2">
      <c r="B1119" s="100">
        <v>43707.458333333336</v>
      </c>
      <c r="C1119" s="98">
        <v>16.648151986040176</v>
      </c>
      <c r="D1119" s="98">
        <f t="shared" si="134"/>
        <v>12.122083771380261</v>
      </c>
      <c r="E1119" s="98">
        <v>62.135833333333331</v>
      </c>
      <c r="F1119" s="98">
        <f t="shared" si="139"/>
        <v>98.897281057100585</v>
      </c>
      <c r="G1119" s="98">
        <v>57561.776444445415</v>
      </c>
      <c r="H1119" s="98">
        <v>26.291558159722221</v>
      </c>
      <c r="I1119" s="98">
        <v>14477.408333333333</v>
      </c>
      <c r="J1119" s="98">
        <f t="shared" si="135"/>
        <v>35.844275173611109</v>
      </c>
      <c r="K1119" s="98">
        <v>53336.47265625</v>
      </c>
      <c r="L1119" s="98">
        <f t="shared" si="136"/>
        <v>272.99409397402161</v>
      </c>
      <c r="M1119" s="98">
        <f t="shared" si="138"/>
        <v>277.79803529836153</v>
      </c>
      <c r="N1119" s="98">
        <v>12168.664459635416</v>
      </c>
      <c r="O1119" s="98">
        <v>7900.4350000000004</v>
      </c>
      <c r="P1119" s="98">
        <v>295.06240740742123</v>
      </c>
      <c r="Q1119" s="98">
        <v>22.068313433399631</v>
      </c>
      <c r="R1119" s="98">
        <f t="shared" si="140"/>
        <v>17.284480583843031</v>
      </c>
      <c r="S1119" s="98">
        <f t="shared" si="137"/>
        <v>1324.0988060039779</v>
      </c>
      <c r="T1119" s="101">
        <v>16.420543342888543</v>
      </c>
    </row>
    <row r="1120" spans="2:20" x14ac:dyDescent="0.2">
      <c r="B1120" s="100">
        <v>43707.5</v>
      </c>
      <c r="C1120" s="98">
        <v>16.208321043609953</v>
      </c>
      <c r="D1120" s="98">
        <f t="shared" si="134"/>
        <v>12.132867333001236</v>
      </c>
      <c r="E1120" s="98">
        <v>108.85444444444444</v>
      </c>
      <c r="F1120" s="98">
        <f t="shared" si="139"/>
        <v>98.90221161265616</v>
      </c>
      <c r="G1120" s="98">
        <v>62747.86215277778</v>
      </c>
      <c r="H1120" s="98">
        <v>21.115961371527778</v>
      </c>
      <c r="I1120" s="98">
        <v>15882.322962962948</v>
      </c>
      <c r="J1120" s="98">
        <f t="shared" si="135"/>
        <v>87.738483072916665</v>
      </c>
      <c r="K1120" s="98">
        <v>53336.47265625</v>
      </c>
      <c r="L1120" s="98">
        <f t="shared" si="136"/>
        <v>279.41202019142196</v>
      </c>
      <c r="M1120" s="98">
        <f t="shared" si="138"/>
        <v>277.89013397416051</v>
      </c>
      <c r="N1120" s="98">
        <v>11865.255710449219</v>
      </c>
      <c r="O1120" s="98">
        <v>7705.6908333333331</v>
      </c>
      <c r="P1120" s="98">
        <v>294.74</v>
      </c>
      <c r="Q1120" s="98">
        <v>15.327979808578061</v>
      </c>
      <c r="R1120" s="98">
        <f t="shared" si="140"/>
        <v>17.152960611747766</v>
      </c>
      <c r="S1120" s="98">
        <f t="shared" si="137"/>
        <v>919.67878851468367</v>
      </c>
      <c r="T1120" s="101">
        <v>16.240283257911084</v>
      </c>
    </row>
    <row r="1121" spans="2:20" x14ac:dyDescent="0.2">
      <c r="B1121" s="100">
        <v>43707.541666666664</v>
      </c>
      <c r="C1121" s="98">
        <v>15.665120968112928</v>
      </c>
      <c r="D1121" s="98">
        <f t="shared" si="134"/>
        <v>12.155938909358165</v>
      </c>
      <c r="E1121" s="98">
        <v>99.165925925936961</v>
      </c>
      <c r="F1121" s="98">
        <f t="shared" si="139"/>
        <v>98.392527970681314</v>
      </c>
      <c r="G1121" s="98">
        <v>68380.133950617572</v>
      </c>
      <c r="H1121" s="98">
        <v>26.444303385416667</v>
      </c>
      <c r="I1121" s="98">
        <v>17295.11138888889</v>
      </c>
      <c r="J1121" s="98">
        <f t="shared" si="135"/>
        <v>72.721622540520286</v>
      </c>
      <c r="K1121" s="98">
        <v>53336.47265625</v>
      </c>
      <c r="L1121" s="98">
        <f t="shared" si="136"/>
        <v>274.31204988135232</v>
      </c>
      <c r="M1121" s="98">
        <f t="shared" si="138"/>
        <v>277.62587517931792</v>
      </c>
      <c r="N1121" s="98">
        <v>11571.81729654948</v>
      </c>
      <c r="O1121" s="98">
        <v>7517.6816666666664</v>
      </c>
      <c r="P1121" s="98">
        <v>294.93827160493368</v>
      </c>
      <c r="Q1121" s="98">
        <v>20.626221723581352</v>
      </c>
      <c r="R1121" s="98">
        <f t="shared" si="140"/>
        <v>17.441653562969126</v>
      </c>
      <c r="S1121" s="98">
        <f t="shared" si="137"/>
        <v>1237.5733034148811</v>
      </c>
      <c r="T1121" s="101">
        <v>16.039705435877874</v>
      </c>
    </row>
    <row r="1122" spans="2:20" x14ac:dyDescent="0.2">
      <c r="B1122" s="100">
        <v>43707.583333333336</v>
      </c>
      <c r="C1122" s="98">
        <v>14.762489364412096</v>
      </c>
      <c r="D1122" s="98">
        <f t="shared" si="134"/>
        <v>12.172965244592184</v>
      </c>
      <c r="E1122" s="98">
        <v>101.82777777777778</v>
      </c>
      <c r="F1122" s="98">
        <f t="shared" si="139"/>
        <v>98.751683063273916</v>
      </c>
      <c r="G1122" s="98">
        <v>74745.860472221655</v>
      </c>
      <c r="H1122" s="98">
        <v>21.273784722222221</v>
      </c>
      <c r="I1122" s="98">
        <v>18718.572916666668</v>
      </c>
      <c r="J1122" s="98">
        <f t="shared" si="135"/>
        <v>80.553993055555566</v>
      </c>
      <c r="K1122" s="98">
        <v>53336.47265625</v>
      </c>
      <c r="L1122" s="98">
        <f t="shared" si="136"/>
        <v>278.89046874576559</v>
      </c>
      <c r="M1122" s="98">
        <f t="shared" si="138"/>
        <v>277.54360148362531</v>
      </c>
      <c r="N1122" s="98">
        <v>11100.000439453124</v>
      </c>
      <c r="O1122" s="98">
        <v>7237.6625000000004</v>
      </c>
      <c r="P1122" s="98">
        <v>294.82249999999999</v>
      </c>
      <c r="Q1122" s="98">
        <v>15.932031254234413</v>
      </c>
      <c r="R1122" s="98">
        <f t="shared" si="140"/>
        <v>17.511307659897273</v>
      </c>
      <c r="S1122" s="98">
        <f t="shared" si="137"/>
        <v>955.92187525406484</v>
      </c>
      <c r="T1122" s="101">
        <v>15.269810267875469</v>
      </c>
    </row>
    <row r="1123" spans="2:20" x14ac:dyDescent="0.2">
      <c r="B1123" s="100">
        <v>43707.625</v>
      </c>
      <c r="C1123" s="98">
        <v>14.608058104250166</v>
      </c>
      <c r="D1123" s="98">
        <f t="shared" si="134"/>
        <v>12.204084921318715</v>
      </c>
      <c r="E1123" s="98">
        <v>111.66694444444444</v>
      </c>
      <c r="F1123" s="98">
        <f t="shared" si="139"/>
        <v>98.557423804014647</v>
      </c>
      <c r="G1123" s="98">
        <v>81207.630555555559</v>
      </c>
      <c r="H1123" s="98">
        <v>26.642480468750001</v>
      </c>
      <c r="I1123" s="98">
        <v>20138.539722222224</v>
      </c>
      <c r="J1123" s="98">
        <f t="shared" si="135"/>
        <v>85.024463975694431</v>
      </c>
      <c r="K1123" s="98">
        <v>53336.47265625</v>
      </c>
      <c r="L1123" s="98">
        <f t="shared" si="136"/>
        <v>273.52482679956904</v>
      </c>
      <c r="M1123" s="98">
        <f t="shared" si="138"/>
        <v>277.27060248113156</v>
      </c>
      <c r="N1123" s="98">
        <v>11041.004835611979</v>
      </c>
      <c r="O1123" s="98">
        <v>7216.2333333333336</v>
      </c>
      <c r="P1123" s="98">
        <v>295.21111111111111</v>
      </c>
      <c r="Q1123" s="98">
        <v>21.686284311542082</v>
      </c>
      <c r="R1123" s="98">
        <f t="shared" si="140"/>
        <v>17.781393853748167</v>
      </c>
      <c r="S1123" s="98">
        <f t="shared" si="137"/>
        <v>1301.177058692525</v>
      </c>
      <c r="T1123" s="101">
        <v>14.772055614634237</v>
      </c>
    </row>
    <row r="1124" spans="2:20" x14ac:dyDescent="0.2">
      <c r="B1124" s="100">
        <v>43707.666666666664</v>
      </c>
      <c r="C1124" s="98">
        <v>14.162342892929447</v>
      </c>
      <c r="D1124" s="98">
        <f t="shared" si="134"/>
        <v>12.22432857582001</v>
      </c>
      <c r="E1124" s="98">
        <v>123.26777777777778</v>
      </c>
      <c r="F1124" s="98">
        <f t="shared" si="139"/>
        <v>98.983268711422056</v>
      </c>
      <c r="G1124" s="98">
        <v>88640.354227057556</v>
      </c>
      <c r="H1124" s="98">
        <v>21.441015624999999</v>
      </c>
      <c r="I1124" s="98">
        <v>21586.643533332819</v>
      </c>
      <c r="J1124" s="98">
        <f t="shared" si="135"/>
        <v>101.82676215277777</v>
      </c>
      <c r="K1124" s="98">
        <v>53336.47265625</v>
      </c>
      <c r="L1124" s="98">
        <f t="shared" si="136"/>
        <v>279.63920422760771</v>
      </c>
      <c r="M1124" s="98">
        <f t="shared" si="138"/>
        <v>277.42648978849638</v>
      </c>
      <c r="N1124" s="98">
        <v>10769.085041503906</v>
      </c>
      <c r="O1124" s="98">
        <v>7113.51</v>
      </c>
      <c r="P1124" s="98">
        <v>294.74796296296847</v>
      </c>
      <c r="Q1124" s="98">
        <v>15.108758735360786</v>
      </c>
      <c r="R1124" s="98">
        <f t="shared" si="140"/>
        <v>17.616752688358812</v>
      </c>
      <c r="S1124" s="98">
        <f t="shared" si="137"/>
        <v>906.52552412164709</v>
      </c>
      <c r="T1124" s="101">
        <v>14.555182756393462</v>
      </c>
    </row>
    <row r="1125" spans="2:20" x14ac:dyDescent="0.2">
      <c r="B1125" s="100">
        <v>43707.708333333336</v>
      </c>
      <c r="C1125" s="98">
        <v>13.534053082112223</v>
      </c>
      <c r="D1125" s="98">
        <f t="shared" si="134"/>
        <v>12.211732247154279</v>
      </c>
      <c r="E1125" s="98">
        <v>110.03166666666667</v>
      </c>
      <c r="F1125" s="98">
        <f t="shared" si="139"/>
        <v>99.454584297839972</v>
      </c>
      <c r="G1125" s="98">
        <v>95092.261111111118</v>
      </c>
      <c r="H1125" s="98">
        <v>23.68952907986111</v>
      </c>
      <c r="I1125" s="98">
        <v>23005.077499999999</v>
      </c>
      <c r="J1125" s="98">
        <f t="shared" si="135"/>
        <v>86.342137586805563</v>
      </c>
      <c r="K1125" s="98">
        <v>53336.47265625</v>
      </c>
      <c r="L1125" s="98">
        <f t="shared" si="136"/>
        <v>272.96492957329167</v>
      </c>
      <c r="M1125" s="98">
        <f t="shared" si="138"/>
        <v>277.19673100178204</v>
      </c>
      <c r="N1125" s="98">
        <v>10417.736713053386</v>
      </c>
      <c r="O1125" s="98">
        <v>7032.9266666666663</v>
      </c>
      <c r="P1125" s="98">
        <v>295.25638888888886</v>
      </c>
      <c r="Q1125" s="98">
        <v>22.291459315597184</v>
      </c>
      <c r="R1125" s="98">
        <f t="shared" si="140"/>
        <v>17.855060857788729</v>
      </c>
      <c r="S1125" s="98">
        <f t="shared" si="137"/>
        <v>1337.487558935831</v>
      </c>
      <c r="T1125" s="101">
        <v>14.275132286107789</v>
      </c>
    </row>
    <row r="1126" spans="2:20" x14ac:dyDescent="0.2">
      <c r="B1126" s="100">
        <v>43707.75</v>
      </c>
      <c r="C1126" s="98">
        <v>13.181376476817661</v>
      </c>
      <c r="D1126" s="98">
        <f t="shared" si="134"/>
        <v>12.215219631522642</v>
      </c>
      <c r="E1126" s="98">
        <v>96.700462962985043</v>
      </c>
      <c r="F1126" s="98">
        <f t="shared" si="139"/>
        <v>98.155957754631018</v>
      </c>
      <c r="G1126" s="98">
        <v>101936.20516569151</v>
      </c>
      <c r="H1126" s="98">
        <v>24.282074652777776</v>
      </c>
      <c r="I1126" s="98">
        <v>24441.040092592768</v>
      </c>
      <c r="J1126" s="98">
        <f t="shared" si="135"/>
        <v>72.418388310207263</v>
      </c>
      <c r="K1126" s="98">
        <v>53336.47265625</v>
      </c>
      <c r="L1126" s="98">
        <f t="shared" si="136"/>
        <v>278.62256869669955</v>
      </c>
      <c r="M1126" s="98">
        <f t="shared" si="138"/>
        <v>277.13973291225358</v>
      </c>
      <c r="N1126" s="98">
        <v>10163.229584147135</v>
      </c>
      <c r="O1126" s="98">
        <v>6988.8533333333335</v>
      </c>
      <c r="P1126" s="98">
        <v>294.84712962958548</v>
      </c>
      <c r="Q1126" s="98">
        <v>16.224560932885957</v>
      </c>
      <c r="R1126" s="98">
        <f t="shared" si="140"/>
        <v>17.912126462747363</v>
      </c>
      <c r="S1126" s="98">
        <f t="shared" si="137"/>
        <v>973.47365597315741</v>
      </c>
      <c r="T1126" s="101">
        <v>13.800378576150623</v>
      </c>
    </row>
    <row r="1127" spans="2:20" x14ac:dyDescent="0.2">
      <c r="B1127" s="100">
        <v>43707.791666666664</v>
      </c>
      <c r="C1127" s="98">
        <v>12.923266075982506</v>
      </c>
      <c r="D1127" s="98">
        <f t="shared" si="134"/>
        <v>12.209107972505066</v>
      </c>
      <c r="E1127" s="98">
        <v>135.36333333333334</v>
      </c>
      <c r="F1127" s="98">
        <f t="shared" si="139"/>
        <v>99.161860532408795</v>
      </c>
      <c r="G1127" s="98">
        <v>108482.98011111048</v>
      </c>
      <c r="H1127" s="98">
        <v>21.078190104166666</v>
      </c>
      <c r="I1127" s="98">
        <v>25854.364319444423</v>
      </c>
      <c r="J1127" s="98">
        <f t="shared" si="135"/>
        <v>114.28514322916668</v>
      </c>
      <c r="K1127" s="98">
        <v>53336.47265625</v>
      </c>
      <c r="L1127" s="98">
        <f t="shared" si="136"/>
        <v>274.78204774477001</v>
      </c>
      <c r="M1127" s="98">
        <f t="shared" si="138"/>
        <v>277.10400768661697</v>
      </c>
      <c r="N1127" s="98">
        <v>9971.3209456380209</v>
      </c>
      <c r="O1127" s="98">
        <v>6973.0174999999999</v>
      </c>
      <c r="P1127" s="98">
        <v>295.2186111111111</v>
      </c>
      <c r="Q1127" s="98">
        <v>20.436563366341094</v>
      </c>
      <c r="R1127" s="98">
        <f t="shared" si="140"/>
        <v>17.950135638997583</v>
      </c>
      <c r="S1127" s="98">
        <f t="shared" si="137"/>
        <v>1226.1938019804657</v>
      </c>
      <c r="T1127" s="101">
        <v>13.57591812304179</v>
      </c>
    </row>
    <row r="1128" spans="2:20" x14ac:dyDescent="0.2">
      <c r="B1128" s="100">
        <v>43707.833333333336</v>
      </c>
      <c r="C1128" s="98">
        <v>12.591082254515754</v>
      </c>
      <c r="D1128" s="98">
        <f t="shared" si="134"/>
        <v>12.186268110054661</v>
      </c>
      <c r="E1128" s="98">
        <v>109.52194444444444</v>
      </c>
      <c r="F1128" s="98">
        <f t="shared" si="139"/>
        <v>98.96449942129766</v>
      </c>
      <c r="G1128" s="98">
        <v>114972.21277777778</v>
      </c>
      <c r="H1128" s="98">
        <v>26.364377170138887</v>
      </c>
      <c r="I1128" s="98">
        <v>27277.241015325621</v>
      </c>
      <c r="J1128" s="98">
        <f t="shared" si="135"/>
        <v>83.157567274305563</v>
      </c>
      <c r="K1128" s="98">
        <v>53336.47265625</v>
      </c>
      <c r="L1128" s="98">
        <f t="shared" si="136"/>
        <v>280.53392917451612</v>
      </c>
      <c r="M1128" s="98">
        <f t="shared" si="138"/>
        <v>277.1873346992241</v>
      </c>
      <c r="N1128" s="98">
        <v>9661.8041040039061</v>
      </c>
      <c r="O1128" s="98">
        <v>6958.958333333333</v>
      </c>
      <c r="P1128" s="98">
        <v>295.70898148147182</v>
      </c>
      <c r="Q1128" s="98">
        <v>15.175052306955687</v>
      </c>
      <c r="R1128" s="98">
        <f t="shared" si="140"/>
        <v>17.881437484415311</v>
      </c>
      <c r="S1128" s="98">
        <f t="shared" si="137"/>
        <v>910.50313841734123</v>
      </c>
      <c r="T1128" s="101">
        <v>13.207922430965635</v>
      </c>
    </row>
    <row r="1129" spans="2:20" x14ac:dyDescent="0.2">
      <c r="B1129" s="100">
        <v>43707.875</v>
      </c>
      <c r="C1129" s="98">
        <v>12.29971156332228</v>
      </c>
      <c r="D1129" s="98">
        <f t="shared" si="134"/>
        <v>12.149871488875961</v>
      </c>
      <c r="E1129" s="98">
        <v>92.478333333333339</v>
      </c>
      <c r="F1129" s="98">
        <f t="shared" si="139"/>
        <v>99.315529513890283</v>
      </c>
      <c r="G1129" s="98">
        <v>121344.09800000068</v>
      </c>
      <c r="H1129" s="98">
        <v>21.064268663194444</v>
      </c>
      <c r="I1129" s="98">
        <v>28686.398714814775</v>
      </c>
      <c r="J1129" s="98">
        <f t="shared" si="135"/>
        <v>71.414064670138899</v>
      </c>
      <c r="K1129" s="98">
        <v>53336.47265625</v>
      </c>
      <c r="L1129" s="98">
        <f t="shared" si="136"/>
        <v>274.1566483993621</v>
      </c>
      <c r="M1129" s="98">
        <f t="shared" si="138"/>
        <v>277.06413972801982</v>
      </c>
      <c r="N1129" s="98">
        <v>9456.3760310872403</v>
      </c>
      <c r="O1129" s="98">
        <v>6950.3358333333335</v>
      </c>
      <c r="P1129" s="98">
        <v>295.18305555555554</v>
      </c>
      <c r="Q1129" s="98">
        <v>21.026407156193422</v>
      </c>
      <c r="R1129" s="98">
        <f t="shared" si="140"/>
        <v>18.00885699265659</v>
      </c>
      <c r="S1129" s="98">
        <f t="shared" si="137"/>
        <v>1261.5844293716052</v>
      </c>
      <c r="T1129" s="101">
        <v>12.719532153129371</v>
      </c>
    </row>
    <row r="1130" spans="2:20" x14ac:dyDescent="0.2">
      <c r="B1130" s="100">
        <v>43707.916666666664</v>
      </c>
      <c r="C1130" s="98">
        <v>12.041720063069627</v>
      </c>
      <c r="D1130" s="98">
        <f t="shared" si="134"/>
        <v>12.084252275512014</v>
      </c>
      <c r="E1130" s="98">
        <v>91.685000000000002</v>
      </c>
      <c r="F1130" s="98">
        <f t="shared" si="139"/>
        <v>98.890460069445851</v>
      </c>
      <c r="G1130" s="98">
        <v>127037.73611111111</v>
      </c>
      <c r="H1130" s="98">
        <v>26.274294704861113</v>
      </c>
      <c r="I1130" s="98">
        <v>30099.727424284523</v>
      </c>
      <c r="J1130" s="98">
        <f t="shared" si="135"/>
        <v>65.410705295138882</v>
      </c>
      <c r="K1130" s="98">
        <v>53336.47265625</v>
      </c>
      <c r="L1130" s="98">
        <f t="shared" si="136"/>
        <v>279.99285156700756</v>
      </c>
      <c r="M1130" s="98">
        <f t="shared" si="138"/>
        <v>277.05252306489166</v>
      </c>
      <c r="N1130" s="98">
        <v>9324.2945808919267</v>
      </c>
      <c r="O1130" s="98">
        <v>6950.4666666666662</v>
      </c>
      <c r="P1130" s="98">
        <v>295.03765432099499</v>
      </c>
      <c r="Q1130" s="98">
        <v>15.044802753987412</v>
      </c>
      <c r="R1130" s="98">
        <f t="shared" si="140"/>
        <v>18.020480085826204</v>
      </c>
      <c r="S1130" s="98">
        <f t="shared" si="137"/>
        <v>902.68816523924465</v>
      </c>
      <c r="T1130" s="101">
        <v>12.555483195739086</v>
      </c>
    </row>
    <row r="1131" spans="2:20" x14ac:dyDescent="0.2">
      <c r="B1131" s="100">
        <v>43707.958333333336</v>
      </c>
      <c r="C1131" s="98">
        <v>11.963298104250764</v>
      </c>
      <c r="D1131" s="98">
        <f t="shared" si="134"/>
        <v>12.003707774384338</v>
      </c>
      <c r="E1131" s="98">
        <v>103.72833333333334</v>
      </c>
      <c r="F1131" s="98">
        <f t="shared" si="139"/>
        <v>99.157346643519929</v>
      </c>
      <c r="G1131" s="98">
        <v>133173.90378787782</v>
      </c>
      <c r="H1131" s="98">
        <v>21.152821180555556</v>
      </c>
      <c r="I1131" s="98">
        <v>31519.899097222304</v>
      </c>
      <c r="J1131" s="98">
        <f t="shared" si="135"/>
        <v>82.575512152777776</v>
      </c>
      <c r="K1131" s="98">
        <v>53336.47265625</v>
      </c>
      <c r="L1131" s="98">
        <f t="shared" si="136"/>
        <v>273.03209619257183</v>
      </c>
      <c r="M1131" s="98">
        <f t="shared" si="138"/>
        <v>276.87787950542992</v>
      </c>
      <c r="N1131" s="98">
        <v>9282.8113102213538</v>
      </c>
      <c r="O1131" s="98">
        <v>6946.4116666666669</v>
      </c>
      <c r="P1131" s="98">
        <v>295.05888888888887</v>
      </c>
      <c r="Q1131" s="98">
        <v>22.026792696317038</v>
      </c>
      <c r="R1131" s="98">
        <f t="shared" si="140"/>
        <v>18.171732441584258</v>
      </c>
      <c r="S1131" s="98">
        <f t="shared" si="137"/>
        <v>1321.6075617790223</v>
      </c>
      <c r="T1131" s="101">
        <v>12.443466749588648</v>
      </c>
    </row>
    <row r="1132" spans="2:20" x14ac:dyDescent="0.2">
      <c r="B1132" s="100">
        <v>43708</v>
      </c>
      <c r="C1132" s="98">
        <v>11.271092075699837</v>
      </c>
      <c r="D1132" s="98">
        <f t="shared" si="134"/>
        <v>11.921127225758674</v>
      </c>
      <c r="E1132" s="98">
        <v>107.66888888888889</v>
      </c>
      <c r="F1132" s="98">
        <f t="shared" si="139"/>
        <v>99.505332754631013</v>
      </c>
      <c r="G1132" s="98">
        <v>139132.22632670033</v>
      </c>
      <c r="H1132" s="98">
        <v>26.293988715277777</v>
      </c>
      <c r="I1132" s="98">
        <v>32926.822222222225</v>
      </c>
      <c r="J1132" s="98">
        <f t="shared" si="135"/>
        <v>81.37490017361111</v>
      </c>
      <c r="K1132" s="98">
        <v>53336.47265625</v>
      </c>
      <c r="L1132" s="98">
        <f t="shared" si="136"/>
        <v>280.40178168001546</v>
      </c>
      <c r="M1132" s="98">
        <f t="shared" si="138"/>
        <v>277.02198901213177</v>
      </c>
      <c r="N1132" s="98">
        <v>8868.5548238118481</v>
      </c>
      <c r="O1132" s="98">
        <v>6941.5041666666666</v>
      </c>
      <c r="P1132" s="98">
        <v>295.12433333333166</v>
      </c>
      <c r="Q1132" s="98">
        <v>14.722551653316218</v>
      </c>
      <c r="R1132" s="98">
        <f t="shared" si="140"/>
        <v>18.019359560397813</v>
      </c>
      <c r="S1132" s="98">
        <f t="shared" si="137"/>
        <v>883.35309919897304</v>
      </c>
      <c r="T1132" s="101">
        <v>12.038495319785239</v>
      </c>
    </row>
    <row r="1133" spans="2:20" x14ac:dyDescent="0.2">
      <c r="B1133" s="100">
        <v>43708.041666666664</v>
      </c>
      <c r="C1133" s="98">
        <v>10.452393408548087</v>
      </c>
      <c r="D1133" s="98">
        <f t="shared" si="134"/>
        <v>11.878683794526324</v>
      </c>
      <c r="E1133" s="98">
        <v>84.785138888888895</v>
      </c>
      <c r="F1133" s="98">
        <f t="shared" si="139"/>
        <v>98.315477430556939</v>
      </c>
      <c r="G1133" s="98">
        <v>4204.5361111111115</v>
      </c>
      <c r="H1133" s="98">
        <v>20.986371527777777</v>
      </c>
      <c r="I1133" s="98">
        <v>2330.8713888888888</v>
      </c>
      <c r="J1133" s="98">
        <f t="shared" si="135"/>
        <v>63.798767361111118</v>
      </c>
      <c r="K1133" s="98">
        <v>7784.5034998136098</v>
      </c>
      <c r="L1133" s="98">
        <f t="shared" si="136"/>
        <v>276.02954213013629</v>
      </c>
      <c r="M1133" s="98">
        <f t="shared" si="138"/>
        <v>276.8307555397999</v>
      </c>
      <c r="N1133" s="98">
        <v>8518.6932902018234</v>
      </c>
      <c r="O1133" s="98">
        <v>6937.7849999999999</v>
      </c>
      <c r="P1133" s="98">
        <v>294.51907407405889</v>
      </c>
      <c r="Q1133" s="98">
        <v>18.489531943922628</v>
      </c>
      <c r="R1133" s="98">
        <f t="shared" si="140"/>
        <v>18.186364637667385</v>
      </c>
      <c r="S1133" s="98">
        <f t="shared" si="137"/>
        <v>1109.3719166353576</v>
      </c>
      <c r="T1133" s="101">
        <v>11.551887599922095</v>
      </c>
    </row>
    <row r="1134" spans="2:20" x14ac:dyDescent="0.2">
      <c r="B1134" s="100">
        <v>43708.083333333336</v>
      </c>
      <c r="C1134" s="98">
        <v>9.3718609174672096</v>
      </c>
      <c r="D1134" s="98">
        <f t="shared" si="134"/>
        <v>11.870718776217416</v>
      </c>
      <c r="E1134" s="98">
        <v>118.76555555555555</v>
      </c>
      <c r="F1134" s="98">
        <f t="shared" si="139"/>
        <v>99.005581597223625</v>
      </c>
      <c r="G1134" s="98">
        <v>8672.7053497944944</v>
      </c>
      <c r="H1134" s="98">
        <v>23.528417968749999</v>
      </c>
      <c r="I1134" s="98">
        <v>1974.6863888888888</v>
      </c>
      <c r="J1134" s="98">
        <f t="shared" si="135"/>
        <v>95.237137586805545</v>
      </c>
      <c r="K1134" s="98">
        <v>21918.686898961863</v>
      </c>
      <c r="L1134" s="98">
        <f t="shared" si="136"/>
        <v>276.61418899135452</v>
      </c>
      <c r="M1134" s="98">
        <f t="shared" si="138"/>
        <v>276.94300504406777</v>
      </c>
      <c r="N1134" s="98">
        <v>7802.9497615559894</v>
      </c>
      <c r="O1134" s="98">
        <v>6944.0225</v>
      </c>
      <c r="P1134" s="98">
        <v>294.48148148149249</v>
      </c>
      <c r="Q1134" s="98">
        <v>17.867292490137949</v>
      </c>
      <c r="R1134" s="98">
        <f t="shared" si="140"/>
        <v>18.046078867967591</v>
      </c>
      <c r="S1134" s="98">
        <f t="shared" si="137"/>
        <v>1072.0375494082768</v>
      </c>
      <c r="T1134" s="101">
        <v>10.749089530021367</v>
      </c>
    </row>
    <row r="1135" spans="2:20" x14ac:dyDescent="0.2">
      <c r="B1135" s="100">
        <v>43708.125</v>
      </c>
      <c r="C1135" s="98">
        <v>8.2686668641986838</v>
      </c>
      <c r="D1135" s="98">
        <f t="shared" si="134"/>
        <v>11.872141552232776</v>
      </c>
      <c r="E1135" s="98">
        <v>99.721944444444446</v>
      </c>
      <c r="F1135" s="98">
        <f t="shared" si="139"/>
        <v>98.591195023149552</v>
      </c>
      <c r="G1135" s="98">
        <v>14538.592013888889</v>
      </c>
      <c r="H1135" s="98">
        <v>24.040234375000001</v>
      </c>
      <c r="I1135" s="98">
        <v>3424.4724999999999</v>
      </c>
      <c r="J1135" s="98">
        <f t="shared" si="135"/>
        <v>75.681710069444449</v>
      </c>
      <c r="K1135" s="98">
        <v>35374.665766420367</v>
      </c>
      <c r="L1135" s="98">
        <f t="shared" si="136"/>
        <v>196.74151179952145</v>
      </c>
      <c r="M1135" s="98">
        <f t="shared" si="138"/>
        <v>273.52516336016834</v>
      </c>
      <c r="N1135" s="98">
        <v>6976.9692736816405</v>
      </c>
      <c r="O1135" s="98">
        <v>6940.5766666666668</v>
      </c>
      <c r="P1135" s="98">
        <v>204.14413888889882</v>
      </c>
      <c r="Q1135" s="98">
        <v>7.4026270893773631</v>
      </c>
      <c r="R1135" s="98">
        <f t="shared" si="140"/>
        <v>17.696026840447292</v>
      </c>
      <c r="S1135" s="98">
        <f t="shared" si="137"/>
        <v>444.1576253626418</v>
      </c>
      <c r="T1135" s="101">
        <v>9.671229336217511</v>
      </c>
    </row>
    <row r="1136" spans="2:20" x14ac:dyDescent="0.2">
      <c r="B1136" s="100">
        <v>43708.166666666664</v>
      </c>
      <c r="C1136" s="98">
        <v>8.0905760900905204</v>
      </c>
      <c r="D1136" s="98">
        <f t="shared" si="134"/>
        <v>11.90099747534836</v>
      </c>
      <c r="E1136" s="98">
        <v>92.136944444444438</v>
      </c>
      <c r="F1136" s="98">
        <f t="shared" si="139"/>
        <v>99.299053819445817</v>
      </c>
      <c r="G1136" s="98">
        <v>20515.451027777079</v>
      </c>
      <c r="H1136" s="98">
        <v>21.249392361111113</v>
      </c>
      <c r="I1136" s="98">
        <v>4825.8587555555587</v>
      </c>
      <c r="J1136" s="98">
        <f t="shared" si="135"/>
        <v>70.887552083333333</v>
      </c>
      <c r="K1136" s="98">
        <v>47271.40567310492</v>
      </c>
      <c r="L1136" s="98">
        <f t="shared" si="136"/>
        <v>20.103520832988952</v>
      </c>
      <c r="M1136" s="98">
        <f t="shared" si="138"/>
        <v>262.76076876114774</v>
      </c>
      <c r="N1136" s="98">
        <v>6612.1895947265621</v>
      </c>
      <c r="O1136" s="98">
        <v>6939.835</v>
      </c>
      <c r="P1136" s="98">
        <v>20.112500000000001</v>
      </c>
      <c r="Q1136" s="98">
        <v>8.9791670110490589E-3</v>
      </c>
      <c r="R1136" s="98">
        <f t="shared" si="140"/>
        <v>17.009294896258172</v>
      </c>
      <c r="S1136" s="98">
        <f t="shared" si="137"/>
        <v>0.53875002066294353</v>
      </c>
      <c r="T1136" s="101">
        <v>8.9017867201341634</v>
      </c>
    </row>
    <row r="1137" spans="2:20" x14ac:dyDescent="0.2">
      <c r="B1137" s="100">
        <v>43708.208333333336</v>
      </c>
      <c r="C1137" s="98">
        <v>7.2493949341547621</v>
      </c>
      <c r="D1137" s="98">
        <f t="shared" si="134"/>
        <v>11.916636960770623</v>
      </c>
      <c r="E1137" s="98">
        <v>79.611111111111114</v>
      </c>
      <c r="F1137" s="98">
        <f t="shared" si="139"/>
        <v>98.534030671297671</v>
      </c>
      <c r="G1137" s="98">
        <v>25730.416666666668</v>
      </c>
      <c r="H1137" s="98">
        <v>26.38484157986111</v>
      </c>
      <c r="I1137" s="98">
        <v>6258.8403950606453</v>
      </c>
      <c r="J1137" s="98">
        <f t="shared" si="135"/>
        <v>53.226269531250004</v>
      </c>
      <c r="K1137" s="98">
        <v>56369.67009765625</v>
      </c>
      <c r="L1137" s="98">
        <f t="shared" si="136"/>
        <v>5.1619467590790657</v>
      </c>
      <c r="M1137" s="98">
        <f t="shared" si="138"/>
        <v>251.50311748198919</v>
      </c>
      <c r="N1137" s="98">
        <v>5952.2955708821619</v>
      </c>
      <c r="O1137" s="98">
        <v>6942.5375000000004</v>
      </c>
      <c r="P1137" s="98">
        <v>5.1659259259038501</v>
      </c>
      <c r="Q1137" s="98">
        <v>3.9791668247845437E-3</v>
      </c>
      <c r="R1137" s="98">
        <f t="shared" si="140"/>
        <v>16.176452348255303</v>
      </c>
      <c r="S1137" s="98">
        <f t="shared" si="137"/>
        <v>0.23875000948707262</v>
      </c>
      <c r="T1137" s="101">
        <v>8.4575428641553856</v>
      </c>
    </row>
    <row r="1138" spans="2:20" x14ac:dyDescent="0.2">
      <c r="B1138" s="100">
        <v>43708.25</v>
      </c>
      <c r="C1138" s="98">
        <v>6.7575192313491907</v>
      </c>
      <c r="D1138" s="98">
        <f t="shared" si="134"/>
        <v>11.914880857885398</v>
      </c>
      <c r="E1138" s="98">
        <v>88.455277777777781</v>
      </c>
      <c r="F1138" s="98">
        <f t="shared" si="139"/>
        <v>98.579412615742115</v>
      </c>
      <c r="G1138" s="98">
        <v>31280.291888886823</v>
      </c>
      <c r="H1138" s="98">
        <v>21.116351996527779</v>
      </c>
      <c r="I1138" s="98">
        <v>7670.1740972221787</v>
      </c>
      <c r="J1138" s="98">
        <f t="shared" si="135"/>
        <v>67.338925781249998</v>
      </c>
      <c r="K1138" s="98">
        <v>59497.494457465276</v>
      </c>
      <c r="L1138" s="98">
        <f t="shared" si="136"/>
        <v>8.2773313624352323</v>
      </c>
      <c r="M1138" s="98">
        <f t="shared" si="138"/>
        <v>240.17717846702979</v>
      </c>
      <c r="N1138" s="98">
        <v>5541.5247436523441</v>
      </c>
      <c r="O1138" s="98">
        <v>6981.6625000000004</v>
      </c>
      <c r="P1138" s="98">
        <v>8.2927777777777774</v>
      </c>
      <c r="Q1138" s="98">
        <v>1.5446415342545757E-2</v>
      </c>
      <c r="R1138" s="98">
        <f t="shared" si="140"/>
        <v>15.555863585436962</v>
      </c>
      <c r="S1138" s="98">
        <f t="shared" si="137"/>
        <v>0.92678492055274542</v>
      </c>
      <c r="T1138" s="101">
        <v>7.5142210460495615</v>
      </c>
    </row>
    <row r="1139" spans="2:20" x14ac:dyDescent="0.2">
      <c r="B1139" s="100">
        <v>43708.291666666664</v>
      </c>
      <c r="C1139" s="98">
        <v>6.5651555601755778</v>
      </c>
      <c r="D1139" s="98">
        <f t="shared" si="134"/>
        <v>11.903857981457916</v>
      </c>
      <c r="E1139" s="98">
        <v>90.041250000000005</v>
      </c>
      <c r="F1139" s="98">
        <f t="shared" si="139"/>
        <v>98.646114004631002</v>
      </c>
      <c r="G1139" s="98">
        <v>36046.067948718599</v>
      </c>
      <c r="H1139" s="98">
        <v>23.434125434027777</v>
      </c>
      <c r="I1139" s="98">
        <v>9070.0736111111109</v>
      </c>
      <c r="J1139" s="98">
        <f t="shared" si="135"/>
        <v>66.607124565972228</v>
      </c>
      <c r="K1139" s="98">
        <v>59500.12890625</v>
      </c>
      <c r="L1139" s="98">
        <f t="shared" si="136"/>
        <v>155.55296473625634</v>
      </c>
      <c r="M1139" s="98">
        <f t="shared" si="138"/>
        <v>235.23271214529134</v>
      </c>
      <c r="N1139" s="98">
        <v>5557.5838761393234</v>
      </c>
      <c r="O1139" s="98">
        <v>6977.1616666666669</v>
      </c>
      <c r="P1139" s="98">
        <v>167.56638888888889</v>
      </c>
      <c r="Q1139" s="98">
        <v>12.013424152632554</v>
      </c>
      <c r="R1139" s="98">
        <f t="shared" si="140"/>
        <v>15.17521802445912</v>
      </c>
      <c r="S1139" s="98">
        <f t="shared" si="137"/>
        <v>720.80544915795326</v>
      </c>
      <c r="T1139" s="101">
        <v>7.1034805432771746</v>
      </c>
    </row>
    <row r="1140" spans="2:20" x14ac:dyDescent="0.2">
      <c r="B1140" s="100">
        <v>43708.333333333336</v>
      </c>
      <c r="C1140" s="98">
        <v>7.2224959053136022</v>
      </c>
      <c r="D1140" s="98">
        <f t="shared" ref="D1140:D1203" si="141">AVERAGE(C1117:C1140)</f>
        <v>11.86052627359426</v>
      </c>
      <c r="E1140" s="98">
        <v>68.113611111111112</v>
      </c>
      <c r="F1140" s="98">
        <f t="shared" si="139"/>
        <v>97.047607060186564</v>
      </c>
      <c r="G1140" s="98">
        <v>41425.122820513781</v>
      </c>
      <c r="H1140" s="98">
        <v>18.995366753472222</v>
      </c>
      <c r="I1140" s="98">
        <v>10316.923911111089</v>
      </c>
      <c r="J1140" s="98">
        <f t="shared" si="135"/>
        <v>49.118244357638886</v>
      </c>
      <c r="K1140" s="98">
        <v>59500.12890625</v>
      </c>
      <c r="L1140" s="98">
        <f t="shared" si="136"/>
        <v>-7.8682362433109016E-3</v>
      </c>
      <c r="M1140" s="98">
        <f t="shared" si="138"/>
        <v>223.55231015752943</v>
      </c>
      <c r="N1140" s="98">
        <v>5749.1158504231771</v>
      </c>
      <c r="O1140" s="98">
        <v>6971.8383333333331</v>
      </c>
      <c r="P1140" s="98">
        <v>0</v>
      </c>
      <c r="Q1140" s="98">
        <v>7.8682362433109016E-3</v>
      </c>
      <c r="R1140" s="98">
        <f t="shared" si="140"/>
        <v>14.569397018394319</v>
      </c>
      <c r="S1140" s="98">
        <f t="shared" si="137"/>
        <v>0.4720941745986541</v>
      </c>
      <c r="T1140" s="101">
        <v>7.5749110431269377</v>
      </c>
    </row>
    <row r="1141" spans="2:20" x14ac:dyDescent="0.2">
      <c r="B1141" s="100">
        <v>43708.375</v>
      </c>
      <c r="C1141" s="98">
        <v>9.0885643819072808</v>
      </c>
      <c r="D1141" s="98">
        <f t="shared" si="141"/>
        <v>11.717165540518943</v>
      </c>
      <c r="E1141" s="98">
        <v>90.148194444444442</v>
      </c>
      <c r="F1141" s="98">
        <f t="shared" si="139"/>
        <v>97.491412037038401</v>
      </c>
      <c r="G1141" s="98">
        <v>46078.72037036949</v>
      </c>
      <c r="H1141" s="98">
        <v>21.074186197916667</v>
      </c>
      <c r="I1141" s="98">
        <v>11469.24138888889</v>
      </c>
      <c r="J1141" s="98">
        <f t="shared" si="135"/>
        <v>69.074008246527768</v>
      </c>
      <c r="K1141" s="98">
        <v>59500.12890625</v>
      </c>
      <c r="L1141" s="98">
        <f t="shared" si="136"/>
        <v>207.02079789132708</v>
      </c>
      <c r="M1141" s="98">
        <f t="shared" si="138"/>
        <v>220.79876335688346</v>
      </c>
      <c r="N1141" s="98">
        <v>7104.3752815755206</v>
      </c>
      <c r="O1141" s="98">
        <v>6981.1191666666664</v>
      </c>
      <c r="P1141" s="98">
        <v>225.08861111111111</v>
      </c>
      <c r="Q1141" s="98">
        <v>18.067813219784036</v>
      </c>
      <c r="R1141" s="98">
        <f t="shared" si="140"/>
        <v>14.416439189410688</v>
      </c>
      <c r="S1141" s="98">
        <f t="shared" si="137"/>
        <v>1084.068793187042</v>
      </c>
      <c r="T1141" s="101">
        <v>8.4142124563450889</v>
      </c>
    </row>
    <row r="1142" spans="2:20" x14ac:dyDescent="0.2">
      <c r="B1142" s="100">
        <v>43708.416666666664</v>
      </c>
      <c r="C1142" s="98">
        <v>11.746509015507117</v>
      </c>
      <c r="D1142" s="98">
        <f t="shared" si="141"/>
        <v>11.528050848493228</v>
      </c>
      <c r="E1142" s="98">
        <v>74.599999999999994</v>
      </c>
      <c r="F1142" s="98">
        <f t="shared" si="139"/>
        <v>97.519820601853212</v>
      </c>
      <c r="G1142" s="98">
        <v>49996.565197425422</v>
      </c>
      <c r="H1142" s="98">
        <v>15.938975694444444</v>
      </c>
      <c r="I1142" s="98">
        <v>12624.793185185245</v>
      </c>
      <c r="J1142" s="98">
        <f t="shared" si="135"/>
        <v>58.66102430555555</v>
      </c>
      <c r="K1142" s="98">
        <v>59500.12890625</v>
      </c>
      <c r="L1142" s="98">
        <f t="shared" si="136"/>
        <v>284.1719694662508</v>
      </c>
      <c r="M1142" s="98">
        <f t="shared" si="138"/>
        <v>220.95522594087822</v>
      </c>
      <c r="N1142" s="98">
        <v>9020.1024104817716</v>
      </c>
      <c r="O1142" s="98">
        <v>6986.649166666667</v>
      </c>
      <c r="P1142" s="98">
        <v>295.29740740742119</v>
      </c>
      <c r="Q1142" s="98">
        <v>11.125437941170402</v>
      </c>
      <c r="R1142" s="98">
        <f t="shared" si="140"/>
        <v>14.279174136280703</v>
      </c>
      <c r="S1142" s="98">
        <f t="shared" si="137"/>
        <v>667.52627647022416</v>
      </c>
      <c r="T1142" s="101">
        <v>10.85135418230603</v>
      </c>
    </row>
    <row r="1143" spans="2:20" x14ac:dyDescent="0.2">
      <c r="B1143" s="100">
        <v>43708.458333333336</v>
      </c>
      <c r="C1143" s="98">
        <v>13.828426287439134</v>
      </c>
      <c r="D1143" s="98">
        <f t="shared" si="141"/>
        <v>11.410562277718183</v>
      </c>
      <c r="E1143" s="98">
        <v>58.358333333333334</v>
      </c>
      <c r="F1143" s="98">
        <f t="shared" si="139"/>
        <v>97.362424768519872</v>
      </c>
      <c r="G1143" s="98">
        <v>54522.232962965303</v>
      </c>
      <c r="H1143" s="98">
        <v>21.008398437499999</v>
      </c>
      <c r="I1143" s="98">
        <v>13792.542536900937</v>
      </c>
      <c r="J1143" s="98">
        <f t="shared" si="135"/>
        <v>37.349934895833336</v>
      </c>
      <c r="K1143" s="98">
        <v>59500.12890625</v>
      </c>
      <c r="L1143" s="98">
        <f t="shared" si="136"/>
        <v>282.61552029528553</v>
      </c>
      <c r="M1143" s="98">
        <f t="shared" si="138"/>
        <v>221.35611870426422</v>
      </c>
      <c r="N1143" s="98">
        <v>10563.483134765625</v>
      </c>
      <c r="O1143" s="98">
        <v>7091.8183333333336</v>
      </c>
      <c r="P1143" s="98">
        <v>295.10333333333335</v>
      </c>
      <c r="Q1143" s="98">
        <v>12.487813038047817</v>
      </c>
      <c r="R1143" s="98">
        <f t="shared" si="140"/>
        <v>13.879986619807715</v>
      </c>
      <c r="S1143" s="98">
        <f t="shared" si="137"/>
        <v>749.26878228286898</v>
      </c>
      <c r="T1143" s="101">
        <v>13.229785863228608</v>
      </c>
    </row>
    <row r="1144" spans="2:20" x14ac:dyDescent="0.2">
      <c r="B1144" s="100">
        <v>43708.5</v>
      </c>
      <c r="C1144" s="98">
        <v>14.595148309071858</v>
      </c>
      <c r="D1144" s="98">
        <f t="shared" si="141"/>
        <v>11.343346747112429</v>
      </c>
      <c r="E1144" s="98">
        <v>80.672222222222217</v>
      </c>
      <c r="F1144" s="98">
        <f t="shared" si="139"/>
        <v>96.188165509260628</v>
      </c>
      <c r="G1144" s="98">
        <v>58770.894444444442</v>
      </c>
      <c r="H1144" s="98">
        <v>21.121278211805556</v>
      </c>
      <c r="I1144" s="98">
        <v>14936.390555555556</v>
      </c>
      <c r="J1144" s="98">
        <f t="shared" si="135"/>
        <v>59.550944010416657</v>
      </c>
      <c r="K1144" s="98">
        <v>59500.12890625</v>
      </c>
      <c r="L1144" s="98">
        <f t="shared" si="136"/>
        <v>282.54285803711662</v>
      </c>
      <c r="M1144" s="98">
        <f t="shared" si="138"/>
        <v>221.48657028116818</v>
      </c>
      <c r="N1144" s="98">
        <v>11031.612763671876</v>
      </c>
      <c r="O1144" s="98">
        <v>7225.3850000000002</v>
      </c>
      <c r="P1144" s="98">
        <v>294.81988636363297</v>
      </c>
      <c r="Q1144" s="98">
        <v>12.27702832651635</v>
      </c>
      <c r="R1144" s="98">
        <f t="shared" si="140"/>
        <v>13.752863641388478</v>
      </c>
      <c r="S1144" s="98">
        <f t="shared" si="137"/>
        <v>736.62169959098094</v>
      </c>
      <c r="T1144" s="101">
        <v>14.65305009704109</v>
      </c>
    </row>
    <row r="1145" spans="2:20" x14ac:dyDescent="0.2">
      <c r="B1145" s="100">
        <v>43708.541666666664</v>
      </c>
      <c r="C1145" s="98">
        <v>15.062811183399624</v>
      </c>
      <c r="D1145" s="98">
        <f t="shared" si="141"/>
        <v>11.318250506082707</v>
      </c>
      <c r="E1145" s="98">
        <v>97.552222222222227</v>
      </c>
      <c r="F1145" s="98">
        <f t="shared" si="139"/>
        <v>96.120927854939183</v>
      </c>
      <c r="G1145" s="98">
        <v>64131.057222222225</v>
      </c>
      <c r="H1145" s="98">
        <v>15.812250434027778</v>
      </c>
      <c r="I1145" s="98">
        <v>16100.859996296143</v>
      </c>
      <c r="J1145" s="98">
        <f t="shared" si="135"/>
        <v>81.739971788194453</v>
      </c>
      <c r="K1145" s="98">
        <v>59500.12890625</v>
      </c>
      <c r="L1145" s="98">
        <f t="shared" si="136"/>
        <v>282.73615919228229</v>
      </c>
      <c r="M1145" s="98">
        <f t="shared" si="138"/>
        <v>221.83757483579032</v>
      </c>
      <c r="N1145" s="98">
        <v>11305.803380533855</v>
      </c>
      <c r="O1145" s="98">
        <v>7354.3</v>
      </c>
      <c r="P1145" s="98">
        <v>294.80597222222224</v>
      </c>
      <c r="Q1145" s="98">
        <v>12.06981302993993</v>
      </c>
      <c r="R1145" s="98">
        <f t="shared" si="140"/>
        <v>13.396346612486752</v>
      </c>
      <c r="S1145" s="98">
        <f t="shared" si="137"/>
        <v>724.1887817963958</v>
      </c>
      <c r="T1145" s="101">
        <v>15.081772059627175</v>
      </c>
    </row>
    <row r="1146" spans="2:20" x14ac:dyDescent="0.2">
      <c r="B1146" s="100">
        <v>43708.583333333336</v>
      </c>
      <c r="C1146" s="98">
        <v>14.681982384047393</v>
      </c>
      <c r="D1146" s="98">
        <f t="shared" si="141"/>
        <v>11.314896048567512</v>
      </c>
      <c r="E1146" s="98">
        <v>111.11944444444444</v>
      </c>
      <c r="F1146" s="98">
        <f t="shared" si="139"/>
        <v>96.508080632716982</v>
      </c>
      <c r="G1146" s="98">
        <v>70073.705165692169</v>
      </c>
      <c r="H1146" s="98">
        <v>21.163357204861111</v>
      </c>
      <c r="I1146" s="98">
        <v>17258.387839967807</v>
      </c>
      <c r="J1146" s="98">
        <f t="shared" si="135"/>
        <v>89.956087239583326</v>
      </c>
      <c r="K1146" s="98">
        <v>59500.12890625</v>
      </c>
      <c r="L1146" s="98">
        <f t="shared" si="136"/>
        <v>284.81686760981052</v>
      </c>
      <c r="M1146" s="98">
        <f t="shared" si="138"/>
        <v>222.0845081217922</v>
      </c>
      <c r="N1146" s="98">
        <v>11122.291378580729</v>
      </c>
      <c r="O1146" s="98">
        <v>7258.1075000000001</v>
      </c>
      <c r="P1146" s="98">
        <v>294.98388888888888</v>
      </c>
      <c r="Q1146" s="98">
        <v>10.167021279078391</v>
      </c>
      <c r="R1146" s="98">
        <f t="shared" si="140"/>
        <v>13.156137863521918</v>
      </c>
      <c r="S1146" s="98">
        <f t="shared" si="137"/>
        <v>610.02127674470341</v>
      </c>
      <c r="T1146" s="101">
        <v>15.349207926185594</v>
      </c>
    </row>
    <row r="1147" spans="2:20" x14ac:dyDescent="0.2">
      <c r="B1147" s="100">
        <v>43708.625</v>
      </c>
      <c r="C1147" s="98">
        <v>14.011776593993936</v>
      </c>
      <c r="D1147" s="98">
        <f t="shared" si="141"/>
        <v>11.290050985640169</v>
      </c>
      <c r="E1147" s="98">
        <v>91.86055555555555</v>
      </c>
      <c r="F1147" s="98">
        <f t="shared" si="139"/>
        <v>95.682814429013263</v>
      </c>
      <c r="G1147" s="98">
        <v>76756.386111110842</v>
      </c>
      <c r="H1147" s="98">
        <v>21.242198350694444</v>
      </c>
      <c r="I1147" s="98">
        <v>18412.222777777777</v>
      </c>
      <c r="J1147" s="98">
        <f t="shared" si="135"/>
        <v>70.618357204861098</v>
      </c>
      <c r="K1147" s="98">
        <v>59500.12890625</v>
      </c>
      <c r="L1147" s="98">
        <f t="shared" si="136"/>
        <v>274.69056392389865</v>
      </c>
      <c r="M1147" s="98">
        <f t="shared" si="138"/>
        <v>222.13308050197259</v>
      </c>
      <c r="N1147" s="98">
        <v>10735.304405924478</v>
      </c>
      <c r="O1147" s="98">
        <v>7113.37</v>
      </c>
      <c r="P1147" s="98">
        <v>294.79314814812608</v>
      </c>
      <c r="Q1147" s="98">
        <v>20.102584224227403</v>
      </c>
      <c r="R1147" s="98">
        <f t="shared" si="140"/>
        <v>13.090150359883806</v>
      </c>
      <c r="S1147" s="98">
        <f t="shared" si="137"/>
        <v>1206.1550534536441</v>
      </c>
      <c r="T1147" s="101">
        <v>14.710253289030321</v>
      </c>
    </row>
    <row r="1148" spans="2:20" x14ac:dyDescent="0.2">
      <c r="B1148" s="100">
        <v>43708.666666666664</v>
      </c>
      <c r="C1148" s="98">
        <v>13.618571855509654</v>
      </c>
      <c r="D1148" s="98">
        <f t="shared" si="141"/>
        <v>11.267393859081009</v>
      </c>
      <c r="E1148" s="98">
        <v>137.5338888888889</v>
      </c>
      <c r="F1148" s="98">
        <f t="shared" si="139"/>
        <v>96.277235725309581</v>
      </c>
      <c r="G1148" s="98">
        <v>83185.690412182274</v>
      </c>
      <c r="H1148" s="98">
        <v>15.836512586805556</v>
      </c>
      <c r="I1148" s="98">
        <v>19592.161369444493</v>
      </c>
      <c r="J1148" s="98">
        <f t="shared" si="135"/>
        <v>121.69737630208334</v>
      </c>
      <c r="K1148" s="98">
        <v>59500.12890625</v>
      </c>
      <c r="L1148" s="98">
        <f t="shared" si="136"/>
        <v>276.42898649154023</v>
      </c>
      <c r="M1148" s="98">
        <f t="shared" si="138"/>
        <v>221.99932142963644</v>
      </c>
      <c r="N1148" s="98">
        <v>10463.543359375</v>
      </c>
      <c r="O1148" s="98">
        <v>7049.2066666666669</v>
      </c>
      <c r="P1148" s="98">
        <v>294.71643518515759</v>
      </c>
      <c r="Q1148" s="98">
        <v>18.28744869361735</v>
      </c>
      <c r="R1148" s="98">
        <f t="shared" si="140"/>
        <v>13.222595774811163</v>
      </c>
      <c r="S1148" s="98">
        <f t="shared" si="137"/>
        <v>1097.2469216170409</v>
      </c>
      <c r="T1148" s="101">
        <v>14.416548073311439</v>
      </c>
    </row>
    <row r="1149" spans="2:20" x14ac:dyDescent="0.2">
      <c r="B1149" s="100">
        <v>43708.708333333336</v>
      </c>
      <c r="C1149" s="98">
        <v>13.233869533008999</v>
      </c>
      <c r="D1149" s="98">
        <f t="shared" si="141"/>
        <v>11.254886211201708</v>
      </c>
      <c r="E1149" s="98">
        <v>111.87138888888889</v>
      </c>
      <c r="F1149" s="98">
        <f t="shared" si="139"/>
        <v>96.353890817902155</v>
      </c>
      <c r="G1149" s="98">
        <v>90060.311111111107</v>
      </c>
      <c r="H1149" s="98">
        <v>21.110568576388889</v>
      </c>
      <c r="I1149" s="98">
        <v>20746.011667700626</v>
      </c>
      <c r="J1149" s="98">
        <f t="shared" si="135"/>
        <v>90.760820312500002</v>
      </c>
      <c r="K1149" s="98">
        <v>59500.12890625</v>
      </c>
      <c r="L1149" s="98">
        <f t="shared" si="136"/>
        <v>278.80488472783316</v>
      </c>
      <c r="M1149" s="98">
        <f t="shared" si="138"/>
        <v>222.24265289440902</v>
      </c>
      <c r="N1149" s="98">
        <v>10166.897250976563</v>
      </c>
      <c r="O1149" s="98">
        <v>7007.354166666667</v>
      </c>
      <c r="P1149" s="98">
        <v>294.59416666663355</v>
      </c>
      <c r="Q1149" s="98">
        <v>15.78928193880038</v>
      </c>
      <c r="R1149" s="98">
        <f t="shared" si="140"/>
        <v>12.951671717444631</v>
      </c>
      <c r="S1149" s="98">
        <f t="shared" si="137"/>
        <v>947.35691632802286</v>
      </c>
      <c r="T1149" s="101">
        <v>13.857693830537869</v>
      </c>
    </row>
    <row r="1150" spans="2:20" x14ac:dyDescent="0.2">
      <c r="B1150" s="100">
        <v>43708.75</v>
      </c>
      <c r="C1150" s="98">
        <v>13.111244510720587</v>
      </c>
      <c r="D1150" s="98">
        <f t="shared" si="141"/>
        <v>11.251964045947666</v>
      </c>
      <c r="E1150" s="98">
        <v>105.46861111111112</v>
      </c>
      <c r="F1150" s="98">
        <f t="shared" si="139"/>
        <v>96.719230324074076</v>
      </c>
      <c r="G1150" s="98">
        <v>96768.195222223076</v>
      </c>
      <c r="H1150" s="98">
        <v>18.37593005952381</v>
      </c>
      <c r="I1150" s="98">
        <v>21899.187392592597</v>
      </c>
      <c r="J1150" s="98">
        <f t="shared" si="135"/>
        <v>87.092681051587306</v>
      </c>
      <c r="K1150" s="98">
        <v>59500.12890625</v>
      </c>
      <c r="L1150" s="98">
        <f t="shared" si="136"/>
        <v>281.79165217437264</v>
      </c>
      <c r="M1150" s="98">
        <f t="shared" si="138"/>
        <v>222.37469803931205</v>
      </c>
      <c r="N1150" s="98">
        <v>10051.002406412761</v>
      </c>
      <c r="O1150" s="98">
        <v>7000.1416666666664</v>
      </c>
      <c r="P1150" s="98">
        <v>295.23361111111109</v>
      </c>
      <c r="Q1150" s="98">
        <v>13.441958936738471</v>
      </c>
      <c r="R1150" s="98">
        <f t="shared" si="140"/>
        <v>12.835729967605152</v>
      </c>
      <c r="S1150" s="98">
        <f t="shared" si="137"/>
        <v>806.51753620430827</v>
      </c>
      <c r="T1150" s="101">
        <v>13.448307468863268</v>
      </c>
    </row>
    <row r="1151" spans="2:20" x14ac:dyDescent="0.2">
      <c r="B1151" s="100">
        <v>43708.791666666664</v>
      </c>
      <c r="C1151" s="98">
        <v>12.943886801226892</v>
      </c>
      <c r="D1151" s="98">
        <f t="shared" si="141"/>
        <v>11.252823242832848</v>
      </c>
      <c r="E1151" s="98">
        <v>102.67361111111111</v>
      </c>
      <c r="F1151" s="98">
        <f t="shared" si="139"/>
        <v>95.357158564814824</v>
      </c>
      <c r="G1151" s="98">
        <v>103152.72777777778</v>
      </c>
      <c r="H1151" s="98">
        <v>18.927115885416665</v>
      </c>
      <c r="I1151" s="98">
        <v>23076.744259259434</v>
      </c>
      <c r="J1151" s="98">
        <f t="shared" si="135"/>
        <v>83.746495225694446</v>
      </c>
      <c r="K1151" s="98">
        <v>59500.12890625</v>
      </c>
      <c r="L1151" s="98">
        <f t="shared" si="136"/>
        <v>280.83741926928866</v>
      </c>
      <c r="M1151" s="98">
        <f t="shared" si="138"/>
        <v>222.627005186167</v>
      </c>
      <c r="N1151" s="98">
        <v>9982.9660416666666</v>
      </c>
      <c r="O1151" s="98">
        <v>6990.0775000000003</v>
      </c>
      <c r="P1151" s="98">
        <v>295.23981481480928</v>
      </c>
      <c r="Q1151" s="98">
        <v>14.402395545520639</v>
      </c>
      <c r="R1151" s="98">
        <f t="shared" si="140"/>
        <v>12.584306308404296</v>
      </c>
      <c r="S1151" s="98">
        <f t="shared" si="137"/>
        <v>864.14373273123829</v>
      </c>
      <c r="T1151" s="101">
        <v>13.33894615075163</v>
      </c>
    </row>
    <row r="1152" spans="2:20" x14ac:dyDescent="0.2">
      <c r="B1152" s="100">
        <v>43708.833333333336</v>
      </c>
      <c r="C1152" s="98">
        <v>12.664911667341043</v>
      </c>
      <c r="D1152" s="98">
        <f t="shared" si="141"/>
        <v>11.255899468367234</v>
      </c>
      <c r="E1152" s="98">
        <v>111.07638888888889</v>
      </c>
      <c r="F1152" s="98">
        <f t="shared" si="139"/>
        <v>95.421927083333344</v>
      </c>
      <c r="G1152" s="98">
        <v>109958.45772569445</v>
      </c>
      <c r="H1152" s="98">
        <v>21.203211805555554</v>
      </c>
      <c r="I1152" s="98">
        <v>24224.386111111111</v>
      </c>
      <c r="J1152" s="98">
        <f t="shared" si="135"/>
        <v>89.873177083333331</v>
      </c>
      <c r="K1152" s="98">
        <v>59500.12890625</v>
      </c>
      <c r="L1152" s="98">
        <f t="shared" si="136"/>
        <v>280.8134947489657</v>
      </c>
      <c r="M1152" s="98">
        <f t="shared" si="138"/>
        <v>222.63865375176906</v>
      </c>
      <c r="N1152" s="98">
        <v>9729.4719189453117</v>
      </c>
      <c r="O1152" s="98">
        <v>6976.1049999999996</v>
      </c>
      <c r="P1152" s="98">
        <v>295.2282870370646</v>
      </c>
      <c r="Q1152" s="98">
        <v>14.414792288098898</v>
      </c>
      <c r="R1152" s="98">
        <f t="shared" si="140"/>
        <v>12.552628807618596</v>
      </c>
      <c r="S1152" s="98">
        <f t="shared" si="137"/>
        <v>864.88753728593383</v>
      </c>
      <c r="T1152" s="101">
        <v>13.11488264189826</v>
      </c>
    </row>
    <row r="1153" spans="2:20" x14ac:dyDescent="0.2">
      <c r="B1153" s="100">
        <v>43708.875</v>
      </c>
      <c r="C1153" s="98">
        <v>12.398322873207249</v>
      </c>
      <c r="D1153" s="98">
        <f t="shared" si="141"/>
        <v>11.260008272945775</v>
      </c>
      <c r="E1153" s="98">
        <v>101.28944444444444</v>
      </c>
      <c r="F1153" s="98">
        <f t="shared" si="139"/>
        <v>95.789056712962974</v>
      </c>
      <c r="G1153" s="98">
        <v>115722.343350169</v>
      </c>
      <c r="H1153" s="98">
        <v>15.96982421875</v>
      </c>
      <c r="I1153" s="98">
        <v>25387.315577777939</v>
      </c>
      <c r="J1153" s="98">
        <f t="shared" si="135"/>
        <v>85.319620225694436</v>
      </c>
      <c r="K1153" s="98">
        <v>59500.12890625</v>
      </c>
      <c r="L1153" s="98">
        <f t="shared" si="136"/>
        <v>275.01895741861313</v>
      </c>
      <c r="M1153" s="98">
        <f t="shared" si="138"/>
        <v>222.67458329423789</v>
      </c>
      <c r="N1153" s="98">
        <v>9577.3179459635412</v>
      </c>
      <c r="O1153" s="98">
        <v>6972.4208333333336</v>
      </c>
      <c r="P1153" s="98">
        <v>295.29333333333335</v>
      </c>
      <c r="Q1153" s="98">
        <v>20.274375914720199</v>
      </c>
      <c r="R1153" s="98">
        <f t="shared" si="140"/>
        <v>12.521294172557214</v>
      </c>
      <c r="S1153" s="98">
        <f t="shared" si="137"/>
        <v>1216.4625548832119</v>
      </c>
      <c r="T1153" s="101">
        <v>12.776034946971469</v>
      </c>
    </row>
    <row r="1154" spans="2:20" x14ac:dyDescent="0.2">
      <c r="B1154" s="100">
        <v>43708.916666666664</v>
      </c>
      <c r="C1154" s="98">
        <v>12.384674182318559</v>
      </c>
      <c r="D1154" s="98">
        <f t="shared" si="141"/>
        <v>11.274298027914481</v>
      </c>
      <c r="E1154" s="98">
        <v>81.087500000000006</v>
      </c>
      <c r="F1154" s="98">
        <f t="shared" si="139"/>
        <v>95.347494212962985</v>
      </c>
      <c r="G1154" s="98">
        <v>121943.21860269374</v>
      </c>
      <c r="H1154" s="98">
        <v>21.236013454861112</v>
      </c>
      <c r="I1154" s="98">
        <v>26566.279950062533</v>
      </c>
      <c r="J1154" s="98">
        <f t="shared" si="135"/>
        <v>59.851486545138897</v>
      </c>
      <c r="K1154" s="98">
        <v>59500.12890625</v>
      </c>
      <c r="L1154" s="98">
        <f t="shared" si="136"/>
        <v>279.53948024053545</v>
      </c>
      <c r="M1154" s="98">
        <f t="shared" si="138"/>
        <v>222.65569282230157</v>
      </c>
      <c r="N1154" s="98">
        <v>9519.6681160481767</v>
      </c>
      <c r="O1154" s="98">
        <v>6975.3591666666671</v>
      </c>
      <c r="P1154" s="98">
        <v>295.17777777777781</v>
      </c>
      <c r="Q1154" s="98">
        <v>15.638297537242373</v>
      </c>
      <c r="R1154" s="98">
        <f t="shared" si="140"/>
        <v>12.546023121859504</v>
      </c>
      <c r="S1154" s="98">
        <f t="shared" si="137"/>
        <v>938.29785223454235</v>
      </c>
      <c r="T1154" s="101">
        <v>12.73378624757131</v>
      </c>
    </row>
    <row r="1155" spans="2:20" x14ac:dyDescent="0.2">
      <c r="B1155" s="100">
        <v>43708.958333333336</v>
      </c>
      <c r="C1155" s="98">
        <v>12.335893495661699</v>
      </c>
      <c r="D1155" s="98">
        <f t="shared" si="141"/>
        <v>11.289822835889938</v>
      </c>
      <c r="E1155" s="98">
        <v>119.045</v>
      </c>
      <c r="F1155" s="98">
        <f t="shared" si="139"/>
        <v>95.985688657407422</v>
      </c>
      <c r="G1155" s="98">
        <v>127482.0466880336</v>
      </c>
      <c r="H1155" s="98">
        <v>21.163313802083334</v>
      </c>
      <c r="I1155" s="98">
        <v>27712.631388888887</v>
      </c>
      <c r="J1155" s="98">
        <f t="shared" si="135"/>
        <v>97.881686197916665</v>
      </c>
      <c r="K1155" s="98">
        <v>59500.12890625</v>
      </c>
      <c r="L1155" s="98">
        <f t="shared" si="136"/>
        <v>276.91228236517145</v>
      </c>
      <c r="M1155" s="98">
        <f t="shared" si="138"/>
        <v>222.81736724615982</v>
      </c>
      <c r="N1155" s="98">
        <v>9484.8756469726559</v>
      </c>
      <c r="O1155" s="98">
        <v>6975.1591666666664</v>
      </c>
      <c r="P1155" s="98">
        <v>295.05734567898014</v>
      </c>
      <c r="Q1155" s="98">
        <v>18.145063313808706</v>
      </c>
      <c r="R1155" s="98">
        <f t="shared" si="140"/>
        <v>12.384284397588322</v>
      </c>
      <c r="S1155" s="98">
        <f t="shared" si="137"/>
        <v>1088.7037988285224</v>
      </c>
      <c r="T1155" s="101">
        <v>12.630799408223893</v>
      </c>
    </row>
    <row r="1156" spans="2:20" x14ac:dyDescent="0.2">
      <c r="B1156" s="100">
        <v>43709</v>
      </c>
      <c r="C1156" s="98">
        <v>12.042450130735524</v>
      </c>
      <c r="D1156" s="98">
        <f t="shared" si="141"/>
        <v>11.321962754849755</v>
      </c>
      <c r="E1156" s="98">
        <v>95.50277777777778</v>
      </c>
      <c r="F1156" s="98">
        <f t="shared" si="139"/>
        <v>95.478767361111125</v>
      </c>
      <c r="G1156" s="98">
        <v>133208.04129001868</v>
      </c>
      <c r="H1156" s="98">
        <v>15.88344907407526</v>
      </c>
      <c r="I1156" s="98">
        <v>28876.62325833353</v>
      </c>
      <c r="J1156" s="98">
        <f t="shared" si="135"/>
        <v>79.619328703702521</v>
      </c>
      <c r="K1156" s="98">
        <v>59500.12890625</v>
      </c>
      <c r="L1156" s="98">
        <f t="shared" si="136"/>
        <v>276.66715571489186</v>
      </c>
      <c r="M1156" s="98">
        <f t="shared" si="138"/>
        <v>222.66175783094636</v>
      </c>
      <c r="N1156" s="98">
        <v>9282.5216796874993</v>
      </c>
      <c r="O1156" s="98">
        <v>6971.7041666666664</v>
      </c>
      <c r="P1156" s="98">
        <v>295.22830246918733</v>
      </c>
      <c r="Q1156" s="98">
        <v>18.561146754295461</v>
      </c>
      <c r="R1156" s="98">
        <f t="shared" si="140"/>
        <v>12.544225860129124</v>
      </c>
      <c r="S1156" s="98">
        <f t="shared" si="137"/>
        <v>1113.6688052577276</v>
      </c>
      <c r="T1156" s="101">
        <v>12.505438214120352</v>
      </c>
    </row>
    <row r="1157" spans="2:20" x14ac:dyDescent="0.2">
      <c r="B1157" s="100">
        <v>43709.041666666664</v>
      </c>
      <c r="C1157" s="98">
        <v>10.973960659446247</v>
      </c>
      <c r="D1157" s="98">
        <f t="shared" si="141"/>
        <v>11.34369472363718</v>
      </c>
      <c r="E1157" s="98">
        <v>85.634444444444441</v>
      </c>
      <c r="F1157" s="98">
        <f t="shared" si="139"/>
        <v>95.514155092592603</v>
      </c>
      <c r="G1157" s="98">
        <v>3612.125</v>
      </c>
      <c r="H1157" s="98">
        <v>20.371662727591037</v>
      </c>
      <c r="I1157" s="98">
        <v>2061.1937680709361</v>
      </c>
      <c r="J1157" s="98">
        <f t="shared" si="135"/>
        <v>65.262781716853397</v>
      </c>
      <c r="K1157" s="98">
        <v>7835.3380689260694</v>
      </c>
      <c r="L1157" s="98">
        <f t="shared" si="136"/>
        <v>276.12903231928334</v>
      </c>
      <c r="M1157" s="98">
        <f t="shared" si="138"/>
        <v>222.66590325549416</v>
      </c>
      <c r="N1157" s="98">
        <v>8949.5861051432294</v>
      </c>
      <c r="O1157" s="98">
        <v>6966.873333333333</v>
      </c>
      <c r="P1157" s="98">
        <v>294.70817901233835</v>
      </c>
      <c r="Q1157" s="98">
        <v>18.579146693055002</v>
      </c>
      <c r="R1157" s="98">
        <f t="shared" si="140"/>
        <v>12.547959808009642</v>
      </c>
      <c r="S1157" s="98">
        <f t="shared" si="137"/>
        <v>1114.7488015833001</v>
      </c>
      <c r="T1157" s="101">
        <v>12.183812661017809</v>
      </c>
    </row>
    <row r="1158" spans="2:20" x14ac:dyDescent="0.2">
      <c r="B1158" s="100">
        <v>43709.083333333336</v>
      </c>
      <c r="C1158" s="98">
        <v>9.7764208138926829</v>
      </c>
      <c r="D1158" s="98">
        <f t="shared" si="141"/>
        <v>11.360551385988243</v>
      </c>
      <c r="E1158" s="98">
        <v>87.083888888888893</v>
      </c>
      <c r="F1158" s="98">
        <f t="shared" si="139"/>
        <v>94.194085648148146</v>
      </c>
      <c r="G1158" s="98">
        <v>7640.9444444444443</v>
      </c>
      <c r="H1158" s="98">
        <v>21.092230902777779</v>
      </c>
      <c r="I1158" s="98">
        <v>1665.8447222222221</v>
      </c>
      <c r="J1158" s="98">
        <f t="shared" ref="J1158:J1221" si="142">E1158-H1158</f>
        <v>65.991657986111107</v>
      </c>
      <c r="K1158" s="98">
        <v>21797.647251066897</v>
      </c>
      <c r="L1158" s="98">
        <f t="shared" ref="L1158:L1221" si="143">P1158-Q1158</f>
        <v>276.50185469005203</v>
      </c>
      <c r="M1158" s="98">
        <f t="shared" si="138"/>
        <v>222.66122265960655</v>
      </c>
      <c r="N1158" s="98">
        <v>8125.9563028971352</v>
      </c>
      <c r="O1158" s="98">
        <v>6965.623333333333</v>
      </c>
      <c r="P1158" s="98">
        <v>294.80583333333334</v>
      </c>
      <c r="Q1158" s="98">
        <v>18.303978643281283</v>
      </c>
      <c r="R1158" s="98">
        <f t="shared" si="140"/>
        <v>12.566155064390614</v>
      </c>
      <c r="S1158" s="98">
        <f t="shared" ref="S1158:S1221" si="144">Q1158*60</f>
        <v>1098.2387185968769</v>
      </c>
      <c r="T1158" s="101">
        <v>11.164939278216011</v>
      </c>
    </row>
    <row r="1159" spans="2:20" x14ac:dyDescent="0.2">
      <c r="B1159" s="100">
        <v>43709.125</v>
      </c>
      <c r="C1159" s="98">
        <v>8.6588857631312894</v>
      </c>
      <c r="D1159" s="98">
        <f t="shared" si="141"/>
        <v>11.376810506777099</v>
      </c>
      <c r="E1159" s="98">
        <v>93.687777777777782</v>
      </c>
      <c r="F1159" s="98">
        <f t="shared" si="139"/>
        <v>93.942662037037039</v>
      </c>
      <c r="G1159" s="98">
        <v>13394.23280780779</v>
      </c>
      <c r="H1159" s="98">
        <v>15.881846788194444</v>
      </c>
      <c r="I1159" s="98">
        <v>2836.0374111110636</v>
      </c>
      <c r="J1159" s="98">
        <f t="shared" si="142"/>
        <v>77.805930989583345</v>
      </c>
      <c r="K1159" s="98">
        <v>35290.542289677724</v>
      </c>
      <c r="L1159" s="98">
        <f t="shared" si="143"/>
        <v>275.65675744993098</v>
      </c>
      <c r="M1159" s="98">
        <f t="shared" si="138"/>
        <v>225.94935789504029</v>
      </c>
      <c r="N1159" s="98">
        <v>7264.966329752604</v>
      </c>
      <c r="O1159" s="98">
        <v>6962.5174999999999</v>
      </c>
      <c r="P1159" s="98">
        <v>294.80296296297678</v>
      </c>
      <c r="Q1159" s="98">
        <v>19.146205513045814</v>
      </c>
      <c r="R1159" s="98">
        <f t="shared" si="140"/>
        <v>13.055470832043467</v>
      </c>
      <c r="S1159" s="98">
        <f t="shared" si="144"/>
        <v>1148.7723307827489</v>
      </c>
      <c r="T1159" s="101">
        <v>9.9677041997155005</v>
      </c>
    </row>
    <row r="1160" spans="2:20" x14ac:dyDescent="0.2">
      <c r="B1160" s="100">
        <v>43709.166666666664</v>
      </c>
      <c r="C1160" s="98">
        <v>7.9339135302437676</v>
      </c>
      <c r="D1160" s="98">
        <f t="shared" si="141"/>
        <v>11.37028290011682</v>
      </c>
      <c r="E1160" s="98">
        <v>90.805277777777775</v>
      </c>
      <c r="F1160" s="98">
        <f t="shared" si="139"/>
        <v>93.887175925925945</v>
      </c>
      <c r="G1160" s="98">
        <v>18433.937059624724</v>
      </c>
      <c r="H1160" s="98">
        <v>21.196413845486113</v>
      </c>
      <c r="I1160" s="98">
        <v>3996.1924290137654</v>
      </c>
      <c r="J1160" s="98">
        <f t="shared" si="142"/>
        <v>69.608863932291655</v>
      </c>
      <c r="K1160" s="98">
        <v>47140.550622106661</v>
      </c>
      <c r="L1160" s="98">
        <f t="shared" si="143"/>
        <v>132.52158781177883</v>
      </c>
      <c r="M1160" s="98">
        <f t="shared" si="138"/>
        <v>230.63344401915654</v>
      </c>
      <c r="N1160" s="98">
        <v>6630.8515604654949</v>
      </c>
      <c r="O1160" s="98">
        <v>6959.0258333333331</v>
      </c>
      <c r="P1160" s="98">
        <v>136.16212962963516</v>
      </c>
      <c r="Q1160" s="98">
        <v>3.6405418178563318</v>
      </c>
      <c r="R1160" s="98">
        <f t="shared" si="140"/>
        <v>13.206785942495353</v>
      </c>
      <c r="S1160" s="98">
        <f t="shared" si="144"/>
        <v>218.43250907137991</v>
      </c>
      <c r="T1160" s="101">
        <v>8.9563633194896912</v>
      </c>
    </row>
    <row r="1161" spans="2:20" x14ac:dyDescent="0.2">
      <c r="B1161" s="100">
        <v>43709.208333333336</v>
      </c>
      <c r="C1161" s="98">
        <v>7.4717766490216144</v>
      </c>
      <c r="D1161" s="98">
        <f t="shared" si="141"/>
        <v>11.379548804902939</v>
      </c>
      <c r="E1161" s="98">
        <v>67.927777777777777</v>
      </c>
      <c r="F1161" s="98">
        <f t="shared" si="139"/>
        <v>93.400370370370396</v>
      </c>
      <c r="G1161" s="98">
        <v>23759.0895833332</v>
      </c>
      <c r="H1161" s="98">
        <v>18.148314525463178</v>
      </c>
      <c r="I1161" s="98">
        <v>5149.3744916666647</v>
      </c>
      <c r="J1161" s="98">
        <f t="shared" si="142"/>
        <v>49.779463252314599</v>
      </c>
      <c r="K1161" s="98">
        <v>56195.598574218748</v>
      </c>
      <c r="L1161" s="98">
        <f t="shared" si="143"/>
        <v>20.639402493271561</v>
      </c>
      <c r="M1161" s="98">
        <f t="shared" si="138"/>
        <v>231.27833800808125</v>
      </c>
      <c r="N1161" s="98">
        <v>6113.129698893229</v>
      </c>
      <c r="O1161" s="98">
        <v>6961.5391666666665</v>
      </c>
      <c r="P1161" s="98">
        <v>26.701944444444443</v>
      </c>
      <c r="Q1161" s="98">
        <v>6.0625419511728813</v>
      </c>
      <c r="R1161" s="98">
        <f t="shared" si="140"/>
        <v>13.459226058509856</v>
      </c>
      <c r="S1161" s="98">
        <f t="shared" si="144"/>
        <v>363.7525170703729</v>
      </c>
      <c r="T1161" s="101">
        <v>8.2792854485246874</v>
      </c>
    </row>
    <row r="1162" spans="2:20" x14ac:dyDescent="0.2">
      <c r="B1162" s="100">
        <v>43709.25</v>
      </c>
      <c r="C1162" s="98">
        <v>7.0887178235588362</v>
      </c>
      <c r="D1162" s="98">
        <f t="shared" si="141"/>
        <v>11.393348746245005</v>
      </c>
      <c r="E1162" s="98">
        <v>99.089722222222221</v>
      </c>
      <c r="F1162" s="98">
        <f t="shared" si="139"/>
        <v>93.843472222222218</v>
      </c>
      <c r="G1162" s="98">
        <v>28535.190123458702</v>
      </c>
      <c r="H1162" s="98">
        <v>18.931108940972223</v>
      </c>
      <c r="I1162" s="98">
        <v>6321.2475111107033</v>
      </c>
      <c r="J1162" s="98">
        <f t="shared" si="142"/>
        <v>80.158613281249998</v>
      </c>
      <c r="K1162" s="98">
        <v>59334.531189236113</v>
      </c>
      <c r="L1162" s="98">
        <f t="shared" si="143"/>
        <v>273.0611344142755</v>
      </c>
      <c r="M1162" s="98">
        <f t="shared" si="138"/>
        <v>242.31099646857456</v>
      </c>
      <c r="N1162" s="98">
        <v>5981.691590169271</v>
      </c>
      <c r="O1162" s="98">
        <v>6960.6975000000002</v>
      </c>
      <c r="P1162" s="98">
        <v>295.1875</v>
      </c>
      <c r="Q1162" s="98">
        <v>22.126365585724514</v>
      </c>
      <c r="R1162" s="98">
        <f t="shared" si="140"/>
        <v>14.38051435727577</v>
      </c>
      <c r="S1162" s="98">
        <f t="shared" si="144"/>
        <v>1327.5819351434709</v>
      </c>
      <c r="T1162" s="101">
        <v>7.6888943724404735</v>
      </c>
    </row>
    <row r="1163" spans="2:20" x14ac:dyDescent="0.2">
      <c r="B1163" s="100">
        <v>43709.291666666664</v>
      </c>
      <c r="C1163" s="98">
        <v>7.022416396670871</v>
      </c>
      <c r="D1163" s="98">
        <f t="shared" si="141"/>
        <v>11.412401281098974</v>
      </c>
      <c r="E1163" s="98">
        <v>81.722222222222229</v>
      </c>
      <c r="F1163" s="98">
        <f t="shared" si="139"/>
        <v>93.49684606481479</v>
      </c>
      <c r="G1163" s="98">
        <v>33005.295810565949</v>
      </c>
      <c r="H1163" s="98">
        <v>15.940776909722222</v>
      </c>
      <c r="I1163" s="98">
        <v>7449.3916666666664</v>
      </c>
      <c r="J1163" s="98">
        <f t="shared" si="142"/>
        <v>65.781445312500011</v>
      </c>
      <c r="K1163" s="98">
        <v>59337.24609375</v>
      </c>
      <c r="L1163" s="98">
        <f t="shared" si="143"/>
        <v>280.09388342982112</v>
      </c>
      <c r="M1163" s="98">
        <f t="shared" si="138"/>
        <v>247.50020141413975</v>
      </c>
      <c r="N1163" s="98">
        <v>5967.5143823242188</v>
      </c>
      <c r="O1163" s="98">
        <v>6958.2924999999996</v>
      </c>
      <c r="P1163" s="98">
        <v>295.12916666666666</v>
      </c>
      <c r="Q1163" s="98">
        <v>15.035283236845554</v>
      </c>
      <c r="R1163" s="98">
        <f t="shared" si="140"/>
        <v>14.506425152451312</v>
      </c>
      <c r="S1163" s="98">
        <f t="shared" si="144"/>
        <v>902.11699421073331</v>
      </c>
      <c r="T1163" s="101">
        <v>7.4778019392927106</v>
      </c>
    </row>
    <row r="1164" spans="2:20" x14ac:dyDescent="0.2">
      <c r="B1164" s="100">
        <v>43709.333333333336</v>
      </c>
      <c r="C1164" s="98">
        <v>7.3900093184577091</v>
      </c>
      <c r="D1164" s="98">
        <f t="shared" si="141"/>
        <v>11.419381006646645</v>
      </c>
      <c r="E1164" s="98">
        <v>60.593055555555559</v>
      </c>
      <c r="F1164" s="98">
        <f t="shared" si="139"/>
        <v>93.183489583333326</v>
      </c>
      <c r="G1164" s="98">
        <v>37884.955462965932</v>
      </c>
      <c r="H1164" s="98">
        <v>21.006043836805556</v>
      </c>
      <c r="I1164" s="98">
        <v>8457.1849999999995</v>
      </c>
      <c r="J1164" s="98">
        <f t="shared" si="142"/>
        <v>39.587011718750006</v>
      </c>
      <c r="K1164" s="98">
        <v>59337.24609375</v>
      </c>
      <c r="L1164" s="98">
        <f t="shared" si="143"/>
        <v>277.06534441714854</v>
      </c>
      <c r="M1164" s="98">
        <f t="shared" si="138"/>
        <v>259.04491860803108</v>
      </c>
      <c r="N1164" s="98">
        <v>6184.6827921549475</v>
      </c>
      <c r="O1164" s="98">
        <v>6957.0749999999998</v>
      </c>
      <c r="P1164" s="98">
        <v>294.89518518519071</v>
      </c>
      <c r="Q1164" s="98">
        <v>17.829840768042164</v>
      </c>
      <c r="R1164" s="98">
        <f t="shared" si="140"/>
        <v>15.249007341276263</v>
      </c>
      <c r="S1164" s="98">
        <f t="shared" si="144"/>
        <v>1069.7904460825298</v>
      </c>
      <c r="T1164" s="101">
        <v>7.6120108462135407</v>
      </c>
    </row>
    <row r="1165" spans="2:20" x14ac:dyDescent="0.2">
      <c r="B1165" s="100">
        <v>43709.375</v>
      </c>
      <c r="C1165" s="98">
        <v>8.9619700831346236</v>
      </c>
      <c r="D1165" s="98">
        <f t="shared" si="141"/>
        <v>11.414106244197788</v>
      </c>
      <c r="E1165" s="98">
        <v>67.438611111111115</v>
      </c>
      <c r="F1165" s="98">
        <f t="shared" si="139"/>
        <v>92.237256944444439</v>
      </c>
      <c r="G1165" s="98">
        <v>41678.675000000003</v>
      </c>
      <c r="H1165" s="98">
        <v>21.174457282913167</v>
      </c>
      <c r="I1165" s="98">
        <v>9729.6783333333333</v>
      </c>
      <c r="J1165" s="98">
        <f t="shared" si="142"/>
        <v>46.264153828197948</v>
      </c>
      <c r="K1165" s="98">
        <v>59337.24609375</v>
      </c>
      <c r="L1165" s="98">
        <f t="shared" si="143"/>
        <v>275.38778156713897</v>
      </c>
      <c r="M1165" s="98">
        <f t="shared" si="138"/>
        <v>261.89354292785657</v>
      </c>
      <c r="N1165" s="98">
        <v>7123.401029052734</v>
      </c>
      <c r="O1165" s="98">
        <v>6958.9549999999999</v>
      </c>
      <c r="P1165" s="98">
        <v>295.21324074076284</v>
      </c>
      <c r="Q1165" s="98">
        <v>19.825459173623887</v>
      </c>
      <c r="R1165" s="98">
        <f t="shared" si="140"/>
        <v>15.322242589352923</v>
      </c>
      <c r="S1165" s="98">
        <f t="shared" si="144"/>
        <v>1189.5275504174333</v>
      </c>
      <c r="T1165" s="101">
        <v>8.4733965247983321</v>
      </c>
    </row>
    <row r="1166" spans="2:20" x14ac:dyDescent="0.2">
      <c r="B1166" s="100">
        <v>43709.416666666664</v>
      </c>
      <c r="C1166" s="98">
        <v>11.673060896612911</v>
      </c>
      <c r="D1166" s="98">
        <f t="shared" si="141"/>
        <v>11.411045905910528</v>
      </c>
      <c r="E1166" s="98">
        <v>65.281666666666666</v>
      </c>
      <c r="F1166" s="98">
        <f t="shared" si="139"/>
        <v>91.848993055555539</v>
      </c>
      <c r="G1166" s="98">
        <v>45857.554465212488</v>
      </c>
      <c r="H1166" s="98">
        <v>21.355403645833334</v>
      </c>
      <c r="I1166" s="98">
        <v>11005.791388888889</v>
      </c>
      <c r="J1166" s="98">
        <f t="shared" si="142"/>
        <v>43.926263020833332</v>
      </c>
      <c r="K1166" s="98">
        <v>59337.24609375</v>
      </c>
      <c r="L1166" s="98">
        <f t="shared" si="143"/>
        <v>276.86802097298545</v>
      </c>
      <c r="M1166" s="98">
        <f t="shared" si="138"/>
        <v>261.58921174063715</v>
      </c>
      <c r="N1166" s="98">
        <v>8968.7808850097663</v>
      </c>
      <c r="O1166" s="98">
        <v>6966.1149999999998</v>
      </c>
      <c r="P1166" s="98">
        <v>294.95638888888891</v>
      </c>
      <c r="Q1166" s="98">
        <v>18.088367915903476</v>
      </c>
      <c r="R1166" s="98">
        <f t="shared" si="140"/>
        <v>15.61236467163347</v>
      </c>
      <c r="S1166" s="98">
        <f t="shared" si="144"/>
        <v>1085.3020749542086</v>
      </c>
      <c r="T1166" s="101">
        <v>10.786493580711733</v>
      </c>
    </row>
    <row r="1167" spans="2:20" x14ac:dyDescent="0.2">
      <c r="B1167" s="100">
        <v>43709.458333333336</v>
      </c>
      <c r="C1167" s="98">
        <v>13.572657956073138</v>
      </c>
      <c r="D1167" s="98">
        <f t="shared" si="141"/>
        <v>11.400388892103614</v>
      </c>
      <c r="E1167" s="98">
        <v>78.002222222222215</v>
      </c>
      <c r="F1167" s="98">
        <f t="shared" si="139"/>
        <v>92.667488425925924</v>
      </c>
      <c r="G1167" s="98">
        <v>49947.629967950779</v>
      </c>
      <c r="H1167" s="98">
        <v>20.909233940972221</v>
      </c>
      <c r="I1167" s="98">
        <v>12285.431388888888</v>
      </c>
      <c r="J1167" s="98">
        <f t="shared" si="142"/>
        <v>57.092988281249994</v>
      </c>
      <c r="K1167" s="98">
        <v>59337.24609375</v>
      </c>
      <c r="L1167" s="98">
        <f t="shared" si="143"/>
        <v>275.72860854859709</v>
      </c>
      <c r="M1167" s="98">
        <f t="shared" si="138"/>
        <v>261.30225708452514</v>
      </c>
      <c r="N1167" s="98">
        <v>10347.756304524739</v>
      </c>
      <c r="O1167" s="98">
        <v>7050.9108333333334</v>
      </c>
      <c r="P1167" s="98">
        <v>295.3440277777778</v>
      </c>
      <c r="Q1167" s="98">
        <v>19.615419229180713</v>
      </c>
      <c r="R1167" s="98">
        <f t="shared" si="140"/>
        <v>15.909348262930672</v>
      </c>
      <c r="S1167" s="98">
        <f t="shared" si="144"/>
        <v>1176.9251537508428</v>
      </c>
      <c r="T1167" s="101">
        <v>13.050382423202196</v>
      </c>
    </row>
    <row r="1168" spans="2:20" x14ac:dyDescent="0.2">
      <c r="B1168" s="100">
        <v>43709.5</v>
      </c>
      <c r="C1168" s="98">
        <v>14.751314066072098</v>
      </c>
      <c r="D1168" s="98">
        <f t="shared" si="141"/>
        <v>11.406895798645289</v>
      </c>
      <c r="E1168" s="98">
        <v>57.62083333333333</v>
      </c>
      <c r="F1168" s="98">
        <f t="shared" si="139"/>
        <v>91.707013888888881</v>
      </c>
      <c r="G1168" s="98">
        <v>54106.698155219092</v>
      </c>
      <c r="H1168" s="98">
        <v>21.242361111111112</v>
      </c>
      <c r="I1168" s="98">
        <v>13560.995555555555</v>
      </c>
      <c r="J1168" s="98">
        <f t="shared" si="142"/>
        <v>36.378472222222214</v>
      </c>
      <c r="K1168" s="98">
        <v>59337.24609375</v>
      </c>
      <c r="L1168" s="98">
        <f t="shared" si="143"/>
        <v>277.24453786038691</v>
      </c>
      <c r="M1168" s="98">
        <f t="shared" si="138"/>
        <v>261.08149374382805</v>
      </c>
      <c r="N1168" s="98">
        <v>11090.065319824218</v>
      </c>
      <c r="O1168" s="98">
        <v>7251.6241666666665</v>
      </c>
      <c r="P1168" s="98">
        <v>294.69941358024874</v>
      </c>
      <c r="Q1168" s="98">
        <v>17.454875719861853</v>
      </c>
      <c r="R1168" s="98">
        <f t="shared" si="140"/>
        <v>16.125091904320069</v>
      </c>
      <c r="S1168" s="98">
        <f t="shared" si="144"/>
        <v>1047.2925431917113</v>
      </c>
      <c r="T1168" s="101">
        <v>14.504701540756635</v>
      </c>
    </row>
    <row r="1169" spans="2:20" x14ac:dyDescent="0.2">
      <c r="B1169" s="100">
        <v>43709.541666666664</v>
      </c>
      <c r="C1169" s="98">
        <v>15.122284923129612</v>
      </c>
      <c r="D1169" s="98">
        <f t="shared" si="141"/>
        <v>11.409373871134038</v>
      </c>
      <c r="E1169" s="98">
        <v>119.38805555555555</v>
      </c>
      <c r="F1169" s="98">
        <f t="shared" si="139"/>
        <v>92.616840277777769</v>
      </c>
      <c r="G1169" s="98">
        <v>59506.166666666664</v>
      </c>
      <c r="H1169" s="98">
        <v>21.148480902777777</v>
      </c>
      <c r="I1169" s="98">
        <v>14836.913333333334</v>
      </c>
      <c r="J1169" s="98">
        <f t="shared" si="142"/>
        <v>98.239574652777776</v>
      </c>
      <c r="K1169" s="98">
        <v>59337.24609375</v>
      </c>
      <c r="L1169" s="98">
        <f t="shared" si="143"/>
        <v>273.93965241768706</v>
      </c>
      <c r="M1169" s="98">
        <f t="shared" si="138"/>
        <v>260.71497262821998</v>
      </c>
      <c r="N1169" s="98">
        <v>11288.241162109374</v>
      </c>
      <c r="O1169" s="98">
        <v>7352.185833333333</v>
      </c>
      <c r="P1169" s="98">
        <v>294.69446581195626</v>
      </c>
      <c r="Q1169" s="98">
        <v>20.754813394269181</v>
      </c>
      <c r="R1169" s="98">
        <f t="shared" si="140"/>
        <v>16.486966919500453</v>
      </c>
      <c r="S1169" s="98">
        <f t="shared" si="144"/>
        <v>1245.2888036561508</v>
      </c>
      <c r="T1169" s="101">
        <v>15.200710181858804</v>
      </c>
    </row>
    <row r="1170" spans="2:20" x14ac:dyDescent="0.2">
      <c r="B1170" s="100">
        <v>43709.583333333336</v>
      </c>
      <c r="C1170" s="98">
        <v>14.916602233896782</v>
      </c>
      <c r="D1170" s="98">
        <f t="shared" si="141"/>
        <v>11.419149698211095</v>
      </c>
      <c r="E1170" s="98">
        <v>107.49836805555556</v>
      </c>
      <c r="F1170" s="98">
        <f t="shared" si="139"/>
        <v>92.465962094907397</v>
      </c>
      <c r="G1170" s="98">
        <v>65582.344444444447</v>
      </c>
      <c r="H1170" s="98">
        <v>21.015386284722222</v>
      </c>
      <c r="I1170" s="98">
        <v>16107.519444444444</v>
      </c>
      <c r="J1170" s="98">
        <f t="shared" si="142"/>
        <v>86.482981770833334</v>
      </c>
      <c r="K1170" s="98">
        <v>59337.24609375</v>
      </c>
      <c r="L1170" s="98">
        <f t="shared" si="143"/>
        <v>278.121082639657</v>
      </c>
      <c r="M1170" s="98">
        <f t="shared" si="138"/>
        <v>260.43598158779685</v>
      </c>
      <c r="N1170" s="98">
        <v>11247.32586751302</v>
      </c>
      <c r="O1170" s="98">
        <v>7336.6341666666667</v>
      </c>
      <c r="P1170" s="98">
        <v>295.10083333333336</v>
      </c>
      <c r="Q1170" s="98">
        <v>16.979750693676372</v>
      </c>
      <c r="R1170" s="98">
        <f t="shared" si="140"/>
        <v>16.770830645108699</v>
      </c>
      <c r="S1170" s="98">
        <f t="shared" si="144"/>
        <v>1018.7850416205823</v>
      </c>
      <c r="T1170" s="101">
        <v>15.535724055943623</v>
      </c>
    </row>
    <row r="1171" spans="2:20" x14ac:dyDescent="0.2">
      <c r="B1171" s="100">
        <v>43709.625</v>
      </c>
      <c r="C1171" s="98">
        <v>14.236434120072259</v>
      </c>
      <c r="D1171" s="98">
        <f t="shared" si="141"/>
        <v>11.428510428464362</v>
      </c>
      <c r="E1171" s="98">
        <v>103.55685185194015</v>
      </c>
      <c r="F1171" s="98">
        <f t="shared" si="139"/>
        <v>92.953307773923427</v>
      </c>
      <c r="G1171" s="98">
        <v>72038.589130434455</v>
      </c>
      <c r="H1171" s="98">
        <v>21.205436197916665</v>
      </c>
      <c r="I1171" s="98">
        <v>17385.535555555554</v>
      </c>
      <c r="J1171" s="98">
        <f t="shared" si="142"/>
        <v>82.351415654023484</v>
      </c>
      <c r="K1171" s="98">
        <v>59337.24609375</v>
      </c>
      <c r="L1171" s="98">
        <f t="shared" si="143"/>
        <v>273.50889494236969</v>
      </c>
      <c r="M1171" s="98">
        <f t="shared" si="138"/>
        <v>260.38674538023321</v>
      </c>
      <c r="N1171" s="98">
        <v>10838.689886067708</v>
      </c>
      <c r="O1171" s="98">
        <v>7151.5933333333332</v>
      </c>
      <c r="P1171" s="98">
        <v>295.31124999999997</v>
      </c>
      <c r="Q1171" s="98">
        <v>21.802355057630272</v>
      </c>
      <c r="R1171" s="98">
        <f t="shared" si="140"/>
        <v>16.84165442983382</v>
      </c>
      <c r="S1171" s="98">
        <f t="shared" si="144"/>
        <v>1308.1413034578163</v>
      </c>
      <c r="T1171" s="101">
        <v>14.895607164435011</v>
      </c>
    </row>
    <row r="1172" spans="2:20" x14ac:dyDescent="0.2">
      <c r="B1172" s="100">
        <v>43709.666666666664</v>
      </c>
      <c r="C1172" s="98">
        <v>13.646978263325162</v>
      </c>
      <c r="D1172" s="98">
        <f t="shared" si="141"/>
        <v>11.429694028790003</v>
      </c>
      <c r="E1172" s="98">
        <v>100.13777777777777</v>
      </c>
      <c r="F1172" s="98">
        <f t="shared" si="139"/>
        <v>91.395136477627148</v>
      </c>
      <c r="G1172" s="98">
        <v>78425.294444444444</v>
      </c>
      <c r="H1172" s="98">
        <v>21.069769965277779</v>
      </c>
      <c r="I1172" s="98">
        <v>18656.094444444443</v>
      </c>
      <c r="J1172" s="98">
        <f t="shared" si="142"/>
        <v>79.068007812499985</v>
      </c>
      <c r="K1172" s="98">
        <v>59337.24609375</v>
      </c>
      <c r="L1172" s="98">
        <f t="shared" si="143"/>
        <v>278.44930621814876</v>
      </c>
      <c r="M1172" s="98">
        <f t="shared" si="138"/>
        <v>260.47092536884185</v>
      </c>
      <c r="N1172" s="98">
        <v>10505.084232584635</v>
      </c>
      <c r="O1172" s="98">
        <v>7081.7983333333332</v>
      </c>
      <c r="P1172" s="98">
        <v>295.01388888888891</v>
      </c>
      <c r="Q1172" s="98">
        <v>16.564582670740137</v>
      </c>
      <c r="R1172" s="98">
        <f t="shared" si="140"/>
        <v>16.76986834554727</v>
      </c>
      <c r="S1172" s="98">
        <f t="shared" si="144"/>
        <v>993.87496024440816</v>
      </c>
      <c r="T1172" s="101">
        <v>14.325439027415122</v>
      </c>
    </row>
    <row r="1173" spans="2:20" x14ac:dyDescent="0.2">
      <c r="B1173" s="100">
        <v>43709.708333333336</v>
      </c>
      <c r="C1173" s="98">
        <v>13.195585673826022</v>
      </c>
      <c r="D1173" s="98">
        <f t="shared" si="141"/>
        <v>11.428098867990718</v>
      </c>
      <c r="E1173" s="98">
        <v>118.91416666666667</v>
      </c>
      <c r="F1173" s="98">
        <f t="shared" si="139"/>
        <v>91.688585551701195</v>
      </c>
      <c r="G1173" s="98">
        <v>85330.818333333329</v>
      </c>
      <c r="H1173" s="98">
        <v>21.2060546875</v>
      </c>
      <c r="I1173" s="98">
        <v>19929.006388888887</v>
      </c>
      <c r="J1173" s="98">
        <f t="shared" si="142"/>
        <v>97.708111979166674</v>
      </c>
      <c r="K1173" s="98">
        <v>59337.24609375</v>
      </c>
      <c r="L1173" s="98">
        <f t="shared" si="143"/>
        <v>274.95325247039813</v>
      </c>
      <c r="M1173" s="98">
        <f t="shared" si="138"/>
        <v>260.31044069144872</v>
      </c>
      <c r="N1173" s="98">
        <v>10168.436228027344</v>
      </c>
      <c r="O1173" s="98">
        <v>7035.8183333333336</v>
      </c>
      <c r="P1173" s="98">
        <v>294.93437830688225</v>
      </c>
      <c r="Q1173" s="98">
        <v>19.981125836484136</v>
      </c>
      <c r="R1173" s="98">
        <f t="shared" si="140"/>
        <v>16.944528507950761</v>
      </c>
      <c r="S1173" s="98">
        <f t="shared" si="144"/>
        <v>1198.8675501890482</v>
      </c>
      <c r="T1173" s="101">
        <v>13.899282644302746</v>
      </c>
    </row>
    <row r="1174" spans="2:20" x14ac:dyDescent="0.2">
      <c r="B1174" s="100">
        <v>43709.75</v>
      </c>
      <c r="C1174" s="98">
        <v>12.98212250379768</v>
      </c>
      <c r="D1174" s="98">
        <f t="shared" si="141"/>
        <v>11.422718784368927</v>
      </c>
      <c r="E1174" s="98">
        <v>116.77673611111111</v>
      </c>
      <c r="F1174" s="98">
        <f t="shared" si="139"/>
        <v>92.159757426701205</v>
      </c>
      <c r="G1174" s="98">
        <v>91917.338888888888</v>
      </c>
      <c r="H1174" s="98">
        <v>21.161306423611112</v>
      </c>
      <c r="I1174" s="98">
        <v>21205.638333333332</v>
      </c>
      <c r="J1174" s="98">
        <f t="shared" si="142"/>
        <v>95.615429687499997</v>
      </c>
      <c r="K1174" s="98">
        <v>59337.24609375</v>
      </c>
      <c r="L1174" s="98">
        <f t="shared" si="143"/>
        <v>276.32827009020576</v>
      </c>
      <c r="M1174" s="98">
        <f t="shared" si="138"/>
        <v>260.08279977127512</v>
      </c>
      <c r="N1174" s="98">
        <v>9950.4214453125005</v>
      </c>
      <c r="O1174" s="98">
        <v>7010.7358333333332</v>
      </c>
      <c r="P1174" s="98">
        <v>294.89</v>
      </c>
      <c r="Q1174" s="98">
        <v>18.561729909794199</v>
      </c>
      <c r="R1174" s="98">
        <f t="shared" si="140"/>
        <v>17.157852298494753</v>
      </c>
      <c r="S1174" s="98">
        <f t="shared" si="144"/>
        <v>1113.7037945876518</v>
      </c>
      <c r="T1174" s="101">
        <v>13.351344109716463</v>
      </c>
    </row>
    <row r="1175" spans="2:20" x14ac:dyDescent="0.2">
      <c r="B1175" s="100">
        <v>43709.791666666664</v>
      </c>
      <c r="C1175" s="98">
        <v>12.920282089445326</v>
      </c>
      <c r="D1175" s="98">
        <f t="shared" si="141"/>
        <v>11.421735254711363</v>
      </c>
      <c r="E1175" s="98">
        <v>100.73504629629353</v>
      </c>
      <c r="F1175" s="98">
        <f t="shared" si="139"/>
        <v>92.078983892750486</v>
      </c>
      <c r="G1175" s="98">
        <v>99211.296637426873</v>
      </c>
      <c r="H1175" s="98">
        <v>21.043446180555556</v>
      </c>
      <c r="I1175" s="98">
        <v>22476.392777777779</v>
      </c>
      <c r="J1175" s="98">
        <f t="shared" si="142"/>
        <v>79.69160011573797</v>
      </c>
      <c r="K1175" s="98">
        <v>59337.24609375</v>
      </c>
      <c r="L1175" s="98">
        <f t="shared" si="143"/>
        <v>276.75480118928579</v>
      </c>
      <c r="M1175" s="98">
        <f t="shared" si="138"/>
        <v>259.91269068460838</v>
      </c>
      <c r="N1175" s="98">
        <v>9865.3865161132817</v>
      </c>
      <c r="O1175" s="98">
        <v>6997.0516666666663</v>
      </c>
      <c r="P1175" s="98">
        <v>295.32361111111112</v>
      </c>
      <c r="Q1175" s="98">
        <v>18.568809921825306</v>
      </c>
      <c r="R1175" s="98">
        <f t="shared" si="140"/>
        <v>17.331452897507447</v>
      </c>
      <c r="S1175" s="98">
        <f t="shared" si="144"/>
        <v>1114.1285953095185</v>
      </c>
      <c r="T1175" s="101">
        <v>13.025946370024078</v>
      </c>
    </row>
    <row r="1176" spans="2:20" x14ac:dyDescent="0.2">
      <c r="B1176" s="100">
        <v>43709.833333333336</v>
      </c>
      <c r="C1176" s="98">
        <v>12.811683304574755</v>
      </c>
      <c r="D1176" s="98">
        <f t="shared" si="141"/>
        <v>11.427850739596103</v>
      </c>
      <c r="E1176" s="98">
        <v>126.13388888888889</v>
      </c>
      <c r="F1176" s="98">
        <f t="shared" si="139"/>
        <v>92.706379726083824</v>
      </c>
      <c r="G1176" s="98">
        <v>105357.86666666667</v>
      </c>
      <c r="H1176" s="98">
        <v>20.932758246527779</v>
      </c>
      <c r="I1176" s="98">
        <v>23746.485555555555</v>
      </c>
      <c r="J1176" s="98">
        <f t="shared" si="142"/>
        <v>105.20113064236111</v>
      </c>
      <c r="K1176" s="98">
        <v>59337.24609375</v>
      </c>
      <c r="L1176" s="98">
        <f t="shared" si="143"/>
        <v>280.45663901701153</v>
      </c>
      <c r="M1176" s="98">
        <f t="shared" si="138"/>
        <v>259.89782169577694</v>
      </c>
      <c r="N1176" s="98">
        <v>9719.8512565104174</v>
      </c>
      <c r="O1176" s="98">
        <v>6999.7174999999997</v>
      </c>
      <c r="P1176" s="98">
        <v>295.22861111111109</v>
      </c>
      <c r="Q1176" s="98">
        <v>14.771972094099555</v>
      </c>
      <c r="R1176" s="98">
        <f t="shared" si="140"/>
        <v>17.346335389424144</v>
      </c>
      <c r="S1176" s="98">
        <f t="shared" si="144"/>
        <v>886.31832564597323</v>
      </c>
      <c r="T1176" s="101">
        <v>12.913788451192151</v>
      </c>
    </row>
    <row r="1177" spans="2:20" x14ac:dyDescent="0.2">
      <c r="B1177" s="100">
        <v>43709.875</v>
      </c>
      <c r="C1177" s="98">
        <v>12.593856446831875</v>
      </c>
      <c r="D1177" s="98">
        <f t="shared" si="141"/>
        <v>11.435997971830462</v>
      </c>
      <c r="E1177" s="98">
        <v>101.03611111111111</v>
      </c>
      <c r="F1177" s="98">
        <f t="shared" si="139"/>
        <v>92.695824170528269</v>
      </c>
      <c r="G1177" s="98">
        <v>111863.08014403276</v>
      </c>
      <c r="H1177" s="98">
        <v>20.979735644257705</v>
      </c>
      <c r="I1177" s="98">
        <v>25006.093333333334</v>
      </c>
      <c r="J1177" s="98">
        <f t="shared" si="142"/>
        <v>80.05637546685341</v>
      </c>
      <c r="K1177" s="98">
        <v>59337.24609375</v>
      </c>
      <c r="L1177" s="98">
        <f t="shared" si="143"/>
        <v>273.66552382271141</v>
      </c>
      <c r="M1177" s="98">
        <f t="shared" si="138"/>
        <v>259.84142862928098</v>
      </c>
      <c r="N1177" s="98">
        <v>9603.3218367513018</v>
      </c>
      <c r="O1177" s="98">
        <v>6995.4416666666666</v>
      </c>
      <c r="P1177" s="98">
        <v>295.44498456790217</v>
      </c>
      <c r="Q1177" s="98">
        <v>21.779460745190736</v>
      </c>
      <c r="R1177" s="98">
        <f t="shared" si="140"/>
        <v>17.409047257360413</v>
      </c>
      <c r="S1177" s="98">
        <f t="shared" si="144"/>
        <v>1306.7676447114441</v>
      </c>
      <c r="T1177" s="101">
        <v>12.794544440110524</v>
      </c>
    </row>
    <row r="1178" spans="2:20" x14ac:dyDescent="0.2">
      <c r="B1178" s="100">
        <v>43709.916666666664</v>
      </c>
      <c r="C1178" s="98">
        <v>12.699379562661052</v>
      </c>
      <c r="D1178" s="98">
        <f t="shared" si="141"/>
        <v>11.449110696011401</v>
      </c>
      <c r="E1178" s="98">
        <v>96.280277777777783</v>
      </c>
      <c r="F1178" s="98">
        <f t="shared" si="139"/>
        <v>93.328856577935667</v>
      </c>
      <c r="G1178" s="98">
        <v>117876.65230352296</v>
      </c>
      <c r="H1178" s="98">
        <v>21.055598958333334</v>
      </c>
      <c r="I1178" s="98">
        <v>26275.957222222223</v>
      </c>
      <c r="J1178" s="98">
        <f t="shared" si="142"/>
        <v>75.224678819444449</v>
      </c>
      <c r="K1178" s="98">
        <v>59337.24609375</v>
      </c>
      <c r="L1178" s="98">
        <f t="shared" si="143"/>
        <v>280.38816674850642</v>
      </c>
      <c r="M1178" s="98">
        <f t="shared" si="138"/>
        <v>259.87679056711312</v>
      </c>
      <c r="N1178" s="98">
        <v>9651.0261914062503</v>
      </c>
      <c r="O1178" s="98">
        <v>6990.1991666666663</v>
      </c>
      <c r="P1178" s="98">
        <v>295.11250000000001</v>
      </c>
      <c r="Q1178" s="98">
        <v>14.724333251493599</v>
      </c>
      <c r="R1178" s="98">
        <f t="shared" si="140"/>
        <v>17.370965412120881</v>
      </c>
      <c r="S1178" s="98">
        <f t="shared" si="144"/>
        <v>883.45999508961597</v>
      </c>
      <c r="T1178" s="101">
        <v>12.689224238759941</v>
      </c>
    </row>
    <row r="1179" spans="2:20" x14ac:dyDescent="0.2">
      <c r="B1179" s="100">
        <v>43709.958333333336</v>
      </c>
      <c r="C1179" s="98">
        <v>12.433376423857796</v>
      </c>
      <c r="D1179" s="98">
        <f t="shared" si="141"/>
        <v>11.453172484686236</v>
      </c>
      <c r="E1179" s="98">
        <v>78.519444444444446</v>
      </c>
      <c r="F1179" s="98">
        <f t="shared" si="139"/>
        <v>91.640291763120857</v>
      </c>
      <c r="G1179" s="98">
        <v>123155.55486111112</v>
      </c>
      <c r="H1179" s="98">
        <v>20.951551649305557</v>
      </c>
      <c r="I1179" s="98">
        <v>27539.798611111109</v>
      </c>
      <c r="J1179" s="98">
        <f t="shared" si="142"/>
        <v>57.567892795138889</v>
      </c>
      <c r="K1179" s="98">
        <v>59337.24609375</v>
      </c>
      <c r="L1179" s="98">
        <f t="shared" si="143"/>
        <v>276.53854247617716</v>
      </c>
      <c r="M1179" s="98">
        <f t="shared" ref="M1179:M1242" si="145">AVERAGE(L1156:L1179)</f>
        <v>259.86121807173834</v>
      </c>
      <c r="N1179" s="98">
        <v>9573.2676359049474</v>
      </c>
      <c r="O1179" s="98">
        <v>6997.5424999999996</v>
      </c>
      <c r="P1179" s="98">
        <v>295.1475925925705</v>
      </c>
      <c r="Q1179" s="98">
        <v>18.609050116393352</v>
      </c>
      <c r="R1179" s="98">
        <f t="shared" si="140"/>
        <v>17.390298195561908</v>
      </c>
      <c r="S1179" s="98">
        <f t="shared" si="144"/>
        <v>1116.5430069836011</v>
      </c>
      <c r="T1179" s="101">
        <v>12.647361561457316</v>
      </c>
    </row>
    <row r="1180" spans="2:20" x14ac:dyDescent="0.2">
      <c r="B1180" s="100">
        <v>43710</v>
      </c>
      <c r="C1180" s="98">
        <v>12.038704878489176</v>
      </c>
      <c r="D1180" s="98">
        <f t="shared" si="141"/>
        <v>11.453016432509306</v>
      </c>
      <c r="E1180" s="98">
        <v>105.47277777777778</v>
      </c>
      <c r="F1180" s="98">
        <f t="shared" si="139"/>
        <v>92.055708429787543</v>
      </c>
      <c r="G1180" s="98">
        <v>129178.28012820084</v>
      </c>
      <c r="H1180" s="98">
        <v>20.764203559027777</v>
      </c>
      <c r="I1180" s="98">
        <v>28797.943888888887</v>
      </c>
      <c r="J1180" s="98">
        <f t="shared" si="142"/>
        <v>84.708574218750002</v>
      </c>
      <c r="K1180" s="98">
        <v>59337.24609375</v>
      </c>
      <c r="L1180" s="98">
        <f t="shared" si="143"/>
        <v>275.70517294740358</v>
      </c>
      <c r="M1180" s="98">
        <f t="shared" si="145"/>
        <v>259.8211354564263</v>
      </c>
      <c r="N1180" s="98">
        <v>9340.8589444986974</v>
      </c>
      <c r="O1180" s="98">
        <v>7001.8266666666668</v>
      </c>
      <c r="P1180" s="98">
        <v>294.6252777777778</v>
      </c>
      <c r="Q1180" s="98">
        <v>18.920104830374218</v>
      </c>
      <c r="R1180" s="98">
        <f t="shared" si="140"/>
        <v>17.405254782065189</v>
      </c>
      <c r="S1180" s="98">
        <f t="shared" si="144"/>
        <v>1135.2062898224531</v>
      </c>
      <c r="T1180" s="101">
        <v>12.452973141650824</v>
      </c>
    </row>
    <row r="1181" spans="2:20" x14ac:dyDescent="0.2">
      <c r="B1181" s="100">
        <v>43710.041666666664</v>
      </c>
      <c r="C1181" s="98">
        <v>10.69976920281511</v>
      </c>
      <c r="D1181" s="98">
        <f t="shared" si="141"/>
        <v>11.441591788483008</v>
      </c>
      <c r="E1181" s="98">
        <v>95.373888888888885</v>
      </c>
      <c r="F1181" s="98">
        <f t="shared" ref="F1181:F1244" si="146">AVERAGE(E1158:E1181)</f>
        <v>92.46151861497269</v>
      </c>
      <c r="G1181" s="98">
        <v>3793.8944444444446</v>
      </c>
      <c r="H1181" s="98">
        <v>20.841634114583332</v>
      </c>
      <c r="I1181" s="98">
        <v>2180.5236111111112</v>
      </c>
      <c r="J1181" s="98">
        <f t="shared" si="142"/>
        <v>74.532254774305557</v>
      </c>
      <c r="K1181" s="98">
        <v>7886.962099895477</v>
      </c>
      <c r="L1181" s="98">
        <f t="shared" si="143"/>
        <v>275.640552426618</v>
      </c>
      <c r="M1181" s="98">
        <f t="shared" si="145"/>
        <v>259.80078212756524</v>
      </c>
      <c r="N1181" s="98">
        <v>8696.6704443359376</v>
      </c>
      <c r="O1181" s="98">
        <v>6993.9783333333335</v>
      </c>
      <c r="P1181" s="98">
        <v>294.42574074074628</v>
      </c>
      <c r="Q1181" s="98">
        <v>18.785188314128252</v>
      </c>
      <c r="R1181" s="98">
        <f t="shared" ref="R1181:R1244" si="147">AVERAGE(Q1158:Q1181)</f>
        <v>17.413839849609911</v>
      </c>
      <c r="S1181" s="98">
        <f t="shared" si="144"/>
        <v>1127.111298847695</v>
      </c>
      <c r="T1181" s="101">
        <v>11.932934182749854</v>
      </c>
    </row>
    <row r="1182" spans="2:20" x14ac:dyDescent="0.2">
      <c r="B1182" s="100">
        <v>43710.083333333336</v>
      </c>
      <c r="C1182" s="98">
        <v>9.339987774072732</v>
      </c>
      <c r="D1182" s="98">
        <f t="shared" si="141"/>
        <v>11.423407078490508</v>
      </c>
      <c r="E1182" s="98">
        <v>79.115555555555559</v>
      </c>
      <c r="F1182" s="98">
        <f t="shared" si="146"/>
        <v>92.129504726083823</v>
      </c>
      <c r="G1182" s="98">
        <v>8420.0883333333331</v>
      </c>
      <c r="H1182" s="98">
        <v>20.891134982638889</v>
      </c>
      <c r="I1182" s="98">
        <v>1890.4141666666667</v>
      </c>
      <c r="J1182" s="98">
        <f t="shared" si="142"/>
        <v>58.224420572916671</v>
      </c>
      <c r="K1182" s="98">
        <v>21835.336781322691</v>
      </c>
      <c r="L1182" s="98">
        <f t="shared" si="143"/>
        <v>280.07221755126039</v>
      </c>
      <c r="M1182" s="98">
        <f t="shared" si="145"/>
        <v>259.94954724678229</v>
      </c>
      <c r="N1182" s="98">
        <v>7775.3900907389325</v>
      </c>
      <c r="O1182" s="98">
        <v>6986.9908333333333</v>
      </c>
      <c r="P1182" s="98">
        <v>295.00490740749569</v>
      </c>
      <c r="Q1182" s="98">
        <v>14.932689856235294</v>
      </c>
      <c r="R1182" s="98">
        <f t="shared" si="147"/>
        <v>17.273369483482991</v>
      </c>
      <c r="S1182" s="98">
        <f t="shared" si="144"/>
        <v>895.96139137411762</v>
      </c>
      <c r="T1182" s="101">
        <v>10.626284923289333</v>
      </c>
    </row>
    <row r="1183" spans="2:20" x14ac:dyDescent="0.2">
      <c r="B1183" s="100">
        <v>43710.125</v>
      </c>
      <c r="C1183" s="98">
        <v>8.2079764122433136</v>
      </c>
      <c r="D1183" s="98">
        <f t="shared" si="141"/>
        <v>11.404619188870177</v>
      </c>
      <c r="E1183" s="98">
        <v>114.96916666666667</v>
      </c>
      <c r="F1183" s="98">
        <f t="shared" si="146"/>
        <v>93.016229263120849</v>
      </c>
      <c r="G1183" s="98">
        <v>13882.937087088956</v>
      </c>
      <c r="H1183" s="98">
        <v>20.927745225694444</v>
      </c>
      <c r="I1183" s="98">
        <v>3150.9188888888889</v>
      </c>
      <c r="J1183" s="98">
        <f t="shared" si="142"/>
        <v>94.041421440972215</v>
      </c>
      <c r="K1183" s="98">
        <v>35338.761548394097</v>
      </c>
      <c r="L1183" s="98">
        <f t="shared" si="143"/>
        <v>272.58390807297081</v>
      </c>
      <c r="M1183" s="98">
        <f t="shared" si="145"/>
        <v>259.82151185607569</v>
      </c>
      <c r="N1183" s="98">
        <v>7013.9316365559898</v>
      </c>
      <c r="O1183" s="98">
        <v>6975.8125</v>
      </c>
      <c r="P1183" s="98">
        <v>295.19584656086232</v>
      </c>
      <c r="Q1183" s="98">
        <v>22.611938487891521</v>
      </c>
      <c r="R1183" s="98">
        <f t="shared" si="147"/>
        <v>17.417775024101562</v>
      </c>
      <c r="S1183" s="98">
        <f t="shared" si="144"/>
        <v>1356.7163092734913</v>
      </c>
      <c r="T1183" s="101">
        <v>9.402182210740607</v>
      </c>
    </row>
    <row r="1184" spans="2:20" x14ac:dyDescent="0.2">
      <c r="B1184" s="100">
        <v>43710.166666666664</v>
      </c>
      <c r="C1184" s="98">
        <v>7.5435564608044094</v>
      </c>
      <c r="D1184" s="98">
        <f t="shared" si="141"/>
        <v>11.388354310976867</v>
      </c>
      <c r="E1184" s="98">
        <v>89.575925925970083</v>
      </c>
      <c r="F1184" s="98">
        <f t="shared" si="146"/>
        <v>92.965006269295529</v>
      </c>
      <c r="G1184" s="98">
        <v>19348.504202278986</v>
      </c>
      <c r="H1184" s="98">
        <v>20.848155381944444</v>
      </c>
      <c r="I1184" s="98">
        <v>4407.7027777777776</v>
      </c>
      <c r="J1184" s="98">
        <f t="shared" si="142"/>
        <v>68.727770544025645</v>
      </c>
      <c r="K1184" s="98">
        <v>47154.47007757867</v>
      </c>
      <c r="L1184" s="98">
        <f t="shared" si="143"/>
        <v>279.46697456874818</v>
      </c>
      <c r="M1184" s="98">
        <f t="shared" si="145"/>
        <v>265.9442363042827</v>
      </c>
      <c r="N1184" s="98">
        <v>6458.045919596354</v>
      </c>
      <c r="O1184" s="98">
        <v>6986.6391666666668</v>
      </c>
      <c r="P1184" s="98">
        <v>294.73722222222221</v>
      </c>
      <c r="Q1184" s="98">
        <v>15.270247653474023</v>
      </c>
      <c r="R1184" s="98">
        <f t="shared" si="147"/>
        <v>17.902346100585635</v>
      </c>
      <c r="S1184" s="98">
        <f t="shared" si="144"/>
        <v>916.21485920844134</v>
      </c>
      <c r="T1184" s="101">
        <v>8.3381743371486667</v>
      </c>
    </row>
    <row r="1185" spans="2:20" x14ac:dyDescent="0.2">
      <c r="B1185" s="100">
        <v>43710.208333333336</v>
      </c>
      <c r="C1185" s="98">
        <v>6.9208336062214544</v>
      </c>
      <c r="D1185" s="98">
        <f t="shared" si="141"/>
        <v>11.365398350860195</v>
      </c>
      <c r="E1185" s="98">
        <v>81.416666666666671</v>
      </c>
      <c r="F1185" s="98">
        <f t="shared" si="146"/>
        <v>93.527043306332573</v>
      </c>
      <c r="G1185" s="98">
        <v>24839.562301583821</v>
      </c>
      <c r="H1185" s="98">
        <v>20.85407986111111</v>
      </c>
      <c r="I1185" s="98">
        <v>5661.091388888889</v>
      </c>
      <c r="J1185" s="98">
        <f t="shared" si="142"/>
        <v>60.562586805555561</v>
      </c>
      <c r="K1185" s="98">
        <v>56222.133152126735</v>
      </c>
      <c r="L1185" s="98">
        <f t="shared" si="143"/>
        <v>274.50066398431403</v>
      </c>
      <c r="M1185" s="98">
        <f t="shared" si="145"/>
        <v>276.52178886640951</v>
      </c>
      <c r="N1185" s="98">
        <v>5983.3023128255209</v>
      </c>
      <c r="O1185" s="98">
        <v>6982.65</v>
      </c>
      <c r="P1185" s="98">
        <v>294.80194444444442</v>
      </c>
      <c r="Q1185" s="98">
        <v>20.301280460130396</v>
      </c>
      <c r="R1185" s="98">
        <f t="shared" si="147"/>
        <v>18.495626871792197</v>
      </c>
      <c r="S1185" s="98">
        <f t="shared" si="144"/>
        <v>1218.0768276078238</v>
      </c>
      <c r="T1185" s="101">
        <v>7.5607527787559148</v>
      </c>
    </row>
    <row r="1186" spans="2:20" x14ac:dyDescent="0.2">
      <c r="B1186" s="100">
        <v>43710.25</v>
      </c>
      <c r="C1186" s="98">
        <v>7.100633248017532</v>
      </c>
      <c r="D1186" s="98">
        <f t="shared" si="141"/>
        <v>11.365894826879305</v>
      </c>
      <c r="E1186" s="98">
        <v>76.098333333333329</v>
      </c>
      <c r="F1186" s="98">
        <f t="shared" si="146"/>
        <v>92.569068769295527</v>
      </c>
      <c r="G1186" s="98">
        <v>29513.013888888891</v>
      </c>
      <c r="H1186" s="98">
        <v>20.772894965277779</v>
      </c>
      <c r="I1186" s="98">
        <v>6913.5658333333331</v>
      </c>
      <c r="J1186" s="98">
        <f t="shared" si="142"/>
        <v>55.325438368055551</v>
      </c>
      <c r="K1186" s="98">
        <v>59349.142535807288</v>
      </c>
      <c r="L1186" s="98">
        <f t="shared" si="143"/>
        <v>278.2810362887962</v>
      </c>
      <c r="M1186" s="98">
        <f t="shared" si="145"/>
        <v>276.73928477784784</v>
      </c>
      <c r="N1186" s="98">
        <v>6040.985157063802</v>
      </c>
      <c r="O1186" s="98">
        <v>6978.5658333333331</v>
      </c>
      <c r="P1186" s="98">
        <v>294.75287037041454</v>
      </c>
      <c r="Q1186" s="98">
        <v>16.471834081618322</v>
      </c>
      <c r="R1186" s="98">
        <f t="shared" si="147"/>
        <v>18.260021392454441</v>
      </c>
      <c r="S1186" s="98">
        <f t="shared" si="144"/>
        <v>988.31004489709937</v>
      </c>
      <c r="T1186" s="101">
        <v>7.5645146643069001</v>
      </c>
    </row>
    <row r="1187" spans="2:20" x14ac:dyDescent="0.2">
      <c r="B1187" s="100">
        <v>43710.291666666664</v>
      </c>
      <c r="C1187" s="98">
        <v>6.6681439898297601</v>
      </c>
      <c r="D1187" s="98">
        <f t="shared" si="141"/>
        <v>11.351133476594262</v>
      </c>
      <c r="E1187" s="98">
        <v>77.759444444444441</v>
      </c>
      <c r="F1187" s="98">
        <f t="shared" si="146"/>
        <v>92.403953028554781</v>
      </c>
      <c r="G1187" s="98">
        <v>34501.773519869377</v>
      </c>
      <c r="H1187" s="98">
        <v>20.996820746527778</v>
      </c>
      <c r="I1187" s="98">
        <v>8168.4947222222227</v>
      </c>
      <c r="J1187" s="98">
        <f t="shared" si="142"/>
        <v>56.762623697916666</v>
      </c>
      <c r="K1187" s="98">
        <v>59351.75</v>
      </c>
      <c r="L1187" s="98">
        <f t="shared" si="143"/>
        <v>280.90624014460792</v>
      </c>
      <c r="M1187" s="98">
        <f t="shared" si="145"/>
        <v>276.77313297429731</v>
      </c>
      <c r="N1187" s="98">
        <v>5767.4367541503907</v>
      </c>
      <c r="O1187" s="98">
        <v>6979.2683333333334</v>
      </c>
      <c r="P1187" s="98">
        <v>294.82990740742946</v>
      </c>
      <c r="Q1187" s="98">
        <v>13.923667262821562</v>
      </c>
      <c r="R1187" s="98">
        <f t="shared" si="147"/>
        <v>18.21370406020344</v>
      </c>
      <c r="S1187" s="98">
        <f t="shared" si="144"/>
        <v>835.42003576929369</v>
      </c>
      <c r="T1187" s="101">
        <v>6.9560919411588111</v>
      </c>
    </row>
    <row r="1188" spans="2:20" x14ac:dyDescent="0.2">
      <c r="B1188" s="100">
        <v>43710.333333333336</v>
      </c>
      <c r="C1188" s="98">
        <v>6.9817840739708235</v>
      </c>
      <c r="D1188" s="98">
        <f t="shared" si="141"/>
        <v>11.334124091407309</v>
      </c>
      <c r="E1188" s="98">
        <v>83.86</v>
      </c>
      <c r="F1188" s="98">
        <f t="shared" si="146"/>
        <v>93.373409047073309</v>
      </c>
      <c r="G1188" s="98">
        <v>38947.416234566503</v>
      </c>
      <c r="H1188" s="98">
        <v>20.841818576388889</v>
      </c>
      <c r="I1188" s="98">
        <v>9421.4994444444437</v>
      </c>
      <c r="J1188" s="98">
        <f t="shared" si="142"/>
        <v>63.018181423611111</v>
      </c>
      <c r="K1188" s="98">
        <v>59351.75</v>
      </c>
      <c r="L1188" s="98">
        <f t="shared" si="143"/>
        <v>270.29269116739437</v>
      </c>
      <c r="M1188" s="98">
        <f t="shared" si="145"/>
        <v>276.49093908889085</v>
      </c>
      <c r="N1188" s="98">
        <v>5868.1652079264322</v>
      </c>
      <c r="O1188" s="98">
        <v>6975.7941666666666</v>
      </c>
      <c r="P1188" s="98">
        <v>294.6371296295855</v>
      </c>
      <c r="Q1188" s="98">
        <v>24.344438462191157</v>
      </c>
      <c r="R1188" s="98">
        <f t="shared" si="147"/>
        <v>18.485145630792982</v>
      </c>
      <c r="S1188" s="98">
        <f t="shared" si="144"/>
        <v>1460.6663077314695</v>
      </c>
      <c r="T1188" s="101">
        <v>7.2054119255807665</v>
      </c>
    </row>
    <row r="1189" spans="2:20" x14ac:dyDescent="0.2">
      <c r="B1189" s="100">
        <v>43710.375</v>
      </c>
      <c r="C1189" s="98">
        <v>8.4445807993421074</v>
      </c>
      <c r="D1189" s="98">
        <f t="shared" si="141"/>
        <v>11.312566204582621</v>
      </c>
      <c r="E1189" s="98">
        <v>55.348611111111111</v>
      </c>
      <c r="F1189" s="98">
        <f t="shared" si="146"/>
        <v>92.869659047073313</v>
      </c>
      <c r="G1189" s="98">
        <v>43405.141233439841</v>
      </c>
      <c r="H1189" s="98">
        <v>20.90715060763889</v>
      </c>
      <c r="I1189" s="98">
        <v>10684.693611111112</v>
      </c>
      <c r="J1189" s="98">
        <f t="shared" si="142"/>
        <v>34.441460503472221</v>
      </c>
      <c r="K1189" s="98">
        <v>59351.75</v>
      </c>
      <c r="L1189" s="98">
        <f t="shared" si="143"/>
        <v>280.98865217554902</v>
      </c>
      <c r="M1189" s="98">
        <f t="shared" si="145"/>
        <v>276.7243086975746</v>
      </c>
      <c r="N1189" s="98">
        <v>6755.2575321451823</v>
      </c>
      <c r="O1189" s="98">
        <v>6979.7716666666665</v>
      </c>
      <c r="P1189" s="98">
        <v>294.9977777777778</v>
      </c>
      <c r="Q1189" s="98">
        <v>14.009125602228774</v>
      </c>
      <c r="R1189" s="98">
        <f t="shared" si="147"/>
        <v>18.242798398651519</v>
      </c>
      <c r="S1189" s="98">
        <f t="shared" si="144"/>
        <v>840.54753613372645</v>
      </c>
      <c r="T1189" s="101">
        <v>7.8988109130717605</v>
      </c>
    </row>
    <row r="1190" spans="2:20" x14ac:dyDescent="0.2">
      <c r="B1190" s="100">
        <v>43710.416666666664</v>
      </c>
      <c r="C1190" s="98">
        <v>11.337815916625162</v>
      </c>
      <c r="D1190" s="98">
        <f t="shared" si="141"/>
        <v>11.298597663749797</v>
      </c>
      <c r="E1190" s="98">
        <v>89.111111111111114</v>
      </c>
      <c r="F1190" s="98">
        <f t="shared" si="146"/>
        <v>93.862552565591827</v>
      </c>
      <c r="G1190" s="98">
        <v>47922.55</v>
      </c>
      <c r="H1190" s="98">
        <v>20.505696614583332</v>
      </c>
      <c r="I1190" s="98">
        <v>11938.843055555555</v>
      </c>
      <c r="J1190" s="98">
        <f t="shared" si="142"/>
        <v>68.605414496527786</v>
      </c>
      <c r="K1190" s="98">
        <v>59351.75</v>
      </c>
      <c r="L1190" s="98">
        <f t="shared" si="143"/>
        <v>276.50144137286475</v>
      </c>
      <c r="M1190" s="98">
        <f t="shared" si="145"/>
        <v>276.70903454756956</v>
      </c>
      <c r="N1190" s="98">
        <v>8705.9914062499993</v>
      </c>
      <c r="O1190" s="98">
        <v>6978.0783333333329</v>
      </c>
      <c r="P1190" s="98">
        <v>294.83212962961858</v>
      </c>
      <c r="Q1190" s="98">
        <v>18.330688256753817</v>
      </c>
      <c r="R1190" s="98">
        <f t="shared" si="147"/>
        <v>18.252895079520282</v>
      </c>
      <c r="S1190" s="98">
        <f t="shared" si="144"/>
        <v>1099.8412954052289</v>
      </c>
      <c r="T1190" s="101">
        <v>10.176267673479597</v>
      </c>
    </row>
    <row r="1191" spans="2:20" x14ac:dyDescent="0.2">
      <c r="B1191" s="100">
        <v>43710.458333333336</v>
      </c>
      <c r="C1191" s="98">
        <v>13.196747259652087</v>
      </c>
      <c r="D1191" s="98">
        <f t="shared" si="141"/>
        <v>11.282934718065588</v>
      </c>
      <c r="E1191" s="98">
        <v>82.354444444444439</v>
      </c>
      <c r="F1191" s="98">
        <f t="shared" si="146"/>
        <v>94.043895158184441</v>
      </c>
      <c r="G1191" s="98">
        <v>51994.95581000964</v>
      </c>
      <c r="H1191" s="98">
        <v>20.738606770833332</v>
      </c>
      <c r="I1191" s="98">
        <v>13189.122499999999</v>
      </c>
      <c r="J1191" s="98">
        <f t="shared" si="142"/>
        <v>61.615837673611111</v>
      </c>
      <c r="K1191" s="98">
        <v>59351.75</v>
      </c>
      <c r="L1191" s="98">
        <f t="shared" si="143"/>
        <v>274.05159164942802</v>
      </c>
      <c r="M1191" s="98">
        <f t="shared" si="145"/>
        <v>276.63915884343749</v>
      </c>
      <c r="N1191" s="98">
        <v>10088.158863932291</v>
      </c>
      <c r="O1191" s="98">
        <v>7005.83</v>
      </c>
      <c r="P1191" s="98">
        <v>295.12259259260361</v>
      </c>
      <c r="Q1191" s="98">
        <v>21.071000943175619</v>
      </c>
      <c r="R1191" s="98">
        <f t="shared" si="147"/>
        <v>18.313544317603402</v>
      </c>
      <c r="S1191" s="98">
        <f t="shared" si="144"/>
        <v>1264.2600565905373</v>
      </c>
      <c r="T1191" s="101">
        <v>12.546771937919354</v>
      </c>
    </row>
    <row r="1192" spans="2:20" x14ac:dyDescent="0.2">
      <c r="B1192" s="100">
        <v>43710.5</v>
      </c>
      <c r="C1192" s="98">
        <v>14.371889550055428</v>
      </c>
      <c r="D1192" s="98">
        <f t="shared" si="141"/>
        <v>11.267125363231562</v>
      </c>
      <c r="E1192" s="98">
        <v>81.046944444444449</v>
      </c>
      <c r="F1192" s="98">
        <f t="shared" si="146"/>
        <v>95.019983121147391</v>
      </c>
      <c r="G1192" s="98">
        <v>57433.95059101926</v>
      </c>
      <c r="H1192" s="98">
        <v>20.984906684027777</v>
      </c>
      <c r="I1192" s="98">
        <v>14446.541388888889</v>
      </c>
      <c r="J1192" s="98">
        <f t="shared" si="142"/>
        <v>60.062037760416672</v>
      </c>
      <c r="K1192" s="98">
        <v>59351.75</v>
      </c>
      <c r="L1192" s="98">
        <f t="shared" si="143"/>
        <v>277.46417983315058</v>
      </c>
      <c r="M1192" s="98">
        <f t="shared" si="145"/>
        <v>276.64831059230266</v>
      </c>
      <c r="N1192" s="98">
        <v>10904.776285807291</v>
      </c>
      <c r="O1192" s="98">
        <v>7149.8275000000003</v>
      </c>
      <c r="P1192" s="98">
        <v>294.95555555555558</v>
      </c>
      <c r="Q1192" s="98">
        <v>17.491375722404982</v>
      </c>
      <c r="R1192" s="98">
        <f t="shared" si="147"/>
        <v>18.315065151042699</v>
      </c>
      <c r="S1192" s="98">
        <f t="shared" si="144"/>
        <v>1049.4825433442988</v>
      </c>
      <c r="T1192" s="101">
        <v>14.120336247225318</v>
      </c>
    </row>
    <row r="1193" spans="2:20" x14ac:dyDescent="0.2">
      <c r="B1193" s="100">
        <v>43710.541666666664</v>
      </c>
      <c r="C1193" s="98">
        <v>15.287492592334747</v>
      </c>
      <c r="D1193" s="98">
        <f t="shared" si="141"/>
        <v>11.274009016115107</v>
      </c>
      <c r="E1193" s="98">
        <v>90.022499999999994</v>
      </c>
      <c r="F1193" s="98">
        <f t="shared" si="146"/>
        <v>93.796418306332555</v>
      </c>
      <c r="G1193" s="98">
        <v>62527.566666666666</v>
      </c>
      <c r="H1193" s="98">
        <v>20.906098090277776</v>
      </c>
      <c r="I1193" s="98">
        <v>15704.961944444445</v>
      </c>
      <c r="J1193" s="98">
        <f t="shared" si="142"/>
        <v>69.116401909722214</v>
      </c>
      <c r="K1193" s="98">
        <v>59351.75</v>
      </c>
      <c r="L1193" s="98">
        <f t="shared" si="143"/>
        <v>276.68689090821499</v>
      </c>
      <c r="M1193" s="98">
        <f t="shared" si="145"/>
        <v>276.7627788627413</v>
      </c>
      <c r="N1193" s="98">
        <v>11378.096913248697</v>
      </c>
      <c r="O1193" s="98">
        <v>7397.166666666667</v>
      </c>
      <c r="P1193" s="98">
        <v>295.12638888888887</v>
      </c>
      <c r="Q1193" s="98">
        <v>18.439497980673849</v>
      </c>
      <c r="R1193" s="98">
        <f t="shared" si="147"/>
        <v>18.218593675476228</v>
      </c>
      <c r="S1193" s="98">
        <f t="shared" si="144"/>
        <v>1106.3698788404308</v>
      </c>
      <c r="T1193" s="101">
        <v>14.924412778218587</v>
      </c>
    </row>
    <row r="1194" spans="2:20" x14ac:dyDescent="0.2">
      <c r="B1194" s="100">
        <v>43710.583333333336</v>
      </c>
      <c r="C1194" s="98">
        <v>14.614247840457182</v>
      </c>
      <c r="D1194" s="98">
        <f t="shared" si="141"/>
        <v>11.261410916388458</v>
      </c>
      <c r="E1194" s="98">
        <v>120.69916666666667</v>
      </c>
      <c r="F1194" s="98">
        <f t="shared" si="146"/>
        <v>94.34645158179552</v>
      </c>
      <c r="G1194" s="98">
        <v>69295.226736111115</v>
      </c>
      <c r="H1194" s="98">
        <v>20.997829861111111</v>
      </c>
      <c r="I1194" s="98">
        <v>16966.244999999999</v>
      </c>
      <c r="J1194" s="98">
        <f t="shared" si="142"/>
        <v>99.701336805555556</v>
      </c>
      <c r="K1194" s="98">
        <v>59351.75</v>
      </c>
      <c r="L1194" s="98">
        <f t="shared" si="143"/>
        <v>276.48151139999482</v>
      </c>
      <c r="M1194" s="98">
        <f t="shared" si="145"/>
        <v>276.69446339442203</v>
      </c>
      <c r="N1194" s="98">
        <v>11044.515511881511</v>
      </c>
      <c r="O1194" s="98">
        <v>7209.0275000000001</v>
      </c>
      <c r="P1194" s="98">
        <v>295.20499999999998</v>
      </c>
      <c r="Q1194" s="98">
        <v>18.72348860000519</v>
      </c>
      <c r="R1194" s="98">
        <f t="shared" si="147"/>
        <v>18.291249421573262</v>
      </c>
      <c r="S1194" s="98">
        <f t="shared" si="144"/>
        <v>1123.4093160003115</v>
      </c>
      <c r="T1194" s="101">
        <v>15.32043443388409</v>
      </c>
    </row>
    <row r="1195" spans="2:20" x14ac:dyDescent="0.2">
      <c r="B1195" s="100">
        <v>43710.625</v>
      </c>
      <c r="C1195" s="98">
        <v>14.180638505439791</v>
      </c>
      <c r="D1195" s="98">
        <f t="shared" si="141"/>
        <v>11.259086099112105</v>
      </c>
      <c r="E1195" s="98">
        <v>84.050555555555562</v>
      </c>
      <c r="F1195" s="98">
        <f t="shared" si="146"/>
        <v>93.533689236112835</v>
      </c>
      <c r="G1195" s="98">
        <v>74348.232638888891</v>
      </c>
      <c r="H1195" s="98">
        <v>20.925737847222223</v>
      </c>
      <c r="I1195" s="98">
        <v>18227.184444444443</v>
      </c>
      <c r="J1195" s="98">
        <f t="shared" si="142"/>
        <v>63.124817708333339</v>
      </c>
      <c r="K1195" s="98">
        <v>59351.75</v>
      </c>
      <c r="L1195" s="98">
        <f t="shared" si="143"/>
        <v>277.77784878017172</v>
      </c>
      <c r="M1195" s="98">
        <f t="shared" si="145"/>
        <v>276.87233647099714</v>
      </c>
      <c r="N1195" s="98">
        <v>10815.598362630208</v>
      </c>
      <c r="O1195" s="98">
        <v>7119.9008333333331</v>
      </c>
      <c r="P1195" s="98">
        <v>295.40828703703977</v>
      </c>
      <c r="Q1195" s="98">
        <v>17.630438256868057</v>
      </c>
      <c r="R1195" s="98">
        <f t="shared" si="147"/>
        <v>18.117419554874836</v>
      </c>
      <c r="S1195" s="98">
        <f t="shared" si="144"/>
        <v>1057.8262954120835</v>
      </c>
      <c r="T1195" s="101">
        <v>14.74967360343396</v>
      </c>
    </row>
    <row r="1196" spans="2:20" x14ac:dyDescent="0.2">
      <c r="B1196" s="100">
        <v>43710.666666666664</v>
      </c>
      <c r="C1196" s="98">
        <v>13.712777920738898</v>
      </c>
      <c r="D1196" s="98">
        <f t="shared" si="141"/>
        <v>11.261827751504343</v>
      </c>
      <c r="E1196" s="98">
        <v>136.70888888888888</v>
      </c>
      <c r="F1196" s="98">
        <f t="shared" si="146"/>
        <v>95.057485532409132</v>
      </c>
      <c r="G1196" s="98">
        <v>81286.853758168756</v>
      </c>
      <c r="H1196" s="98">
        <v>21.054969618055555</v>
      </c>
      <c r="I1196" s="98">
        <v>19487.820833333335</v>
      </c>
      <c r="J1196" s="98">
        <f t="shared" si="142"/>
        <v>115.65391927083333</v>
      </c>
      <c r="K1196" s="98">
        <v>59351.75</v>
      </c>
      <c r="L1196" s="98">
        <f t="shared" si="143"/>
        <v>275.31872369706218</v>
      </c>
      <c r="M1196" s="98">
        <f t="shared" si="145"/>
        <v>276.74189553261857</v>
      </c>
      <c r="N1196" s="98">
        <v>10512.190904134115</v>
      </c>
      <c r="O1196" s="98">
        <v>7042.0933333333332</v>
      </c>
      <c r="P1196" s="98">
        <v>294.87175925925374</v>
      </c>
      <c r="Q1196" s="98">
        <v>19.553035562191571</v>
      </c>
      <c r="R1196" s="98">
        <f t="shared" si="147"/>
        <v>18.241938425351979</v>
      </c>
      <c r="S1196" s="98">
        <f t="shared" si="144"/>
        <v>1173.1821337314943</v>
      </c>
      <c r="T1196" s="101">
        <v>14.243708274099562</v>
      </c>
    </row>
    <row r="1197" spans="2:20" x14ac:dyDescent="0.2">
      <c r="B1197" s="100">
        <v>43710.708333333336</v>
      </c>
      <c r="C1197" s="98">
        <v>13.234765641001674</v>
      </c>
      <c r="D1197" s="98">
        <f t="shared" si="141"/>
        <v>11.263460250136662</v>
      </c>
      <c r="E1197" s="98">
        <v>94.926145833333337</v>
      </c>
      <c r="F1197" s="98">
        <f t="shared" si="146"/>
        <v>94.057984664353583</v>
      </c>
      <c r="G1197" s="98">
        <v>88289.863247862915</v>
      </c>
      <c r="H1197" s="98">
        <v>21.013823784722224</v>
      </c>
      <c r="I1197" s="98">
        <v>20757.224999999999</v>
      </c>
      <c r="J1197" s="98">
        <f t="shared" si="142"/>
        <v>73.912322048611117</v>
      </c>
      <c r="K1197" s="98">
        <v>59351.75</v>
      </c>
      <c r="L1197" s="98">
        <f t="shared" si="143"/>
        <v>274.24138343780629</v>
      </c>
      <c r="M1197" s="98">
        <f t="shared" si="145"/>
        <v>276.71223432292726</v>
      </c>
      <c r="N1197" s="98">
        <v>10232.359787597656</v>
      </c>
      <c r="O1197" s="98">
        <v>6989.1933333333336</v>
      </c>
      <c r="P1197" s="98">
        <v>295.29305555555555</v>
      </c>
      <c r="Q1197" s="98">
        <v>21.051672117749273</v>
      </c>
      <c r="R1197" s="98">
        <f t="shared" si="147"/>
        <v>18.286544520404693</v>
      </c>
      <c r="S1197" s="98">
        <f t="shared" si="144"/>
        <v>1263.1003270649564</v>
      </c>
      <c r="T1197" s="101">
        <v>13.811440338640111</v>
      </c>
    </row>
    <row r="1198" spans="2:20" x14ac:dyDescent="0.2">
      <c r="B1198" s="100">
        <v>43710.75</v>
      </c>
      <c r="C1198" s="98">
        <v>13.121299710273743</v>
      </c>
      <c r="D1198" s="98">
        <f t="shared" si="141"/>
        <v>11.269259300406496</v>
      </c>
      <c r="E1198" s="98">
        <v>119.88944444444445</v>
      </c>
      <c r="F1198" s="98">
        <f t="shared" si="146"/>
        <v>94.187680844909139</v>
      </c>
      <c r="G1198" s="98">
        <v>95218.055555555562</v>
      </c>
      <c r="H1198" s="98">
        <v>21.043164062500001</v>
      </c>
      <c r="I1198" s="98">
        <v>22019.271111111109</v>
      </c>
      <c r="J1198" s="98">
        <f t="shared" si="142"/>
        <v>98.846280381944453</v>
      </c>
      <c r="K1198" s="98">
        <v>59351.75</v>
      </c>
      <c r="L1198" s="98">
        <f t="shared" si="143"/>
        <v>275.74213409475982</v>
      </c>
      <c r="M1198" s="98">
        <f t="shared" si="145"/>
        <v>276.68781198978371</v>
      </c>
      <c r="N1198" s="98">
        <v>10060.067220052084</v>
      </c>
      <c r="O1198" s="98">
        <v>6970.8691666666664</v>
      </c>
      <c r="P1198" s="98">
        <v>294.66694444444443</v>
      </c>
      <c r="Q1198" s="98">
        <v>18.924810349684623</v>
      </c>
      <c r="R1198" s="98">
        <f t="shared" si="147"/>
        <v>18.301672872066792</v>
      </c>
      <c r="S1198" s="98">
        <f t="shared" si="144"/>
        <v>1135.4886209810775</v>
      </c>
      <c r="T1198" s="101">
        <v>13.559380286137262</v>
      </c>
    </row>
    <row r="1199" spans="2:20" x14ac:dyDescent="0.2">
      <c r="B1199" s="100">
        <v>43710.791666666664</v>
      </c>
      <c r="C1199" s="98">
        <v>12.987579943842979</v>
      </c>
      <c r="D1199" s="98">
        <f t="shared" si="141"/>
        <v>11.272063377673065</v>
      </c>
      <c r="E1199" s="98">
        <v>107.85222222222222</v>
      </c>
      <c r="F1199" s="98">
        <f t="shared" si="146"/>
        <v>94.484229841822824</v>
      </c>
      <c r="G1199" s="98">
        <v>101857.73975095882</v>
      </c>
      <c r="H1199" s="98">
        <v>20.982899305555556</v>
      </c>
      <c r="I1199" s="98">
        <v>23284.501944444444</v>
      </c>
      <c r="J1199" s="98">
        <f t="shared" si="142"/>
        <v>86.869322916666675</v>
      </c>
      <c r="K1199" s="98">
        <v>59351.75</v>
      </c>
      <c r="L1199" s="98">
        <f t="shared" si="143"/>
        <v>278.13267062003001</v>
      </c>
      <c r="M1199" s="98">
        <f t="shared" si="145"/>
        <v>276.74522321606463</v>
      </c>
      <c r="N1199" s="98">
        <v>9970.3418831380204</v>
      </c>
      <c r="O1199" s="98">
        <v>6953.479166666667</v>
      </c>
      <c r="P1199" s="98">
        <v>295.08907407407958</v>
      </c>
      <c r="Q1199" s="98">
        <v>16.956403454049592</v>
      </c>
      <c r="R1199" s="98">
        <f t="shared" si="147"/>
        <v>18.2344892692428</v>
      </c>
      <c r="S1199" s="98">
        <f t="shared" si="144"/>
        <v>1017.3842072429755</v>
      </c>
      <c r="T1199" s="101">
        <v>13.351224238783535</v>
      </c>
    </row>
    <row r="1200" spans="2:20" x14ac:dyDescent="0.2">
      <c r="B1200" s="100">
        <v>43710.833333333336</v>
      </c>
      <c r="C1200" s="98">
        <v>13.187037147945828</v>
      </c>
      <c r="D1200" s="98">
        <f t="shared" si="141"/>
        <v>11.287703121146862</v>
      </c>
      <c r="E1200" s="98">
        <v>112.3725</v>
      </c>
      <c r="F1200" s="98">
        <f t="shared" si="146"/>
        <v>93.910838638119117</v>
      </c>
      <c r="G1200" s="98">
        <v>108805.27568376303</v>
      </c>
      <c r="H1200" s="98">
        <v>20.831000434027779</v>
      </c>
      <c r="I1200" s="98">
        <v>24545.438055555554</v>
      </c>
      <c r="J1200" s="98">
        <f t="shared" si="142"/>
        <v>91.541499565972231</v>
      </c>
      <c r="K1200" s="98">
        <v>59351.75</v>
      </c>
      <c r="L1200" s="98">
        <f t="shared" si="143"/>
        <v>274.64839923321989</v>
      </c>
      <c r="M1200" s="98">
        <f t="shared" si="145"/>
        <v>276.50321322507335</v>
      </c>
      <c r="N1200" s="98">
        <v>10127.813994954427</v>
      </c>
      <c r="O1200" s="98">
        <v>6967.0150000000003</v>
      </c>
      <c r="P1200" s="98">
        <v>295.28465020574833</v>
      </c>
      <c r="Q1200" s="98">
        <v>20.636250972528426</v>
      </c>
      <c r="R1200" s="98">
        <f t="shared" si="147"/>
        <v>18.478834222510674</v>
      </c>
      <c r="S1200" s="98">
        <f t="shared" si="144"/>
        <v>1238.1750583517055</v>
      </c>
      <c r="T1200" s="101">
        <v>13.365981225588669</v>
      </c>
    </row>
    <row r="1201" spans="2:20" x14ac:dyDescent="0.2">
      <c r="B1201" s="100">
        <v>43710.875</v>
      </c>
      <c r="C1201" s="98">
        <v>13.34375296153749</v>
      </c>
      <c r="D1201" s="98">
        <f t="shared" si="141"/>
        <v>11.318948809259595</v>
      </c>
      <c r="E1201" s="98">
        <v>106.93194444444444</v>
      </c>
      <c r="F1201" s="98">
        <f t="shared" si="146"/>
        <v>94.156498360341359</v>
      </c>
      <c r="G1201" s="98">
        <v>114546.23880555562</v>
      </c>
      <c r="H1201" s="98">
        <v>20.878255208333332</v>
      </c>
      <c r="I1201" s="98">
        <v>25800.215833333332</v>
      </c>
      <c r="J1201" s="98">
        <f t="shared" si="142"/>
        <v>86.053689236111111</v>
      </c>
      <c r="K1201" s="98">
        <v>59351.75</v>
      </c>
      <c r="L1201" s="98">
        <f t="shared" si="143"/>
        <v>279.69529335809199</v>
      </c>
      <c r="M1201" s="98">
        <f t="shared" si="145"/>
        <v>276.75445362238088</v>
      </c>
      <c r="N1201" s="98">
        <v>10250.420987955729</v>
      </c>
      <c r="O1201" s="98">
        <v>6984.76</v>
      </c>
      <c r="P1201" s="98">
        <v>295.13220164609243</v>
      </c>
      <c r="Q1201" s="98">
        <v>15.436908288000414</v>
      </c>
      <c r="R1201" s="98">
        <f t="shared" si="147"/>
        <v>18.214561203461074</v>
      </c>
      <c r="S1201" s="98">
        <f t="shared" si="144"/>
        <v>926.21449728002483</v>
      </c>
      <c r="T1201" s="101">
        <v>13.572670329853491</v>
      </c>
    </row>
    <row r="1202" spans="2:20" x14ac:dyDescent="0.2">
      <c r="B1202" s="100">
        <v>43710.916666666664</v>
      </c>
      <c r="C1202" s="98">
        <v>13.858665304714037</v>
      </c>
      <c r="D1202" s="98">
        <f t="shared" si="141"/>
        <v>11.367252381845134</v>
      </c>
      <c r="E1202" s="98">
        <v>94.043055555555554</v>
      </c>
      <c r="F1202" s="98">
        <f t="shared" si="146"/>
        <v>94.063280767748765</v>
      </c>
      <c r="G1202" s="98">
        <v>120898.0612994353</v>
      </c>
      <c r="H1202" s="98">
        <v>20.774348958333334</v>
      </c>
      <c r="I1202" s="98">
        <v>27057.011388888888</v>
      </c>
      <c r="J1202" s="98">
        <f t="shared" si="142"/>
        <v>73.26870659722222</v>
      </c>
      <c r="K1202" s="98">
        <v>59351.75</v>
      </c>
      <c r="L1202" s="98">
        <f t="shared" si="143"/>
        <v>271.98093648680793</v>
      </c>
      <c r="M1202" s="98">
        <f t="shared" si="145"/>
        <v>276.40415236147675</v>
      </c>
      <c r="N1202" s="98">
        <v>10650.149839680989</v>
      </c>
      <c r="O1202" s="98">
        <v>7059.0124999999998</v>
      </c>
      <c r="P1202" s="98">
        <v>295.00166666666667</v>
      </c>
      <c r="Q1202" s="98">
        <v>23.020730179858706</v>
      </c>
      <c r="R1202" s="98">
        <f t="shared" si="147"/>
        <v>18.56024440880962</v>
      </c>
      <c r="S1202" s="98">
        <f t="shared" si="144"/>
        <v>1381.2438107915223</v>
      </c>
      <c r="T1202" s="101">
        <v>13.952902560763889</v>
      </c>
    </row>
    <row r="1203" spans="2:20" x14ac:dyDescent="0.2">
      <c r="B1203" s="100">
        <v>43710.958333333336</v>
      </c>
      <c r="C1203" s="98">
        <v>14.033415967093573</v>
      </c>
      <c r="D1203" s="98">
        <f t="shared" si="141"/>
        <v>11.433920696146624</v>
      </c>
      <c r="E1203" s="98">
        <v>107.6425</v>
      </c>
      <c r="F1203" s="98">
        <f t="shared" si="146"/>
        <v>95.276741415896893</v>
      </c>
      <c r="G1203" s="98">
        <v>126727.47777777778</v>
      </c>
      <c r="H1203" s="98">
        <v>20.708213975694445</v>
      </c>
      <c r="I1203" s="98">
        <v>28306.336111111112</v>
      </c>
      <c r="J1203" s="98">
        <f t="shared" si="142"/>
        <v>86.93428602430555</v>
      </c>
      <c r="K1203" s="98">
        <v>59351.75</v>
      </c>
      <c r="L1203" s="98">
        <f t="shared" si="143"/>
        <v>279.94821002598775</v>
      </c>
      <c r="M1203" s="98">
        <f t="shared" si="145"/>
        <v>276.54622184271886</v>
      </c>
      <c r="N1203" s="98">
        <v>10788.982830403645</v>
      </c>
      <c r="O1203" s="98">
        <v>7080.2325000000001</v>
      </c>
      <c r="P1203" s="98">
        <v>294.83111111111111</v>
      </c>
      <c r="Q1203" s="98">
        <v>14.882901085123368</v>
      </c>
      <c r="R1203" s="98">
        <f t="shared" si="147"/>
        <v>18.404988199173374</v>
      </c>
      <c r="S1203" s="98">
        <f t="shared" si="144"/>
        <v>892.97406510740211</v>
      </c>
      <c r="T1203" s="101">
        <v>14.550877984629738</v>
      </c>
    </row>
    <row r="1204" spans="2:20" x14ac:dyDescent="0.2">
      <c r="B1204" s="100">
        <v>43711</v>
      </c>
      <c r="C1204" s="98">
        <v>12.977110218648384</v>
      </c>
      <c r="D1204" s="98">
        <f t="shared" ref="D1204:D1267" si="148">AVERAGE(C1181:C1204)</f>
        <v>11.47302091865326</v>
      </c>
      <c r="E1204" s="98">
        <v>80.323888888888888</v>
      </c>
      <c r="F1204" s="98">
        <f t="shared" si="146"/>
        <v>94.228871045526546</v>
      </c>
      <c r="G1204" s="98">
        <v>132248.03735042771</v>
      </c>
      <c r="H1204" s="98">
        <v>20.545963541666666</v>
      </c>
      <c r="I1204" s="98">
        <v>29549.602222222224</v>
      </c>
      <c r="J1204" s="98">
        <f t="shared" si="142"/>
        <v>59.777925347222222</v>
      </c>
      <c r="K1204" s="98">
        <v>59351.75</v>
      </c>
      <c r="L1204" s="98">
        <f t="shared" si="143"/>
        <v>272.34654849128026</v>
      </c>
      <c r="M1204" s="98">
        <f t="shared" si="145"/>
        <v>276.40627915704704</v>
      </c>
      <c r="N1204" s="98">
        <v>10068.61065592448</v>
      </c>
      <c r="O1204" s="98">
        <v>6978.0708333333332</v>
      </c>
      <c r="P1204" s="98">
        <v>295.13731481480932</v>
      </c>
      <c r="Q1204" s="98">
        <v>22.79076632352908</v>
      </c>
      <c r="R1204" s="98">
        <f t="shared" si="147"/>
        <v>18.566265761388163</v>
      </c>
      <c r="S1204" s="98">
        <f t="shared" si="144"/>
        <v>1367.4459794117449</v>
      </c>
      <c r="T1204" s="101">
        <v>14.062024050288731</v>
      </c>
    </row>
    <row r="1205" spans="2:20" x14ac:dyDescent="0.2">
      <c r="B1205" s="100">
        <v>43711.041666666664</v>
      </c>
      <c r="C1205" s="98">
        <v>11.235448510205995</v>
      </c>
      <c r="D1205" s="98">
        <f t="shared" si="148"/>
        <v>11.495340889794546</v>
      </c>
      <c r="E1205" s="98">
        <v>101.28111111111112</v>
      </c>
      <c r="F1205" s="98">
        <f t="shared" si="146"/>
        <v>94.475005304785796</v>
      </c>
      <c r="G1205" s="98">
        <v>4654.958333333333</v>
      </c>
      <c r="H1205" s="98">
        <v>20.546484374999999</v>
      </c>
      <c r="I1205" s="98">
        <v>2203.0702777777778</v>
      </c>
      <c r="J1205" s="98">
        <f t="shared" si="142"/>
        <v>80.734626736111125</v>
      </c>
      <c r="K1205" s="98">
        <v>7865.1990100182429</v>
      </c>
      <c r="L1205" s="98">
        <f t="shared" si="143"/>
        <v>279.83369374698646</v>
      </c>
      <c r="M1205" s="98">
        <f t="shared" si="145"/>
        <v>276.58099337872909</v>
      </c>
      <c r="N1205" s="98">
        <v>9091.7215836588548</v>
      </c>
      <c r="O1205" s="98">
        <v>6956.9025000000001</v>
      </c>
      <c r="P1205" s="98">
        <v>295.03194444444443</v>
      </c>
      <c r="Q1205" s="98">
        <v>15.198250697457956</v>
      </c>
      <c r="R1205" s="98">
        <f t="shared" si="147"/>
        <v>18.416810027360231</v>
      </c>
      <c r="S1205" s="98">
        <f t="shared" si="144"/>
        <v>911.89504184747739</v>
      </c>
      <c r="T1205" s="101">
        <v>12.852730431821611</v>
      </c>
    </row>
    <row r="1206" spans="2:20" x14ac:dyDescent="0.2">
      <c r="B1206" s="100">
        <v>43711.083333333336</v>
      </c>
      <c r="C1206" s="98">
        <v>9.2605144520957641</v>
      </c>
      <c r="D1206" s="98">
        <f t="shared" si="148"/>
        <v>11.492029501378839</v>
      </c>
      <c r="E1206" s="98">
        <v>95.512500000000003</v>
      </c>
      <c r="F1206" s="98">
        <f t="shared" si="146"/>
        <v>95.158211323304315</v>
      </c>
      <c r="G1206" s="98">
        <v>8838.0590277777774</v>
      </c>
      <c r="H1206" s="98">
        <v>20.518457031250001</v>
      </c>
      <c r="I1206" s="98">
        <v>1861.7275</v>
      </c>
      <c r="J1206" s="98">
        <f t="shared" si="142"/>
        <v>74.994042968749994</v>
      </c>
      <c r="K1206" s="98">
        <v>21776.011664813181</v>
      </c>
      <c r="L1206" s="98">
        <f t="shared" si="143"/>
        <v>275.62397702214201</v>
      </c>
      <c r="M1206" s="98">
        <f t="shared" si="145"/>
        <v>276.39565002334911</v>
      </c>
      <c r="N1206" s="98">
        <v>7843.3835778808598</v>
      </c>
      <c r="O1206" s="98">
        <v>6960.8791666666666</v>
      </c>
      <c r="P1206" s="98">
        <v>295.18135802474285</v>
      </c>
      <c r="Q1206" s="98">
        <v>19.557381002600824</v>
      </c>
      <c r="R1206" s="98">
        <f t="shared" si="147"/>
        <v>18.609505491792131</v>
      </c>
      <c r="S1206" s="98">
        <f t="shared" si="144"/>
        <v>1173.4428601560494</v>
      </c>
      <c r="T1206" s="101">
        <v>11.020624472035301</v>
      </c>
    </row>
    <row r="1207" spans="2:20" x14ac:dyDescent="0.2">
      <c r="B1207" s="100">
        <v>43711.125</v>
      </c>
      <c r="C1207" s="98">
        <v>8.0132263548418674</v>
      </c>
      <c r="D1207" s="98">
        <f t="shared" si="148"/>
        <v>11.483914915653779</v>
      </c>
      <c r="E1207" s="98">
        <v>94.198611111111106</v>
      </c>
      <c r="F1207" s="98">
        <f t="shared" si="146"/>
        <v>94.29277150848948</v>
      </c>
      <c r="G1207" s="98">
        <v>14832.839514867994</v>
      </c>
      <c r="H1207" s="98">
        <v>20.469379340277779</v>
      </c>
      <c r="I1207" s="98">
        <v>3090.1497222222224</v>
      </c>
      <c r="J1207" s="98">
        <f t="shared" si="142"/>
        <v>73.729231770833323</v>
      </c>
      <c r="K1207" s="98">
        <v>35313.123547634546</v>
      </c>
      <c r="L1207" s="98">
        <f t="shared" si="143"/>
        <v>275.48308249573745</v>
      </c>
      <c r="M1207" s="98">
        <f t="shared" si="145"/>
        <v>276.51644895763104</v>
      </c>
      <c r="N1207" s="98">
        <v>6845.6827421061198</v>
      </c>
      <c r="O1207" s="98">
        <v>6960.8858333333337</v>
      </c>
      <c r="P1207" s="98">
        <v>294.73791666665841</v>
      </c>
      <c r="Q1207" s="98">
        <v>19.254834170920983</v>
      </c>
      <c r="R1207" s="98">
        <f t="shared" si="147"/>
        <v>18.469626145251691</v>
      </c>
      <c r="S1207" s="98">
        <f t="shared" si="144"/>
        <v>1155.2900502552591</v>
      </c>
      <c r="T1207" s="101">
        <v>9.2867295664521059</v>
      </c>
    </row>
    <row r="1208" spans="2:20" x14ac:dyDescent="0.2">
      <c r="B1208" s="100">
        <v>43711.166666666664</v>
      </c>
      <c r="C1208" s="98">
        <v>7.08838645575982</v>
      </c>
      <c r="D1208" s="98">
        <f t="shared" si="148"/>
        <v>11.464949498776923</v>
      </c>
      <c r="E1208" s="98">
        <v>104.4025</v>
      </c>
      <c r="F1208" s="98">
        <f t="shared" si="146"/>
        <v>94.910545428240752</v>
      </c>
      <c r="G1208" s="98">
        <v>20184.327777777777</v>
      </c>
      <c r="H1208" s="98">
        <v>20.532486979166666</v>
      </c>
      <c r="I1208" s="98">
        <v>4332.0841666666665</v>
      </c>
      <c r="J1208" s="98">
        <f t="shared" si="142"/>
        <v>83.870013020833341</v>
      </c>
      <c r="K1208" s="98">
        <v>47194.509955150286</v>
      </c>
      <c r="L1208" s="98">
        <f t="shared" si="143"/>
        <v>278.49131177066511</v>
      </c>
      <c r="M1208" s="98">
        <f t="shared" si="145"/>
        <v>276.47579634104432</v>
      </c>
      <c r="N1208" s="98">
        <v>6270.8817484537758</v>
      </c>
      <c r="O1208" s="98">
        <v>6949.663333333333</v>
      </c>
      <c r="P1208" s="98">
        <v>294.77749999999997</v>
      </c>
      <c r="Q1208" s="98">
        <v>16.286188229334851</v>
      </c>
      <c r="R1208" s="98">
        <f t="shared" si="147"/>
        <v>18.511957002579226</v>
      </c>
      <c r="S1208" s="98">
        <f t="shared" si="144"/>
        <v>977.17129376009109</v>
      </c>
      <c r="T1208" s="101">
        <v>8.1883521535122092</v>
      </c>
    </row>
    <row r="1209" spans="2:20" x14ac:dyDescent="0.2">
      <c r="B1209" s="100">
        <v>43711.208333333336</v>
      </c>
      <c r="C1209" s="98">
        <v>6.556749157690728</v>
      </c>
      <c r="D1209" s="98">
        <f t="shared" si="148"/>
        <v>11.449779313421475</v>
      </c>
      <c r="E1209" s="98">
        <v>86.105694444444438</v>
      </c>
      <c r="F1209" s="98">
        <f t="shared" si="146"/>
        <v>95.105921585648161</v>
      </c>
      <c r="G1209" s="98">
        <v>26191.225268816946</v>
      </c>
      <c r="H1209" s="98">
        <v>20.742023371848738</v>
      </c>
      <c r="I1209" s="98">
        <v>5572.4491666666663</v>
      </c>
      <c r="J1209" s="98">
        <f t="shared" si="142"/>
        <v>65.363671072595707</v>
      </c>
      <c r="K1209" s="98">
        <v>56275.2428515625</v>
      </c>
      <c r="L1209" s="98">
        <f t="shared" si="143"/>
        <v>273.58948978062307</v>
      </c>
      <c r="M1209" s="98">
        <f t="shared" si="145"/>
        <v>276.43783074922385</v>
      </c>
      <c r="N1209" s="98">
        <v>5802.5187980143228</v>
      </c>
      <c r="O1209" s="98">
        <v>6954.4975000000004</v>
      </c>
      <c r="P1209" s="98">
        <v>294.98740740741295</v>
      </c>
      <c r="Q1209" s="98">
        <v>21.397917626789873</v>
      </c>
      <c r="R1209" s="98">
        <f t="shared" si="147"/>
        <v>18.557650217856708</v>
      </c>
      <c r="S1209" s="98">
        <f t="shared" si="144"/>
        <v>1283.8750576073924</v>
      </c>
      <c r="T1209" s="101">
        <v>7.3682808133043967</v>
      </c>
    </row>
    <row r="1210" spans="2:20" x14ac:dyDescent="0.2">
      <c r="B1210" s="100">
        <v>43711.25</v>
      </c>
      <c r="C1210" s="98">
        <v>6.5302027434670729</v>
      </c>
      <c r="D1210" s="98">
        <f t="shared" si="148"/>
        <v>11.426011375731873</v>
      </c>
      <c r="E1210" s="98">
        <v>98.147777777777776</v>
      </c>
      <c r="F1210" s="98">
        <f t="shared" si="146"/>
        <v>96.024648437500005</v>
      </c>
      <c r="G1210" s="98">
        <v>31675.667819704744</v>
      </c>
      <c r="H1210" s="98">
        <v>20.313281249999999</v>
      </c>
      <c r="I1210" s="98">
        <v>6794.5649999999996</v>
      </c>
      <c r="J1210" s="98">
        <f t="shared" si="142"/>
        <v>77.834496527777773</v>
      </c>
      <c r="K1210" s="98">
        <v>59445.156270254716</v>
      </c>
      <c r="L1210" s="98">
        <f t="shared" si="143"/>
        <v>279.42006643955079</v>
      </c>
      <c r="M1210" s="98">
        <f t="shared" si="145"/>
        <v>276.48529033883864</v>
      </c>
      <c r="N1210" s="98">
        <v>5731.4192403157549</v>
      </c>
      <c r="O1210" s="98">
        <v>6960.711666666667</v>
      </c>
      <c r="P1210" s="98">
        <v>295.41379629631837</v>
      </c>
      <c r="Q1210" s="98">
        <v>15.993729856767589</v>
      </c>
      <c r="R1210" s="98">
        <f t="shared" si="147"/>
        <v>18.537729208487924</v>
      </c>
      <c r="S1210" s="98">
        <f t="shared" si="144"/>
        <v>959.62379140605526</v>
      </c>
      <c r="T1210" s="101">
        <v>7.2815614369364141</v>
      </c>
    </row>
    <row r="1211" spans="2:20" x14ac:dyDescent="0.2">
      <c r="B1211" s="100">
        <v>43711.291666666664</v>
      </c>
      <c r="C1211" s="98">
        <v>6.6976108480636807</v>
      </c>
      <c r="D1211" s="98">
        <f t="shared" si="148"/>
        <v>11.42723916149162</v>
      </c>
      <c r="E1211" s="98">
        <v>75.856388888888887</v>
      </c>
      <c r="F1211" s="98">
        <f t="shared" si="146"/>
        <v>95.945354456018507</v>
      </c>
      <c r="G1211" s="98">
        <v>36411.981586019196</v>
      </c>
      <c r="H1211" s="98">
        <v>20.309071180555556</v>
      </c>
      <c r="I1211" s="98">
        <v>8029.700277777778</v>
      </c>
      <c r="J1211" s="98">
        <f t="shared" si="142"/>
        <v>55.547317708333331</v>
      </c>
      <c r="K1211" s="98">
        <v>59448.60546875</v>
      </c>
      <c r="L1211" s="98">
        <f t="shared" si="143"/>
        <v>276.28909798620555</v>
      </c>
      <c r="M1211" s="98">
        <f t="shared" si="145"/>
        <v>276.2929094155719</v>
      </c>
      <c r="N1211" s="98">
        <v>5760.9006778971352</v>
      </c>
      <c r="O1211" s="98">
        <v>6963.4258333333337</v>
      </c>
      <c r="P1211" s="98">
        <v>295.14527777777778</v>
      </c>
      <c r="Q1211" s="98">
        <v>18.856179791572245</v>
      </c>
      <c r="R1211" s="98">
        <f t="shared" si="147"/>
        <v>18.743250563852534</v>
      </c>
      <c r="S1211" s="98">
        <f t="shared" si="144"/>
        <v>1131.3707874943348</v>
      </c>
      <c r="T1211" s="101">
        <v>7.0064528535213322</v>
      </c>
    </row>
    <row r="1212" spans="2:20" x14ac:dyDescent="0.2">
      <c r="B1212" s="100">
        <v>43711.333333333336</v>
      </c>
      <c r="C1212" s="98">
        <v>8.4257602134297809</v>
      </c>
      <c r="D1212" s="98">
        <f t="shared" si="148"/>
        <v>11.487404833969075</v>
      </c>
      <c r="E1212" s="98">
        <v>65.521111111111111</v>
      </c>
      <c r="F1212" s="98">
        <f t="shared" si="146"/>
        <v>95.181234085648157</v>
      </c>
      <c r="G1212" s="98">
        <v>41319.441666666666</v>
      </c>
      <c r="H1212" s="98">
        <v>20.249576822916666</v>
      </c>
      <c r="I1212" s="98">
        <v>9248.5533333333333</v>
      </c>
      <c r="J1212" s="98">
        <f t="shared" si="142"/>
        <v>45.271534288194445</v>
      </c>
      <c r="K1212" s="98">
        <v>59448.60546875</v>
      </c>
      <c r="L1212" s="98">
        <f t="shared" si="143"/>
        <v>275.19616394101331</v>
      </c>
      <c r="M1212" s="98">
        <f t="shared" si="145"/>
        <v>276.49722078113933</v>
      </c>
      <c r="N1212" s="98">
        <v>6737.8262129720051</v>
      </c>
      <c r="O1212" s="98">
        <v>6968.6016666666665</v>
      </c>
      <c r="P1212" s="98">
        <v>295.22814814815916</v>
      </c>
      <c r="Q1212" s="98">
        <v>20.031984207145868</v>
      </c>
      <c r="R1212" s="98">
        <f t="shared" si="147"/>
        <v>18.563564969892312</v>
      </c>
      <c r="S1212" s="98">
        <f t="shared" si="144"/>
        <v>1201.9190524287521</v>
      </c>
      <c r="T1212" s="101">
        <v>7.8948320324986705</v>
      </c>
    </row>
    <row r="1213" spans="2:20" x14ac:dyDescent="0.2">
      <c r="B1213" s="100">
        <v>43711.375</v>
      </c>
      <c r="C1213" s="98">
        <v>12.97428341841972</v>
      </c>
      <c r="D1213" s="98">
        <f t="shared" si="148"/>
        <v>11.67614244309731</v>
      </c>
      <c r="E1213" s="98">
        <v>80.008055555555558</v>
      </c>
      <c r="F1213" s="98">
        <f t="shared" si="146"/>
        <v>96.208710937500015</v>
      </c>
      <c r="G1213" s="98">
        <v>45467.328978979189</v>
      </c>
      <c r="H1213" s="98">
        <v>20.362847222222221</v>
      </c>
      <c r="I1213" s="98">
        <v>10479.901944444444</v>
      </c>
      <c r="J1213" s="98">
        <f t="shared" si="142"/>
        <v>59.645208333333336</v>
      </c>
      <c r="K1213" s="98">
        <v>59448.60546875</v>
      </c>
      <c r="L1213" s="98">
        <f t="shared" si="143"/>
        <v>279.32648048064812</v>
      </c>
      <c r="M1213" s="98">
        <f t="shared" si="145"/>
        <v>276.42796362718514</v>
      </c>
      <c r="N1213" s="98">
        <v>9741.0584716796875</v>
      </c>
      <c r="O1213" s="98">
        <v>7061.7991666666667</v>
      </c>
      <c r="P1213" s="98">
        <v>295.28435185167524</v>
      </c>
      <c r="Q1213" s="98">
        <v>15.957871371027109</v>
      </c>
      <c r="R1213" s="98">
        <f t="shared" si="147"/>
        <v>18.64476271025891</v>
      </c>
      <c r="S1213" s="98">
        <f t="shared" si="144"/>
        <v>957.47228226162656</v>
      </c>
      <c r="T1213" s="101">
        <v>10.712112069837232</v>
      </c>
    </row>
    <row r="1214" spans="2:20" x14ac:dyDescent="0.2">
      <c r="B1214" s="100">
        <v>43711.416666666664</v>
      </c>
      <c r="C1214" s="98">
        <v>16.756023084263887</v>
      </c>
      <c r="D1214" s="98">
        <f t="shared" si="148"/>
        <v>11.901901075082256</v>
      </c>
      <c r="E1214" s="98">
        <v>68.81861111111111</v>
      </c>
      <c r="F1214" s="98">
        <f t="shared" si="146"/>
        <v>95.363190104166677</v>
      </c>
      <c r="G1214" s="98">
        <v>49793.828007346259</v>
      </c>
      <c r="H1214" s="98">
        <v>20.379600694444445</v>
      </c>
      <c r="I1214" s="98">
        <v>11704.591944444444</v>
      </c>
      <c r="J1214" s="98">
        <f t="shared" si="142"/>
        <v>48.439010416666662</v>
      </c>
      <c r="K1214" s="98">
        <v>59448.60546875</v>
      </c>
      <c r="L1214" s="98">
        <f t="shared" si="143"/>
        <v>272.12307308280634</v>
      </c>
      <c r="M1214" s="98">
        <f t="shared" si="145"/>
        <v>276.24553161509942</v>
      </c>
      <c r="N1214" s="98">
        <v>12208.312954915365</v>
      </c>
      <c r="O1214" s="98">
        <v>7918.475833333333</v>
      </c>
      <c r="P1214" s="98">
        <v>294.77574074109395</v>
      </c>
      <c r="Q1214" s="98">
        <v>22.652667658287619</v>
      </c>
      <c r="R1214" s="98">
        <f t="shared" si="147"/>
        <v>18.824845185322818</v>
      </c>
      <c r="S1214" s="98">
        <f t="shared" si="144"/>
        <v>1359.1600594972572</v>
      </c>
      <c r="T1214" s="101">
        <v>15.168233354356554</v>
      </c>
    </row>
    <row r="1215" spans="2:20" x14ac:dyDescent="0.2">
      <c r="B1215" s="100">
        <v>43711.458333333336</v>
      </c>
      <c r="C1215" s="98">
        <v>16.992261806738355</v>
      </c>
      <c r="D1215" s="98">
        <f t="shared" si="148"/>
        <v>12.060047514544186</v>
      </c>
      <c r="E1215" s="98">
        <v>87.593611111111116</v>
      </c>
      <c r="F1215" s="98">
        <f t="shared" si="146"/>
        <v>95.581488715277771</v>
      </c>
      <c r="G1215" s="98">
        <v>54084.336111111108</v>
      </c>
      <c r="H1215" s="98">
        <v>10.259895833333333</v>
      </c>
      <c r="I1215" s="98">
        <v>12530.940555555555</v>
      </c>
      <c r="J1215" s="98">
        <f t="shared" si="142"/>
        <v>77.333715277777785</v>
      </c>
      <c r="K1215" s="98">
        <v>59448.60546875</v>
      </c>
      <c r="L1215" s="98">
        <f t="shared" si="143"/>
        <v>276.35373111596795</v>
      </c>
      <c r="M1215" s="98">
        <f t="shared" si="145"/>
        <v>276.34145409287186</v>
      </c>
      <c r="N1215" s="98">
        <v>12411.284904785156</v>
      </c>
      <c r="O1215" s="98">
        <v>8172.3924999999999</v>
      </c>
      <c r="P1215" s="98">
        <v>295.11277777777775</v>
      </c>
      <c r="Q1215" s="98">
        <v>18.759046661809812</v>
      </c>
      <c r="R1215" s="98">
        <f t="shared" si="147"/>
        <v>18.728513756932575</v>
      </c>
      <c r="S1215" s="98">
        <f t="shared" si="144"/>
        <v>1125.5427997085887</v>
      </c>
      <c r="T1215" s="101">
        <v>16.7439938473598</v>
      </c>
    </row>
    <row r="1216" spans="2:20" x14ac:dyDescent="0.2">
      <c r="B1216" s="100">
        <v>43711.5</v>
      </c>
      <c r="C1216" s="98">
        <v>15.940578112602234</v>
      </c>
      <c r="D1216" s="98">
        <f t="shared" si="148"/>
        <v>12.125409537983634</v>
      </c>
      <c r="E1216" s="98">
        <v>74.823333333333338</v>
      </c>
      <c r="F1216" s="98">
        <f t="shared" si="146"/>
        <v>95.32217158564815</v>
      </c>
      <c r="G1216" s="98">
        <v>59621.822222220631</v>
      </c>
      <c r="H1216" s="98">
        <v>20.403407118055554</v>
      </c>
      <c r="I1216" s="98">
        <v>13657.075442856716</v>
      </c>
      <c r="J1216" s="98">
        <f t="shared" si="142"/>
        <v>54.419926215277783</v>
      </c>
      <c r="K1216" s="98">
        <v>59448.60546875</v>
      </c>
      <c r="L1216" s="98">
        <f t="shared" si="143"/>
        <v>276.12258206352283</v>
      </c>
      <c r="M1216" s="98">
        <f t="shared" si="145"/>
        <v>276.28555418580402</v>
      </c>
      <c r="N1216" s="98">
        <v>11754.878927408854</v>
      </c>
      <c r="O1216" s="98">
        <v>8198.8775000000005</v>
      </c>
      <c r="P1216" s="98">
        <v>294.93111111111114</v>
      </c>
      <c r="Q1216" s="98">
        <v>18.808529047588301</v>
      </c>
      <c r="R1216" s="98">
        <f t="shared" si="147"/>
        <v>18.783395145481879</v>
      </c>
      <c r="S1216" s="98">
        <f t="shared" si="144"/>
        <v>1128.5117428552981</v>
      </c>
      <c r="T1216" s="101">
        <v>16.457093572881487</v>
      </c>
    </row>
    <row r="1217" spans="2:20" x14ac:dyDescent="0.2">
      <c r="B1217" s="100">
        <v>43711.541666666664</v>
      </c>
      <c r="C1217" s="98">
        <v>15.380847207822629</v>
      </c>
      <c r="D1217" s="98">
        <f t="shared" si="148"/>
        <v>12.129299313628962</v>
      </c>
      <c r="E1217" s="98">
        <v>103.97638888888889</v>
      </c>
      <c r="F1217" s="98">
        <f t="shared" si="146"/>
        <v>95.903583622685176</v>
      </c>
      <c r="G1217" s="98">
        <v>64676.729407407773</v>
      </c>
      <c r="H1217" s="98">
        <v>20.526725260416665</v>
      </c>
      <c r="I1217" s="98">
        <v>14892.283821022544</v>
      </c>
      <c r="J1217" s="98">
        <f t="shared" si="142"/>
        <v>83.449663628472223</v>
      </c>
      <c r="K1217" s="98">
        <v>59448.60546875</v>
      </c>
      <c r="L1217" s="98">
        <f t="shared" si="143"/>
        <v>276.62861264746948</v>
      </c>
      <c r="M1217" s="98">
        <f t="shared" si="145"/>
        <v>276.28312592493961</v>
      </c>
      <c r="N1217" s="98">
        <v>11365.643999023438</v>
      </c>
      <c r="O1217" s="98">
        <v>8192.996666666666</v>
      </c>
      <c r="P1217" s="98">
        <v>295.57120370371473</v>
      </c>
      <c r="Q1217" s="98">
        <v>18.942591056245277</v>
      </c>
      <c r="R1217" s="98">
        <f t="shared" si="147"/>
        <v>18.804357356964022</v>
      </c>
      <c r="S1217" s="98">
        <f t="shared" si="144"/>
        <v>1136.5554633747165</v>
      </c>
      <c r="T1217" s="101">
        <v>15.707865915864046</v>
      </c>
    </row>
    <row r="1218" spans="2:20" x14ac:dyDescent="0.2">
      <c r="B1218" s="100">
        <v>43711.583333333336</v>
      </c>
      <c r="C1218" s="98">
        <v>14.675227606175726</v>
      </c>
      <c r="D1218" s="98">
        <f t="shared" si="148"/>
        <v>12.13184013720057</v>
      </c>
      <c r="E1218" s="98">
        <v>113.17583333333333</v>
      </c>
      <c r="F1218" s="98">
        <f t="shared" si="146"/>
        <v>95.590111400462959</v>
      </c>
      <c r="G1218" s="98">
        <v>71569.258420138882</v>
      </c>
      <c r="H1218" s="98">
        <v>20.444444444444443</v>
      </c>
      <c r="I1218" s="98">
        <v>16127.536271677316</v>
      </c>
      <c r="J1218" s="98">
        <f t="shared" si="142"/>
        <v>92.731388888888887</v>
      </c>
      <c r="K1218" s="98">
        <v>59448.60546875</v>
      </c>
      <c r="L1218" s="98">
        <f t="shared" si="143"/>
        <v>272.53088788950191</v>
      </c>
      <c r="M1218" s="98">
        <f t="shared" si="145"/>
        <v>276.11851661200245</v>
      </c>
      <c r="N1218" s="98">
        <v>10976.005358072916</v>
      </c>
      <c r="O1218" s="98">
        <v>8193.6866666666665</v>
      </c>
      <c r="P1218" s="98">
        <v>294.91155555552905</v>
      </c>
      <c r="Q1218" s="98">
        <v>22.380667666027115</v>
      </c>
      <c r="R1218" s="98">
        <f t="shared" si="147"/>
        <v>18.956739818048273</v>
      </c>
      <c r="S1218" s="98">
        <f t="shared" si="144"/>
        <v>1342.8400599616268</v>
      </c>
      <c r="T1218" s="101">
        <v>15.190602261063436</v>
      </c>
    </row>
    <row r="1219" spans="2:20" x14ac:dyDescent="0.2">
      <c r="B1219" s="100">
        <v>43711.625</v>
      </c>
      <c r="C1219" s="98">
        <v>14.077695177043788</v>
      </c>
      <c r="D1219" s="98">
        <f t="shared" si="148"/>
        <v>12.127550831850735</v>
      </c>
      <c r="E1219" s="98">
        <v>120.12555555555555</v>
      </c>
      <c r="F1219" s="98">
        <f t="shared" si="146"/>
        <v>97.093236400462942</v>
      </c>
      <c r="G1219" s="98">
        <v>77936.475523347326</v>
      </c>
      <c r="H1219" s="98">
        <v>20.526226128472221</v>
      </c>
      <c r="I1219" s="98">
        <v>17367.897432133654</v>
      </c>
      <c r="J1219" s="98">
        <f t="shared" si="142"/>
        <v>99.599329427083333</v>
      </c>
      <c r="K1219" s="98">
        <v>59448.60546875</v>
      </c>
      <c r="L1219" s="98">
        <f t="shared" si="143"/>
        <v>279.1587157460765</v>
      </c>
      <c r="M1219" s="98">
        <f t="shared" si="145"/>
        <v>276.17605273558183</v>
      </c>
      <c r="N1219" s="98">
        <v>10677.353496907552</v>
      </c>
      <c r="O1219" s="98">
        <v>8189.9575000000004</v>
      </c>
      <c r="P1219" s="98">
        <v>294.88666666666666</v>
      </c>
      <c r="Q1219" s="98">
        <v>15.72795092059018</v>
      </c>
      <c r="R1219" s="98">
        <f t="shared" si="147"/>
        <v>18.877469512370023</v>
      </c>
      <c r="S1219" s="98">
        <f t="shared" si="144"/>
        <v>943.67705523541076</v>
      </c>
      <c r="T1219" s="101">
        <v>14.911481955846151</v>
      </c>
    </row>
    <row r="1220" spans="2:20" x14ac:dyDescent="0.2">
      <c r="B1220" s="100">
        <v>43711.666666666664</v>
      </c>
      <c r="C1220" s="98">
        <v>13.657637804349264</v>
      </c>
      <c r="D1220" s="98">
        <f t="shared" si="148"/>
        <v>12.125253327001166</v>
      </c>
      <c r="E1220" s="98">
        <v>96.791388888888889</v>
      </c>
      <c r="F1220" s="98">
        <f t="shared" si="146"/>
        <v>95.430007233796275</v>
      </c>
      <c r="G1220" s="98">
        <v>85048.038194444438</v>
      </c>
      <c r="H1220" s="98">
        <v>20.492339409722224</v>
      </c>
      <c r="I1220" s="98">
        <v>18603.666071428059</v>
      </c>
      <c r="J1220" s="98">
        <f t="shared" si="142"/>
        <v>76.299049479166669</v>
      </c>
      <c r="K1220" s="98">
        <v>59448.60546875</v>
      </c>
      <c r="L1220" s="98">
        <f t="shared" si="143"/>
        <v>271.84430716304189</v>
      </c>
      <c r="M1220" s="98">
        <f t="shared" si="145"/>
        <v>276.03128537999754</v>
      </c>
      <c r="N1220" s="98">
        <v>10502.624724934896</v>
      </c>
      <c r="O1220" s="98">
        <v>8192.4549999999999</v>
      </c>
      <c r="P1220" s="98">
        <v>294.8455555555721</v>
      </c>
      <c r="Q1220" s="98">
        <v>23.001248392530186</v>
      </c>
      <c r="R1220" s="98">
        <f t="shared" si="147"/>
        <v>19.021145046967465</v>
      </c>
      <c r="S1220" s="98">
        <f t="shared" si="144"/>
        <v>1380.0749035518111</v>
      </c>
      <c r="T1220" s="101">
        <v>14.309492335422481</v>
      </c>
    </row>
    <row r="1221" spans="2:20" x14ac:dyDescent="0.2">
      <c r="B1221" s="100">
        <v>43711.708333333336</v>
      </c>
      <c r="C1221" s="98">
        <v>13.119465544488694</v>
      </c>
      <c r="D1221" s="98">
        <f t="shared" si="148"/>
        <v>12.120449156313127</v>
      </c>
      <c r="E1221" s="98">
        <v>131.24166666666667</v>
      </c>
      <c r="F1221" s="98">
        <f t="shared" si="146"/>
        <v>96.94315393518518</v>
      </c>
      <c r="G1221" s="98">
        <v>91611.839062500003</v>
      </c>
      <c r="H1221" s="98">
        <v>20.349338107638889</v>
      </c>
      <c r="I1221" s="98">
        <v>19826.676544444363</v>
      </c>
      <c r="J1221" s="98">
        <f t="shared" si="142"/>
        <v>110.89232855902779</v>
      </c>
      <c r="K1221" s="98">
        <v>59448.60546875</v>
      </c>
      <c r="L1221" s="98">
        <f t="shared" si="143"/>
        <v>275.11079088439959</v>
      </c>
      <c r="M1221" s="98">
        <f t="shared" si="145"/>
        <v>276.06751069027229</v>
      </c>
      <c r="N1221" s="98">
        <v>10079.636871744791</v>
      </c>
      <c r="O1221" s="98">
        <v>8183.0891666666666</v>
      </c>
      <c r="P1221" s="98">
        <v>295.13749999999999</v>
      </c>
      <c r="Q1221" s="98">
        <v>20.026709115600422</v>
      </c>
      <c r="R1221" s="98">
        <f t="shared" si="147"/>
        <v>18.978438255211262</v>
      </c>
      <c r="S1221" s="98">
        <f t="shared" si="144"/>
        <v>1201.6025469360254</v>
      </c>
      <c r="T1221" s="101">
        <v>13.662801835588697</v>
      </c>
    </row>
    <row r="1222" spans="2:20" x14ac:dyDescent="0.2">
      <c r="B1222" s="100">
        <v>43711.75</v>
      </c>
      <c r="C1222" s="98">
        <v>12.931601921717325</v>
      </c>
      <c r="D1222" s="98">
        <f t="shared" si="148"/>
        <v>12.112545081789944</v>
      </c>
      <c r="E1222" s="98">
        <v>111.61305555555556</v>
      </c>
      <c r="F1222" s="98">
        <f t="shared" si="146"/>
        <v>96.598304398148159</v>
      </c>
      <c r="G1222" s="98">
        <v>98184.599074072568</v>
      </c>
      <c r="H1222" s="98">
        <v>20.378450520833333</v>
      </c>
      <c r="I1222" s="98">
        <v>21050.201822389961</v>
      </c>
      <c r="J1222" s="98">
        <f t="shared" ref="J1222:J1285" si="149">E1222-H1222</f>
        <v>91.234605034722222</v>
      </c>
      <c r="K1222" s="98">
        <v>59448.60546875</v>
      </c>
      <c r="L1222" s="98">
        <f t="shared" ref="L1222:L1285" si="150">P1222-Q1222</f>
        <v>277.028326267539</v>
      </c>
      <c r="M1222" s="98">
        <f t="shared" si="145"/>
        <v>276.12110203080482</v>
      </c>
      <c r="N1222" s="98">
        <v>9945.492941080729</v>
      </c>
      <c r="O1222" s="98">
        <v>8080.6975000000002</v>
      </c>
      <c r="P1222" s="98">
        <v>295.10092592592042</v>
      </c>
      <c r="Q1222" s="98">
        <v>18.072599658381399</v>
      </c>
      <c r="R1222" s="98">
        <f t="shared" si="147"/>
        <v>18.942929476406967</v>
      </c>
      <c r="S1222" s="98">
        <f t="shared" ref="S1222:S1285" si="151">Q1222*60</f>
        <v>1084.3559795028839</v>
      </c>
      <c r="T1222" s="101">
        <v>13.42939835601331</v>
      </c>
    </row>
    <row r="1223" spans="2:20" x14ac:dyDescent="0.2">
      <c r="B1223" s="100">
        <v>43711.791666666664</v>
      </c>
      <c r="C1223" s="98">
        <v>13.043392880052949</v>
      </c>
      <c r="D1223" s="98">
        <f t="shared" si="148"/>
        <v>12.114870620798692</v>
      </c>
      <c r="E1223" s="98">
        <v>109.15777777777778</v>
      </c>
      <c r="F1223" s="98">
        <f t="shared" si="146"/>
        <v>96.652702546296283</v>
      </c>
      <c r="G1223" s="98">
        <v>105146.13770370363</v>
      </c>
      <c r="H1223" s="98">
        <v>20.217479634081894</v>
      </c>
      <c r="I1223" s="98">
        <v>22276.410382467773</v>
      </c>
      <c r="J1223" s="98">
        <f t="shared" si="149"/>
        <v>88.940298143695884</v>
      </c>
      <c r="K1223" s="98">
        <v>59448.60546875</v>
      </c>
      <c r="L1223" s="98">
        <f t="shared" si="150"/>
        <v>273.89483893781897</v>
      </c>
      <c r="M1223" s="98">
        <f t="shared" si="145"/>
        <v>275.9445257107127</v>
      </c>
      <c r="N1223" s="98">
        <v>10056.348301595051</v>
      </c>
      <c r="O1223" s="98">
        <v>6986.7641666666668</v>
      </c>
      <c r="P1223" s="98">
        <v>295.25130658434909</v>
      </c>
      <c r="Q1223" s="98">
        <v>21.356467646530106</v>
      </c>
      <c r="R1223" s="98">
        <f t="shared" si="147"/>
        <v>19.126265484426984</v>
      </c>
      <c r="S1223" s="98">
        <f t="shared" si="151"/>
        <v>1281.3880587918063</v>
      </c>
      <c r="T1223" s="101">
        <v>13.614010332690345</v>
      </c>
    </row>
    <row r="1224" spans="2:20" x14ac:dyDescent="0.2">
      <c r="B1224" s="100">
        <v>43711.833333333336</v>
      </c>
      <c r="C1224" s="98">
        <v>13.117230286068386</v>
      </c>
      <c r="D1224" s="98">
        <f t="shared" si="148"/>
        <v>12.111962001553794</v>
      </c>
      <c r="E1224" s="98">
        <v>105.85527777777777</v>
      </c>
      <c r="F1224" s="98">
        <f t="shared" si="146"/>
        <v>96.38115162037036</v>
      </c>
      <c r="G1224" s="98">
        <v>111730.80277777778</v>
      </c>
      <c r="H1224" s="98">
        <v>20.328786892361112</v>
      </c>
      <c r="I1224" s="98">
        <v>23499.922459520232</v>
      </c>
      <c r="J1224" s="98">
        <f t="shared" si="149"/>
        <v>85.526490885416663</v>
      </c>
      <c r="K1224" s="98">
        <v>59448.60546875</v>
      </c>
      <c r="L1224" s="98">
        <f t="shared" si="150"/>
        <v>275.59066834507206</v>
      </c>
      <c r="M1224" s="98">
        <f t="shared" si="145"/>
        <v>275.98378692370653</v>
      </c>
      <c r="N1224" s="98">
        <v>10056.421267089843</v>
      </c>
      <c r="O1224" s="98">
        <v>6991.8824999999997</v>
      </c>
      <c r="P1224" s="98">
        <v>294.99833333333333</v>
      </c>
      <c r="Q1224" s="98">
        <v>19.407664988261274</v>
      </c>
      <c r="R1224" s="98">
        <f t="shared" si="147"/>
        <v>19.075074401749188</v>
      </c>
      <c r="S1224" s="98">
        <f t="shared" si="151"/>
        <v>1164.4598992956765</v>
      </c>
      <c r="T1224" s="101">
        <v>13.361513637396403</v>
      </c>
    </row>
    <row r="1225" spans="2:20" x14ac:dyDescent="0.2">
      <c r="B1225" s="100">
        <v>43711.875</v>
      </c>
      <c r="C1225" s="98">
        <v>13.311532006926006</v>
      </c>
      <c r="D1225" s="98">
        <f t="shared" si="148"/>
        <v>12.110619461778318</v>
      </c>
      <c r="E1225" s="98">
        <v>108.02194444444444</v>
      </c>
      <c r="F1225" s="98">
        <f t="shared" si="146"/>
        <v>96.426568287037028</v>
      </c>
      <c r="G1225" s="98">
        <v>118298.4239869294</v>
      </c>
      <c r="H1225" s="98">
        <v>20.122341579861111</v>
      </c>
      <c r="I1225" s="98">
        <v>24719.364403964679</v>
      </c>
      <c r="J1225" s="98">
        <f t="shared" si="149"/>
        <v>87.899602864583329</v>
      </c>
      <c r="K1225" s="98">
        <v>59448.60546875</v>
      </c>
      <c r="L1225" s="98">
        <f t="shared" si="150"/>
        <v>275.22852692820544</v>
      </c>
      <c r="M1225" s="98">
        <f t="shared" si="145"/>
        <v>275.7976716557946</v>
      </c>
      <c r="N1225" s="98">
        <v>10225.68352376302</v>
      </c>
      <c r="O1225" s="98">
        <v>6999.6108333333332</v>
      </c>
      <c r="P1225" s="98">
        <v>295.35006944444444</v>
      </c>
      <c r="Q1225" s="98">
        <v>20.121542516238989</v>
      </c>
      <c r="R1225" s="98">
        <f t="shared" si="147"/>
        <v>19.270267494592463</v>
      </c>
      <c r="S1225" s="98">
        <f t="shared" si="151"/>
        <v>1207.2925509743393</v>
      </c>
      <c r="T1225" s="101">
        <v>13.62363353099648</v>
      </c>
    </row>
    <row r="1226" spans="2:20" x14ac:dyDescent="0.2">
      <c r="B1226" s="100">
        <v>43711.916666666664</v>
      </c>
      <c r="C1226" s="98">
        <v>13.930936448309156</v>
      </c>
      <c r="D1226" s="98">
        <f t="shared" si="148"/>
        <v>12.113630759428117</v>
      </c>
      <c r="E1226" s="98">
        <v>94.290277777777774</v>
      </c>
      <c r="F1226" s="98">
        <f t="shared" si="146"/>
        <v>96.436869212962947</v>
      </c>
      <c r="G1226" s="98">
        <v>123822.10168350273</v>
      </c>
      <c r="H1226" s="98">
        <v>20.121516927083334</v>
      </c>
      <c r="I1226" s="98">
        <v>25935.238038971591</v>
      </c>
      <c r="J1226" s="98">
        <f t="shared" si="149"/>
        <v>74.16876085069444</v>
      </c>
      <c r="K1226" s="98">
        <v>59448.60546875</v>
      </c>
      <c r="L1226" s="98">
        <f t="shared" si="150"/>
        <v>276.56704320064023</v>
      </c>
      <c r="M1226" s="98">
        <f t="shared" si="145"/>
        <v>275.98875943553759</v>
      </c>
      <c r="N1226" s="98">
        <v>10692.811394042968</v>
      </c>
      <c r="O1226" s="98">
        <v>7074.5675000000001</v>
      </c>
      <c r="P1226" s="98">
        <v>295.23231481479274</v>
      </c>
      <c r="Q1226" s="98">
        <v>18.665271614152523</v>
      </c>
      <c r="R1226" s="98">
        <f t="shared" si="147"/>
        <v>19.088790054354703</v>
      </c>
      <c r="S1226" s="98">
        <f t="shared" si="151"/>
        <v>1119.9162968491514</v>
      </c>
      <c r="T1226" s="101">
        <v>14.047222154471608</v>
      </c>
    </row>
    <row r="1227" spans="2:20" x14ac:dyDescent="0.2">
      <c r="B1227" s="100">
        <v>43711.958333333336</v>
      </c>
      <c r="C1227" s="98">
        <v>14.042545043451504</v>
      </c>
      <c r="D1227" s="98">
        <f t="shared" si="148"/>
        <v>12.114011137609696</v>
      </c>
      <c r="E1227" s="98">
        <v>93.810277777777785</v>
      </c>
      <c r="F1227" s="98">
        <f t="shared" si="146"/>
        <v>95.860526620370351</v>
      </c>
      <c r="G1227" s="98">
        <v>130192.41541218705</v>
      </c>
      <c r="H1227" s="98">
        <v>20.058506944444446</v>
      </c>
      <c r="I1227" s="98">
        <v>27146.950684624215</v>
      </c>
      <c r="J1227" s="98">
        <f t="shared" si="149"/>
        <v>73.751770833333339</v>
      </c>
      <c r="K1227" s="98">
        <v>59448.60546875</v>
      </c>
      <c r="L1227" s="98">
        <f t="shared" si="150"/>
        <v>272.40145806927944</v>
      </c>
      <c r="M1227" s="98">
        <f t="shared" si="145"/>
        <v>275.67431143734143</v>
      </c>
      <c r="N1227" s="98">
        <v>10750.965865071614</v>
      </c>
      <c r="O1227" s="98">
        <v>7086.208333333333</v>
      </c>
      <c r="P1227" s="98">
        <v>295.05136574075453</v>
      </c>
      <c r="Q1227" s="98">
        <v>22.649907671475116</v>
      </c>
      <c r="R1227" s="98">
        <f t="shared" si="147"/>
        <v>19.412415328786029</v>
      </c>
      <c r="S1227" s="98">
        <f t="shared" si="151"/>
        <v>1358.9944602885071</v>
      </c>
      <c r="T1227" s="101">
        <v>14.474955842787555</v>
      </c>
    </row>
    <row r="1228" spans="2:20" x14ac:dyDescent="0.2">
      <c r="B1228" s="100">
        <v>43712</v>
      </c>
      <c r="C1228" s="98">
        <v>13.657209917174445</v>
      </c>
      <c r="D1228" s="98">
        <f t="shared" si="148"/>
        <v>12.142348625048283</v>
      </c>
      <c r="E1228" s="98">
        <v>121.74</v>
      </c>
      <c r="F1228" s="98">
        <f t="shared" si="146"/>
        <v>97.58619791666662</v>
      </c>
      <c r="G1228" s="98">
        <v>135995.00333333359</v>
      </c>
      <c r="H1228" s="98">
        <v>20.039181857638887</v>
      </c>
      <c r="I1228" s="98">
        <v>28359.108283081998</v>
      </c>
      <c r="J1228" s="98">
        <f t="shared" si="149"/>
        <v>101.7008181423611</v>
      </c>
      <c r="K1228" s="98">
        <v>59448.60546875</v>
      </c>
      <c r="L1228" s="98">
        <f t="shared" si="150"/>
        <v>277.57306849773141</v>
      </c>
      <c r="M1228" s="98">
        <f t="shared" si="145"/>
        <v>275.89208310427688</v>
      </c>
      <c r="N1228" s="98">
        <v>10537.261151529949</v>
      </c>
      <c r="O1228" s="98">
        <v>7060.8808333333336</v>
      </c>
      <c r="P1228" s="98">
        <v>294.89827160493365</v>
      </c>
      <c r="Q1228" s="98">
        <v>17.325203107202217</v>
      </c>
      <c r="R1228" s="98">
        <f t="shared" si="147"/>
        <v>19.184683528105744</v>
      </c>
      <c r="S1228" s="98">
        <f t="shared" si="151"/>
        <v>1039.5121864321329</v>
      </c>
      <c r="T1228" s="101">
        <v>14.180287932289971</v>
      </c>
    </row>
    <row r="1229" spans="2:20" x14ac:dyDescent="0.2">
      <c r="B1229" s="100">
        <v>43712.041666666664</v>
      </c>
      <c r="C1229" s="98">
        <v>11.588140761428448</v>
      </c>
      <c r="D1229" s="98">
        <f t="shared" si="148"/>
        <v>12.157044135515884</v>
      </c>
      <c r="E1229" s="98">
        <v>95.763888888888886</v>
      </c>
      <c r="F1229" s="98">
        <f t="shared" si="146"/>
        <v>97.356313657407384</v>
      </c>
      <c r="G1229" s="98">
        <v>3860.6755555555555</v>
      </c>
      <c r="H1229" s="98">
        <v>19.775162760416666</v>
      </c>
      <c r="I1229" s="98">
        <v>1945.0971813314159</v>
      </c>
      <c r="J1229" s="98">
        <f t="shared" si="149"/>
        <v>75.988726128472223</v>
      </c>
      <c r="K1229" s="98">
        <v>9234.992433240679</v>
      </c>
      <c r="L1229" s="98">
        <f t="shared" si="150"/>
        <v>270.31374191573099</v>
      </c>
      <c r="M1229" s="98">
        <f t="shared" si="145"/>
        <v>275.49541844464125</v>
      </c>
      <c r="N1229" s="98">
        <v>9375.6683894856778</v>
      </c>
      <c r="O1229" s="98">
        <v>6958.9708333333338</v>
      </c>
      <c r="P1229" s="98">
        <v>294.8438888888889</v>
      </c>
      <c r="Q1229" s="98">
        <v>24.530146973157922</v>
      </c>
      <c r="R1229" s="98">
        <f t="shared" si="147"/>
        <v>19.573512539593242</v>
      </c>
      <c r="S1229" s="98">
        <f t="shared" si="151"/>
        <v>1471.8088183894754</v>
      </c>
      <c r="T1229" s="101">
        <v>13.527860094122589</v>
      </c>
    </row>
    <row r="1230" spans="2:20" x14ac:dyDescent="0.2">
      <c r="B1230" s="100">
        <v>43712.083333333336</v>
      </c>
      <c r="C1230" s="98">
        <v>9.570648300274593</v>
      </c>
      <c r="D1230" s="98">
        <f t="shared" si="148"/>
        <v>12.169966379190001</v>
      </c>
      <c r="E1230" s="98">
        <v>100.26694444444445</v>
      </c>
      <c r="F1230" s="98">
        <f t="shared" si="146"/>
        <v>97.554415509259243</v>
      </c>
      <c r="G1230" s="98">
        <v>8447.509111110634</v>
      </c>
      <c r="H1230" s="98">
        <v>19.936263020833334</v>
      </c>
      <c r="I1230" s="98">
        <v>1592.8327649577625</v>
      </c>
      <c r="J1230" s="98">
        <f t="shared" si="149"/>
        <v>80.330681423611111</v>
      </c>
      <c r="K1230" s="98">
        <v>24964.574720233282</v>
      </c>
      <c r="L1230" s="98">
        <f t="shared" si="150"/>
        <v>278.55423325616658</v>
      </c>
      <c r="M1230" s="98">
        <f t="shared" si="145"/>
        <v>275.61751245439228</v>
      </c>
      <c r="N1230" s="98">
        <v>8018.5039139811197</v>
      </c>
      <c r="O1230" s="98">
        <v>6953.1991666666663</v>
      </c>
      <c r="P1230" s="98">
        <v>294.92231481480928</v>
      </c>
      <c r="Q1230" s="98">
        <v>16.3680815586427</v>
      </c>
      <c r="R1230" s="98">
        <f t="shared" si="147"/>
        <v>19.440625062761654</v>
      </c>
      <c r="S1230" s="98">
        <f t="shared" si="151"/>
        <v>982.08489351856201</v>
      </c>
      <c r="T1230" s="101">
        <v>11.288487489462616</v>
      </c>
    </row>
    <row r="1231" spans="2:20" x14ac:dyDescent="0.2">
      <c r="B1231" s="100">
        <v>43712.125</v>
      </c>
      <c r="C1231" s="98">
        <v>8.2315055305345197</v>
      </c>
      <c r="D1231" s="98">
        <f t="shared" si="148"/>
        <v>12.179061344843864</v>
      </c>
      <c r="E1231" s="98">
        <v>89.906111111111116</v>
      </c>
      <c r="F1231" s="98">
        <f t="shared" si="146"/>
        <v>97.375561342592576</v>
      </c>
      <c r="G1231" s="98">
        <v>14252.95</v>
      </c>
      <c r="H1231" s="98">
        <v>21.059212239583335</v>
      </c>
      <c r="I1231" s="98">
        <v>2833.4194555558097</v>
      </c>
      <c r="J1231" s="98">
        <f t="shared" si="149"/>
        <v>68.846898871527785</v>
      </c>
      <c r="K1231" s="98">
        <v>39804.755395507811</v>
      </c>
      <c r="L1231" s="98">
        <f t="shared" si="150"/>
        <v>270.46521659567128</v>
      </c>
      <c r="M1231" s="98">
        <f t="shared" si="145"/>
        <v>275.40843470855617</v>
      </c>
      <c r="N1231" s="98">
        <v>7083.2271248372399</v>
      </c>
      <c r="O1231" s="98">
        <v>6950.9833333333336</v>
      </c>
      <c r="P1231" s="98">
        <v>294.85342592592042</v>
      </c>
      <c r="Q1231" s="98">
        <v>24.388209330249165</v>
      </c>
      <c r="R1231" s="98">
        <f t="shared" si="147"/>
        <v>19.654515694400327</v>
      </c>
      <c r="S1231" s="98">
        <f t="shared" si="151"/>
        <v>1463.29255981495</v>
      </c>
      <c r="T1231" s="101">
        <v>9.5724188478448848</v>
      </c>
    </row>
    <row r="1232" spans="2:20" x14ac:dyDescent="0.2">
      <c r="B1232" s="100">
        <v>43712.166666666664</v>
      </c>
      <c r="C1232" s="98">
        <v>7.2567306459783056</v>
      </c>
      <c r="D1232" s="98">
        <f t="shared" si="148"/>
        <v>12.186075686102965</v>
      </c>
      <c r="E1232" s="98">
        <v>110.18861111111111</v>
      </c>
      <c r="F1232" s="98">
        <f t="shared" si="146"/>
        <v>97.616649305555555</v>
      </c>
      <c r="G1232" s="98">
        <v>20565.545569623311</v>
      </c>
      <c r="H1232" s="98">
        <v>20.01213107638889</v>
      </c>
      <c r="I1232" s="98">
        <v>4049.6045735120774</v>
      </c>
      <c r="J1232" s="98">
        <f t="shared" si="149"/>
        <v>90.176480034722232</v>
      </c>
      <c r="K1232" s="98">
        <v>53278.389835069444</v>
      </c>
      <c r="L1232" s="98">
        <f t="shared" si="150"/>
        <v>278.31323039494742</v>
      </c>
      <c r="M1232" s="98">
        <f t="shared" si="145"/>
        <v>275.40101465123456</v>
      </c>
      <c r="N1232" s="98">
        <v>6279.6963602701826</v>
      </c>
      <c r="O1232" s="98">
        <v>6954.7058333333334</v>
      </c>
      <c r="P1232" s="98">
        <v>294.88185185187393</v>
      </c>
      <c r="Q1232" s="98">
        <v>16.568621456926532</v>
      </c>
      <c r="R1232" s="98">
        <f t="shared" si="147"/>
        <v>19.666283745549979</v>
      </c>
      <c r="S1232" s="98">
        <f t="shared" si="151"/>
        <v>994.11728741559193</v>
      </c>
      <c r="T1232" s="101">
        <v>8.2503744187145234</v>
      </c>
    </row>
    <row r="1233" spans="2:20" x14ac:dyDescent="0.2">
      <c r="B1233" s="100">
        <v>43712.208333333336</v>
      </c>
      <c r="C1233" s="98">
        <v>6.8053291898303563</v>
      </c>
      <c r="D1233" s="98">
        <f t="shared" si="148"/>
        <v>12.196433187442112</v>
      </c>
      <c r="E1233" s="98">
        <v>96.665694444444441</v>
      </c>
      <c r="F1233" s="98">
        <f t="shared" si="146"/>
        <v>98.056649305555553</v>
      </c>
      <c r="G1233" s="98">
        <v>26159.275716843342</v>
      </c>
      <c r="H1233" s="98">
        <v>19.927463107638889</v>
      </c>
      <c r="I1233" s="98">
        <v>5256.7150148125147</v>
      </c>
      <c r="J1233" s="98">
        <f t="shared" si="149"/>
        <v>76.738231336805555</v>
      </c>
      <c r="K1233" s="98">
        <v>62323.688901391826</v>
      </c>
      <c r="L1233" s="98">
        <f t="shared" si="150"/>
        <v>273.36703727058443</v>
      </c>
      <c r="M1233" s="98">
        <f t="shared" si="145"/>
        <v>275.39174579664967</v>
      </c>
      <c r="N1233" s="98">
        <v>5916.0899898274738</v>
      </c>
      <c r="O1233" s="98">
        <v>6951.64</v>
      </c>
      <c r="P1233" s="98">
        <v>295.25111111111113</v>
      </c>
      <c r="Q1233" s="98">
        <v>21.884073840526721</v>
      </c>
      <c r="R1233" s="98">
        <f t="shared" si="147"/>
        <v>19.686540254455679</v>
      </c>
      <c r="S1233" s="98">
        <f t="shared" si="151"/>
        <v>1313.0444304316034</v>
      </c>
      <c r="T1233" s="101">
        <v>7.4669554846379391</v>
      </c>
    </row>
    <row r="1234" spans="2:20" x14ac:dyDescent="0.2">
      <c r="B1234" s="100">
        <v>43712.25</v>
      </c>
      <c r="C1234" s="98">
        <v>6.5021020488391841</v>
      </c>
      <c r="D1234" s="98">
        <f t="shared" si="148"/>
        <v>12.195262325165951</v>
      </c>
      <c r="E1234" s="98">
        <v>82.224722222222226</v>
      </c>
      <c r="F1234" s="98">
        <f t="shared" si="146"/>
        <v>97.393188657407407</v>
      </c>
      <c r="G1234" s="98">
        <v>32221.725384617381</v>
      </c>
      <c r="H1234" s="98">
        <v>19.975672743055554</v>
      </c>
      <c r="I1234" s="98">
        <v>6459.6509118970234</v>
      </c>
      <c r="J1234" s="98">
        <f t="shared" si="149"/>
        <v>62.249049479166672</v>
      </c>
      <c r="K1234" s="98">
        <v>65459.010977235615</v>
      </c>
      <c r="L1234" s="98">
        <f t="shared" si="150"/>
        <v>273.49554081657692</v>
      </c>
      <c r="M1234" s="98">
        <f t="shared" si="145"/>
        <v>275.14489056235908</v>
      </c>
      <c r="N1234" s="98">
        <v>5652.9910351562503</v>
      </c>
      <c r="O1234" s="98">
        <v>6949.35</v>
      </c>
      <c r="P1234" s="98">
        <v>294.97972222222222</v>
      </c>
      <c r="Q1234" s="98">
        <v>21.484181405645277</v>
      </c>
      <c r="R1234" s="98">
        <f t="shared" si="147"/>
        <v>19.915309068992251</v>
      </c>
      <c r="S1234" s="98">
        <f t="shared" si="151"/>
        <v>1289.0508843387165</v>
      </c>
      <c r="T1234" s="101">
        <v>7.2112287555038668</v>
      </c>
    </row>
    <row r="1235" spans="2:20" x14ac:dyDescent="0.2">
      <c r="B1235" s="100">
        <v>43712.291666666664</v>
      </c>
      <c r="C1235" s="98">
        <v>6.8475118221884541</v>
      </c>
      <c r="D1235" s="98">
        <f t="shared" si="148"/>
        <v>12.201508199087813</v>
      </c>
      <c r="E1235" s="98">
        <v>116.45652777777778</v>
      </c>
      <c r="F1235" s="98">
        <f t="shared" si="146"/>
        <v>99.084861111111124</v>
      </c>
      <c r="G1235" s="98">
        <v>37724.17003366947</v>
      </c>
      <c r="H1235" s="98">
        <v>20.162694765406162</v>
      </c>
      <c r="I1235" s="98">
        <v>7661.6612478844327</v>
      </c>
      <c r="J1235" s="98">
        <f t="shared" si="149"/>
        <v>96.293833012371621</v>
      </c>
      <c r="K1235" s="98">
        <v>65462.1796875</v>
      </c>
      <c r="L1235" s="98">
        <f t="shared" si="150"/>
        <v>279.13369592875034</v>
      </c>
      <c r="M1235" s="98">
        <f t="shared" si="145"/>
        <v>275.26341547663179</v>
      </c>
      <c r="N1235" s="98">
        <v>5802.4276566569015</v>
      </c>
      <c r="O1235" s="98">
        <v>6949.6583333333338</v>
      </c>
      <c r="P1235" s="98">
        <v>295.11055555555555</v>
      </c>
      <c r="Q1235" s="98">
        <v>15.976859626805203</v>
      </c>
      <c r="R1235" s="98">
        <f t="shared" si="147"/>
        <v>19.79533739546029</v>
      </c>
      <c r="S1235" s="98">
        <f t="shared" si="151"/>
        <v>958.61157760831213</v>
      </c>
      <c r="T1235" s="101">
        <v>7.0897889880222893</v>
      </c>
    </row>
    <row r="1236" spans="2:20" x14ac:dyDescent="0.2">
      <c r="B1236" s="100">
        <v>43712.333333333336</v>
      </c>
      <c r="C1236" s="98">
        <v>8.3480319630654733</v>
      </c>
      <c r="D1236" s="98">
        <f t="shared" si="148"/>
        <v>12.198269521989303</v>
      </c>
      <c r="E1236" s="98">
        <v>91.342500000000001</v>
      </c>
      <c r="F1236" s="98">
        <f t="shared" si="146"/>
        <v>100.16075231481484</v>
      </c>
      <c r="G1236" s="98">
        <v>43345.122839506468</v>
      </c>
      <c r="H1236" s="98">
        <v>20.178569878472221</v>
      </c>
      <c r="I1236" s="98">
        <v>8875.8406341181853</v>
      </c>
      <c r="J1236" s="98">
        <f t="shared" si="149"/>
        <v>71.163930121527784</v>
      </c>
      <c r="K1236" s="98">
        <v>65462.1796875</v>
      </c>
      <c r="L1236" s="98">
        <f t="shared" si="150"/>
        <v>270.64894819845341</v>
      </c>
      <c r="M1236" s="98">
        <f t="shared" si="145"/>
        <v>275.07394815402512</v>
      </c>
      <c r="N1236" s="98">
        <v>6737.2114119466141</v>
      </c>
      <c r="O1236" s="98">
        <v>6951.2725</v>
      </c>
      <c r="P1236" s="98">
        <v>295.36157407409615</v>
      </c>
      <c r="Q1236" s="98">
        <v>24.712625875642729</v>
      </c>
      <c r="R1236" s="98">
        <f t="shared" si="147"/>
        <v>19.990364131647663</v>
      </c>
      <c r="S1236" s="98">
        <f t="shared" si="151"/>
        <v>1482.7575525385637</v>
      </c>
      <c r="T1236" s="101">
        <v>8.0464078969425632</v>
      </c>
    </row>
    <row r="1237" spans="2:20" x14ac:dyDescent="0.2">
      <c r="B1237" s="100">
        <v>43712.375</v>
      </c>
      <c r="C1237" s="98">
        <v>12.689815469444213</v>
      </c>
      <c r="D1237" s="98">
        <f t="shared" si="148"/>
        <v>12.186416690781995</v>
      </c>
      <c r="E1237" s="98">
        <v>73.343888888888884</v>
      </c>
      <c r="F1237" s="98">
        <f t="shared" si="146"/>
        <v>99.883078703703731</v>
      </c>
      <c r="G1237" s="98">
        <v>48912.066824072812</v>
      </c>
      <c r="H1237" s="98">
        <v>19.977864583333332</v>
      </c>
      <c r="I1237" s="98">
        <v>10078.812013887995</v>
      </c>
      <c r="J1237" s="98">
        <f t="shared" si="149"/>
        <v>53.366024305555555</v>
      </c>
      <c r="K1237" s="98">
        <v>65462.1796875</v>
      </c>
      <c r="L1237" s="98">
        <f t="shared" si="150"/>
        <v>278.5161915825957</v>
      </c>
      <c r="M1237" s="98">
        <f t="shared" si="145"/>
        <v>275.04018611660626</v>
      </c>
      <c r="N1237" s="98">
        <v>9588.7851656087241</v>
      </c>
      <c r="O1237" s="98">
        <v>7034.5141666666668</v>
      </c>
      <c r="P1237" s="98">
        <v>295.01648148145938</v>
      </c>
      <c r="Q1237" s="98">
        <v>16.50028989886367</v>
      </c>
      <c r="R1237" s="98">
        <f t="shared" si="147"/>
        <v>20.012964903640853</v>
      </c>
      <c r="S1237" s="98">
        <f t="shared" si="151"/>
        <v>990.01739393182015</v>
      </c>
      <c r="T1237" s="101">
        <v>10.742386155574156</v>
      </c>
    </row>
    <row r="1238" spans="2:20" x14ac:dyDescent="0.2">
      <c r="B1238" s="100">
        <v>43712.416666666664</v>
      </c>
      <c r="C1238" s="98">
        <v>16.645042428834998</v>
      </c>
      <c r="D1238" s="98">
        <f t="shared" si="148"/>
        <v>12.181792496805791</v>
      </c>
      <c r="E1238" s="98">
        <v>87.757357750163507</v>
      </c>
      <c r="F1238" s="98">
        <f t="shared" si="146"/>
        <v>100.67219314699757</v>
      </c>
      <c r="G1238" s="98">
        <v>53069.396691534217</v>
      </c>
      <c r="H1238" s="98">
        <v>23.367423243835173</v>
      </c>
      <c r="I1238" s="98">
        <v>11198.222466894473</v>
      </c>
      <c r="J1238" s="98">
        <f t="shared" si="149"/>
        <v>64.389934506328331</v>
      </c>
      <c r="K1238" s="98">
        <v>65462.1796875</v>
      </c>
      <c r="L1238" s="98">
        <f t="shared" si="150"/>
        <v>270.96039008190786</v>
      </c>
      <c r="M1238" s="98">
        <f t="shared" si="145"/>
        <v>274.9917409915688</v>
      </c>
      <c r="N1238" s="98">
        <v>12131.986832692937</v>
      </c>
      <c r="O1238" s="98">
        <v>7866.2181164159583</v>
      </c>
      <c r="P1238" s="98">
        <v>294.89267185473409</v>
      </c>
      <c r="Q1238" s="98">
        <v>23.932281772826205</v>
      </c>
      <c r="R1238" s="98">
        <f t="shared" si="147"/>
        <v>20.066282158413291</v>
      </c>
      <c r="S1238" s="98">
        <f t="shared" si="151"/>
        <v>1435.9369063695722</v>
      </c>
      <c r="T1238" s="101">
        <v>14.801203597239132</v>
      </c>
    </row>
    <row r="1239" spans="2:20" x14ac:dyDescent="0.2">
      <c r="B1239" s="100">
        <v>43712.458333333336</v>
      </c>
      <c r="C1239" s="98">
        <v>16.78589426917085</v>
      </c>
      <c r="D1239" s="98">
        <f t="shared" si="148"/>
        <v>12.173193849407147</v>
      </c>
      <c r="E1239" s="98">
        <v>96.396662030598051</v>
      </c>
      <c r="F1239" s="98">
        <f t="shared" si="146"/>
        <v>101.03898693530954</v>
      </c>
      <c r="G1239" s="98">
        <v>58707.339270804339</v>
      </c>
      <c r="H1239" s="98">
        <v>20.119796032411287</v>
      </c>
      <c r="I1239" s="98">
        <v>12489.583913164486</v>
      </c>
      <c r="J1239" s="98">
        <f t="shared" si="149"/>
        <v>76.276865998186764</v>
      </c>
      <c r="K1239" s="98">
        <v>65462.1796875</v>
      </c>
      <c r="L1239" s="98">
        <f t="shared" si="150"/>
        <v>274.77524966481349</v>
      </c>
      <c r="M1239" s="98">
        <f t="shared" si="145"/>
        <v>274.92597093110402</v>
      </c>
      <c r="N1239" s="98">
        <v>12219.194194757572</v>
      </c>
      <c r="O1239" s="98">
        <v>7934.8730865571943</v>
      </c>
      <c r="P1239" s="98">
        <v>294.92290564987474</v>
      </c>
      <c r="Q1239" s="98">
        <v>20.147655985061252</v>
      </c>
      <c r="R1239" s="98">
        <f t="shared" si="147"/>
        <v>20.124140880215439</v>
      </c>
      <c r="S1239" s="98">
        <f t="shared" si="151"/>
        <v>1208.8593591036752</v>
      </c>
      <c r="T1239" s="101">
        <v>16.708359162256041</v>
      </c>
    </row>
    <row r="1240" spans="2:20" x14ac:dyDescent="0.2">
      <c r="B1240" s="100">
        <v>43712.5</v>
      </c>
      <c r="C1240" s="98">
        <v>15.898151666763136</v>
      </c>
      <c r="D1240" s="98">
        <f t="shared" si="148"/>
        <v>12.171426080830516</v>
      </c>
      <c r="E1240" s="98">
        <v>99.032222222222217</v>
      </c>
      <c r="F1240" s="98">
        <f t="shared" si="146"/>
        <v>102.04769063901324</v>
      </c>
      <c r="G1240" s="98">
        <v>64302.103460837468</v>
      </c>
      <c r="H1240" s="98">
        <v>19.904687500000001</v>
      </c>
      <c r="I1240" s="98">
        <v>13693.19268939356</v>
      </c>
      <c r="J1240" s="98">
        <f t="shared" si="149"/>
        <v>79.127534722222208</v>
      </c>
      <c r="K1240" s="98">
        <v>65462.1796875</v>
      </c>
      <c r="L1240" s="98">
        <f t="shared" si="150"/>
        <v>279.90528188200204</v>
      </c>
      <c r="M1240" s="98">
        <f t="shared" si="145"/>
        <v>275.08358342354069</v>
      </c>
      <c r="N1240" s="98">
        <v>11672.288464355468</v>
      </c>
      <c r="O1240" s="98">
        <v>7586.6441666666669</v>
      </c>
      <c r="P1240" s="98">
        <v>295.26611111111112</v>
      </c>
      <c r="Q1240" s="98">
        <v>15.36082922910906</v>
      </c>
      <c r="R1240" s="98">
        <f t="shared" si="147"/>
        <v>19.980486721112136</v>
      </c>
      <c r="S1240" s="98">
        <f t="shared" si="151"/>
        <v>921.64975374654352</v>
      </c>
      <c r="T1240" s="101">
        <v>16.333140499607996</v>
      </c>
    </row>
    <row r="1241" spans="2:20" x14ac:dyDescent="0.2">
      <c r="B1241" s="100">
        <v>43712.541666666664</v>
      </c>
      <c r="C1241" s="98">
        <v>14.853434699376423</v>
      </c>
      <c r="D1241" s="98">
        <f t="shared" si="148"/>
        <v>12.149450559645258</v>
      </c>
      <c r="E1241" s="98">
        <v>86.305833333333339</v>
      </c>
      <c r="F1241" s="98">
        <f t="shared" si="146"/>
        <v>101.31141749086508</v>
      </c>
      <c r="G1241" s="98">
        <v>70327.280065359009</v>
      </c>
      <c r="H1241" s="98">
        <v>20.208463541666667</v>
      </c>
      <c r="I1241" s="98">
        <v>14906.114183333417</v>
      </c>
      <c r="J1241" s="98">
        <f t="shared" si="149"/>
        <v>66.097369791666665</v>
      </c>
      <c r="K1241" s="98">
        <v>65462.1796875</v>
      </c>
      <c r="L1241" s="98">
        <f t="shared" si="150"/>
        <v>270.58688095236408</v>
      </c>
      <c r="M1241" s="98">
        <f t="shared" si="145"/>
        <v>274.8318446029113</v>
      </c>
      <c r="N1241" s="98">
        <v>11164.248508300781</v>
      </c>
      <c r="O1241" s="98">
        <v>7281.2491666666665</v>
      </c>
      <c r="P1241" s="98">
        <v>295.40319444446516</v>
      </c>
      <c r="Q1241" s="98">
        <v>24.816313492101099</v>
      </c>
      <c r="R1241" s="98">
        <f t="shared" si="147"/>
        <v>20.225225155939459</v>
      </c>
      <c r="S1241" s="98">
        <f t="shared" si="151"/>
        <v>1488.978809526066</v>
      </c>
      <c r="T1241" s="101">
        <v>15.685337261372608</v>
      </c>
    </row>
    <row r="1242" spans="2:20" x14ac:dyDescent="0.2">
      <c r="B1242" s="100">
        <v>43712.583333333336</v>
      </c>
      <c r="C1242" s="98">
        <v>14.103053232127285</v>
      </c>
      <c r="D1242" s="98">
        <f t="shared" si="148"/>
        <v>12.125609960726573</v>
      </c>
      <c r="E1242" s="98">
        <v>127.18430034129693</v>
      </c>
      <c r="F1242" s="98">
        <f t="shared" si="146"/>
        <v>101.89510361619688</v>
      </c>
      <c r="G1242" s="98">
        <v>76789.828821806892</v>
      </c>
      <c r="H1242" s="98">
        <v>22.516439711359403</v>
      </c>
      <c r="I1242" s="98">
        <v>16170.514750232987</v>
      </c>
      <c r="J1242" s="98">
        <f t="shared" si="149"/>
        <v>104.66786062993754</v>
      </c>
      <c r="K1242" s="98">
        <v>65462.1796875</v>
      </c>
      <c r="L1242" s="98">
        <f t="shared" si="150"/>
        <v>276.28228709334536</v>
      </c>
      <c r="M1242" s="98">
        <f t="shared" si="145"/>
        <v>274.98815290307147</v>
      </c>
      <c r="N1242" s="98">
        <v>10781.019515797103</v>
      </c>
      <c r="O1242" s="98">
        <v>7085.6397766056471</v>
      </c>
      <c r="P1242" s="98">
        <v>295.28958527251427</v>
      </c>
      <c r="Q1242" s="98">
        <v>19.007298179168895</v>
      </c>
      <c r="R1242" s="98">
        <f t="shared" si="147"/>
        <v>20.084668093987037</v>
      </c>
      <c r="S1242" s="98">
        <f t="shared" si="151"/>
        <v>1140.4378907501336</v>
      </c>
      <c r="T1242" s="101">
        <v>14.769341371487103</v>
      </c>
    </row>
    <row r="1243" spans="2:20" x14ac:dyDescent="0.2">
      <c r="B1243" s="100">
        <v>43712.625</v>
      </c>
      <c r="C1243" s="98">
        <v>13.804741121046245</v>
      </c>
      <c r="D1243" s="98">
        <f t="shared" si="148"/>
        <v>12.11423687506001</v>
      </c>
      <c r="E1243" s="98">
        <v>58.326666666666668</v>
      </c>
      <c r="F1243" s="98">
        <f t="shared" si="146"/>
        <v>99.320149912493164</v>
      </c>
      <c r="G1243" s="98">
        <v>82044.156355931758</v>
      </c>
      <c r="H1243" s="98">
        <v>20.262217881944444</v>
      </c>
      <c r="I1243" s="98">
        <v>17340.792805710898</v>
      </c>
      <c r="J1243" s="98">
        <f t="shared" si="149"/>
        <v>38.064448784722224</v>
      </c>
      <c r="K1243" s="98">
        <v>65462.1796875</v>
      </c>
      <c r="L1243" s="98">
        <f t="shared" si="150"/>
        <v>275.92362657260566</v>
      </c>
      <c r="M1243" s="98">
        <f t="shared" ref="M1243:M1306" si="152">AVERAGE(L1220:L1243)</f>
        <v>274.85335752084347</v>
      </c>
      <c r="N1243" s="98">
        <v>10605.505930175781</v>
      </c>
      <c r="O1243" s="98">
        <v>7044.5841666666665</v>
      </c>
      <c r="P1243" s="98">
        <v>295.15564814814263</v>
      </c>
      <c r="Q1243" s="98">
        <v>19.232021575536994</v>
      </c>
      <c r="R1243" s="98">
        <f t="shared" si="147"/>
        <v>20.230671037943154</v>
      </c>
      <c r="S1243" s="98">
        <f t="shared" si="151"/>
        <v>1153.9212945322197</v>
      </c>
      <c r="T1243" s="101">
        <v>14.282930898905679</v>
      </c>
    </row>
    <row r="1244" spans="2:20" x14ac:dyDescent="0.2">
      <c r="B1244" s="100">
        <v>43712.666666666664</v>
      </c>
      <c r="C1244" s="98">
        <v>13.585414899896907</v>
      </c>
      <c r="D1244" s="98">
        <f t="shared" si="148"/>
        <v>12.111227587374495</v>
      </c>
      <c r="E1244" s="98">
        <v>99.87222222222222</v>
      </c>
      <c r="F1244" s="98">
        <f t="shared" si="146"/>
        <v>99.448517968048733</v>
      </c>
      <c r="G1244" s="98">
        <v>87619.358237546679</v>
      </c>
      <c r="H1244" s="98">
        <v>20.631022135416668</v>
      </c>
      <c r="I1244" s="98">
        <v>18577.508100906609</v>
      </c>
      <c r="J1244" s="98">
        <f t="shared" si="149"/>
        <v>79.241200086805549</v>
      </c>
      <c r="K1244" s="98">
        <v>65462.1796875</v>
      </c>
      <c r="L1244" s="98">
        <f t="shared" si="150"/>
        <v>274.03189417532133</v>
      </c>
      <c r="M1244" s="98">
        <f t="shared" si="152"/>
        <v>274.94450697968847</v>
      </c>
      <c r="N1244" s="98">
        <v>10462.942828776042</v>
      </c>
      <c r="O1244" s="98">
        <v>7020.57</v>
      </c>
      <c r="P1244" s="98">
        <v>295.07120370368165</v>
      </c>
      <c r="Q1244" s="98">
        <v>21.039309528360349</v>
      </c>
      <c r="R1244" s="98">
        <f t="shared" si="147"/>
        <v>20.148923585269412</v>
      </c>
      <c r="S1244" s="98">
        <f t="shared" si="151"/>
        <v>1262.3585717016208</v>
      </c>
      <c r="T1244" s="101">
        <v>14.124419520105681</v>
      </c>
    </row>
    <row r="1245" spans="2:20" x14ac:dyDescent="0.2">
      <c r="B1245" s="100">
        <v>43712.708333333336</v>
      </c>
      <c r="C1245" s="98">
        <v>13.19562586598926</v>
      </c>
      <c r="D1245" s="98">
        <f t="shared" si="148"/>
        <v>12.114400934103685</v>
      </c>
      <c r="E1245" s="98">
        <v>136.38111111111112</v>
      </c>
      <c r="F1245" s="98">
        <f t="shared" ref="F1245:F1308" si="153">AVERAGE(E1222:E1245)</f>
        <v>99.662661486567274</v>
      </c>
      <c r="G1245" s="98">
        <v>94252.75</v>
      </c>
      <c r="H1245" s="98">
        <v>20.104600694444443</v>
      </c>
      <c r="I1245" s="98">
        <v>19799.004750155342</v>
      </c>
      <c r="J1245" s="98">
        <f t="shared" si="149"/>
        <v>116.27651041666668</v>
      </c>
      <c r="K1245" s="98">
        <v>65462.1796875</v>
      </c>
      <c r="L1245" s="98">
        <f t="shared" si="150"/>
        <v>276.70202871204657</v>
      </c>
      <c r="M1245" s="98">
        <f t="shared" si="152"/>
        <v>275.01080855584041</v>
      </c>
      <c r="N1245" s="98">
        <v>10133.045781250001</v>
      </c>
      <c r="O1245" s="98">
        <v>6976.3458333333338</v>
      </c>
      <c r="P1245" s="98">
        <v>294.89069444444442</v>
      </c>
      <c r="Q1245" s="98">
        <v>18.188665732397865</v>
      </c>
      <c r="R1245" s="98">
        <f t="shared" ref="R1245:R1308" si="154">AVERAGE(Q1222:Q1245)</f>
        <v>20.072338444302638</v>
      </c>
      <c r="S1245" s="98">
        <f t="shared" si="151"/>
        <v>1091.319943943872</v>
      </c>
      <c r="T1245" s="101">
        <v>13.844055513032556</v>
      </c>
    </row>
    <row r="1246" spans="2:20" x14ac:dyDescent="0.2">
      <c r="B1246" s="100">
        <v>43712.75</v>
      </c>
      <c r="C1246" s="98">
        <v>12.953015075789558</v>
      </c>
      <c r="D1246" s="98">
        <f t="shared" si="148"/>
        <v>12.115293148856695</v>
      </c>
      <c r="E1246" s="98">
        <v>115.95111111111112</v>
      </c>
      <c r="F1246" s="98">
        <f t="shared" si="153"/>
        <v>99.843413801382056</v>
      </c>
      <c r="G1246" s="98">
        <v>101331.52113289754</v>
      </c>
      <c r="H1246" s="98">
        <v>20.278038194444445</v>
      </c>
      <c r="I1246" s="98">
        <v>21015.890744949116</v>
      </c>
      <c r="J1246" s="98">
        <f t="shared" si="149"/>
        <v>95.673072916666669</v>
      </c>
      <c r="K1246" s="98">
        <v>65462.1796875</v>
      </c>
      <c r="L1246" s="98">
        <f t="shared" si="150"/>
        <v>274.00505077254445</v>
      </c>
      <c r="M1246" s="98">
        <f t="shared" si="152"/>
        <v>274.88483874354898</v>
      </c>
      <c r="N1246" s="98">
        <v>9911.586418457031</v>
      </c>
      <c r="O1246" s="98">
        <v>6964.8591666666671</v>
      </c>
      <c r="P1246" s="98">
        <v>295.0627777777778</v>
      </c>
      <c r="Q1246" s="98">
        <v>21.057727005233367</v>
      </c>
      <c r="R1246" s="98">
        <f t="shared" si="154"/>
        <v>20.196718750421464</v>
      </c>
      <c r="S1246" s="98">
        <f t="shared" si="151"/>
        <v>1263.4636203140021</v>
      </c>
      <c r="T1246" s="101">
        <v>13.357078936320839</v>
      </c>
    </row>
    <row r="1247" spans="2:20" x14ac:dyDescent="0.2">
      <c r="B1247" s="100">
        <v>43712.791666666664</v>
      </c>
      <c r="C1247" s="98">
        <v>12.920362690113381</v>
      </c>
      <c r="D1247" s="98">
        <f t="shared" si="148"/>
        <v>12.110166890942546</v>
      </c>
      <c r="E1247" s="98">
        <v>118.85027777777778</v>
      </c>
      <c r="F1247" s="98">
        <f t="shared" si="153"/>
        <v>100.24726796804872</v>
      </c>
      <c r="G1247" s="98">
        <v>108256.56555555556</v>
      </c>
      <c r="H1247" s="98">
        <v>20.295193142361111</v>
      </c>
      <c r="I1247" s="98">
        <v>22239.774032459027</v>
      </c>
      <c r="J1247" s="98">
        <f t="shared" si="149"/>
        <v>98.555084635416662</v>
      </c>
      <c r="K1247" s="98">
        <v>65462.1796875</v>
      </c>
      <c r="L1247" s="98">
        <f t="shared" si="150"/>
        <v>274.04880246491484</v>
      </c>
      <c r="M1247" s="98">
        <f t="shared" si="152"/>
        <v>274.89125389051134</v>
      </c>
      <c r="N1247" s="98">
        <v>9921.7111344401037</v>
      </c>
      <c r="O1247" s="98">
        <v>6968.3233333333337</v>
      </c>
      <c r="P1247" s="98">
        <v>294.55157407407961</v>
      </c>
      <c r="Q1247" s="98">
        <v>20.502771609164775</v>
      </c>
      <c r="R1247" s="98">
        <f t="shared" si="154"/>
        <v>20.161148082197911</v>
      </c>
      <c r="S1247" s="98">
        <f t="shared" si="151"/>
        <v>1230.1662965498865</v>
      </c>
      <c r="T1247" s="101">
        <v>13.19489738748176</v>
      </c>
    </row>
    <row r="1248" spans="2:20" x14ac:dyDescent="0.2">
      <c r="B1248" s="100">
        <v>43712.833333333336</v>
      </c>
      <c r="C1248" s="98">
        <v>12.877807365875277</v>
      </c>
      <c r="D1248" s="98">
        <f t="shared" si="148"/>
        <v>12.100190935934501</v>
      </c>
      <c r="E1248" s="98">
        <v>88.596111111111114</v>
      </c>
      <c r="F1248" s="98">
        <f t="shared" si="153"/>
        <v>99.528136023604262</v>
      </c>
      <c r="G1248" s="98">
        <v>114764.3115555547</v>
      </c>
      <c r="H1248" s="98">
        <v>20.328624131944444</v>
      </c>
      <c r="I1248" s="98">
        <v>23474.434987178942</v>
      </c>
      <c r="J1248" s="98">
        <f t="shared" si="149"/>
        <v>68.267486979166677</v>
      </c>
      <c r="K1248" s="98">
        <v>65462.1796875</v>
      </c>
      <c r="L1248" s="98">
        <f t="shared" si="150"/>
        <v>271.89240386915236</v>
      </c>
      <c r="M1248" s="98">
        <f t="shared" si="152"/>
        <v>274.73715953734802</v>
      </c>
      <c r="N1248" s="98">
        <v>9870.7883081054679</v>
      </c>
      <c r="O1248" s="98">
        <v>6966.7833333333338</v>
      </c>
      <c r="P1248" s="98">
        <v>294.81759259257052</v>
      </c>
      <c r="Q1248" s="98">
        <v>22.925188723418138</v>
      </c>
      <c r="R1248" s="98">
        <f t="shared" si="154"/>
        <v>20.307711571162784</v>
      </c>
      <c r="S1248" s="98">
        <f t="shared" si="151"/>
        <v>1375.5113234050882</v>
      </c>
      <c r="T1248" s="101">
        <v>13.104414983060625</v>
      </c>
    </row>
    <row r="1249" spans="2:20" x14ac:dyDescent="0.2">
      <c r="B1249" s="100">
        <v>43712.875</v>
      </c>
      <c r="C1249" s="98">
        <v>13.27805331018236</v>
      </c>
      <c r="D1249" s="98">
        <f t="shared" si="148"/>
        <v>12.09879599023685</v>
      </c>
      <c r="E1249" s="98">
        <v>110.37055555555555</v>
      </c>
      <c r="F1249" s="98">
        <f t="shared" si="153"/>
        <v>99.625994819900555</v>
      </c>
      <c r="G1249" s="98">
        <v>121156.70089453791</v>
      </c>
      <c r="H1249" s="98">
        <v>20.121961805555557</v>
      </c>
      <c r="I1249" s="98">
        <v>24685.085356341468</v>
      </c>
      <c r="J1249" s="98">
        <f t="shared" si="149"/>
        <v>90.248593749999998</v>
      </c>
      <c r="K1249" s="98">
        <v>65462.1796875</v>
      </c>
      <c r="L1249" s="98">
        <f t="shared" si="150"/>
        <v>278.45390898690039</v>
      </c>
      <c r="M1249" s="98">
        <f t="shared" si="152"/>
        <v>274.87155045646028</v>
      </c>
      <c r="N1249" s="98">
        <v>10232.241192220052</v>
      </c>
      <c r="O1249" s="98">
        <v>6991.7716666666665</v>
      </c>
      <c r="P1249" s="98">
        <v>294.98388888888888</v>
      </c>
      <c r="Q1249" s="98">
        <v>16.529979901988472</v>
      </c>
      <c r="R1249" s="98">
        <f t="shared" si="154"/>
        <v>20.158063128902345</v>
      </c>
      <c r="S1249" s="98">
        <f t="shared" si="151"/>
        <v>991.79879411930835</v>
      </c>
      <c r="T1249" s="101">
        <v>13.464233154818778</v>
      </c>
    </row>
    <row r="1250" spans="2:20" x14ac:dyDescent="0.2">
      <c r="B1250" s="100">
        <v>43712.916666666664</v>
      </c>
      <c r="C1250" s="98">
        <v>13.827637659576204</v>
      </c>
      <c r="D1250" s="98">
        <f t="shared" si="148"/>
        <v>12.094491874039642</v>
      </c>
      <c r="E1250" s="98">
        <v>91.127499999999998</v>
      </c>
      <c r="F1250" s="98">
        <f t="shared" si="153"/>
        <v>99.494212412493155</v>
      </c>
      <c r="G1250" s="98">
        <v>126860.95805084825</v>
      </c>
      <c r="H1250" s="98">
        <v>20.153689236111113</v>
      </c>
      <c r="I1250" s="98">
        <v>25903.418283981748</v>
      </c>
      <c r="J1250" s="98">
        <f t="shared" si="149"/>
        <v>70.973810763888878</v>
      </c>
      <c r="K1250" s="98">
        <v>65462.1796875</v>
      </c>
      <c r="L1250" s="98">
        <f t="shared" si="150"/>
        <v>274.12970748622388</v>
      </c>
      <c r="M1250" s="98">
        <f t="shared" si="152"/>
        <v>274.76999480169292</v>
      </c>
      <c r="N1250" s="98">
        <v>10652.623633626303</v>
      </c>
      <c r="O1250" s="98">
        <v>7052.0349999999999</v>
      </c>
      <c r="P1250" s="98">
        <v>295.16000000000003</v>
      </c>
      <c r="Q1250" s="98">
        <v>21.030292513776157</v>
      </c>
      <c r="R1250" s="98">
        <f t="shared" si="154"/>
        <v>20.256605666386662</v>
      </c>
      <c r="S1250" s="98">
        <f t="shared" si="151"/>
        <v>1261.8175508265695</v>
      </c>
      <c r="T1250" s="101">
        <v>13.982600734498766</v>
      </c>
    </row>
    <row r="1251" spans="2:20" x14ac:dyDescent="0.2">
      <c r="B1251" s="100">
        <v>43712.958333333336</v>
      </c>
      <c r="C1251" s="98">
        <v>14.030989579624601</v>
      </c>
      <c r="D1251" s="98">
        <f t="shared" si="148"/>
        <v>12.094010396380186</v>
      </c>
      <c r="E1251" s="98">
        <v>92.643888888888895</v>
      </c>
      <c r="F1251" s="98">
        <f t="shared" si="153"/>
        <v>99.445612875456121</v>
      </c>
      <c r="G1251" s="98">
        <v>132744.92891621377</v>
      </c>
      <c r="H1251" s="98">
        <v>20.37394748263889</v>
      </c>
      <c r="I1251" s="98">
        <v>27137.235353155134</v>
      </c>
      <c r="J1251" s="98">
        <f t="shared" si="149"/>
        <v>72.269941406250013</v>
      </c>
      <c r="K1251" s="98">
        <v>65462.1796875</v>
      </c>
      <c r="L1251" s="98">
        <f t="shared" si="150"/>
        <v>275.87833027111986</v>
      </c>
      <c r="M1251" s="98">
        <f t="shared" si="152"/>
        <v>274.91486447676965</v>
      </c>
      <c r="N1251" s="98">
        <v>10787.983142903646</v>
      </c>
      <c r="O1251" s="98">
        <v>7103.810833333333</v>
      </c>
      <c r="P1251" s="98">
        <v>295.00935185184079</v>
      </c>
      <c r="Q1251" s="98">
        <v>19.13102158072094</v>
      </c>
      <c r="R1251" s="98">
        <f t="shared" si="154"/>
        <v>20.109985412605237</v>
      </c>
      <c r="S1251" s="98">
        <f t="shared" si="151"/>
        <v>1147.8612948432565</v>
      </c>
      <c r="T1251" s="101">
        <v>14.599619337187873</v>
      </c>
    </row>
    <row r="1252" spans="2:20" x14ac:dyDescent="0.2">
      <c r="B1252" s="100">
        <v>43713</v>
      </c>
      <c r="C1252" s="98">
        <v>13.02483788631546</v>
      </c>
      <c r="D1252" s="98">
        <f t="shared" si="148"/>
        <v>12.067661561761064</v>
      </c>
      <c r="E1252" s="98">
        <v>111.58833333333334</v>
      </c>
      <c r="F1252" s="98">
        <f t="shared" si="153"/>
        <v>99.02262676434502</v>
      </c>
      <c r="G1252" s="98">
        <v>138358.46944444443</v>
      </c>
      <c r="H1252" s="98">
        <v>20.118749999999999</v>
      </c>
      <c r="I1252" s="98">
        <v>28365.308802345065</v>
      </c>
      <c r="J1252" s="98">
        <f t="shared" si="149"/>
        <v>91.469583333333333</v>
      </c>
      <c r="K1252" s="98">
        <v>65462.1796875</v>
      </c>
      <c r="L1252" s="98">
        <f t="shared" si="150"/>
        <v>275.60484880288442</v>
      </c>
      <c r="M1252" s="98">
        <f t="shared" si="152"/>
        <v>274.83285532281769</v>
      </c>
      <c r="N1252" s="98">
        <v>10084.065890299478</v>
      </c>
      <c r="O1252" s="98">
        <v>6982.7974999999997</v>
      </c>
      <c r="P1252" s="98">
        <v>295.13120370369819</v>
      </c>
      <c r="Q1252" s="98">
        <v>19.526354900813764</v>
      </c>
      <c r="R1252" s="98">
        <f t="shared" si="154"/>
        <v>20.201700070672388</v>
      </c>
      <c r="S1252" s="98">
        <f t="shared" si="151"/>
        <v>1171.5812940488258</v>
      </c>
      <c r="T1252" s="101">
        <v>14.025807624128129</v>
      </c>
    </row>
    <row r="1253" spans="2:20" x14ac:dyDescent="0.2">
      <c r="B1253" s="100">
        <v>43713.041666666664</v>
      </c>
      <c r="C1253" s="98">
        <v>11.347485727027783</v>
      </c>
      <c r="D1253" s="98">
        <f t="shared" si="148"/>
        <v>12.057634268661035</v>
      </c>
      <c r="E1253" s="98">
        <v>103.10666666666667</v>
      </c>
      <c r="F1253" s="98">
        <f t="shared" si="153"/>
        <v>99.32857583841907</v>
      </c>
      <c r="G1253" s="98">
        <v>4099.8874293793569</v>
      </c>
      <c r="H1253" s="98">
        <v>20.211317274305557</v>
      </c>
      <c r="I1253" s="98">
        <v>1964.1508540630671</v>
      </c>
      <c r="J1253" s="98">
        <f t="shared" si="149"/>
        <v>82.895349392361112</v>
      </c>
      <c r="K1253" s="98">
        <v>9085.5131639099127</v>
      </c>
      <c r="L1253" s="98">
        <f t="shared" si="150"/>
        <v>270.86236477794336</v>
      </c>
      <c r="M1253" s="98">
        <f t="shared" si="152"/>
        <v>274.8557146087432</v>
      </c>
      <c r="N1253" s="98">
        <v>9214.3441052246089</v>
      </c>
      <c r="O1253" s="98">
        <v>6958.8866666666663</v>
      </c>
      <c r="P1253" s="98">
        <v>294.98907407402993</v>
      </c>
      <c r="Q1253" s="98">
        <v>24.126709296086595</v>
      </c>
      <c r="R1253" s="98">
        <f t="shared" si="154"/>
        <v>20.184890167461081</v>
      </c>
      <c r="S1253" s="98">
        <f t="shared" si="151"/>
        <v>1447.6025577651958</v>
      </c>
      <c r="T1253" s="101">
        <v>12.925042453077104</v>
      </c>
    </row>
    <row r="1254" spans="2:20" x14ac:dyDescent="0.2">
      <c r="B1254" s="100">
        <v>43713.083333333336</v>
      </c>
      <c r="C1254" s="98">
        <v>9.4756288993781581</v>
      </c>
      <c r="D1254" s="98">
        <f t="shared" si="148"/>
        <v>12.053675126957016</v>
      </c>
      <c r="E1254" s="98">
        <v>113.8463888888889</v>
      </c>
      <c r="F1254" s="98">
        <f t="shared" si="153"/>
        <v>99.894386023604284</v>
      </c>
      <c r="G1254" s="98">
        <v>9054.3327294720548</v>
      </c>
      <c r="H1254" s="98">
        <v>20.118131510416667</v>
      </c>
      <c r="I1254" s="98">
        <v>1633.5704513891042</v>
      </c>
      <c r="J1254" s="98">
        <f t="shared" si="149"/>
        <v>93.728257378472222</v>
      </c>
      <c r="K1254" s="98">
        <v>24792.379648437502</v>
      </c>
      <c r="L1254" s="98">
        <f t="shared" si="150"/>
        <v>278.76895206913105</v>
      </c>
      <c r="M1254" s="98">
        <f t="shared" si="152"/>
        <v>274.86466122594999</v>
      </c>
      <c r="N1254" s="98">
        <v>7962.6077750651039</v>
      </c>
      <c r="O1254" s="98">
        <v>6953.2349999999997</v>
      </c>
      <c r="P1254" s="98">
        <v>295.13944444444445</v>
      </c>
      <c r="Q1254" s="98">
        <v>16.370492375313397</v>
      </c>
      <c r="R1254" s="98">
        <f t="shared" si="154"/>
        <v>20.184990618155691</v>
      </c>
      <c r="S1254" s="98">
        <f t="shared" si="151"/>
        <v>982.22954251880378</v>
      </c>
      <c r="T1254" s="101">
        <v>11.165797299676472</v>
      </c>
    </row>
    <row r="1255" spans="2:20" x14ac:dyDescent="0.2">
      <c r="B1255" s="100">
        <v>43713.125</v>
      </c>
      <c r="C1255" s="98">
        <v>8.1534458533382139</v>
      </c>
      <c r="D1255" s="98">
        <f t="shared" si="148"/>
        <v>12.05042264040717</v>
      </c>
      <c r="E1255" s="98">
        <v>80.786944444444444</v>
      </c>
      <c r="F1255" s="98">
        <f t="shared" si="153"/>
        <v>99.514420745826499</v>
      </c>
      <c r="G1255" s="98">
        <v>15092.882962964706</v>
      </c>
      <c r="H1255" s="98">
        <v>20.117458767361111</v>
      </c>
      <c r="I1255" s="98">
        <v>2865.1886055277951</v>
      </c>
      <c r="J1255" s="98">
        <f t="shared" si="149"/>
        <v>60.66948567708333</v>
      </c>
      <c r="K1255" s="98">
        <v>39663.309132848313</v>
      </c>
      <c r="L1255" s="98">
        <f t="shared" si="150"/>
        <v>270.44689523903526</v>
      </c>
      <c r="M1255" s="98">
        <f t="shared" si="152"/>
        <v>274.86389783609019</v>
      </c>
      <c r="N1255" s="98">
        <v>7065.7775040690103</v>
      </c>
      <c r="O1255" s="98">
        <v>6956.4475000000002</v>
      </c>
      <c r="P1255" s="98">
        <v>295.21021367520922</v>
      </c>
      <c r="Q1255" s="98">
        <v>24.763318436173982</v>
      </c>
      <c r="R1255" s="98">
        <f t="shared" si="154"/>
        <v>20.20062016423589</v>
      </c>
      <c r="S1255" s="98">
        <f t="shared" si="151"/>
        <v>1485.799106170439</v>
      </c>
      <c r="T1255" s="101">
        <v>9.4683100466740626</v>
      </c>
    </row>
    <row r="1256" spans="2:20" x14ac:dyDescent="0.2">
      <c r="B1256" s="100">
        <v>43713.166666666664</v>
      </c>
      <c r="C1256" s="98">
        <v>7.2468094505204093</v>
      </c>
      <c r="D1256" s="98">
        <f t="shared" si="148"/>
        <v>12.05000925726309</v>
      </c>
      <c r="E1256" s="98">
        <v>108.63055555555556</v>
      </c>
      <c r="F1256" s="98">
        <f t="shared" si="153"/>
        <v>99.44950176434503</v>
      </c>
      <c r="G1256" s="98">
        <v>21233.448830409314</v>
      </c>
      <c r="H1256" s="98">
        <v>20.040407986111113</v>
      </c>
      <c r="I1256" s="98">
        <v>4085.0796728706359</v>
      </c>
      <c r="J1256" s="98">
        <f t="shared" si="149"/>
        <v>88.59014756944444</v>
      </c>
      <c r="K1256" s="98">
        <v>53198.251001790362</v>
      </c>
      <c r="L1256" s="98">
        <f t="shared" si="150"/>
        <v>278.73506881291257</v>
      </c>
      <c r="M1256" s="98">
        <f t="shared" si="152"/>
        <v>274.88147443683874</v>
      </c>
      <c r="N1256" s="98">
        <v>6298.7869970703123</v>
      </c>
      <c r="O1256" s="98">
        <v>6965.625</v>
      </c>
      <c r="P1256" s="98">
        <v>295.06611111111113</v>
      </c>
      <c r="Q1256" s="98">
        <v>16.331042298198575</v>
      </c>
      <c r="R1256" s="98">
        <f t="shared" si="154"/>
        <v>20.190721032622225</v>
      </c>
      <c r="S1256" s="98">
        <f t="shared" si="151"/>
        <v>979.86253789191449</v>
      </c>
      <c r="T1256" s="101">
        <v>8.3272441077919215</v>
      </c>
    </row>
    <row r="1257" spans="2:20" x14ac:dyDescent="0.2">
      <c r="B1257" s="100">
        <v>43713.208333333336</v>
      </c>
      <c r="C1257" s="98">
        <v>6.5386688600226384</v>
      </c>
      <c r="D1257" s="98">
        <f t="shared" si="148"/>
        <v>12.038898410187768</v>
      </c>
      <c r="E1257" s="98">
        <v>93.230833333333337</v>
      </c>
      <c r="F1257" s="98">
        <f t="shared" si="153"/>
        <v>99.3063825513821</v>
      </c>
      <c r="G1257" s="98">
        <v>26812.17165032294</v>
      </c>
      <c r="H1257" s="98">
        <v>20.021180555555556</v>
      </c>
      <c r="I1257" s="98">
        <v>5294.6386646928722</v>
      </c>
      <c r="J1257" s="98">
        <f t="shared" si="149"/>
        <v>73.209652777777777</v>
      </c>
      <c r="K1257" s="98">
        <v>62301.210553385419</v>
      </c>
      <c r="L1257" s="98">
        <f t="shared" si="150"/>
        <v>270.14112179453588</v>
      </c>
      <c r="M1257" s="98">
        <f t="shared" si="152"/>
        <v>274.74706129200342</v>
      </c>
      <c r="N1257" s="98">
        <v>5779.4178129069014</v>
      </c>
      <c r="O1257" s="98">
        <v>6960.54</v>
      </c>
      <c r="P1257" s="98">
        <v>295.04951851851411</v>
      </c>
      <c r="Q1257" s="98">
        <v>24.908396723978221</v>
      </c>
      <c r="R1257" s="98">
        <f t="shared" si="154"/>
        <v>20.316734486099374</v>
      </c>
      <c r="S1257" s="98">
        <f t="shared" si="151"/>
        <v>1494.5038034386932</v>
      </c>
      <c r="T1257" s="101">
        <v>7.3046690181204275</v>
      </c>
    </row>
    <row r="1258" spans="2:20" x14ac:dyDescent="0.2">
      <c r="B1258" s="100">
        <v>43713.25</v>
      </c>
      <c r="C1258" s="98">
        <v>6.4006792341566241</v>
      </c>
      <c r="D1258" s="98">
        <f t="shared" si="148"/>
        <v>12.034672459575996</v>
      </c>
      <c r="E1258" s="98">
        <v>92.68472222222222</v>
      </c>
      <c r="F1258" s="98">
        <f t="shared" si="153"/>
        <v>99.742215884715407</v>
      </c>
      <c r="G1258" s="98">
        <v>33085.300308640799</v>
      </c>
      <c r="H1258" s="98">
        <v>20.330935329861113</v>
      </c>
      <c r="I1258" s="98">
        <v>6519.5876666667391</v>
      </c>
      <c r="J1258" s="98">
        <f t="shared" si="149"/>
        <v>72.353786892361114</v>
      </c>
      <c r="K1258" s="98">
        <v>65432.643776041667</v>
      </c>
      <c r="L1258" s="98">
        <f t="shared" si="150"/>
        <v>277.11910560233184</v>
      </c>
      <c r="M1258" s="98">
        <f t="shared" si="152"/>
        <v>274.89804315807652</v>
      </c>
      <c r="N1258" s="98">
        <v>5564.6341577148442</v>
      </c>
      <c r="O1258" s="98">
        <v>6957.3166666666666</v>
      </c>
      <c r="P1258" s="98">
        <v>294.43243055555558</v>
      </c>
      <c r="Q1258" s="98">
        <v>17.313324953223734</v>
      </c>
      <c r="R1258" s="98">
        <f t="shared" si="154"/>
        <v>20.142948800581809</v>
      </c>
      <c r="S1258" s="98">
        <f t="shared" si="151"/>
        <v>1038.799497193424</v>
      </c>
      <c r="T1258" s="101">
        <v>7.0412479328643531</v>
      </c>
    </row>
    <row r="1259" spans="2:20" x14ac:dyDescent="0.2">
      <c r="B1259" s="100">
        <v>43713.291666666664</v>
      </c>
      <c r="C1259" s="98">
        <v>6.5823436743985964</v>
      </c>
      <c r="D1259" s="98">
        <f t="shared" si="148"/>
        <v>12.02362378675142</v>
      </c>
      <c r="E1259" s="98">
        <v>108.89527777777778</v>
      </c>
      <c r="F1259" s="98">
        <f t="shared" si="153"/>
        <v>99.427163801382093</v>
      </c>
      <c r="G1259" s="98">
        <v>38390.5</v>
      </c>
      <c r="H1259" s="98">
        <v>20.032877604166668</v>
      </c>
      <c r="I1259" s="98">
        <v>7765.2619279658466</v>
      </c>
      <c r="J1259" s="98">
        <f t="shared" si="149"/>
        <v>88.862400173611107</v>
      </c>
      <c r="K1259" s="98">
        <v>65436.51171875</v>
      </c>
      <c r="L1259" s="98">
        <f t="shared" si="150"/>
        <v>271.49353727576221</v>
      </c>
      <c r="M1259" s="98">
        <f t="shared" si="152"/>
        <v>274.57970321420197</v>
      </c>
      <c r="N1259" s="98">
        <v>5686.3860363769527</v>
      </c>
      <c r="O1259" s="98">
        <v>6957.6841666666669</v>
      </c>
      <c r="P1259" s="98">
        <v>295.26361111111112</v>
      </c>
      <c r="Q1259" s="98">
        <v>23.770073835348917</v>
      </c>
      <c r="R1259" s="98">
        <f t="shared" si="154"/>
        <v>20.467666059271128</v>
      </c>
      <c r="S1259" s="98">
        <f t="shared" si="151"/>
        <v>1426.2044301209351</v>
      </c>
      <c r="T1259" s="101">
        <v>6.9152187746236775</v>
      </c>
    </row>
    <row r="1260" spans="2:20" x14ac:dyDescent="0.2">
      <c r="B1260" s="100">
        <v>43713.333333333336</v>
      </c>
      <c r="C1260" s="98">
        <v>8.2498132258475145</v>
      </c>
      <c r="D1260" s="98">
        <f t="shared" si="148"/>
        <v>12.019531339367338</v>
      </c>
      <c r="E1260" s="98">
        <v>89.69</v>
      </c>
      <c r="F1260" s="98">
        <f t="shared" si="153"/>
        <v>99.358309634715397</v>
      </c>
      <c r="G1260" s="98">
        <v>44188.385593219995</v>
      </c>
      <c r="H1260" s="98">
        <v>20.026041666666668</v>
      </c>
      <c r="I1260" s="98">
        <v>8977.7129550524878</v>
      </c>
      <c r="J1260" s="98">
        <f t="shared" si="149"/>
        <v>69.663958333333326</v>
      </c>
      <c r="K1260" s="98">
        <v>65436.51171875</v>
      </c>
      <c r="L1260" s="98">
        <f t="shared" si="150"/>
        <v>275.15265434732038</v>
      </c>
      <c r="M1260" s="98">
        <f t="shared" si="152"/>
        <v>274.76735763707143</v>
      </c>
      <c r="N1260" s="98">
        <v>6605.4177461751306</v>
      </c>
      <c r="O1260" s="98">
        <v>6955.6850000000004</v>
      </c>
      <c r="P1260" s="98">
        <v>295.04509259260362</v>
      </c>
      <c r="Q1260" s="98">
        <v>19.892438245283234</v>
      </c>
      <c r="R1260" s="98">
        <f t="shared" si="154"/>
        <v>20.26682490800615</v>
      </c>
      <c r="S1260" s="98">
        <f t="shared" si="151"/>
        <v>1193.546294716994</v>
      </c>
      <c r="T1260" s="101">
        <v>7.883693781798744</v>
      </c>
    </row>
    <row r="1261" spans="2:20" x14ac:dyDescent="0.2">
      <c r="B1261" s="100">
        <v>43713.375</v>
      </c>
      <c r="C1261" s="98">
        <v>12.905923381172858</v>
      </c>
      <c r="D1261" s="98">
        <f t="shared" si="148"/>
        <v>12.028535835689361</v>
      </c>
      <c r="E1261" s="98">
        <v>76.532777777777781</v>
      </c>
      <c r="F1261" s="98">
        <f t="shared" si="153"/>
        <v>99.491180005085766</v>
      </c>
      <c r="G1261" s="98">
        <v>49410.689039039877</v>
      </c>
      <c r="H1261" s="98">
        <v>19.700564236111113</v>
      </c>
      <c r="I1261" s="98">
        <v>10176.782707296246</v>
      </c>
      <c r="J1261" s="98">
        <f t="shared" si="149"/>
        <v>56.832213541666668</v>
      </c>
      <c r="K1261" s="98">
        <v>65436.51171875</v>
      </c>
      <c r="L1261" s="98">
        <f t="shared" si="150"/>
        <v>274.5328197910016</v>
      </c>
      <c r="M1261" s="98">
        <f t="shared" si="152"/>
        <v>274.60138381242166</v>
      </c>
      <c r="N1261" s="98">
        <v>9697.2691414388028</v>
      </c>
      <c r="O1261" s="98">
        <v>7034.4025000000001</v>
      </c>
      <c r="P1261" s="98">
        <v>295.32435185167526</v>
      </c>
      <c r="Q1261" s="98">
        <v>20.791532060673667</v>
      </c>
      <c r="R1261" s="98">
        <f t="shared" si="154"/>
        <v>20.445626664748232</v>
      </c>
      <c r="S1261" s="98">
        <f t="shared" si="151"/>
        <v>1247.4919236404201</v>
      </c>
      <c r="T1261" s="101">
        <v>10.888612506764993</v>
      </c>
    </row>
    <row r="1262" spans="2:20" x14ac:dyDescent="0.2">
      <c r="B1262" s="100">
        <v>43713.416666666664</v>
      </c>
      <c r="C1262" s="98">
        <v>16.719915158305731</v>
      </c>
      <c r="D1262" s="98">
        <f t="shared" si="148"/>
        <v>12.031655532750646</v>
      </c>
      <c r="E1262" s="98">
        <v>74.387222222222221</v>
      </c>
      <c r="F1262" s="98">
        <f t="shared" si="153"/>
        <v>98.934091024754878</v>
      </c>
      <c r="G1262" s="98">
        <v>53767.230259260403</v>
      </c>
      <c r="H1262" s="98">
        <v>19.785015190972221</v>
      </c>
      <c r="I1262" s="98">
        <v>11385.748884743916</v>
      </c>
      <c r="J1262" s="98">
        <f t="shared" si="149"/>
        <v>54.602207031250003</v>
      </c>
      <c r="K1262" s="98">
        <v>65436.51171875</v>
      </c>
      <c r="L1262" s="98">
        <f t="shared" si="150"/>
        <v>271.1375453771692</v>
      </c>
      <c r="M1262" s="98">
        <f t="shared" si="152"/>
        <v>274.60876528305749</v>
      </c>
      <c r="N1262" s="98">
        <v>12136.811165364583</v>
      </c>
      <c r="O1262" s="98">
        <v>7882.0225</v>
      </c>
      <c r="P1262" s="98">
        <v>294.90212962965171</v>
      </c>
      <c r="Q1262" s="98">
        <v>23.764584252482486</v>
      </c>
      <c r="R1262" s="98">
        <f t="shared" si="154"/>
        <v>20.438639268067245</v>
      </c>
      <c r="S1262" s="98">
        <f t="shared" si="151"/>
        <v>1425.8750551489491</v>
      </c>
      <c r="T1262" s="101">
        <v>15.235374978648291</v>
      </c>
    </row>
    <row r="1263" spans="2:20" x14ac:dyDescent="0.2">
      <c r="B1263" s="100">
        <v>43713.458333333336</v>
      </c>
      <c r="C1263" s="98">
        <v>16.564467997021147</v>
      </c>
      <c r="D1263" s="98">
        <f t="shared" si="148"/>
        <v>12.022429438077742</v>
      </c>
      <c r="E1263" s="98">
        <v>77.030555555555551</v>
      </c>
      <c r="F1263" s="98">
        <f t="shared" si="153"/>
        <v>98.127169921628123</v>
      </c>
      <c r="G1263" s="98">
        <v>58648.341220851471</v>
      </c>
      <c r="H1263" s="98">
        <v>20.083257378472222</v>
      </c>
      <c r="I1263" s="98">
        <v>12608.368185080604</v>
      </c>
      <c r="J1263" s="98">
        <f t="shared" si="149"/>
        <v>56.947298177083326</v>
      </c>
      <c r="K1263" s="98">
        <v>65436.51171875</v>
      </c>
      <c r="L1263" s="98">
        <f t="shared" si="150"/>
        <v>277.68220764937917</v>
      </c>
      <c r="M1263" s="98">
        <f t="shared" si="152"/>
        <v>274.72988853241446</v>
      </c>
      <c r="N1263" s="98">
        <v>12121.059881998697</v>
      </c>
      <c r="O1263" s="98">
        <v>7876.6341666666667</v>
      </c>
      <c r="P1263" s="98">
        <v>295.23833333333334</v>
      </c>
      <c r="Q1263" s="98">
        <v>17.556125683954193</v>
      </c>
      <c r="R1263" s="98">
        <f t="shared" si="154"/>
        <v>20.33065883885445</v>
      </c>
      <c r="S1263" s="98">
        <f t="shared" si="151"/>
        <v>1053.3675410372516</v>
      </c>
      <c r="T1263" s="101">
        <v>16.626944157951769</v>
      </c>
    </row>
    <row r="1264" spans="2:20" x14ac:dyDescent="0.2">
      <c r="B1264" s="100">
        <v>43713.5</v>
      </c>
      <c r="C1264" s="98">
        <v>15.970507253793038</v>
      </c>
      <c r="D1264" s="98">
        <f t="shared" si="148"/>
        <v>12.025444254203984</v>
      </c>
      <c r="E1264" s="98">
        <v>106.82346399777592</v>
      </c>
      <c r="F1264" s="98">
        <f t="shared" si="153"/>
        <v>98.451804995609521</v>
      </c>
      <c r="G1264" s="98">
        <v>63868.117137997804</v>
      </c>
      <c r="H1264" s="98">
        <v>19.933122737399053</v>
      </c>
      <c r="I1264" s="98">
        <v>13838.960877672052</v>
      </c>
      <c r="J1264" s="98">
        <f t="shared" si="149"/>
        <v>86.890341260376857</v>
      </c>
      <c r="K1264" s="98">
        <v>65436.51171875</v>
      </c>
      <c r="L1264" s="98">
        <f t="shared" si="150"/>
        <v>270.76554886422946</v>
      </c>
      <c r="M1264" s="98">
        <f t="shared" si="152"/>
        <v>274.34906632334059</v>
      </c>
      <c r="N1264" s="98">
        <v>11814.401689991131</v>
      </c>
      <c r="O1264" s="98">
        <v>7665.6747491638798</v>
      </c>
      <c r="P1264" s="98">
        <v>295.22324159021406</v>
      </c>
      <c r="Q1264" s="98">
        <v>24.457692725984604</v>
      </c>
      <c r="R1264" s="98">
        <f t="shared" si="154"/>
        <v>20.709694817890931</v>
      </c>
      <c r="S1264" s="98">
        <f t="shared" si="151"/>
        <v>1467.4615635590762</v>
      </c>
      <c r="T1264" s="101">
        <v>16.613980946804865</v>
      </c>
    </row>
    <row r="1265" spans="2:20" x14ac:dyDescent="0.2">
      <c r="B1265" s="100">
        <v>43713.541666666664</v>
      </c>
      <c r="C1265" s="98">
        <v>14.986342091030545</v>
      </c>
      <c r="D1265" s="98">
        <f t="shared" si="148"/>
        <v>12.030982062189572</v>
      </c>
      <c r="E1265" s="98">
        <v>100.17666666666666</v>
      </c>
      <c r="F1265" s="98">
        <f t="shared" si="153"/>
        <v>99.029756384498413</v>
      </c>
      <c r="G1265" s="98">
        <v>70484.202160492205</v>
      </c>
      <c r="H1265" s="98">
        <v>19.668717447916666</v>
      </c>
      <c r="I1265" s="98">
        <v>15030.007768104739</v>
      </c>
      <c r="J1265" s="98">
        <f t="shared" si="149"/>
        <v>80.507949218749999</v>
      </c>
      <c r="K1265" s="98">
        <v>65436.51171875</v>
      </c>
      <c r="L1265" s="98">
        <f t="shared" si="150"/>
        <v>274.18496679565555</v>
      </c>
      <c r="M1265" s="98">
        <f t="shared" si="152"/>
        <v>274.49898656681108</v>
      </c>
      <c r="N1265" s="98">
        <v>11223.925378417969</v>
      </c>
      <c r="O1265" s="98">
        <v>7294.7124999999996</v>
      </c>
      <c r="P1265" s="98">
        <v>295.17509259260362</v>
      </c>
      <c r="Q1265" s="98">
        <v>20.990125796948043</v>
      </c>
      <c r="R1265" s="98">
        <f t="shared" si="154"/>
        <v>20.550270330592888</v>
      </c>
      <c r="S1265" s="98">
        <f t="shared" si="151"/>
        <v>1259.4075478168825</v>
      </c>
      <c r="T1265" s="101">
        <v>15.58805104083485</v>
      </c>
    </row>
    <row r="1266" spans="2:20" x14ac:dyDescent="0.2">
      <c r="B1266" s="100">
        <v>43713.583333333336</v>
      </c>
      <c r="C1266" s="98">
        <v>14.070397192107306</v>
      </c>
      <c r="D1266" s="98">
        <f t="shared" si="148"/>
        <v>12.029621393855409</v>
      </c>
      <c r="E1266" s="98">
        <v>137.45249999999999</v>
      </c>
      <c r="F1266" s="98">
        <f t="shared" si="153"/>
        <v>99.457598036944376</v>
      </c>
      <c r="G1266" s="98">
        <v>76939.138888888891</v>
      </c>
      <c r="H1266" s="98">
        <v>20.455403645833332</v>
      </c>
      <c r="I1266" s="98">
        <v>16257.708814814885</v>
      </c>
      <c r="J1266" s="98">
        <f t="shared" si="149"/>
        <v>116.99709635416666</v>
      </c>
      <c r="K1266" s="98">
        <v>65436.51171875</v>
      </c>
      <c r="L1266" s="98">
        <f t="shared" si="150"/>
        <v>273.46604314681969</v>
      </c>
      <c r="M1266" s="98">
        <f t="shared" si="152"/>
        <v>274.38164306903917</v>
      </c>
      <c r="N1266" s="98">
        <v>10735.725883789062</v>
      </c>
      <c r="O1266" s="98">
        <v>7073.46</v>
      </c>
      <c r="P1266" s="98">
        <v>295.22981481479275</v>
      </c>
      <c r="Q1266" s="98">
        <v>21.763771667973035</v>
      </c>
      <c r="R1266" s="98">
        <f t="shared" si="154"/>
        <v>20.665123392626398</v>
      </c>
      <c r="S1266" s="98">
        <f t="shared" si="151"/>
        <v>1305.826300078382</v>
      </c>
      <c r="T1266" s="101">
        <v>14.974648414187961</v>
      </c>
    </row>
    <row r="1267" spans="2:20" x14ac:dyDescent="0.2">
      <c r="B1267" s="100">
        <v>43713.625</v>
      </c>
      <c r="C1267" s="98">
        <v>13.631561848852369</v>
      </c>
      <c r="D1267" s="98">
        <f t="shared" si="148"/>
        <v>12.022405590847329</v>
      </c>
      <c r="E1267" s="98">
        <v>101.82064814814262</v>
      </c>
      <c r="F1267" s="98">
        <f t="shared" si="153"/>
        <v>101.26984726533919</v>
      </c>
      <c r="G1267" s="98">
        <v>84566.050326798228</v>
      </c>
      <c r="H1267" s="98">
        <v>20.193598090277778</v>
      </c>
      <c r="I1267" s="98">
        <v>17489.397980649141</v>
      </c>
      <c r="J1267" s="98">
        <f t="shared" si="149"/>
        <v>81.627050057864849</v>
      </c>
      <c r="K1267" s="98">
        <v>65436.51171875</v>
      </c>
      <c r="L1267" s="98">
        <f t="shared" si="150"/>
        <v>274.42977679274145</v>
      </c>
      <c r="M1267" s="98">
        <f t="shared" si="152"/>
        <v>274.31939932821155</v>
      </c>
      <c r="N1267" s="98">
        <v>10449.073376464843</v>
      </c>
      <c r="O1267" s="98">
        <v>7009.3908333333329</v>
      </c>
      <c r="P1267" s="98">
        <v>295.17638888888888</v>
      </c>
      <c r="Q1267" s="98">
        <v>20.746612096147405</v>
      </c>
      <c r="R1267" s="98">
        <f t="shared" si="154"/>
        <v>20.728231330985167</v>
      </c>
      <c r="S1267" s="98">
        <f t="shared" si="151"/>
        <v>1244.7967257688442</v>
      </c>
      <c r="T1267" s="101">
        <v>14.182436125077398</v>
      </c>
    </row>
    <row r="1268" spans="2:20" x14ac:dyDescent="0.2">
      <c r="B1268" s="100">
        <v>43713.666666666664</v>
      </c>
      <c r="C1268" s="98">
        <v>13.334533992873816</v>
      </c>
      <c r="D1268" s="98">
        <f t="shared" ref="D1268:D1331" si="155">AVERAGE(C1245:C1268)</f>
        <v>12.011952219721371</v>
      </c>
      <c r="E1268" s="98">
        <v>131.15416666666667</v>
      </c>
      <c r="F1268" s="98">
        <f t="shared" si="153"/>
        <v>102.57326161719102</v>
      </c>
      <c r="G1268" s="98">
        <v>91120.636670402251</v>
      </c>
      <c r="H1268" s="98">
        <v>20.123177083333335</v>
      </c>
      <c r="I1268" s="98">
        <v>18733.990986878856</v>
      </c>
      <c r="J1268" s="98">
        <f t="shared" si="149"/>
        <v>111.03098958333334</v>
      </c>
      <c r="K1268" s="98">
        <v>65436.51171875</v>
      </c>
      <c r="L1268" s="98">
        <f t="shared" si="150"/>
        <v>269.59878093916018</v>
      </c>
      <c r="M1268" s="98">
        <f t="shared" si="152"/>
        <v>274.13468627670483</v>
      </c>
      <c r="N1268" s="98">
        <v>10209.275923665364</v>
      </c>
      <c r="O1268" s="98">
        <v>6984.251666666667</v>
      </c>
      <c r="P1268" s="98">
        <v>295.1586111111111</v>
      </c>
      <c r="Q1268" s="98">
        <v>25.559830171950939</v>
      </c>
      <c r="R1268" s="98">
        <f t="shared" si="154"/>
        <v>20.916586357801442</v>
      </c>
      <c r="S1268" s="98">
        <f t="shared" si="151"/>
        <v>1533.5898103170564</v>
      </c>
      <c r="T1268" s="101">
        <v>13.797353033224741</v>
      </c>
    </row>
    <row r="1269" spans="2:20" x14ac:dyDescent="0.2">
      <c r="B1269" s="100">
        <v>43713.708333333336</v>
      </c>
      <c r="C1269" s="98">
        <v>12.841553544294502</v>
      </c>
      <c r="D1269" s="98">
        <f t="shared" si="155"/>
        <v>11.99719920631742</v>
      </c>
      <c r="E1269" s="98">
        <v>104.7786111111111</v>
      </c>
      <c r="F1269" s="98">
        <f t="shared" si="153"/>
        <v>101.25649078385773</v>
      </c>
      <c r="G1269" s="98">
        <v>98137.228989900614</v>
      </c>
      <c r="H1269" s="98">
        <v>20.210698784722222</v>
      </c>
      <c r="I1269" s="98">
        <v>19957.423022598425</v>
      </c>
      <c r="J1269" s="98">
        <f t="shared" si="149"/>
        <v>84.567912326388878</v>
      </c>
      <c r="K1269" s="98">
        <v>65436.51171875</v>
      </c>
      <c r="L1269" s="98">
        <f t="shared" si="150"/>
        <v>276.82416180572812</v>
      </c>
      <c r="M1269" s="98">
        <f t="shared" si="152"/>
        <v>274.13977515560822</v>
      </c>
      <c r="N1269" s="98">
        <v>9765.8345532226558</v>
      </c>
      <c r="O1269" s="98">
        <v>6957.2666666666664</v>
      </c>
      <c r="P1269" s="98">
        <v>294.66009259258709</v>
      </c>
      <c r="Q1269" s="98">
        <v>17.835930786858984</v>
      </c>
      <c r="R1269" s="98">
        <f t="shared" si="154"/>
        <v>20.901889068403985</v>
      </c>
      <c r="S1269" s="98">
        <f t="shared" si="151"/>
        <v>1070.1558472115391</v>
      </c>
      <c r="T1269" s="101">
        <v>13.391752678288354</v>
      </c>
    </row>
    <row r="1270" spans="2:20" x14ac:dyDescent="0.2">
      <c r="B1270" s="100">
        <v>43713.75</v>
      </c>
      <c r="C1270" s="98">
        <v>12.82404907117753</v>
      </c>
      <c r="D1270" s="98">
        <f t="shared" si="155"/>
        <v>11.991825622791916</v>
      </c>
      <c r="E1270" s="98">
        <v>113.69083333333333</v>
      </c>
      <c r="F1270" s="98">
        <f t="shared" si="153"/>
        <v>101.16231254311697</v>
      </c>
      <c r="G1270" s="98">
        <v>104355.91278826012</v>
      </c>
      <c r="H1270" s="98">
        <v>20.504524739583335</v>
      </c>
      <c r="I1270" s="98">
        <v>21202.252380508318</v>
      </c>
      <c r="J1270" s="98">
        <f t="shared" si="149"/>
        <v>93.186308593749999</v>
      </c>
      <c r="K1270" s="98">
        <v>65436.51171875</v>
      </c>
      <c r="L1270" s="98">
        <f t="shared" si="150"/>
        <v>270.87794119973148</v>
      </c>
      <c r="M1270" s="98">
        <f t="shared" si="152"/>
        <v>274.00947892340764</v>
      </c>
      <c r="N1270" s="98">
        <v>9839.6153450520833</v>
      </c>
      <c r="O1270" s="98">
        <v>6959.8874999999998</v>
      </c>
      <c r="P1270" s="98">
        <v>295.05810185182423</v>
      </c>
      <c r="Q1270" s="98">
        <v>24.180160652092763</v>
      </c>
      <c r="R1270" s="98">
        <f t="shared" si="154"/>
        <v>21.031990470356462</v>
      </c>
      <c r="S1270" s="98">
        <f t="shared" si="151"/>
        <v>1450.8096391255658</v>
      </c>
      <c r="T1270" s="101">
        <v>13.223172086025848</v>
      </c>
    </row>
    <row r="1271" spans="2:20" x14ac:dyDescent="0.2">
      <c r="B1271" s="100">
        <v>43713.791666666664</v>
      </c>
      <c r="C1271" s="98">
        <v>12.793241427007468</v>
      </c>
      <c r="D1271" s="98">
        <f t="shared" si="155"/>
        <v>11.986528903495838</v>
      </c>
      <c r="E1271" s="98">
        <v>87.198611111111106</v>
      </c>
      <c r="F1271" s="98">
        <f t="shared" si="153"/>
        <v>99.843493098672525</v>
      </c>
      <c r="G1271" s="98">
        <v>110673.39766666607</v>
      </c>
      <c r="H1271" s="98">
        <v>19.9130859375</v>
      </c>
      <c r="I1271" s="98">
        <v>22408.254899498024</v>
      </c>
      <c r="J1271" s="98">
        <f t="shared" si="149"/>
        <v>67.285525173611106</v>
      </c>
      <c r="K1271" s="98">
        <v>65436.51171875</v>
      </c>
      <c r="L1271" s="98">
        <f t="shared" si="150"/>
        <v>273.80700193987639</v>
      </c>
      <c r="M1271" s="98">
        <f t="shared" si="152"/>
        <v>273.99940390153114</v>
      </c>
      <c r="N1271" s="98">
        <v>9856.1050040690097</v>
      </c>
      <c r="O1271" s="98">
        <v>6962.7583333333332</v>
      </c>
      <c r="P1271" s="98">
        <v>295.07134259262017</v>
      </c>
      <c r="Q1271" s="98">
        <v>21.264340652743769</v>
      </c>
      <c r="R1271" s="98">
        <f t="shared" si="154"/>
        <v>21.063722513838922</v>
      </c>
      <c r="S1271" s="98">
        <f t="shared" si="151"/>
        <v>1275.8604391646261</v>
      </c>
      <c r="T1271" s="101">
        <v>12.98482266611536</v>
      </c>
    </row>
    <row r="1272" spans="2:20" x14ac:dyDescent="0.2">
      <c r="B1272" s="100">
        <v>43713.833333333336</v>
      </c>
      <c r="C1272" s="98">
        <v>12.847190744612469</v>
      </c>
      <c r="D1272" s="98">
        <f t="shared" si="155"/>
        <v>11.98525321094322</v>
      </c>
      <c r="E1272" s="98">
        <v>114.38500000000001</v>
      </c>
      <c r="F1272" s="98">
        <f t="shared" si="153"/>
        <v>100.91803013570957</v>
      </c>
      <c r="G1272" s="98">
        <v>117279.69079602321</v>
      </c>
      <c r="H1272" s="98">
        <v>19.828634982638889</v>
      </c>
      <c r="I1272" s="98">
        <v>23621.577407406668</v>
      </c>
      <c r="J1272" s="98">
        <f t="shared" si="149"/>
        <v>94.556365017361117</v>
      </c>
      <c r="K1272" s="98">
        <v>65436.51171875</v>
      </c>
      <c r="L1272" s="98">
        <f t="shared" si="150"/>
        <v>270.50745041402371</v>
      </c>
      <c r="M1272" s="98">
        <f t="shared" si="152"/>
        <v>273.94169750756743</v>
      </c>
      <c r="N1272" s="98">
        <v>9856.6835506184889</v>
      </c>
      <c r="O1272" s="98">
        <v>6957.5550000000003</v>
      </c>
      <c r="P1272" s="98">
        <v>295.23138888888889</v>
      </c>
      <c r="Q1272" s="98">
        <v>24.723938474865182</v>
      </c>
      <c r="R1272" s="98">
        <f t="shared" si="154"/>
        <v>21.138670420149214</v>
      </c>
      <c r="S1272" s="98">
        <f t="shared" si="151"/>
        <v>1483.4363084919109</v>
      </c>
      <c r="T1272" s="101">
        <v>13.210405932444457</v>
      </c>
    </row>
    <row r="1273" spans="2:20" x14ac:dyDescent="0.2">
      <c r="B1273" s="100">
        <v>43713.875</v>
      </c>
      <c r="C1273" s="98">
        <v>13.051981308314069</v>
      </c>
      <c r="D1273" s="98">
        <f t="shared" si="155"/>
        <v>11.975833544198709</v>
      </c>
      <c r="E1273" s="98">
        <v>92.594166666666666</v>
      </c>
      <c r="F1273" s="98">
        <f t="shared" si="153"/>
        <v>100.17734726533922</v>
      </c>
      <c r="G1273" s="98">
        <v>123040.09235042783</v>
      </c>
      <c r="H1273" s="98">
        <v>19.585362413194446</v>
      </c>
      <c r="I1273" s="98">
        <v>24824.962334455449</v>
      </c>
      <c r="J1273" s="98">
        <f t="shared" si="149"/>
        <v>73.008804253472221</v>
      </c>
      <c r="K1273" s="98">
        <v>65436.51171875</v>
      </c>
      <c r="L1273" s="98">
        <f t="shared" si="150"/>
        <v>276.92898144473372</v>
      </c>
      <c r="M1273" s="98">
        <f t="shared" si="152"/>
        <v>273.87815885997719</v>
      </c>
      <c r="N1273" s="98">
        <v>10090.394330240886</v>
      </c>
      <c r="O1273" s="98">
        <v>6970.9458333333332</v>
      </c>
      <c r="P1273" s="98">
        <v>295.28287037036483</v>
      </c>
      <c r="Q1273" s="98">
        <v>18.353888925631118</v>
      </c>
      <c r="R1273" s="98">
        <f t="shared" si="154"/>
        <v>21.214666629467654</v>
      </c>
      <c r="S1273" s="98">
        <f t="shared" si="151"/>
        <v>1101.2333355378671</v>
      </c>
      <c r="T1273" s="101">
        <v>13.283312527504233</v>
      </c>
    </row>
    <row r="1274" spans="2:20" x14ac:dyDescent="0.2">
      <c r="B1274" s="100">
        <v>43713.916666666664</v>
      </c>
      <c r="C1274" s="98">
        <v>13.442887085666881</v>
      </c>
      <c r="D1274" s="98">
        <f t="shared" si="155"/>
        <v>11.95980227028582</v>
      </c>
      <c r="E1274" s="98">
        <v>99.826388888888886</v>
      </c>
      <c r="F1274" s="98">
        <f t="shared" si="153"/>
        <v>100.53980096904291</v>
      </c>
      <c r="G1274" s="98">
        <v>129342.96204744048</v>
      </c>
      <c r="H1274" s="98">
        <v>20.162304687500001</v>
      </c>
      <c r="I1274" s="98">
        <v>26038.179147956602</v>
      </c>
      <c r="J1274" s="98">
        <f t="shared" si="149"/>
        <v>79.664084201388889</v>
      </c>
      <c r="K1274" s="98">
        <v>65436.51171875</v>
      </c>
      <c r="L1274" s="98">
        <f t="shared" si="150"/>
        <v>270.6567698974535</v>
      </c>
      <c r="M1274" s="98">
        <f t="shared" si="152"/>
        <v>273.73345312711166</v>
      </c>
      <c r="N1274" s="98">
        <v>10369.474560546874</v>
      </c>
      <c r="O1274" s="98">
        <v>7016.8975</v>
      </c>
      <c r="P1274" s="98">
        <v>294.85083333333336</v>
      </c>
      <c r="Q1274" s="98">
        <v>24.194063435879848</v>
      </c>
      <c r="R1274" s="98">
        <f t="shared" si="154"/>
        <v>21.346490417888642</v>
      </c>
      <c r="S1274" s="98">
        <f t="shared" si="151"/>
        <v>1451.6438061527908</v>
      </c>
      <c r="T1274" s="101">
        <v>13.723948836976584</v>
      </c>
    </row>
    <row r="1275" spans="2:20" x14ac:dyDescent="0.2">
      <c r="B1275" s="100">
        <v>43713.958333333336</v>
      </c>
      <c r="C1275" s="98">
        <v>13.556258133342489</v>
      </c>
      <c r="D1275" s="98">
        <f t="shared" si="155"/>
        <v>11.940021793357403</v>
      </c>
      <c r="E1275" s="98">
        <v>112.41666666666667</v>
      </c>
      <c r="F1275" s="98">
        <f t="shared" si="153"/>
        <v>101.36366670978366</v>
      </c>
      <c r="G1275" s="98">
        <v>134876.21666666667</v>
      </c>
      <c r="H1275" s="98">
        <v>19.841981336805556</v>
      </c>
      <c r="I1275" s="98">
        <v>27232.989597506094</v>
      </c>
      <c r="J1275" s="98">
        <f t="shared" si="149"/>
        <v>92.574685329861111</v>
      </c>
      <c r="K1275" s="98">
        <v>65436.51171875</v>
      </c>
      <c r="L1275" s="98">
        <f t="shared" si="150"/>
        <v>272.32920506957504</v>
      </c>
      <c r="M1275" s="98">
        <f t="shared" si="152"/>
        <v>273.58557291038068</v>
      </c>
      <c r="N1275" s="98">
        <v>10488.281158040365</v>
      </c>
      <c r="O1275" s="98">
        <v>7017.9250000000002</v>
      </c>
      <c r="P1275" s="98">
        <v>294.91185185167524</v>
      </c>
      <c r="Q1275" s="98">
        <v>22.582646782100202</v>
      </c>
      <c r="R1275" s="98">
        <f t="shared" si="154"/>
        <v>21.490308134612778</v>
      </c>
      <c r="S1275" s="98">
        <f t="shared" si="151"/>
        <v>1354.9588069260121</v>
      </c>
      <c r="T1275" s="101">
        <v>14.03163697798219</v>
      </c>
    </row>
    <row r="1276" spans="2:20" x14ac:dyDescent="0.2">
      <c r="B1276" s="100">
        <v>43714</v>
      </c>
      <c r="C1276" s="98">
        <v>12.806920947286935</v>
      </c>
      <c r="D1276" s="98">
        <f t="shared" si="155"/>
        <v>11.93094192089788</v>
      </c>
      <c r="E1276" s="98">
        <v>106.87416666666667</v>
      </c>
      <c r="F1276" s="98">
        <f t="shared" si="153"/>
        <v>101.16724309867253</v>
      </c>
      <c r="G1276" s="98">
        <v>141422.86327683661</v>
      </c>
      <c r="H1276" s="98">
        <v>20.107562934027779</v>
      </c>
      <c r="I1276" s="98">
        <v>28452.812499999272</v>
      </c>
      <c r="J1276" s="98">
        <f t="shared" si="149"/>
        <v>86.766603732638885</v>
      </c>
      <c r="K1276" s="98">
        <v>65436.51171875</v>
      </c>
      <c r="L1276" s="98">
        <f t="shared" si="150"/>
        <v>271.79193653725503</v>
      </c>
      <c r="M1276" s="98">
        <f t="shared" si="152"/>
        <v>273.42670156597944</v>
      </c>
      <c r="N1276" s="98">
        <v>9867.3174145507819</v>
      </c>
      <c r="O1276" s="98">
        <v>6962.5266666666666</v>
      </c>
      <c r="P1276" s="98">
        <v>295.10333333333335</v>
      </c>
      <c r="Q1276" s="98">
        <v>23.311396796078316</v>
      </c>
      <c r="R1276" s="98">
        <f t="shared" si="154"/>
        <v>21.648018213582134</v>
      </c>
      <c r="S1276" s="98">
        <f t="shared" si="151"/>
        <v>1398.6838077646989</v>
      </c>
      <c r="T1276" s="101">
        <v>13.731186911066374</v>
      </c>
    </row>
    <row r="1277" spans="2:20" x14ac:dyDescent="0.2">
      <c r="B1277" s="100">
        <v>43714.041666666664</v>
      </c>
      <c r="C1277" s="98">
        <v>11.2814850183447</v>
      </c>
      <c r="D1277" s="98">
        <f t="shared" si="155"/>
        <v>11.928191891369417</v>
      </c>
      <c r="E1277" s="98">
        <v>112.39583333333333</v>
      </c>
      <c r="F1277" s="98">
        <f t="shared" si="153"/>
        <v>101.55429170978364</v>
      </c>
      <c r="G1277" s="98">
        <v>4253.2611111111109</v>
      </c>
      <c r="H1277" s="98">
        <v>20.131358506944444</v>
      </c>
      <c r="I1277" s="98">
        <v>1962.9327777777778</v>
      </c>
      <c r="J1277" s="98">
        <f t="shared" si="149"/>
        <v>92.264474826388891</v>
      </c>
      <c r="K1277" s="98">
        <v>9433.560379562623</v>
      </c>
      <c r="L1277" s="98">
        <f t="shared" si="150"/>
        <v>269.94887672732017</v>
      </c>
      <c r="M1277" s="98">
        <f t="shared" si="152"/>
        <v>273.38863956387013</v>
      </c>
      <c r="N1277" s="98">
        <v>9103.1307836914057</v>
      </c>
      <c r="O1277" s="98">
        <v>6951.8483333333334</v>
      </c>
      <c r="P1277" s="98">
        <v>295.01499999999999</v>
      </c>
      <c r="Q1277" s="98">
        <v>25.0661232726798</v>
      </c>
      <c r="R1277" s="98">
        <f t="shared" si="154"/>
        <v>21.687160462606851</v>
      </c>
      <c r="S1277" s="98">
        <f t="shared" si="151"/>
        <v>1503.9673963607879</v>
      </c>
      <c r="T1277" s="101">
        <v>12.643597733709548</v>
      </c>
    </row>
    <row r="1278" spans="2:20" x14ac:dyDescent="0.2">
      <c r="B1278" s="100">
        <v>43714.083333333336</v>
      </c>
      <c r="C1278" s="98">
        <v>9.4984438537543685</v>
      </c>
      <c r="D1278" s="98">
        <f t="shared" si="155"/>
        <v>11.929142514468429</v>
      </c>
      <c r="E1278" s="98">
        <v>79.394999999999996</v>
      </c>
      <c r="F1278" s="98">
        <f t="shared" si="153"/>
        <v>100.11881717274662</v>
      </c>
      <c r="G1278" s="98">
        <v>8767.7592962970411</v>
      </c>
      <c r="H1278" s="98">
        <v>20.103168402777779</v>
      </c>
      <c r="I1278" s="98">
        <v>1620.978393965976</v>
      </c>
      <c r="J1278" s="98">
        <f t="shared" si="149"/>
        <v>59.291831597222213</v>
      </c>
      <c r="K1278" s="98">
        <v>24931.934385308159</v>
      </c>
      <c r="L1278" s="98">
        <f t="shared" si="150"/>
        <v>276.53323772374955</v>
      </c>
      <c r="M1278" s="98">
        <f t="shared" si="152"/>
        <v>273.2954847994792</v>
      </c>
      <c r="N1278" s="98">
        <v>7924.9940421549481</v>
      </c>
      <c r="O1278" s="98">
        <v>6952.3633333333337</v>
      </c>
      <c r="P1278" s="98">
        <v>294.67550925926201</v>
      </c>
      <c r="Q1278" s="98">
        <v>18.142271535512474</v>
      </c>
      <c r="R1278" s="98">
        <f t="shared" si="154"/>
        <v>21.760984594281812</v>
      </c>
      <c r="S1278" s="98">
        <f t="shared" si="151"/>
        <v>1088.5362921307485</v>
      </c>
      <c r="T1278" s="101">
        <v>11.101610939966308</v>
      </c>
    </row>
    <row r="1279" spans="2:20" x14ac:dyDescent="0.2">
      <c r="B1279" s="100">
        <v>43714.125</v>
      </c>
      <c r="C1279" s="98">
        <v>8.2042383342319063</v>
      </c>
      <c r="D1279" s="98">
        <f t="shared" si="155"/>
        <v>11.931258867838999</v>
      </c>
      <c r="E1279" s="98">
        <v>112.6125</v>
      </c>
      <c r="F1279" s="98">
        <f t="shared" si="153"/>
        <v>101.44488198756146</v>
      </c>
      <c r="G1279" s="98">
        <v>15047.42247474975</v>
      </c>
      <c r="H1279" s="98">
        <v>19.958973524305556</v>
      </c>
      <c r="I1279" s="98">
        <v>2833.739934135212</v>
      </c>
      <c r="J1279" s="98">
        <f t="shared" si="149"/>
        <v>92.653526475694434</v>
      </c>
      <c r="K1279" s="98">
        <v>39857.902879412701</v>
      </c>
      <c r="L1279" s="98">
        <f t="shared" si="150"/>
        <v>269.34852453152757</v>
      </c>
      <c r="M1279" s="98">
        <f t="shared" si="152"/>
        <v>273.24971935333309</v>
      </c>
      <c r="N1279" s="98">
        <v>6933.9127563476559</v>
      </c>
      <c r="O1279" s="98">
        <v>6954.8374999999996</v>
      </c>
      <c r="P1279" s="98">
        <v>294.8162962963184</v>
      </c>
      <c r="Q1279" s="98">
        <v>25.467771764790847</v>
      </c>
      <c r="R1279" s="98">
        <f t="shared" si="154"/>
        <v>21.790336816307516</v>
      </c>
      <c r="S1279" s="98">
        <f t="shared" si="151"/>
        <v>1528.0663058874509</v>
      </c>
      <c r="T1279" s="101">
        <v>9.4750860166549682</v>
      </c>
    </row>
    <row r="1280" spans="2:20" x14ac:dyDescent="0.2">
      <c r="B1280" s="100">
        <v>43714.166666666664</v>
      </c>
      <c r="C1280" s="98">
        <v>7.3828869273702082</v>
      </c>
      <c r="D1280" s="98">
        <f t="shared" si="155"/>
        <v>11.936928762707737</v>
      </c>
      <c r="E1280" s="98">
        <v>92.919583333333335</v>
      </c>
      <c r="F1280" s="98">
        <f t="shared" si="153"/>
        <v>100.79025814496885</v>
      </c>
      <c r="G1280" s="98">
        <v>20681.955065359009</v>
      </c>
      <c r="H1280" s="98">
        <v>19.922016059027779</v>
      </c>
      <c r="I1280" s="98">
        <v>4034.6864277778236</v>
      </c>
      <c r="J1280" s="98">
        <f t="shared" si="149"/>
        <v>72.997567274305553</v>
      </c>
      <c r="K1280" s="98">
        <v>53331.267624782988</v>
      </c>
      <c r="L1280" s="98">
        <f t="shared" si="150"/>
        <v>274.25852403803663</v>
      </c>
      <c r="M1280" s="98">
        <f t="shared" si="152"/>
        <v>273.06319665437991</v>
      </c>
      <c r="N1280" s="98">
        <v>6313.6864440917971</v>
      </c>
      <c r="O1280" s="98">
        <v>6958.8291666666664</v>
      </c>
      <c r="P1280" s="98">
        <v>295.36981481483411</v>
      </c>
      <c r="Q1280" s="98">
        <v>21.111290776797492</v>
      </c>
      <c r="R1280" s="98">
        <f t="shared" si="154"/>
        <v>21.989513836249134</v>
      </c>
      <c r="S1280" s="98">
        <f t="shared" si="151"/>
        <v>1266.6774466078496</v>
      </c>
      <c r="T1280" s="101">
        <v>8.3111632258362249</v>
      </c>
    </row>
    <row r="1281" spans="2:20" x14ac:dyDescent="0.2">
      <c r="B1281" s="100">
        <v>43714.208333333336</v>
      </c>
      <c r="C1281" s="98">
        <v>6.8150079780434476</v>
      </c>
      <c r="D1281" s="98">
        <f t="shared" si="155"/>
        <v>11.948442892625275</v>
      </c>
      <c r="E1281" s="98">
        <v>94.022222222222226</v>
      </c>
      <c r="F1281" s="98">
        <f t="shared" si="153"/>
        <v>100.82323268200588</v>
      </c>
      <c r="G1281" s="98">
        <v>26927.280864194763</v>
      </c>
      <c r="H1281" s="98">
        <v>21.438878038194446</v>
      </c>
      <c r="I1281" s="98">
        <v>5257.4706250001491</v>
      </c>
      <c r="J1281" s="98">
        <f t="shared" si="149"/>
        <v>72.58334418402778</v>
      </c>
      <c r="K1281" s="98">
        <v>62427.941346571184</v>
      </c>
      <c r="L1281" s="98">
        <f t="shared" si="150"/>
        <v>268.79280456150991</v>
      </c>
      <c r="M1281" s="98">
        <f t="shared" si="152"/>
        <v>273.00701676967049</v>
      </c>
      <c r="N1281" s="98">
        <v>5899.3468172200519</v>
      </c>
      <c r="O1281" s="98">
        <v>6958.6508333333331</v>
      </c>
      <c r="P1281" s="98">
        <v>295.01138888888892</v>
      </c>
      <c r="Q1281" s="98">
        <v>26.218584327379034</v>
      </c>
      <c r="R1281" s="98">
        <f t="shared" si="154"/>
        <v>22.044104986390838</v>
      </c>
      <c r="S1281" s="98">
        <f t="shared" si="151"/>
        <v>1573.1150596427419</v>
      </c>
      <c r="T1281" s="101">
        <v>7.6249337688098437</v>
      </c>
    </row>
    <row r="1282" spans="2:20" x14ac:dyDescent="0.2">
      <c r="B1282" s="100">
        <v>43714.25</v>
      </c>
      <c r="C1282" s="98">
        <v>6.5302712342769116</v>
      </c>
      <c r="D1282" s="98">
        <f t="shared" si="155"/>
        <v>11.953842559296953</v>
      </c>
      <c r="E1282" s="98">
        <v>109.53</v>
      </c>
      <c r="F1282" s="98">
        <f t="shared" si="153"/>
        <v>101.52511925607996</v>
      </c>
      <c r="G1282" s="98">
        <v>32245.200000000001</v>
      </c>
      <c r="H1282" s="98">
        <v>23.233539496527779</v>
      </c>
      <c r="I1282" s="98">
        <v>6558.4171333331533</v>
      </c>
      <c r="J1282" s="98">
        <f t="shared" si="149"/>
        <v>86.296460503472218</v>
      </c>
      <c r="K1282" s="98">
        <v>65597.263203124996</v>
      </c>
      <c r="L1282" s="98">
        <f t="shared" si="150"/>
        <v>276.06350925785392</v>
      </c>
      <c r="M1282" s="98">
        <f t="shared" si="152"/>
        <v>272.9630335886506</v>
      </c>
      <c r="N1282" s="98">
        <v>5593.7254406738284</v>
      </c>
      <c r="O1282" s="98">
        <v>6957.0375000000004</v>
      </c>
      <c r="P1282" s="98">
        <v>295.01777777777778</v>
      </c>
      <c r="Q1282" s="98">
        <v>18.954268519923854</v>
      </c>
      <c r="R1282" s="98">
        <f t="shared" si="154"/>
        <v>22.112477635003344</v>
      </c>
      <c r="S1282" s="98">
        <f t="shared" si="151"/>
        <v>1137.2561111954312</v>
      </c>
      <c r="T1282" s="101">
        <v>7.1517950891002284</v>
      </c>
    </row>
    <row r="1283" spans="2:20" x14ac:dyDescent="0.2">
      <c r="B1283" s="100">
        <v>43714.291666666664</v>
      </c>
      <c r="C1283" s="98">
        <v>6.7510023180055496</v>
      </c>
      <c r="D1283" s="98">
        <f t="shared" si="155"/>
        <v>11.960870002780574</v>
      </c>
      <c r="E1283" s="98">
        <v>97.023333333333326</v>
      </c>
      <c r="F1283" s="98">
        <f t="shared" si="153"/>
        <v>101.03045490422812</v>
      </c>
      <c r="G1283" s="98">
        <v>38337.342204299501</v>
      </c>
      <c r="H1283" s="98">
        <v>19.852072482638889</v>
      </c>
      <c r="I1283" s="98">
        <v>7881.1007564815136</v>
      </c>
      <c r="J1283" s="98">
        <f t="shared" si="149"/>
        <v>77.171260850694438</v>
      </c>
      <c r="K1283" s="98">
        <v>65600.4140625</v>
      </c>
      <c r="L1283" s="98">
        <f t="shared" si="150"/>
        <v>269.79139489143671</v>
      </c>
      <c r="M1283" s="98">
        <f t="shared" si="152"/>
        <v>272.89211098930372</v>
      </c>
      <c r="N1283" s="98">
        <v>5727.5407438151042</v>
      </c>
      <c r="O1283" s="98">
        <v>6955.2783333333336</v>
      </c>
      <c r="P1283" s="98">
        <v>294.80222222222221</v>
      </c>
      <c r="Q1283" s="98">
        <v>25.010827330785492</v>
      </c>
      <c r="R1283" s="98">
        <f t="shared" si="154"/>
        <v>22.164175697313198</v>
      </c>
      <c r="S1283" s="98">
        <f t="shared" si="151"/>
        <v>1500.6496398471295</v>
      </c>
      <c r="T1283" s="101">
        <v>7.1237138787806265</v>
      </c>
    </row>
    <row r="1284" spans="2:20" x14ac:dyDescent="0.2">
      <c r="B1284" s="100">
        <v>43714.333333333336</v>
      </c>
      <c r="C1284" s="98">
        <v>8.2048462048273851</v>
      </c>
      <c r="D1284" s="98">
        <f t="shared" si="155"/>
        <v>11.958996376904738</v>
      </c>
      <c r="E1284" s="98">
        <v>98.894861111111112</v>
      </c>
      <c r="F1284" s="98">
        <f t="shared" si="153"/>
        <v>101.41399078385773</v>
      </c>
      <c r="G1284" s="98">
        <v>44358.991085270776</v>
      </c>
      <c r="H1284" s="98">
        <v>24.9716796875</v>
      </c>
      <c r="I1284" s="98">
        <v>9225.4096193408968</v>
      </c>
      <c r="J1284" s="98">
        <f t="shared" si="149"/>
        <v>73.923181423611112</v>
      </c>
      <c r="K1284" s="98">
        <v>65600.4140625</v>
      </c>
      <c r="L1284" s="98">
        <f t="shared" si="150"/>
        <v>273.56354543295168</v>
      </c>
      <c r="M1284" s="98">
        <f t="shared" si="152"/>
        <v>272.8258981178717</v>
      </c>
      <c r="N1284" s="98">
        <v>6599.3845821126306</v>
      </c>
      <c r="O1284" s="98">
        <v>6957.6175000000003</v>
      </c>
      <c r="P1284" s="98">
        <v>295.2271296296517</v>
      </c>
      <c r="Q1284" s="98">
        <v>21.66358419669999</v>
      </c>
      <c r="R1284" s="98">
        <f t="shared" si="154"/>
        <v>22.23797344528889</v>
      </c>
      <c r="S1284" s="98">
        <f t="shared" si="151"/>
        <v>1299.8150518019993</v>
      </c>
      <c r="T1284" s="101">
        <v>7.8574234759336106</v>
      </c>
    </row>
    <row r="1285" spans="2:20" x14ac:dyDescent="0.2">
      <c r="B1285" s="100">
        <v>43714.375</v>
      </c>
      <c r="C1285" s="98">
        <v>12.436671754519145</v>
      </c>
      <c r="D1285" s="98">
        <f t="shared" si="155"/>
        <v>11.939444225794162</v>
      </c>
      <c r="E1285" s="98">
        <v>70.215555555555554</v>
      </c>
      <c r="F1285" s="98">
        <f t="shared" si="153"/>
        <v>101.15077319126515</v>
      </c>
      <c r="G1285" s="98">
        <v>49312.277777777781</v>
      </c>
      <c r="H1285" s="98">
        <v>19.792979600694444</v>
      </c>
      <c r="I1285" s="98">
        <v>10556.454499999632</v>
      </c>
      <c r="J1285" s="98">
        <f t="shared" si="149"/>
        <v>50.422575954861109</v>
      </c>
      <c r="K1285" s="98">
        <v>65600.4140625</v>
      </c>
      <c r="L1285" s="98">
        <f t="shared" si="150"/>
        <v>270.48376287392028</v>
      </c>
      <c r="M1285" s="98">
        <f t="shared" si="152"/>
        <v>272.65718741299327</v>
      </c>
      <c r="N1285" s="98">
        <v>9462.930315348307</v>
      </c>
      <c r="O1285" s="98">
        <v>7006.4716666666664</v>
      </c>
      <c r="P1285" s="98">
        <v>295.24083333334988</v>
      </c>
      <c r="Q1285" s="98">
        <v>24.757070459429588</v>
      </c>
      <c r="R1285" s="98">
        <f t="shared" si="154"/>
        <v>22.403204211903727</v>
      </c>
      <c r="S1285" s="98">
        <f t="shared" si="151"/>
        <v>1485.4242275657753</v>
      </c>
      <c r="T1285" s="101">
        <v>10.713616856587857</v>
      </c>
    </row>
    <row r="1286" spans="2:20" x14ac:dyDescent="0.2">
      <c r="B1286" s="100">
        <v>43714.416666666664</v>
      </c>
      <c r="C1286" s="98">
        <v>16.254729724460176</v>
      </c>
      <c r="D1286" s="98">
        <f t="shared" si="155"/>
        <v>11.920061499383928</v>
      </c>
      <c r="E1286" s="98">
        <v>81.362777777777779</v>
      </c>
      <c r="F1286" s="98">
        <f t="shared" si="153"/>
        <v>101.44142133941328</v>
      </c>
      <c r="G1286" s="98">
        <v>54242.091690408917</v>
      </c>
      <c r="H1286" s="98">
        <v>25.523871527777779</v>
      </c>
      <c r="I1286" s="98">
        <v>11905.392777777777</v>
      </c>
      <c r="J1286" s="98">
        <f t="shared" ref="J1286:J1349" si="156">E1286-H1286</f>
        <v>55.838906250000001</v>
      </c>
      <c r="K1286" s="98">
        <v>65600.4140625</v>
      </c>
      <c r="L1286" s="98">
        <f t="shared" ref="L1286:L1349" si="157">P1286-Q1286</f>
        <v>222.75615307991146</v>
      </c>
      <c r="M1286" s="98">
        <f t="shared" si="152"/>
        <v>270.6412960672742</v>
      </c>
      <c r="N1286" s="98">
        <v>11846.338773600261</v>
      </c>
      <c r="O1286" s="98">
        <v>7683.5616666666665</v>
      </c>
      <c r="P1286" s="98">
        <v>239.58333333334988</v>
      </c>
      <c r="Q1286" s="98">
        <v>16.827180253438417</v>
      </c>
      <c r="R1286" s="98">
        <f t="shared" si="154"/>
        <v>22.114145711943561</v>
      </c>
      <c r="S1286" s="98">
        <f t="shared" ref="S1286:S1349" si="158">Q1286*60</f>
        <v>1009.630815206305</v>
      </c>
      <c r="T1286" s="101">
        <v>14.888185404969587</v>
      </c>
    </row>
    <row r="1287" spans="2:20" x14ac:dyDescent="0.2">
      <c r="B1287" s="100">
        <v>43714.458333333336</v>
      </c>
      <c r="C1287" s="98">
        <v>16.485748171187005</v>
      </c>
      <c r="D1287" s="98">
        <f t="shared" si="155"/>
        <v>11.916781506640843</v>
      </c>
      <c r="E1287" s="98">
        <v>96.216666666666669</v>
      </c>
      <c r="F1287" s="98">
        <f t="shared" si="153"/>
        <v>102.24084263570955</v>
      </c>
      <c r="G1287" s="98">
        <v>59012.291059027775</v>
      </c>
      <c r="H1287" s="98">
        <v>19.995507812500001</v>
      </c>
      <c r="I1287" s="98">
        <v>13264.231400001048</v>
      </c>
      <c r="J1287" s="98">
        <f t="shared" si="156"/>
        <v>76.221158854166674</v>
      </c>
      <c r="K1287" s="98">
        <v>65600.4140625</v>
      </c>
      <c r="L1287" s="98">
        <f t="shared" si="157"/>
        <v>207.26083788074112</v>
      </c>
      <c r="M1287" s="98">
        <f t="shared" si="152"/>
        <v>267.70707232691427</v>
      </c>
      <c r="N1287" s="98">
        <v>12025.376748860677</v>
      </c>
      <c r="O1287" s="98">
        <v>7822.9116666666669</v>
      </c>
      <c r="P1287" s="98">
        <v>215.83898148149251</v>
      </c>
      <c r="Q1287" s="98">
        <v>8.5781436007513872</v>
      </c>
      <c r="R1287" s="98">
        <f t="shared" si="154"/>
        <v>21.740063125143436</v>
      </c>
      <c r="S1287" s="98">
        <f t="shared" si="158"/>
        <v>514.68861604508322</v>
      </c>
      <c r="T1287" s="101">
        <v>16.494891678227319</v>
      </c>
    </row>
    <row r="1288" spans="2:20" x14ac:dyDescent="0.2">
      <c r="B1288" s="100">
        <v>43714.5</v>
      </c>
      <c r="C1288" s="98">
        <v>15.740812296090493</v>
      </c>
      <c r="D1288" s="98">
        <f t="shared" si="155"/>
        <v>11.907210883403238</v>
      </c>
      <c r="E1288" s="98">
        <v>84.474722222222226</v>
      </c>
      <c r="F1288" s="98">
        <f t="shared" si="153"/>
        <v>101.30964506172815</v>
      </c>
      <c r="G1288" s="98">
        <v>65113.071193416385</v>
      </c>
      <c r="H1288" s="98">
        <v>24.286783854166668</v>
      </c>
      <c r="I1288" s="98">
        <v>14595.326388888889</v>
      </c>
      <c r="J1288" s="98">
        <f t="shared" si="156"/>
        <v>60.187938368055555</v>
      </c>
      <c r="K1288" s="98">
        <v>65600.4140625</v>
      </c>
      <c r="L1288" s="98">
        <f t="shared" si="157"/>
        <v>184.79740933853307</v>
      </c>
      <c r="M1288" s="98">
        <f t="shared" si="152"/>
        <v>264.1250665133436</v>
      </c>
      <c r="N1288" s="98">
        <v>11510.764921061198</v>
      </c>
      <c r="O1288" s="98">
        <v>7472.3158333333331</v>
      </c>
      <c r="P1288" s="98">
        <v>194.4988888888889</v>
      </c>
      <c r="Q1288" s="98">
        <v>9.7014795503558382</v>
      </c>
      <c r="R1288" s="98">
        <f t="shared" si="154"/>
        <v>21.125220909492246</v>
      </c>
      <c r="S1288" s="98">
        <f t="shared" si="158"/>
        <v>582.08877302135033</v>
      </c>
      <c r="T1288" s="101">
        <v>16.21098907863993</v>
      </c>
    </row>
    <row r="1289" spans="2:20" x14ac:dyDescent="0.2">
      <c r="B1289" s="100">
        <v>43714.541666666664</v>
      </c>
      <c r="C1289" s="98">
        <v>15.925493030372179</v>
      </c>
      <c r="D1289" s="98">
        <f t="shared" si="155"/>
        <v>11.946342172542472</v>
      </c>
      <c r="E1289" s="98">
        <v>96.786111111111111</v>
      </c>
      <c r="F1289" s="98">
        <f t="shared" si="153"/>
        <v>101.16837191358002</v>
      </c>
      <c r="G1289" s="98">
        <v>70599.488888888882</v>
      </c>
      <c r="H1289" s="98">
        <v>20.697699652777779</v>
      </c>
      <c r="I1289" s="98">
        <v>15940.090055554592</v>
      </c>
      <c r="J1289" s="98">
        <f t="shared" si="156"/>
        <v>76.088411458333326</v>
      </c>
      <c r="K1289" s="98">
        <v>65600.4140625</v>
      </c>
      <c r="L1289" s="98">
        <f t="shared" si="157"/>
        <v>229.03162715283119</v>
      </c>
      <c r="M1289" s="98">
        <f t="shared" si="152"/>
        <v>262.24367736155915</v>
      </c>
      <c r="N1289" s="98">
        <v>11652.825307617188</v>
      </c>
      <c r="O1289" s="98">
        <v>7579.1383333333333</v>
      </c>
      <c r="P1289" s="98">
        <v>250.3664351851576</v>
      </c>
      <c r="Q1289" s="98">
        <v>21.3348080323264</v>
      </c>
      <c r="R1289" s="98">
        <f t="shared" si="154"/>
        <v>21.139582669299674</v>
      </c>
      <c r="S1289" s="98">
        <f t="shared" si="158"/>
        <v>1280.088481939584</v>
      </c>
      <c r="T1289" s="101">
        <v>15.766728118740398</v>
      </c>
    </row>
    <row r="1290" spans="2:20" x14ac:dyDescent="0.2">
      <c r="B1290" s="100">
        <v>43714.583333333336</v>
      </c>
      <c r="C1290" s="98">
        <v>15.240182036823697</v>
      </c>
      <c r="D1290" s="98">
        <f t="shared" si="155"/>
        <v>11.995083207738988</v>
      </c>
      <c r="E1290" s="98">
        <v>109.2775</v>
      </c>
      <c r="F1290" s="98">
        <f t="shared" si="153"/>
        <v>99.994413580246672</v>
      </c>
      <c r="G1290" s="98">
        <v>76017.972222222219</v>
      </c>
      <c r="H1290" s="98">
        <v>21.967675781250001</v>
      </c>
      <c r="I1290" s="98">
        <v>17303.686666666668</v>
      </c>
      <c r="J1290" s="98">
        <f t="shared" si="156"/>
        <v>87.309824218750009</v>
      </c>
      <c r="K1290" s="98">
        <v>65600.4140625</v>
      </c>
      <c r="L1290" s="98">
        <f t="shared" si="157"/>
        <v>259.59592962272052</v>
      </c>
      <c r="M1290" s="98">
        <f t="shared" si="152"/>
        <v>261.66575596472171</v>
      </c>
      <c r="N1290" s="98">
        <v>11329.65729654948</v>
      </c>
      <c r="O1290" s="98">
        <v>7359.3533333333335</v>
      </c>
      <c r="P1290" s="98">
        <v>284.68222222222221</v>
      </c>
      <c r="Q1290" s="98">
        <v>25.086292599501711</v>
      </c>
      <c r="R1290" s="98">
        <f t="shared" si="154"/>
        <v>21.278021041446703</v>
      </c>
      <c r="S1290" s="98">
        <f t="shared" si="158"/>
        <v>1505.1775559701027</v>
      </c>
      <c r="T1290" s="101">
        <v>15.578479969954998</v>
      </c>
    </row>
    <row r="1291" spans="2:20" x14ac:dyDescent="0.2">
      <c r="B1291" s="100">
        <v>43714.625</v>
      </c>
      <c r="C1291" s="98">
        <v>15.02700237874666</v>
      </c>
      <c r="D1291" s="98">
        <f t="shared" si="155"/>
        <v>12.053226563151249</v>
      </c>
      <c r="E1291" s="98">
        <v>98.840555555555554</v>
      </c>
      <c r="F1291" s="98">
        <f t="shared" si="153"/>
        <v>99.870243055555548</v>
      </c>
      <c r="G1291" s="98">
        <v>82101.047222223278</v>
      </c>
      <c r="H1291" s="98">
        <v>24.211187065972222</v>
      </c>
      <c r="I1291" s="98">
        <v>18671.536011111206</v>
      </c>
      <c r="J1291" s="98">
        <f t="shared" si="156"/>
        <v>74.629368489583328</v>
      </c>
      <c r="K1291" s="98">
        <v>65600.4140625</v>
      </c>
      <c r="L1291" s="98">
        <f t="shared" si="157"/>
        <v>244.48587425348714</v>
      </c>
      <c r="M1291" s="98">
        <f t="shared" si="152"/>
        <v>260.41809335891941</v>
      </c>
      <c r="N1291" s="98">
        <v>11204.522389322916</v>
      </c>
      <c r="O1291" s="98">
        <v>7288.3116666666665</v>
      </c>
      <c r="P1291" s="98">
        <v>260.20395061728027</v>
      </c>
      <c r="Q1291" s="98">
        <v>15.718076363793127</v>
      </c>
      <c r="R1291" s="98">
        <f t="shared" si="154"/>
        <v>21.068498719265275</v>
      </c>
      <c r="S1291" s="98">
        <f t="shared" si="158"/>
        <v>943.08458182758761</v>
      </c>
      <c r="T1291" s="101">
        <v>15.318424095975027</v>
      </c>
    </row>
    <row r="1292" spans="2:20" x14ac:dyDescent="0.2">
      <c r="B1292" s="100">
        <v>43714.666666666664</v>
      </c>
      <c r="C1292" s="98">
        <v>14.566870385805766</v>
      </c>
      <c r="D1292" s="98">
        <f t="shared" si="155"/>
        <v>12.104573912856749</v>
      </c>
      <c r="E1292" s="98">
        <v>114.08444444444444</v>
      </c>
      <c r="F1292" s="98">
        <f t="shared" si="153"/>
        <v>99.159004629629635</v>
      </c>
      <c r="G1292" s="98">
        <v>89203.875</v>
      </c>
      <c r="H1292" s="98">
        <v>20.643174913194443</v>
      </c>
      <c r="I1292" s="98">
        <v>20053.391370370377</v>
      </c>
      <c r="J1292" s="98">
        <f t="shared" si="156"/>
        <v>93.441269531250001</v>
      </c>
      <c r="K1292" s="98">
        <v>65600.4140625</v>
      </c>
      <c r="L1292" s="98">
        <f t="shared" si="157"/>
        <v>259.77520944758834</v>
      </c>
      <c r="M1292" s="98">
        <f t="shared" si="152"/>
        <v>260.00877788010393</v>
      </c>
      <c r="N1292" s="98">
        <v>10960.940244140626</v>
      </c>
      <c r="O1292" s="98">
        <v>7163.6116666666667</v>
      </c>
      <c r="P1292" s="98">
        <v>288.89814814805982</v>
      </c>
      <c r="Q1292" s="98">
        <v>29.122938700471487</v>
      </c>
      <c r="R1292" s="98">
        <f t="shared" si="154"/>
        <v>21.216961574620296</v>
      </c>
      <c r="S1292" s="98">
        <f t="shared" si="158"/>
        <v>1747.3763220282892</v>
      </c>
      <c r="T1292" s="101">
        <v>14.811033822375402</v>
      </c>
    </row>
    <row r="1293" spans="2:20" x14ac:dyDescent="0.2">
      <c r="B1293" s="100">
        <v>43714.708333333336</v>
      </c>
      <c r="C1293" s="98">
        <v>13.671187511550055</v>
      </c>
      <c r="D1293" s="98">
        <f t="shared" si="155"/>
        <v>12.139141994825728</v>
      </c>
      <c r="E1293" s="98">
        <v>105.40694444444445</v>
      </c>
      <c r="F1293" s="98">
        <f t="shared" si="153"/>
        <v>99.185185185185205</v>
      </c>
      <c r="G1293" s="98">
        <v>95417.308450709446</v>
      </c>
      <c r="H1293" s="98">
        <v>25.272352430555557</v>
      </c>
      <c r="I1293" s="98">
        <v>21424.689752523369</v>
      </c>
      <c r="J1293" s="98">
        <f t="shared" si="156"/>
        <v>80.134592013888891</v>
      </c>
      <c r="K1293" s="98">
        <v>65600.4140625</v>
      </c>
      <c r="L1293" s="98">
        <f t="shared" si="157"/>
        <v>167.86051564450892</v>
      </c>
      <c r="M1293" s="98">
        <f t="shared" si="152"/>
        <v>255.46862595671982</v>
      </c>
      <c r="N1293" s="98">
        <v>10283.385476888021</v>
      </c>
      <c r="O1293" s="98">
        <v>7003.8616666666667</v>
      </c>
      <c r="P1293" s="98">
        <v>179.26370370229085</v>
      </c>
      <c r="Q1293" s="98">
        <v>11.403188057781922</v>
      </c>
      <c r="R1293" s="98">
        <f t="shared" si="154"/>
        <v>20.948930627575418</v>
      </c>
      <c r="S1293" s="98">
        <f t="shared" si="158"/>
        <v>684.19128346691525</v>
      </c>
      <c r="T1293" s="101">
        <v>14.379926788389373</v>
      </c>
    </row>
    <row r="1294" spans="2:20" x14ac:dyDescent="0.2">
      <c r="B1294" s="100">
        <v>43714.75</v>
      </c>
      <c r="C1294" s="98">
        <v>13.216035205788083</v>
      </c>
      <c r="D1294" s="98">
        <f t="shared" si="155"/>
        <v>12.155474750434502</v>
      </c>
      <c r="E1294" s="98">
        <v>107.705</v>
      </c>
      <c r="F1294" s="98">
        <f t="shared" si="153"/>
        <v>98.935775462962951</v>
      </c>
      <c r="G1294" s="98">
        <v>102208.10153256523</v>
      </c>
      <c r="H1294" s="98">
        <v>19.991829427083335</v>
      </c>
      <c r="I1294" s="98">
        <v>22769.309953704294</v>
      </c>
      <c r="J1294" s="98">
        <f t="shared" si="156"/>
        <v>87.713170572916667</v>
      </c>
      <c r="K1294" s="98">
        <v>65600.4140625</v>
      </c>
      <c r="L1294" s="98">
        <f t="shared" si="157"/>
        <v>269.00926963665415</v>
      </c>
      <c r="M1294" s="98">
        <f t="shared" si="152"/>
        <v>255.39076464159157</v>
      </c>
      <c r="N1294" s="98">
        <v>10223.581442871095</v>
      </c>
      <c r="O1294" s="98">
        <v>6988.6591666666664</v>
      </c>
      <c r="P1294" s="98">
        <v>295.32583333333332</v>
      </c>
      <c r="Q1294" s="98">
        <v>26.316563696679143</v>
      </c>
      <c r="R1294" s="98">
        <f t="shared" si="154"/>
        <v>21.037947421099851</v>
      </c>
      <c r="S1294" s="98">
        <f t="shared" si="158"/>
        <v>1578.9938218007485</v>
      </c>
      <c r="T1294" s="101">
        <v>13.751969640104411</v>
      </c>
    </row>
    <row r="1295" spans="2:20" x14ac:dyDescent="0.2">
      <c r="B1295" s="100">
        <v>43714.791666666664</v>
      </c>
      <c r="C1295" s="98">
        <v>13.365274228784774</v>
      </c>
      <c r="D1295" s="98">
        <f t="shared" si="155"/>
        <v>12.179309450508555</v>
      </c>
      <c r="E1295" s="98">
        <v>114.73027777777777</v>
      </c>
      <c r="F1295" s="98">
        <f t="shared" si="153"/>
        <v>100.08292824074073</v>
      </c>
      <c r="G1295" s="98">
        <v>108233.18296296398</v>
      </c>
      <c r="H1295" s="98">
        <v>25.591362847222221</v>
      </c>
      <c r="I1295" s="98">
        <v>24134.667222222222</v>
      </c>
      <c r="J1295" s="98">
        <f t="shared" si="156"/>
        <v>89.138914930555558</v>
      </c>
      <c r="K1295" s="98">
        <v>65600.4140625</v>
      </c>
      <c r="L1295" s="98">
        <f t="shared" si="157"/>
        <v>270.21536699725937</v>
      </c>
      <c r="M1295" s="98">
        <f t="shared" si="152"/>
        <v>255.24111318564928</v>
      </c>
      <c r="N1295" s="98">
        <v>10276.310030110677</v>
      </c>
      <c r="O1295" s="98">
        <v>6997.2666666666664</v>
      </c>
      <c r="P1295" s="98">
        <v>295.02305555555557</v>
      </c>
      <c r="Q1295" s="98">
        <v>24.807688558296196</v>
      </c>
      <c r="R1295" s="98">
        <f t="shared" si="154"/>
        <v>21.185586917164535</v>
      </c>
      <c r="S1295" s="98">
        <f t="shared" si="158"/>
        <v>1488.4613134977717</v>
      </c>
      <c r="T1295" s="101">
        <v>13.788923790285933</v>
      </c>
    </row>
    <row r="1296" spans="2:20" x14ac:dyDescent="0.2">
      <c r="B1296" s="100">
        <v>43714.833333333336</v>
      </c>
      <c r="C1296" s="98">
        <v>13.469179977840847</v>
      </c>
      <c r="D1296" s="98">
        <f t="shared" si="155"/>
        <v>12.205225668559736</v>
      </c>
      <c r="E1296" s="98">
        <v>98.817777777777778</v>
      </c>
      <c r="F1296" s="98">
        <f t="shared" si="153"/>
        <v>99.434293981481474</v>
      </c>
      <c r="G1296" s="98">
        <v>114779.50455373248</v>
      </c>
      <c r="H1296" s="98">
        <v>20.146712239583334</v>
      </c>
      <c r="I1296" s="98">
        <v>25491.685844445492</v>
      </c>
      <c r="J1296" s="98">
        <f t="shared" si="156"/>
        <v>78.671065538194441</v>
      </c>
      <c r="K1296" s="98">
        <v>65600.4140625</v>
      </c>
      <c r="L1296" s="98">
        <f t="shared" si="157"/>
        <v>269.81735306883024</v>
      </c>
      <c r="M1296" s="98">
        <f t="shared" si="152"/>
        <v>255.21235912959949</v>
      </c>
      <c r="N1296" s="98">
        <v>10343.973612467447</v>
      </c>
      <c r="O1296" s="98">
        <v>7009.8908333333329</v>
      </c>
      <c r="P1296" s="98">
        <v>295.05833333333334</v>
      </c>
      <c r="Q1296" s="98">
        <v>25.240980264503094</v>
      </c>
      <c r="R1296" s="98">
        <f t="shared" si="154"/>
        <v>21.207130325066114</v>
      </c>
      <c r="S1296" s="98">
        <f t="shared" si="158"/>
        <v>1514.4588158701856</v>
      </c>
      <c r="T1296" s="101">
        <v>14.007135989500675</v>
      </c>
    </row>
    <row r="1297" spans="2:20" x14ac:dyDescent="0.2">
      <c r="B1297" s="100">
        <v>43714.875</v>
      </c>
      <c r="C1297" s="98">
        <v>13.272490290889724</v>
      </c>
      <c r="D1297" s="98">
        <f t="shared" si="155"/>
        <v>12.214413542833723</v>
      </c>
      <c r="E1297" s="98">
        <v>117.29152777777777</v>
      </c>
      <c r="F1297" s="98">
        <f t="shared" si="153"/>
        <v>100.46335069444444</v>
      </c>
      <c r="G1297" s="98">
        <v>120851.39365079218</v>
      </c>
      <c r="H1297" s="98">
        <v>24.346310763888887</v>
      </c>
      <c r="I1297" s="98">
        <v>26835.674999999999</v>
      </c>
      <c r="J1297" s="98">
        <f t="shared" si="156"/>
        <v>92.945217013888879</v>
      </c>
      <c r="K1297" s="98">
        <v>65600.4140625</v>
      </c>
      <c r="L1297" s="98">
        <f t="shared" si="157"/>
        <v>271.76702730000017</v>
      </c>
      <c r="M1297" s="98">
        <f t="shared" si="152"/>
        <v>254.99727770690231</v>
      </c>
      <c r="N1297" s="98">
        <v>10216.919130859374</v>
      </c>
      <c r="O1297" s="98">
        <v>6990.0983333333334</v>
      </c>
      <c r="P1297" s="98">
        <v>295.39422839506631</v>
      </c>
      <c r="Q1297" s="98">
        <v>23.627201095066138</v>
      </c>
      <c r="R1297" s="98">
        <f t="shared" si="154"/>
        <v>21.426851665459239</v>
      </c>
      <c r="S1297" s="98">
        <f t="shared" si="158"/>
        <v>1417.6320657039682</v>
      </c>
      <c r="T1297" s="101">
        <v>13.864376890218377</v>
      </c>
    </row>
    <row r="1298" spans="2:20" x14ac:dyDescent="0.2">
      <c r="B1298" s="100">
        <v>43714.916666666664</v>
      </c>
      <c r="C1298" s="98">
        <v>13.598775306012895</v>
      </c>
      <c r="D1298" s="98">
        <f t="shared" si="155"/>
        <v>12.220908885348139</v>
      </c>
      <c r="E1298" s="98">
        <v>85.365277777777777</v>
      </c>
      <c r="F1298" s="98">
        <f t="shared" si="153"/>
        <v>99.860804398148161</v>
      </c>
      <c r="G1298" s="98">
        <v>127023.67686702994</v>
      </c>
      <c r="H1298" s="98">
        <v>20.716536458333334</v>
      </c>
      <c r="I1298" s="98">
        <v>28191.088722223176</v>
      </c>
      <c r="J1298" s="98">
        <f t="shared" si="156"/>
        <v>64.64874131944444</v>
      </c>
      <c r="K1298" s="98">
        <v>65600.4140625</v>
      </c>
      <c r="L1298" s="98">
        <f t="shared" si="157"/>
        <v>273.0480892478385</v>
      </c>
      <c r="M1298" s="98">
        <f t="shared" si="152"/>
        <v>255.0969160131684</v>
      </c>
      <c r="N1298" s="98">
        <v>10457.005033365886</v>
      </c>
      <c r="O1298" s="98">
        <v>7027.5483333333332</v>
      </c>
      <c r="P1298" s="98">
        <v>295.06111111111113</v>
      </c>
      <c r="Q1298" s="98">
        <v>22.01302186327262</v>
      </c>
      <c r="R1298" s="98">
        <f t="shared" si="154"/>
        <v>21.33597493326727</v>
      </c>
      <c r="S1298" s="98">
        <f t="shared" si="158"/>
        <v>1320.7813117963572</v>
      </c>
      <c r="T1298" s="101">
        <v>14.024665256928548</v>
      </c>
    </row>
    <row r="1299" spans="2:20" x14ac:dyDescent="0.2">
      <c r="B1299" s="100">
        <v>43714.958333333336</v>
      </c>
      <c r="C1299" s="98">
        <v>13.528700961158222</v>
      </c>
      <c r="D1299" s="98">
        <f t="shared" si="155"/>
        <v>12.219760669840463</v>
      </c>
      <c r="E1299" s="98">
        <v>105.95333333333333</v>
      </c>
      <c r="F1299" s="98">
        <f t="shared" si="153"/>
        <v>99.591498842592571</v>
      </c>
      <c r="G1299" s="98">
        <v>133236.10555555555</v>
      </c>
      <c r="H1299" s="98">
        <v>21.691547309027779</v>
      </c>
      <c r="I1299" s="98">
        <v>29536.058333333334</v>
      </c>
      <c r="J1299" s="98">
        <f t="shared" si="156"/>
        <v>84.26178602430555</v>
      </c>
      <c r="K1299" s="98">
        <v>65600.4140625</v>
      </c>
      <c r="L1299" s="98">
        <f t="shared" si="157"/>
        <v>270.74830273508195</v>
      </c>
      <c r="M1299" s="98">
        <f t="shared" si="152"/>
        <v>255.03104508256453</v>
      </c>
      <c r="N1299" s="98">
        <v>10402.726416829428</v>
      </c>
      <c r="O1299" s="98">
        <v>7051.2283333333335</v>
      </c>
      <c r="P1299" s="98">
        <v>295.23861111111108</v>
      </c>
      <c r="Q1299" s="98">
        <v>24.490308376029134</v>
      </c>
      <c r="R1299" s="98">
        <f t="shared" si="154"/>
        <v>21.415460833014311</v>
      </c>
      <c r="S1299" s="98">
        <f t="shared" si="158"/>
        <v>1469.418502561748</v>
      </c>
      <c r="T1299" s="101">
        <v>13.938718719940193</v>
      </c>
    </row>
    <row r="1300" spans="2:20" x14ac:dyDescent="0.2">
      <c r="B1300" s="100">
        <v>43715</v>
      </c>
      <c r="C1300" s="98">
        <v>12.358957880867852</v>
      </c>
      <c r="D1300" s="98">
        <f t="shared" si="155"/>
        <v>12.201095542073</v>
      </c>
      <c r="E1300" s="98">
        <v>91.452777777777783</v>
      </c>
      <c r="F1300" s="98">
        <f t="shared" si="153"/>
        <v>98.948940972222204</v>
      </c>
      <c r="G1300" s="98">
        <v>138973.56675347223</v>
      </c>
      <c r="H1300" s="98">
        <v>23.275217013888888</v>
      </c>
      <c r="I1300" s="98">
        <v>30890.690384615264</v>
      </c>
      <c r="J1300" s="98">
        <f t="shared" si="156"/>
        <v>68.177560763888891</v>
      </c>
      <c r="K1300" s="98">
        <v>65600.4140625</v>
      </c>
      <c r="L1300" s="98">
        <f t="shared" si="157"/>
        <v>269.64732848095395</v>
      </c>
      <c r="M1300" s="98">
        <f t="shared" si="152"/>
        <v>254.94168641355191</v>
      </c>
      <c r="N1300" s="98">
        <v>9481.3209871419276</v>
      </c>
      <c r="O1300" s="98">
        <v>6964.5966666666664</v>
      </c>
      <c r="P1300" s="98">
        <v>294.91629629638459</v>
      </c>
      <c r="Q1300" s="98">
        <v>25.268967815430628</v>
      </c>
      <c r="R1300" s="98">
        <f t="shared" si="154"/>
        <v>21.49702629215399</v>
      </c>
      <c r="S1300" s="98">
        <f t="shared" si="158"/>
        <v>1516.1380689258376</v>
      </c>
      <c r="T1300" s="101">
        <v>13.333598327549796</v>
      </c>
    </row>
    <row r="1301" spans="2:20" x14ac:dyDescent="0.2">
      <c r="B1301" s="100">
        <v>43715.041666666664</v>
      </c>
      <c r="C1301" s="98">
        <v>11.220332622894913</v>
      </c>
      <c r="D1301" s="98">
        <f t="shared" si="155"/>
        <v>12.198547525595927</v>
      </c>
      <c r="E1301" s="98">
        <v>107.55472222222222</v>
      </c>
      <c r="F1301" s="98">
        <f t="shared" si="153"/>
        <v>98.747228009259246</v>
      </c>
      <c r="G1301" s="98">
        <v>4965.3472222222226</v>
      </c>
      <c r="H1301" s="98">
        <v>19.848882378472222</v>
      </c>
      <c r="I1301" s="98">
        <v>2315.1090740740301</v>
      </c>
      <c r="J1301" s="98">
        <f t="shared" si="156"/>
        <v>87.705839843749999</v>
      </c>
      <c r="K1301" s="98">
        <v>9475.8663262650698</v>
      </c>
      <c r="L1301" s="98">
        <f t="shared" si="157"/>
        <v>270.7188075287516</v>
      </c>
      <c r="M1301" s="98">
        <f t="shared" si="152"/>
        <v>254.97376686361156</v>
      </c>
      <c r="N1301" s="98">
        <v>9083.4879793294276</v>
      </c>
      <c r="O1301" s="98">
        <v>6962.47</v>
      </c>
      <c r="P1301" s="98">
        <v>295.28919753087064</v>
      </c>
      <c r="Q1301" s="98">
        <v>24.570390002119044</v>
      </c>
      <c r="R1301" s="98">
        <f t="shared" si="154"/>
        <v>21.476370739213962</v>
      </c>
      <c r="S1301" s="98">
        <f t="shared" si="158"/>
        <v>1474.2234001271427</v>
      </c>
      <c r="T1301" s="101">
        <v>12.437293537573229</v>
      </c>
    </row>
    <row r="1302" spans="2:20" x14ac:dyDescent="0.2">
      <c r="B1302" s="100">
        <v>43715.083333333336</v>
      </c>
      <c r="C1302" s="98">
        <v>9.7097576829338337</v>
      </c>
      <c r="D1302" s="98">
        <f t="shared" si="155"/>
        <v>12.207352268478408</v>
      </c>
      <c r="E1302" s="98">
        <v>106.08638888888889</v>
      </c>
      <c r="F1302" s="98">
        <f t="shared" si="153"/>
        <v>99.859369212962932</v>
      </c>
      <c r="G1302" s="98">
        <v>9229.4555092599821</v>
      </c>
      <c r="H1302" s="98">
        <v>25.100195312499999</v>
      </c>
      <c r="I1302" s="98">
        <v>1972.5200152903133</v>
      </c>
      <c r="J1302" s="98">
        <f t="shared" si="156"/>
        <v>80.986193576388899</v>
      </c>
      <c r="K1302" s="98">
        <v>27437.753936089408</v>
      </c>
      <c r="L1302" s="98">
        <f t="shared" si="157"/>
        <v>273.92839479703042</v>
      </c>
      <c r="M1302" s="98">
        <f t="shared" si="152"/>
        <v>254.86523174166493</v>
      </c>
      <c r="N1302" s="98">
        <v>8110.276183268229</v>
      </c>
      <c r="O1302" s="98">
        <v>6960.1133333333337</v>
      </c>
      <c r="P1302" s="98">
        <v>295.09842592590383</v>
      </c>
      <c r="Q1302" s="98">
        <v>21.170031128873429</v>
      </c>
      <c r="R1302" s="98">
        <f t="shared" si="154"/>
        <v>21.602527388937336</v>
      </c>
      <c r="S1302" s="98">
        <f t="shared" si="158"/>
        <v>1270.2018677324058</v>
      </c>
      <c r="T1302" s="101">
        <v>11.285505735512464</v>
      </c>
    </row>
    <row r="1303" spans="2:20" x14ac:dyDescent="0.2">
      <c r="B1303" s="100">
        <v>43715.125</v>
      </c>
      <c r="C1303" s="98">
        <v>8.5589955979702061</v>
      </c>
      <c r="D1303" s="98">
        <f t="shared" si="155"/>
        <v>12.222133821134166</v>
      </c>
      <c r="E1303" s="98">
        <v>91.720555555555549</v>
      </c>
      <c r="F1303" s="98">
        <f t="shared" si="153"/>
        <v>98.988871527777761</v>
      </c>
      <c r="G1303" s="98">
        <v>15393.103125</v>
      </c>
      <c r="H1303" s="98">
        <v>20.176736111111111</v>
      </c>
      <c r="I1303" s="98">
        <v>3319.8303462961399</v>
      </c>
      <c r="J1303" s="98">
        <f t="shared" si="156"/>
        <v>71.543819444444438</v>
      </c>
      <c r="K1303" s="98">
        <v>48296.79468098958</v>
      </c>
      <c r="L1303" s="98">
        <f t="shared" si="157"/>
        <v>277.81697837964941</v>
      </c>
      <c r="M1303" s="98">
        <f t="shared" si="152"/>
        <v>255.21808398533668</v>
      </c>
      <c r="N1303" s="98">
        <v>7335.1199365234379</v>
      </c>
      <c r="O1303" s="98">
        <v>6960.65</v>
      </c>
      <c r="P1303" s="98">
        <v>295.23722222222221</v>
      </c>
      <c r="Q1303" s="98">
        <v>17.420243842572802</v>
      </c>
      <c r="R1303" s="98">
        <f t="shared" si="154"/>
        <v>21.267213725511585</v>
      </c>
      <c r="S1303" s="98">
        <f t="shared" si="158"/>
        <v>1045.2146305543681</v>
      </c>
      <c r="T1303" s="101">
        <v>9.9538841785224044</v>
      </c>
    </row>
    <row r="1304" spans="2:20" x14ac:dyDescent="0.2">
      <c r="B1304" s="100">
        <v>43715.166666666664</v>
      </c>
      <c r="C1304" s="98">
        <v>7.9064475846980669</v>
      </c>
      <c r="D1304" s="98">
        <f t="shared" si="155"/>
        <v>12.243948848522827</v>
      </c>
      <c r="E1304" s="98">
        <v>113.57055555555556</v>
      </c>
      <c r="F1304" s="98">
        <f t="shared" si="153"/>
        <v>99.849328703703705</v>
      </c>
      <c r="G1304" s="98">
        <v>21273.954629627333</v>
      </c>
      <c r="H1304" s="98">
        <v>24.758930121527779</v>
      </c>
      <c r="I1304" s="98">
        <v>4656.9744444444441</v>
      </c>
      <c r="J1304" s="98">
        <f t="shared" si="156"/>
        <v>88.811625434027775</v>
      </c>
      <c r="K1304" s="98">
        <v>65249.383325014118</v>
      </c>
      <c r="L1304" s="98">
        <f t="shared" si="157"/>
        <v>281.35004352180908</v>
      </c>
      <c r="M1304" s="98">
        <f t="shared" si="152"/>
        <v>255.51356396382718</v>
      </c>
      <c r="N1304" s="98">
        <v>6711.4248457845051</v>
      </c>
      <c r="O1304" s="98">
        <v>6961.6816666666664</v>
      </c>
      <c r="P1304" s="98">
        <v>294.98779411763365</v>
      </c>
      <c r="Q1304" s="98">
        <v>13.637750595824587</v>
      </c>
      <c r="R1304" s="98">
        <f t="shared" si="154"/>
        <v>20.955816217971044</v>
      </c>
      <c r="S1304" s="98">
        <f t="shared" si="158"/>
        <v>818.26503574947515</v>
      </c>
      <c r="T1304" s="101">
        <v>8.9707184346930848</v>
      </c>
    </row>
    <row r="1305" spans="2:20" x14ac:dyDescent="0.2">
      <c r="B1305" s="100">
        <v>43715.208333333336</v>
      </c>
      <c r="C1305" s="98">
        <v>7.1716843010010454</v>
      </c>
      <c r="D1305" s="98">
        <f t="shared" si="155"/>
        <v>12.258810361979394</v>
      </c>
      <c r="E1305" s="98">
        <v>79.791111111111107</v>
      </c>
      <c r="F1305" s="98">
        <f t="shared" si="153"/>
        <v>99.256365740740719</v>
      </c>
      <c r="G1305" s="98">
        <v>27007.080824372504</v>
      </c>
      <c r="H1305" s="98">
        <v>20.228124999999999</v>
      </c>
      <c r="I1305" s="98">
        <v>6004.6666222220247</v>
      </c>
      <c r="J1305" s="98">
        <f t="shared" si="156"/>
        <v>59.562986111111108</v>
      </c>
      <c r="K1305" s="98">
        <v>74352.921438802077</v>
      </c>
      <c r="L1305" s="98">
        <f t="shared" si="157"/>
        <v>278.92717987852791</v>
      </c>
      <c r="M1305" s="98">
        <f t="shared" si="152"/>
        <v>255.93582960203625</v>
      </c>
      <c r="N1305" s="98">
        <v>6087.743169352214</v>
      </c>
      <c r="O1305" s="98">
        <v>6962.9083333333338</v>
      </c>
      <c r="P1305" s="98">
        <v>294.86805555555554</v>
      </c>
      <c r="Q1305" s="98">
        <v>15.940875677027636</v>
      </c>
      <c r="R1305" s="98">
        <f t="shared" si="154"/>
        <v>20.527578357539735</v>
      </c>
      <c r="S1305" s="98">
        <f t="shared" si="158"/>
        <v>956.45254062165816</v>
      </c>
      <c r="T1305" s="101">
        <v>7.9489373509622077</v>
      </c>
    </row>
    <row r="1306" spans="2:20" x14ac:dyDescent="0.2">
      <c r="B1306" s="100">
        <v>43715.25</v>
      </c>
      <c r="C1306" s="98">
        <v>6.8482767766132664</v>
      </c>
      <c r="D1306" s="98">
        <f t="shared" si="155"/>
        <v>12.272060592910075</v>
      </c>
      <c r="E1306" s="98">
        <v>94.283055555555549</v>
      </c>
      <c r="F1306" s="98">
        <f t="shared" si="153"/>
        <v>98.621076388888881</v>
      </c>
      <c r="G1306" s="98">
        <v>32679.261111111111</v>
      </c>
      <c r="H1306" s="98">
        <v>24.567371961805556</v>
      </c>
      <c r="I1306" s="98">
        <v>7345.1815546296102</v>
      </c>
      <c r="J1306" s="98">
        <f t="shared" si="156"/>
        <v>69.715683593749986</v>
      </c>
      <c r="K1306" s="98">
        <v>77500.952710503479</v>
      </c>
      <c r="L1306" s="98">
        <f t="shared" si="157"/>
        <v>278.8969240471348</v>
      </c>
      <c r="M1306" s="98">
        <f t="shared" si="152"/>
        <v>256.05388855158964</v>
      </c>
      <c r="N1306" s="98">
        <v>5790.640081787109</v>
      </c>
      <c r="O1306" s="98">
        <v>6960.3916666666664</v>
      </c>
      <c r="P1306" s="98">
        <v>294.9301851852735</v>
      </c>
      <c r="Q1306" s="98">
        <v>16.033261138138673</v>
      </c>
      <c r="R1306" s="98">
        <f t="shared" si="154"/>
        <v>20.405869716632022</v>
      </c>
      <c r="S1306" s="98">
        <f t="shared" si="158"/>
        <v>961.99566828832042</v>
      </c>
      <c r="T1306" s="101">
        <v>7.446427008207344</v>
      </c>
    </row>
    <row r="1307" spans="2:20" x14ac:dyDescent="0.2">
      <c r="B1307" s="100">
        <v>43715.291666666664</v>
      </c>
      <c r="C1307" s="98">
        <v>6.7454253182146289</v>
      </c>
      <c r="D1307" s="98">
        <f t="shared" si="155"/>
        <v>12.271828217918788</v>
      </c>
      <c r="E1307" s="98">
        <v>96.553333333333327</v>
      </c>
      <c r="F1307" s="98">
        <f t="shared" si="153"/>
        <v>98.601493055555565</v>
      </c>
      <c r="G1307" s="98">
        <v>38144.060555555552</v>
      </c>
      <c r="H1307" s="98">
        <v>20.744824218750001</v>
      </c>
      <c r="I1307" s="98">
        <v>8706.4868518516923</v>
      </c>
      <c r="J1307" s="98">
        <f t="shared" si="156"/>
        <v>75.80850911458333</v>
      </c>
      <c r="K1307" s="98">
        <v>77503.8515625</v>
      </c>
      <c r="L1307" s="98">
        <f t="shared" si="157"/>
        <v>274.09414385247561</v>
      </c>
      <c r="M1307" s="98">
        <f t="shared" ref="M1307:M1370" si="159">AVERAGE(L1284:L1307)</f>
        <v>256.23316975829965</v>
      </c>
      <c r="N1307" s="98">
        <v>5736.0187752278644</v>
      </c>
      <c r="O1307" s="98">
        <v>6964.0375000000004</v>
      </c>
      <c r="P1307" s="98">
        <v>294.98427777776288</v>
      </c>
      <c r="Q1307" s="98">
        <v>20.890133925287259</v>
      </c>
      <c r="R1307" s="98">
        <f t="shared" si="154"/>
        <v>20.234174158069596</v>
      </c>
      <c r="S1307" s="98">
        <f t="shared" si="158"/>
        <v>1253.4080355172355</v>
      </c>
      <c r="T1307" s="101">
        <v>7.2562225566168008</v>
      </c>
    </row>
    <row r="1308" spans="2:20" x14ac:dyDescent="0.2">
      <c r="B1308" s="100">
        <v>43715.333333333336</v>
      </c>
      <c r="C1308" s="98">
        <v>7.3187645973498006</v>
      </c>
      <c r="D1308" s="98">
        <f t="shared" si="155"/>
        <v>12.234908150940555</v>
      </c>
      <c r="E1308" s="98">
        <v>79.526388888888889</v>
      </c>
      <c r="F1308" s="98">
        <f t="shared" si="153"/>
        <v>97.794473379629622</v>
      </c>
      <c r="G1308" s="98">
        <v>43735.533333333333</v>
      </c>
      <c r="H1308" s="98">
        <v>21.643912760416665</v>
      </c>
      <c r="I1308" s="98">
        <v>10045.112222222222</v>
      </c>
      <c r="J1308" s="98">
        <f t="shared" si="156"/>
        <v>57.88247612847222</v>
      </c>
      <c r="K1308" s="98">
        <v>77503.8515625</v>
      </c>
      <c r="L1308" s="98">
        <f t="shared" si="157"/>
        <v>268.56669783795542</v>
      </c>
      <c r="M1308" s="98">
        <f t="shared" si="159"/>
        <v>256.02496777517484</v>
      </c>
      <c r="N1308" s="98">
        <v>6008.9296529134117</v>
      </c>
      <c r="O1308" s="98">
        <v>6965.9324999999999</v>
      </c>
      <c r="P1308" s="98">
        <v>294.66555555555556</v>
      </c>
      <c r="Q1308" s="98">
        <v>26.098857717600154</v>
      </c>
      <c r="R1308" s="98">
        <f t="shared" si="154"/>
        <v>20.418977221440432</v>
      </c>
      <c r="S1308" s="98">
        <f t="shared" si="158"/>
        <v>1565.9314630560093</v>
      </c>
      <c r="T1308" s="101">
        <v>7.4694144337851966</v>
      </c>
    </row>
    <row r="1309" spans="2:20" x14ac:dyDescent="0.2">
      <c r="B1309" s="100">
        <v>43715.375</v>
      </c>
      <c r="C1309" s="98">
        <v>9.005990807972978</v>
      </c>
      <c r="D1309" s="98">
        <f t="shared" si="155"/>
        <v>12.091963111501132</v>
      </c>
      <c r="E1309" s="98">
        <v>81.701666666666668</v>
      </c>
      <c r="F1309" s="98">
        <f t="shared" ref="F1309:F1372" si="160">AVERAGE(E1286:E1309)</f>
        <v>98.273061342592598</v>
      </c>
      <c r="G1309" s="98">
        <v>48210.463851852182</v>
      </c>
      <c r="H1309" s="98">
        <v>23.609288194444446</v>
      </c>
      <c r="I1309" s="98">
        <v>11394.816933760378</v>
      </c>
      <c r="J1309" s="98">
        <f t="shared" si="156"/>
        <v>58.092378472222222</v>
      </c>
      <c r="K1309" s="98">
        <v>77503.8515625</v>
      </c>
      <c r="L1309" s="98">
        <f t="shared" si="157"/>
        <v>264.99646410165559</v>
      </c>
      <c r="M1309" s="98">
        <f t="shared" si="159"/>
        <v>255.79633032633046</v>
      </c>
      <c r="N1309" s="98">
        <v>7200.7246915690102</v>
      </c>
      <c r="O1309" s="98">
        <v>6965.9274999999998</v>
      </c>
      <c r="P1309" s="98">
        <v>294.89527777777778</v>
      </c>
      <c r="Q1309" s="98">
        <v>29.898813676122163</v>
      </c>
      <c r="R1309" s="98">
        <f t="shared" ref="R1309:R1372" si="161">AVERAGE(Q1286:Q1309)</f>
        <v>20.63321652213596</v>
      </c>
      <c r="S1309" s="98">
        <f t="shared" si="158"/>
        <v>1793.9288205673297</v>
      </c>
      <c r="T1309" s="101">
        <v>8.5940756863010268</v>
      </c>
    </row>
    <row r="1310" spans="2:20" x14ac:dyDescent="0.2">
      <c r="B1310" s="100">
        <v>43715.416666666664</v>
      </c>
      <c r="C1310" s="98">
        <v>12.370031598056569</v>
      </c>
      <c r="D1310" s="98">
        <f t="shared" si="155"/>
        <v>11.93010068956765</v>
      </c>
      <c r="E1310" s="98">
        <v>61.185833333333335</v>
      </c>
      <c r="F1310" s="98">
        <f t="shared" si="160"/>
        <v>97.432355324074095</v>
      </c>
      <c r="G1310" s="98">
        <v>52250.389215685922</v>
      </c>
      <c r="H1310" s="98">
        <v>20.085004340277777</v>
      </c>
      <c r="I1310" s="98">
        <v>12735.462129629486</v>
      </c>
      <c r="J1310" s="98">
        <f t="shared" si="156"/>
        <v>41.100828993055558</v>
      </c>
      <c r="K1310" s="98">
        <v>77503.8515625</v>
      </c>
      <c r="L1310" s="98">
        <f t="shared" si="157"/>
        <v>268.94686298701799</v>
      </c>
      <c r="M1310" s="98">
        <f t="shared" si="159"/>
        <v>257.72094323912654</v>
      </c>
      <c r="N1310" s="98">
        <v>9478.4414672851562</v>
      </c>
      <c r="O1310" s="98">
        <v>6968.4516666666668</v>
      </c>
      <c r="P1310" s="98">
        <v>294.84703703708118</v>
      </c>
      <c r="Q1310" s="98">
        <v>25.9001740500632</v>
      </c>
      <c r="R1310" s="98">
        <f t="shared" si="161"/>
        <v>21.011257930328657</v>
      </c>
      <c r="S1310" s="98">
        <f t="shared" si="158"/>
        <v>1554.010443003792</v>
      </c>
      <c r="T1310" s="101">
        <v>11.381337081616124</v>
      </c>
    </row>
    <row r="1311" spans="2:20" x14ac:dyDescent="0.2">
      <c r="B1311" s="100">
        <v>43715.458333333336</v>
      </c>
      <c r="C1311" s="98">
        <v>15.033826386486698</v>
      </c>
      <c r="D1311" s="98">
        <f t="shared" si="155"/>
        <v>11.869603948538469</v>
      </c>
      <c r="E1311" s="98">
        <v>74.043333333333337</v>
      </c>
      <c r="F1311" s="98">
        <f t="shared" si="160"/>
        <v>96.508466435185198</v>
      </c>
      <c r="G1311" s="98">
        <v>56654.88940329419</v>
      </c>
      <c r="H1311" s="98">
        <v>25.032834201388887</v>
      </c>
      <c r="I1311" s="98">
        <v>14079.212952020036</v>
      </c>
      <c r="J1311" s="98">
        <f t="shared" si="156"/>
        <v>49.010499131944449</v>
      </c>
      <c r="K1311" s="98">
        <v>77503.8515625</v>
      </c>
      <c r="L1311" s="98">
        <f t="shared" si="157"/>
        <v>268.72401735810354</v>
      </c>
      <c r="M1311" s="98">
        <f t="shared" si="159"/>
        <v>260.2819090506834</v>
      </c>
      <c r="N1311" s="98">
        <v>11224.163594563803</v>
      </c>
      <c r="O1311" s="98">
        <v>7313.5225</v>
      </c>
      <c r="P1311" s="98">
        <v>295.02768518500858</v>
      </c>
      <c r="Q1311" s="98">
        <v>26.30366782690502</v>
      </c>
      <c r="R1311" s="98">
        <f t="shared" si="161"/>
        <v>21.749821439751727</v>
      </c>
      <c r="S1311" s="98">
        <f t="shared" si="158"/>
        <v>1578.2200696143011</v>
      </c>
      <c r="T1311" s="101">
        <v>13.983177202648303</v>
      </c>
    </row>
    <row r="1312" spans="2:20" x14ac:dyDescent="0.2">
      <c r="B1312" s="100">
        <v>43715.5</v>
      </c>
      <c r="C1312" s="98">
        <v>16.693854130638972</v>
      </c>
      <c r="D1312" s="98">
        <f t="shared" si="155"/>
        <v>11.909314024977988</v>
      </c>
      <c r="E1312" s="98">
        <v>80.298888888888882</v>
      </c>
      <c r="F1312" s="98">
        <f t="shared" si="160"/>
        <v>96.334473379629671</v>
      </c>
      <c r="G1312" s="98">
        <v>60840.096228545575</v>
      </c>
      <c r="H1312" s="98">
        <v>19.795323350694446</v>
      </c>
      <c r="I1312" s="98">
        <v>15413.944383333002</v>
      </c>
      <c r="J1312" s="98">
        <f t="shared" si="156"/>
        <v>60.503565538194437</v>
      </c>
      <c r="K1312" s="98">
        <v>77503.8515625</v>
      </c>
      <c r="L1312" s="98">
        <f t="shared" si="157"/>
        <v>269.44074553838681</v>
      </c>
      <c r="M1312" s="98">
        <f t="shared" si="159"/>
        <v>263.80871472567725</v>
      </c>
      <c r="N1312" s="98">
        <v>12207.771417643229</v>
      </c>
      <c r="O1312" s="98">
        <v>7923.1374999999998</v>
      </c>
      <c r="P1312" s="98">
        <v>294.99111111111114</v>
      </c>
      <c r="Q1312" s="98">
        <v>25.550365572724324</v>
      </c>
      <c r="R1312" s="98">
        <f t="shared" si="161"/>
        <v>22.410191690683746</v>
      </c>
      <c r="S1312" s="98">
        <f t="shared" si="158"/>
        <v>1533.0219343634594</v>
      </c>
      <c r="T1312" s="101">
        <v>16.009957795968738</v>
      </c>
    </row>
    <row r="1313" spans="2:20" x14ac:dyDescent="0.2">
      <c r="B1313" s="100">
        <v>43715.541666666664</v>
      </c>
      <c r="C1313" s="98">
        <v>16.584685834896387</v>
      </c>
      <c r="D1313" s="98">
        <f t="shared" si="155"/>
        <v>11.936780391833162</v>
      </c>
      <c r="E1313" s="98">
        <v>95.99388888888889</v>
      </c>
      <c r="F1313" s="98">
        <f t="shared" si="160"/>
        <v>96.301464120370383</v>
      </c>
      <c r="G1313" s="98">
        <v>66552.586111111115</v>
      </c>
      <c r="H1313" s="98">
        <v>24.977734375000001</v>
      </c>
      <c r="I1313" s="98">
        <v>16744.334999999999</v>
      </c>
      <c r="J1313" s="98">
        <f t="shared" si="156"/>
        <v>71.016154513888893</v>
      </c>
      <c r="K1313" s="98">
        <v>83160.437219956089</v>
      </c>
      <c r="L1313" s="98">
        <f t="shared" si="157"/>
        <v>269.19720777633393</v>
      </c>
      <c r="M1313" s="98">
        <f t="shared" si="159"/>
        <v>265.48228058498989</v>
      </c>
      <c r="N1313" s="98">
        <v>12341.150549316406</v>
      </c>
      <c r="O1313" s="98">
        <v>8022.7924999999996</v>
      </c>
      <c r="P1313" s="98">
        <v>295.25453703703153</v>
      </c>
      <c r="Q1313" s="98">
        <v>26.057329260697589</v>
      </c>
      <c r="R1313" s="98">
        <f t="shared" si="161"/>
        <v>22.60696340853254</v>
      </c>
      <c r="S1313" s="98">
        <f t="shared" si="158"/>
        <v>1563.4397556418553</v>
      </c>
      <c r="T1313" s="101">
        <v>16.893522621790567</v>
      </c>
    </row>
    <row r="1314" spans="2:20" x14ac:dyDescent="0.2">
      <c r="B1314" s="100">
        <v>43715.583333333336</v>
      </c>
      <c r="C1314" s="98">
        <v>15.512313730687731</v>
      </c>
      <c r="D1314" s="98">
        <f t="shared" si="155"/>
        <v>11.94811921241083</v>
      </c>
      <c r="E1314" s="98">
        <v>111.23861111111111</v>
      </c>
      <c r="F1314" s="98">
        <f t="shared" si="160"/>
        <v>96.383177083333308</v>
      </c>
      <c r="G1314" s="98">
        <v>72705.009581322665</v>
      </c>
      <c r="H1314" s="98">
        <v>20.512000868055555</v>
      </c>
      <c r="I1314" s="98">
        <v>18097.941503703794</v>
      </c>
      <c r="J1314" s="98">
        <f t="shared" si="156"/>
        <v>90.726610243055561</v>
      </c>
      <c r="K1314" s="98">
        <v>95149.885021701382</v>
      </c>
      <c r="L1314" s="98">
        <f t="shared" si="157"/>
        <v>269.16780476405387</v>
      </c>
      <c r="M1314" s="98">
        <f t="shared" si="159"/>
        <v>265.88110871587872</v>
      </c>
      <c r="N1314" s="98">
        <v>11684.412498372396</v>
      </c>
      <c r="O1314" s="98">
        <v>7594.461666666667</v>
      </c>
      <c r="P1314" s="98">
        <v>295.22564814814262</v>
      </c>
      <c r="Q1314" s="98">
        <v>26.057843384088741</v>
      </c>
      <c r="R1314" s="98">
        <f t="shared" si="161"/>
        <v>22.647444691223672</v>
      </c>
      <c r="S1314" s="98">
        <f t="shared" si="158"/>
        <v>1563.4706030453244</v>
      </c>
      <c r="T1314" s="101">
        <v>16.553137159258931</v>
      </c>
    </row>
    <row r="1315" spans="2:20" x14ac:dyDescent="0.2">
      <c r="B1315" s="100">
        <v>43715.625</v>
      </c>
      <c r="C1315" s="98">
        <v>14.599200388236333</v>
      </c>
      <c r="D1315" s="98">
        <f t="shared" si="155"/>
        <v>11.9302941294729</v>
      </c>
      <c r="E1315" s="98">
        <v>112.08361111111111</v>
      </c>
      <c r="F1315" s="98">
        <f t="shared" si="160"/>
        <v>96.934971064814803</v>
      </c>
      <c r="G1315" s="98">
        <v>79541.43276972718</v>
      </c>
      <c r="H1315" s="98">
        <v>24.829472257649631</v>
      </c>
      <c r="I1315" s="98">
        <v>19464.071111111112</v>
      </c>
      <c r="J1315" s="98">
        <f t="shared" si="156"/>
        <v>87.254138853461484</v>
      </c>
      <c r="K1315" s="98">
        <v>107209.80602562716</v>
      </c>
      <c r="L1315" s="98">
        <f t="shared" si="157"/>
        <v>272.33596192591722</v>
      </c>
      <c r="M1315" s="98">
        <f t="shared" si="159"/>
        <v>267.04152903556331</v>
      </c>
      <c r="N1315" s="98">
        <v>11248.66293782552</v>
      </c>
      <c r="O1315" s="98">
        <v>7317.1933333333336</v>
      </c>
      <c r="P1315" s="98">
        <v>294.98296296298503</v>
      </c>
      <c r="Q1315" s="98">
        <v>22.647001037067838</v>
      </c>
      <c r="R1315" s="98">
        <f t="shared" si="161"/>
        <v>22.93614988594345</v>
      </c>
      <c r="S1315" s="98">
        <f t="shared" si="158"/>
        <v>1358.8200622240702</v>
      </c>
      <c r="T1315" s="101">
        <v>15.713010243839689</v>
      </c>
    </row>
    <row r="1316" spans="2:20" x14ac:dyDescent="0.2">
      <c r="B1316" s="100">
        <v>43715.666666666664</v>
      </c>
      <c r="C1316" s="98">
        <v>13.692114362080659</v>
      </c>
      <c r="D1316" s="98">
        <f t="shared" si="155"/>
        <v>11.893845961817689</v>
      </c>
      <c r="E1316" s="98">
        <v>124.57138888888889</v>
      </c>
      <c r="F1316" s="98">
        <f t="shared" si="160"/>
        <v>97.371927083333347</v>
      </c>
      <c r="G1316" s="98">
        <v>86084.120888887774</v>
      </c>
      <c r="H1316" s="98">
        <v>20.985872395833333</v>
      </c>
      <c r="I1316" s="98">
        <v>20842.884722222621</v>
      </c>
      <c r="J1316" s="98">
        <f t="shared" si="156"/>
        <v>103.58551649305556</v>
      </c>
      <c r="K1316" s="98">
        <v>119105.42140264326</v>
      </c>
      <c r="L1316" s="98">
        <f t="shared" si="157"/>
        <v>271.85138787952565</v>
      </c>
      <c r="M1316" s="98">
        <f t="shared" si="159"/>
        <v>267.54470313689404</v>
      </c>
      <c r="N1316" s="98">
        <v>10702.059663085938</v>
      </c>
      <c r="O1316" s="98">
        <v>7086.165</v>
      </c>
      <c r="P1316" s="98">
        <v>295.01638888888891</v>
      </c>
      <c r="Q1316" s="98">
        <v>23.165001009363266</v>
      </c>
      <c r="R1316" s="98">
        <f t="shared" si="161"/>
        <v>22.68790248214728</v>
      </c>
      <c r="S1316" s="98">
        <f t="shared" si="158"/>
        <v>1389.900060561796</v>
      </c>
      <c r="T1316" s="101">
        <v>14.930582860415905</v>
      </c>
    </row>
    <row r="1317" spans="2:20" x14ac:dyDescent="0.2">
      <c r="B1317" s="100">
        <v>43715.708333333336</v>
      </c>
      <c r="C1317" s="98">
        <v>13.323974683603737</v>
      </c>
      <c r="D1317" s="98">
        <f t="shared" si="155"/>
        <v>11.87937876065326</v>
      </c>
      <c r="E1317" s="98">
        <v>108.20527777777778</v>
      </c>
      <c r="F1317" s="98">
        <f t="shared" si="160"/>
        <v>97.488524305555572</v>
      </c>
      <c r="G1317" s="98">
        <v>93390.307004830043</v>
      </c>
      <c r="H1317" s="98">
        <v>21.374338107638888</v>
      </c>
      <c r="I1317" s="98">
        <v>22181.938055555554</v>
      </c>
      <c r="J1317" s="98">
        <f t="shared" si="156"/>
        <v>86.830939670138889</v>
      </c>
      <c r="K1317" s="98">
        <v>125419.4616124132</v>
      </c>
      <c r="L1317" s="98">
        <f t="shared" si="157"/>
        <v>270.88588783175993</v>
      </c>
      <c r="M1317" s="98">
        <f t="shared" si="159"/>
        <v>271.83742697802944</v>
      </c>
      <c r="N1317" s="98">
        <v>10245.980869140625</v>
      </c>
      <c r="O1317" s="98">
        <v>6987.7375000000002</v>
      </c>
      <c r="P1317" s="98">
        <v>295.53888888888889</v>
      </c>
      <c r="Q1317" s="98">
        <v>24.65300105712894</v>
      </c>
      <c r="R1317" s="98">
        <f t="shared" si="161"/>
        <v>23.239978023786733</v>
      </c>
      <c r="S1317" s="98">
        <f t="shared" si="158"/>
        <v>1479.1800634277363</v>
      </c>
      <c r="T1317" s="101">
        <v>13.995215092235142</v>
      </c>
    </row>
    <row r="1318" spans="2:20" x14ac:dyDescent="0.2">
      <c r="B1318" s="100">
        <v>43715.75</v>
      </c>
      <c r="C1318" s="98">
        <v>13.101945065227596</v>
      </c>
      <c r="D1318" s="98">
        <f t="shared" si="155"/>
        <v>11.874625004796572</v>
      </c>
      <c r="E1318" s="98">
        <v>132.26027777777779</v>
      </c>
      <c r="F1318" s="98">
        <f t="shared" si="160"/>
        <v>98.51166087962963</v>
      </c>
      <c r="G1318" s="98">
        <v>100140.66319444444</v>
      </c>
      <c r="H1318" s="98">
        <v>24.130631510416666</v>
      </c>
      <c r="I1318" s="98">
        <v>23559.561388888887</v>
      </c>
      <c r="J1318" s="98">
        <f t="shared" si="156"/>
        <v>108.12964626736112</v>
      </c>
      <c r="K1318" s="98">
        <v>125425.5546875</v>
      </c>
      <c r="L1318" s="98">
        <f t="shared" si="157"/>
        <v>270.22115011954475</v>
      </c>
      <c r="M1318" s="98">
        <f t="shared" si="159"/>
        <v>271.88792199814992</v>
      </c>
      <c r="N1318" s="98">
        <v>10036.830282389323</v>
      </c>
      <c r="O1318" s="98">
        <v>6971.6108333333332</v>
      </c>
      <c r="P1318" s="98">
        <v>295.09206790120237</v>
      </c>
      <c r="Q1318" s="98">
        <v>24.870917781657642</v>
      </c>
      <c r="R1318" s="98">
        <f t="shared" si="161"/>
        <v>23.179742777327508</v>
      </c>
      <c r="S1318" s="98">
        <f t="shared" si="158"/>
        <v>1492.2550668994586</v>
      </c>
      <c r="T1318" s="101">
        <v>13.496111601912675</v>
      </c>
    </row>
    <row r="1319" spans="2:20" x14ac:dyDescent="0.2">
      <c r="B1319" s="100">
        <v>43715.791666666664</v>
      </c>
      <c r="C1319" s="98">
        <v>12.848458467039874</v>
      </c>
      <c r="D1319" s="98">
        <f t="shared" si="155"/>
        <v>11.853091014723871</v>
      </c>
      <c r="E1319" s="98">
        <v>93.136736111111105</v>
      </c>
      <c r="F1319" s="98">
        <f t="shared" si="160"/>
        <v>97.611929976851854</v>
      </c>
      <c r="G1319" s="98">
        <v>106959.95769230842</v>
      </c>
      <c r="H1319" s="98">
        <v>20.41218532986111</v>
      </c>
      <c r="I1319" s="98">
        <v>24917.560833333235</v>
      </c>
      <c r="J1319" s="98">
        <f t="shared" si="156"/>
        <v>72.724550781250002</v>
      </c>
      <c r="K1319" s="98">
        <v>125425.5546875</v>
      </c>
      <c r="L1319" s="98">
        <f t="shared" si="157"/>
        <v>270.70612389296292</v>
      </c>
      <c r="M1319" s="98">
        <f t="shared" si="159"/>
        <v>271.90837020213752</v>
      </c>
      <c r="N1319" s="98">
        <v>9844.417855631511</v>
      </c>
      <c r="O1319" s="98">
        <v>6954.84</v>
      </c>
      <c r="P1319" s="98">
        <v>295.05666666666667</v>
      </c>
      <c r="Q1319" s="98">
        <v>24.350542773703733</v>
      </c>
      <c r="R1319" s="98">
        <f t="shared" si="161"/>
        <v>23.160695036302826</v>
      </c>
      <c r="S1319" s="98">
        <f t="shared" si="158"/>
        <v>1461.0325664222239</v>
      </c>
      <c r="T1319" s="101">
        <v>13.199828414122264</v>
      </c>
    </row>
    <row r="1320" spans="2:20" x14ac:dyDescent="0.2">
      <c r="B1320" s="100">
        <v>43715.833333333336</v>
      </c>
      <c r="C1320" s="98">
        <v>12.928215663627359</v>
      </c>
      <c r="D1320" s="98">
        <f t="shared" si="155"/>
        <v>11.830550834964974</v>
      </c>
      <c r="E1320" s="98">
        <v>109.44305555555556</v>
      </c>
      <c r="F1320" s="98">
        <f t="shared" si="160"/>
        <v>98.054649884259263</v>
      </c>
      <c r="G1320" s="98">
        <v>113489.45555555556</v>
      </c>
      <c r="H1320" s="98">
        <v>25.234006076388887</v>
      </c>
      <c r="I1320" s="98">
        <v>26284.900372069147</v>
      </c>
      <c r="J1320" s="98">
        <f t="shared" si="156"/>
        <v>84.20904947916668</v>
      </c>
      <c r="K1320" s="98">
        <v>125425.5546875</v>
      </c>
      <c r="L1320" s="98">
        <f t="shared" si="157"/>
        <v>274.0346703886903</v>
      </c>
      <c r="M1320" s="98">
        <f t="shared" si="159"/>
        <v>272.08409175713172</v>
      </c>
      <c r="N1320" s="98">
        <v>9950.6360986328127</v>
      </c>
      <c r="O1320" s="98">
        <v>6964.0450000000001</v>
      </c>
      <c r="P1320" s="98">
        <v>294.94212962971795</v>
      </c>
      <c r="Q1320" s="98">
        <v>20.907459241027635</v>
      </c>
      <c r="R1320" s="98">
        <f t="shared" si="161"/>
        <v>22.980131660324673</v>
      </c>
      <c r="S1320" s="98">
        <f t="shared" si="158"/>
        <v>1254.447554461658</v>
      </c>
      <c r="T1320" s="101">
        <v>13.14089589536604</v>
      </c>
    </row>
    <row r="1321" spans="2:20" x14ac:dyDescent="0.2">
      <c r="B1321" s="100">
        <v>43715.875</v>
      </c>
      <c r="C1321" s="98">
        <v>12.846146302753025</v>
      </c>
      <c r="D1321" s="98">
        <f t="shared" si="155"/>
        <v>11.812786502125945</v>
      </c>
      <c r="E1321" s="98">
        <v>93.18416666666667</v>
      </c>
      <c r="F1321" s="98">
        <f t="shared" si="160"/>
        <v>97.050176504629619</v>
      </c>
      <c r="G1321" s="98">
        <v>119367.54314236112</v>
      </c>
      <c r="H1321" s="98">
        <v>19.88134765625</v>
      </c>
      <c r="I1321" s="98">
        <v>27633.948622222295</v>
      </c>
      <c r="J1321" s="98">
        <f t="shared" si="156"/>
        <v>73.30281901041667</v>
      </c>
      <c r="K1321" s="98">
        <v>125425.5546875</v>
      </c>
      <c r="L1321" s="98">
        <f t="shared" si="157"/>
        <v>270.23452261283785</v>
      </c>
      <c r="M1321" s="98">
        <f t="shared" si="159"/>
        <v>272.02023739516659</v>
      </c>
      <c r="N1321" s="98">
        <v>9943.1462003580727</v>
      </c>
      <c r="O1321" s="98">
        <v>6976.3325000000004</v>
      </c>
      <c r="P1321" s="98">
        <v>295.11361111111108</v>
      </c>
      <c r="Q1321" s="98">
        <v>24.879088498273244</v>
      </c>
      <c r="R1321" s="98">
        <f t="shared" si="161"/>
        <v>23.032293635458313</v>
      </c>
      <c r="S1321" s="98">
        <f t="shared" si="158"/>
        <v>1492.7453098963947</v>
      </c>
      <c r="T1321" s="101">
        <v>13.185456136994892</v>
      </c>
    </row>
    <row r="1322" spans="2:20" x14ac:dyDescent="0.2">
      <c r="B1322" s="100">
        <v>43715.916666666664</v>
      </c>
      <c r="C1322" s="98">
        <v>12.682332902625204</v>
      </c>
      <c r="D1322" s="98">
        <f t="shared" si="155"/>
        <v>11.774601401984791</v>
      </c>
      <c r="E1322" s="98">
        <v>108.78527777777778</v>
      </c>
      <c r="F1322" s="98">
        <f t="shared" si="160"/>
        <v>98.026009837962945</v>
      </c>
      <c r="G1322" s="98">
        <v>125671.25749158078</v>
      </c>
      <c r="H1322" s="98">
        <v>25.409116771708682</v>
      </c>
      <c r="I1322" s="98">
        <v>28977.323611111111</v>
      </c>
      <c r="J1322" s="98">
        <f t="shared" si="156"/>
        <v>83.376161006069097</v>
      </c>
      <c r="K1322" s="98">
        <v>125425.5546875</v>
      </c>
      <c r="L1322" s="98">
        <f t="shared" si="157"/>
        <v>270.56966791457393</v>
      </c>
      <c r="M1322" s="98">
        <f t="shared" si="159"/>
        <v>271.9169698396139</v>
      </c>
      <c r="N1322" s="98">
        <v>9778.8347599283861</v>
      </c>
      <c r="O1322" s="98">
        <v>6964.5408333333335</v>
      </c>
      <c r="P1322" s="98">
        <v>295.02887731481962</v>
      </c>
      <c r="Q1322" s="98">
        <v>24.459209400245712</v>
      </c>
      <c r="R1322" s="98">
        <f t="shared" si="161"/>
        <v>23.134218116165524</v>
      </c>
      <c r="S1322" s="98">
        <f t="shared" si="158"/>
        <v>1467.5525640147428</v>
      </c>
      <c r="T1322" s="101">
        <v>13.090379838996515</v>
      </c>
    </row>
    <row r="1323" spans="2:20" x14ac:dyDescent="0.2">
      <c r="B1323" s="100">
        <v>43715.958333333336</v>
      </c>
      <c r="C1323" s="98">
        <v>12.516925753734281</v>
      </c>
      <c r="D1323" s="98">
        <f t="shared" si="155"/>
        <v>11.73244410167546</v>
      </c>
      <c r="E1323" s="98">
        <v>105.71777777777778</v>
      </c>
      <c r="F1323" s="98">
        <f t="shared" si="160"/>
        <v>98.016195023148157</v>
      </c>
      <c r="G1323" s="98">
        <v>131233.36111111112</v>
      </c>
      <c r="H1323" s="98">
        <v>20.356391059027779</v>
      </c>
      <c r="I1323" s="98">
        <v>30349.950131481386</v>
      </c>
      <c r="J1323" s="98">
        <f t="shared" si="156"/>
        <v>85.361386718749998</v>
      </c>
      <c r="K1323" s="98">
        <v>125425.5546875</v>
      </c>
      <c r="L1323" s="98">
        <f t="shared" si="157"/>
        <v>270.09628361340197</v>
      </c>
      <c r="M1323" s="98">
        <f t="shared" si="159"/>
        <v>271.88980237621064</v>
      </c>
      <c r="N1323" s="98">
        <v>9605.4826269531259</v>
      </c>
      <c r="O1323" s="98">
        <v>6954.7</v>
      </c>
      <c r="P1323" s="98">
        <v>295.05305555555555</v>
      </c>
      <c r="Q1323" s="98">
        <v>24.956771942153573</v>
      </c>
      <c r="R1323" s="98">
        <f t="shared" si="161"/>
        <v>23.153654098087369</v>
      </c>
      <c r="S1323" s="98">
        <f t="shared" si="158"/>
        <v>1497.4063165292143</v>
      </c>
      <c r="T1323" s="101">
        <v>12.913228902078504</v>
      </c>
    </row>
    <row r="1324" spans="2:20" x14ac:dyDescent="0.2">
      <c r="B1324" s="100">
        <v>43716</v>
      </c>
      <c r="C1324" s="98">
        <v>12.121298248796828</v>
      </c>
      <c r="D1324" s="98">
        <f t="shared" si="155"/>
        <v>11.722541617005833</v>
      </c>
      <c r="E1324" s="98">
        <v>89.667083333333338</v>
      </c>
      <c r="F1324" s="98">
        <f t="shared" si="160"/>
        <v>97.941791087962955</v>
      </c>
      <c r="G1324" s="98">
        <v>137768.07455197201</v>
      </c>
      <c r="H1324" s="98">
        <v>24.371365017361111</v>
      </c>
      <c r="I1324" s="98">
        <v>31691.508055555554</v>
      </c>
      <c r="J1324" s="98">
        <f t="shared" si="156"/>
        <v>65.295718315972223</v>
      </c>
      <c r="K1324" s="98">
        <v>125425.5546875</v>
      </c>
      <c r="L1324" s="98">
        <f t="shared" si="157"/>
        <v>272.18242501301484</v>
      </c>
      <c r="M1324" s="98">
        <f t="shared" si="159"/>
        <v>271.99543139837982</v>
      </c>
      <c r="N1324" s="98">
        <v>9285.3330118815102</v>
      </c>
      <c r="O1324" s="98">
        <v>6951.9466666666667</v>
      </c>
      <c r="P1324" s="98">
        <v>295.00425925927027</v>
      </c>
      <c r="Q1324" s="98">
        <v>22.821834246255456</v>
      </c>
      <c r="R1324" s="98">
        <f t="shared" si="161"/>
        <v>23.051690199371734</v>
      </c>
      <c r="S1324" s="98">
        <f t="shared" si="158"/>
        <v>1369.3100547753274</v>
      </c>
      <c r="T1324" s="101">
        <v>12.602803616103742</v>
      </c>
    </row>
    <row r="1325" spans="2:20" x14ac:dyDescent="0.2">
      <c r="B1325" s="100">
        <v>43716.041666666664</v>
      </c>
      <c r="C1325" s="98">
        <v>10.846783200369941</v>
      </c>
      <c r="D1325" s="98">
        <f t="shared" si="155"/>
        <v>11.70697705773396</v>
      </c>
      <c r="E1325" s="98">
        <v>118.84625</v>
      </c>
      <c r="F1325" s="98">
        <f t="shared" si="160"/>
        <v>98.412271412037043</v>
      </c>
      <c r="G1325" s="98">
        <v>4657.4737547885043</v>
      </c>
      <c r="H1325" s="98">
        <v>20.372092013888889</v>
      </c>
      <c r="I1325" s="98">
        <v>2289.2819444444444</v>
      </c>
      <c r="J1325" s="98">
        <f t="shared" si="156"/>
        <v>98.474157986111109</v>
      </c>
      <c r="K1325" s="98">
        <v>10503.815731803865</v>
      </c>
      <c r="L1325" s="98">
        <f t="shared" si="157"/>
        <v>272.09195733861787</v>
      </c>
      <c r="M1325" s="98">
        <f t="shared" si="159"/>
        <v>272.05264597379096</v>
      </c>
      <c r="N1325" s="98">
        <v>8800.5864213053392</v>
      </c>
      <c r="O1325" s="98">
        <v>6947.4908333333333</v>
      </c>
      <c r="P1325" s="98">
        <v>295.21749999999997</v>
      </c>
      <c r="Q1325" s="98">
        <v>23.125542661382092</v>
      </c>
      <c r="R1325" s="98">
        <f t="shared" si="161"/>
        <v>22.991488226841028</v>
      </c>
      <c r="S1325" s="98">
        <f t="shared" si="158"/>
        <v>1387.5325596829255</v>
      </c>
      <c r="T1325" s="101">
        <v>12.020188880332345</v>
      </c>
    </row>
    <row r="1326" spans="2:20" x14ac:dyDescent="0.2">
      <c r="B1326" s="100">
        <v>43716.083333333336</v>
      </c>
      <c r="C1326" s="98">
        <v>9.5529649151696105</v>
      </c>
      <c r="D1326" s="98">
        <f t="shared" si="155"/>
        <v>11.700444025743783</v>
      </c>
      <c r="E1326" s="98">
        <v>87.823611111111106</v>
      </c>
      <c r="F1326" s="98">
        <f t="shared" si="160"/>
        <v>97.651322337962952</v>
      </c>
      <c r="G1326" s="98">
        <v>9292.6608660124402</v>
      </c>
      <c r="H1326" s="98">
        <v>21.577094184027779</v>
      </c>
      <c r="I1326" s="98">
        <v>1864.1027777777779</v>
      </c>
      <c r="J1326" s="98">
        <f t="shared" si="156"/>
        <v>66.24651692708332</v>
      </c>
      <c r="K1326" s="98">
        <v>27528.259273727206</v>
      </c>
      <c r="L1326" s="98">
        <f t="shared" si="157"/>
        <v>270.35370725532368</v>
      </c>
      <c r="M1326" s="98">
        <f t="shared" si="159"/>
        <v>271.90370065955318</v>
      </c>
      <c r="N1326" s="98">
        <v>7961.5877726236977</v>
      </c>
      <c r="O1326" s="98">
        <v>6950.1341666666667</v>
      </c>
      <c r="P1326" s="98">
        <v>295.08083333333332</v>
      </c>
      <c r="Q1326" s="98">
        <v>24.727126078009604</v>
      </c>
      <c r="R1326" s="98">
        <f t="shared" si="161"/>
        <v>23.139700516388373</v>
      </c>
      <c r="S1326" s="98">
        <f t="shared" si="158"/>
        <v>1483.6275646805761</v>
      </c>
      <c r="T1326" s="101">
        <v>10.959271695431413</v>
      </c>
    </row>
    <row r="1327" spans="2:20" x14ac:dyDescent="0.2">
      <c r="B1327" s="100">
        <v>43716.125</v>
      </c>
      <c r="C1327" s="98">
        <v>8.2414132017813007</v>
      </c>
      <c r="D1327" s="98">
        <f t="shared" si="155"/>
        <v>11.687211425902582</v>
      </c>
      <c r="E1327" s="98">
        <v>100.19277777777778</v>
      </c>
      <c r="F1327" s="98">
        <f t="shared" si="160"/>
        <v>98.004331597222219</v>
      </c>
      <c r="G1327" s="98">
        <v>15547.769444444444</v>
      </c>
      <c r="H1327" s="98">
        <v>23.704611545138889</v>
      </c>
      <c r="I1327" s="98">
        <v>3222.977788888481</v>
      </c>
      <c r="J1327" s="98">
        <f t="shared" si="156"/>
        <v>76.488166232638889</v>
      </c>
      <c r="K1327" s="98">
        <v>48292.524121817485</v>
      </c>
      <c r="L1327" s="98">
        <f t="shared" si="157"/>
        <v>277.96317517264021</v>
      </c>
      <c r="M1327" s="98">
        <f t="shared" si="159"/>
        <v>271.90979219259447</v>
      </c>
      <c r="N1327" s="98">
        <v>7139.918370361328</v>
      </c>
      <c r="O1327" s="98">
        <v>6947.4674999999997</v>
      </c>
      <c r="P1327" s="98">
        <v>295.2167592592703</v>
      </c>
      <c r="Q1327" s="98">
        <v>17.253584086630081</v>
      </c>
      <c r="R1327" s="98">
        <f t="shared" si="161"/>
        <v>23.13275635989076</v>
      </c>
      <c r="S1327" s="98">
        <f t="shared" si="158"/>
        <v>1035.2150451978048</v>
      </c>
      <c r="T1327" s="101">
        <v>9.5639180043449681</v>
      </c>
    </row>
    <row r="1328" spans="2:20" x14ac:dyDescent="0.2">
      <c r="B1328" s="100">
        <v>43716.166666666664</v>
      </c>
      <c r="C1328" s="98">
        <v>7.7131589590178598</v>
      </c>
      <c r="D1328" s="98">
        <f t="shared" si="155"/>
        <v>11.679157733165907</v>
      </c>
      <c r="E1328" s="98">
        <v>103.81944444444444</v>
      </c>
      <c r="F1328" s="98">
        <f t="shared" si="160"/>
        <v>97.598035300925915</v>
      </c>
      <c r="G1328" s="98">
        <v>21273.476145833334</v>
      </c>
      <c r="H1328" s="98">
        <v>20.021039496527777</v>
      </c>
      <c r="I1328" s="98">
        <v>4560.5960944444523</v>
      </c>
      <c r="J1328" s="98">
        <f t="shared" si="156"/>
        <v>83.798404947916666</v>
      </c>
      <c r="K1328" s="98">
        <v>65224.367781032983</v>
      </c>
      <c r="L1328" s="98">
        <f t="shared" si="157"/>
        <v>281.74567830284508</v>
      </c>
      <c r="M1328" s="98">
        <f t="shared" si="159"/>
        <v>271.92627697513757</v>
      </c>
      <c r="N1328" s="98">
        <v>6561.433577880859</v>
      </c>
      <c r="O1328" s="98">
        <v>6946.6116666666667</v>
      </c>
      <c r="P1328" s="98">
        <v>294.90916666666669</v>
      </c>
      <c r="Q1328" s="98">
        <v>13.163488363821623</v>
      </c>
      <c r="R1328" s="98">
        <f t="shared" si="161"/>
        <v>23.112995433557302</v>
      </c>
      <c r="S1328" s="98">
        <f t="shared" si="158"/>
        <v>789.8093018292974</v>
      </c>
      <c r="T1328" s="101">
        <v>8.5909088673194258</v>
      </c>
    </row>
    <row r="1329" spans="2:20" x14ac:dyDescent="0.2">
      <c r="B1329" s="100">
        <v>43716.208333333336</v>
      </c>
      <c r="C1329" s="98">
        <v>7.1798034471935699</v>
      </c>
      <c r="D1329" s="98">
        <f t="shared" si="155"/>
        <v>11.679496030923929</v>
      </c>
      <c r="E1329" s="98">
        <v>94.693888888888893</v>
      </c>
      <c r="F1329" s="98">
        <f t="shared" si="160"/>
        <v>98.218984374999991</v>
      </c>
      <c r="G1329" s="98">
        <v>27586.37616487344</v>
      </c>
      <c r="H1329" s="98">
        <v>24.826453993055555</v>
      </c>
      <c r="I1329" s="98">
        <v>5902.9281334383622</v>
      </c>
      <c r="J1329" s="98">
        <f t="shared" si="156"/>
        <v>69.867434895833341</v>
      </c>
      <c r="K1329" s="98">
        <v>74309.782086691499</v>
      </c>
      <c r="L1329" s="98">
        <f t="shared" si="157"/>
        <v>281.59851766075991</v>
      </c>
      <c r="M1329" s="98">
        <f t="shared" si="159"/>
        <v>272.03758271606392</v>
      </c>
      <c r="N1329" s="98">
        <v>6111.6691040039059</v>
      </c>
      <c r="O1329" s="98">
        <v>6946.9741666666669</v>
      </c>
      <c r="P1329" s="98">
        <v>295.15935185167524</v>
      </c>
      <c r="Q1329" s="98">
        <v>13.560834190915307</v>
      </c>
      <c r="R1329" s="98">
        <f t="shared" si="161"/>
        <v>23.013827038302622</v>
      </c>
      <c r="S1329" s="98">
        <f t="shared" si="158"/>
        <v>813.65005145491841</v>
      </c>
      <c r="T1329" s="101">
        <v>7.8388221141315686</v>
      </c>
    </row>
    <row r="1330" spans="2:20" x14ac:dyDescent="0.2">
      <c r="B1330" s="100">
        <v>43716.25</v>
      </c>
      <c r="C1330" s="98">
        <v>6.6485064144929247</v>
      </c>
      <c r="D1330" s="98">
        <f t="shared" si="155"/>
        <v>11.67117226583558</v>
      </c>
      <c r="E1330" s="98">
        <v>102.08416666666666</v>
      </c>
      <c r="F1330" s="98">
        <f t="shared" si="160"/>
        <v>98.544030671296284</v>
      </c>
      <c r="G1330" s="98">
        <v>32857.494981481716</v>
      </c>
      <c r="H1330" s="98">
        <v>19.273153011204482</v>
      </c>
      <c r="I1330" s="98">
        <v>7237.171088888852</v>
      </c>
      <c r="J1330" s="98">
        <f t="shared" si="156"/>
        <v>82.811013655462176</v>
      </c>
      <c r="K1330" s="98">
        <v>77467.308436053325</v>
      </c>
      <c r="L1330" s="98">
        <f t="shared" si="157"/>
        <v>264.04110992796308</v>
      </c>
      <c r="M1330" s="98">
        <f t="shared" si="159"/>
        <v>271.4185904610984</v>
      </c>
      <c r="N1330" s="98">
        <v>5714.6640718587241</v>
      </c>
      <c r="O1330" s="98">
        <v>6944.1350000000002</v>
      </c>
      <c r="P1330" s="98">
        <v>294.96319444444447</v>
      </c>
      <c r="Q1330" s="98">
        <v>30.922084516481394</v>
      </c>
      <c r="R1330" s="98">
        <f t="shared" si="161"/>
        <v>23.634194679066905</v>
      </c>
      <c r="S1330" s="98">
        <f t="shared" si="158"/>
        <v>1855.3250709888837</v>
      </c>
      <c r="T1330" s="101">
        <v>7.3544337026278175</v>
      </c>
    </row>
    <row r="1331" spans="2:20" x14ac:dyDescent="0.2">
      <c r="B1331" s="100">
        <v>43716.291666666664</v>
      </c>
      <c r="C1331" s="98">
        <v>6.5444277967168532</v>
      </c>
      <c r="D1331" s="98">
        <f t="shared" si="155"/>
        <v>11.662797369106505</v>
      </c>
      <c r="E1331" s="98">
        <v>74.454166666666666</v>
      </c>
      <c r="F1331" s="98">
        <f t="shared" si="160"/>
        <v>97.623232060185202</v>
      </c>
      <c r="G1331" s="98">
        <v>38310.970892020334</v>
      </c>
      <c r="H1331" s="98">
        <v>24.859027777777779</v>
      </c>
      <c r="I1331" s="98">
        <v>8578.7083333333339</v>
      </c>
      <c r="J1331" s="98">
        <f t="shared" si="156"/>
        <v>49.595138888888883</v>
      </c>
      <c r="K1331" s="98">
        <v>77470.25</v>
      </c>
      <c r="L1331" s="98">
        <f t="shared" si="157"/>
        <v>265.34969104046206</v>
      </c>
      <c r="M1331" s="98">
        <f t="shared" si="159"/>
        <v>271.05423826059786</v>
      </c>
      <c r="N1331" s="98">
        <v>5572.6041263834632</v>
      </c>
      <c r="O1331" s="98">
        <v>6947.7008333333333</v>
      </c>
      <c r="P1331" s="98">
        <v>294.95212962963512</v>
      </c>
      <c r="Q1331" s="98">
        <v>29.602438589173058</v>
      </c>
      <c r="R1331" s="98">
        <f t="shared" si="161"/>
        <v>23.997207373395472</v>
      </c>
      <c r="S1331" s="98">
        <f t="shared" si="158"/>
        <v>1776.1463153503835</v>
      </c>
      <c r="T1331" s="101">
        <v>6.8947999340325543</v>
      </c>
    </row>
    <row r="1332" spans="2:20" x14ac:dyDescent="0.2">
      <c r="B1332" s="100">
        <v>43716.333333333336</v>
      </c>
      <c r="C1332" s="98">
        <v>6.9844781089907819</v>
      </c>
      <c r="D1332" s="98">
        <f t="shared" ref="D1332:D1395" si="162">AVERAGE(C1309:C1332)</f>
        <v>11.648868765424879</v>
      </c>
      <c r="E1332" s="98">
        <v>98.655555555555551</v>
      </c>
      <c r="F1332" s="98">
        <f t="shared" si="160"/>
        <v>98.420280671296311</v>
      </c>
      <c r="G1332" s="98">
        <v>43486.845580815207</v>
      </c>
      <c r="H1332" s="98">
        <v>19.414377607788595</v>
      </c>
      <c r="I1332" s="98">
        <v>9908.6501010101911</v>
      </c>
      <c r="J1332" s="98">
        <f t="shared" si="156"/>
        <v>79.241177947766957</v>
      </c>
      <c r="K1332" s="98">
        <v>77470.25</v>
      </c>
      <c r="L1332" s="98">
        <f t="shared" si="157"/>
        <v>269.25527240740405</v>
      </c>
      <c r="M1332" s="98">
        <f t="shared" si="159"/>
        <v>271.08292886765815</v>
      </c>
      <c r="N1332" s="98">
        <v>5835.7520442708337</v>
      </c>
      <c r="O1332" s="98">
        <v>6945.8558333333331</v>
      </c>
      <c r="P1332" s="98">
        <v>295.00990740741292</v>
      </c>
      <c r="Q1332" s="98">
        <v>25.754635000008857</v>
      </c>
      <c r="R1332" s="98">
        <f t="shared" si="161"/>
        <v>23.98286476016251</v>
      </c>
      <c r="S1332" s="98">
        <f t="shared" si="158"/>
        <v>1545.2781000005314</v>
      </c>
      <c r="T1332" s="101">
        <v>7.2199217824586146</v>
      </c>
    </row>
    <row r="1333" spans="2:20" x14ac:dyDescent="0.2">
      <c r="B1333" s="100">
        <v>43716.375</v>
      </c>
      <c r="C1333" s="98">
        <v>8.4705713938793625</v>
      </c>
      <c r="D1333" s="98">
        <f t="shared" si="162"/>
        <v>11.626559623170976</v>
      </c>
      <c r="E1333" s="98">
        <v>105.82666666666667</v>
      </c>
      <c r="F1333" s="98">
        <f t="shared" si="160"/>
        <v>99.425489004629654</v>
      </c>
      <c r="G1333" s="98">
        <v>49371.715497076511</v>
      </c>
      <c r="H1333" s="98">
        <v>23.504915364583333</v>
      </c>
      <c r="I1333" s="98">
        <v>11217.872350807438</v>
      </c>
      <c r="J1333" s="98">
        <f t="shared" si="156"/>
        <v>82.321751302083328</v>
      </c>
      <c r="K1333" s="98">
        <v>77474.555915798614</v>
      </c>
      <c r="L1333" s="98">
        <f t="shared" si="157"/>
        <v>187.52079643588939</v>
      </c>
      <c r="M1333" s="98">
        <f t="shared" si="159"/>
        <v>267.85477604825127</v>
      </c>
      <c r="N1333" s="98">
        <v>6597.1435693359372</v>
      </c>
      <c r="O1333" s="98">
        <v>6948.6549999999997</v>
      </c>
      <c r="P1333" s="98">
        <v>193.64833333333334</v>
      </c>
      <c r="Q1333" s="98">
        <v>6.1275368974439441</v>
      </c>
      <c r="R1333" s="98">
        <f t="shared" si="161"/>
        <v>22.992394894384244</v>
      </c>
      <c r="S1333" s="98">
        <f t="shared" si="158"/>
        <v>367.65221384663664</v>
      </c>
      <c r="T1333" s="101">
        <v>8.1890440444513093</v>
      </c>
    </row>
    <row r="1334" spans="2:20" x14ac:dyDescent="0.2">
      <c r="B1334" s="100">
        <v>43716.416666666664</v>
      </c>
      <c r="C1334" s="98">
        <v>11.395111333529155</v>
      </c>
      <c r="D1334" s="98">
        <f t="shared" si="162"/>
        <v>11.585937945482334</v>
      </c>
      <c r="E1334" s="98">
        <v>79.798333333333332</v>
      </c>
      <c r="F1334" s="98">
        <f t="shared" si="160"/>
        <v>100.20100983796299</v>
      </c>
      <c r="G1334" s="98">
        <v>55004.488815797173</v>
      </c>
      <c r="H1334" s="98">
        <v>20.227202690972224</v>
      </c>
      <c r="I1334" s="98">
        <v>12531.661930555063</v>
      </c>
      <c r="J1334" s="98">
        <f t="shared" si="156"/>
        <v>59.571130642361112</v>
      </c>
      <c r="K1334" s="98">
        <v>77480.4140625</v>
      </c>
      <c r="L1334" s="98">
        <f t="shared" si="157"/>
        <v>274.60814499231674</v>
      </c>
      <c r="M1334" s="98">
        <f t="shared" si="159"/>
        <v>268.09066279847201</v>
      </c>
      <c r="N1334" s="98">
        <v>8749.6453108723963</v>
      </c>
      <c r="O1334" s="98">
        <v>6958.5233333333335</v>
      </c>
      <c r="P1334" s="98">
        <v>295.19166666666666</v>
      </c>
      <c r="Q1334" s="98">
        <v>20.583521674349903</v>
      </c>
      <c r="R1334" s="98">
        <f t="shared" si="161"/>
        <v>22.770867712062856</v>
      </c>
      <c r="S1334" s="98">
        <f t="shared" si="158"/>
        <v>1235.0113004609941</v>
      </c>
      <c r="T1334" s="101">
        <v>10.470347146193186</v>
      </c>
    </row>
    <row r="1335" spans="2:20" x14ac:dyDescent="0.2">
      <c r="B1335" s="100">
        <v>43716.458333333336</v>
      </c>
      <c r="C1335" s="98">
        <v>13.631296734544966</v>
      </c>
      <c r="D1335" s="98">
        <f t="shared" si="162"/>
        <v>11.527499209984761</v>
      </c>
      <c r="E1335" s="98">
        <v>96.729444444444439</v>
      </c>
      <c r="F1335" s="98">
        <f t="shared" si="160"/>
        <v>101.14626446759262</v>
      </c>
      <c r="G1335" s="98">
        <v>60315.323971198268</v>
      </c>
      <c r="H1335" s="98">
        <v>20.933919270833332</v>
      </c>
      <c r="I1335" s="98">
        <v>13837.018055555556</v>
      </c>
      <c r="J1335" s="98">
        <f t="shared" si="156"/>
        <v>75.795525173611111</v>
      </c>
      <c r="K1335" s="98">
        <v>77480.4140625</v>
      </c>
      <c r="L1335" s="98">
        <f t="shared" si="157"/>
        <v>269.82201975394452</v>
      </c>
      <c r="M1335" s="98">
        <f t="shared" si="159"/>
        <v>268.13641289829877</v>
      </c>
      <c r="N1335" s="98">
        <v>10354.064986979167</v>
      </c>
      <c r="O1335" s="98">
        <v>7011.7933333333331</v>
      </c>
      <c r="P1335" s="98">
        <v>295.24566666666004</v>
      </c>
      <c r="Q1335" s="98">
        <v>25.423646912715501</v>
      </c>
      <c r="R1335" s="98">
        <f t="shared" si="161"/>
        <v>22.734200173971626</v>
      </c>
      <c r="S1335" s="98">
        <f t="shared" si="158"/>
        <v>1525.41881476293</v>
      </c>
      <c r="T1335" s="101">
        <v>13.014534556816539</v>
      </c>
    </row>
    <row r="1336" spans="2:20" x14ac:dyDescent="0.2">
      <c r="B1336" s="100">
        <v>43716.5</v>
      </c>
      <c r="C1336" s="98">
        <v>15.124665550964549</v>
      </c>
      <c r="D1336" s="98">
        <f t="shared" si="162"/>
        <v>11.462116352498327</v>
      </c>
      <c r="E1336" s="98">
        <v>77.861111111111114</v>
      </c>
      <c r="F1336" s="98">
        <f t="shared" si="160"/>
        <v>101.04469039351854</v>
      </c>
      <c r="G1336" s="98">
        <v>65392.518417874708</v>
      </c>
      <c r="H1336" s="98">
        <v>23.426464843750001</v>
      </c>
      <c r="I1336" s="98">
        <v>15168.212072650062</v>
      </c>
      <c r="J1336" s="98">
        <f t="shared" si="156"/>
        <v>54.434646267361117</v>
      </c>
      <c r="K1336" s="98">
        <v>77480.4140625</v>
      </c>
      <c r="L1336" s="98">
        <f t="shared" si="157"/>
        <v>270.06267533502745</v>
      </c>
      <c r="M1336" s="98">
        <f t="shared" si="159"/>
        <v>268.16232663982544</v>
      </c>
      <c r="N1336" s="98">
        <v>11247.135590820313</v>
      </c>
      <c r="O1336" s="98">
        <v>7309.5716666666667</v>
      </c>
      <c r="P1336" s="98">
        <v>295.3137962963018</v>
      </c>
      <c r="Q1336" s="98">
        <v>25.251120961274331</v>
      </c>
      <c r="R1336" s="98">
        <f t="shared" si="161"/>
        <v>22.72173164849454</v>
      </c>
      <c r="S1336" s="98">
        <f t="shared" si="158"/>
        <v>1515.0672576764598</v>
      </c>
      <c r="T1336" s="101">
        <v>14.603024154654058</v>
      </c>
    </row>
    <row r="1337" spans="2:20" x14ac:dyDescent="0.2">
      <c r="B1337" s="100">
        <v>43716.541666666664</v>
      </c>
      <c r="C1337" s="98">
        <v>15.50101809232418</v>
      </c>
      <c r="D1337" s="98">
        <f t="shared" si="162"/>
        <v>11.41696352989115</v>
      </c>
      <c r="E1337" s="98">
        <v>99.462777777777774</v>
      </c>
      <c r="F1337" s="98">
        <f t="shared" si="160"/>
        <v>101.18922743055556</v>
      </c>
      <c r="G1337" s="98">
        <v>71482.097222222219</v>
      </c>
      <c r="H1337" s="98">
        <v>20.066767331932773</v>
      </c>
      <c r="I1337" s="98">
        <v>16496.267802777678</v>
      </c>
      <c r="J1337" s="98">
        <f t="shared" si="156"/>
        <v>79.396010445845008</v>
      </c>
      <c r="K1337" s="98">
        <v>77480.4140625</v>
      </c>
      <c r="L1337" s="98">
        <f t="shared" si="157"/>
        <v>269.76725760332823</v>
      </c>
      <c r="M1337" s="98">
        <f t="shared" si="159"/>
        <v>268.1860787159502</v>
      </c>
      <c r="N1337" s="98">
        <v>11515.263340657551</v>
      </c>
      <c r="O1337" s="98">
        <v>7470.86</v>
      </c>
      <c r="P1337" s="98">
        <v>295.23712962958547</v>
      </c>
      <c r="Q1337" s="98">
        <v>25.469872026257217</v>
      </c>
      <c r="R1337" s="98">
        <f t="shared" si="161"/>
        <v>22.697254263726197</v>
      </c>
      <c r="S1337" s="98">
        <f t="shared" si="158"/>
        <v>1528.192321575433</v>
      </c>
      <c r="T1337" s="101">
        <v>15.66615215370328</v>
      </c>
    </row>
    <row r="1338" spans="2:20" x14ac:dyDescent="0.2">
      <c r="B1338" s="100">
        <v>43716.583333333336</v>
      </c>
      <c r="C1338" s="98">
        <v>15.124623533619774</v>
      </c>
      <c r="D1338" s="98">
        <f t="shared" si="162"/>
        <v>11.400809771679988</v>
      </c>
      <c r="E1338" s="98">
        <v>105.77472222222222</v>
      </c>
      <c r="F1338" s="98">
        <f t="shared" si="160"/>
        <v>100.96156539351854</v>
      </c>
      <c r="G1338" s="98">
        <v>76975.939689266554</v>
      </c>
      <c r="H1338" s="98">
        <v>24.763666404061624</v>
      </c>
      <c r="I1338" s="98">
        <v>17832.778611111113</v>
      </c>
      <c r="J1338" s="98">
        <f t="shared" si="156"/>
        <v>81.0110558181606</v>
      </c>
      <c r="K1338" s="98">
        <v>77480.4140625</v>
      </c>
      <c r="L1338" s="98">
        <f t="shared" si="157"/>
        <v>269.29365174706197</v>
      </c>
      <c r="M1338" s="98">
        <f t="shared" si="159"/>
        <v>268.19132234024221</v>
      </c>
      <c r="N1338" s="98">
        <v>11281.043881022135</v>
      </c>
      <c r="O1338" s="98">
        <v>7330.4224999999997</v>
      </c>
      <c r="P1338" s="98">
        <v>294.96444444444444</v>
      </c>
      <c r="Q1338" s="98">
        <v>25.67079269738247</v>
      </c>
      <c r="R1338" s="98">
        <f t="shared" si="161"/>
        <v>22.681127151780103</v>
      </c>
      <c r="S1338" s="98">
        <f t="shared" si="158"/>
        <v>1540.2475618429482</v>
      </c>
      <c r="T1338" s="101">
        <v>15.605590496725506</v>
      </c>
    </row>
    <row r="1339" spans="2:20" x14ac:dyDescent="0.2">
      <c r="B1339" s="100">
        <v>43716.625</v>
      </c>
      <c r="C1339" s="98">
        <v>14.516745211283366</v>
      </c>
      <c r="D1339" s="98">
        <f t="shared" si="162"/>
        <v>11.397374139306949</v>
      </c>
      <c r="E1339" s="98">
        <v>98.549444444444447</v>
      </c>
      <c r="F1339" s="98">
        <f t="shared" si="160"/>
        <v>100.39764178240743</v>
      </c>
      <c r="G1339" s="98">
        <v>83544.68728956196</v>
      </c>
      <c r="H1339" s="98">
        <v>20.100499131944446</v>
      </c>
      <c r="I1339" s="98">
        <v>19163.281374999806</v>
      </c>
      <c r="J1339" s="98">
        <f t="shared" si="156"/>
        <v>78.448945312500001</v>
      </c>
      <c r="K1339" s="98">
        <v>77480.4140625</v>
      </c>
      <c r="L1339" s="98">
        <f t="shared" si="157"/>
        <v>269.89338795235176</v>
      </c>
      <c r="M1339" s="98">
        <f t="shared" si="159"/>
        <v>268.08954842467705</v>
      </c>
      <c r="N1339" s="98">
        <v>10968.655874023438</v>
      </c>
      <c r="O1339" s="98">
        <v>7165.5174999999999</v>
      </c>
      <c r="P1339" s="98">
        <v>294.98055555555555</v>
      </c>
      <c r="Q1339" s="98">
        <v>25.08716760320382</v>
      </c>
      <c r="R1339" s="98">
        <f t="shared" si="161"/>
        <v>22.782800758702439</v>
      </c>
      <c r="S1339" s="98">
        <f t="shared" si="158"/>
        <v>1505.2300561922293</v>
      </c>
      <c r="T1339" s="101">
        <v>15.187316665208588</v>
      </c>
    </row>
    <row r="1340" spans="2:20" x14ac:dyDescent="0.2">
      <c r="B1340" s="100">
        <v>43716.666666666664</v>
      </c>
      <c r="C1340" s="98">
        <v>14.149630783281497</v>
      </c>
      <c r="D1340" s="98">
        <f t="shared" si="162"/>
        <v>11.416437323523651</v>
      </c>
      <c r="E1340" s="98">
        <v>81.346944444444446</v>
      </c>
      <c r="F1340" s="98">
        <f t="shared" si="160"/>
        <v>98.596623263888901</v>
      </c>
      <c r="G1340" s="98">
        <v>88859.260999999649</v>
      </c>
      <c r="H1340" s="98">
        <v>20.010080295138888</v>
      </c>
      <c r="I1340" s="98">
        <v>20372.071666666667</v>
      </c>
      <c r="J1340" s="98">
        <f t="shared" si="156"/>
        <v>61.336864149305555</v>
      </c>
      <c r="K1340" s="98">
        <v>77480.4140625</v>
      </c>
      <c r="L1340" s="98">
        <f t="shared" si="157"/>
        <v>270.03977482175685</v>
      </c>
      <c r="M1340" s="98">
        <f t="shared" si="159"/>
        <v>268.01406454726998</v>
      </c>
      <c r="N1340" s="98">
        <v>10729.931528320312</v>
      </c>
      <c r="O1340" s="98">
        <v>7086.1366666666663</v>
      </c>
      <c r="P1340" s="98">
        <v>295.13574074072972</v>
      </c>
      <c r="Q1340" s="98">
        <v>25.095965918972862</v>
      </c>
      <c r="R1340" s="98">
        <f t="shared" si="161"/>
        <v>22.863257629936172</v>
      </c>
      <c r="S1340" s="98">
        <f t="shared" si="158"/>
        <v>1505.7579551383717</v>
      </c>
      <c r="T1340" s="101">
        <v>14.46618751765798</v>
      </c>
    </row>
    <row r="1341" spans="2:20" x14ac:dyDescent="0.2">
      <c r="B1341" s="100">
        <v>43716.708333333336</v>
      </c>
      <c r="C1341" s="98">
        <v>13.691585190250125</v>
      </c>
      <c r="D1341" s="98">
        <f t="shared" si="162"/>
        <v>11.431754427967249</v>
      </c>
      <c r="E1341" s="98">
        <v>103.34527777777778</v>
      </c>
      <c r="F1341" s="98">
        <f t="shared" si="160"/>
        <v>98.394123263888901</v>
      </c>
      <c r="G1341" s="98">
        <v>94433.678956227828</v>
      </c>
      <c r="H1341" s="98">
        <v>20.100922309027776</v>
      </c>
      <c r="I1341" s="98">
        <v>21540.409444444445</v>
      </c>
      <c r="J1341" s="98">
        <f t="shared" si="156"/>
        <v>83.244355468750001</v>
      </c>
      <c r="K1341" s="98">
        <v>77480.4140625</v>
      </c>
      <c r="L1341" s="98">
        <f t="shared" si="157"/>
        <v>270.93551296581825</v>
      </c>
      <c r="M1341" s="98">
        <f t="shared" si="159"/>
        <v>268.01613226118906</v>
      </c>
      <c r="N1341" s="98">
        <v>10566.527565104167</v>
      </c>
      <c r="O1341" s="98">
        <v>7083.625</v>
      </c>
      <c r="P1341" s="98">
        <v>295.20847222222221</v>
      </c>
      <c r="Q1341" s="98">
        <v>24.272959256403976</v>
      </c>
      <c r="R1341" s="98">
        <f t="shared" si="161"/>
        <v>22.847422554905961</v>
      </c>
      <c r="S1341" s="98">
        <f t="shared" si="158"/>
        <v>1456.3775553842386</v>
      </c>
      <c r="T1341" s="101">
        <v>14.32197797531456</v>
      </c>
    </row>
    <row r="1342" spans="2:20" x14ac:dyDescent="0.2">
      <c r="B1342" s="100">
        <v>43716.75</v>
      </c>
      <c r="C1342" s="98">
        <v>13.376718080278952</v>
      </c>
      <c r="D1342" s="98">
        <f t="shared" si="162"/>
        <v>11.443203303594393</v>
      </c>
      <c r="E1342" s="98">
        <v>104.94569444444444</v>
      </c>
      <c r="F1342" s="98">
        <f t="shared" si="160"/>
        <v>97.256015625000018</v>
      </c>
      <c r="G1342" s="98">
        <v>99897.495195191441</v>
      </c>
      <c r="H1342" s="98">
        <v>19.839941406249999</v>
      </c>
      <c r="I1342" s="98">
        <v>22712.364459259177</v>
      </c>
      <c r="J1342" s="98">
        <f t="shared" si="156"/>
        <v>85.10575303819445</v>
      </c>
      <c r="K1342" s="98">
        <v>77480.4140625</v>
      </c>
      <c r="L1342" s="98">
        <f t="shared" si="157"/>
        <v>272.15354381527754</v>
      </c>
      <c r="M1342" s="98">
        <f t="shared" si="159"/>
        <v>268.09664866517795</v>
      </c>
      <c r="N1342" s="98">
        <v>10286.544896647136</v>
      </c>
      <c r="O1342" s="98">
        <v>7005.6566666666668</v>
      </c>
      <c r="P1342" s="98">
        <v>294.91225308636825</v>
      </c>
      <c r="Q1342" s="98">
        <v>22.758709271090726</v>
      </c>
      <c r="R1342" s="98">
        <f t="shared" si="161"/>
        <v>22.759413866965676</v>
      </c>
      <c r="S1342" s="98">
        <f t="shared" si="158"/>
        <v>1365.5225562654437</v>
      </c>
      <c r="T1342" s="101">
        <v>13.743594231720911</v>
      </c>
    </row>
    <row r="1343" spans="2:20" x14ac:dyDescent="0.2">
      <c r="B1343" s="100">
        <v>43716.791666666664</v>
      </c>
      <c r="C1343" s="98">
        <v>13.304633585611979</v>
      </c>
      <c r="D1343" s="98">
        <f t="shared" si="162"/>
        <v>11.462210600201558</v>
      </c>
      <c r="E1343" s="98">
        <v>85.408333333333331</v>
      </c>
      <c r="F1343" s="98">
        <f t="shared" si="160"/>
        <v>96.933998842592587</v>
      </c>
      <c r="G1343" s="98">
        <v>106293.51574074228</v>
      </c>
      <c r="H1343" s="98">
        <v>19.302030888309027</v>
      </c>
      <c r="I1343" s="98">
        <v>23878.846504629146</v>
      </c>
      <c r="J1343" s="98">
        <f t="shared" si="156"/>
        <v>66.106302445024312</v>
      </c>
      <c r="K1343" s="98">
        <v>77480.4140625</v>
      </c>
      <c r="L1343" s="98">
        <f t="shared" si="157"/>
        <v>269.80337291393846</v>
      </c>
      <c r="M1343" s="98">
        <f t="shared" si="159"/>
        <v>268.05903404105192</v>
      </c>
      <c r="N1343" s="98">
        <v>10235.795530598958</v>
      </c>
      <c r="O1343" s="98">
        <v>7001.7058333333334</v>
      </c>
      <c r="P1343" s="98">
        <v>295.06854166666665</v>
      </c>
      <c r="Q1343" s="98">
        <v>25.265168752728172</v>
      </c>
      <c r="R1343" s="98">
        <f t="shared" si="161"/>
        <v>22.797523282758359</v>
      </c>
      <c r="S1343" s="98">
        <f t="shared" si="158"/>
        <v>1515.9101251636903</v>
      </c>
      <c r="T1343" s="101">
        <v>13.574658968736573</v>
      </c>
    </row>
    <row r="1344" spans="2:20" x14ac:dyDescent="0.2">
      <c r="B1344" s="100">
        <v>43716.833333333336</v>
      </c>
      <c r="C1344" s="98">
        <v>13.569142931124402</v>
      </c>
      <c r="D1344" s="98">
        <f t="shared" si="162"/>
        <v>11.488915903013938</v>
      </c>
      <c r="E1344" s="98">
        <v>121.91583333333334</v>
      </c>
      <c r="F1344" s="98">
        <f t="shared" si="160"/>
        <v>97.45369791666667</v>
      </c>
      <c r="G1344" s="98">
        <v>112032.97162162144</v>
      </c>
      <c r="H1344" s="98">
        <v>15.86513671875</v>
      </c>
      <c r="I1344" s="98">
        <v>25042.78791666813</v>
      </c>
      <c r="J1344" s="98">
        <f t="shared" si="156"/>
        <v>106.05069661458334</v>
      </c>
      <c r="K1344" s="98">
        <v>77480.4140625</v>
      </c>
      <c r="L1344" s="98">
        <f t="shared" si="157"/>
        <v>269.50022044380358</v>
      </c>
      <c r="M1344" s="98">
        <f t="shared" si="159"/>
        <v>267.87009862668157</v>
      </c>
      <c r="N1344" s="98">
        <v>10457.08701985677</v>
      </c>
      <c r="O1344" s="98">
        <v>7032.9766666666665</v>
      </c>
      <c r="P1344" s="98">
        <v>294.85814814832474</v>
      </c>
      <c r="Q1344" s="98">
        <v>25.357927704521185</v>
      </c>
      <c r="R1344" s="98">
        <f t="shared" si="161"/>
        <v>22.982959468737253</v>
      </c>
      <c r="S1344" s="98">
        <f t="shared" si="158"/>
        <v>1521.4756622712712</v>
      </c>
      <c r="T1344" s="101">
        <v>13.724760659101982</v>
      </c>
    </row>
    <row r="1345" spans="2:20" x14ac:dyDescent="0.2">
      <c r="B1345" s="100">
        <v>43716.875</v>
      </c>
      <c r="C1345" s="98">
        <v>13.62574449627505</v>
      </c>
      <c r="D1345" s="98">
        <f t="shared" si="162"/>
        <v>11.521399161077355</v>
      </c>
      <c r="E1345" s="98">
        <v>90.564722222222215</v>
      </c>
      <c r="F1345" s="98">
        <f t="shared" si="160"/>
        <v>97.344554398148148</v>
      </c>
      <c r="G1345" s="98">
        <v>118091.3523592088</v>
      </c>
      <c r="H1345" s="98">
        <v>19.807638888888889</v>
      </c>
      <c r="I1345" s="98">
        <v>26209.039862340225</v>
      </c>
      <c r="J1345" s="98">
        <f t="shared" si="156"/>
        <v>70.757083333333327</v>
      </c>
      <c r="K1345" s="98">
        <v>77480.4140625</v>
      </c>
      <c r="L1345" s="98">
        <f t="shared" si="157"/>
        <v>270.00525126411679</v>
      </c>
      <c r="M1345" s="98">
        <f t="shared" si="159"/>
        <v>267.86054565381824</v>
      </c>
      <c r="N1345" s="98">
        <v>10479.093408203125</v>
      </c>
      <c r="O1345" s="98">
        <v>7040.2208333333338</v>
      </c>
      <c r="P1345" s="98">
        <v>294.59731481482584</v>
      </c>
      <c r="Q1345" s="98">
        <v>24.592063550709021</v>
      </c>
      <c r="R1345" s="98">
        <f t="shared" si="161"/>
        <v>22.971000095922079</v>
      </c>
      <c r="S1345" s="98">
        <f t="shared" si="158"/>
        <v>1475.5238130425412</v>
      </c>
      <c r="T1345" s="101">
        <v>13.931542106583688</v>
      </c>
    </row>
    <row r="1346" spans="2:20" x14ac:dyDescent="0.2">
      <c r="B1346" s="100">
        <v>43716.916666666664</v>
      </c>
      <c r="C1346" s="98">
        <v>13.870808949294604</v>
      </c>
      <c r="D1346" s="98">
        <f t="shared" si="162"/>
        <v>11.570918996355246</v>
      </c>
      <c r="E1346" s="98">
        <v>94.978611111111107</v>
      </c>
      <c r="F1346" s="98">
        <f t="shared" si="160"/>
        <v>96.769276620370363</v>
      </c>
      <c r="G1346" s="98">
        <v>124146.64375</v>
      </c>
      <c r="H1346" s="98">
        <v>19.898730468749999</v>
      </c>
      <c r="I1346" s="98">
        <v>27378.855771073104</v>
      </c>
      <c r="J1346" s="98">
        <f t="shared" si="156"/>
        <v>75.079880642361104</v>
      </c>
      <c r="K1346" s="98">
        <v>77480.4140625</v>
      </c>
      <c r="L1346" s="98">
        <f t="shared" si="157"/>
        <v>273.68242750598688</v>
      </c>
      <c r="M1346" s="98">
        <f t="shared" si="159"/>
        <v>267.9902439701271</v>
      </c>
      <c r="N1346" s="98">
        <v>10643.444385579427</v>
      </c>
      <c r="O1346" s="98">
        <v>7052.375</v>
      </c>
      <c r="P1346" s="98">
        <v>294.93317901233831</v>
      </c>
      <c r="Q1346" s="98">
        <v>21.250751506351452</v>
      </c>
      <c r="R1346" s="98">
        <f t="shared" si="161"/>
        <v>22.837314350343149</v>
      </c>
      <c r="S1346" s="98">
        <f t="shared" si="158"/>
        <v>1275.0450903810872</v>
      </c>
      <c r="T1346" s="101">
        <v>14.126615380975934</v>
      </c>
    </row>
    <row r="1347" spans="2:20" x14ac:dyDescent="0.2">
      <c r="B1347" s="100">
        <v>43716.958333333336</v>
      </c>
      <c r="C1347" s="98">
        <v>13.555509204334683</v>
      </c>
      <c r="D1347" s="98">
        <f t="shared" si="162"/>
        <v>11.614193306796929</v>
      </c>
      <c r="E1347" s="98">
        <v>84.313888888888883</v>
      </c>
      <c r="F1347" s="98">
        <f t="shared" si="160"/>
        <v>95.877447916666654</v>
      </c>
      <c r="G1347" s="98">
        <v>129364.93888888889</v>
      </c>
      <c r="H1347" s="98">
        <v>19.752322048611113</v>
      </c>
      <c r="I1347" s="98">
        <v>28534.009444444444</v>
      </c>
      <c r="J1347" s="98">
        <f t="shared" si="156"/>
        <v>64.561566840277777</v>
      </c>
      <c r="K1347" s="98">
        <v>77480.4140625</v>
      </c>
      <c r="L1347" s="98">
        <f t="shared" si="157"/>
        <v>269.75704942323716</v>
      </c>
      <c r="M1347" s="98">
        <f t="shared" si="159"/>
        <v>267.9761092122036</v>
      </c>
      <c r="N1347" s="98">
        <v>10495.751757812501</v>
      </c>
      <c r="O1347" s="98">
        <v>7033.9250000000002</v>
      </c>
      <c r="P1347" s="98">
        <v>294.79388888888889</v>
      </c>
      <c r="Q1347" s="98">
        <v>25.036839465651752</v>
      </c>
      <c r="R1347" s="98">
        <f t="shared" si="161"/>
        <v>22.840650497155575</v>
      </c>
      <c r="S1347" s="98">
        <f t="shared" si="158"/>
        <v>1502.2103679391053</v>
      </c>
      <c r="T1347" s="101">
        <v>14.140999189111495</v>
      </c>
    </row>
    <row r="1348" spans="2:20" x14ac:dyDescent="0.2">
      <c r="B1348" s="100">
        <v>43717</v>
      </c>
      <c r="C1348" s="98">
        <v>12.746289436854797</v>
      </c>
      <c r="D1348" s="98">
        <f t="shared" si="162"/>
        <v>11.640234606299344</v>
      </c>
      <c r="E1348" s="98">
        <v>101.15694444444445</v>
      </c>
      <c r="F1348" s="98">
        <f t="shared" si="160"/>
        <v>96.356192129629605</v>
      </c>
      <c r="G1348" s="98">
        <v>135113.53090277777</v>
      </c>
      <c r="H1348" s="98">
        <v>19.798654513888888</v>
      </c>
      <c r="I1348" s="98">
        <v>29683.853333333333</v>
      </c>
      <c r="J1348" s="98">
        <f t="shared" si="156"/>
        <v>81.358289930555557</v>
      </c>
      <c r="K1348" s="98">
        <v>77480.4140625</v>
      </c>
      <c r="L1348" s="98">
        <f t="shared" si="157"/>
        <v>257.69122806806121</v>
      </c>
      <c r="M1348" s="98">
        <f t="shared" si="159"/>
        <v>267.37230933949712</v>
      </c>
      <c r="N1348" s="98">
        <v>9403.9157419840503</v>
      </c>
      <c r="O1348" s="98">
        <v>6707.4825000000001</v>
      </c>
      <c r="P1348" s="98">
        <v>283.23416666666668</v>
      </c>
      <c r="Q1348" s="98">
        <v>25.542938598605495</v>
      </c>
      <c r="R1348" s="98">
        <f t="shared" si="161"/>
        <v>22.954029845170155</v>
      </c>
      <c r="S1348" s="98">
        <f t="shared" si="158"/>
        <v>1532.5763159163298</v>
      </c>
      <c r="T1348" s="101">
        <v>13.498532230147005</v>
      </c>
    </row>
    <row r="1349" spans="2:20" x14ac:dyDescent="0.2">
      <c r="B1349" s="100">
        <v>43717.041666666664</v>
      </c>
      <c r="C1349" s="98">
        <v>11.072427224831515</v>
      </c>
      <c r="D1349" s="98">
        <f t="shared" si="162"/>
        <v>11.649636440651911</v>
      </c>
      <c r="E1349" s="98">
        <v>91.047777777777782</v>
      </c>
      <c r="F1349" s="98">
        <f t="shared" si="160"/>
        <v>95.197922453703697</v>
      </c>
      <c r="G1349" s="98">
        <v>3877.4208333333331</v>
      </c>
      <c r="H1349" s="98">
        <v>19.894858579282381</v>
      </c>
      <c r="I1349" s="98">
        <v>2189.3488888888887</v>
      </c>
      <c r="J1349" s="98">
        <f t="shared" si="156"/>
        <v>71.152919198495397</v>
      </c>
      <c r="K1349" s="98">
        <v>9771.5764943605354</v>
      </c>
      <c r="L1349" s="98">
        <f t="shared" si="157"/>
        <v>90.607158386586363</v>
      </c>
      <c r="M1349" s="98">
        <f t="shared" si="159"/>
        <v>259.81044271649586</v>
      </c>
      <c r="N1349" s="98">
        <v>9166.6266605401033</v>
      </c>
      <c r="O1349" s="98">
        <v>8381.75</v>
      </c>
      <c r="P1349" s="98">
        <v>105.07648148147597</v>
      </c>
      <c r="Q1349" s="98">
        <v>14.469323094889599</v>
      </c>
      <c r="R1349" s="98">
        <f t="shared" si="161"/>
        <v>22.593354029899633</v>
      </c>
      <c r="S1349" s="98">
        <f t="shared" si="158"/>
        <v>868.15938569337595</v>
      </c>
      <c r="T1349" s="101">
        <v>10.971293001737859</v>
      </c>
    </row>
    <row r="1350" spans="2:20" x14ac:dyDescent="0.2">
      <c r="B1350" s="100">
        <v>43717.083333333336</v>
      </c>
      <c r="C1350" s="98">
        <v>9.5476332209646682</v>
      </c>
      <c r="D1350" s="98">
        <f t="shared" si="162"/>
        <v>11.649414286726703</v>
      </c>
      <c r="E1350" s="98">
        <v>82.399166666666673</v>
      </c>
      <c r="F1350" s="98">
        <f t="shared" si="160"/>
        <v>94.971903935185182</v>
      </c>
      <c r="G1350" s="98">
        <v>8056.9954248322383</v>
      </c>
      <c r="H1350" s="98">
        <v>19.319891131365068</v>
      </c>
      <c r="I1350" s="98">
        <v>1687.721356481678</v>
      </c>
      <c r="J1350" s="98">
        <f t="shared" ref="J1350:J1413" si="163">E1350-H1350</f>
        <v>63.079275535301605</v>
      </c>
      <c r="K1350" s="98">
        <v>27440.332263273664</v>
      </c>
      <c r="L1350" s="98">
        <f t="shared" ref="L1350:L1413" si="164">P1350-Q1350</f>
        <v>274.74703620319565</v>
      </c>
      <c r="M1350" s="98">
        <f t="shared" si="159"/>
        <v>259.99349808932385</v>
      </c>
      <c r="N1350" s="98">
        <v>8028.9631042480469</v>
      </c>
      <c r="O1350" s="98">
        <v>7602.67</v>
      </c>
      <c r="P1350" s="98">
        <v>295.01203703701498</v>
      </c>
      <c r="Q1350" s="98">
        <v>20.265000833819311</v>
      </c>
      <c r="R1350" s="98">
        <f t="shared" si="161"/>
        <v>22.407432144725036</v>
      </c>
      <c r="S1350" s="98">
        <f t="shared" ref="S1350:S1413" si="165">Q1350*60</f>
        <v>1215.9000500291586</v>
      </c>
      <c r="T1350" s="101">
        <v>11.116974141803803</v>
      </c>
    </row>
    <row r="1351" spans="2:20" x14ac:dyDescent="0.2">
      <c r="B1351" s="100">
        <v>43717.125</v>
      </c>
      <c r="C1351" s="98">
        <v>8.1470790873633483</v>
      </c>
      <c r="D1351" s="98">
        <f t="shared" si="162"/>
        <v>11.645483698625954</v>
      </c>
      <c r="E1351" s="98">
        <v>116.52305555555556</v>
      </c>
      <c r="F1351" s="98">
        <f t="shared" si="160"/>
        <v>95.652332175925892</v>
      </c>
      <c r="G1351" s="98">
        <v>13618.094444444445</v>
      </c>
      <c r="H1351" s="98">
        <v>17.782443576388889</v>
      </c>
      <c r="I1351" s="98">
        <v>2825.0745333345731</v>
      </c>
      <c r="J1351" s="98">
        <f t="shared" si="163"/>
        <v>98.740611979166673</v>
      </c>
      <c r="K1351" s="98">
        <v>48293.511499565975</v>
      </c>
      <c r="L1351" s="98">
        <f t="shared" si="164"/>
        <v>270.71208833315796</v>
      </c>
      <c r="M1351" s="98">
        <f t="shared" si="159"/>
        <v>259.69136947101214</v>
      </c>
      <c r="N1351" s="98">
        <v>7116.6590344238284</v>
      </c>
      <c r="O1351" s="98">
        <v>6972.8566666666666</v>
      </c>
      <c r="P1351" s="98">
        <v>295.09777777777776</v>
      </c>
      <c r="Q1351" s="98">
        <v>24.3856894446198</v>
      </c>
      <c r="R1351" s="98">
        <f t="shared" si="161"/>
        <v>22.704603201307947</v>
      </c>
      <c r="S1351" s="98">
        <f t="shared" si="165"/>
        <v>1463.141366677188</v>
      </c>
      <c r="T1351" s="101">
        <v>9.6562674234171091</v>
      </c>
    </row>
    <row r="1352" spans="2:20" x14ac:dyDescent="0.2">
      <c r="B1352" s="100">
        <v>43717.166666666664</v>
      </c>
      <c r="C1352" s="98">
        <v>7.3375792445076833</v>
      </c>
      <c r="D1352" s="98">
        <f t="shared" si="162"/>
        <v>11.629834543854699</v>
      </c>
      <c r="E1352" s="98">
        <v>84.614166666666662</v>
      </c>
      <c r="F1352" s="98">
        <f t="shared" si="160"/>
        <v>94.852112268518496</v>
      </c>
      <c r="G1352" s="98">
        <v>19343.021418129338</v>
      </c>
      <c r="H1352" s="98">
        <v>16.551985677083334</v>
      </c>
      <c r="I1352" s="98">
        <v>3973.5546090533999</v>
      </c>
      <c r="J1352" s="98">
        <f t="shared" si="163"/>
        <v>68.062180989583325</v>
      </c>
      <c r="K1352" s="98">
        <v>65158.715811631948</v>
      </c>
      <c r="L1352" s="98">
        <f t="shared" si="164"/>
        <v>277.3870481138826</v>
      </c>
      <c r="M1352" s="98">
        <f t="shared" si="159"/>
        <v>259.50975987980536</v>
      </c>
      <c r="N1352" s="98">
        <v>6337.8686161295573</v>
      </c>
      <c r="O1352" s="98">
        <v>6988.5424999999996</v>
      </c>
      <c r="P1352" s="98">
        <v>295.3075</v>
      </c>
      <c r="Q1352" s="98">
        <v>17.920451886117419</v>
      </c>
      <c r="R1352" s="98">
        <f t="shared" si="161"/>
        <v>22.902810014736939</v>
      </c>
      <c r="S1352" s="98">
        <f t="shared" si="165"/>
        <v>1075.2271131670452</v>
      </c>
      <c r="T1352" s="101">
        <v>8.2054793393103562</v>
      </c>
    </row>
    <row r="1353" spans="2:20" x14ac:dyDescent="0.2">
      <c r="B1353" s="100">
        <v>43717.208333333336</v>
      </c>
      <c r="C1353" s="98">
        <v>6.7940195326980515</v>
      </c>
      <c r="D1353" s="98">
        <f t="shared" si="162"/>
        <v>11.613760214084053</v>
      </c>
      <c r="E1353" s="98">
        <v>90.400277777777774</v>
      </c>
      <c r="F1353" s="98">
        <f t="shared" si="160"/>
        <v>94.673211805555539</v>
      </c>
      <c r="G1353" s="98">
        <v>24930.145861110639</v>
      </c>
      <c r="H1353" s="98">
        <v>19.841796875</v>
      </c>
      <c r="I1353" s="98">
        <v>5139.0913742688963</v>
      </c>
      <c r="J1353" s="98">
        <f t="shared" si="163"/>
        <v>70.558480902777774</v>
      </c>
      <c r="K1353" s="98">
        <v>74216.940041232636</v>
      </c>
      <c r="L1353" s="98">
        <f t="shared" si="164"/>
        <v>283.65369168474854</v>
      </c>
      <c r="M1353" s="98">
        <f t="shared" si="159"/>
        <v>259.59539213080484</v>
      </c>
      <c r="N1353" s="98">
        <v>5848.6534110514322</v>
      </c>
      <c r="O1353" s="98">
        <v>6999.2150000000001</v>
      </c>
      <c r="P1353" s="98">
        <v>295.08092592592038</v>
      </c>
      <c r="Q1353" s="98">
        <v>11.427234241171844</v>
      </c>
      <c r="R1353" s="98">
        <f t="shared" si="161"/>
        <v>22.81391001683096</v>
      </c>
      <c r="S1353" s="98">
        <f t="shared" si="165"/>
        <v>685.63405447031062</v>
      </c>
      <c r="T1353" s="101">
        <v>7.2854187197284777</v>
      </c>
    </row>
    <row r="1354" spans="2:20" x14ac:dyDescent="0.2">
      <c r="B1354" s="100">
        <v>43717.25</v>
      </c>
      <c r="C1354" s="98">
        <v>6.728760403785337</v>
      </c>
      <c r="D1354" s="98">
        <f t="shared" si="162"/>
        <v>11.617104130304568</v>
      </c>
      <c r="E1354" s="98">
        <v>80.205555555555549</v>
      </c>
      <c r="F1354" s="98">
        <f t="shared" si="160"/>
        <v>93.761603009259261</v>
      </c>
      <c r="G1354" s="98">
        <v>30003.611111111109</v>
      </c>
      <c r="H1354" s="98">
        <v>19.752647569444445</v>
      </c>
      <c r="I1354" s="98">
        <v>6315.0279277282289</v>
      </c>
      <c r="J1354" s="98">
        <f t="shared" si="163"/>
        <v>60.4529079861111</v>
      </c>
      <c r="K1354" s="98">
        <v>77363.460748697922</v>
      </c>
      <c r="L1354" s="98">
        <f t="shared" si="164"/>
        <v>268.7706608992608</v>
      </c>
      <c r="M1354" s="98">
        <f t="shared" si="159"/>
        <v>259.79245675460896</v>
      </c>
      <c r="N1354" s="98">
        <v>5711.2085400390624</v>
      </c>
      <c r="O1354" s="98">
        <v>7000.6525000000001</v>
      </c>
      <c r="P1354" s="98">
        <v>294.95537037036485</v>
      </c>
      <c r="Q1354" s="98">
        <v>26.184709471104046</v>
      </c>
      <c r="R1354" s="98">
        <f t="shared" si="161"/>
        <v>22.616519389940237</v>
      </c>
      <c r="S1354" s="98">
        <f t="shared" si="165"/>
        <v>1571.0825682662428</v>
      </c>
      <c r="T1354" s="101">
        <v>7.0888219038571698</v>
      </c>
    </row>
    <row r="1355" spans="2:20" x14ac:dyDescent="0.2">
      <c r="B1355" s="100">
        <v>43717.291666666664</v>
      </c>
      <c r="C1355" s="98">
        <v>7.0120266397794087</v>
      </c>
      <c r="D1355" s="98">
        <f t="shared" si="162"/>
        <v>11.636587415432176</v>
      </c>
      <c r="E1355" s="98">
        <v>78.262916666666669</v>
      </c>
      <c r="F1355" s="98">
        <f t="shared" si="160"/>
        <v>93.920300925925915</v>
      </c>
      <c r="G1355" s="98">
        <v>34994.525000000001</v>
      </c>
      <c r="H1355" s="98">
        <v>20.198101128472221</v>
      </c>
      <c r="I1355" s="98">
        <v>7496.5527157407669</v>
      </c>
      <c r="J1355" s="98">
        <f t="shared" si="163"/>
        <v>58.064815538194452</v>
      </c>
      <c r="K1355" s="98">
        <v>77366.9609375</v>
      </c>
      <c r="L1355" s="98">
        <f t="shared" si="164"/>
        <v>268.40044106400677</v>
      </c>
      <c r="M1355" s="98">
        <f t="shared" si="159"/>
        <v>259.91957133892333</v>
      </c>
      <c r="N1355" s="98">
        <v>5880.2746321614586</v>
      </c>
      <c r="O1355" s="98">
        <v>7000.5891666666666</v>
      </c>
      <c r="P1355" s="98">
        <v>294.71587962960206</v>
      </c>
      <c r="Q1355" s="98">
        <v>26.315438565595283</v>
      </c>
      <c r="R1355" s="98">
        <f t="shared" si="161"/>
        <v>22.479561055624497</v>
      </c>
      <c r="S1355" s="98">
        <f t="shared" si="165"/>
        <v>1578.926313935717</v>
      </c>
      <c r="T1355" s="101">
        <v>7.0585491802165699</v>
      </c>
    </row>
    <row r="1356" spans="2:20" x14ac:dyDescent="0.2">
      <c r="B1356" s="100">
        <v>43717.333333333336</v>
      </c>
      <c r="C1356" s="98">
        <v>8.4880727577918318</v>
      </c>
      <c r="D1356" s="98">
        <f t="shared" si="162"/>
        <v>11.699237192465553</v>
      </c>
      <c r="E1356" s="98">
        <v>81.028220173232754</v>
      </c>
      <c r="F1356" s="98">
        <f t="shared" si="160"/>
        <v>93.185828618329154</v>
      </c>
      <c r="G1356" s="98">
        <v>39409.39445008363</v>
      </c>
      <c r="H1356" s="98">
        <v>23.582785373263889</v>
      </c>
      <c r="I1356" s="98">
        <v>8812.2844444444436</v>
      </c>
      <c r="J1356" s="98">
        <f t="shared" si="163"/>
        <v>57.445434799968865</v>
      </c>
      <c r="K1356" s="98">
        <v>77366.9609375</v>
      </c>
      <c r="L1356" s="98">
        <f t="shared" si="164"/>
        <v>266.89359617987026</v>
      </c>
      <c r="M1356" s="98">
        <f t="shared" si="159"/>
        <v>259.82116816277608</v>
      </c>
      <c r="N1356" s="98">
        <v>6708.5341387586441</v>
      </c>
      <c r="O1356" s="98">
        <v>6997.4509639564121</v>
      </c>
      <c r="P1356" s="98">
        <v>295.0313888888889</v>
      </c>
      <c r="Q1356" s="98">
        <v>28.137792709018623</v>
      </c>
      <c r="R1356" s="98">
        <f t="shared" si="161"/>
        <v>22.578859293499907</v>
      </c>
      <c r="S1356" s="98">
        <f t="shared" si="165"/>
        <v>1688.2675625411173</v>
      </c>
      <c r="T1356" s="101">
        <v>8.0996209188183457</v>
      </c>
    </row>
    <row r="1357" spans="2:20" x14ac:dyDescent="0.2">
      <c r="B1357" s="100">
        <v>43717.375</v>
      </c>
      <c r="C1357" s="98">
        <v>13.155114556042115</v>
      </c>
      <c r="D1357" s="98">
        <f t="shared" si="162"/>
        <v>11.894426490889002</v>
      </c>
      <c r="E1357" s="98">
        <v>59.253055555555555</v>
      </c>
      <c r="F1357" s="98">
        <f t="shared" si="160"/>
        <v>91.245261488699512</v>
      </c>
      <c r="G1357" s="98">
        <v>43833.117133954365</v>
      </c>
      <c r="H1357" s="98">
        <v>19.887792968749999</v>
      </c>
      <c r="I1357" s="98">
        <v>10132.503514814873</v>
      </c>
      <c r="J1357" s="98">
        <f t="shared" si="163"/>
        <v>39.365262586805557</v>
      </c>
      <c r="K1357" s="98">
        <v>77366.9609375</v>
      </c>
      <c r="L1357" s="98">
        <f t="shared" si="164"/>
        <v>269.18829062185767</v>
      </c>
      <c r="M1357" s="98">
        <f t="shared" si="159"/>
        <v>263.22398042052481</v>
      </c>
      <c r="N1357" s="98">
        <v>9308.2861433919279</v>
      </c>
      <c r="O1357" s="98">
        <v>7014.7316666666666</v>
      </c>
      <c r="P1357" s="98">
        <v>295.22222222222223</v>
      </c>
      <c r="Q1357" s="98">
        <v>26.033931600364546</v>
      </c>
      <c r="R1357" s="98">
        <f t="shared" si="161"/>
        <v>23.4082924061216</v>
      </c>
      <c r="S1357" s="98">
        <f t="shared" si="165"/>
        <v>1562.0358960218728</v>
      </c>
      <c r="T1357" s="101" t="s">
        <v>60</v>
      </c>
    </row>
    <row r="1358" spans="2:20" x14ac:dyDescent="0.2">
      <c r="B1358" s="100">
        <v>43717.416666666664</v>
      </c>
      <c r="C1358" s="98">
        <v>17.255360422842205</v>
      </c>
      <c r="D1358" s="98">
        <f t="shared" si="162"/>
        <v>12.138603536277046</v>
      </c>
      <c r="E1358" s="98">
        <v>83.313611111111115</v>
      </c>
      <c r="F1358" s="98">
        <f t="shared" si="160"/>
        <v>91.391731396106934</v>
      </c>
      <c r="G1358" s="98">
        <v>48205.585576921701</v>
      </c>
      <c r="H1358" s="98">
        <v>24.676776960784313</v>
      </c>
      <c r="I1358" s="98">
        <v>11471.118662552204</v>
      </c>
      <c r="J1358" s="98">
        <f t="shared" si="163"/>
        <v>58.636834150326806</v>
      </c>
      <c r="K1358" s="98">
        <v>77366.9609375</v>
      </c>
      <c r="L1358" s="98">
        <f t="shared" si="164"/>
        <v>270.59858004217347</v>
      </c>
      <c r="M1358" s="98">
        <f t="shared" si="159"/>
        <v>263.05691521426888</v>
      </c>
      <c r="N1358" s="98">
        <v>12203.09726969401</v>
      </c>
      <c r="O1358" s="98">
        <v>7947.810833333333</v>
      </c>
      <c r="P1358" s="98">
        <v>294.99601851853231</v>
      </c>
      <c r="Q1358" s="98">
        <v>24.39743847635885</v>
      </c>
      <c r="R1358" s="98">
        <f t="shared" si="161"/>
        <v>23.567205606205306</v>
      </c>
      <c r="S1358" s="98">
        <f t="shared" si="165"/>
        <v>1463.846308581531</v>
      </c>
      <c r="T1358" s="101" t="s">
        <v>60</v>
      </c>
    </row>
    <row r="1359" spans="2:20" x14ac:dyDescent="0.2">
      <c r="B1359" s="100">
        <v>43717.458333333336</v>
      </c>
      <c r="C1359" s="98">
        <v>17.419280311266583</v>
      </c>
      <c r="D1359" s="98">
        <f t="shared" si="162"/>
        <v>12.296436185307114</v>
      </c>
      <c r="E1359" s="98">
        <v>90.030277777777783</v>
      </c>
      <c r="F1359" s="98">
        <f t="shared" si="160"/>
        <v>91.11259945166249</v>
      </c>
      <c r="G1359" s="98">
        <v>52534.842920354276</v>
      </c>
      <c r="H1359" s="98">
        <v>19.472016059027776</v>
      </c>
      <c r="I1359" s="98">
        <v>12781.722290741123</v>
      </c>
      <c r="J1359" s="98">
        <f t="shared" si="163"/>
        <v>70.558261718750003</v>
      </c>
      <c r="K1359" s="98">
        <v>77366.9609375</v>
      </c>
      <c r="L1359" s="98">
        <f t="shared" si="164"/>
        <v>270.36244047948469</v>
      </c>
      <c r="M1359" s="98">
        <f t="shared" si="159"/>
        <v>263.07943274449968</v>
      </c>
      <c r="N1359" s="98">
        <v>12424.099981282552</v>
      </c>
      <c r="O1359" s="98">
        <v>8074.9483333333337</v>
      </c>
      <c r="P1359" s="98">
        <v>295.24830246918731</v>
      </c>
      <c r="Q1359" s="98">
        <v>24.885861989702615</v>
      </c>
      <c r="R1359" s="98">
        <f t="shared" si="161"/>
        <v>23.544797901079765</v>
      </c>
      <c r="S1359" s="98">
        <f t="shared" si="165"/>
        <v>1493.1517193821569</v>
      </c>
      <c r="T1359" s="101" t="s">
        <v>60</v>
      </c>
    </row>
    <row r="1360" spans="2:20" x14ac:dyDescent="0.2">
      <c r="B1360" s="100">
        <v>43717.5</v>
      </c>
      <c r="C1360" s="98">
        <v>16.828141590754193</v>
      </c>
      <c r="D1360" s="98">
        <f t="shared" si="162"/>
        <v>12.367414353631681</v>
      </c>
      <c r="E1360" s="98">
        <v>88.129166666666663</v>
      </c>
      <c r="F1360" s="98">
        <f t="shared" si="160"/>
        <v>91.540435099810622</v>
      </c>
      <c r="G1360" s="98">
        <v>58357.991666666669</v>
      </c>
      <c r="H1360" s="98">
        <v>24.673383246527777</v>
      </c>
      <c r="I1360" s="98">
        <v>14090.898611111112</v>
      </c>
      <c r="J1360" s="98">
        <f t="shared" si="163"/>
        <v>63.455783420138886</v>
      </c>
      <c r="K1360" s="98">
        <v>77366.9609375</v>
      </c>
      <c r="L1360" s="98">
        <f t="shared" si="164"/>
        <v>269.85653618806771</v>
      </c>
      <c r="M1360" s="98">
        <f t="shared" si="159"/>
        <v>263.07084361337633</v>
      </c>
      <c r="N1360" s="98">
        <v>11999.937036132813</v>
      </c>
      <c r="O1360" s="98">
        <v>7798.8675000000003</v>
      </c>
      <c r="P1360" s="98">
        <v>294.93577160494198</v>
      </c>
      <c r="Q1360" s="98">
        <v>25.07923541687429</v>
      </c>
      <c r="R1360" s="98">
        <f t="shared" si="161"/>
        <v>23.537636003396432</v>
      </c>
      <c r="S1360" s="98">
        <f t="shared" si="165"/>
        <v>1504.7541250124575</v>
      </c>
      <c r="T1360" s="101">
        <v>16.565540653008682</v>
      </c>
    </row>
    <row r="1361" spans="2:20" x14ac:dyDescent="0.2">
      <c r="B1361" s="100">
        <v>43717.541666666664</v>
      </c>
      <c r="C1361" s="98">
        <v>16.446750631685266</v>
      </c>
      <c r="D1361" s="98">
        <f t="shared" si="162"/>
        <v>12.406819876105059</v>
      </c>
      <c r="E1361" s="98">
        <v>102.33333333333333</v>
      </c>
      <c r="F1361" s="98">
        <f t="shared" si="160"/>
        <v>91.660041581292134</v>
      </c>
      <c r="G1361" s="98">
        <v>64089.577777777777</v>
      </c>
      <c r="H1361" s="98">
        <v>19.772496498599441</v>
      </c>
      <c r="I1361" s="98">
        <v>15421.244722222587</v>
      </c>
      <c r="J1361" s="98">
        <f t="shared" si="163"/>
        <v>82.560836834733891</v>
      </c>
      <c r="K1361" s="98">
        <v>77366.9609375</v>
      </c>
      <c r="L1361" s="98">
        <f t="shared" si="164"/>
        <v>270.08568335688381</v>
      </c>
      <c r="M1361" s="98">
        <f t="shared" si="159"/>
        <v>263.0841113531078</v>
      </c>
      <c r="N1361" s="98">
        <v>11888.472415364584</v>
      </c>
      <c r="O1361" s="98">
        <v>7720.1158333333333</v>
      </c>
      <c r="P1361" s="98">
        <v>294.96944444444443</v>
      </c>
      <c r="Q1361" s="98">
        <v>24.883761087560625</v>
      </c>
      <c r="R1361" s="98">
        <f t="shared" si="161"/>
        <v>23.513214714284075</v>
      </c>
      <c r="S1361" s="98">
        <f t="shared" si="165"/>
        <v>1493.0256652536375</v>
      </c>
      <c r="T1361" s="101">
        <v>17.827271285181503</v>
      </c>
    </row>
    <row r="1362" spans="2:20" x14ac:dyDescent="0.2">
      <c r="B1362" s="100">
        <v>43717.583333333336</v>
      </c>
      <c r="C1362" s="98">
        <v>15.609891618978645</v>
      </c>
      <c r="D1362" s="98">
        <f t="shared" si="162"/>
        <v>12.42703937966168</v>
      </c>
      <c r="E1362" s="98">
        <v>107.49541666666667</v>
      </c>
      <c r="F1362" s="98">
        <f t="shared" si="160"/>
        <v>91.731737183143977</v>
      </c>
      <c r="G1362" s="98">
        <v>70656.85555555555</v>
      </c>
      <c r="H1362" s="98">
        <v>23.784852430555556</v>
      </c>
      <c r="I1362" s="98">
        <v>16744.050833333335</v>
      </c>
      <c r="J1362" s="98">
        <f t="shared" si="163"/>
        <v>83.710564236111111</v>
      </c>
      <c r="K1362" s="98">
        <v>77366.9609375</v>
      </c>
      <c r="L1362" s="98">
        <f t="shared" si="164"/>
        <v>227.26696684331117</v>
      </c>
      <c r="M1362" s="98">
        <f t="shared" si="159"/>
        <v>261.33299948211817</v>
      </c>
      <c r="N1362" s="98">
        <v>11494.788480631511</v>
      </c>
      <c r="O1362" s="98">
        <v>7494.2866666666669</v>
      </c>
      <c r="P1362" s="98">
        <v>244.91259259260363</v>
      </c>
      <c r="Q1362" s="98">
        <v>17.645625749292474</v>
      </c>
      <c r="R1362" s="98">
        <f t="shared" si="161"/>
        <v>23.178832758113657</v>
      </c>
      <c r="S1362" s="98">
        <f t="shared" si="165"/>
        <v>1058.7375449575484</v>
      </c>
      <c r="T1362" s="101">
        <v>16.071154478693757</v>
      </c>
    </row>
    <row r="1363" spans="2:20" x14ac:dyDescent="0.2">
      <c r="B1363" s="100">
        <v>43717.625</v>
      </c>
      <c r="C1363" s="98">
        <v>14.956319479588419</v>
      </c>
      <c r="D1363" s="98">
        <f t="shared" si="162"/>
        <v>12.445354974174391</v>
      </c>
      <c r="E1363" s="98">
        <v>118.84277777777778</v>
      </c>
      <c r="F1363" s="98">
        <f t="shared" si="160"/>
        <v>92.577292738699541</v>
      </c>
      <c r="G1363" s="98">
        <v>76979.200045535297</v>
      </c>
      <c r="H1363" s="98">
        <v>21.202213541666666</v>
      </c>
      <c r="I1363" s="98">
        <v>18088.361420941088</v>
      </c>
      <c r="J1363" s="98">
        <f t="shared" si="163"/>
        <v>97.640564236111118</v>
      </c>
      <c r="K1363" s="98">
        <v>77366.9609375</v>
      </c>
      <c r="L1363" s="98">
        <f t="shared" si="164"/>
        <v>276.34350380453077</v>
      </c>
      <c r="M1363" s="98">
        <f t="shared" si="159"/>
        <v>261.60175430929229</v>
      </c>
      <c r="N1363" s="98">
        <v>11135.340471191406</v>
      </c>
      <c r="O1363" s="98">
        <v>7263.5541666666668</v>
      </c>
      <c r="P1363" s="98">
        <v>295.16518518517415</v>
      </c>
      <c r="Q1363" s="98">
        <v>18.821681380643405</v>
      </c>
      <c r="R1363" s="98">
        <f t="shared" si="161"/>
        <v>22.917770832173641</v>
      </c>
      <c r="S1363" s="98">
        <f t="shared" si="165"/>
        <v>1129.3008828386044</v>
      </c>
      <c r="T1363" s="101">
        <v>13.898869099264136</v>
      </c>
    </row>
    <row r="1364" spans="2:20" x14ac:dyDescent="0.2">
      <c r="B1364" s="100">
        <v>43717.666666666664</v>
      </c>
      <c r="C1364" s="98">
        <v>14.203422163327534</v>
      </c>
      <c r="D1364" s="98">
        <f t="shared" si="162"/>
        <v>12.447596281676311</v>
      </c>
      <c r="E1364" s="98">
        <v>106.60305555555556</v>
      </c>
      <c r="F1364" s="98">
        <f t="shared" si="160"/>
        <v>93.629630701662492</v>
      </c>
      <c r="G1364" s="98">
        <v>84339.143355119755</v>
      </c>
      <c r="H1364" s="98">
        <v>20.732443576388889</v>
      </c>
      <c r="I1364" s="98">
        <v>19423.915000000001</v>
      </c>
      <c r="J1364" s="98">
        <f t="shared" si="163"/>
        <v>85.870611979166668</v>
      </c>
      <c r="K1364" s="98">
        <v>77366.9609375</v>
      </c>
      <c r="L1364" s="98">
        <f t="shared" si="164"/>
        <v>271.42236934907731</v>
      </c>
      <c r="M1364" s="98">
        <f t="shared" si="159"/>
        <v>261.6593624145973</v>
      </c>
      <c r="N1364" s="98">
        <v>10791.374007975261</v>
      </c>
      <c r="O1364" s="98">
        <v>7177.0933333333332</v>
      </c>
      <c r="P1364" s="98">
        <v>295.42287037034828</v>
      </c>
      <c r="Q1364" s="98">
        <v>24.000501021270949</v>
      </c>
      <c r="R1364" s="98">
        <f t="shared" si="161"/>
        <v>22.872126461436064</v>
      </c>
      <c r="S1364" s="98">
        <f t="shared" si="165"/>
        <v>1440.0300612762569</v>
      </c>
      <c r="T1364" s="101">
        <v>14.787036092016432</v>
      </c>
    </row>
    <row r="1365" spans="2:20" x14ac:dyDescent="0.2">
      <c r="B1365" s="100">
        <v>43717.708333333336</v>
      </c>
      <c r="C1365" s="98">
        <v>13.335378246660241</v>
      </c>
      <c r="D1365" s="98">
        <f t="shared" si="162"/>
        <v>12.4327543256934</v>
      </c>
      <c r="E1365" s="98">
        <v>141.06314814819231</v>
      </c>
      <c r="F1365" s="98">
        <f t="shared" si="160"/>
        <v>95.201208633763088</v>
      </c>
      <c r="G1365" s="98">
        <v>91196.963043475145</v>
      </c>
      <c r="H1365" s="98">
        <v>23.911827256944445</v>
      </c>
      <c r="I1365" s="98">
        <v>20764.232222222221</v>
      </c>
      <c r="J1365" s="98">
        <f t="shared" si="163"/>
        <v>117.15132089124786</v>
      </c>
      <c r="K1365" s="98">
        <v>77366.9609375</v>
      </c>
      <c r="L1365" s="98">
        <f t="shared" si="164"/>
        <v>271.58183918558893</v>
      </c>
      <c r="M1365" s="98">
        <f t="shared" si="159"/>
        <v>261.68629267375439</v>
      </c>
      <c r="N1365" s="98">
        <v>10186.646283365886</v>
      </c>
      <c r="O1365" s="98">
        <v>7023.7449999999999</v>
      </c>
      <c r="P1365" s="98">
        <v>295.44111111111113</v>
      </c>
      <c r="Q1365" s="98">
        <v>23.859271925522222</v>
      </c>
      <c r="R1365" s="98">
        <f t="shared" si="161"/>
        <v>22.854889489315983</v>
      </c>
      <c r="S1365" s="98">
        <f t="shared" si="165"/>
        <v>1431.5563155313334</v>
      </c>
      <c r="T1365" s="101">
        <v>14.205811414584362</v>
      </c>
    </row>
    <row r="1366" spans="2:20" x14ac:dyDescent="0.2">
      <c r="B1366" s="100">
        <v>43717.75</v>
      </c>
      <c r="C1366" s="98">
        <v>12.921205675337049</v>
      </c>
      <c r="D1366" s="98">
        <f t="shared" si="162"/>
        <v>12.413774642154152</v>
      </c>
      <c r="E1366" s="98">
        <v>113.28740740739637</v>
      </c>
      <c r="F1366" s="98">
        <f t="shared" si="160"/>
        <v>95.54878000721942</v>
      </c>
      <c r="G1366" s="98">
        <v>98319.423022598421</v>
      </c>
      <c r="H1366" s="98">
        <v>19.637847222222224</v>
      </c>
      <c r="I1366" s="98">
        <v>22089.109125000065</v>
      </c>
      <c r="J1366" s="98">
        <f t="shared" si="163"/>
        <v>93.649560185174153</v>
      </c>
      <c r="K1366" s="98">
        <v>77366.9609375</v>
      </c>
      <c r="L1366" s="98">
        <f t="shared" si="164"/>
        <v>270.32673348449583</v>
      </c>
      <c r="M1366" s="98">
        <f t="shared" si="159"/>
        <v>261.61017557663848</v>
      </c>
      <c r="N1366" s="98">
        <v>9849.8817358398446</v>
      </c>
      <c r="O1366" s="98">
        <v>6991.23</v>
      </c>
      <c r="P1366" s="98">
        <v>295.08969298244762</v>
      </c>
      <c r="Q1366" s="98">
        <v>24.762959497951798</v>
      </c>
      <c r="R1366" s="98">
        <f t="shared" si="161"/>
        <v>22.938399915435198</v>
      </c>
      <c r="S1366" s="98">
        <f t="shared" si="165"/>
        <v>1485.7775698771079</v>
      </c>
      <c r="T1366" s="101">
        <v>13.463961274094052</v>
      </c>
    </row>
    <row r="1367" spans="2:20" x14ac:dyDescent="0.2">
      <c r="B1367" s="100">
        <v>43717.791666666664</v>
      </c>
      <c r="C1367" s="98">
        <v>12.880275660015435</v>
      </c>
      <c r="D1367" s="98">
        <f t="shared" si="162"/>
        <v>12.396093061920963</v>
      </c>
      <c r="E1367" s="98">
        <v>111.35722222222222</v>
      </c>
      <c r="F1367" s="98">
        <f t="shared" si="160"/>
        <v>96.629983710923128</v>
      </c>
      <c r="G1367" s="98">
        <v>105432.69555555556</v>
      </c>
      <c r="H1367" s="98">
        <v>24.731467013888889</v>
      </c>
      <c r="I1367" s="98">
        <v>23417.638142033054</v>
      </c>
      <c r="J1367" s="98">
        <f t="shared" si="163"/>
        <v>86.625755208333331</v>
      </c>
      <c r="K1367" s="98">
        <v>77366.9609375</v>
      </c>
      <c r="L1367" s="98">
        <f t="shared" si="164"/>
        <v>269.57997345125511</v>
      </c>
      <c r="M1367" s="98">
        <f t="shared" si="159"/>
        <v>261.60086726569335</v>
      </c>
      <c r="N1367" s="98">
        <v>9850.1614355468755</v>
      </c>
      <c r="O1367" s="98">
        <v>7006.6733333333332</v>
      </c>
      <c r="P1367" s="98">
        <v>295.48703703704808</v>
      </c>
      <c r="Q1367" s="98">
        <v>25.907063585792979</v>
      </c>
      <c r="R1367" s="98">
        <f t="shared" si="161"/>
        <v>22.965145533479568</v>
      </c>
      <c r="S1367" s="98">
        <f t="shared" si="165"/>
        <v>1554.4238151475788</v>
      </c>
      <c r="T1367" s="101">
        <v>13.253768417146315</v>
      </c>
    </row>
    <row r="1368" spans="2:20" x14ac:dyDescent="0.2">
      <c r="B1368" s="100">
        <v>43717.833333333336</v>
      </c>
      <c r="C1368" s="98">
        <v>13.144697543780008</v>
      </c>
      <c r="D1368" s="98">
        <f t="shared" si="162"/>
        <v>12.378407837448279</v>
      </c>
      <c r="E1368" s="98">
        <v>89.033888888888896</v>
      </c>
      <c r="F1368" s="98">
        <f t="shared" si="160"/>
        <v>95.259902692404623</v>
      </c>
      <c r="G1368" s="98">
        <v>111548.55555555556</v>
      </c>
      <c r="H1368" s="98">
        <v>19.990527343749999</v>
      </c>
      <c r="I1368" s="98">
        <v>24753.502220370323</v>
      </c>
      <c r="J1368" s="98">
        <f t="shared" si="163"/>
        <v>69.043361545138893</v>
      </c>
      <c r="K1368" s="98">
        <v>77366.9609375</v>
      </c>
      <c r="L1368" s="98">
        <f t="shared" si="164"/>
        <v>269.70984394079284</v>
      </c>
      <c r="M1368" s="98">
        <f t="shared" si="159"/>
        <v>261.60960157806795</v>
      </c>
      <c r="N1368" s="98">
        <v>10092.913435872395</v>
      </c>
      <c r="O1368" s="98">
        <v>7003.3283333333329</v>
      </c>
      <c r="P1368" s="98">
        <v>295.52490740742951</v>
      </c>
      <c r="Q1368" s="98">
        <v>25.815063466636673</v>
      </c>
      <c r="R1368" s="98">
        <f t="shared" si="161"/>
        <v>22.984192856901046</v>
      </c>
      <c r="S1368" s="98">
        <f t="shared" si="165"/>
        <v>1548.9038079982004</v>
      </c>
      <c r="T1368" s="101">
        <v>13.485385701478355</v>
      </c>
    </row>
    <row r="1369" spans="2:20" x14ac:dyDescent="0.2">
      <c r="B1369" s="100">
        <v>43717.875</v>
      </c>
      <c r="C1369" s="98">
        <v>13.499123499790828</v>
      </c>
      <c r="D1369" s="98">
        <f t="shared" si="162"/>
        <v>12.373131962594769</v>
      </c>
      <c r="E1369" s="98">
        <v>114.47972222222222</v>
      </c>
      <c r="F1369" s="98">
        <f t="shared" si="160"/>
        <v>96.256361025737945</v>
      </c>
      <c r="G1369" s="98">
        <v>117953.14223646892</v>
      </c>
      <c r="H1369" s="98">
        <v>24.857172309027778</v>
      </c>
      <c r="I1369" s="98">
        <v>26095.509509988889</v>
      </c>
      <c r="J1369" s="98">
        <f t="shared" si="163"/>
        <v>89.622549913194447</v>
      </c>
      <c r="K1369" s="98">
        <v>77366.9609375</v>
      </c>
      <c r="L1369" s="98">
        <f t="shared" si="164"/>
        <v>270.00203371235898</v>
      </c>
      <c r="M1369" s="98">
        <f t="shared" si="159"/>
        <v>261.60946751341135</v>
      </c>
      <c r="N1369" s="98">
        <v>10363.290520019531</v>
      </c>
      <c r="O1369" s="98">
        <v>7028.4291666666668</v>
      </c>
      <c r="P1369" s="98">
        <v>295.01923611111113</v>
      </c>
      <c r="Q1369" s="98">
        <v>25.017202398752172</v>
      </c>
      <c r="R1369" s="98">
        <f t="shared" si="161"/>
        <v>23.001906975569508</v>
      </c>
      <c r="S1369" s="98">
        <f t="shared" si="165"/>
        <v>1501.0321439251304</v>
      </c>
      <c r="T1369" s="101">
        <v>13.757274972698845</v>
      </c>
    </row>
    <row r="1370" spans="2:20" x14ac:dyDescent="0.2">
      <c r="B1370" s="100">
        <v>43717.916666666664</v>
      </c>
      <c r="C1370" s="98">
        <v>14.240879362755351</v>
      </c>
      <c r="D1370" s="98">
        <f t="shared" si="162"/>
        <v>12.388551563155636</v>
      </c>
      <c r="E1370" s="98">
        <v>99.414166666666674</v>
      </c>
      <c r="F1370" s="98">
        <f t="shared" si="160"/>
        <v>96.441175840552731</v>
      </c>
      <c r="G1370" s="98">
        <v>123838.53173400402</v>
      </c>
      <c r="H1370" s="98">
        <v>19.587858072916667</v>
      </c>
      <c r="I1370" s="98">
        <v>27426.537386110169</v>
      </c>
      <c r="J1370" s="98">
        <f t="shared" si="163"/>
        <v>79.826308593750014</v>
      </c>
      <c r="K1370" s="98">
        <v>77366.9609375</v>
      </c>
      <c r="L1370" s="98">
        <f t="shared" si="164"/>
        <v>269.50990879186736</v>
      </c>
      <c r="M1370" s="98">
        <f t="shared" si="159"/>
        <v>261.43561256698968</v>
      </c>
      <c r="N1370" s="98">
        <v>10817.508193359376</v>
      </c>
      <c r="O1370" s="98">
        <v>7126.5858333333335</v>
      </c>
      <c r="P1370" s="98">
        <v>295.06805555555553</v>
      </c>
      <c r="Q1370" s="98">
        <v>25.558146763688161</v>
      </c>
      <c r="R1370" s="98">
        <f t="shared" si="161"/>
        <v>23.181381777958535</v>
      </c>
      <c r="S1370" s="98">
        <f t="shared" si="165"/>
        <v>1533.4888058212896</v>
      </c>
      <c r="T1370" s="101">
        <v>14.346721402986473</v>
      </c>
    </row>
    <row r="1371" spans="2:20" x14ac:dyDescent="0.2">
      <c r="B1371" s="100">
        <v>43717.958333333336</v>
      </c>
      <c r="C1371" s="98">
        <v>14.012497341720801</v>
      </c>
      <c r="D1371" s="98">
        <f t="shared" si="162"/>
        <v>12.407592735546716</v>
      </c>
      <c r="E1371" s="98">
        <v>100.10375000000001</v>
      </c>
      <c r="F1371" s="98">
        <f t="shared" si="160"/>
        <v>97.09908672018237</v>
      </c>
      <c r="G1371" s="98">
        <v>130419.48192007541</v>
      </c>
      <c r="H1371" s="98">
        <v>23.295627170138889</v>
      </c>
      <c r="I1371" s="98">
        <v>28743.320874073961</v>
      </c>
      <c r="J1371" s="98">
        <f t="shared" si="163"/>
        <v>76.808122829861119</v>
      </c>
      <c r="K1371" s="98">
        <v>77366.9609375</v>
      </c>
      <c r="L1371" s="98">
        <f t="shared" si="164"/>
        <v>270.96865363720872</v>
      </c>
      <c r="M1371" s="98">
        <f t="shared" ref="M1371:M1434" si="166">AVERAGE(L1348:L1371)</f>
        <v>261.48609607590515</v>
      </c>
      <c r="N1371" s="98">
        <v>10725.511537272136</v>
      </c>
      <c r="O1371" s="98">
        <v>7100.5633333333335</v>
      </c>
      <c r="P1371" s="98">
        <v>295.1604629629685</v>
      </c>
      <c r="Q1371" s="98">
        <v>24.191809325759792</v>
      </c>
      <c r="R1371" s="98">
        <f t="shared" si="161"/>
        <v>23.146172188796371</v>
      </c>
      <c r="S1371" s="98">
        <f t="shared" si="165"/>
        <v>1451.5085595455876</v>
      </c>
      <c r="T1371" s="101">
        <v>14.666976466452146</v>
      </c>
    </row>
    <row r="1372" spans="2:20" x14ac:dyDescent="0.2">
      <c r="B1372" s="100">
        <v>43718</v>
      </c>
      <c r="C1372" s="98">
        <v>13.197699774212929</v>
      </c>
      <c r="D1372" s="98">
        <f t="shared" si="162"/>
        <v>12.42640149960331</v>
      </c>
      <c r="E1372" s="98">
        <v>129.06694444444443</v>
      </c>
      <c r="F1372" s="98">
        <f t="shared" si="160"/>
        <v>98.262003386849031</v>
      </c>
      <c r="G1372" s="98">
        <v>136739.50148147688</v>
      </c>
      <c r="H1372" s="98">
        <v>20.497753906250001</v>
      </c>
      <c r="I1372" s="98">
        <v>30072.694166666137</v>
      </c>
      <c r="J1372" s="98">
        <f t="shared" si="163"/>
        <v>108.56919053819443</v>
      </c>
      <c r="K1372" s="98">
        <v>77366.9609375</v>
      </c>
      <c r="L1372" s="98">
        <f t="shared" si="164"/>
        <v>272.79489037449991</v>
      </c>
      <c r="M1372" s="98">
        <f t="shared" si="166"/>
        <v>262.11541533867347</v>
      </c>
      <c r="N1372" s="98">
        <v>10234.53927327474</v>
      </c>
      <c r="O1372" s="98">
        <v>7019.4808333333331</v>
      </c>
      <c r="P1372" s="98">
        <v>295.16425925930344</v>
      </c>
      <c r="Q1372" s="98">
        <v>22.369368884803521</v>
      </c>
      <c r="R1372" s="98">
        <f t="shared" si="161"/>
        <v>23.013940117387961</v>
      </c>
      <c r="S1372" s="98">
        <f t="shared" si="165"/>
        <v>1342.1621330882112</v>
      </c>
      <c r="T1372" s="101">
        <v>14.146377080623708</v>
      </c>
    </row>
    <row r="1373" spans="2:20" x14ac:dyDescent="0.2">
      <c r="B1373" s="100">
        <v>43718.041666666664</v>
      </c>
      <c r="C1373" s="98">
        <v>11.730188866084855</v>
      </c>
      <c r="D1373" s="98">
        <f t="shared" si="162"/>
        <v>12.453808234655535</v>
      </c>
      <c r="E1373" s="98">
        <v>100.58972222222222</v>
      </c>
      <c r="F1373" s="98">
        <f t="shared" ref="F1373:F1436" si="167">AVERAGE(E1350:E1373)</f>
        <v>98.659584405367539</v>
      </c>
      <c r="G1373" s="98">
        <v>4008.838888888889</v>
      </c>
      <c r="H1373" s="98">
        <v>20.775162760416666</v>
      </c>
      <c r="I1373" s="98">
        <v>2328.7263888888888</v>
      </c>
      <c r="J1373" s="98">
        <f t="shared" si="163"/>
        <v>79.814559461805558</v>
      </c>
      <c r="K1373" s="98">
        <v>9742.4148695569565</v>
      </c>
      <c r="L1373" s="98">
        <f t="shared" si="164"/>
        <v>269.42561705807844</v>
      </c>
      <c r="M1373" s="98">
        <f t="shared" si="166"/>
        <v>269.5661844499856</v>
      </c>
      <c r="N1373" s="98">
        <v>9398.9278499348966</v>
      </c>
      <c r="O1373" s="98">
        <v>6984.2366666666667</v>
      </c>
      <c r="P1373" s="98">
        <v>294.91138888888889</v>
      </c>
      <c r="Q1373" s="98">
        <v>25.485771830810442</v>
      </c>
      <c r="R1373" s="98">
        <f t="shared" ref="R1373:R1436" si="168">AVERAGE(Q1350:Q1373)</f>
        <v>23.472958814717995</v>
      </c>
      <c r="S1373" s="98">
        <f t="shared" si="165"/>
        <v>1529.1463098486265</v>
      </c>
      <c r="T1373" s="101">
        <v>13.260795172150505</v>
      </c>
    </row>
    <row r="1374" spans="2:20" x14ac:dyDescent="0.2">
      <c r="B1374" s="100">
        <v>43718.083333333336</v>
      </c>
      <c r="C1374" s="98">
        <v>9.858555944777974</v>
      </c>
      <c r="D1374" s="98">
        <f t="shared" si="162"/>
        <v>12.466763348147753</v>
      </c>
      <c r="E1374" s="98">
        <v>109.98916666666666</v>
      </c>
      <c r="F1374" s="98">
        <f t="shared" si="167"/>
        <v>99.809167738700879</v>
      </c>
      <c r="G1374" s="98">
        <v>9078.1555185184625</v>
      </c>
      <c r="H1374" s="98">
        <v>23.887185329861111</v>
      </c>
      <c r="I1374" s="98">
        <v>1979.2761625495223</v>
      </c>
      <c r="J1374" s="98">
        <f t="shared" si="163"/>
        <v>86.101981336805551</v>
      </c>
      <c r="K1374" s="98">
        <v>27332.545553385418</v>
      </c>
      <c r="L1374" s="98">
        <f t="shared" si="164"/>
        <v>268.86750014184599</v>
      </c>
      <c r="M1374" s="98">
        <f t="shared" si="166"/>
        <v>269.32120378076269</v>
      </c>
      <c r="N1374" s="98">
        <v>8255.9889941406254</v>
      </c>
      <c r="O1374" s="98">
        <v>6979.9266666666663</v>
      </c>
      <c r="P1374" s="98">
        <v>294.73277777777776</v>
      </c>
      <c r="Q1374" s="98">
        <v>25.865277635931786</v>
      </c>
      <c r="R1374" s="98">
        <f t="shared" si="168"/>
        <v>23.706303681472676</v>
      </c>
      <c r="S1374" s="98">
        <f t="shared" si="165"/>
        <v>1551.9166581559073</v>
      </c>
      <c r="T1374" s="101">
        <v>11.613186460279524</v>
      </c>
    </row>
    <row r="1375" spans="2:20" x14ac:dyDescent="0.2">
      <c r="B1375" s="100">
        <v>43718.125</v>
      </c>
      <c r="C1375" s="98">
        <v>8.3013210594386333</v>
      </c>
      <c r="D1375" s="98">
        <f t="shared" si="162"/>
        <v>12.473190096984224</v>
      </c>
      <c r="E1375" s="98">
        <v>93.456944444444446</v>
      </c>
      <c r="F1375" s="98">
        <f t="shared" si="167"/>
        <v>98.848079775737915</v>
      </c>
      <c r="G1375" s="98">
        <v>15236.863888888889</v>
      </c>
      <c r="H1375" s="98">
        <v>19.613644748263887</v>
      </c>
      <c r="I1375" s="98">
        <v>3302.0978888890149</v>
      </c>
      <c r="J1375" s="98">
        <f t="shared" si="163"/>
        <v>73.843299696180566</v>
      </c>
      <c r="K1375" s="98">
        <v>48124.094775390622</v>
      </c>
      <c r="L1375" s="98">
        <f t="shared" si="164"/>
        <v>269.52081782461994</v>
      </c>
      <c r="M1375" s="98">
        <f t="shared" si="166"/>
        <v>269.27156750957363</v>
      </c>
      <c r="N1375" s="98">
        <v>7203.1048811848959</v>
      </c>
      <c r="O1375" s="98">
        <v>6984.1724999999997</v>
      </c>
      <c r="P1375" s="98">
        <v>295.10574074082905</v>
      </c>
      <c r="Q1375" s="98">
        <v>25.584922916209131</v>
      </c>
      <c r="R1375" s="98">
        <f t="shared" si="168"/>
        <v>23.756271742788897</v>
      </c>
      <c r="S1375" s="98">
        <f t="shared" si="165"/>
        <v>1535.0953749725479</v>
      </c>
      <c r="T1375" s="101">
        <v>9.9574047827720644</v>
      </c>
    </row>
    <row r="1376" spans="2:20" x14ac:dyDescent="0.2">
      <c r="B1376" s="100">
        <v>43718.166666666664</v>
      </c>
      <c r="C1376" s="98">
        <v>7.2934961200024313</v>
      </c>
      <c r="D1376" s="98">
        <f t="shared" si="162"/>
        <v>12.471353300129836</v>
      </c>
      <c r="E1376" s="98">
        <v>116.30944444444444</v>
      </c>
      <c r="F1376" s="98">
        <f t="shared" si="167"/>
        <v>100.16871634981203</v>
      </c>
      <c r="G1376" s="98">
        <v>21873.258000003498</v>
      </c>
      <c r="H1376" s="98">
        <v>24.176258680555556</v>
      </c>
      <c r="I1376" s="98">
        <v>4620.6648313471014</v>
      </c>
      <c r="J1376" s="98">
        <f t="shared" si="163"/>
        <v>92.133185763888889</v>
      </c>
      <c r="K1376" s="98">
        <v>65198.968620876738</v>
      </c>
      <c r="L1376" s="98">
        <f t="shared" si="164"/>
        <v>269.57899125872802</v>
      </c>
      <c r="M1376" s="98">
        <f t="shared" si="166"/>
        <v>268.94623180727552</v>
      </c>
      <c r="N1376" s="98">
        <v>6302.6358654785154</v>
      </c>
      <c r="O1376" s="98">
        <v>6984.8941666666669</v>
      </c>
      <c r="P1376" s="98">
        <v>295.11055555555555</v>
      </c>
      <c r="Q1376" s="98">
        <v>25.531564296827547</v>
      </c>
      <c r="R1376" s="98">
        <f t="shared" si="168"/>
        <v>24.073401426568495</v>
      </c>
      <c r="S1376" s="98">
        <f t="shared" si="165"/>
        <v>1531.8938578096529</v>
      </c>
      <c r="T1376" s="101">
        <v>8.4605919370212366</v>
      </c>
    </row>
    <row r="1377" spans="2:20" x14ac:dyDescent="0.2">
      <c r="B1377" s="100">
        <v>43718.208333333336</v>
      </c>
      <c r="C1377" s="98">
        <v>6.7773984400431315</v>
      </c>
      <c r="D1377" s="98">
        <f t="shared" si="162"/>
        <v>12.47066075460255</v>
      </c>
      <c r="E1377" s="98">
        <v>99.771388888888893</v>
      </c>
      <c r="F1377" s="98">
        <f t="shared" si="167"/>
        <v>100.55917931277497</v>
      </c>
      <c r="G1377" s="98">
        <v>27618.707135081291</v>
      </c>
      <c r="H1377" s="98">
        <v>19.542187500000001</v>
      </c>
      <c r="I1377" s="98">
        <v>5924.5359222230154</v>
      </c>
      <c r="J1377" s="98">
        <f t="shared" si="163"/>
        <v>80.229201388888896</v>
      </c>
      <c r="K1377" s="98">
        <v>74335.708388310013</v>
      </c>
      <c r="L1377" s="98">
        <f t="shared" si="164"/>
        <v>272.51671052597874</v>
      </c>
      <c r="M1377" s="98">
        <f t="shared" si="166"/>
        <v>268.48219092566012</v>
      </c>
      <c r="N1377" s="98">
        <v>5880.2383650716147</v>
      </c>
      <c r="O1377" s="98">
        <v>6984.92</v>
      </c>
      <c r="P1377" s="98">
        <v>295.12891975303489</v>
      </c>
      <c r="Q1377" s="98">
        <v>22.612209227056137</v>
      </c>
      <c r="R1377" s="98">
        <f t="shared" si="168"/>
        <v>24.539442050980341</v>
      </c>
      <c r="S1377" s="98">
        <f t="shared" si="165"/>
        <v>1356.7325536233682</v>
      </c>
      <c r="T1377" s="101">
        <v>7.6208531013586454</v>
      </c>
    </row>
    <row r="1378" spans="2:20" x14ac:dyDescent="0.2">
      <c r="B1378" s="100">
        <v>43718.25</v>
      </c>
      <c r="C1378" s="98">
        <v>6.6995384319075511</v>
      </c>
      <c r="D1378" s="98">
        <f t="shared" si="162"/>
        <v>12.469443172440975</v>
      </c>
      <c r="E1378" s="98">
        <v>80.453194444444449</v>
      </c>
      <c r="F1378" s="98">
        <f t="shared" si="167"/>
        <v>100.56949759981201</v>
      </c>
      <c r="G1378" s="98">
        <v>33903.012289562488</v>
      </c>
      <c r="H1378" s="98">
        <v>24.609288194444446</v>
      </c>
      <c r="I1378" s="98">
        <v>7234.8705555555553</v>
      </c>
      <c r="J1378" s="98">
        <f t="shared" si="163"/>
        <v>55.843906250000003</v>
      </c>
      <c r="K1378" s="98">
        <v>77475.283459201382</v>
      </c>
      <c r="L1378" s="98">
        <f t="shared" si="164"/>
        <v>270.54615179915811</v>
      </c>
      <c r="M1378" s="98">
        <f t="shared" si="166"/>
        <v>268.5561697131559</v>
      </c>
      <c r="N1378" s="98">
        <v>5796.1449759928382</v>
      </c>
      <c r="O1378" s="98">
        <v>6986.4891666666663</v>
      </c>
      <c r="P1378" s="98">
        <v>294.9927777777778</v>
      </c>
      <c r="Q1378" s="98">
        <v>24.446625978619689</v>
      </c>
      <c r="R1378" s="98">
        <f t="shared" si="168"/>
        <v>24.467021905460154</v>
      </c>
      <c r="S1378" s="98">
        <f t="shared" si="165"/>
        <v>1466.7975587171813</v>
      </c>
      <c r="T1378" s="101">
        <v>7.3777402063904125</v>
      </c>
    </row>
    <row r="1379" spans="2:20" x14ac:dyDescent="0.2">
      <c r="B1379" s="100">
        <v>43718.291666666664</v>
      </c>
      <c r="C1379" s="98">
        <v>6.7401996767994969</v>
      </c>
      <c r="D1379" s="98">
        <f t="shared" si="162"/>
        <v>12.458117048983482</v>
      </c>
      <c r="E1379" s="98">
        <v>104.6225</v>
      </c>
      <c r="F1379" s="98">
        <f t="shared" si="167"/>
        <v>101.66781357203422</v>
      </c>
      <c r="G1379" s="98">
        <v>38849.165522876843</v>
      </c>
      <c r="H1379" s="98">
        <v>19.413661024305554</v>
      </c>
      <c r="I1379" s="98">
        <v>8564.2874583336961</v>
      </c>
      <c r="J1379" s="98">
        <f t="shared" si="163"/>
        <v>85.208838975694448</v>
      </c>
      <c r="K1379" s="98">
        <v>77478.71875</v>
      </c>
      <c r="L1379" s="98">
        <f t="shared" si="164"/>
        <v>269.46138087274301</v>
      </c>
      <c r="M1379" s="98">
        <f t="shared" si="166"/>
        <v>268.60037553851987</v>
      </c>
      <c r="N1379" s="98">
        <v>5718.4234924316406</v>
      </c>
      <c r="O1379" s="98">
        <v>6981.1975000000002</v>
      </c>
      <c r="P1379" s="98">
        <v>295.09711111110119</v>
      </c>
      <c r="Q1379" s="98">
        <v>25.635730238358178</v>
      </c>
      <c r="R1379" s="98">
        <f t="shared" si="168"/>
        <v>24.438700725158608</v>
      </c>
      <c r="S1379" s="98">
        <f t="shared" si="165"/>
        <v>1538.1438143014907</v>
      </c>
      <c r="T1379" s="101">
        <v>7.2747513536325039</v>
      </c>
    </row>
    <row r="1380" spans="2:20" x14ac:dyDescent="0.2">
      <c r="B1380" s="100">
        <v>43718.333333333336</v>
      </c>
      <c r="C1380" s="98">
        <v>8.3892793771845753</v>
      </c>
      <c r="D1380" s="98">
        <f t="shared" si="162"/>
        <v>12.454000658124846</v>
      </c>
      <c r="E1380" s="98">
        <v>90.414444444444442</v>
      </c>
      <c r="F1380" s="98">
        <f t="shared" si="167"/>
        <v>102.05890625000137</v>
      </c>
      <c r="G1380" s="98">
        <v>44154.009150327576</v>
      </c>
      <c r="H1380" s="98">
        <v>23.169715711805555</v>
      </c>
      <c r="I1380" s="98">
        <v>9868.0044444444447</v>
      </c>
      <c r="J1380" s="98">
        <f t="shared" si="163"/>
        <v>67.24472873263889</v>
      </c>
      <c r="K1380" s="98">
        <v>77478.71875</v>
      </c>
      <c r="L1380" s="98">
        <f t="shared" si="164"/>
        <v>270.18950684580096</v>
      </c>
      <c r="M1380" s="98">
        <f t="shared" si="166"/>
        <v>268.73770514960029</v>
      </c>
      <c r="N1380" s="98">
        <v>6680.7120336914058</v>
      </c>
      <c r="O1380" s="98">
        <v>6984.0441666666666</v>
      </c>
      <c r="P1380" s="98">
        <v>295.13916666666665</v>
      </c>
      <c r="Q1380" s="98">
        <v>24.949659820865683</v>
      </c>
      <c r="R1380" s="98">
        <f t="shared" si="168"/>
        <v>24.3058618548189</v>
      </c>
      <c r="S1380" s="98">
        <f t="shared" si="165"/>
        <v>1496.979589251941</v>
      </c>
      <c r="T1380" s="101">
        <v>7.8830868472490048</v>
      </c>
    </row>
    <row r="1381" spans="2:20" x14ac:dyDescent="0.2">
      <c r="B1381" s="100">
        <v>43718.375</v>
      </c>
      <c r="C1381" s="98">
        <v>13.064459716853484</v>
      </c>
      <c r="D1381" s="98">
        <f t="shared" si="162"/>
        <v>12.450223373158652</v>
      </c>
      <c r="E1381" s="98">
        <v>72.265833333333333</v>
      </c>
      <c r="F1381" s="98">
        <f t="shared" si="167"/>
        <v>102.60110532407545</v>
      </c>
      <c r="G1381" s="98">
        <v>49491.207361111112</v>
      </c>
      <c r="H1381" s="98">
        <v>21.245572916666667</v>
      </c>
      <c r="I1381" s="98">
        <v>11201.598611111111</v>
      </c>
      <c r="J1381" s="98">
        <f t="shared" si="163"/>
        <v>51.020260416666666</v>
      </c>
      <c r="K1381" s="98">
        <v>77478.71875</v>
      </c>
      <c r="L1381" s="98">
        <f t="shared" si="164"/>
        <v>269.50629154167245</v>
      </c>
      <c r="M1381" s="98">
        <f t="shared" si="166"/>
        <v>268.75095518792591</v>
      </c>
      <c r="N1381" s="98">
        <v>9814.53233235677</v>
      </c>
      <c r="O1381" s="98">
        <v>7094.0633333333335</v>
      </c>
      <c r="P1381" s="98">
        <v>295.14925925927031</v>
      </c>
      <c r="Q1381" s="98">
        <v>25.64296771759788</v>
      </c>
      <c r="R1381" s="98">
        <f t="shared" si="168"/>
        <v>24.289571693036958</v>
      </c>
      <c r="S1381" s="98">
        <f t="shared" si="165"/>
        <v>1538.5780630558729</v>
      </c>
      <c r="T1381" s="101">
        <v>11.091390226050022</v>
      </c>
    </row>
    <row r="1382" spans="2:20" x14ac:dyDescent="0.2">
      <c r="B1382" s="100">
        <v>43718.416666666664</v>
      </c>
      <c r="C1382" s="98">
        <v>16.949762610859342</v>
      </c>
      <c r="D1382" s="98">
        <f t="shared" si="162"/>
        <v>12.437490130992698</v>
      </c>
      <c r="E1382" s="98">
        <v>81.921111111111117</v>
      </c>
      <c r="F1382" s="98">
        <f t="shared" si="167"/>
        <v>102.54308449074212</v>
      </c>
      <c r="G1382" s="98">
        <v>54118.444444444445</v>
      </c>
      <c r="H1382" s="98">
        <v>74.820518663194449</v>
      </c>
      <c r="I1382" s="98">
        <v>13411.715833333334</v>
      </c>
      <c r="J1382" s="98">
        <f t="shared" si="163"/>
        <v>7.100592447916668</v>
      </c>
      <c r="K1382" s="98">
        <v>77478.71875</v>
      </c>
      <c r="L1382" s="98">
        <f t="shared" si="164"/>
        <v>272.69889724461154</v>
      </c>
      <c r="M1382" s="98">
        <f t="shared" si="166"/>
        <v>268.8384684046942</v>
      </c>
      <c r="N1382" s="98">
        <v>12446.884677734375</v>
      </c>
      <c r="O1382" s="98">
        <v>8075.7933333333331</v>
      </c>
      <c r="P1382" s="98">
        <v>294.98564814812607</v>
      </c>
      <c r="Q1382" s="98">
        <v>22.286750903514523</v>
      </c>
      <c r="R1382" s="98">
        <f t="shared" si="168"/>
        <v>24.201626377501778</v>
      </c>
      <c r="S1382" s="98">
        <f t="shared" si="165"/>
        <v>1337.2050542108714</v>
      </c>
      <c r="T1382" s="101">
        <v>15.088794777433504</v>
      </c>
    </row>
    <row r="1383" spans="2:20" x14ac:dyDescent="0.2">
      <c r="B1383" s="100">
        <v>43718.458333333336</v>
      </c>
      <c r="C1383" s="98">
        <v>17.015316067683873</v>
      </c>
      <c r="D1383" s="98">
        <f t="shared" si="162"/>
        <v>12.420658287510088</v>
      </c>
      <c r="E1383" s="98">
        <v>79.010555555555555</v>
      </c>
      <c r="F1383" s="98">
        <f t="shared" si="167"/>
        <v>102.08392939814955</v>
      </c>
      <c r="G1383" s="98">
        <v>58876.357638888891</v>
      </c>
      <c r="H1383" s="98">
        <v>121.95801866319445</v>
      </c>
      <c r="I1383" s="98">
        <v>20116.389799999663</v>
      </c>
      <c r="J1383" s="98">
        <f t="shared" si="163"/>
        <v>-42.947463107638896</v>
      </c>
      <c r="K1383" s="98">
        <v>77478.71875</v>
      </c>
      <c r="L1383" s="98">
        <f t="shared" si="164"/>
        <v>274.62653023583186</v>
      </c>
      <c r="M1383" s="98">
        <f t="shared" si="166"/>
        <v>269.01613881120863</v>
      </c>
      <c r="N1383" s="98">
        <v>12478.943806152343</v>
      </c>
      <c r="O1383" s="98">
        <v>8117.7033333333329</v>
      </c>
      <c r="P1383" s="98">
        <v>295.17361111111109</v>
      </c>
      <c r="Q1383" s="98">
        <v>20.547080875279239</v>
      </c>
      <c r="R1383" s="98">
        <f t="shared" si="168"/>
        <v>24.020843831067467</v>
      </c>
      <c r="S1383" s="98">
        <f t="shared" si="165"/>
        <v>1232.8248525167544</v>
      </c>
      <c r="T1383" s="101">
        <v>17.198149154716067</v>
      </c>
    </row>
    <row r="1384" spans="2:20" x14ac:dyDescent="0.2">
      <c r="B1384" s="100">
        <v>43718.5</v>
      </c>
      <c r="C1384" s="98">
        <v>15.77827678097619</v>
      </c>
      <c r="D1384" s="98">
        <f t="shared" si="162"/>
        <v>12.376913920436003</v>
      </c>
      <c r="E1384" s="98">
        <v>113.08723404255319</v>
      </c>
      <c r="F1384" s="98">
        <f t="shared" si="167"/>
        <v>103.12384887214479</v>
      </c>
      <c r="G1384" s="98">
        <v>63799.48965349167</v>
      </c>
      <c r="H1384" s="98">
        <v>123.84911024305555</v>
      </c>
      <c r="I1384" s="98">
        <v>27551.971188888681</v>
      </c>
      <c r="J1384" s="98">
        <f t="shared" si="163"/>
        <v>-10.761876200502357</v>
      </c>
      <c r="K1384" s="98">
        <v>77478.71875</v>
      </c>
      <c r="L1384" s="98">
        <f t="shared" si="164"/>
        <v>275.9455838602326</v>
      </c>
      <c r="M1384" s="98">
        <f t="shared" si="166"/>
        <v>269.26984913088216</v>
      </c>
      <c r="N1384" s="98">
        <v>11554.426973093052</v>
      </c>
      <c r="O1384" s="98">
        <v>7495.5804046858357</v>
      </c>
      <c r="P1384" s="98">
        <v>294.7322095959592</v>
      </c>
      <c r="Q1384" s="98">
        <v>18.78662573572662</v>
      </c>
      <c r="R1384" s="98">
        <f t="shared" si="168"/>
        <v>23.758651761019646</v>
      </c>
      <c r="S1384" s="98">
        <f t="shared" si="165"/>
        <v>1127.1975441435973</v>
      </c>
      <c r="T1384" s="101">
        <v>16.475663672787292</v>
      </c>
    </row>
    <row r="1385" spans="2:20" x14ac:dyDescent="0.2">
      <c r="B1385" s="100">
        <v>43718.541666666664</v>
      </c>
      <c r="C1385" s="98">
        <v>15.323849400236892</v>
      </c>
      <c r="D1385" s="98">
        <f t="shared" si="162"/>
        <v>12.330126369125653</v>
      </c>
      <c r="E1385" s="98">
        <v>87.657499999999999</v>
      </c>
      <c r="F1385" s="98">
        <f t="shared" si="167"/>
        <v>102.51235581658925</v>
      </c>
      <c r="G1385" s="98">
        <v>70298.021807627942</v>
      </c>
      <c r="H1385" s="98">
        <v>124.95479600694445</v>
      </c>
      <c r="I1385" s="98">
        <v>35052.354818375505</v>
      </c>
      <c r="J1385" s="98">
        <f t="shared" si="163"/>
        <v>-37.29729600694445</v>
      </c>
      <c r="K1385" s="98">
        <v>77478.71875</v>
      </c>
      <c r="L1385" s="98">
        <f t="shared" si="164"/>
        <v>273.44618434118729</v>
      </c>
      <c r="M1385" s="98">
        <f t="shared" si="166"/>
        <v>269.40987000522807</v>
      </c>
      <c r="N1385" s="98">
        <v>11313.58766031901</v>
      </c>
      <c r="O1385" s="98">
        <v>7374.5358333333334</v>
      </c>
      <c r="P1385" s="98">
        <v>295.14462962961858</v>
      </c>
      <c r="Q1385" s="98">
        <v>21.698445288431312</v>
      </c>
      <c r="R1385" s="98">
        <f t="shared" si="168"/>
        <v>23.625930269389261</v>
      </c>
      <c r="S1385" s="98">
        <f t="shared" si="165"/>
        <v>1301.9067173058788</v>
      </c>
      <c r="T1385" s="101">
        <v>15.561463778836382</v>
      </c>
    </row>
    <row r="1386" spans="2:20" x14ac:dyDescent="0.2">
      <c r="B1386" s="100">
        <v>43718.583333333336</v>
      </c>
      <c r="C1386" s="98">
        <v>14.282472640673836</v>
      </c>
      <c r="D1386" s="98">
        <f t="shared" si="162"/>
        <v>12.274817245029622</v>
      </c>
      <c r="E1386" s="98">
        <v>128.44499999999999</v>
      </c>
      <c r="F1386" s="98">
        <f t="shared" si="167"/>
        <v>103.38525512214478</v>
      </c>
      <c r="G1386" s="98">
        <v>76239.80393518554</v>
      </c>
      <c r="H1386" s="98">
        <v>124.07935112847223</v>
      </c>
      <c r="I1386" s="98">
        <v>38472.066388888888</v>
      </c>
      <c r="J1386" s="98">
        <f t="shared" si="163"/>
        <v>4.3656488715277675</v>
      </c>
      <c r="K1386" s="98">
        <v>77478.71875</v>
      </c>
      <c r="L1386" s="98">
        <f t="shared" si="164"/>
        <v>277.23143910677896</v>
      </c>
      <c r="M1386" s="98">
        <f t="shared" si="166"/>
        <v>271.49172301620598</v>
      </c>
      <c r="N1386" s="98">
        <v>11967.657783203125</v>
      </c>
      <c r="O1386" s="98">
        <v>7787.2683333333334</v>
      </c>
      <c r="P1386" s="98">
        <v>295.00481481479272</v>
      </c>
      <c r="Q1386" s="98">
        <v>17.773375708013774</v>
      </c>
      <c r="R1386" s="98">
        <f t="shared" si="168"/>
        <v>23.631253184335986</v>
      </c>
      <c r="S1386" s="98">
        <f t="shared" si="165"/>
        <v>1066.4025424808265</v>
      </c>
      <c r="T1386" s="101">
        <v>15.461615591843923</v>
      </c>
    </row>
    <row r="1387" spans="2:20" x14ac:dyDescent="0.2">
      <c r="B1387" s="100">
        <v>43718.625</v>
      </c>
      <c r="C1387" s="98">
        <v>13.919452644336399</v>
      </c>
      <c r="D1387" s="98">
        <f t="shared" si="162"/>
        <v>12.231614460227453</v>
      </c>
      <c r="E1387" s="98">
        <v>80.754999999999995</v>
      </c>
      <c r="F1387" s="98">
        <f t="shared" si="167"/>
        <v>101.79826438140405</v>
      </c>
      <c r="G1387" s="98">
        <v>82899.390350875852</v>
      </c>
      <c r="H1387" s="98">
        <v>67.978893920373025</v>
      </c>
      <c r="I1387" s="98">
        <v>39336.154833190762</v>
      </c>
      <c r="J1387" s="98">
        <f t="shared" si="163"/>
        <v>12.77610607962697</v>
      </c>
      <c r="K1387" s="98">
        <v>77478.71875</v>
      </c>
      <c r="L1387" s="98">
        <f t="shared" si="164"/>
        <v>270.56994928317556</v>
      </c>
      <c r="M1387" s="98">
        <f t="shared" si="166"/>
        <v>271.25115824448284</v>
      </c>
      <c r="N1387" s="98">
        <v>11625.299437662761</v>
      </c>
      <c r="O1387" s="98">
        <v>7566.0150000000003</v>
      </c>
      <c r="P1387" s="98">
        <v>294.80618055555556</v>
      </c>
      <c r="Q1387" s="98">
        <v>24.236231272379971</v>
      </c>
      <c r="R1387" s="98">
        <f t="shared" si="168"/>
        <v>23.856859429825004</v>
      </c>
      <c r="S1387" s="98">
        <f t="shared" si="165"/>
        <v>1454.1738763427982</v>
      </c>
      <c r="T1387" s="101">
        <v>16.741640823947058</v>
      </c>
    </row>
    <row r="1388" spans="2:20" x14ac:dyDescent="0.2">
      <c r="B1388" s="100">
        <v>43718.666666666664</v>
      </c>
      <c r="C1388" s="98">
        <v>13.630080252106094</v>
      </c>
      <c r="D1388" s="98">
        <f t="shared" si="162"/>
        <v>12.20772521392656</v>
      </c>
      <c r="E1388" s="98">
        <v>134.3161111111111</v>
      </c>
      <c r="F1388" s="98">
        <f t="shared" si="167"/>
        <v>102.95297502955221</v>
      </c>
      <c r="G1388" s="98">
        <v>88890.527777777781</v>
      </c>
      <c r="H1388" s="98">
        <v>1.9765950520833333</v>
      </c>
      <c r="I1388" s="98">
        <v>40537.294677871148</v>
      </c>
      <c r="J1388" s="98">
        <f t="shared" si="163"/>
        <v>132.33951605902777</v>
      </c>
      <c r="K1388" s="98">
        <v>77478.71875</v>
      </c>
      <c r="L1388" s="98">
        <f t="shared" si="164"/>
        <v>277.1194368011877</v>
      </c>
      <c r="M1388" s="98">
        <f t="shared" si="166"/>
        <v>271.48853605498749</v>
      </c>
      <c r="N1388" s="98">
        <v>11006.539887695313</v>
      </c>
      <c r="O1388" s="98">
        <v>7204.8441666666668</v>
      </c>
      <c r="P1388" s="98">
        <v>295.10750000000002</v>
      </c>
      <c r="Q1388" s="98">
        <v>17.988063198812306</v>
      </c>
      <c r="R1388" s="98">
        <f t="shared" si="168"/>
        <v>23.606341187222565</v>
      </c>
      <c r="S1388" s="98">
        <f t="shared" si="165"/>
        <v>1079.2837919287383</v>
      </c>
      <c r="T1388" s="101">
        <v>15.271227208302395</v>
      </c>
    </row>
    <row r="1389" spans="2:20" x14ac:dyDescent="0.2">
      <c r="B1389" s="100">
        <v>43718.708333333336</v>
      </c>
      <c r="C1389" s="98">
        <v>13.497569370004866</v>
      </c>
      <c r="D1389" s="98">
        <f t="shared" si="162"/>
        <v>12.214483177399252</v>
      </c>
      <c r="E1389" s="98">
        <v>110.65861111111111</v>
      </c>
      <c r="F1389" s="98">
        <f t="shared" si="167"/>
        <v>101.68611931967382</v>
      </c>
      <c r="G1389" s="98">
        <v>95856.485317461222</v>
      </c>
      <c r="H1389" s="98">
        <v>2.00537109375</v>
      </c>
      <c r="I1389" s="98">
        <v>40655.572500000002</v>
      </c>
      <c r="J1389" s="98">
        <f t="shared" si="163"/>
        <v>108.65324001736111</v>
      </c>
      <c r="K1389" s="98">
        <v>77478.71875</v>
      </c>
      <c r="L1389" s="98">
        <f t="shared" si="164"/>
        <v>274.32397966837459</v>
      </c>
      <c r="M1389" s="98">
        <f t="shared" si="166"/>
        <v>271.60279190843681</v>
      </c>
      <c r="N1389" s="98">
        <v>10526.962434895833</v>
      </c>
      <c r="O1389" s="98">
        <v>7090.3916666666664</v>
      </c>
      <c r="P1389" s="98">
        <v>294.90016049382587</v>
      </c>
      <c r="Q1389" s="98">
        <v>20.576180825451285</v>
      </c>
      <c r="R1389" s="98">
        <f t="shared" si="168"/>
        <v>23.469545724719605</v>
      </c>
      <c r="S1389" s="98">
        <f t="shared" si="165"/>
        <v>1234.5708495270771</v>
      </c>
      <c r="T1389" s="101">
        <v>14.403107302453783</v>
      </c>
    </row>
    <row r="1390" spans="2:20" x14ac:dyDescent="0.2">
      <c r="B1390" s="100">
        <v>43718.75</v>
      </c>
      <c r="C1390" s="98">
        <v>12.97375136375479</v>
      </c>
      <c r="D1390" s="98">
        <f t="shared" si="162"/>
        <v>12.216672581083323</v>
      </c>
      <c r="E1390" s="98">
        <v>107.88722222222222</v>
      </c>
      <c r="F1390" s="98">
        <f t="shared" si="167"/>
        <v>101.46111160362489</v>
      </c>
      <c r="G1390" s="98">
        <v>102461.62777777777</v>
      </c>
      <c r="H1390" s="98">
        <v>2.0314236111111112</v>
      </c>
      <c r="I1390" s="98">
        <v>40774.290277777778</v>
      </c>
      <c r="J1390" s="98">
        <f t="shared" si="163"/>
        <v>105.85579861111111</v>
      </c>
      <c r="K1390" s="98">
        <v>77478.71875</v>
      </c>
      <c r="L1390" s="98">
        <f t="shared" si="164"/>
        <v>273.78535019192429</v>
      </c>
      <c r="M1390" s="98">
        <f t="shared" si="166"/>
        <v>271.74690093791304</v>
      </c>
      <c r="N1390" s="98">
        <v>10146.072490234375</v>
      </c>
      <c r="O1390" s="98">
        <v>6993.7033333333329</v>
      </c>
      <c r="P1390" s="98">
        <v>295.21608024696508</v>
      </c>
      <c r="Q1390" s="98">
        <v>21.430730055040783</v>
      </c>
      <c r="R1390" s="98">
        <f t="shared" si="168"/>
        <v>23.330702831264983</v>
      </c>
      <c r="S1390" s="98">
        <f t="shared" si="165"/>
        <v>1285.843803302447</v>
      </c>
      <c r="T1390" s="101">
        <v>14.005465455250556</v>
      </c>
    </row>
    <row r="1391" spans="2:20" x14ac:dyDescent="0.2">
      <c r="B1391" s="100">
        <v>43718.791666666664</v>
      </c>
      <c r="C1391" s="98">
        <v>14.146227989461687</v>
      </c>
      <c r="D1391" s="98">
        <f t="shared" si="162"/>
        <v>12.269420594810251</v>
      </c>
      <c r="E1391" s="98">
        <v>94.686111111111117</v>
      </c>
      <c r="F1391" s="98">
        <f t="shared" si="167"/>
        <v>100.76648197399527</v>
      </c>
      <c r="G1391" s="98">
        <v>108834.8</v>
      </c>
      <c r="H1391" s="98">
        <v>1.9378363715277778</v>
      </c>
      <c r="I1391" s="98">
        <v>40893.816666666666</v>
      </c>
      <c r="J1391" s="98">
        <f t="shared" si="163"/>
        <v>92.748274739583337</v>
      </c>
      <c r="K1391" s="98">
        <v>77478.71875</v>
      </c>
      <c r="L1391" s="98">
        <f t="shared" si="164"/>
        <v>274.80930248099895</v>
      </c>
      <c r="M1391" s="98">
        <f t="shared" si="166"/>
        <v>271.9647896474857</v>
      </c>
      <c r="N1391" s="98">
        <v>10747.330318196615</v>
      </c>
      <c r="O1391" s="98">
        <v>7155.1933333333336</v>
      </c>
      <c r="P1391" s="98">
        <v>295.14824074069656</v>
      </c>
      <c r="Q1391" s="98">
        <v>20.338938259697624</v>
      </c>
      <c r="R1391" s="98">
        <f t="shared" si="168"/>
        <v>23.098697609344345</v>
      </c>
      <c r="S1391" s="98">
        <f t="shared" si="165"/>
        <v>1220.3362955818575</v>
      </c>
      <c r="T1391" s="101">
        <v>13.699729773117642</v>
      </c>
    </row>
    <row r="1392" spans="2:20" x14ac:dyDescent="0.2">
      <c r="B1392" s="100">
        <v>43718.833333333336</v>
      </c>
      <c r="C1392" s="98">
        <v>13.944766287803651</v>
      </c>
      <c r="D1392" s="98">
        <f t="shared" si="162"/>
        <v>12.302756792477902</v>
      </c>
      <c r="E1392" s="98">
        <v>116.28916666666667</v>
      </c>
      <c r="F1392" s="98">
        <f t="shared" si="167"/>
        <v>101.90211854806932</v>
      </c>
      <c r="G1392" s="98">
        <v>115503.18368055555</v>
      </c>
      <c r="H1392" s="98">
        <v>2.0084960937499998</v>
      </c>
      <c r="I1392" s="98">
        <v>41014.274086111138</v>
      </c>
      <c r="J1392" s="98">
        <f t="shared" si="163"/>
        <v>114.28067057291668</v>
      </c>
      <c r="K1392" s="98">
        <v>77478.71875</v>
      </c>
      <c r="L1392" s="98">
        <f t="shared" si="164"/>
        <v>273.64770197258639</v>
      </c>
      <c r="M1392" s="98">
        <f t="shared" si="166"/>
        <v>272.1288670654771</v>
      </c>
      <c r="N1392" s="98">
        <v>10742.499464518229</v>
      </c>
      <c r="O1392" s="98">
        <v>7120.6450000000004</v>
      </c>
      <c r="P1392" s="98">
        <v>295.11027777777775</v>
      </c>
      <c r="Q1392" s="98">
        <v>21.462575805191364</v>
      </c>
      <c r="R1392" s="98">
        <f t="shared" si="168"/>
        <v>22.917343956784123</v>
      </c>
      <c r="S1392" s="98">
        <f t="shared" si="165"/>
        <v>1287.7545483114818</v>
      </c>
      <c r="T1392" s="101">
        <v>14.858733026846247</v>
      </c>
    </row>
    <row r="1393" spans="2:20" x14ac:dyDescent="0.2">
      <c r="B1393" s="100">
        <v>43718.875</v>
      </c>
      <c r="C1393" s="98">
        <v>13.871055686738757</v>
      </c>
      <c r="D1393" s="98">
        <f t="shared" si="162"/>
        <v>12.318253966934066</v>
      </c>
      <c r="E1393" s="98">
        <v>99.968333333333334</v>
      </c>
      <c r="F1393" s="98">
        <f t="shared" si="167"/>
        <v>101.29747734436562</v>
      </c>
      <c r="G1393" s="98">
        <v>121500.53333333334</v>
      </c>
      <c r="H1393" s="98">
        <v>1.9484700520833333</v>
      </c>
      <c r="I1393" s="98">
        <v>41129.741388888891</v>
      </c>
      <c r="J1393" s="98">
        <f t="shared" si="163"/>
        <v>98.019863281249997</v>
      </c>
      <c r="K1393" s="98">
        <v>77478.71875</v>
      </c>
      <c r="L1393" s="98">
        <f t="shared" si="164"/>
        <v>274.04700609539947</v>
      </c>
      <c r="M1393" s="98">
        <f t="shared" si="166"/>
        <v>272.29740758143708</v>
      </c>
      <c r="N1393" s="98">
        <v>10605.228729654948</v>
      </c>
      <c r="O1393" s="98">
        <v>7060.9025000000001</v>
      </c>
      <c r="P1393" s="98">
        <v>295.14861111111111</v>
      </c>
      <c r="Q1393" s="98">
        <v>21.101605015711652</v>
      </c>
      <c r="R1393" s="98">
        <f t="shared" si="168"/>
        <v>22.754194065824098</v>
      </c>
      <c r="S1393" s="98">
        <f t="shared" si="165"/>
        <v>1266.0963009426991</v>
      </c>
      <c r="T1393" s="101">
        <v>14.256744518120863</v>
      </c>
    </row>
    <row r="1394" spans="2:20" x14ac:dyDescent="0.2">
      <c r="B1394" s="100">
        <v>43718.916666666664</v>
      </c>
      <c r="C1394" s="98">
        <v>14.374522109444046</v>
      </c>
      <c r="D1394" s="98">
        <f t="shared" si="162"/>
        <v>12.323822414712764</v>
      </c>
      <c r="E1394" s="98">
        <v>90.375</v>
      </c>
      <c r="F1394" s="98">
        <f t="shared" si="167"/>
        <v>100.92084539992118</v>
      </c>
      <c r="G1394" s="98">
        <v>127936.61500000001</v>
      </c>
      <c r="H1394" s="98">
        <v>1.8277777777777777</v>
      </c>
      <c r="I1394" s="98">
        <v>41245.988055555557</v>
      </c>
      <c r="J1394" s="98">
        <f t="shared" si="163"/>
        <v>88.547222222222217</v>
      </c>
      <c r="K1394" s="98">
        <v>77478.71875</v>
      </c>
      <c r="L1394" s="98">
        <f t="shared" si="164"/>
        <v>274.37805256135385</v>
      </c>
      <c r="M1394" s="98">
        <f t="shared" si="166"/>
        <v>272.50024690516574</v>
      </c>
      <c r="N1394" s="98">
        <v>10973.073426920573</v>
      </c>
      <c r="O1394" s="98">
        <v>7184.185833333333</v>
      </c>
      <c r="P1394" s="98">
        <v>295.08740740739637</v>
      </c>
      <c r="Q1394" s="98">
        <v>20.709354846042505</v>
      </c>
      <c r="R1394" s="98">
        <f t="shared" si="168"/>
        <v>22.552161069255529</v>
      </c>
      <c r="S1394" s="98">
        <f t="shared" si="165"/>
        <v>1242.5612907625502</v>
      </c>
      <c r="T1394" s="101">
        <v>14.568213100970866</v>
      </c>
    </row>
    <row r="1395" spans="2:20" x14ac:dyDescent="0.2">
      <c r="B1395" s="100">
        <v>43718.958333333336</v>
      </c>
      <c r="C1395" s="98">
        <v>14.178824310302735</v>
      </c>
      <c r="D1395" s="98">
        <f t="shared" si="162"/>
        <v>12.33075270507034</v>
      </c>
      <c r="E1395" s="98">
        <v>125.36194444444445</v>
      </c>
      <c r="F1395" s="98">
        <f t="shared" si="167"/>
        <v>101.9732701684397</v>
      </c>
      <c r="G1395" s="98">
        <v>133674.93914141125</v>
      </c>
      <c r="H1395" s="98">
        <v>1.8979600694444445</v>
      </c>
      <c r="I1395" s="98">
        <v>41358.127500000002</v>
      </c>
      <c r="J1395" s="98">
        <f t="shared" si="163"/>
        <v>123.463984375</v>
      </c>
      <c r="K1395" s="98">
        <v>77478.71875</v>
      </c>
      <c r="L1395" s="98">
        <f t="shared" si="164"/>
        <v>274.6200385139652</v>
      </c>
      <c r="M1395" s="98">
        <f t="shared" si="166"/>
        <v>272.65238794169721</v>
      </c>
      <c r="N1395" s="98">
        <v>10848.995241699218</v>
      </c>
      <c r="O1395" s="98">
        <v>7125.1941666666671</v>
      </c>
      <c r="P1395" s="98">
        <v>294.87526748971391</v>
      </c>
      <c r="Q1395" s="98">
        <v>20.255228975748697</v>
      </c>
      <c r="R1395" s="98">
        <f t="shared" si="168"/>
        <v>22.388136888005064</v>
      </c>
      <c r="S1395" s="98">
        <f t="shared" si="165"/>
        <v>1215.3137385449218</v>
      </c>
      <c r="T1395" s="101">
        <v>14.700701794967625</v>
      </c>
    </row>
    <row r="1396" spans="2:20" x14ac:dyDescent="0.2">
      <c r="B1396" s="100">
        <v>43719</v>
      </c>
      <c r="C1396" s="98">
        <v>13.296804449116397</v>
      </c>
      <c r="D1396" s="98">
        <f t="shared" ref="D1396:D1459" si="169">AVERAGE(C1373:C1396)</f>
        <v>12.334882066524651</v>
      </c>
      <c r="E1396" s="98">
        <v>96.851944444444442</v>
      </c>
      <c r="F1396" s="98">
        <f t="shared" si="167"/>
        <v>100.63097850177307</v>
      </c>
      <c r="G1396" s="98">
        <v>139943.4138888873</v>
      </c>
      <c r="H1396" s="98">
        <v>1.7617730034722223</v>
      </c>
      <c r="I1396" s="98">
        <v>41473.486666666664</v>
      </c>
      <c r="J1396" s="98">
        <f t="shared" si="163"/>
        <v>95.090171440972213</v>
      </c>
      <c r="K1396" s="98">
        <v>77478.71875</v>
      </c>
      <c r="L1396" s="98">
        <f t="shared" si="164"/>
        <v>272.19254491587481</v>
      </c>
      <c r="M1396" s="98">
        <f t="shared" si="166"/>
        <v>272.62729021425451</v>
      </c>
      <c r="N1396" s="98">
        <v>10286.548474121093</v>
      </c>
      <c r="O1396" s="98">
        <v>7022.8008333333337</v>
      </c>
      <c r="P1396" s="98">
        <v>295.04833333333335</v>
      </c>
      <c r="Q1396" s="98">
        <v>22.855788417458534</v>
      </c>
      <c r="R1396" s="98">
        <f t="shared" si="168"/>
        <v>22.408404368532356</v>
      </c>
      <c r="S1396" s="98">
        <f t="shared" si="165"/>
        <v>1371.347305047512</v>
      </c>
      <c r="T1396" s="101">
        <v>14.288271877337765</v>
      </c>
    </row>
    <row r="1397" spans="2:20" x14ac:dyDescent="0.2">
      <c r="B1397" s="100">
        <v>43719.041666666664</v>
      </c>
      <c r="C1397" s="98">
        <v>11.643327260547213</v>
      </c>
      <c r="D1397" s="98">
        <f t="shared" si="169"/>
        <v>12.331262832960585</v>
      </c>
      <c r="E1397" s="98">
        <v>102.6375</v>
      </c>
      <c r="F1397" s="98">
        <f t="shared" si="167"/>
        <v>100.71630257584712</v>
      </c>
      <c r="G1397" s="98">
        <v>4409.583333333333</v>
      </c>
      <c r="H1397" s="98">
        <v>1.6377495659722223</v>
      </c>
      <c r="I1397" s="98">
        <v>2294.0238888888889</v>
      </c>
      <c r="J1397" s="98">
        <f t="shared" si="163"/>
        <v>100.99975043402777</v>
      </c>
      <c r="K1397" s="98">
        <v>9667.8946515597236</v>
      </c>
      <c r="L1397" s="98">
        <f t="shared" si="164"/>
        <v>274.07435850473712</v>
      </c>
      <c r="M1397" s="98">
        <f t="shared" si="166"/>
        <v>272.82098777453194</v>
      </c>
      <c r="N1397" s="98">
        <v>9402.032092285157</v>
      </c>
      <c r="O1397" s="98">
        <v>6976.7833333333338</v>
      </c>
      <c r="P1397" s="98">
        <v>294.65972222223877</v>
      </c>
      <c r="Q1397" s="98">
        <v>20.585363717501622</v>
      </c>
      <c r="R1397" s="98">
        <f t="shared" si="168"/>
        <v>22.204220697144493</v>
      </c>
      <c r="S1397" s="98">
        <f t="shared" si="165"/>
        <v>1235.1218230500972</v>
      </c>
      <c r="T1397" s="101">
        <v>13.224278108191987</v>
      </c>
    </row>
    <row r="1398" spans="2:20" x14ac:dyDescent="0.2">
      <c r="B1398" s="100">
        <v>43719.083333333336</v>
      </c>
      <c r="C1398" s="98">
        <v>9.6435741950845753</v>
      </c>
      <c r="D1398" s="98">
        <f t="shared" si="169"/>
        <v>12.322305260056693</v>
      </c>
      <c r="E1398" s="98">
        <v>88.25555555555556</v>
      </c>
      <c r="F1398" s="98">
        <f t="shared" si="167"/>
        <v>99.810735446217492</v>
      </c>
      <c r="G1398" s="98">
        <v>8620.8888888888887</v>
      </c>
      <c r="H1398" s="98">
        <v>1.6342447916666667</v>
      </c>
      <c r="I1398" s="98">
        <v>105.06277777777778</v>
      </c>
      <c r="J1398" s="98">
        <f t="shared" si="163"/>
        <v>86.6213107638889</v>
      </c>
      <c r="K1398" s="98">
        <v>27259.156703559027</v>
      </c>
      <c r="L1398" s="98">
        <f t="shared" si="164"/>
        <v>273.21320749673583</v>
      </c>
      <c r="M1398" s="98">
        <f t="shared" si="166"/>
        <v>273.00205891431898</v>
      </c>
      <c r="N1398" s="98">
        <v>8091.3507914225256</v>
      </c>
      <c r="O1398" s="98">
        <v>6972.2683333333334</v>
      </c>
      <c r="P1398" s="98">
        <v>294.91000000000003</v>
      </c>
      <c r="Q1398" s="98">
        <v>21.696792503264216</v>
      </c>
      <c r="R1398" s="98">
        <f t="shared" si="168"/>
        <v>22.030533816616678</v>
      </c>
      <c r="S1398" s="98">
        <f t="shared" si="165"/>
        <v>1301.8075501958531</v>
      </c>
      <c r="T1398" s="101">
        <v>11.426413323967976</v>
      </c>
    </row>
    <row r="1399" spans="2:20" x14ac:dyDescent="0.2">
      <c r="B1399" s="100">
        <v>43719.125</v>
      </c>
      <c r="C1399" s="98">
        <v>8.2984246195687188</v>
      </c>
      <c r="D1399" s="98">
        <f t="shared" si="169"/>
        <v>12.322184575062112</v>
      </c>
      <c r="E1399" s="98">
        <v>113.17027777777778</v>
      </c>
      <c r="F1399" s="98">
        <f t="shared" si="167"/>
        <v>100.63212433510637</v>
      </c>
      <c r="G1399" s="98">
        <v>15095.171863798565</v>
      </c>
      <c r="H1399" s="98">
        <v>1.6437065972222222</v>
      </c>
      <c r="I1399" s="98">
        <v>204.68333333333334</v>
      </c>
      <c r="J1399" s="98">
        <f t="shared" si="163"/>
        <v>111.52657118055556</v>
      </c>
      <c r="K1399" s="98">
        <v>47961.864772964145</v>
      </c>
      <c r="L1399" s="98">
        <f t="shared" si="164"/>
        <v>273.02305790024809</v>
      </c>
      <c r="M1399" s="98">
        <f t="shared" si="166"/>
        <v>273.14798558413685</v>
      </c>
      <c r="N1399" s="98">
        <v>7178.3235750325521</v>
      </c>
      <c r="O1399" s="98">
        <v>6971.5216666666665</v>
      </c>
      <c r="P1399" s="98">
        <v>294.35972222222222</v>
      </c>
      <c r="Q1399" s="98">
        <v>21.336664321974126</v>
      </c>
      <c r="R1399" s="98">
        <f t="shared" si="168"/>
        <v>21.853523041856889</v>
      </c>
      <c r="S1399" s="98">
        <f t="shared" si="165"/>
        <v>1280.1998593184476</v>
      </c>
      <c r="T1399" s="101">
        <v>9.7705810473697614</v>
      </c>
    </row>
    <row r="1400" spans="2:20" x14ac:dyDescent="0.2">
      <c r="B1400" s="100">
        <v>43719.166666666664</v>
      </c>
      <c r="C1400" s="98">
        <v>7.3790651293595628</v>
      </c>
      <c r="D1400" s="98">
        <f t="shared" si="169"/>
        <v>12.325749950451993</v>
      </c>
      <c r="E1400" s="98">
        <v>95.313333333333333</v>
      </c>
      <c r="F1400" s="98">
        <f t="shared" si="167"/>
        <v>99.757286372143412</v>
      </c>
      <c r="G1400" s="98">
        <v>20712.419444442989</v>
      </c>
      <c r="H1400" s="98">
        <v>1.4180338541666666</v>
      </c>
      <c r="I1400" s="98">
        <v>303.55611111104486</v>
      </c>
      <c r="J1400" s="98">
        <f t="shared" si="163"/>
        <v>93.895299479166667</v>
      </c>
      <c r="K1400" s="98">
        <v>65219.622087723801</v>
      </c>
      <c r="L1400" s="98">
        <f t="shared" si="164"/>
        <v>273.94498195204159</v>
      </c>
      <c r="M1400" s="98">
        <f t="shared" si="166"/>
        <v>273.32990186302493</v>
      </c>
      <c r="N1400" s="98">
        <v>6363.7767228190105</v>
      </c>
      <c r="O1400" s="98">
        <v>6975.2833333333338</v>
      </c>
      <c r="P1400" s="98">
        <v>295.13009259257052</v>
      </c>
      <c r="Q1400" s="98">
        <v>21.185110640528922</v>
      </c>
      <c r="R1400" s="98">
        <f t="shared" si="168"/>
        <v>21.672420806177779</v>
      </c>
      <c r="S1400" s="98">
        <f t="shared" si="165"/>
        <v>1271.1066384317353</v>
      </c>
      <c r="T1400" s="101">
        <v>8.425541190782873</v>
      </c>
    </row>
    <row r="1401" spans="2:20" x14ac:dyDescent="0.2">
      <c r="B1401" s="100">
        <v>43719.208333333336</v>
      </c>
      <c r="C1401" s="98">
        <v>6.8657511665692761</v>
      </c>
      <c r="D1401" s="98">
        <f t="shared" si="169"/>
        <v>12.329431314057251</v>
      </c>
      <c r="E1401" s="98">
        <v>86.324351851807705</v>
      </c>
      <c r="F1401" s="98">
        <f t="shared" si="167"/>
        <v>99.196993162265059</v>
      </c>
      <c r="G1401" s="98">
        <v>27030.2533697625</v>
      </c>
      <c r="H1401" s="98">
        <v>4.4699218749999998</v>
      </c>
      <c r="I1401" s="98">
        <v>430.29143333370484</v>
      </c>
      <c r="J1401" s="98">
        <f t="shared" si="163"/>
        <v>81.854429976807708</v>
      </c>
      <c r="K1401" s="98">
        <v>74340.767463107637</v>
      </c>
      <c r="L1401" s="98">
        <f t="shared" si="164"/>
        <v>275.12899228759522</v>
      </c>
      <c r="M1401" s="98">
        <f t="shared" si="166"/>
        <v>273.43874693642562</v>
      </c>
      <c r="N1401" s="98">
        <v>5967.7920605468753</v>
      </c>
      <c r="O1401" s="98">
        <v>6975.1691666666666</v>
      </c>
      <c r="P1401" s="98">
        <v>295.00611111111112</v>
      </c>
      <c r="Q1401" s="98">
        <v>19.877118823515872</v>
      </c>
      <c r="R1401" s="98">
        <f t="shared" si="168"/>
        <v>21.558458706030265</v>
      </c>
      <c r="S1401" s="98">
        <f t="shared" si="165"/>
        <v>1192.6271294109524</v>
      </c>
      <c r="T1401" s="101">
        <v>7.6101137735640965</v>
      </c>
    </row>
    <row r="1402" spans="2:20" x14ac:dyDescent="0.2">
      <c r="B1402" s="100">
        <v>43719.25</v>
      </c>
      <c r="C1402" s="98">
        <v>6.6722747674605083</v>
      </c>
      <c r="D1402" s="98">
        <f t="shared" si="169"/>
        <v>12.328295328038623</v>
      </c>
      <c r="E1402" s="98">
        <v>117.66666666666667</v>
      </c>
      <c r="F1402" s="98">
        <f t="shared" si="167"/>
        <v>100.7475545048576</v>
      </c>
      <c r="G1402" s="98">
        <v>32592.001292627123</v>
      </c>
      <c r="H1402" s="98">
        <v>19.271375868055557</v>
      </c>
      <c r="I1402" s="98">
        <v>1268.0833333333333</v>
      </c>
      <c r="J1402" s="98">
        <f t="shared" si="163"/>
        <v>98.395290798611114</v>
      </c>
      <c r="K1402" s="98">
        <v>77442.997491178729</v>
      </c>
      <c r="L1402" s="98">
        <f t="shared" si="164"/>
        <v>270.39827501095419</v>
      </c>
      <c r="M1402" s="98">
        <f t="shared" si="166"/>
        <v>273.4325854035838</v>
      </c>
      <c r="N1402" s="98">
        <v>5721.3195007324221</v>
      </c>
      <c r="O1402" s="98">
        <v>6973.2341666666671</v>
      </c>
      <c r="P1402" s="98">
        <v>295.28280092592456</v>
      </c>
      <c r="Q1402" s="98">
        <v>24.884525914970371</v>
      </c>
      <c r="R1402" s="98">
        <f t="shared" si="168"/>
        <v>21.576704536711542</v>
      </c>
      <c r="S1402" s="98">
        <f t="shared" si="165"/>
        <v>1493.0715548982223</v>
      </c>
      <c r="T1402" s="101">
        <v>7.2515855373468039</v>
      </c>
    </row>
    <row r="1403" spans="2:20" x14ac:dyDescent="0.2">
      <c r="B1403" s="100">
        <v>43719.291666666664</v>
      </c>
      <c r="C1403" s="98">
        <v>6.9742938790494291</v>
      </c>
      <c r="D1403" s="98">
        <f t="shared" si="169"/>
        <v>12.33804925313237</v>
      </c>
      <c r="E1403" s="98">
        <v>93.694444444444443</v>
      </c>
      <c r="F1403" s="98">
        <f t="shared" si="167"/>
        <v>100.29221885670948</v>
      </c>
      <c r="G1403" s="98">
        <v>38352.769444444442</v>
      </c>
      <c r="H1403" s="98">
        <v>19.804774305555554</v>
      </c>
      <c r="I1403" s="98">
        <v>2458.803611111111</v>
      </c>
      <c r="J1403" s="98">
        <f t="shared" si="163"/>
        <v>73.889670138888889</v>
      </c>
      <c r="K1403" s="98">
        <v>77446.84375</v>
      </c>
      <c r="L1403" s="98">
        <f t="shared" si="164"/>
        <v>275.9197942203532</v>
      </c>
      <c r="M1403" s="98">
        <f t="shared" si="166"/>
        <v>273.70168595973428</v>
      </c>
      <c r="N1403" s="98">
        <v>5860.2217248535153</v>
      </c>
      <c r="O1403" s="98">
        <v>6974.833333333333</v>
      </c>
      <c r="P1403" s="98">
        <v>294.91462962963516</v>
      </c>
      <c r="Q1403" s="98">
        <v>18.994835409281983</v>
      </c>
      <c r="R1403" s="98">
        <f t="shared" si="168"/>
        <v>21.300000585500033</v>
      </c>
      <c r="S1403" s="98">
        <f t="shared" si="165"/>
        <v>1139.690124556919</v>
      </c>
      <c r="T1403" s="101">
        <v>7.2624134463061472</v>
      </c>
    </row>
    <row r="1404" spans="2:20" x14ac:dyDescent="0.2">
      <c r="B1404" s="100">
        <v>43719.333333333336</v>
      </c>
      <c r="C1404" s="98">
        <v>8.5044854462089514</v>
      </c>
      <c r="D1404" s="98">
        <f t="shared" si="169"/>
        <v>12.342849506008385</v>
      </c>
      <c r="E1404" s="98">
        <v>64.038055555555559</v>
      </c>
      <c r="F1404" s="98">
        <f t="shared" si="167"/>
        <v>99.19320265300577</v>
      </c>
      <c r="G1404" s="98">
        <v>42931.943222220441</v>
      </c>
      <c r="H1404" s="98">
        <v>19.78173828125</v>
      </c>
      <c r="I1404" s="98">
        <v>3649.0669444444443</v>
      </c>
      <c r="J1404" s="98">
        <f t="shared" si="163"/>
        <v>44.256317274305559</v>
      </c>
      <c r="K1404" s="98">
        <v>77446.84375</v>
      </c>
      <c r="L1404" s="98">
        <f t="shared" si="164"/>
        <v>272.38075544409452</v>
      </c>
      <c r="M1404" s="98">
        <f t="shared" si="166"/>
        <v>273.79298798466317</v>
      </c>
      <c r="N1404" s="98">
        <v>6790.8288330078121</v>
      </c>
      <c r="O1404" s="98">
        <v>6976.7908333333335</v>
      </c>
      <c r="P1404" s="98">
        <v>295.35056878308455</v>
      </c>
      <c r="Q1404" s="98">
        <v>22.969813338990011</v>
      </c>
      <c r="R1404" s="98">
        <f t="shared" si="168"/>
        <v>21.217506982088548</v>
      </c>
      <c r="S1404" s="98">
        <f t="shared" si="165"/>
        <v>1378.1888003394006</v>
      </c>
      <c r="T1404" s="101">
        <v>8.1766928451151273</v>
      </c>
    </row>
    <row r="1405" spans="2:20" x14ac:dyDescent="0.2">
      <c r="B1405" s="100">
        <v>43719.375</v>
      </c>
      <c r="C1405" s="98">
        <v>13.258125498381753</v>
      </c>
      <c r="D1405" s="98">
        <f t="shared" si="169"/>
        <v>12.350918913572064</v>
      </c>
      <c r="E1405" s="98">
        <v>69.101944444444442</v>
      </c>
      <c r="F1405" s="98">
        <f t="shared" si="167"/>
        <v>99.061373949302052</v>
      </c>
      <c r="G1405" s="98">
        <v>47372.998936164382</v>
      </c>
      <c r="H1405" s="98">
        <v>20.130219184027776</v>
      </c>
      <c r="I1405" s="98">
        <v>4853.2688888888888</v>
      </c>
      <c r="J1405" s="98">
        <f t="shared" si="163"/>
        <v>48.971725260416662</v>
      </c>
      <c r="K1405" s="98">
        <v>77446.84375</v>
      </c>
      <c r="L1405" s="98">
        <f t="shared" si="164"/>
        <v>273.27308948756087</v>
      </c>
      <c r="M1405" s="98">
        <f t="shared" si="166"/>
        <v>273.94993789907517</v>
      </c>
      <c r="N1405" s="98">
        <v>9902.2564680989581</v>
      </c>
      <c r="O1405" s="98">
        <v>7066.6816666666664</v>
      </c>
      <c r="P1405" s="98">
        <v>295.23944444444442</v>
      </c>
      <c r="Q1405" s="98">
        <v>21.966354956883524</v>
      </c>
      <c r="R1405" s="98">
        <f t="shared" si="168"/>
        <v>21.064314783725447</v>
      </c>
      <c r="S1405" s="98">
        <f t="shared" si="165"/>
        <v>1317.9812974130114</v>
      </c>
      <c r="T1405" s="101">
        <v>11.162581391589095</v>
      </c>
    </row>
    <row r="1406" spans="2:20" x14ac:dyDescent="0.2">
      <c r="B1406" s="100">
        <v>43719.416666666664</v>
      </c>
      <c r="C1406" s="98">
        <v>17.212003195728691</v>
      </c>
      <c r="D1406" s="98">
        <f t="shared" si="169"/>
        <v>12.361845604608286</v>
      </c>
      <c r="E1406" s="98">
        <v>86.192037037014956</v>
      </c>
      <c r="F1406" s="98">
        <f t="shared" si="167"/>
        <v>99.239329196214726</v>
      </c>
      <c r="G1406" s="98">
        <v>52103.011111111111</v>
      </c>
      <c r="H1406" s="98">
        <v>20.048632812499999</v>
      </c>
      <c r="I1406" s="98">
        <v>6060.4244444444448</v>
      </c>
      <c r="J1406" s="98">
        <f t="shared" si="163"/>
        <v>66.143404224514953</v>
      </c>
      <c r="K1406" s="98">
        <v>77446.84375</v>
      </c>
      <c r="L1406" s="98">
        <f t="shared" si="164"/>
        <v>274.77472530643354</v>
      </c>
      <c r="M1406" s="98">
        <f t="shared" si="166"/>
        <v>274.03643073498438</v>
      </c>
      <c r="N1406" s="98">
        <v>12522.121289062499</v>
      </c>
      <c r="O1406" s="98">
        <v>8128.3241666666663</v>
      </c>
      <c r="P1406" s="98">
        <v>294.80305555555555</v>
      </c>
      <c r="Q1406" s="98">
        <v>20.028330249122032</v>
      </c>
      <c r="R1406" s="98">
        <f t="shared" si="168"/>
        <v>20.970213923125758</v>
      </c>
      <c r="S1406" s="98">
        <f t="shared" si="165"/>
        <v>1201.699814947322</v>
      </c>
      <c r="T1406" s="101">
        <v>15.499418077297353</v>
      </c>
    </row>
    <row r="1407" spans="2:20" x14ac:dyDescent="0.2">
      <c r="B1407" s="100">
        <v>43719.458333333336</v>
      </c>
      <c r="C1407" s="98">
        <v>17.081489777388569</v>
      </c>
      <c r="D1407" s="98">
        <f t="shared" si="169"/>
        <v>12.364602842512651</v>
      </c>
      <c r="E1407" s="98">
        <v>91.032222222222217</v>
      </c>
      <c r="F1407" s="98">
        <f t="shared" si="167"/>
        <v>99.740231973992522</v>
      </c>
      <c r="G1407" s="98">
        <v>57103.163299660155</v>
      </c>
      <c r="H1407" s="98">
        <v>19.706304253472222</v>
      </c>
      <c r="I1407" s="98">
        <v>7258.2161111111109</v>
      </c>
      <c r="J1407" s="98">
        <f t="shared" si="163"/>
        <v>71.325917968749991</v>
      </c>
      <c r="K1407" s="98">
        <v>77446.84375</v>
      </c>
      <c r="L1407" s="98">
        <f t="shared" si="164"/>
        <v>270.07128841665883</v>
      </c>
      <c r="M1407" s="98">
        <f t="shared" si="166"/>
        <v>273.84662899251884</v>
      </c>
      <c r="N1407" s="98">
        <v>12601.246182454428</v>
      </c>
      <c r="O1407" s="98">
        <v>8183.5649999999996</v>
      </c>
      <c r="P1407" s="98">
        <v>294.98518518517415</v>
      </c>
      <c r="Q1407" s="98">
        <v>24.913896768515308</v>
      </c>
      <c r="R1407" s="98">
        <f t="shared" si="168"/>
        <v>21.152164585343936</v>
      </c>
      <c r="S1407" s="98">
        <f t="shared" si="165"/>
        <v>1494.8338061109184</v>
      </c>
      <c r="T1407" s="101">
        <v>15.962873746818966</v>
      </c>
    </row>
    <row r="1408" spans="2:20" x14ac:dyDescent="0.2">
      <c r="B1408" s="100">
        <v>43719.5</v>
      </c>
      <c r="C1408" s="98">
        <v>16.179123738076953</v>
      </c>
      <c r="D1408" s="98">
        <f t="shared" si="169"/>
        <v>12.381304799058517</v>
      </c>
      <c r="E1408" s="98">
        <v>98.151111111111106</v>
      </c>
      <c r="F1408" s="98">
        <f t="shared" si="167"/>
        <v>99.117893518515757</v>
      </c>
      <c r="G1408" s="98">
        <v>63252.472222222219</v>
      </c>
      <c r="H1408" s="98">
        <v>20.132975260416668</v>
      </c>
      <c r="I1408" s="98">
        <v>8463.66</v>
      </c>
      <c r="J1408" s="98">
        <f t="shared" si="163"/>
        <v>78.018135850694435</v>
      </c>
      <c r="K1408" s="98">
        <v>77446.84375</v>
      </c>
      <c r="L1408" s="98">
        <f t="shared" si="164"/>
        <v>277.9924669967964</v>
      </c>
      <c r="M1408" s="98">
        <f t="shared" si="166"/>
        <v>273.93191578987575</v>
      </c>
      <c r="N1408" s="98">
        <v>12631.916551106771</v>
      </c>
      <c r="O1408" s="98">
        <v>8203.4916666666668</v>
      </c>
      <c r="P1408" s="98">
        <v>295.0325925925705</v>
      </c>
      <c r="Q1408" s="98">
        <v>17.040125595774089</v>
      </c>
      <c r="R1408" s="98">
        <f t="shared" si="168"/>
        <v>21.079393746179246</v>
      </c>
      <c r="S1408" s="98">
        <f t="shared" si="165"/>
        <v>1022.4075357464453</v>
      </c>
      <c r="T1408" s="101">
        <v>16.663928339952708</v>
      </c>
    </row>
    <row r="1409" spans="2:20" x14ac:dyDescent="0.2">
      <c r="B1409" s="100">
        <v>43719.541666666664</v>
      </c>
      <c r="C1409" s="98">
        <v>15.380293652216594</v>
      </c>
      <c r="D1409" s="98">
        <f t="shared" si="169"/>
        <v>12.383656642891005</v>
      </c>
      <c r="E1409" s="98">
        <v>106.63722222222222</v>
      </c>
      <c r="F1409" s="98">
        <f t="shared" si="167"/>
        <v>99.908715277775002</v>
      </c>
      <c r="G1409" s="98">
        <v>69247.255223882195</v>
      </c>
      <c r="H1409" s="98">
        <v>20.172309027777779</v>
      </c>
      <c r="I1409" s="98">
        <v>9692.6838888888888</v>
      </c>
      <c r="J1409" s="98">
        <f t="shared" si="163"/>
        <v>86.464913194444449</v>
      </c>
      <c r="K1409" s="98">
        <v>77446.84375</v>
      </c>
      <c r="L1409" s="98">
        <f t="shared" si="164"/>
        <v>270.10874412780629</v>
      </c>
      <c r="M1409" s="98">
        <f t="shared" si="166"/>
        <v>273.79285578098478</v>
      </c>
      <c r="N1409" s="98">
        <v>11795.366354166666</v>
      </c>
      <c r="O1409" s="98">
        <v>7677.958333333333</v>
      </c>
      <c r="P1409" s="98">
        <v>295.32888888888891</v>
      </c>
      <c r="Q1409" s="98">
        <v>25.220144761082611</v>
      </c>
      <c r="R1409" s="98">
        <f t="shared" si="168"/>
        <v>21.226131224206384</v>
      </c>
      <c r="S1409" s="98">
        <f t="shared" si="165"/>
        <v>1513.2086856649566</v>
      </c>
      <c r="T1409" s="101">
        <v>16.842282546361286</v>
      </c>
    </row>
    <row r="1410" spans="2:20" x14ac:dyDescent="0.2">
      <c r="B1410" s="100">
        <v>43719.583333333336</v>
      </c>
      <c r="C1410" s="98">
        <v>14.520225220325454</v>
      </c>
      <c r="D1410" s="98">
        <f t="shared" si="169"/>
        <v>12.393563000376489</v>
      </c>
      <c r="E1410" s="98">
        <v>113.87652777777778</v>
      </c>
      <c r="F1410" s="98">
        <f t="shared" si="167"/>
        <v>99.30169560184909</v>
      </c>
      <c r="G1410" s="98">
        <v>75832.575925923986</v>
      </c>
      <c r="H1410" s="98">
        <v>20.091731770833334</v>
      </c>
      <c r="I1410" s="98">
        <v>10902.62</v>
      </c>
      <c r="J1410" s="98">
        <f t="shared" si="163"/>
        <v>93.784796006944447</v>
      </c>
      <c r="K1410" s="98">
        <v>77446.84375</v>
      </c>
      <c r="L1410" s="98">
        <f t="shared" si="164"/>
        <v>276.37623250427976</v>
      </c>
      <c r="M1410" s="98">
        <f t="shared" si="166"/>
        <v>273.7572221725473</v>
      </c>
      <c r="N1410" s="98">
        <v>11175.090556640625</v>
      </c>
      <c r="O1410" s="98">
        <v>7295.0941666666668</v>
      </c>
      <c r="P1410" s="98">
        <v>294.69833333333332</v>
      </c>
      <c r="Q1410" s="98">
        <v>18.322100829053539</v>
      </c>
      <c r="R1410" s="98">
        <f t="shared" si="168"/>
        <v>21.248994770916372</v>
      </c>
      <c r="S1410" s="98">
        <f t="shared" si="165"/>
        <v>1099.3260497432125</v>
      </c>
      <c r="T1410" s="101">
        <v>15.538216934960801</v>
      </c>
    </row>
    <row r="1411" spans="2:20" x14ac:dyDescent="0.2">
      <c r="B1411" s="100">
        <v>43719.625</v>
      </c>
      <c r="C1411" s="98">
        <v>14.141992162068686</v>
      </c>
      <c r="D1411" s="98">
        <f t="shared" si="169"/>
        <v>12.402835480282</v>
      </c>
      <c r="E1411" s="98">
        <v>110.55388888888889</v>
      </c>
      <c r="F1411" s="98">
        <f t="shared" si="167"/>
        <v>100.54331597221947</v>
      </c>
      <c r="G1411" s="98">
        <v>81905.56980555781</v>
      </c>
      <c r="H1411" s="98">
        <v>20.027734375000001</v>
      </c>
      <c r="I1411" s="98">
        <v>12128.749166666666</v>
      </c>
      <c r="J1411" s="98">
        <f t="shared" si="163"/>
        <v>90.526154513888883</v>
      </c>
      <c r="K1411" s="98">
        <v>77446.84375</v>
      </c>
      <c r="L1411" s="98">
        <f t="shared" si="164"/>
        <v>274.02545618495179</v>
      </c>
      <c r="M1411" s="98">
        <f t="shared" si="166"/>
        <v>273.90120162678801</v>
      </c>
      <c r="N1411" s="98">
        <v>10956.970895182292</v>
      </c>
      <c r="O1411" s="98">
        <v>7170.4375</v>
      </c>
      <c r="P1411" s="98">
        <v>294.94379629625212</v>
      </c>
      <c r="Q1411" s="98">
        <v>20.918340111300349</v>
      </c>
      <c r="R1411" s="98">
        <f t="shared" si="168"/>
        <v>21.110749305871387</v>
      </c>
      <c r="S1411" s="98">
        <f t="shared" si="165"/>
        <v>1255.100406678021</v>
      </c>
      <c r="T1411" s="101">
        <v>14.631516211970917</v>
      </c>
    </row>
    <row r="1412" spans="2:20" x14ac:dyDescent="0.2">
      <c r="B1412" s="100">
        <v>43719.666666666664</v>
      </c>
      <c r="C1412" s="98">
        <v>13.720508343643612</v>
      </c>
      <c r="D1412" s="98">
        <f t="shared" si="169"/>
        <v>12.406603317429395</v>
      </c>
      <c r="E1412" s="98">
        <v>111.85305555555556</v>
      </c>
      <c r="F1412" s="98">
        <f t="shared" si="167"/>
        <v>99.607355324071321</v>
      </c>
      <c r="G1412" s="98">
        <v>89130.235482180389</v>
      </c>
      <c r="H1412" s="98">
        <v>20.17179904513889</v>
      </c>
      <c r="I1412" s="98">
        <v>13344.142222222223</v>
      </c>
      <c r="J1412" s="98">
        <f t="shared" si="163"/>
        <v>91.681256510416659</v>
      </c>
      <c r="K1412" s="98">
        <v>77446.84375</v>
      </c>
      <c r="L1412" s="98">
        <f t="shared" si="164"/>
        <v>271.79845505914341</v>
      </c>
      <c r="M1412" s="98">
        <f t="shared" si="166"/>
        <v>273.67949405420285</v>
      </c>
      <c r="N1412" s="98">
        <v>11453.838524576822</v>
      </c>
      <c r="O1412" s="98">
        <v>7441.8833333333332</v>
      </c>
      <c r="P1412" s="98">
        <v>294.89879629631838</v>
      </c>
      <c r="Q1412" s="98">
        <v>23.10034123717497</v>
      </c>
      <c r="R1412" s="98">
        <f t="shared" si="168"/>
        <v>21.323760890803168</v>
      </c>
      <c r="S1412" s="98">
        <f t="shared" si="165"/>
        <v>1386.0204742304982</v>
      </c>
      <c r="T1412" s="101">
        <v>12.53969772768</v>
      </c>
    </row>
    <row r="1413" spans="2:20" x14ac:dyDescent="0.2">
      <c r="B1413" s="100">
        <v>43719.708333333336</v>
      </c>
      <c r="C1413" s="98">
        <v>13.136588629086813</v>
      </c>
      <c r="D1413" s="98">
        <f t="shared" si="169"/>
        <v>12.391562453224479</v>
      </c>
      <c r="E1413" s="98">
        <v>130.40944444444443</v>
      </c>
      <c r="F1413" s="98">
        <f t="shared" si="167"/>
        <v>100.43030671296019</v>
      </c>
      <c r="G1413" s="98">
        <v>96035.175816996358</v>
      </c>
      <c r="H1413" s="98">
        <v>20.408984374999999</v>
      </c>
      <c r="I1413" s="98">
        <v>14573.30388888889</v>
      </c>
      <c r="J1413" s="98">
        <f t="shared" si="163"/>
        <v>110.00046006944443</v>
      </c>
      <c r="K1413" s="98">
        <v>77446.84375</v>
      </c>
      <c r="L1413" s="98">
        <f t="shared" si="164"/>
        <v>277.83932178854076</v>
      </c>
      <c r="M1413" s="98">
        <f t="shared" si="166"/>
        <v>273.82596664254305</v>
      </c>
      <c r="N1413" s="98">
        <v>10824.085056966145</v>
      </c>
      <c r="O1413" s="98">
        <v>7160.5808333333334</v>
      </c>
      <c r="P1413" s="98">
        <v>294.86935185180772</v>
      </c>
      <c r="Q1413" s="98">
        <v>17.030030063266942</v>
      </c>
      <c r="R1413" s="98">
        <f t="shared" si="168"/>
        <v>21.176004609045489</v>
      </c>
      <c r="S1413" s="98">
        <f t="shared" si="165"/>
        <v>1021.8018037960165</v>
      </c>
      <c r="T1413" s="101">
        <v>15.069105495600315</v>
      </c>
    </row>
    <row r="1414" spans="2:20" x14ac:dyDescent="0.2">
      <c r="B1414" s="100">
        <v>43719.75</v>
      </c>
      <c r="C1414" s="98">
        <v>12.916898712407177</v>
      </c>
      <c r="D1414" s="98">
        <f t="shared" si="169"/>
        <v>12.38919359275166</v>
      </c>
      <c r="E1414" s="98">
        <v>113.7775</v>
      </c>
      <c r="F1414" s="98">
        <f t="shared" si="167"/>
        <v>100.67573495370095</v>
      </c>
      <c r="G1414" s="98">
        <v>103076.12136752182</v>
      </c>
      <c r="H1414" s="98">
        <v>20.029210069444446</v>
      </c>
      <c r="I1414" s="98">
        <v>15790.594166666666</v>
      </c>
      <c r="J1414" s="98">
        <f t="shared" ref="J1414:J1477" si="170">E1414-H1414</f>
        <v>93.748289930555558</v>
      </c>
      <c r="K1414" s="98">
        <v>77446.84375</v>
      </c>
      <c r="L1414" s="98">
        <f t="shared" ref="L1414:L1477" si="171">P1414-Q1414</f>
        <v>269.9940198212945</v>
      </c>
      <c r="M1414" s="98">
        <f t="shared" si="166"/>
        <v>273.66799454376684</v>
      </c>
      <c r="N1414" s="98">
        <v>9936.9701114908858</v>
      </c>
      <c r="O1414" s="98">
        <v>6973.4608333333335</v>
      </c>
      <c r="P1414" s="98">
        <v>295.16916666666668</v>
      </c>
      <c r="Q1414" s="98">
        <v>25.175146845372186</v>
      </c>
      <c r="R1414" s="98">
        <f t="shared" si="168"/>
        <v>21.332021975309299</v>
      </c>
      <c r="S1414" s="98">
        <f t="shared" ref="S1414:S1477" si="172">Q1414*60</f>
        <v>1510.5088107223312</v>
      </c>
      <c r="T1414" s="101">
        <v>13.90130844158185</v>
      </c>
    </row>
    <row r="1415" spans="2:20" x14ac:dyDescent="0.2">
      <c r="B1415" s="100">
        <v>43719.791666666664</v>
      </c>
      <c r="C1415" s="98">
        <v>13.528873063193426</v>
      </c>
      <c r="D1415" s="98">
        <f t="shared" si="169"/>
        <v>12.363470470823815</v>
      </c>
      <c r="E1415" s="98">
        <v>108.10861111111112</v>
      </c>
      <c r="F1415" s="98">
        <f t="shared" si="167"/>
        <v>101.23500578703427</v>
      </c>
      <c r="G1415" s="98">
        <v>110370.12777777777</v>
      </c>
      <c r="H1415" s="98">
        <v>20.274587673611112</v>
      </c>
      <c r="I1415" s="98">
        <v>17006.988795518206</v>
      </c>
      <c r="J1415" s="98">
        <f t="shared" si="170"/>
        <v>87.834023437500008</v>
      </c>
      <c r="K1415" s="98">
        <v>77446.84375</v>
      </c>
      <c r="L1415" s="98">
        <f t="shared" si="171"/>
        <v>276.29555138838373</v>
      </c>
      <c r="M1415" s="98">
        <f t="shared" si="166"/>
        <v>273.7299215815745</v>
      </c>
      <c r="N1415" s="98">
        <v>10374.46180826823</v>
      </c>
      <c r="O1415" s="98">
        <v>7016.375</v>
      </c>
      <c r="P1415" s="98">
        <v>294.935</v>
      </c>
      <c r="Q1415" s="98">
        <v>18.63944861161626</v>
      </c>
      <c r="R1415" s="98">
        <f t="shared" si="168"/>
        <v>21.261209906639241</v>
      </c>
      <c r="S1415" s="98">
        <f t="shared" si="172"/>
        <v>1118.3669166969755</v>
      </c>
      <c r="T1415" s="101">
        <v>13.63922729748961</v>
      </c>
    </row>
    <row r="1416" spans="2:20" x14ac:dyDescent="0.2">
      <c r="B1416" s="100">
        <v>43719.833333333336</v>
      </c>
      <c r="C1416" s="98">
        <v>14.822931389986641</v>
      </c>
      <c r="D1416" s="98">
        <f t="shared" si="169"/>
        <v>12.400060683414774</v>
      </c>
      <c r="E1416" s="98">
        <v>111.89416666666666</v>
      </c>
      <c r="F1416" s="98">
        <f t="shared" si="167"/>
        <v>101.05188078703425</v>
      </c>
      <c r="G1416" s="98">
        <v>116964.79754098323</v>
      </c>
      <c r="H1416" s="98">
        <v>20.422732204861113</v>
      </c>
      <c r="I1416" s="98">
        <v>18233.98431372549</v>
      </c>
      <c r="J1416" s="98">
        <f t="shared" si="170"/>
        <v>91.471434461805558</v>
      </c>
      <c r="K1416" s="98">
        <v>77446.84375</v>
      </c>
      <c r="L1416" s="98">
        <f t="shared" si="171"/>
        <v>272.46169876819272</v>
      </c>
      <c r="M1416" s="98">
        <f t="shared" si="166"/>
        <v>273.68050478139145</v>
      </c>
      <c r="N1416" s="98">
        <v>11193.205992838542</v>
      </c>
      <c r="O1416" s="98">
        <v>7296.0649999999996</v>
      </c>
      <c r="P1416" s="98">
        <v>295.14953703702326</v>
      </c>
      <c r="Q1416" s="98">
        <v>22.687838268830543</v>
      </c>
      <c r="R1416" s="98">
        <f t="shared" si="168"/>
        <v>21.312262509290871</v>
      </c>
      <c r="S1416" s="98">
        <f t="shared" si="172"/>
        <v>1361.2702961298326</v>
      </c>
      <c r="T1416" s="101">
        <v>14.492499424808807</v>
      </c>
    </row>
    <row r="1417" spans="2:20" x14ac:dyDescent="0.2">
      <c r="B1417" s="100">
        <v>43719.875</v>
      </c>
      <c r="C1417" s="98">
        <v>14.73350804823399</v>
      </c>
      <c r="D1417" s="98">
        <f t="shared" si="169"/>
        <v>12.435996198477072</v>
      </c>
      <c r="E1417" s="98">
        <v>122.88055555555556</v>
      </c>
      <c r="F1417" s="98">
        <f t="shared" si="167"/>
        <v>102.00655671296018</v>
      </c>
      <c r="G1417" s="98">
        <v>124000.97034313745</v>
      </c>
      <c r="H1417" s="98">
        <v>20.303884548611112</v>
      </c>
      <c r="I1417" s="98">
        <v>19462.972164814793</v>
      </c>
      <c r="J1417" s="98">
        <f t="shared" si="170"/>
        <v>102.57667100694445</v>
      </c>
      <c r="K1417" s="98">
        <v>77446.84375</v>
      </c>
      <c r="L1417" s="98">
        <f t="shared" si="171"/>
        <v>274.4051913475659</v>
      </c>
      <c r="M1417" s="98">
        <f t="shared" si="166"/>
        <v>273.69542916689841</v>
      </c>
      <c r="N1417" s="98">
        <v>11127.599140625</v>
      </c>
      <c r="O1417" s="98">
        <v>7255.32</v>
      </c>
      <c r="P1417" s="98">
        <v>294.90046296298505</v>
      </c>
      <c r="Q1417" s="98">
        <v>20.495271615419124</v>
      </c>
      <c r="R1417" s="98">
        <f t="shared" si="168"/>
        <v>21.286998617612017</v>
      </c>
      <c r="S1417" s="98">
        <f t="shared" si="172"/>
        <v>1229.7162969251474</v>
      </c>
      <c r="T1417" s="101">
        <v>15.215071727169885</v>
      </c>
    </row>
    <row r="1418" spans="2:20" x14ac:dyDescent="0.2">
      <c r="B1418" s="100">
        <v>43719.916666666664</v>
      </c>
      <c r="C1418" s="98">
        <v>14.981006450475091</v>
      </c>
      <c r="D1418" s="98">
        <f t="shared" si="169"/>
        <v>12.461266379353368</v>
      </c>
      <c r="E1418" s="98">
        <v>105.33111111111111</v>
      </c>
      <c r="F1418" s="98">
        <f t="shared" si="167"/>
        <v>102.62972800925645</v>
      </c>
      <c r="G1418" s="98">
        <v>130252.83325925899</v>
      </c>
      <c r="H1418" s="98">
        <v>20.410753038194443</v>
      </c>
      <c r="I1418" s="98">
        <v>20702.512500000001</v>
      </c>
      <c r="J1418" s="98">
        <f t="shared" si="170"/>
        <v>84.92035807291667</v>
      </c>
      <c r="K1418" s="98">
        <v>77446.84375</v>
      </c>
      <c r="L1418" s="98">
        <f t="shared" si="171"/>
        <v>274.40286438370953</v>
      </c>
      <c r="M1418" s="98">
        <f t="shared" si="166"/>
        <v>273.69646299282988</v>
      </c>
      <c r="N1418" s="98">
        <v>11235.805209960938</v>
      </c>
      <c r="O1418" s="98">
        <v>7318.4716666666664</v>
      </c>
      <c r="P1418" s="98">
        <v>295.38291666666669</v>
      </c>
      <c r="Q1418" s="98">
        <v>20.980052282957153</v>
      </c>
      <c r="R1418" s="98">
        <f t="shared" si="168"/>
        <v>21.298277677483458</v>
      </c>
      <c r="S1418" s="98">
        <f t="shared" si="172"/>
        <v>1258.8031369774292</v>
      </c>
      <c r="T1418" s="101">
        <v>15.099309245874821</v>
      </c>
    </row>
    <row r="1419" spans="2:20" x14ac:dyDescent="0.2">
      <c r="B1419" s="100">
        <v>43719.958333333336</v>
      </c>
      <c r="C1419" s="98">
        <v>14.682190211965805</v>
      </c>
      <c r="D1419" s="98">
        <f t="shared" si="169"/>
        <v>12.482239958589327</v>
      </c>
      <c r="E1419" s="98">
        <v>102.81013888888889</v>
      </c>
      <c r="F1419" s="98">
        <f t="shared" si="167"/>
        <v>101.69006944444168</v>
      </c>
      <c r="G1419" s="98">
        <v>136915.99463276545</v>
      </c>
      <c r="H1419" s="98">
        <v>20.177994791666666</v>
      </c>
      <c r="I1419" s="98">
        <v>21925.047222222223</v>
      </c>
      <c r="J1419" s="98">
        <f t="shared" si="170"/>
        <v>82.632144097222223</v>
      </c>
      <c r="K1419" s="98">
        <v>77446.84375</v>
      </c>
      <c r="L1419" s="98">
        <f t="shared" si="171"/>
        <v>274.22835340196474</v>
      </c>
      <c r="M1419" s="98">
        <f t="shared" si="166"/>
        <v>273.68014277982985</v>
      </c>
      <c r="N1419" s="98">
        <v>11060.301572265626</v>
      </c>
      <c r="O1419" s="98">
        <v>7236.5725000000002</v>
      </c>
      <c r="P1419" s="98">
        <v>295.00041666666669</v>
      </c>
      <c r="Q1419" s="98">
        <v>20.772063264701931</v>
      </c>
      <c r="R1419" s="98">
        <f t="shared" si="168"/>
        <v>21.319812439523179</v>
      </c>
      <c r="S1419" s="98">
        <f t="shared" si="172"/>
        <v>1246.3237958821157</v>
      </c>
      <c r="T1419" s="101">
        <v>15.176696042731507</v>
      </c>
    </row>
    <row r="1420" spans="2:20" x14ac:dyDescent="0.2">
      <c r="B1420" s="100">
        <v>43720</v>
      </c>
      <c r="C1420" s="98">
        <v>13.466963830953464</v>
      </c>
      <c r="D1420" s="98">
        <f t="shared" si="169"/>
        <v>12.48932993283254</v>
      </c>
      <c r="E1420" s="98">
        <v>117.52388888888889</v>
      </c>
      <c r="F1420" s="98">
        <f t="shared" si="167"/>
        <v>102.5514004629602</v>
      </c>
      <c r="G1420" s="98">
        <v>143006.12674418688</v>
      </c>
      <c r="H1420" s="98">
        <v>20.539822048611111</v>
      </c>
      <c r="I1420" s="98">
        <v>23163.610277777778</v>
      </c>
      <c r="J1420" s="98">
        <f t="shared" si="170"/>
        <v>96.984066840277777</v>
      </c>
      <c r="K1420" s="98">
        <v>77446.84375</v>
      </c>
      <c r="L1420" s="98">
        <f t="shared" si="171"/>
        <v>275.07775263578424</v>
      </c>
      <c r="M1420" s="98">
        <f t="shared" si="166"/>
        <v>273.80035976815941</v>
      </c>
      <c r="N1420" s="98">
        <v>10400.064962565104</v>
      </c>
      <c r="O1420" s="98">
        <v>7025.2041666666664</v>
      </c>
      <c r="P1420" s="98">
        <v>294.92848765435321</v>
      </c>
      <c r="Q1420" s="98">
        <v>19.85073501856894</v>
      </c>
      <c r="R1420" s="98">
        <f t="shared" si="168"/>
        <v>21.19460188123611</v>
      </c>
      <c r="S1420" s="98">
        <f t="shared" si="172"/>
        <v>1191.0441011141365</v>
      </c>
      <c r="T1420" s="101">
        <v>14.517698582940632</v>
      </c>
    </row>
    <row r="1421" spans="2:20" x14ac:dyDescent="0.2">
      <c r="B1421" s="100">
        <v>43720.041666666664</v>
      </c>
      <c r="C1421" s="98">
        <v>11.800795204374849</v>
      </c>
      <c r="D1421" s="98">
        <f t="shared" si="169"/>
        <v>12.49589109715869</v>
      </c>
      <c r="E1421" s="98">
        <v>94.145555555555561</v>
      </c>
      <c r="F1421" s="98">
        <f t="shared" si="167"/>
        <v>102.19756944444167</v>
      </c>
      <c r="G1421" s="98">
        <v>4163.6677777777777</v>
      </c>
      <c r="H1421" s="98">
        <v>20.221733940972221</v>
      </c>
      <c r="I1421" s="98">
        <v>1942.5605555555555</v>
      </c>
      <c r="J1421" s="98">
        <f t="shared" si="170"/>
        <v>73.923821614583346</v>
      </c>
      <c r="K1421" s="98">
        <v>9513.8096435827683</v>
      </c>
      <c r="L1421" s="98">
        <f t="shared" si="171"/>
        <v>272.01386486621777</v>
      </c>
      <c r="M1421" s="98">
        <f t="shared" si="166"/>
        <v>273.71450586655448</v>
      </c>
      <c r="N1421" s="98">
        <v>9515.9956990559895</v>
      </c>
      <c r="O1421" s="98">
        <v>6961.4733333333334</v>
      </c>
      <c r="P1421" s="98">
        <v>294.80324074072968</v>
      </c>
      <c r="Q1421" s="98">
        <v>22.789375874511897</v>
      </c>
      <c r="R1421" s="98">
        <f t="shared" si="168"/>
        <v>21.286435721111538</v>
      </c>
      <c r="S1421" s="98">
        <f t="shared" si="172"/>
        <v>1367.3625524707138</v>
      </c>
      <c r="T1421" s="101">
        <v>13.351314587195715</v>
      </c>
    </row>
    <row r="1422" spans="2:20" x14ac:dyDescent="0.2">
      <c r="B1422" s="100">
        <v>43720.083333333336</v>
      </c>
      <c r="C1422" s="98">
        <v>9.9050826598279595</v>
      </c>
      <c r="D1422" s="98">
        <f t="shared" si="169"/>
        <v>12.506787283189666</v>
      </c>
      <c r="E1422" s="98">
        <v>104.78694444444444</v>
      </c>
      <c r="F1422" s="98">
        <f t="shared" si="167"/>
        <v>102.88637731481207</v>
      </c>
      <c r="G1422" s="98">
        <v>8774.5111111111109</v>
      </c>
      <c r="H1422" s="98">
        <v>20.129709201388888</v>
      </c>
      <c r="I1422" s="98">
        <v>1851.6191666666666</v>
      </c>
      <c r="J1422" s="98">
        <f t="shared" si="170"/>
        <v>84.657235243055553</v>
      </c>
      <c r="K1422" s="98">
        <v>26762.983837890624</v>
      </c>
      <c r="L1422" s="98">
        <f t="shared" si="171"/>
        <v>274.5778243658051</v>
      </c>
      <c r="M1422" s="98">
        <f t="shared" si="166"/>
        <v>273.77136490276564</v>
      </c>
      <c r="N1422" s="98">
        <v>8247.0064750162765</v>
      </c>
      <c r="O1422" s="98">
        <v>6957.5541666666668</v>
      </c>
      <c r="P1422" s="98">
        <v>294.94953703721364</v>
      </c>
      <c r="Q1422" s="98">
        <v>20.371712671408556</v>
      </c>
      <c r="R1422" s="98">
        <f t="shared" si="168"/>
        <v>21.231224061450884</v>
      </c>
      <c r="S1422" s="98">
        <f t="shared" si="172"/>
        <v>1222.3027602845134</v>
      </c>
      <c r="T1422" s="101">
        <v>11.629802732807972</v>
      </c>
    </row>
    <row r="1423" spans="2:20" x14ac:dyDescent="0.2">
      <c r="B1423" s="100">
        <v>43720.125</v>
      </c>
      <c r="C1423" s="98">
        <v>8.51659595630856</v>
      </c>
      <c r="D1423" s="98">
        <f t="shared" si="169"/>
        <v>12.515877755553825</v>
      </c>
      <c r="E1423" s="98">
        <v>98.962500000000006</v>
      </c>
      <c r="F1423" s="98">
        <f t="shared" si="167"/>
        <v>102.29438657407131</v>
      </c>
      <c r="G1423" s="98">
        <v>14856.985729435417</v>
      </c>
      <c r="H1423" s="98">
        <v>20.244184027777777</v>
      </c>
      <c r="I1423" s="98">
        <v>3075.2277777777776</v>
      </c>
      <c r="J1423" s="98">
        <f t="shared" si="170"/>
        <v>78.718315972222229</v>
      </c>
      <c r="K1423" s="98">
        <v>46814.07610677083</v>
      </c>
      <c r="L1423" s="98">
        <f t="shared" si="171"/>
        <v>273.71568219639443</v>
      </c>
      <c r="M1423" s="98">
        <f t="shared" si="166"/>
        <v>273.8002242484385</v>
      </c>
      <c r="N1423" s="98">
        <v>7323.6645088704427</v>
      </c>
      <c r="O1423" s="98">
        <v>6960.0725000000002</v>
      </c>
      <c r="P1423" s="98">
        <v>294.89722222222224</v>
      </c>
      <c r="Q1423" s="98">
        <v>21.181540025827836</v>
      </c>
      <c r="R1423" s="98">
        <f t="shared" si="168"/>
        <v>21.224760549111462</v>
      </c>
      <c r="S1423" s="98">
        <f t="shared" si="172"/>
        <v>1270.8924015496702</v>
      </c>
      <c r="T1423" s="101">
        <v>10.000040666898713</v>
      </c>
    </row>
    <row r="1424" spans="2:20" x14ac:dyDescent="0.2">
      <c r="B1424" s="100">
        <v>43720.166666666664</v>
      </c>
      <c r="C1424" s="98">
        <v>7.6208021040509148</v>
      </c>
      <c r="D1424" s="98">
        <f t="shared" si="169"/>
        <v>12.525950129499298</v>
      </c>
      <c r="E1424" s="98">
        <v>115.66305555555556</v>
      </c>
      <c r="F1424" s="98">
        <f t="shared" si="167"/>
        <v>103.14229166666389</v>
      </c>
      <c r="G1424" s="98">
        <v>21378.752002583609</v>
      </c>
      <c r="H1424" s="98">
        <v>20.369075520833334</v>
      </c>
      <c r="I1424" s="98">
        <v>4302.9236111111113</v>
      </c>
      <c r="J1424" s="98">
        <f t="shared" si="170"/>
        <v>95.293980034722225</v>
      </c>
      <c r="K1424" s="98">
        <v>63992.221418909234</v>
      </c>
      <c r="L1424" s="98">
        <f t="shared" si="171"/>
        <v>274.04131592669296</v>
      </c>
      <c r="M1424" s="98">
        <f t="shared" si="166"/>
        <v>273.80423816404891</v>
      </c>
      <c r="N1424" s="98">
        <v>6509.9809383138017</v>
      </c>
      <c r="O1424" s="98">
        <v>6959.2124999999996</v>
      </c>
      <c r="P1424" s="98">
        <v>294.93740740742123</v>
      </c>
      <c r="Q1424" s="98">
        <v>20.896091480728291</v>
      </c>
      <c r="R1424" s="98">
        <f t="shared" si="168"/>
        <v>21.212718084119768</v>
      </c>
      <c r="S1424" s="98">
        <f t="shared" si="172"/>
        <v>1253.7654888436975</v>
      </c>
      <c r="T1424" s="101">
        <v>8.6570513243646641</v>
      </c>
    </row>
    <row r="1425" spans="2:20" x14ac:dyDescent="0.2">
      <c r="B1425" s="100">
        <v>43720.208333333336</v>
      </c>
      <c r="C1425" s="98">
        <v>7.1789742991955592</v>
      </c>
      <c r="D1425" s="98">
        <f t="shared" si="169"/>
        <v>12.539001093358726</v>
      </c>
      <c r="E1425" s="98">
        <v>103.31722222222223</v>
      </c>
      <c r="F1425" s="98">
        <f t="shared" si="167"/>
        <v>103.85032793209785</v>
      </c>
      <c r="G1425" s="98">
        <v>27355.112194444911</v>
      </c>
      <c r="H1425" s="98">
        <v>20.253526475694443</v>
      </c>
      <c r="I1425" s="98">
        <v>5535.7686111111107</v>
      </c>
      <c r="J1425" s="98">
        <f t="shared" si="170"/>
        <v>83.063695746527785</v>
      </c>
      <c r="K1425" s="98">
        <v>73281.261468321696</v>
      </c>
      <c r="L1425" s="98">
        <f t="shared" si="171"/>
        <v>273.08047147715183</v>
      </c>
      <c r="M1425" s="98">
        <f t="shared" si="166"/>
        <v>273.71888313028046</v>
      </c>
      <c r="N1425" s="98">
        <v>6126.1954272460935</v>
      </c>
      <c r="O1425" s="98">
        <v>6961.67</v>
      </c>
      <c r="P1425" s="98">
        <v>295.04250000000002</v>
      </c>
      <c r="Q1425" s="98">
        <v>21.962028522848204</v>
      </c>
      <c r="R1425" s="98">
        <f t="shared" si="168"/>
        <v>21.299589321591949</v>
      </c>
      <c r="S1425" s="98">
        <f t="shared" si="172"/>
        <v>1317.7217113708923</v>
      </c>
      <c r="T1425" s="101">
        <v>7.8003609703476027</v>
      </c>
    </row>
    <row r="1426" spans="2:20" x14ac:dyDescent="0.2">
      <c r="B1426" s="100">
        <v>43720.25</v>
      </c>
      <c r="C1426" s="98">
        <v>6.8939963508181323</v>
      </c>
      <c r="D1426" s="98">
        <f t="shared" si="169"/>
        <v>12.548239492665296</v>
      </c>
      <c r="E1426" s="98">
        <v>91.712777777777774</v>
      </c>
      <c r="F1426" s="98">
        <f t="shared" si="167"/>
        <v>102.76891589506083</v>
      </c>
      <c r="G1426" s="98">
        <v>33575.85654121836</v>
      </c>
      <c r="H1426" s="98">
        <v>20.179839409722224</v>
      </c>
      <c r="I1426" s="98">
        <v>6760.4016666666666</v>
      </c>
      <c r="J1426" s="98">
        <f t="shared" si="170"/>
        <v>71.532938368055554</v>
      </c>
      <c r="K1426" s="98">
        <v>76393.036265190967</v>
      </c>
      <c r="L1426" s="98">
        <f t="shared" si="171"/>
        <v>275.08920065734947</v>
      </c>
      <c r="M1426" s="98">
        <f t="shared" si="166"/>
        <v>273.91433836554694</v>
      </c>
      <c r="N1426" s="98">
        <v>5839.3614444986979</v>
      </c>
      <c r="O1426" s="98">
        <v>6961.1324999999997</v>
      </c>
      <c r="P1426" s="98">
        <v>295.41944444444442</v>
      </c>
      <c r="Q1426" s="98">
        <v>20.33024378709495</v>
      </c>
      <c r="R1426" s="98">
        <f t="shared" si="168"/>
        <v>21.1098275662638</v>
      </c>
      <c r="S1426" s="98">
        <f t="shared" si="172"/>
        <v>1219.814627225697</v>
      </c>
      <c r="T1426" s="101">
        <v>7.4528654408454891</v>
      </c>
    </row>
    <row r="1427" spans="2:20" x14ac:dyDescent="0.2">
      <c r="B1427" s="100">
        <v>43720.291666666664</v>
      </c>
      <c r="C1427" s="98">
        <v>7.1494715621736313</v>
      </c>
      <c r="D1427" s="98">
        <f t="shared" si="169"/>
        <v>12.555538562795471</v>
      </c>
      <c r="E1427" s="98">
        <v>114.55083333333333</v>
      </c>
      <c r="F1427" s="98">
        <f t="shared" si="167"/>
        <v>103.63793209876451</v>
      </c>
      <c r="G1427" s="98">
        <v>39594.415740740296</v>
      </c>
      <c r="H1427" s="98">
        <v>20.52469581582633</v>
      </c>
      <c r="I1427" s="98">
        <v>7994.4375</v>
      </c>
      <c r="J1427" s="98">
        <f t="shared" si="170"/>
        <v>94.026137517506996</v>
      </c>
      <c r="K1427" s="98">
        <v>76395.9375</v>
      </c>
      <c r="L1427" s="98">
        <f t="shared" si="171"/>
        <v>272.68371444995307</v>
      </c>
      <c r="M1427" s="98">
        <f t="shared" si="166"/>
        <v>273.77950170844696</v>
      </c>
      <c r="N1427" s="98">
        <v>5949.700211181641</v>
      </c>
      <c r="O1427" s="98">
        <v>6962.4174999999996</v>
      </c>
      <c r="P1427" s="98">
        <v>295.5315277777778</v>
      </c>
      <c r="Q1427" s="98">
        <v>22.847813327824696</v>
      </c>
      <c r="R1427" s="98">
        <f t="shared" si="168"/>
        <v>21.270368312869746</v>
      </c>
      <c r="S1427" s="98">
        <f t="shared" si="172"/>
        <v>1370.8687996694816</v>
      </c>
      <c r="T1427" s="101">
        <v>7.1133925309615895</v>
      </c>
    </row>
    <row r="1428" spans="2:20" x14ac:dyDescent="0.2">
      <c r="B1428" s="100">
        <v>43720.333333333336</v>
      </c>
      <c r="C1428" s="98">
        <v>8.6418153686871904</v>
      </c>
      <c r="D1428" s="98">
        <f t="shared" si="169"/>
        <v>12.561260642898731</v>
      </c>
      <c r="E1428" s="98">
        <v>81.526944444444439</v>
      </c>
      <c r="F1428" s="98">
        <f t="shared" si="167"/>
        <v>104.36663580246822</v>
      </c>
      <c r="G1428" s="98">
        <v>44914.115572394265</v>
      </c>
      <c r="H1428" s="98">
        <v>20.081803385416666</v>
      </c>
      <c r="I1428" s="98">
        <v>9199.3694444444445</v>
      </c>
      <c r="J1428" s="98">
        <f t="shared" si="170"/>
        <v>61.445141059027776</v>
      </c>
      <c r="K1428" s="98">
        <v>76395.9375</v>
      </c>
      <c r="L1428" s="98">
        <f t="shared" si="171"/>
        <v>276.42312574334443</v>
      </c>
      <c r="M1428" s="98">
        <f t="shared" si="166"/>
        <v>273.94793380424903</v>
      </c>
      <c r="N1428" s="98">
        <v>7169.9881909179685</v>
      </c>
      <c r="O1428" s="98">
        <v>6963.3424999999997</v>
      </c>
      <c r="P1428" s="98">
        <v>294.95222222220565</v>
      </c>
      <c r="Q1428" s="98">
        <v>18.529096478861238</v>
      </c>
      <c r="R1428" s="98">
        <f t="shared" si="168"/>
        <v>21.085338443697712</v>
      </c>
      <c r="S1428" s="98">
        <f t="shared" si="172"/>
        <v>1111.7457887316743</v>
      </c>
      <c r="T1428" s="101">
        <v>8.8466470739184615</v>
      </c>
    </row>
    <row r="1429" spans="2:20" x14ac:dyDescent="0.2">
      <c r="B1429" s="100">
        <v>43720.375</v>
      </c>
      <c r="C1429" s="98">
        <v>13.489018935980534</v>
      </c>
      <c r="D1429" s="98">
        <f t="shared" si="169"/>
        <v>12.570881202798683</v>
      </c>
      <c r="E1429" s="98">
        <v>79.171388888888885</v>
      </c>
      <c r="F1429" s="98">
        <f t="shared" si="167"/>
        <v>104.7861959876534</v>
      </c>
      <c r="G1429" s="98">
        <v>50462.427777777775</v>
      </c>
      <c r="H1429" s="98">
        <v>24.640983072916665</v>
      </c>
      <c r="I1429" s="98">
        <v>10512.147777777778</v>
      </c>
      <c r="J1429" s="98">
        <f t="shared" si="170"/>
        <v>54.530405815972216</v>
      </c>
      <c r="K1429" s="98">
        <v>76395.9375</v>
      </c>
      <c r="L1429" s="98">
        <f t="shared" si="171"/>
        <v>270.22675777078967</v>
      </c>
      <c r="M1429" s="98">
        <f t="shared" si="166"/>
        <v>273.82100331605028</v>
      </c>
      <c r="N1429" s="98">
        <v>10043.925118001302</v>
      </c>
      <c r="O1429" s="98">
        <v>7140.8066666666664</v>
      </c>
      <c r="P1429" s="98">
        <v>294.92882716049752</v>
      </c>
      <c r="Q1429" s="98">
        <v>24.702069389707823</v>
      </c>
      <c r="R1429" s="98">
        <f t="shared" si="168"/>
        <v>21.199326545065389</v>
      </c>
      <c r="S1429" s="98">
        <f t="shared" si="172"/>
        <v>1482.1241633824693</v>
      </c>
      <c r="T1429" s="101">
        <v>11.327174353147145</v>
      </c>
    </row>
    <row r="1430" spans="2:20" x14ac:dyDescent="0.2">
      <c r="B1430" s="100">
        <v>43720.416666666664</v>
      </c>
      <c r="C1430" s="98">
        <v>17.06108009868198</v>
      </c>
      <c r="D1430" s="98">
        <f t="shared" si="169"/>
        <v>12.564592740421737</v>
      </c>
      <c r="E1430" s="98">
        <v>84.196666666666673</v>
      </c>
      <c r="F1430" s="98">
        <f t="shared" si="167"/>
        <v>104.70305555555557</v>
      </c>
      <c r="G1430" s="98">
        <v>55220.024966527752</v>
      </c>
      <c r="H1430" s="98">
        <v>20.137586805555557</v>
      </c>
      <c r="I1430" s="98">
        <v>11852.379515605176</v>
      </c>
      <c r="J1430" s="98">
        <f t="shared" si="170"/>
        <v>64.059079861111115</v>
      </c>
      <c r="K1430" s="98">
        <v>76395.9375</v>
      </c>
      <c r="L1430" s="98">
        <f t="shared" si="171"/>
        <v>275.49922152903861</v>
      </c>
      <c r="M1430" s="98">
        <f t="shared" si="166"/>
        <v>273.85119065865882</v>
      </c>
      <c r="N1430" s="98">
        <v>12406.597482910156</v>
      </c>
      <c r="O1430" s="98">
        <v>8238.7875000000004</v>
      </c>
      <c r="P1430" s="98">
        <v>295.02925925923716</v>
      </c>
      <c r="Q1430" s="98">
        <v>19.530037730198561</v>
      </c>
      <c r="R1430" s="98">
        <f t="shared" si="168"/>
        <v>21.178564356776914</v>
      </c>
      <c r="S1430" s="98">
        <f t="shared" si="172"/>
        <v>1171.8022638119137</v>
      </c>
      <c r="T1430" s="101">
        <v>15.589634473066155</v>
      </c>
    </row>
    <row r="1431" spans="2:20" x14ac:dyDescent="0.2">
      <c r="B1431" s="100">
        <v>43720.458333333336</v>
      </c>
      <c r="C1431" s="98">
        <v>17.272023764716256</v>
      </c>
      <c r="D1431" s="98">
        <f t="shared" si="169"/>
        <v>12.572531656560388</v>
      </c>
      <c r="E1431" s="98">
        <v>82.644166666666663</v>
      </c>
      <c r="F1431" s="98">
        <f t="shared" si="167"/>
        <v>104.35355324074072</v>
      </c>
      <c r="G1431" s="98">
        <v>59879.572479426199</v>
      </c>
      <c r="H1431" s="98">
        <v>24.33308376736111</v>
      </c>
      <c r="I1431" s="98">
        <v>13203.986944444445</v>
      </c>
      <c r="J1431" s="98">
        <f t="shared" si="170"/>
        <v>58.311082899305553</v>
      </c>
      <c r="K1431" s="98">
        <v>76395.9375</v>
      </c>
      <c r="L1431" s="98">
        <f t="shared" si="171"/>
        <v>273.42093323961524</v>
      </c>
      <c r="M1431" s="98">
        <f t="shared" si="166"/>
        <v>273.99075919294864</v>
      </c>
      <c r="N1431" s="98">
        <v>12512.581190592447</v>
      </c>
      <c r="O1431" s="98">
        <v>9234.3775000000005</v>
      </c>
      <c r="P1431" s="98">
        <v>295.28747685188222</v>
      </c>
      <c r="Q1431" s="98">
        <v>21.866543612266995</v>
      </c>
      <c r="R1431" s="98">
        <f t="shared" si="168"/>
        <v>21.0515913085999</v>
      </c>
      <c r="S1431" s="98">
        <f t="shared" si="172"/>
        <v>1311.9926167360197</v>
      </c>
      <c r="T1431" s="101">
        <v>16.85346427634876</v>
      </c>
    </row>
    <row r="1432" spans="2:20" x14ac:dyDescent="0.2">
      <c r="B1432" s="100">
        <v>43720.5</v>
      </c>
      <c r="C1432" s="98">
        <v>16.49217191802131</v>
      </c>
      <c r="D1432" s="98">
        <f t="shared" si="169"/>
        <v>12.585575330724735</v>
      </c>
      <c r="E1432" s="98">
        <v>98.525972222222222</v>
      </c>
      <c r="F1432" s="98">
        <f t="shared" si="167"/>
        <v>104.3691724537037</v>
      </c>
      <c r="G1432" s="98">
        <v>65136.469216758407</v>
      </c>
      <c r="H1432" s="98">
        <v>20.739105902777776</v>
      </c>
      <c r="I1432" s="98">
        <v>14571.67777777825</v>
      </c>
      <c r="J1432" s="98">
        <f t="shared" si="170"/>
        <v>77.786866319444442</v>
      </c>
      <c r="K1432" s="98">
        <v>76395.9375</v>
      </c>
      <c r="L1432" s="98">
        <f t="shared" si="171"/>
        <v>274.36132360563005</v>
      </c>
      <c r="M1432" s="98">
        <f t="shared" si="166"/>
        <v>273.83946155165</v>
      </c>
      <c r="N1432" s="98">
        <v>12095.501150716145</v>
      </c>
      <c r="O1432" s="98">
        <v>9172.24</v>
      </c>
      <c r="P1432" s="98">
        <v>295.25916666665842</v>
      </c>
      <c r="Q1432" s="98">
        <v>20.897843061028365</v>
      </c>
      <c r="R1432" s="98">
        <f t="shared" si="168"/>
        <v>21.212329536318826</v>
      </c>
      <c r="S1432" s="98">
        <f t="shared" si="172"/>
        <v>1253.8705836617019</v>
      </c>
      <c r="T1432" s="101">
        <v>17.020757816376346</v>
      </c>
    </row>
    <row r="1433" spans="2:20" x14ac:dyDescent="0.2">
      <c r="B1433" s="100">
        <v>43720.541666666664</v>
      </c>
      <c r="C1433" s="98">
        <v>15.664222574703551</v>
      </c>
      <c r="D1433" s="98">
        <f t="shared" si="169"/>
        <v>12.597405702495024</v>
      </c>
      <c r="E1433" s="98">
        <v>100.59513888888888</v>
      </c>
      <c r="F1433" s="98">
        <f t="shared" si="167"/>
        <v>104.11741898148148</v>
      </c>
      <c r="G1433" s="98">
        <v>71405.730902777781</v>
      </c>
      <c r="H1433" s="98">
        <v>22.067816840277779</v>
      </c>
      <c r="I1433" s="98">
        <v>15927.915833333333</v>
      </c>
      <c r="J1433" s="98">
        <f t="shared" si="170"/>
        <v>78.527322048611097</v>
      </c>
      <c r="K1433" s="98">
        <v>76395.9375</v>
      </c>
      <c r="L1433" s="98">
        <f t="shared" si="171"/>
        <v>273.83799683858535</v>
      </c>
      <c r="M1433" s="98">
        <f t="shared" si="166"/>
        <v>273.99484708126585</v>
      </c>
      <c r="N1433" s="98">
        <v>11579.181473795574</v>
      </c>
      <c r="O1433" s="98">
        <v>9192.9225000000006</v>
      </c>
      <c r="P1433" s="98">
        <v>295.22185185185737</v>
      </c>
      <c r="Q1433" s="98">
        <v>21.383855013272001</v>
      </c>
      <c r="R1433" s="98">
        <f t="shared" si="168"/>
        <v>21.052484130160053</v>
      </c>
      <c r="S1433" s="98">
        <f t="shared" si="172"/>
        <v>1283.03130079632</v>
      </c>
      <c r="T1433" s="101">
        <v>16.283904913966026</v>
      </c>
    </row>
    <row r="1434" spans="2:20" x14ac:dyDescent="0.2">
      <c r="B1434" s="100">
        <v>43720.583333333336</v>
      </c>
      <c r="C1434" s="98">
        <v>14.639049889108371</v>
      </c>
      <c r="D1434" s="98">
        <f t="shared" si="169"/>
        <v>12.602356730360979</v>
      </c>
      <c r="E1434" s="98">
        <v>102.03722222222223</v>
      </c>
      <c r="F1434" s="98">
        <f t="shared" si="167"/>
        <v>103.62411458333332</v>
      </c>
      <c r="G1434" s="98">
        <v>77094.624579124444</v>
      </c>
      <c r="H1434" s="98">
        <v>24.011436631944445</v>
      </c>
      <c r="I1434" s="98">
        <v>17312.157500000001</v>
      </c>
      <c r="J1434" s="98">
        <f t="shared" si="170"/>
        <v>78.025785590277778</v>
      </c>
      <c r="K1434" s="98">
        <v>76395.9375</v>
      </c>
      <c r="L1434" s="98">
        <f t="shared" si="171"/>
        <v>274.22680088700105</v>
      </c>
      <c r="M1434" s="98">
        <f t="shared" si="166"/>
        <v>273.90528743054591</v>
      </c>
      <c r="N1434" s="98">
        <v>10981.579343261719</v>
      </c>
      <c r="O1434" s="98">
        <v>9188.8024999999998</v>
      </c>
      <c r="P1434" s="98">
        <v>295.04253086419567</v>
      </c>
      <c r="Q1434" s="98">
        <v>20.815729977194632</v>
      </c>
      <c r="R1434" s="98">
        <f t="shared" si="168"/>
        <v>21.156385344665932</v>
      </c>
      <c r="S1434" s="98">
        <f t="shared" si="172"/>
        <v>1248.943798631678</v>
      </c>
      <c r="T1434" s="101">
        <v>15.232027742915154</v>
      </c>
    </row>
    <row r="1435" spans="2:20" x14ac:dyDescent="0.2">
      <c r="B1435" s="100">
        <v>43720.625</v>
      </c>
      <c r="C1435" s="98">
        <v>14.026364363989664</v>
      </c>
      <c r="D1435" s="98">
        <f t="shared" si="169"/>
        <v>12.597538905441018</v>
      </c>
      <c r="E1435" s="98">
        <v>110.49805555555555</v>
      </c>
      <c r="F1435" s="98">
        <f t="shared" si="167"/>
        <v>103.62178819444445</v>
      </c>
      <c r="G1435" s="98">
        <v>84061.067204299499</v>
      </c>
      <c r="H1435" s="98">
        <v>20.459928385416667</v>
      </c>
      <c r="I1435" s="98">
        <v>18685.469218518603</v>
      </c>
      <c r="J1435" s="98">
        <f t="shared" si="170"/>
        <v>90.038127170138893</v>
      </c>
      <c r="K1435" s="98">
        <v>76395.9375</v>
      </c>
      <c r="L1435" s="98">
        <f t="shared" si="171"/>
        <v>272.06567023464891</v>
      </c>
      <c r="M1435" s="98">
        <f t="shared" ref="M1435:M1498" si="173">AVERAGE(L1412:L1435)</f>
        <v>273.82362968261657</v>
      </c>
      <c r="N1435" s="98">
        <v>10661.527525227864</v>
      </c>
      <c r="O1435" s="98">
        <v>9091.7308333333331</v>
      </c>
      <c r="P1435" s="98">
        <v>294.82814814812605</v>
      </c>
      <c r="Q1435" s="98">
        <v>22.762477913477149</v>
      </c>
      <c r="R1435" s="98">
        <f t="shared" si="168"/>
        <v>21.233224419756635</v>
      </c>
      <c r="S1435" s="98">
        <f t="shared" si="172"/>
        <v>1365.7486748086289</v>
      </c>
      <c r="T1435" s="101">
        <v>14.595200688928372</v>
      </c>
    </row>
    <row r="1436" spans="2:20" x14ac:dyDescent="0.2">
      <c r="B1436" s="100">
        <v>43720.666666666664</v>
      </c>
      <c r="C1436" s="98">
        <v>13.778479689287746</v>
      </c>
      <c r="D1436" s="98">
        <f t="shared" si="169"/>
        <v>12.599954378176191</v>
      </c>
      <c r="E1436" s="98">
        <v>122.13666666666667</v>
      </c>
      <c r="F1436" s="98">
        <f t="shared" si="167"/>
        <v>104.05027199074077</v>
      </c>
      <c r="G1436" s="98">
        <v>91198.247318007154</v>
      </c>
      <c r="H1436" s="98">
        <v>25.349066840277779</v>
      </c>
      <c r="I1436" s="98">
        <v>20060.659904905293</v>
      </c>
      <c r="J1436" s="98">
        <f t="shared" si="170"/>
        <v>96.787599826388885</v>
      </c>
      <c r="K1436" s="98">
        <v>76395.9375</v>
      </c>
      <c r="L1436" s="98">
        <f t="shared" si="171"/>
        <v>275.83682564000293</v>
      </c>
      <c r="M1436" s="98">
        <f t="shared" si="173"/>
        <v>273.99189512348573</v>
      </c>
      <c r="N1436" s="98">
        <v>10448.153002929688</v>
      </c>
      <c r="O1436" s="98">
        <v>9186.0991666666669</v>
      </c>
      <c r="P1436" s="98">
        <v>295.01138888888892</v>
      </c>
      <c r="Q1436" s="98">
        <v>19.174563248886002</v>
      </c>
      <c r="R1436" s="98">
        <f t="shared" si="168"/>
        <v>21.069650336911259</v>
      </c>
      <c r="S1436" s="98">
        <f t="shared" si="172"/>
        <v>1150.4737949331602</v>
      </c>
      <c r="T1436" s="101">
        <v>14.035848365742584</v>
      </c>
    </row>
    <row r="1437" spans="2:20" x14ac:dyDescent="0.2">
      <c r="B1437" s="100">
        <v>43720.708333333336</v>
      </c>
      <c r="C1437" s="98">
        <v>13.339782420369383</v>
      </c>
      <c r="D1437" s="98">
        <f t="shared" si="169"/>
        <v>12.608420786146297</v>
      </c>
      <c r="E1437" s="98">
        <v>100.93305555555555</v>
      </c>
      <c r="F1437" s="98">
        <f t="shared" ref="F1437:F1500" si="174">AVERAGE(E1414:E1437)</f>
        <v>102.82208912037038</v>
      </c>
      <c r="G1437" s="98">
        <v>97147.417412940136</v>
      </c>
      <c r="H1437" s="98">
        <v>20.831640624999999</v>
      </c>
      <c r="I1437" s="98">
        <v>21432.108463888384</v>
      </c>
      <c r="J1437" s="98">
        <f t="shared" si="170"/>
        <v>80.101414930555563</v>
      </c>
      <c r="K1437" s="98">
        <v>76395.9375</v>
      </c>
      <c r="L1437" s="98">
        <f t="shared" si="171"/>
        <v>270.90278071064944</v>
      </c>
      <c r="M1437" s="98">
        <f t="shared" si="173"/>
        <v>273.70287257857359</v>
      </c>
      <c r="N1437" s="98">
        <v>10239.772327473958</v>
      </c>
      <c r="O1437" s="98">
        <v>8872.1049999999996</v>
      </c>
      <c r="P1437" s="98">
        <v>295.17583333333334</v>
      </c>
      <c r="Q1437" s="98">
        <v>24.273052622683917</v>
      </c>
      <c r="R1437" s="98">
        <f t="shared" ref="R1437:R1500" si="175">AVERAGE(Q1414:Q1437)</f>
        <v>21.371442943553635</v>
      </c>
      <c r="S1437" s="98">
        <f t="shared" si="172"/>
        <v>1456.383157361035</v>
      </c>
      <c r="T1437" s="101">
        <v>14.738124443654733</v>
      </c>
    </row>
    <row r="1438" spans="2:20" x14ac:dyDescent="0.2">
      <c r="B1438" s="100">
        <v>43720.75</v>
      </c>
      <c r="C1438" s="98">
        <v>13.079492458723381</v>
      </c>
      <c r="D1438" s="98">
        <f t="shared" si="169"/>
        <v>12.615195525576141</v>
      </c>
      <c r="E1438" s="98">
        <v>97.626666666666665</v>
      </c>
      <c r="F1438" s="98">
        <f t="shared" si="174"/>
        <v>102.14913773148147</v>
      </c>
      <c r="G1438" s="98">
        <v>104014.42430555556</v>
      </c>
      <c r="H1438" s="98">
        <v>25.272428385416667</v>
      </c>
      <c r="I1438" s="98">
        <v>22798.849166666667</v>
      </c>
      <c r="J1438" s="98">
        <f t="shared" si="170"/>
        <v>72.354238281249991</v>
      </c>
      <c r="K1438" s="98">
        <v>76395.9375</v>
      </c>
      <c r="L1438" s="98">
        <f t="shared" si="171"/>
        <v>276.86540699799338</v>
      </c>
      <c r="M1438" s="98">
        <f t="shared" si="173"/>
        <v>273.98918037760262</v>
      </c>
      <c r="N1438" s="98">
        <v>10180.837639973959</v>
      </c>
      <c r="O1438" s="98">
        <v>8708.4508333333342</v>
      </c>
      <c r="P1438" s="98">
        <v>295.2281296296045</v>
      </c>
      <c r="Q1438" s="98">
        <v>18.362722631611138</v>
      </c>
      <c r="R1438" s="98">
        <f t="shared" si="175"/>
        <v>21.087591934646927</v>
      </c>
      <c r="S1438" s="98">
        <f t="shared" si="172"/>
        <v>1101.7633578966684</v>
      </c>
      <c r="T1438" s="101">
        <v>16.914350181803652</v>
      </c>
    </row>
    <row r="1439" spans="2:20" x14ac:dyDescent="0.2">
      <c r="B1439" s="100">
        <v>43720.791666666664</v>
      </c>
      <c r="C1439" s="98">
        <v>12.984078311036702</v>
      </c>
      <c r="D1439" s="98">
        <f t="shared" si="169"/>
        <v>12.592495744236279</v>
      </c>
      <c r="E1439" s="98">
        <v>123.28888888888889</v>
      </c>
      <c r="F1439" s="98">
        <f t="shared" si="174"/>
        <v>102.78164930555556</v>
      </c>
      <c r="G1439" s="98">
        <v>110030.34015471193</v>
      </c>
      <c r="H1439" s="98">
        <v>20.425249565972223</v>
      </c>
      <c r="I1439" s="98">
        <v>24176.751597223192</v>
      </c>
      <c r="J1439" s="98">
        <f t="shared" si="170"/>
        <v>102.86363932291667</v>
      </c>
      <c r="K1439" s="98">
        <v>76395.9375</v>
      </c>
      <c r="L1439" s="98">
        <f t="shared" si="171"/>
        <v>272.52636577958862</v>
      </c>
      <c r="M1439" s="98">
        <f t="shared" si="173"/>
        <v>273.8321309772362</v>
      </c>
      <c r="N1439" s="98">
        <v>10174.869175618489</v>
      </c>
      <c r="O1439" s="98">
        <v>6604.2141666666666</v>
      </c>
      <c r="P1439" s="98">
        <v>295.57484567900497</v>
      </c>
      <c r="Q1439" s="98">
        <v>23.048479899416368</v>
      </c>
      <c r="R1439" s="98">
        <f t="shared" si="175"/>
        <v>21.271301571638595</v>
      </c>
      <c r="S1439" s="98">
        <f t="shared" si="172"/>
        <v>1382.9087939649821</v>
      </c>
      <c r="T1439" s="101">
        <v>15.130861140920056</v>
      </c>
    </row>
    <row r="1440" spans="2:20" x14ac:dyDescent="0.2">
      <c r="B1440" s="100">
        <v>43720.833333333336</v>
      </c>
      <c r="C1440" s="98">
        <v>12.99110118989781</v>
      </c>
      <c r="D1440" s="98">
        <f t="shared" si="169"/>
        <v>12.516169485899242</v>
      </c>
      <c r="E1440" s="98">
        <v>105.07055555555556</v>
      </c>
      <c r="F1440" s="98">
        <f t="shared" si="174"/>
        <v>102.49733217592592</v>
      </c>
      <c r="G1440" s="98">
        <v>116384.40838207139</v>
      </c>
      <c r="H1440" s="98">
        <v>25.246972656250001</v>
      </c>
      <c r="I1440" s="98">
        <v>25563.46</v>
      </c>
      <c r="J1440" s="98">
        <f t="shared" si="170"/>
        <v>79.823582899305563</v>
      </c>
      <c r="K1440" s="98">
        <v>76395.9375</v>
      </c>
      <c r="L1440" s="98">
        <f t="shared" si="171"/>
        <v>273.94717606690199</v>
      </c>
      <c r="M1440" s="98">
        <f t="shared" si="173"/>
        <v>273.89402586468242</v>
      </c>
      <c r="N1440" s="98">
        <v>10098.890640462239</v>
      </c>
      <c r="O1440" s="98">
        <v>6555.5683333333336</v>
      </c>
      <c r="P1440" s="98">
        <v>294.80851851847439</v>
      </c>
      <c r="Q1440" s="98">
        <v>20.861342451572419</v>
      </c>
      <c r="R1440" s="98">
        <f t="shared" si="175"/>
        <v>21.195197579252838</v>
      </c>
      <c r="S1440" s="98">
        <f t="shared" si="172"/>
        <v>1251.6805470943452</v>
      </c>
      <c r="T1440" s="101">
        <v>13.628768958927443</v>
      </c>
    </row>
    <row r="1441" spans="2:20" x14ac:dyDescent="0.2">
      <c r="B1441" s="100">
        <v>43720.875</v>
      </c>
      <c r="C1441" s="98">
        <v>13.39682719760471</v>
      </c>
      <c r="D1441" s="98">
        <f t="shared" si="169"/>
        <v>12.460474450456354</v>
      </c>
      <c r="E1441" s="98">
        <v>101.55277777777778</v>
      </c>
      <c r="F1441" s="98">
        <f t="shared" si="174"/>
        <v>101.60867476851853</v>
      </c>
      <c r="G1441" s="98">
        <v>122516.66288888706</v>
      </c>
      <c r="H1441" s="98">
        <v>20.892480468750001</v>
      </c>
      <c r="I1441" s="98">
        <v>26957.001666666667</v>
      </c>
      <c r="J1441" s="98">
        <f t="shared" si="170"/>
        <v>80.660297309027783</v>
      </c>
      <c r="K1441" s="98">
        <v>76395.9375</v>
      </c>
      <c r="L1441" s="98">
        <f t="shared" si="171"/>
        <v>279.24839419961648</v>
      </c>
      <c r="M1441" s="98">
        <f t="shared" si="173"/>
        <v>274.09582598351784</v>
      </c>
      <c r="N1441" s="98">
        <v>10311.879037272136</v>
      </c>
      <c r="O1441" s="98">
        <v>6687.7950000000001</v>
      </c>
      <c r="P1441" s="98">
        <v>295.80722222222221</v>
      </c>
      <c r="Q1441" s="98">
        <v>16.558828022605738</v>
      </c>
      <c r="R1441" s="98">
        <f t="shared" si="175"/>
        <v>21.031179096218946</v>
      </c>
      <c r="S1441" s="98">
        <f t="shared" si="172"/>
        <v>993.52968135634433</v>
      </c>
      <c r="T1441" s="101">
        <v>13.606088983101653</v>
      </c>
    </row>
    <row r="1442" spans="2:20" x14ac:dyDescent="0.2">
      <c r="B1442" s="100">
        <v>43720.916666666664</v>
      </c>
      <c r="C1442" s="98">
        <v>13.91865991168552</v>
      </c>
      <c r="D1442" s="98">
        <f t="shared" si="169"/>
        <v>12.416210011340121</v>
      </c>
      <c r="E1442" s="98">
        <v>81.411944444444444</v>
      </c>
      <c r="F1442" s="98">
        <f t="shared" si="174"/>
        <v>100.61204282407408</v>
      </c>
      <c r="G1442" s="98">
        <v>128324.64444444445</v>
      </c>
      <c r="H1442" s="98">
        <v>21.984798177083334</v>
      </c>
      <c r="I1442" s="98">
        <v>28309.301111111112</v>
      </c>
      <c r="J1442" s="98">
        <f t="shared" si="170"/>
        <v>59.42714626736111</v>
      </c>
      <c r="K1442" s="98">
        <v>76395.9375</v>
      </c>
      <c r="L1442" s="98">
        <f t="shared" si="171"/>
        <v>269.85776754279107</v>
      </c>
      <c r="M1442" s="98">
        <f t="shared" si="173"/>
        <v>273.90644694847964</v>
      </c>
      <c r="N1442" s="98">
        <v>10614.331636555989</v>
      </c>
      <c r="O1442" s="98">
        <v>6884.899166666667</v>
      </c>
      <c r="P1442" s="98">
        <v>295.27768518519071</v>
      </c>
      <c r="Q1442" s="98">
        <v>25.419917642399668</v>
      </c>
      <c r="R1442" s="98">
        <f t="shared" si="175"/>
        <v>21.216173486195718</v>
      </c>
      <c r="S1442" s="98">
        <f t="shared" si="172"/>
        <v>1525.1950585439799</v>
      </c>
      <c r="T1442" s="101">
        <v>13.980483938663836</v>
      </c>
    </row>
    <row r="1443" spans="2:20" x14ac:dyDescent="0.2">
      <c r="B1443" s="100">
        <v>43720.958333333336</v>
      </c>
      <c r="C1443" s="98">
        <v>14.036773869776452</v>
      </c>
      <c r="D1443" s="98">
        <f t="shared" si="169"/>
        <v>12.3893176637489</v>
      </c>
      <c r="E1443" s="98">
        <v>112.21166666666667</v>
      </c>
      <c r="F1443" s="98">
        <f t="shared" si="174"/>
        <v>101.00377314814814</v>
      </c>
      <c r="G1443" s="98">
        <v>134465.37222222221</v>
      </c>
      <c r="H1443" s="98">
        <v>24.086121961805556</v>
      </c>
      <c r="I1443" s="98">
        <v>29698.363344016074</v>
      </c>
      <c r="J1443" s="98">
        <f t="shared" si="170"/>
        <v>88.125544704861113</v>
      </c>
      <c r="K1443" s="98">
        <v>76395.9375</v>
      </c>
      <c r="L1443" s="98">
        <f t="shared" si="171"/>
        <v>276.47956380254988</v>
      </c>
      <c r="M1443" s="98">
        <f t="shared" si="173"/>
        <v>274.00024738183731</v>
      </c>
      <c r="N1443" s="98">
        <v>10724.745946451823</v>
      </c>
      <c r="O1443" s="98">
        <v>6966.78</v>
      </c>
      <c r="P1443" s="98">
        <v>295.15324074074624</v>
      </c>
      <c r="Q1443" s="98">
        <v>18.673676938196358</v>
      </c>
      <c r="R1443" s="98">
        <f t="shared" si="175"/>
        <v>21.128740722591321</v>
      </c>
      <c r="S1443" s="98">
        <f t="shared" si="172"/>
        <v>1120.4206162917815</v>
      </c>
      <c r="T1443" s="101">
        <v>14.412894985675813</v>
      </c>
    </row>
    <row r="1444" spans="2:20" x14ac:dyDescent="0.2">
      <c r="B1444" s="100">
        <v>43721</v>
      </c>
      <c r="C1444" s="98">
        <v>13.228661965438061</v>
      </c>
      <c r="D1444" s="98">
        <f t="shared" si="169"/>
        <v>12.379388419352425</v>
      </c>
      <c r="E1444" s="98">
        <v>101.38194444444444</v>
      </c>
      <c r="F1444" s="98">
        <f t="shared" si="174"/>
        <v>100.33119212962963</v>
      </c>
      <c r="G1444" s="98">
        <v>140356.61791044925</v>
      </c>
      <c r="H1444" s="98">
        <v>20.368218315972221</v>
      </c>
      <c r="I1444" s="98">
        <v>31070.583036111115</v>
      </c>
      <c r="J1444" s="98">
        <f t="shared" si="170"/>
        <v>81.013726128472229</v>
      </c>
      <c r="K1444" s="98">
        <v>76395.9375</v>
      </c>
      <c r="L1444" s="98">
        <f t="shared" si="171"/>
        <v>275.60739895854971</v>
      </c>
      <c r="M1444" s="98">
        <f t="shared" si="173"/>
        <v>274.02231597861919</v>
      </c>
      <c r="N1444" s="98">
        <v>10212.015340983073</v>
      </c>
      <c r="O1444" s="98">
        <v>6631.020833333333</v>
      </c>
      <c r="P1444" s="98">
        <v>295.23052469140953</v>
      </c>
      <c r="Q1444" s="98">
        <v>19.623125732859805</v>
      </c>
      <c r="R1444" s="98">
        <f t="shared" si="175"/>
        <v>21.119257002353439</v>
      </c>
      <c r="S1444" s="98">
        <f t="shared" si="172"/>
        <v>1177.3875439715882</v>
      </c>
      <c r="T1444" s="101">
        <v>14.295522808009361</v>
      </c>
    </row>
    <row r="1445" spans="2:20" x14ac:dyDescent="0.2">
      <c r="B1445" s="100">
        <v>43721.041666666664</v>
      </c>
      <c r="C1445" s="98">
        <v>11.573934823407066</v>
      </c>
      <c r="D1445" s="98">
        <f t="shared" si="169"/>
        <v>12.369935903478769</v>
      </c>
      <c r="E1445" s="98">
        <v>91.344999999999999</v>
      </c>
      <c r="F1445" s="98">
        <f t="shared" si="174"/>
        <v>100.21450231481479</v>
      </c>
      <c r="G1445" s="98">
        <v>3477.8611111111113</v>
      </c>
      <c r="H1445" s="98">
        <v>25.542154947916668</v>
      </c>
      <c r="I1445" s="98">
        <v>843.50972222222219</v>
      </c>
      <c r="J1445" s="98">
        <f t="shared" si="170"/>
        <v>65.802845052083327</v>
      </c>
      <c r="K1445" s="98">
        <v>42.607884829894033</v>
      </c>
      <c r="L1445" s="98">
        <f t="shared" si="171"/>
        <v>271.20583929852893</v>
      </c>
      <c r="M1445" s="98">
        <f t="shared" si="173"/>
        <v>273.98864824663218</v>
      </c>
      <c r="N1445" s="98">
        <v>8976.5222916666662</v>
      </c>
      <c r="O1445" s="98">
        <v>5911.9783333333335</v>
      </c>
      <c r="P1445" s="98">
        <v>295.47055555555556</v>
      </c>
      <c r="Q1445" s="98">
        <v>24.264716257026627</v>
      </c>
      <c r="R1445" s="98">
        <f t="shared" si="175"/>
        <v>21.180729518291553</v>
      </c>
      <c r="S1445" s="98">
        <f t="shared" si="172"/>
        <v>1455.8829754215976</v>
      </c>
      <c r="T1445" s="101">
        <v>13.110579919550155</v>
      </c>
    </row>
    <row r="1446" spans="2:20" x14ac:dyDescent="0.2">
      <c r="B1446" s="100">
        <v>43721.083333333336</v>
      </c>
      <c r="C1446" s="98">
        <v>9.6970677680814532</v>
      </c>
      <c r="D1446" s="98">
        <f t="shared" si="169"/>
        <v>12.361268616322667</v>
      </c>
      <c r="E1446" s="98">
        <v>129.45138888888889</v>
      </c>
      <c r="F1446" s="98">
        <f t="shared" si="174"/>
        <v>101.24218749999999</v>
      </c>
      <c r="G1446" s="98">
        <v>9489.3666666666668</v>
      </c>
      <c r="H1446" s="98">
        <v>20.402387152777777</v>
      </c>
      <c r="I1446" s="98">
        <v>2163.4418018518636</v>
      </c>
      <c r="J1446" s="98">
        <f t="shared" si="170"/>
        <v>109.04900173611111</v>
      </c>
      <c r="K1446" s="98">
        <v>2172.5379542209912</v>
      </c>
      <c r="L1446" s="98">
        <f t="shared" si="171"/>
        <v>278.14083630757824</v>
      </c>
      <c r="M1446" s="98">
        <f t="shared" si="173"/>
        <v>274.13710707753938</v>
      </c>
      <c r="N1446" s="98">
        <v>7820.47978922526</v>
      </c>
      <c r="O1446" s="98">
        <v>5568.5225</v>
      </c>
      <c r="P1446" s="98">
        <v>295.08347222221397</v>
      </c>
      <c r="Q1446" s="98">
        <v>16.942635914635741</v>
      </c>
      <c r="R1446" s="98">
        <f t="shared" si="175"/>
        <v>21.037851320092685</v>
      </c>
      <c r="S1446" s="98">
        <f t="shared" si="172"/>
        <v>1016.5581548781445</v>
      </c>
      <c r="T1446" s="101">
        <v>11.079574229623217</v>
      </c>
    </row>
    <row r="1447" spans="2:20" x14ac:dyDescent="0.2">
      <c r="B1447" s="100">
        <v>43721.125</v>
      </c>
      <c r="C1447" s="98">
        <v>8.4055824946544853</v>
      </c>
      <c r="D1447" s="98">
        <f t="shared" si="169"/>
        <v>12.356643055420413</v>
      </c>
      <c r="E1447" s="98">
        <v>102.89333333333333</v>
      </c>
      <c r="F1447" s="98">
        <f t="shared" si="174"/>
        <v>101.4059722222222</v>
      </c>
      <c r="G1447" s="98">
        <v>15747.533796293206</v>
      </c>
      <c r="H1447" s="98">
        <v>25.393999565972223</v>
      </c>
      <c r="I1447" s="98">
        <v>3544.3202777777778</v>
      </c>
      <c r="J1447" s="98">
        <f t="shared" si="170"/>
        <v>77.499333767361108</v>
      </c>
      <c r="K1447" s="98">
        <v>6641.2785140429605</v>
      </c>
      <c r="L1447" s="98">
        <f t="shared" si="171"/>
        <v>271.21066812815349</v>
      </c>
      <c r="M1447" s="98">
        <f t="shared" si="173"/>
        <v>274.03273149136265</v>
      </c>
      <c r="N1447" s="98">
        <v>7026.5068457031248</v>
      </c>
      <c r="O1447" s="98">
        <v>5528.2849999999999</v>
      </c>
      <c r="P1447" s="98">
        <v>295.09981481480929</v>
      </c>
      <c r="Q1447" s="98">
        <v>23.889146686655781</v>
      </c>
      <c r="R1447" s="98">
        <f t="shared" si="175"/>
        <v>21.150668264293849</v>
      </c>
      <c r="S1447" s="98">
        <f t="shared" si="172"/>
        <v>1433.3488011993468</v>
      </c>
      <c r="T1447" s="101">
        <v>9.5797095637615879</v>
      </c>
    </row>
    <row r="1448" spans="2:20" x14ac:dyDescent="0.2">
      <c r="B1448" s="100">
        <v>43721.166666666664</v>
      </c>
      <c r="C1448" s="98">
        <v>7.6009191400273188</v>
      </c>
      <c r="D1448" s="98">
        <f t="shared" si="169"/>
        <v>12.355814598586095</v>
      </c>
      <c r="E1448" s="98">
        <v>96.051111111111112</v>
      </c>
      <c r="F1448" s="98">
        <f t="shared" si="174"/>
        <v>100.58880787037036</v>
      </c>
      <c r="G1448" s="98">
        <v>21813.9</v>
      </c>
      <c r="H1448" s="98">
        <v>20.091265190972223</v>
      </c>
      <c r="I1448" s="98">
        <v>4896.6500796289993</v>
      </c>
      <c r="J1448" s="98">
        <f t="shared" si="170"/>
        <v>75.959845920138889</v>
      </c>
      <c r="K1448" s="98">
        <v>11103.235884150863</v>
      </c>
      <c r="L1448" s="98">
        <f t="shared" si="171"/>
        <v>275.06423307807495</v>
      </c>
      <c r="M1448" s="98">
        <f t="shared" si="173"/>
        <v>274.0753530393369</v>
      </c>
      <c r="N1448" s="98">
        <v>6339.2287898763025</v>
      </c>
      <c r="O1448" s="98">
        <v>5523.5491666666667</v>
      </c>
      <c r="P1448" s="98">
        <v>295.00212962945301</v>
      </c>
      <c r="Q1448" s="98">
        <v>19.937896551378071</v>
      </c>
      <c r="R1448" s="98">
        <f t="shared" si="175"/>
        <v>21.110743475570924</v>
      </c>
      <c r="S1448" s="98">
        <f t="shared" si="172"/>
        <v>1196.2737930826843</v>
      </c>
      <c r="T1448" s="101">
        <v>8.4235193652385441</v>
      </c>
    </row>
    <row r="1449" spans="2:20" x14ac:dyDescent="0.2">
      <c r="B1449" s="100">
        <v>43721.208333333336</v>
      </c>
      <c r="C1449" s="98">
        <v>6.9956559620375955</v>
      </c>
      <c r="D1449" s="98">
        <f t="shared" si="169"/>
        <v>12.348176334537847</v>
      </c>
      <c r="E1449" s="98">
        <v>103.95666666666666</v>
      </c>
      <c r="F1449" s="98">
        <f t="shared" si="174"/>
        <v>100.61545138888886</v>
      </c>
      <c r="G1449" s="98">
        <v>27854.610925925936</v>
      </c>
      <c r="H1449" s="98">
        <v>24.868261718749999</v>
      </c>
      <c r="I1449" s="98">
        <v>6252.1697222222219</v>
      </c>
      <c r="J1449" s="98">
        <f t="shared" si="170"/>
        <v>79.088404947916672</v>
      </c>
      <c r="K1449" s="98">
        <v>15572.193361545138</v>
      </c>
      <c r="L1449" s="98">
        <f t="shared" si="171"/>
        <v>273.30973211281207</v>
      </c>
      <c r="M1449" s="98">
        <f t="shared" si="173"/>
        <v>274.08490556582279</v>
      </c>
      <c r="N1449" s="98">
        <v>5919.6501448567706</v>
      </c>
      <c r="O1449" s="98">
        <v>5522.1316666666671</v>
      </c>
      <c r="P1449" s="98">
        <v>295.09915849673456</v>
      </c>
      <c r="Q1449" s="98">
        <v>21.789426383922496</v>
      </c>
      <c r="R1449" s="98">
        <f t="shared" si="175"/>
        <v>21.103551719782352</v>
      </c>
      <c r="S1449" s="98">
        <f t="shared" si="172"/>
        <v>1307.3655830353498</v>
      </c>
      <c r="T1449" s="101">
        <v>7.757276507735563</v>
      </c>
    </row>
    <row r="1450" spans="2:20" x14ac:dyDescent="0.2">
      <c r="B1450" s="100">
        <v>43721.25</v>
      </c>
      <c r="C1450" s="98">
        <v>6.5886162307527334</v>
      </c>
      <c r="D1450" s="98">
        <f t="shared" si="169"/>
        <v>12.335452162868455</v>
      </c>
      <c r="E1450" s="98">
        <v>115.22475694444445</v>
      </c>
      <c r="F1450" s="98">
        <f t="shared" si="174"/>
        <v>101.59511718749997</v>
      </c>
      <c r="G1450" s="98">
        <v>34964.565972222219</v>
      </c>
      <c r="H1450" s="98">
        <v>20.539322916666666</v>
      </c>
      <c r="I1450" s="98">
        <v>7617.2842901237809</v>
      </c>
      <c r="J1450" s="98">
        <f t="shared" si="170"/>
        <v>94.685434027777788</v>
      </c>
      <c r="K1450" s="98">
        <v>17869.673733723957</v>
      </c>
      <c r="L1450" s="98">
        <f t="shared" si="171"/>
        <v>274.0792876349629</v>
      </c>
      <c r="M1450" s="98">
        <f t="shared" si="173"/>
        <v>274.0428258565567</v>
      </c>
      <c r="N1450" s="98">
        <v>5702.7789839680991</v>
      </c>
      <c r="O1450" s="98">
        <v>5534.0616666666665</v>
      </c>
      <c r="P1450" s="98">
        <v>295.09500000000003</v>
      </c>
      <c r="Q1450" s="98">
        <v>21.015712365037114</v>
      </c>
      <c r="R1450" s="98">
        <f t="shared" si="175"/>
        <v>21.132112910529944</v>
      </c>
      <c r="S1450" s="98">
        <f t="shared" si="172"/>
        <v>1260.9427419022268</v>
      </c>
      <c r="T1450" s="101">
        <v>7.261602462198999</v>
      </c>
    </row>
    <row r="1451" spans="2:20" x14ac:dyDescent="0.2">
      <c r="B1451" s="100">
        <v>43721.291666666664</v>
      </c>
      <c r="C1451" s="98">
        <v>6.9951950396938871</v>
      </c>
      <c r="D1451" s="98">
        <f t="shared" si="169"/>
        <v>12.329023974431799</v>
      </c>
      <c r="E1451" s="98">
        <v>110.33347222222223</v>
      </c>
      <c r="F1451" s="98">
        <f t="shared" si="174"/>
        <v>101.41939380787035</v>
      </c>
      <c r="G1451" s="98">
        <v>41125.469484699832</v>
      </c>
      <c r="H1451" s="98">
        <v>22.355837673611113</v>
      </c>
      <c r="I1451" s="98">
        <v>8992.2033333333329</v>
      </c>
      <c r="J1451" s="98">
        <f t="shared" si="170"/>
        <v>87.977634548611121</v>
      </c>
      <c r="K1451" s="98">
        <v>17870.75</v>
      </c>
      <c r="L1451" s="98">
        <f t="shared" si="171"/>
        <v>274.93218441964024</v>
      </c>
      <c r="M1451" s="98">
        <f t="shared" si="173"/>
        <v>274.13651210529366</v>
      </c>
      <c r="N1451" s="98">
        <v>5830.437066650391</v>
      </c>
      <c r="O1451" s="98">
        <v>5532.1025</v>
      </c>
      <c r="P1451" s="98">
        <v>295.38462962965173</v>
      </c>
      <c r="Q1451" s="98">
        <v>20.452445210011469</v>
      </c>
      <c r="R1451" s="98">
        <f t="shared" si="175"/>
        <v>21.032305905621062</v>
      </c>
      <c r="S1451" s="98">
        <f t="shared" si="172"/>
        <v>1227.146712600688</v>
      </c>
      <c r="T1451" s="101">
        <v>7.3262957841075131</v>
      </c>
    </row>
    <row r="1452" spans="2:20" x14ac:dyDescent="0.2">
      <c r="B1452" s="100">
        <v>43721.333333333336</v>
      </c>
      <c r="C1452" s="98">
        <v>8.4655849477748326</v>
      </c>
      <c r="D1452" s="98">
        <f t="shared" si="169"/>
        <v>12.321681040227119</v>
      </c>
      <c r="E1452" s="98">
        <v>81.134388888875648</v>
      </c>
      <c r="F1452" s="98">
        <f t="shared" si="174"/>
        <v>101.40303732638831</v>
      </c>
      <c r="G1452" s="98">
        <v>47566.399074074696</v>
      </c>
      <c r="H1452" s="98">
        <v>23.5224609375</v>
      </c>
      <c r="I1452" s="98">
        <v>10364.445566238297</v>
      </c>
      <c r="J1452" s="98">
        <f t="shared" si="170"/>
        <v>57.611927951375648</v>
      </c>
      <c r="K1452" s="98">
        <v>17870.75</v>
      </c>
      <c r="L1452" s="98">
        <f t="shared" si="171"/>
        <v>275.13822721961111</v>
      </c>
      <c r="M1452" s="98">
        <f t="shared" si="173"/>
        <v>274.08297466680477</v>
      </c>
      <c r="N1452" s="98">
        <v>6781.0031953938806</v>
      </c>
      <c r="O1452" s="98">
        <v>5543.185833333333</v>
      </c>
      <c r="P1452" s="98">
        <v>295.23888888888888</v>
      </c>
      <c r="Q1452" s="98">
        <v>20.100661669277795</v>
      </c>
      <c r="R1452" s="98">
        <f t="shared" si="175"/>
        <v>21.097787788555085</v>
      </c>
      <c r="S1452" s="98">
        <f t="shared" si="172"/>
        <v>1206.0397001566678</v>
      </c>
      <c r="T1452" s="101">
        <v>8.1743589026398134</v>
      </c>
    </row>
    <row r="1453" spans="2:20" x14ac:dyDescent="0.2">
      <c r="B1453" s="100">
        <v>43721.375</v>
      </c>
      <c r="C1453" s="98">
        <v>12.707696013450622</v>
      </c>
      <c r="D1453" s="98">
        <f t="shared" si="169"/>
        <v>12.28912591845504</v>
      </c>
      <c r="E1453" s="98">
        <v>109.8575</v>
      </c>
      <c r="F1453" s="98">
        <f t="shared" si="174"/>
        <v>102.6816252893513</v>
      </c>
      <c r="G1453" s="98">
        <v>53204.569912609128</v>
      </c>
      <c r="H1453" s="98">
        <v>19.993402777777778</v>
      </c>
      <c r="I1453" s="98">
        <v>11699.561291666751</v>
      </c>
      <c r="J1453" s="98">
        <f t="shared" si="170"/>
        <v>89.864097222222227</v>
      </c>
      <c r="K1453" s="98">
        <v>17870.75</v>
      </c>
      <c r="L1453" s="98">
        <f t="shared" si="171"/>
        <v>270.99414952081111</v>
      </c>
      <c r="M1453" s="98">
        <f t="shared" si="173"/>
        <v>274.11494932305567</v>
      </c>
      <c r="N1453" s="98">
        <v>9609.761481933594</v>
      </c>
      <c r="O1453" s="98">
        <v>6314.2250000000004</v>
      </c>
      <c r="P1453" s="98">
        <v>295.18879629631834</v>
      </c>
      <c r="Q1453" s="98">
        <v>24.194646775507266</v>
      </c>
      <c r="R1453" s="98">
        <f t="shared" si="175"/>
        <v>21.076645179630063</v>
      </c>
      <c r="S1453" s="98">
        <f t="shared" si="172"/>
        <v>1451.6788065304358</v>
      </c>
      <c r="T1453" s="101">
        <v>10.564138635363843</v>
      </c>
    </row>
    <row r="1454" spans="2:20" x14ac:dyDescent="0.2">
      <c r="B1454" s="100">
        <v>43721.416666666664</v>
      </c>
      <c r="C1454" s="98">
        <v>16.436789147588943</v>
      </c>
      <c r="D1454" s="98">
        <f t="shared" si="169"/>
        <v>12.26311379549283</v>
      </c>
      <c r="E1454" s="98">
        <v>92.774236111111108</v>
      </c>
      <c r="F1454" s="98">
        <f t="shared" si="174"/>
        <v>103.03902401620314</v>
      </c>
      <c r="G1454" s="98">
        <v>58275.247849460444</v>
      </c>
      <c r="H1454" s="98">
        <v>24.990766059027777</v>
      </c>
      <c r="I1454" s="98">
        <v>13041.089666665792</v>
      </c>
      <c r="J1454" s="98">
        <f t="shared" si="170"/>
        <v>67.783470052083331</v>
      </c>
      <c r="K1454" s="98">
        <v>17870.75</v>
      </c>
      <c r="L1454" s="98">
        <f t="shared" si="171"/>
        <v>275.65086031261006</v>
      </c>
      <c r="M1454" s="98">
        <f t="shared" si="173"/>
        <v>274.12126760570453</v>
      </c>
      <c r="N1454" s="98">
        <v>11918.857397460937</v>
      </c>
      <c r="O1454" s="98">
        <v>7675.4291666666668</v>
      </c>
      <c r="P1454" s="98">
        <v>294.64444444444445</v>
      </c>
      <c r="Q1454" s="98">
        <v>18.993584131834407</v>
      </c>
      <c r="R1454" s="98">
        <f t="shared" si="175"/>
        <v>21.054292946364892</v>
      </c>
      <c r="S1454" s="98">
        <f t="shared" si="172"/>
        <v>1139.6150479100645</v>
      </c>
      <c r="T1454" s="101">
        <v>14.670574575991616</v>
      </c>
    </row>
    <row r="1455" spans="2:20" x14ac:dyDescent="0.2">
      <c r="B1455" s="100">
        <v>43721.458333333336</v>
      </c>
      <c r="C1455" s="98">
        <v>16.75597766737447</v>
      </c>
      <c r="D1455" s="98">
        <f t="shared" si="169"/>
        <v>12.241611874770252</v>
      </c>
      <c r="E1455" s="98">
        <v>85.592500000000001</v>
      </c>
      <c r="F1455" s="98">
        <f t="shared" si="174"/>
        <v>103.16187123842536</v>
      </c>
      <c r="G1455" s="98">
        <v>63981.228000003495</v>
      </c>
      <c r="H1455" s="98">
        <v>20.031727430555556</v>
      </c>
      <c r="I1455" s="98">
        <v>14386.003274074097</v>
      </c>
      <c r="J1455" s="98">
        <f t="shared" si="170"/>
        <v>65.560772569444453</v>
      </c>
      <c r="K1455" s="98">
        <v>17870.75</v>
      </c>
      <c r="L1455" s="98">
        <f t="shared" si="171"/>
        <v>272.5510523052555</v>
      </c>
      <c r="M1455" s="98">
        <f t="shared" si="173"/>
        <v>274.08502256677286</v>
      </c>
      <c r="N1455" s="98">
        <v>12246.155978190103</v>
      </c>
      <c r="O1455" s="98">
        <v>7964.854166666667</v>
      </c>
      <c r="P1455" s="98">
        <v>295.4965740740796</v>
      </c>
      <c r="Q1455" s="98">
        <v>22.945521768824094</v>
      </c>
      <c r="R1455" s="98">
        <f t="shared" si="175"/>
        <v>21.09925036955477</v>
      </c>
      <c r="S1455" s="98">
        <f t="shared" si="172"/>
        <v>1376.7313061294456</v>
      </c>
      <c r="T1455" s="101">
        <v>16.446259712510638</v>
      </c>
    </row>
    <row r="1456" spans="2:20" x14ac:dyDescent="0.2">
      <c r="B1456" s="100">
        <v>43721.5</v>
      </c>
      <c r="C1456" s="98">
        <v>16.032888097233243</v>
      </c>
      <c r="D1456" s="98">
        <f t="shared" si="169"/>
        <v>12.222475048904082</v>
      </c>
      <c r="E1456" s="98">
        <v>93.603333333333339</v>
      </c>
      <c r="F1456" s="98">
        <f t="shared" si="174"/>
        <v>102.95676128472168</v>
      </c>
      <c r="G1456" s="98">
        <v>69540.311111111107</v>
      </c>
      <c r="H1456" s="98">
        <v>25.004264322916665</v>
      </c>
      <c r="I1456" s="98">
        <v>15730.745000000001</v>
      </c>
      <c r="J1456" s="98">
        <f t="shared" si="170"/>
        <v>68.59906901041667</v>
      </c>
      <c r="K1456" s="98">
        <v>17870.75</v>
      </c>
      <c r="L1456" s="98">
        <f t="shared" si="171"/>
        <v>276.72502244110325</v>
      </c>
      <c r="M1456" s="98">
        <f t="shared" si="173"/>
        <v>274.18351001825096</v>
      </c>
      <c r="N1456" s="98">
        <v>11714.746960449218</v>
      </c>
      <c r="O1456" s="98">
        <v>7467.2333333333336</v>
      </c>
      <c r="P1456" s="98">
        <v>295.44106481481759</v>
      </c>
      <c r="Q1456" s="98">
        <v>18.716042373714348</v>
      </c>
      <c r="R1456" s="98">
        <f t="shared" si="175"/>
        <v>21.008342007583348</v>
      </c>
      <c r="S1456" s="98">
        <f t="shared" si="172"/>
        <v>1122.9625424228609</v>
      </c>
      <c r="T1456" s="101">
        <v>16.581246583310161</v>
      </c>
    </row>
    <row r="1457" spans="2:20" x14ac:dyDescent="0.2">
      <c r="B1457" s="100">
        <v>43721.541666666664</v>
      </c>
      <c r="C1457" s="98">
        <v>15.522686640599536</v>
      </c>
      <c r="D1457" s="98">
        <f t="shared" si="169"/>
        <v>12.216577718316415</v>
      </c>
      <c r="E1457" s="98">
        <v>118.70666666666666</v>
      </c>
      <c r="F1457" s="98">
        <f t="shared" si="174"/>
        <v>103.71140827546242</v>
      </c>
      <c r="G1457" s="98">
        <v>76306.909077893361</v>
      </c>
      <c r="H1457" s="98">
        <v>19.86465024595034</v>
      </c>
      <c r="I1457" s="98">
        <v>17080.616511110333</v>
      </c>
      <c r="J1457" s="98">
        <f t="shared" si="170"/>
        <v>98.84201642071632</v>
      </c>
      <c r="K1457" s="98">
        <v>17870.75</v>
      </c>
      <c r="L1457" s="98">
        <f t="shared" si="171"/>
        <v>271.38753624822527</v>
      </c>
      <c r="M1457" s="98">
        <f t="shared" si="173"/>
        <v>274.08140749365259</v>
      </c>
      <c r="N1457" s="98">
        <v>11473.710014648437</v>
      </c>
      <c r="O1457" s="98">
        <v>7456.5450000000001</v>
      </c>
      <c r="P1457" s="98">
        <v>294.84314814815502</v>
      </c>
      <c r="Q1457" s="98">
        <v>23.455611899929742</v>
      </c>
      <c r="R1457" s="98">
        <f t="shared" si="175"/>
        <v>21.094665211194091</v>
      </c>
      <c r="S1457" s="98">
        <f t="shared" si="172"/>
        <v>1407.3367139957845</v>
      </c>
      <c r="T1457" s="101">
        <v>15.915178209737965</v>
      </c>
    </row>
    <row r="1458" spans="2:20" x14ac:dyDescent="0.2">
      <c r="B1458" s="100">
        <v>43721.583333333336</v>
      </c>
      <c r="C1458" s="98">
        <v>14.413929318755917</v>
      </c>
      <c r="D1458" s="98">
        <f t="shared" si="169"/>
        <v>12.207197694551731</v>
      </c>
      <c r="E1458" s="98">
        <v>106.69444444444444</v>
      </c>
      <c r="F1458" s="98">
        <f t="shared" si="174"/>
        <v>103.90545920138835</v>
      </c>
      <c r="G1458" s="98">
        <v>82429.570000000007</v>
      </c>
      <c r="H1458" s="98">
        <v>24.565136718750001</v>
      </c>
      <c r="I1458" s="98">
        <v>18401.632777777777</v>
      </c>
      <c r="J1458" s="98">
        <f t="shared" si="170"/>
        <v>82.129307725694446</v>
      </c>
      <c r="K1458" s="98">
        <v>17870.75</v>
      </c>
      <c r="L1458" s="98">
        <f t="shared" si="171"/>
        <v>274.79224889009777</v>
      </c>
      <c r="M1458" s="98">
        <f t="shared" si="173"/>
        <v>274.10496782711493</v>
      </c>
      <c r="N1458" s="98">
        <v>10868.724136555989</v>
      </c>
      <c r="O1458" s="98">
        <v>6014.520833333333</v>
      </c>
      <c r="P1458" s="98">
        <v>295.14472222222224</v>
      </c>
      <c r="Q1458" s="98">
        <v>20.35247333212445</v>
      </c>
      <c r="R1458" s="98">
        <f t="shared" si="175"/>
        <v>21.075362850982831</v>
      </c>
      <c r="S1458" s="98">
        <f t="shared" si="172"/>
        <v>1221.1483999274669</v>
      </c>
      <c r="T1458" s="101">
        <v>15.17766076380429</v>
      </c>
    </row>
    <row r="1459" spans="2:20" x14ac:dyDescent="0.2">
      <c r="B1459" s="100">
        <v>43721.625</v>
      </c>
      <c r="C1459" s="98">
        <v>14.041544533608119</v>
      </c>
      <c r="D1459" s="98">
        <f t="shared" si="169"/>
        <v>12.207830201619167</v>
      </c>
      <c r="E1459" s="98">
        <v>88.37444444444445</v>
      </c>
      <c r="F1459" s="98">
        <f t="shared" si="174"/>
        <v>102.98364207175872</v>
      </c>
      <c r="G1459" s="98">
        <v>88954.352029914458</v>
      </c>
      <c r="H1459" s="98">
        <v>20.680555555555557</v>
      </c>
      <c r="I1459" s="98">
        <v>19755.914461112832</v>
      </c>
      <c r="J1459" s="98">
        <f t="shared" si="170"/>
        <v>67.693888888888893</v>
      </c>
      <c r="K1459" s="98">
        <v>17870.75</v>
      </c>
      <c r="L1459" s="98">
        <f t="shared" si="171"/>
        <v>272.64022146090451</v>
      </c>
      <c r="M1459" s="98">
        <f t="shared" si="173"/>
        <v>274.12890746154221</v>
      </c>
      <c r="N1459" s="98">
        <v>10649.675926920572</v>
      </c>
      <c r="O1459" s="98">
        <v>5563.9366666666665</v>
      </c>
      <c r="P1459" s="98">
        <v>294.63638888888892</v>
      </c>
      <c r="Q1459" s="98">
        <v>21.996167427984378</v>
      </c>
      <c r="R1459" s="98">
        <f t="shared" si="175"/>
        <v>21.043433247420634</v>
      </c>
      <c r="S1459" s="98">
        <f t="shared" si="172"/>
        <v>1319.7700456790626</v>
      </c>
      <c r="T1459" s="101">
        <v>10.285589008521702</v>
      </c>
    </row>
    <row r="1460" spans="2:20" x14ac:dyDescent="0.2">
      <c r="B1460" s="100">
        <v>43721.666666666664</v>
      </c>
      <c r="C1460" s="98">
        <v>13.592992503025259</v>
      </c>
      <c r="D1460" s="98">
        <f t="shared" ref="D1460:D1523" si="176">AVERAGE(C1437:C1460)</f>
        <v>12.20010156885823</v>
      </c>
      <c r="E1460" s="98">
        <v>132.04611111111112</v>
      </c>
      <c r="F1460" s="98">
        <f t="shared" si="174"/>
        <v>103.39653559027725</v>
      </c>
      <c r="G1460" s="98">
        <v>95127.705555555556</v>
      </c>
      <c r="H1460" s="98">
        <v>21.351888020833332</v>
      </c>
      <c r="I1460" s="98">
        <v>21095.738055555557</v>
      </c>
      <c r="J1460" s="98">
        <f t="shared" si="170"/>
        <v>110.69422309027779</v>
      </c>
      <c r="K1460" s="98">
        <v>17870.75</v>
      </c>
      <c r="L1460" s="98">
        <f t="shared" si="171"/>
        <v>274.06265319004035</v>
      </c>
      <c r="M1460" s="98">
        <f t="shared" si="173"/>
        <v>274.05498360946046</v>
      </c>
      <c r="N1460" s="98">
        <v>10395.894918619791</v>
      </c>
      <c r="O1460" s="98">
        <v>6837.3225000000002</v>
      </c>
      <c r="P1460" s="98">
        <v>295.07414351852816</v>
      </c>
      <c r="Q1460" s="98">
        <v>21.011490328487838</v>
      </c>
      <c r="R1460" s="98">
        <f t="shared" si="175"/>
        <v>21.119971875737377</v>
      </c>
      <c r="S1460" s="98">
        <f t="shared" si="172"/>
        <v>1260.6894197092702</v>
      </c>
      <c r="T1460" s="101">
        <v>13.481024660224923</v>
      </c>
    </row>
    <row r="1461" spans="2:20" x14ac:dyDescent="0.2">
      <c r="B1461" s="100">
        <v>43721.708333333336</v>
      </c>
      <c r="C1461" s="98">
        <v>13.051157928085239</v>
      </c>
      <c r="D1461" s="98">
        <f t="shared" si="176"/>
        <v>12.18807554834639</v>
      </c>
      <c r="E1461" s="98">
        <v>104.70916666666666</v>
      </c>
      <c r="F1461" s="98">
        <f t="shared" si="174"/>
        <v>103.55387355324019</v>
      </c>
      <c r="G1461" s="98">
        <v>101654.15267490069</v>
      </c>
      <c r="H1461" s="98">
        <v>23.698947482638889</v>
      </c>
      <c r="I1461" s="98">
        <v>22455.723653846053</v>
      </c>
      <c r="J1461" s="98">
        <f t="shared" si="170"/>
        <v>81.010219184027775</v>
      </c>
      <c r="K1461" s="98">
        <v>17870.75</v>
      </c>
      <c r="L1461" s="98">
        <f t="shared" si="171"/>
        <v>277.02139503476906</v>
      </c>
      <c r="M1461" s="98">
        <f t="shared" si="173"/>
        <v>274.30992587296544</v>
      </c>
      <c r="N1461" s="98">
        <v>9979.6655761718757</v>
      </c>
      <c r="O1461" s="98">
        <v>6950.8608333333332</v>
      </c>
      <c r="P1461" s="98">
        <v>294.91870370368162</v>
      </c>
      <c r="Q1461" s="98">
        <v>17.897308668912544</v>
      </c>
      <c r="R1461" s="98">
        <f t="shared" si="175"/>
        <v>20.85431587766357</v>
      </c>
      <c r="S1461" s="98">
        <f t="shared" si="172"/>
        <v>1073.8385201347526</v>
      </c>
      <c r="T1461" s="101">
        <v>13.707503888854344</v>
      </c>
    </row>
    <row r="1462" spans="2:20" x14ac:dyDescent="0.2">
      <c r="B1462" s="100">
        <v>43721.75</v>
      </c>
      <c r="C1462" s="98">
        <v>13.025987262990739</v>
      </c>
      <c r="D1462" s="98">
        <f t="shared" si="176"/>
        <v>12.185846165190862</v>
      </c>
      <c r="E1462" s="98">
        <v>104.04555555555555</v>
      </c>
      <c r="F1462" s="98">
        <f t="shared" si="174"/>
        <v>103.8213272569439</v>
      </c>
      <c r="G1462" s="98">
        <v>107841.29488304164</v>
      </c>
      <c r="H1462" s="98">
        <v>19.341681985294116</v>
      </c>
      <c r="I1462" s="98">
        <v>23799.062968518436</v>
      </c>
      <c r="J1462" s="98">
        <f t="shared" si="170"/>
        <v>84.703873570261436</v>
      </c>
      <c r="K1462" s="98">
        <v>17870.75</v>
      </c>
      <c r="L1462" s="98">
        <f t="shared" si="171"/>
        <v>270.85062175910923</v>
      </c>
      <c r="M1462" s="98">
        <f t="shared" si="173"/>
        <v>274.05930982134521</v>
      </c>
      <c r="N1462" s="98">
        <v>9962.5587215169271</v>
      </c>
      <c r="O1462" s="98">
        <v>6955.2091666666665</v>
      </c>
      <c r="P1462" s="98">
        <v>295.17018518520729</v>
      </c>
      <c r="Q1462" s="98">
        <v>24.31956342609806</v>
      </c>
      <c r="R1462" s="98">
        <f t="shared" si="175"/>
        <v>21.102517577433854</v>
      </c>
      <c r="S1462" s="98">
        <f t="shared" si="172"/>
        <v>1459.1738055658836</v>
      </c>
      <c r="T1462" s="101">
        <v>13.323153925471836</v>
      </c>
    </row>
    <row r="1463" spans="2:20" x14ac:dyDescent="0.2">
      <c r="B1463" s="100">
        <v>43721.791666666664</v>
      </c>
      <c r="C1463" s="98">
        <v>12.935414819717407</v>
      </c>
      <c r="D1463" s="98">
        <f t="shared" si="176"/>
        <v>12.183818519719225</v>
      </c>
      <c r="E1463" s="98">
        <v>87.93694444444445</v>
      </c>
      <c r="F1463" s="98">
        <f t="shared" si="174"/>
        <v>102.34832957175871</v>
      </c>
      <c r="G1463" s="98">
        <v>113851.41069444445</v>
      </c>
      <c r="H1463" s="98">
        <v>25.400379774305556</v>
      </c>
      <c r="I1463" s="98">
        <v>25165.112349643608</v>
      </c>
      <c r="J1463" s="98">
        <f t="shared" si="170"/>
        <v>62.536564670138894</v>
      </c>
      <c r="K1463" s="98">
        <v>17870.75</v>
      </c>
      <c r="L1463" s="98">
        <f t="shared" si="171"/>
        <v>274.21831865062313</v>
      </c>
      <c r="M1463" s="98">
        <f t="shared" si="173"/>
        <v>274.1298078576383</v>
      </c>
      <c r="N1463" s="98">
        <v>9908.2045735677075</v>
      </c>
      <c r="O1463" s="98">
        <v>6955.6025</v>
      </c>
      <c r="P1463" s="98">
        <v>295.02277777777778</v>
      </c>
      <c r="Q1463" s="98">
        <v>20.804459127154615</v>
      </c>
      <c r="R1463" s="98">
        <f t="shared" si="175"/>
        <v>21.00901671192295</v>
      </c>
      <c r="S1463" s="98">
        <f t="shared" si="172"/>
        <v>1248.267547629277</v>
      </c>
      <c r="T1463" s="101">
        <v>13.341288781960806</v>
      </c>
    </row>
    <row r="1464" spans="2:20" x14ac:dyDescent="0.2">
      <c r="B1464" s="100">
        <v>43721.833333333336</v>
      </c>
      <c r="C1464" s="98">
        <v>12.895703201210384</v>
      </c>
      <c r="D1464" s="98">
        <f t="shared" si="176"/>
        <v>12.179843603523915</v>
      </c>
      <c r="E1464" s="98">
        <v>111.18958333333333</v>
      </c>
      <c r="F1464" s="98">
        <f t="shared" si="174"/>
        <v>102.60328906249946</v>
      </c>
      <c r="G1464" s="98">
        <v>120222.85308641725</v>
      </c>
      <c r="H1464" s="98">
        <v>20.086469184027777</v>
      </c>
      <c r="I1464" s="98">
        <v>26513.445899999755</v>
      </c>
      <c r="J1464" s="98">
        <f t="shared" si="170"/>
        <v>91.103114149305554</v>
      </c>
      <c r="K1464" s="98">
        <v>17870.75</v>
      </c>
      <c r="L1464" s="98">
        <f t="shared" si="171"/>
        <v>274.47564216408358</v>
      </c>
      <c r="M1464" s="98">
        <f t="shared" si="173"/>
        <v>274.15182727835418</v>
      </c>
      <c r="N1464" s="98">
        <v>9853.3037239583336</v>
      </c>
      <c r="O1464" s="98">
        <v>6952.6991666666663</v>
      </c>
      <c r="P1464" s="98">
        <v>295.04490740739635</v>
      </c>
      <c r="Q1464" s="98">
        <v>20.569265243312756</v>
      </c>
      <c r="R1464" s="98">
        <f t="shared" si="175"/>
        <v>20.996846828245467</v>
      </c>
      <c r="S1464" s="98">
        <f t="shared" si="172"/>
        <v>1234.1559145987653</v>
      </c>
      <c r="T1464" s="101">
        <v>13.320674274838529</v>
      </c>
    </row>
    <row r="1465" spans="2:20" x14ac:dyDescent="0.2">
      <c r="B1465" s="100">
        <v>43721.875</v>
      </c>
      <c r="C1465" s="98">
        <v>12.562842206601571</v>
      </c>
      <c r="D1465" s="98">
        <f t="shared" si="176"/>
        <v>12.145094228898785</v>
      </c>
      <c r="E1465" s="98">
        <v>101.28138888888888</v>
      </c>
      <c r="F1465" s="98">
        <f t="shared" si="174"/>
        <v>102.59198119212908</v>
      </c>
      <c r="G1465" s="98">
        <v>126250.10538461924</v>
      </c>
      <c r="H1465" s="98">
        <v>25.213639322916666</v>
      </c>
      <c r="I1465" s="98">
        <v>27860.186666666668</v>
      </c>
      <c r="J1465" s="98">
        <f t="shared" si="170"/>
        <v>76.067749565972221</v>
      </c>
      <c r="K1465" s="98">
        <v>17870.75</v>
      </c>
      <c r="L1465" s="98">
        <f t="shared" si="171"/>
        <v>274.55078969017495</v>
      </c>
      <c r="M1465" s="98">
        <f t="shared" si="173"/>
        <v>273.95609375712746</v>
      </c>
      <c r="N1465" s="98">
        <v>9581.0755517578127</v>
      </c>
      <c r="O1465" s="98">
        <v>6950.2841666666664</v>
      </c>
      <c r="P1465" s="98">
        <v>295.13212962963513</v>
      </c>
      <c r="Q1465" s="98">
        <v>20.581339939460157</v>
      </c>
      <c r="R1465" s="98">
        <f t="shared" si="175"/>
        <v>21.164451491447739</v>
      </c>
      <c r="S1465" s="98">
        <f t="shared" si="172"/>
        <v>1234.8803963676094</v>
      </c>
      <c r="T1465" s="101">
        <v>13.053003682361709</v>
      </c>
    </row>
    <row r="1466" spans="2:20" x14ac:dyDescent="0.2">
      <c r="B1466" s="100">
        <v>43721.916666666664</v>
      </c>
      <c r="C1466" s="98">
        <v>12.6812729449803</v>
      </c>
      <c r="D1466" s="98">
        <f t="shared" si="176"/>
        <v>12.093536438619402</v>
      </c>
      <c r="E1466" s="98">
        <v>89.587500000000006</v>
      </c>
      <c r="F1466" s="98">
        <f t="shared" si="174"/>
        <v>102.93262934027724</v>
      </c>
      <c r="G1466" s="98">
        <v>132486.7196696692</v>
      </c>
      <c r="H1466" s="98">
        <v>19.932497829861113</v>
      </c>
      <c r="I1466" s="98">
        <v>29214.222756482504</v>
      </c>
      <c r="J1466" s="98">
        <f t="shared" si="170"/>
        <v>69.655002170138886</v>
      </c>
      <c r="K1466" s="98">
        <v>17870.75</v>
      </c>
      <c r="L1466" s="98">
        <f t="shared" si="171"/>
        <v>272.67690199616464</v>
      </c>
      <c r="M1466" s="98">
        <f t="shared" si="173"/>
        <v>274.07355769268469</v>
      </c>
      <c r="N1466" s="98">
        <v>9647.6952758789066</v>
      </c>
      <c r="O1466" s="98">
        <v>6953.5216666666665</v>
      </c>
      <c r="P1466" s="98">
        <v>294.85944444444442</v>
      </c>
      <c r="Q1466" s="98">
        <v>22.182542448279758</v>
      </c>
      <c r="R1466" s="98">
        <f t="shared" si="175"/>
        <v>21.029560858359407</v>
      </c>
      <c r="S1466" s="98">
        <f t="shared" si="172"/>
        <v>1330.9525468967854</v>
      </c>
      <c r="T1466" s="101">
        <v>12.952558098369174</v>
      </c>
    </row>
    <row r="1467" spans="2:20" x14ac:dyDescent="0.2">
      <c r="B1467" s="100">
        <v>43721.958333333336</v>
      </c>
      <c r="C1467" s="98">
        <v>12.44536490843101</v>
      </c>
      <c r="D1467" s="98">
        <f t="shared" si="176"/>
        <v>12.027227731896678</v>
      </c>
      <c r="E1467" s="98">
        <v>112.05361111111111</v>
      </c>
      <c r="F1467" s="98">
        <f t="shared" si="174"/>
        <v>102.92604369212908</v>
      </c>
      <c r="G1467" s="98">
        <v>138084.48888888888</v>
      </c>
      <c r="H1467" s="98">
        <v>24.286686197916666</v>
      </c>
      <c r="I1467" s="98">
        <v>30543.367777777778</v>
      </c>
      <c r="J1467" s="98">
        <f t="shared" si="170"/>
        <v>87.766924913194444</v>
      </c>
      <c r="K1467" s="98">
        <v>17870.75</v>
      </c>
      <c r="L1467" s="98">
        <f t="shared" si="171"/>
        <v>271.56340198875301</v>
      </c>
      <c r="M1467" s="98">
        <f t="shared" si="173"/>
        <v>273.86871761710989</v>
      </c>
      <c r="N1467" s="98">
        <v>9490.2245296223955</v>
      </c>
      <c r="O1467" s="98">
        <v>6957.0133333333333</v>
      </c>
      <c r="P1467" s="98">
        <v>294.79361111111109</v>
      </c>
      <c r="Q1467" s="98">
        <v>23.230209122358097</v>
      </c>
      <c r="R1467" s="98">
        <f t="shared" si="175"/>
        <v>21.219416366032814</v>
      </c>
      <c r="S1467" s="98">
        <f t="shared" si="172"/>
        <v>1393.8125473414859</v>
      </c>
      <c r="T1467" s="101">
        <v>12.858096752564112</v>
      </c>
    </row>
    <row r="1468" spans="2:20" x14ac:dyDescent="0.2">
      <c r="B1468" s="100">
        <v>43722</v>
      </c>
      <c r="C1468" s="98">
        <v>12.066189088079975</v>
      </c>
      <c r="D1468" s="98">
        <f t="shared" si="176"/>
        <v>11.978791362006758</v>
      </c>
      <c r="E1468" s="98">
        <v>100.39305555555555</v>
      </c>
      <c r="F1468" s="98">
        <f t="shared" si="174"/>
        <v>102.88483998842538</v>
      </c>
      <c r="G1468" s="98">
        <v>143840.82782051325</v>
      </c>
      <c r="H1468" s="98">
        <v>20.416493055555556</v>
      </c>
      <c r="I1468" s="98">
        <v>31884.39012870584</v>
      </c>
      <c r="J1468" s="98">
        <f t="shared" si="170"/>
        <v>79.9765625</v>
      </c>
      <c r="K1468" s="98">
        <v>17870.75</v>
      </c>
      <c r="L1468" s="98">
        <f t="shared" si="171"/>
        <v>273.74568667920511</v>
      </c>
      <c r="M1468" s="98">
        <f t="shared" si="173"/>
        <v>273.79114627213715</v>
      </c>
      <c r="N1468" s="98">
        <v>9237.5260856119785</v>
      </c>
      <c r="O1468" s="98">
        <v>6958.64</v>
      </c>
      <c r="P1468" s="98">
        <v>294.81916666666666</v>
      </c>
      <c r="Q1468" s="98">
        <v>21.073479987461536</v>
      </c>
      <c r="R1468" s="98">
        <f t="shared" si="175"/>
        <v>21.279847793307891</v>
      </c>
      <c r="S1468" s="98">
        <f t="shared" si="172"/>
        <v>1264.4087992476921</v>
      </c>
      <c r="T1468" s="101">
        <v>12.55541337940428</v>
      </c>
    </row>
    <row r="1469" spans="2:20" x14ac:dyDescent="0.2">
      <c r="B1469" s="100">
        <v>43722.041666666664</v>
      </c>
      <c r="C1469" s="98">
        <v>10.796946598723299</v>
      </c>
      <c r="D1469" s="98">
        <f t="shared" si="176"/>
        <v>11.94641685264493</v>
      </c>
      <c r="E1469" s="98">
        <v>92.533148148324756</v>
      </c>
      <c r="F1469" s="98">
        <f t="shared" si="174"/>
        <v>102.93434616127223</v>
      </c>
      <c r="G1469" s="98">
        <v>2591.6972222222221</v>
      </c>
      <c r="H1469" s="98">
        <v>21.32763671875</v>
      </c>
      <c r="I1469" s="98">
        <v>696.11500000000001</v>
      </c>
      <c r="J1469" s="98">
        <f t="shared" si="170"/>
        <v>71.205511429574756</v>
      </c>
      <c r="K1469" s="98">
        <v>24.820486111111112</v>
      </c>
      <c r="L1469" s="98">
        <f t="shared" si="171"/>
        <v>274.26050800019891</v>
      </c>
      <c r="M1469" s="98">
        <f t="shared" si="173"/>
        <v>273.9184241347067</v>
      </c>
      <c r="N1469" s="98">
        <v>8555.2042480468754</v>
      </c>
      <c r="O1469" s="98">
        <v>6957.166666666667</v>
      </c>
      <c r="P1469" s="98">
        <v>295.15747685185323</v>
      </c>
      <c r="Q1469" s="98">
        <v>20.896968851654318</v>
      </c>
      <c r="R1469" s="98">
        <f t="shared" si="175"/>
        <v>21.139524984750711</v>
      </c>
      <c r="S1469" s="98">
        <f t="shared" si="172"/>
        <v>1253.8181310992591</v>
      </c>
      <c r="T1469" s="101">
        <v>11.774329756684343</v>
      </c>
    </row>
    <row r="1470" spans="2:20" x14ac:dyDescent="0.2">
      <c r="B1470" s="100">
        <v>43722.083333333336</v>
      </c>
      <c r="C1470" s="98">
        <v>9.5023850999057249</v>
      </c>
      <c r="D1470" s="98">
        <f t="shared" si="176"/>
        <v>11.938305074804276</v>
      </c>
      <c r="E1470" s="98">
        <v>79.22</v>
      </c>
      <c r="F1470" s="98">
        <f t="shared" si="174"/>
        <v>100.84137162423519</v>
      </c>
      <c r="G1470" s="98">
        <v>7673.0159907407897</v>
      </c>
      <c r="H1470" s="98">
        <v>23.443500434027779</v>
      </c>
      <c r="I1470" s="98">
        <v>1991.4569871796502</v>
      </c>
      <c r="J1470" s="98">
        <f t="shared" si="170"/>
        <v>55.776499565972216</v>
      </c>
      <c r="K1470" s="98">
        <v>6495.8487382112608</v>
      </c>
      <c r="L1470" s="98">
        <f t="shared" si="171"/>
        <v>273.06783695004646</v>
      </c>
      <c r="M1470" s="98">
        <f t="shared" si="173"/>
        <v>273.70704916147628</v>
      </c>
      <c r="N1470" s="98">
        <v>7771.4296423339847</v>
      </c>
      <c r="O1470" s="98">
        <v>6958.0275000000001</v>
      </c>
      <c r="P1470" s="98">
        <v>295.06287037041454</v>
      </c>
      <c r="Q1470" s="98">
        <v>21.995033420368109</v>
      </c>
      <c r="R1470" s="98">
        <f t="shared" si="175"/>
        <v>21.350041547489553</v>
      </c>
      <c r="S1470" s="98">
        <f t="shared" si="172"/>
        <v>1319.7020052220867</v>
      </c>
      <c r="T1470" s="101">
        <v>10.740433501306041</v>
      </c>
    </row>
    <row r="1471" spans="2:20" x14ac:dyDescent="0.2">
      <c r="B1471" s="100">
        <v>43722.125</v>
      </c>
      <c r="C1471" s="98">
        <v>8.4391780421520686</v>
      </c>
      <c r="D1471" s="98">
        <f t="shared" si="176"/>
        <v>11.939704889283341</v>
      </c>
      <c r="E1471" s="98">
        <v>96.590555555555554</v>
      </c>
      <c r="F1471" s="98">
        <f t="shared" si="174"/>
        <v>100.57875588349447</v>
      </c>
      <c r="G1471" s="98">
        <v>13277.629487180709</v>
      </c>
      <c r="H1471" s="98">
        <v>19.835177951388889</v>
      </c>
      <c r="I1471" s="98">
        <v>3322.1064777776764</v>
      </c>
      <c r="J1471" s="98">
        <f t="shared" si="170"/>
        <v>76.755377604166668</v>
      </c>
      <c r="K1471" s="98">
        <v>19212.188803710938</v>
      </c>
      <c r="L1471" s="98">
        <f t="shared" si="171"/>
        <v>272.68146715637295</v>
      </c>
      <c r="M1471" s="98">
        <f t="shared" si="173"/>
        <v>273.7683324543188</v>
      </c>
      <c r="N1471" s="98">
        <v>7067.620379231771</v>
      </c>
      <c r="O1471" s="98">
        <v>6957.8325000000004</v>
      </c>
      <c r="P1471" s="98">
        <v>295.36138888888888</v>
      </c>
      <c r="Q1471" s="98">
        <v>22.679921732515925</v>
      </c>
      <c r="R1471" s="98">
        <f t="shared" si="175"/>
        <v>21.299657174400394</v>
      </c>
      <c r="S1471" s="98">
        <f t="shared" si="172"/>
        <v>1360.7953039509555</v>
      </c>
      <c r="T1471" s="101">
        <v>9.685283024963347</v>
      </c>
    </row>
    <row r="1472" spans="2:20" x14ac:dyDescent="0.2">
      <c r="B1472" s="100">
        <v>43722.166666666664</v>
      </c>
      <c r="C1472" s="98">
        <v>7.6854135857688055</v>
      </c>
      <c r="D1472" s="98">
        <f t="shared" si="176"/>
        <v>11.943225491189239</v>
      </c>
      <c r="E1472" s="98">
        <v>90.173611111111114</v>
      </c>
      <c r="F1472" s="98">
        <f t="shared" si="174"/>
        <v>100.33386005016114</v>
      </c>
      <c r="G1472" s="98">
        <v>18523.49755389717</v>
      </c>
      <c r="H1472" s="98">
        <v>24.975303819444445</v>
      </c>
      <c r="I1472" s="98">
        <v>4662.8060062889263</v>
      </c>
      <c r="J1472" s="98">
        <f t="shared" si="170"/>
        <v>65.198307291666666</v>
      </c>
      <c r="K1472" s="98">
        <v>31069.59300998264</v>
      </c>
      <c r="L1472" s="98">
        <f t="shared" si="171"/>
        <v>272.71878380698877</v>
      </c>
      <c r="M1472" s="98">
        <f t="shared" si="173"/>
        <v>273.6706054013568</v>
      </c>
      <c r="N1472" s="98">
        <v>6560.4146333821618</v>
      </c>
      <c r="O1472" s="98">
        <v>6956.0924999999997</v>
      </c>
      <c r="P1472" s="98">
        <v>295.45277777777778</v>
      </c>
      <c r="Q1472" s="98">
        <v>22.733993970789015</v>
      </c>
      <c r="R1472" s="98">
        <f t="shared" si="175"/>
        <v>21.416161233542514</v>
      </c>
      <c r="S1472" s="98">
        <f t="shared" si="172"/>
        <v>1364.0396382473409</v>
      </c>
      <c r="T1472" s="101">
        <v>8.5839852926631774</v>
      </c>
    </row>
    <row r="1473" spans="2:20" x14ac:dyDescent="0.2">
      <c r="B1473" s="100">
        <v>43722.208333333336</v>
      </c>
      <c r="C1473" s="98">
        <v>7.1687400291384096</v>
      </c>
      <c r="D1473" s="98">
        <f t="shared" si="176"/>
        <v>11.950437327318438</v>
      </c>
      <c r="E1473" s="98">
        <v>88.467222222222219</v>
      </c>
      <c r="F1473" s="98">
        <f t="shared" si="174"/>
        <v>99.688466531642618</v>
      </c>
      <c r="G1473" s="98">
        <v>24386.116465376217</v>
      </c>
      <c r="H1473" s="98">
        <v>19.855164930555556</v>
      </c>
      <c r="I1473" s="98">
        <v>6002.5848148150581</v>
      </c>
      <c r="J1473" s="98">
        <f t="shared" si="170"/>
        <v>68.612057291666659</v>
      </c>
      <c r="K1473" s="98">
        <v>42961.266727430557</v>
      </c>
      <c r="L1473" s="98">
        <f t="shared" si="171"/>
        <v>273.60149799667579</v>
      </c>
      <c r="M1473" s="98">
        <f t="shared" si="173"/>
        <v>273.68276231318447</v>
      </c>
      <c r="N1473" s="98">
        <v>6130.1417919921878</v>
      </c>
      <c r="O1473" s="98">
        <v>6957.6508333333331</v>
      </c>
      <c r="P1473" s="98">
        <v>295.14666666666665</v>
      </c>
      <c r="Q1473" s="98">
        <v>21.545168669990833</v>
      </c>
      <c r="R1473" s="98">
        <f t="shared" si="175"/>
        <v>21.40598382879536</v>
      </c>
      <c r="S1473" s="98">
        <f t="shared" si="172"/>
        <v>1292.7101201994499</v>
      </c>
      <c r="T1473" s="101">
        <v>8.0542359083907726</v>
      </c>
    </row>
    <row r="1474" spans="2:20" x14ac:dyDescent="0.2">
      <c r="B1474" s="100">
        <v>43722.25</v>
      </c>
      <c r="C1474" s="98">
        <v>7.1645878459771888</v>
      </c>
      <c r="D1474" s="98">
        <f t="shared" si="176"/>
        <v>11.974436144619455</v>
      </c>
      <c r="E1474" s="98">
        <v>133.50638888888889</v>
      </c>
      <c r="F1474" s="98">
        <f t="shared" si="174"/>
        <v>100.45020119599447</v>
      </c>
      <c r="G1474" s="98">
        <v>30621.855555555554</v>
      </c>
      <c r="H1474" s="98">
        <v>24.735655381944444</v>
      </c>
      <c r="I1474" s="98">
        <v>7333.59</v>
      </c>
      <c r="J1474" s="98">
        <f t="shared" si="170"/>
        <v>108.77073350694445</v>
      </c>
      <c r="K1474" s="98">
        <v>49069.390289713541</v>
      </c>
      <c r="L1474" s="98">
        <f t="shared" si="171"/>
        <v>274.0777911539102</v>
      </c>
      <c r="M1474" s="98">
        <f t="shared" si="173"/>
        <v>273.68269995980728</v>
      </c>
      <c r="N1474" s="98">
        <v>6020.8340873209636</v>
      </c>
      <c r="O1474" s="98">
        <v>6960.4241666666667</v>
      </c>
      <c r="P1474" s="98">
        <v>295.26824074072971</v>
      </c>
      <c r="Q1474" s="98">
        <v>21.190449586819483</v>
      </c>
      <c r="R1474" s="98">
        <f t="shared" si="175"/>
        <v>21.413264546369629</v>
      </c>
      <c r="S1474" s="98">
        <f t="shared" si="172"/>
        <v>1271.4269752091691</v>
      </c>
      <c r="T1474" s="101">
        <v>7.7308882057428772</v>
      </c>
    </row>
    <row r="1475" spans="2:20" x14ac:dyDescent="0.2">
      <c r="B1475" s="100">
        <v>43722.291666666664</v>
      </c>
      <c r="C1475" s="98">
        <v>6.6617213325466338</v>
      </c>
      <c r="D1475" s="98">
        <f t="shared" si="176"/>
        <v>11.960541406821653</v>
      </c>
      <c r="E1475" s="98">
        <v>103.3141081871382</v>
      </c>
      <c r="F1475" s="98">
        <f t="shared" si="174"/>
        <v>100.15772769453262</v>
      </c>
      <c r="G1475" s="98">
        <v>37333.861590038541</v>
      </c>
      <c r="H1475" s="98">
        <v>19.93644748263889</v>
      </c>
      <c r="I1475" s="98">
        <v>8666.0946833341895</v>
      </c>
      <c r="J1475" s="98">
        <f t="shared" si="170"/>
        <v>83.377660704499306</v>
      </c>
      <c r="K1475" s="98">
        <v>49072.56640625</v>
      </c>
      <c r="L1475" s="98">
        <f t="shared" si="171"/>
        <v>272.64127927565221</v>
      </c>
      <c r="M1475" s="98">
        <f t="shared" si="173"/>
        <v>273.58724557880771</v>
      </c>
      <c r="N1475" s="98">
        <v>5687.8041625976566</v>
      </c>
      <c r="O1475" s="98">
        <v>6962.6808333333329</v>
      </c>
      <c r="P1475" s="98">
        <v>295.07753086414601</v>
      </c>
      <c r="Q1475" s="98">
        <v>22.436251588493793</v>
      </c>
      <c r="R1475" s="98">
        <f t="shared" si="175"/>
        <v>21.495923145473053</v>
      </c>
      <c r="S1475" s="98">
        <f t="shared" si="172"/>
        <v>1346.1750953096275</v>
      </c>
      <c r="T1475" s="101">
        <v>7.3078589435140344</v>
      </c>
    </row>
    <row r="1476" spans="2:20" x14ac:dyDescent="0.2">
      <c r="B1476" s="100">
        <v>43722.333333333336</v>
      </c>
      <c r="C1476" s="98">
        <v>7.1355986583822881</v>
      </c>
      <c r="D1476" s="98">
        <f t="shared" si="176"/>
        <v>11.905125311430295</v>
      </c>
      <c r="E1476" s="98">
        <v>98.796458333333334</v>
      </c>
      <c r="F1476" s="98">
        <f t="shared" si="174"/>
        <v>100.89364725471836</v>
      </c>
      <c r="G1476" s="98">
        <v>43541.12979798211</v>
      </c>
      <c r="H1476" s="98">
        <v>24.228873697916665</v>
      </c>
      <c r="I1476" s="98">
        <v>9987.9069444444449</v>
      </c>
      <c r="J1476" s="98">
        <f t="shared" si="170"/>
        <v>74.567584635416665</v>
      </c>
      <c r="K1476" s="98">
        <v>49072.56640625</v>
      </c>
      <c r="L1476" s="98">
        <f t="shared" si="171"/>
        <v>271.85288410820897</v>
      </c>
      <c r="M1476" s="98">
        <f t="shared" si="173"/>
        <v>273.45035628249934</v>
      </c>
      <c r="N1476" s="98">
        <v>5932.1252762858076</v>
      </c>
      <c r="O1476" s="98">
        <v>6963.4633333333331</v>
      </c>
      <c r="P1476" s="98">
        <v>295.20169753081268</v>
      </c>
      <c r="Q1476" s="98">
        <v>23.34881342260374</v>
      </c>
      <c r="R1476" s="98">
        <f t="shared" si="175"/>
        <v>21.631262801861638</v>
      </c>
      <c r="S1476" s="98">
        <f t="shared" si="172"/>
        <v>1400.9288053562245</v>
      </c>
      <c r="T1476" s="101">
        <v>7.3573006569722201</v>
      </c>
    </row>
    <row r="1477" spans="2:20" x14ac:dyDescent="0.2">
      <c r="B1477" s="100">
        <v>43722.375</v>
      </c>
      <c r="C1477" s="98">
        <v>8.949734277371963</v>
      </c>
      <c r="D1477" s="98">
        <f t="shared" si="176"/>
        <v>11.748543572427019</v>
      </c>
      <c r="E1477" s="98">
        <v>83.031388888888884</v>
      </c>
      <c r="F1477" s="98">
        <f t="shared" si="174"/>
        <v>99.77589262508873</v>
      </c>
      <c r="G1477" s="98">
        <v>48973.599999999999</v>
      </c>
      <c r="H1477" s="98">
        <v>20.277484809027779</v>
      </c>
      <c r="I1477" s="98">
        <v>11324.502427779031</v>
      </c>
      <c r="J1477" s="98">
        <f t="shared" si="170"/>
        <v>62.753904079861101</v>
      </c>
      <c r="K1477" s="98">
        <v>49072.56640625</v>
      </c>
      <c r="L1477" s="98">
        <f t="shared" si="171"/>
        <v>272.71522034515522</v>
      </c>
      <c r="M1477" s="98">
        <f t="shared" si="173"/>
        <v>273.522067566847</v>
      </c>
      <c r="N1477" s="98">
        <v>7073.8005554199217</v>
      </c>
      <c r="O1477" s="98">
        <v>6965.791666666667</v>
      </c>
      <c r="P1477" s="98">
        <v>295.2211111111111</v>
      </c>
      <c r="Q1477" s="98">
        <v>22.505890765955879</v>
      </c>
      <c r="R1477" s="98">
        <f t="shared" si="175"/>
        <v>21.56089796813033</v>
      </c>
      <c r="S1477" s="98">
        <f t="shared" si="172"/>
        <v>1350.3534459573527</v>
      </c>
      <c r="T1477" s="101">
        <v>8.4506360249135959</v>
      </c>
    </row>
    <row r="1478" spans="2:20" x14ac:dyDescent="0.2">
      <c r="B1478" s="100">
        <v>43722.416666666664</v>
      </c>
      <c r="C1478" s="98">
        <v>12.24637748033274</v>
      </c>
      <c r="D1478" s="98">
        <f t="shared" si="176"/>
        <v>11.573943086291344</v>
      </c>
      <c r="E1478" s="98">
        <v>95.592166666653426</v>
      </c>
      <c r="F1478" s="98">
        <f t="shared" si="174"/>
        <v>99.893306398236348</v>
      </c>
      <c r="G1478" s="98">
        <v>54625.896354166667</v>
      </c>
      <c r="H1478" s="98">
        <v>21.139800347222224</v>
      </c>
      <c r="I1478" s="98">
        <v>12636.853888888889</v>
      </c>
      <c r="J1478" s="98">
        <f t="shared" ref="J1478:J1541" si="177">E1478-H1478</f>
        <v>74.452366319431206</v>
      </c>
      <c r="K1478" s="98">
        <v>49072.56640625</v>
      </c>
      <c r="L1478" s="98">
        <f t="shared" ref="L1478:L1541" si="178">P1478-Q1478</f>
        <v>274.38700700429064</v>
      </c>
      <c r="M1478" s="98">
        <f t="shared" si="173"/>
        <v>273.46940701233365</v>
      </c>
      <c r="N1478" s="98">
        <v>9347.7259415690096</v>
      </c>
      <c r="O1478" s="98">
        <v>6971.3258333333333</v>
      </c>
      <c r="P1478" s="98">
        <v>295.38027777777779</v>
      </c>
      <c r="Q1478" s="98">
        <v>20.993270773487165</v>
      </c>
      <c r="R1478" s="98">
        <f t="shared" si="175"/>
        <v>21.644218244865865</v>
      </c>
      <c r="S1478" s="98">
        <f t="shared" ref="S1478:S1541" si="179">Q1478*60</f>
        <v>1259.5962464092299</v>
      </c>
      <c r="T1478" s="101">
        <v>11.20568518873511</v>
      </c>
    </row>
    <row r="1479" spans="2:20" x14ac:dyDescent="0.2">
      <c r="B1479" s="100">
        <v>43722.458333333336</v>
      </c>
      <c r="C1479" s="98">
        <v>14.566666261134152</v>
      </c>
      <c r="D1479" s="98">
        <f t="shared" si="176"/>
        <v>11.482721777697998</v>
      </c>
      <c r="E1479" s="98">
        <v>91.135925925970071</v>
      </c>
      <c r="F1479" s="98">
        <f t="shared" si="174"/>
        <v>100.12428247848511</v>
      </c>
      <c r="G1479" s="98">
        <v>59914.000142449804</v>
      </c>
      <c r="H1479" s="98">
        <v>23.098253038194443</v>
      </c>
      <c r="I1479" s="98">
        <v>13966.205822222233</v>
      </c>
      <c r="J1479" s="98">
        <f t="shared" si="177"/>
        <v>68.037672887775628</v>
      </c>
      <c r="K1479" s="98">
        <v>49072.56640625</v>
      </c>
      <c r="L1479" s="98">
        <f t="shared" si="178"/>
        <v>273.28411961420477</v>
      </c>
      <c r="M1479" s="98">
        <f t="shared" si="173"/>
        <v>273.49995148353986</v>
      </c>
      <c r="N1479" s="98">
        <v>10894.924423014323</v>
      </c>
      <c r="O1479" s="98">
        <v>7169.7941666666666</v>
      </c>
      <c r="P1479" s="98">
        <v>295.31459876546427</v>
      </c>
      <c r="Q1479" s="98">
        <v>22.030479151259513</v>
      </c>
      <c r="R1479" s="98">
        <f t="shared" si="175"/>
        <v>21.606091469134004</v>
      </c>
      <c r="S1479" s="98">
        <f t="shared" si="179"/>
        <v>1321.8287490755708</v>
      </c>
      <c r="T1479" s="101">
        <v>13.780099331607085</v>
      </c>
    </row>
    <row r="1480" spans="2:20" x14ac:dyDescent="0.2">
      <c r="B1480" s="100">
        <v>43722.5</v>
      </c>
      <c r="C1480" s="98">
        <v>15.799278330036646</v>
      </c>
      <c r="D1480" s="98">
        <f t="shared" si="176"/>
        <v>11.472988037398141</v>
      </c>
      <c r="E1480" s="98">
        <v>76.585833333333326</v>
      </c>
      <c r="F1480" s="98">
        <f t="shared" si="174"/>
        <v>99.415219978485098</v>
      </c>
      <c r="G1480" s="98">
        <v>65281.692075163257</v>
      </c>
      <c r="H1480" s="98">
        <v>19.973705150462532</v>
      </c>
      <c r="I1480" s="98">
        <v>15283.367130555444</v>
      </c>
      <c r="J1480" s="98">
        <f t="shared" si="177"/>
        <v>56.612128182870791</v>
      </c>
      <c r="K1480" s="98">
        <v>49072.56640625</v>
      </c>
      <c r="L1480" s="98">
        <f t="shared" si="178"/>
        <v>272.40453959604099</v>
      </c>
      <c r="M1480" s="98">
        <f t="shared" si="173"/>
        <v>273.31993136499563</v>
      </c>
      <c r="N1480" s="98">
        <v>11576.861111653647</v>
      </c>
      <c r="O1480" s="98">
        <v>7513.3291666666664</v>
      </c>
      <c r="P1480" s="98">
        <v>295.31425925927027</v>
      </c>
      <c r="Q1480" s="98">
        <v>22.909719663229254</v>
      </c>
      <c r="R1480" s="98">
        <f t="shared" si="175"/>
        <v>21.78082802286379</v>
      </c>
      <c r="S1480" s="98">
        <f t="shared" si="179"/>
        <v>1374.5831797937553</v>
      </c>
      <c r="T1480" s="101">
        <v>15.329640667379524</v>
      </c>
    </row>
    <row r="1481" spans="2:20" x14ac:dyDescent="0.2">
      <c r="B1481" s="100">
        <v>43722.541666666664</v>
      </c>
      <c r="C1481" s="98">
        <v>15.863858558673787</v>
      </c>
      <c r="D1481" s="98">
        <f t="shared" si="176"/>
        <v>11.487203533984564</v>
      </c>
      <c r="E1481" s="98">
        <v>114.74861111111112</v>
      </c>
      <c r="F1481" s="98">
        <f t="shared" si="174"/>
        <v>99.250300997003606</v>
      </c>
      <c r="G1481" s="98">
        <v>70656.866666666669</v>
      </c>
      <c r="H1481" s="98">
        <v>24.890516493055557</v>
      </c>
      <c r="I1481" s="98">
        <v>16619.841842507522</v>
      </c>
      <c r="J1481" s="98">
        <f t="shared" si="177"/>
        <v>89.85809461805556</v>
      </c>
      <c r="K1481" s="98">
        <v>49072.56640625</v>
      </c>
      <c r="L1481" s="98">
        <f t="shared" si="178"/>
        <v>272.41431682874344</v>
      </c>
      <c r="M1481" s="98">
        <f t="shared" si="173"/>
        <v>273.36271388918391</v>
      </c>
      <c r="N1481" s="98">
        <v>11673.486833496094</v>
      </c>
      <c r="O1481" s="98">
        <v>7589.1658333333335</v>
      </c>
      <c r="P1481" s="98">
        <v>295.17333333333335</v>
      </c>
      <c r="Q1481" s="98">
        <v>22.759016504589884</v>
      </c>
      <c r="R1481" s="98">
        <f t="shared" si="175"/>
        <v>21.751803214724632</v>
      </c>
      <c r="S1481" s="98">
        <f t="shared" si="179"/>
        <v>1365.5409902753929</v>
      </c>
      <c r="T1481" s="101">
        <v>15.929481833649527</v>
      </c>
    </row>
    <row r="1482" spans="2:20" x14ac:dyDescent="0.2">
      <c r="B1482" s="100">
        <v>43722.583333333336</v>
      </c>
      <c r="C1482" s="98">
        <v>14.696373978720512</v>
      </c>
      <c r="D1482" s="98">
        <f t="shared" si="176"/>
        <v>11.498972061483093</v>
      </c>
      <c r="E1482" s="98">
        <v>101.57388888888889</v>
      </c>
      <c r="F1482" s="98">
        <f t="shared" si="174"/>
        <v>99.036944515522123</v>
      </c>
      <c r="G1482" s="98">
        <v>76846.125706219813</v>
      </c>
      <c r="H1482" s="98">
        <v>19.784971788194444</v>
      </c>
      <c r="I1482" s="98">
        <v>17947.121016666955</v>
      </c>
      <c r="J1482" s="98">
        <f t="shared" si="177"/>
        <v>81.788917100694448</v>
      </c>
      <c r="K1482" s="98">
        <v>49072.56640625</v>
      </c>
      <c r="L1482" s="98">
        <f t="shared" si="178"/>
        <v>273.46619358347937</v>
      </c>
      <c r="M1482" s="98">
        <f t="shared" si="173"/>
        <v>273.30746158474147</v>
      </c>
      <c r="N1482" s="98">
        <v>11009.906791992187</v>
      </c>
      <c r="O1482" s="98">
        <v>7223.6824999999999</v>
      </c>
      <c r="P1482" s="98">
        <v>295.01194444444445</v>
      </c>
      <c r="Q1482" s="98">
        <v>21.545750860965086</v>
      </c>
      <c r="R1482" s="98">
        <f t="shared" si="175"/>
        <v>21.801523111759654</v>
      </c>
      <c r="S1482" s="98">
        <f t="shared" si="179"/>
        <v>1292.7450516579052</v>
      </c>
      <c r="T1482" s="101">
        <v>15.615758475781833</v>
      </c>
    </row>
    <row r="1483" spans="2:20" x14ac:dyDescent="0.2">
      <c r="B1483" s="100">
        <v>43722.625</v>
      </c>
      <c r="C1483" s="98">
        <v>13.950149266278215</v>
      </c>
      <c r="D1483" s="98">
        <f t="shared" si="176"/>
        <v>11.495163925344345</v>
      </c>
      <c r="E1483" s="98">
        <v>111.30249999999999</v>
      </c>
      <c r="F1483" s="98">
        <f t="shared" si="174"/>
        <v>99.992280163670259</v>
      </c>
      <c r="G1483" s="98">
        <v>83229.523581562578</v>
      </c>
      <c r="H1483" s="98">
        <v>25.208365885416665</v>
      </c>
      <c r="I1483" s="98">
        <v>19284.968888888889</v>
      </c>
      <c r="J1483" s="98">
        <f t="shared" si="177"/>
        <v>86.094134114583326</v>
      </c>
      <c r="K1483" s="98">
        <v>49072.56640625</v>
      </c>
      <c r="L1483" s="98">
        <f t="shared" si="178"/>
        <v>274.64682126956319</v>
      </c>
      <c r="M1483" s="98">
        <f t="shared" si="173"/>
        <v>273.39106991010226</v>
      </c>
      <c r="N1483" s="98">
        <v>10627.166919759115</v>
      </c>
      <c r="O1483" s="98">
        <v>7086.939166666667</v>
      </c>
      <c r="P1483" s="98">
        <v>295.11918981480517</v>
      </c>
      <c r="Q1483" s="98">
        <v>20.472368545241963</v>
      </c>
      <c r="R1483" s="98">
        <f t="shared" si="175"/>
        <v>21.738031491645387</v>
      </c>
      <c r="S1483" s="98">
        <f t="shared" si="179"/>
        <v>1228.3421127145177</v>
      </c>
      <c r="T1483" s="101">
        <v>14.724576077522297</v>
      </c>
    </row>
    <row r="1484" spans="2:20" x14ac:dyDescent="0.2">
      <c r="B1484" s="100">
        <v>43722.666666666664</v>
      </c>
      <c r="C1484" s="98">
        <v>13.384205764899962</v>
      </c>
      <c r="D1484" s="98">
        <f t="shared" si="176"/>
        <v>11.486464477922459</v>
      </c>
      <c r="E1484" s="98">
        <v>56.174999999999997</v>
      </c>
      <c r="F1484" s="98">
        <f t="shared" si="174"/>
        <v>96.830983867373959</v>
      </c>
      <c r="G1484" s="98">
        <v>88592.141888889048</v>
      </c>
      <c r="H1484" s="98">
        <v>20.219694010416667</v>
      </c>
      <c r="I1484" s="98">
        <v>20640.591344444249</v>
      </c>
      <c r="J1484" s="98">
        <f t="shared" si="177"/>
        <v>35.95530598958333</v>
      </c>
      <c r="K1484" s="98">
        <v>49072.56640625</v>
      </c>
      <c r="L1484" s="98">
        <f t="shared" si="178"/>
        <v>272.67172596462484</v>
      </c>
      <c r="M1484" s="98">
        <f t="shared" si="173"/>
        <v>273.33311460904332</v>
      </c>
      <c r="N1484" s="98">
        <v>10264.741664225261</v>
      </c>
      <c r="O1484" s="98">
        <v>7019.5233333333335</v>
      </c>
      <c r="P1484" s="98">
        <v>295.0910185185075</v>
      </c>
      <c r="Q1484" s="98">
        <v>22.419292553882631</v>
      </c>
      <c r="R1484" s="98">
        <f t="shared" si="175"/>
        <v>21.796689917703503</v>
      </c>
      <c r="S1484" s="98">
        <f t="shared" si="179"/>
        <v>1345.1575532329578</v>
      </c>
      <c r="T1484" s="101">
        <v>14.087671421671208</v>
      </c>
    </row>
    <row r="1485" spans="2:20" x14ac:dyDescent="0.2">
      <c r="B1485" s="100">
        <v>43722.708333333336</v>
      </c>
      <c r="C1485" s="98">
        <v>13.180141305923462</v>
      </c>
      <c r="D1485" s="98">
        <f t="shared" si="176"/>
        <v>11.491838785332385</v>
      </c>
      <c r="E1485" s="98">
        <v>116.86444444444444</v>
      </c>
      <c r="F1485" s="98">
        <f t="shared" si="174"/>
        <v>97.337453774781366</v>
      </c>
      <c r="G1485" s="98">
        <v>93509.91364379102</v>
      </c>
      <c r="H1485" s="98">
        <v>24.721202256944444</v>
      </c>
      <c r="I1485" s="98">
        <v>21991.291944444445</v>
      </c>
      <c r="J1485" s="98">
        <f t="shared" si="177"/>
        <v>92.143242187499993</v>
      </c>
      <c r="K1485" s="98">
        <v>49072.56640625</v>
      </c>
      <c r="L1485" s="98">
        <f t="shared" si="178"/>
        <v>271.83731156716743</v>
      </c>
      <c r="M1485" s="98">
        <f t="shared" si="173"/>
        <v>273.11711113122658</v>
      </c>
      <c r="N1485" s="98">
        <v>10041.424036458333</v>
      </c>
      <c r="O1485" s="98">
        <v>6990.6575000000003</v>
      </c>
      <c r="P1485" s="98">
        <v>294.86916666666667</v>
      </c>
      <c r="Q1485" s="98">
        <v>23.031855099499225</v>
      </c>
      <c r="R1485" s="98">
        <f t="shared" si="175"/>
        <v>22.010629352311284</v>
      </c>
      <c r="S1485" s="98">
        <f t="shared" si="179"/>
        <v>1381.9113059699534</v>
      </c>
      <c r="T1485" s="101">
        <v>13.542007282574971</v>
      </c>
    </row>
    <row r="1486" spans="2:20" x14ac:dyDescent="0.2">
      <c r="B1486" s="100">
        <v>43722.75</v>
      </c>
      <c r="C1486" s="98">
        <v>13.044510085242154</v>
      </c>
      <c r="D1486" s="98">
        <f t="shared" si="176"/>
        <v>11.492610569592863</v>
      </c>
      <c r="E1486" s="98">
        <v>91.473611111111111</v>
      </c>
      <c r="F1486" s="98">
        <f t="shared" si="174"/>
        <v>96.813622756262859</v>
      </c>
      <c r="G1486" s="98">
        <v>100641.88518518368</v>
      </c>
      <c r="H1486" s="98">
        <v>20.709407552083334</v>
      </c>
      <c r="I1486" s="98">
        <v>23350.001233335337</v>
      </c>
      <c r="J1486" s="98">
        <f t="shared" si="177"/>
        <v>70.764203559027777</v>
      </c>
      <c r="K1486" s="98">
        <v>49072.56640625</v>
      </c>
      <c r="L1486" s="98">
        <f t="shared" si="178"/>
        <v>272.90808941996346</v>
      </c>
      <c r="M1486" s="98">
        <f t="shared" si="173"/>
        <v>273.20283895042883</v>
      </c>
      <c r="N1486" s="98">
        <v>9943.3369034830721</v>
      </c>
      <c r="O1486" s="98">
        <v>6982.9291666666668</v>
      </c>
      <c r="P1486" s="98">
        <v>294.85444444444443</v>
      </c>
      <c r="Q1486" s="98">
        <v>21.946355024480987</v>
      </c>
      <c r="R1486" s="98">
        <f t="shared" si="175"/>
        <v>21.911745668910573</v>
      </c>
      <c r="S1486" s="98">
        <f t="shared" si="179"/>
        <v>1316.7813014688593</v>
      </c>
      <c r="T1486" s="101">
        <v>13.32186942418371</v>
      </c>
    </row>
    <row r="1487" spans="2:20" x14ac:dyDescent="0.2">
      <c r="B1487" s="100">
        <v>43722.791666666664</v>
      </c>
      <c r="C1487" s="98">
        <v>12.878767321816737</v>
      </c>
      <c r="D1487" s="98">
        <f t="shared" si="176"/>
        <v>11.490250257180334</v>
      </c>
      <c r="E1487" s="98">
        <v>123.94777777777777</v>
      </c>
      <c r="F1487" s="98">
        <f t="shared" si="174"/>
        <v>98.314074145151736</v>
      </c>
      <c r="G1487" s="98">
        <v>106243.57121212363</v>
      </c>
      <c r="H1487" s="98">
        <v>21.642871093749999</v>
      </c>
      <c r="I1487" s="98">
        <v>24688.985833333332</v>
      </c>
      <c r="J1487" s="98">
        <f t="shared" si="177"/>
        <v>102.30490668402777</v>
      </c>
      <c r="K1487" s="98">
        <v>49072.56640625</v>
      </c>
      <c r="L1487" s="98">
        <f t="shared" si="178"/>
        <v>273.84398733956044</v>
      </c>
      <c r="M1487" s="98">
        <f t="shared" si="173"/>
        <v>273.1872418124679</v>
      </c>
      <c r="N1487" s="98">
        <v>9834.7253588867188</v>
      </c>
      <c r="O1487" s="98">
        <v>6972.2250000000004</v>
      </c>
      <c r="P1487" s="98">
        <v>294.9370117845138</v>
      </c>
      <c r="Q1487" s="98">
        <v>21.093024444953382</v>
      </c>
      <c r="R1487" s="98">
        <f t="shared" si="175"/>
        <v>21.923769223818852</v>
      </c>
      <c r="S1487" s="98">
        <f t="shared" si="179"/>
        <v>1265.581466697203</v>
      </c>
      <c r="T1487" s="101">
        <v>13.321712861695948</v>
      </c>
    </row>
    <row r="1488" spans="2:20" x14ac:dyDescent="0.2">
      <c r="B1488" s="100">
        <v>43722.833333333336</v>
      </c>
      <c r="C1488" s="98">
        <v>12.729672788514032</v>
      </c>
      <c r="D1488" s="98">
        <f t="shared" si="176"/>
        <v>11.483332323317986</v>
      </c>
      <c r="E1488" s="98">
        <v>105.09694444444445</v>
      </c>
      <c r="F1488" s="98">
        <f t="shared" si="174"/>
        <v>98.06021419144804</v>
      </c>
      <c r="G1488" s="98">
        <v>112883.48930817445</v>
      </c>
      <c r="H1488" s="98">
        <v>23.604991319444444</v>
      </c>
      <c r="I1488" s="98">
        <v>26045.512877777946</v>
      </c>
      <c r="J1488" s="98">
        <f t="shared" si="177"/>
        <v>81.491953125000009</v>
      </c>
      <c r="K1488" s="98">
        <v>49072.56640625</v>
      </c>
      <c r="L1488" s="98">
        <f t="shared" si="178"/>
        <v>272.90786780715683</v>
      </c>
      <c r="M1488" s="98">
        <f t="shared" si="173"/>
        <v>273.12191788092929</v>
      </c>
      <c r="N1488" s="98">
        <v>9701.4808089192702</v>
      </c>
      <c r="O1488" s="98">
        <v>6967.9266666666663</v>
      </c>
      <c r="P1488" s="98">
        <v>294.75981481482586</v>
      </c>
      <c r="Q1488" s="98">
        <v>21.851947007669047</v>
      </c>
      <c r="R1488" s="98">
        <f t="shared" si="175"/>
        <v>21.977214297333703</v>
      </c>
      <c r="S1488" s="98">
        <f t="shared" si="179"/>
        <v>1311.1168204601429</v>
      </c>
      <c r="T1488" s="101">
        <v>12.919585373752893</v>
      </c>
    </row>
    <row r="1489" spans="2:20" x14ac:dyDescent="0.2">
      <c r="B1489" s="100">
        <v>43722.875</v>
      </c>
      <c r="C1489" s="98">
        <v>12.588859525374655</v>
      </c>
      <c r="D1489" s="98">
        <f t="shared" si="176"/>
        <v>11.484416378266863</v>
      </c>
      <c r="E1489" s="98">
        <v>101.92736111111111</v>
      </c>
      <c r="F1489" s="98">
        <f t="shared" si="174"/>
        <v>98.087129700707294</v>
      </c>
      <c r="G1489" s="98">
        <v>119037.54365079456</v>
      </c>
      <c r="H1489" s="98">
        <v>19.916634114583335</v>
      </c>
      <c r="I1489" s="98">
        <v>27374.189537037015</v>
      </c>
      <c r="J1489" s="98">
        <f t="shared" si="177"/>
        <v>82.010726996527779</v>
      </c>
      <c r="K1489" s="98">
        <v>49072.56640625</v>
      </c>
      <c r="L1489" s="98">
        <f t="shared" si="178"/>
        <v>272.20037413952662</v>
      </c>
      <c r="M1489" s="98">
        <f t="shared" si="173"/>
        <v>273.02398389965225</v>
      </c>
      <c r="N1489" s="98">
        <v>9648.1292431640632</v>
      </c>
      <c r="O1489" s="98">
        <v>6965.86</v>
      </c>
      <c r="P1489" s="98">
        <v>294.95416666666665</v>
      </c>
      <c r="Q1489" s="98">
        <v>22.753792527140014</v>
      </c>
      <c r="R1489" s="98">
        <f t="shared" si="175"/>
        <v>22.067733155153689</v>
      </c>
      <c r="S1489" s="98">
        <f t="shared" si="179"/>
        <v>1365.2275516284008</v>
      </c>
      <c r="T1489" s="101">
        <v>12.869693370537393</v>
      </c>
    </row>
    <row r="1490" spans="2:20" x14ac:dyDescent="0.2">
      <c r="B1490" s="100">
        <v>43722.916666666664</v>
      </c>
      <c r="C1490" s="98">
        <v>12.526462238328014</v>
      </c>
      <c r="D1490" s="98">
        <f t="shared" si="176"/>
        <v>11.477965932156351</v>
      </c>
      <c r="E1490" s="98">
        <v>84.231388888888887</v>
      </c>
      <c r="F1490" s="98">
        <f t="shared" si="174"/>
        <v>97.863958404411008</v>
      </c>
      <c r="G1490" s="98">
        <v>124815.12551851859</v>
      </c>
      <c r="H1490" s="98">
        <v>25.049565972222222</v>
      </c>
      <c r="I1490" s="98">
        <v>28715.356121495432</v>
      </c>
      <c r="J1490" s="98">
        <f t="shared" si="177"/>
        <v>59.181822916666661</v>
      </c>
      <c r="K1490" s="98">
        <v>49072.56640625</v>
      </c>
      <c r="L1490" s="98">
        <f t="shared" si="178"/>
        <v>272.04099207087523</v>
      </c>
      <c r="M1490" s="98">
        <f t="shared" si="173"/>
        <v>272.99748765276519</v>
      </c>
      <c r="N1490" s="98">
        <v>9561.0325040690095</v>
      </c>
      <c r="O1490" s="98">
        <v>6964.2608333333337</v>
      </c>
      <c r="P1490" s="98">
        <v>295.15305555555557</v>
      </c>
      <c r="Q1490" s="98">
        <v>23.11206348468032</v>
      </c>
      <c r="R1490" s="98">
        <f t="shared" si="175"/>
        <v>22.10646319833705</v>
      </c>
      <c r="S1490" s="98">
        <f t="shared" si="179"/>
        <v>1386.7238090808191</v>
      </c>
      <c r="T1490" s="101">
        <v>12.801566247873836</v>
      </c>
    </row>
    <row r="1491" spans="2:20" x14ac:dyDescent="0.2">
      <c r="B1491" s="100">
        <v>43722.958333333336</v>
      </c>
      <c r="C1491" s="98">
        <v>12.190585277757297</v>
      </c>
      <c r="D1491" s="98">
        <f t="shared" si="176"/>
        <v>11.467350114211614</v>
      </c>
      <c r="E1491" s="98">
        <v>109.21527777777777</v>
      </c>
      <c r="F1491" s="98">
        <f t="shared" si="174"/>
        <v>97.745694515522118</v>
      </c>
      <c r="G1491" s="98">
        <v>131001.28750000001</v>
      </c>
      <c r="H1491" s="98">
        <v>18.84831276260504</v>
      </c>
      <c r="I1491" s="98">
        <v>30044.013237037791</v>
      </c>
      <c r="J1491" s="98">
        <f t="shared" si="177"/>
        <v>90.366965015172724</v>
      </c>
      <c r="K1491" s="98">
        <v>49072.56640625</v>
      </c>
      <c r="L1491" s="98">
        <f t="shared" si="178"/>
        <v>273.68080507284208</v>
      </c>
      <c r="M1491" s="98">
        <f t="shared" si="173"/>
        <v>273.08571278126891</v>
      </c>
      <c r="N1491" s="98">
        <v>9335.236989746094</v>
      </c>
      <c r="O1491" s="98">
        <v>6967.5966666666664</v>
      </c>
      <c r="P1491" s="98">
        <v>294.97601851852403</v>
      </c>
      <c r="Q1491" s="98">
        <v>21.295213445681956</v>
      </c>
      <c r="R1491" s="98">
        <f t="shared" si="175"/>
        <v>22.025838378475552</v>
      </c>
      <c r="S1491" s="98">
        <f t="shared" si="179"/>
        <v>1277.7128067409174</v>
      </c>
      <c r="T1491" s="101">
        <v>12.568592396779666</v>
      </c>
    </row>
    <row r="1492" spans="2:20" x14ac:dyDescent="0.2">
      <c r="B1492" s="100">
        <v>43723</v>
      </c>
      <c r="C1492" s="98">
        <v>11.433020207617277</v>
      </c>
      <c r="D1492" s="98">
        <f t="shared" si="176"/>
        <v>11.440968077525667</v>
      </c>
      <c r="E1492" s="98">
        <v>94.019537037081193</v>
      </c>
      <c r="F1492" s="98">
        <f t="shared" si="174"/>
        <v>97.480131243919004</v>
      </c>
      <c r="G1492" s="98">
        <v>136521.76255868701</v>
      </c>
      <c r="H1492" s="98">
        <v>24.629003906249999</v>
      </c>
      <c r="I1492" s="98">
        <v>31363.8325</v>
      </c>
      <c r="J1492" s="98">
        <f t="shared" si="177"/>
        <v>69.390533130831187</v>
      </c>
      <c r="K1492" s="98">
        <v>49072.56640625</v>
      </c>
      <c r="L1492" s="98">
        <f t="shared" si="178"/>
        <v>273.73306238619483</v>
      </c>
      <c r="M1492" s="98">
        <f t="shared" si="173"/>
        <v>273.0851867690601</v>
      </c>
      <c r="N1492" s="98">
        <v>8837.0379524739583</v>
      </c>
      <c r="O1492" s="98">
        <v>6966.6808333333329</v>
      </c>
      <c r="P1492" s="98">
        <v>294.76685185187392</v>
      </c>
      <c r="Q1492" s="98">
        <v>21.033789465679114</v>
      </c>
      <c r="R1492" s="98">
        <f t="shared" si="175"/>
        <v>22.024184606734611</v>
      </c>
      <c r="S1492" s="98">
        <f t="shared" si="179"/>
        <v>1262.0273679407469</v>
      </c>
      <c r="T1492" s="101">
        <v>12.030789690878656</v>
      </c>
    </row>
    <row r="1493" spans="2:20" x14ac:dyDescent="0.2">
      <c r="B1493" s="100">
        <v>43723.041666666664</v>
      </c>
      <c r="C1493" s="98">
        <v>10.534996808748303</v>
      </c>
      <c r="D1493" s="98">
        <f t="shared" si="176"/>
        <v>11.430053502943375</v>
      </c>
      <c r="E1493" s="98">
        <v>83.790555555555557</v>
      </c>
      <c r="F1493" s="98">
        <f t="shared" si="174"/>
        <v>97.115856552553623</v>
      </c>
      <c r="G1493" s="98">
        <v>3284.1111111111113</v>
      </c>
      <c r="H1493" s="98">
        <v>19.6328125</v>
      </c>
      <c r="I1493" s="98">
        <v>607.8458333333333</v>
      </c>
      <c r="J1493" s="98">
        <f t="shared" si="177"/>
        <v>64.157743055555557</v>
      </c>
      <c r="K1493" s="98">
        <v>81.787610677083336</v>
      </c>
      <c r="L1493" s="98">
        <f t="shared" si="178"/>
        <v>271.82464261093071</v>
      </c>
      <c r="M1493" s="98">
        <f t="shared" si="173"/>
        <v>272.98369237784061</v>
      </c>
      <c r="N1493" s="98">
        <v>8321.947720133463</v>
      </c>
      <c r="O1493" s="98">
        <v>6966.9383333333335</v>
      </c>
      <c r="P1493" s="98">
        <v>294.98393518515758</v>
      </c>
      <c r="Q1493" s="98">
        <v>23.159292574226857</v>
      </c>
      <c r="R1493" s="98">
        <f t="shared" si="175"/>
        <v>22.118448095175129</v>
      </c>
      <c r="S1493" s="98">
        <f t="shared" si="179"/>
        <v>1389.5575544536114</v>
      </c>
      <c r="T1493" s="101">
        <v>11.431450326442718</v>
      </c>
    </row>
    <row r="1494" spans="2:20" x14ac:dyDescent="0.2">
      <c r="B1494" s="100">
        <v>43723.083333333336</v>
      </c>
      <c r="C1494" s="98">
        <v>9.3205366245905559</v>
      </c>
      <c r="D1494" s="98">
        <f t="shared" si="176"/>
        <v>11.422476483138576</v>
      </c>
      <c r="E1494" s="98">
        <v>120.92055555555555</v>
      </c>
      <c r="F1494" s="98">
        <f t="shared" si="174"/>
        <v>98.853379700701751</v>
      </c>
      <c r="G1494" s="98">
        <v>8501.5281420789161</v>
      </c>
      <c r="H1494" s="98">
        <v>24.012988281249999</v>
      </c>
      <c r="I1494" s="98">
        <v>1876.098888888889</v>
      </c>
      <c r="J1494" s="98">
        <f t="shared" si="177"/>
        <v>96.907567274305549</v>
      </c>
      <c r="K1494" s="98">
        <v>6476.397359671063</v>
      </c>
      <c r="L1494" s="98">
        <f t="shared" si="178"/>
        <v>272.54257548816918</v>
      </c>
      <c r="M1494" s="98">
        <f t="shared" si="173"/>
        <v>272.96180648359569</v>
      </c>
      <c r="N1494" s="98">
        <v>7656.699239908854</v>
      </c>
      <c r="O1494" s="98">
        <v>6965.3325000000004</v>
      </c>
      <c r="P1494" s="98">
        <v>295.39597222222221</v>
      </c>
      <c r="Q1494" s="98">
        <v>22.853396734053064</v>
      </c>
      <c r="R1494" s="98">
        <f t="shared" si="175"/>
        <v>22.15421323324534</v>
      </c>
      <c r="S1494" s="98">
        <f t="shared" si="179"/>
        <v>1371.2038040431839</v>
      </c>
      <c r="T1494" s="101">
        <v>10.381382880475787</v>
      </c>
    </row>
    <row r="1495" spans="2:20" x14ac:dyDescent="0.2">
      <c r="B1495" s="100">
        <v>43723.125</v>
      </c>
      <c r="C1495" s="98">
        <v>8.1810249174965755</v>
      </c>
      <c r="D1495" s="98">
        <f t="shared" si="176"/>
        <v>11.411720102944598</v>
      </c>
      <c r="E1495" s="98">
        <v>99.413611111111109</v>
      </c>
      <c r="F1495" s="98">
        <f t="shared" si="174"/>
        <v>98.971007015516605</v>
      </c>
      <c r="G1495" s="98">
        <v>14606.37136015627</v>
      </c>
      <c r="H1495" s="98">
        <v>20.069032118055556</v>
      </c>
      <c r="I1495" s="98">
        <v>3194.6274111110138</v>
      </c>
      <c r="J1495" s="98">
        <f t="shared" si="177"/>
        <v>79.344578993055549</v>
      </c>
      <c r="K1495" s="98">
        <v>19120.581855288081</v>
      </c>
      <c r="L1495" s="98">
        <f t="shared" si="178"/>
        <v>273.16183710696794</v>
      </c>
      <c r="M1495" s="98">
        <f t="shared" si="173"/>
        <v>272.9818218982038</v>
      </c>
      <c r="N1495" s="98">
        <v>6872.5706250000003</v>
      </c>
      <c r="O1495" s="98">
        <v>6970.1341666666667</v>
      </c>
      <c r="P1495" s="98">
        <v>295.30490740739634</v>
      </c>
      <c r="Q1495" s="98">
        <v>22.143070300428406</v>
      </c>
      <c r="R1495" s="98">
        <f t="shared" si="175"/>
        <v>22.131844423575028</v>
      </c>
      <c r="S1495" s="98">
        <f t="shared" si="179"/>
        <v>1328.5842180257043</v>
      </c>
      <c r="T1495" s="101">
        <v>9.2392792812983195</v>
      </c>
    </row>
    <row r="1496" spans="2:20" x14ac:dyDescent="0.2">
      <c r="B1496" s="100">
        <v>43723.166666666664</v>
      </c>
      <c r="C1496" s="98">
        <v>7.500121260314093</v>
      </c>
      <c r="D1496" s="98">
        <f t="shared" si="176"/>
        <v>11.403999589383986</v>
      </c>
      <c r="E1496" s="98">
        <v>93.480462962985044</v>
      </c>
      <c r="F1496" s="98">
        <f t="shared" si="174"/>
        <v>99.108792509344696</v>
      </c>
      <c r="G1496" s="98">
        <v>20617.573712740475</v>
      </c>
      <c r="H1496" s="98">
        <v>20.628656684027778</v>
      </c>
      <c r="I1496" s="98">
        <v>4481.379722222222</v>
      </c>
      <c r="J1496" s="98">
        <f t="shared" si="177"/>
        <v>72.85180627895727</v>
      </c>
      <c r="K1496" s="98">
        <v>30964.185337818464</v>
      </c>
      <c r="L1496" s="98">
        <f t="shared" si="178"/>
        <v>273.65488528836147</v>
      </c>
      <c r="M1496" s="98">
        <f t="shared" si="173"/>
        <v>273.02082612659439</v>
      </c>
      <c r="N1496" s="98">
        <v>6393.3205607096352</v>
      </c>
      <c r="O1496" s="98">
        <v>6983.2283333333335</v>
      </c>
      <c r="P1496" s="98">
        <v>295.32666666666665</v>
      </c>
      <c r="Q1496" s="98">
        <v>21.67178137830517</v>
      </c>
      <c r="R1496" s="98">
        <f t="shared" si="175"/>
        <v>22.087585565554864</v>
      </c>
      <c r="S1496" s="98">
        <f t="shared" si="179"/>
        <v>1300.3068826983101</v>
      </c>
      <c r="T1496" s="101">
        <v>8.3215544359034137</v>
      </c>
    </row>
    <row r="1497" spans="2:20" x14ac:dyDescent="0.2">
      <c r="B1497" s="100">
        <v>43723.208333333336</v>
      </c>
      <c r="C1497" s="98">
        <v>7.0018100604298521</v>
      </c>
      <c r="D1497" s="98">
        <f t="shared" si="176"/>
        <v>11.397044174021127</v>
      </c>
      <c r="E1497" s="98">
        <v>77.708611111111111</v>
      </c>
      <c r="F1497" s="98">
        <f t="shared" si="174"/>
        <v>98.660517046381713</v>
      </c>
      <c r="G1497" s="98">
        <v>25834.725759259287</v>
      </c>
      <c r="H1497" s="98">
        <v>22.931744572829132</v>
      </c>
      <c r="I1497" s="98">
        <v>5788.9998290597068</v>
      </c>
      <c r="J1497" s="98">
        <f t="shared" si="177"/>
        <v>54.776866538281979</v>
      </c>
      <c r="K1497" s="98">
        <v>42919.92165907118</v>
      </c>
      <c r="L1497" s="98">
        <f t="shared" si="178"/>
        <v>271.30999605828316</v>
      </c>
      <c r="M1497" s="98">
        <f t="shared" si="173"/>
        <v>272.92534687916134</v>
      </c>
      <c r="N1497" s="98">
        <v>6107.2894099934892</v>
      </c>
      <c r="O1497" s="98">
        <v>6968.8050000000003</v>
      </c>
      <c r="P1497" s="98">
        <v>295.38777777777779</v>
      </c>
      <c r="Q1497" s="98">
        <v>24.077781719494638</v>
      </c>
      <c r="R1497" s="98">
        <f t="shared" si="175"/>
        <v>22.193111109284189</v>
      </c>
      <c r="S1497" s="98">
        <f t="shared" si="179"/>
        <v>1444.6669031696783</v>
      </c>
      <c r="T1497" s="101">
        <v>7.766618546174044</v>
      </c>
    </row>
    <row r="1498" spans="2:20" x14ac:dyDescent="0.2">
      <c r="B1498" s="100">
        <v>43723.25</v>
      </c>
      <c r="C1498" s="98">
        <v>6.5696072127360576</v>
      </c>
      <c r="D1498" s="98">
        <f t="shared" si="176"/>
        <v>11.372253314302748</v>
      </c>
      <c r="E1498" s="98">
        <v>91.318888888888893</v>
      </c>
      <c r="F1498" s="98">
        <f t="shared" si="174"/>
        <v>96.902704546381742</v>
      </c>
      <c r="G1498" s="98">
        <v>31413.811895423467</v>
      </c>
      <c r="H1498" s="98">
        <v>19.237684461805557</v>
      </c>
      <c r="I1498" s="98">
        <v>7066.730046296434</v>
      </c>
      <c r="J1498" s="98">
        <f t="shared" si="177"/>
        <v>72.081204427083335</v>
      </c>
      <c r="K1498" s="98">
        <v>49090.126929253471</v>
      </c>
      <c r="L1498" s="98">
        <f t="shared" si="178"/>
        <v>274.52787419133722</v>
      </c>
      <c r="M1498" s="98">
        <f t="shared" si="173"/>
        <v>272.94410033905416</v>
      </c>
      <c r="N1498" s="98">
        <v>5626.3021228027346</v>
      </c>
      <c r="O1498" s="98">
        <v>6967.2591666666667</v>
      </c>
      <c r="P1498" s="98">
        <v>294.72000000000003</v>
      </c>
      <c r="Q1498" s="98">
        <v>20.192125808662837</v>
      </c>
      <c r="R1498" s="98">
        <f t="shared" si="175"/>
        <v>22.151514285194324</v>
      </c>
      <c r="S1498" s="98">
        <f t="shared" si="179"/>
        <v>1211.5275485197703</v>
      </c>
      <c r="T1498" s="101">
        <v>7.2679559088054679</v>
      </c>
    </row>
    <row r="1499" spans="2:20" x14ac:dyDescent="0.2">
      <c r="B1499" s="100">
        <v>43723.291666666664</v>
      </c>
      <c r="C1499" s="98">
        <v>6.5365640434101904</v>
      </c>
      <c r="D1499" s="98">
        <f t="shared" si="176"/>
        <v>11.367038427255396</v>
      </c>
      <c r="E1499" s="98">
        <v>85.662684078910814</v>
      </c>
      <c r="F1499" s="98">
        <f t="shared" si="174"/>
        <v>96.167228541872248</v>
      </c>
      <c r="G1499" s="98">
        <v>36059.47720045552</v>
      </c>
      <c r="H1499" s="98">
        <v>23.868717873020284</v>
      </c>
      <c r="I1499" s="98">
        <v>8354.9262308303296</v>
      </c>
      <c r="J1499" s="98">
        <f t="shared" si="177"/>
        <v>61.793966205890527</v>
      </c>
      <c r="K1499" s="98">
        <v>49092.93359375</v>
      </c>
      <c r="L1499" s="98">
        <f t="shared" si="178"/>
        <v>272.06179398593883</v>
      </c>
      <c r="M1499" s="98">
        <f t="shared" ref="M1499:M1562" si="180">AVERAGE(L1476:L1499)</f>
        <v>272.9199551186494</v>
      </c>
      <c r="N1499" s="98">
        <v>5587.2713261821864</v>
      </c>
      <c r="O1499" s="98">
        <v>6970.2031119755484</v>
      </c>
      <c r="P1499" s="98">
        <v>295.40511253125868</v>
      </c>
      <c r="Q1499" s="98">
        <v>23.343318545319828</v>
      </c>
      <c r="R1499" s="98">
        <f t="shared" si="175"/>
        <v>22.189308741728748</v>
      </c>
      <c r="S1499" s="98">
        <f t="shared" si="179"/>
        <v>1400.5991127191896</v>
      </c>
      <c r="T1499" s="101">
        <v>6.9628402390003306</v>
      </c>
    </row>
    <row r="1500" spans="2:20" x14ac:dyDescent="0.2">
      <c r="B1500" s="100">
        <v>43723.333333333336</v>
      </c>
      <c r="C1500" s="98">
        <v>6.8988838911180697</v>
      </c>
      <c r="D1500" s="98">
        <f t="shared" si="176"/>
        <v>11.357175311952721</v>
      </c>
      <c r="E1500" s="98">
        <v>59.375833333333333</v>
      </c>
      <c r="F1500" s="98">
        <f t="shared" si="174"/>
        <v>94.524702500205578</v>
      </c>
      <c r="G1500" s="98">
        <v>40913.506894238788</v>
      </c>
      <c r="H1500" s="98">
        <v>19.224858940972222</v>
      </c>
      <c r="I1500" s="98">
        <v>9631.2313092592849</v>
      </c>
      <c r="J1500" s="98">
        <f t="shared" si="177"/>
        <v>40.150974392361107</v>
      </c>
      <c r="K1500" s="98">
        <v>49092.93359375</v>
      </c>
      <c r="L1500" s="98">
        <f t="shared" si="178"/>
        <v>273.12233394091743</v>
      </c>
      <c r="M1500" s="98">
        <f t="shared" si="180"/>
        <v>272.97284886167893</v>
      </c>
      <c r="N1500" s="98">
        <v>5775.3015852864582</v>
      </c>
      <c r="O1500" s="98">
        <v>6967.4825000000001</v>
      </c>
      <c r="P1500" s="98">
        <v>295.25195987654229</v>
      </c>
      <c r="Q1500" s="98">
        <v>22.129625935624873</v>
      </c>
      <c r="R1500" s="98">
        <f t="shared" si="175"/>
        <v>22.138509263104627</v>
      </c>
      <c r="S1500" s="98">
        <f t="shared" si="179"/>
        <v>1327.7775561374924</v>
      </c>
      <c r="T1500" s="101">
        <v>7.1338350950271705</v>
      </c>
    </row>
    <row r="1501" spans="2:20" x14ac:dyDescent="0.2">
      <c r="B1501" s="100">
        <v>43723.375</v>
      </c>
      <c r="C1501" s="98">
        <v>8.2553149972028201</v>
      </c>
      <c r="D1501" s="98">
        <f t="shared" si="176"/>
        <v>11.328241175279009</v>
      </c>
      <c r="E1501" s="98">
        <v>86.573333333333338</v>
      </c>
      <c r="F1501" s="98">
        <f t="shared" ref="F1501:F1564" si="181">AVERAGE(E1478:E1501)</f>
        <v>94.6722835187241</v>
      </c>
      <c r="G1501" s="98">
        <v>45322.14166666667</v>
      </c>
      <c r="H1501" s="98">
        <v>23.836794704861113</v>
      </c>
      <c r="I1501" s="98">
        <v>10923.645</v>
      </c>
      <c r="J1501" s="98">
        <f t="shared" si="177"/>
        <v>62.736538628472225</v>
      </c>
      <c r="K1501" s="98">
        <v>49092.93359375</v>
      </c>
      <c r="L1501" s="98">
        <f t="shared" si="178"/>
        <v>275.10594598995311</v>
      </c>
      <c r="M1501" s="98">
        <f t="shared" si="180"/>
        <v>273.07246243021217</v>
      </c>
      <c r="N1501" s="98">
        <v>6610.0435111490888</v>
      </c>
      <c r="O1501" s="98">
        <v>6971.375</v>
      </c>
      <c r="P1501" s="98">
        <v>295.36629629631835</v>
      </c>
      <c r="Q1501" s="98">
        <v>20.260350306365225</v>
      </c>
      <c r="R1501" s="98">
        <f t="shared" ref="R1501:R1564" si="182">AVERAGE(Q1478:Q1501)</f>
        <v>22.044945077288347</v>
      </c>
      <c r="S1501" s="98">
        <f t="shared" si="179"/>
        <v>1215.6210183819135</v>
      </c>
      <c r="T1501" s="101">
        <v>8.0222117633289756</v>
      </c>
    </row>
    <row r="1502" spans="2:20" x14ac:dyDescent="0.2">
      <c r="B1502" s="100">
        <v>43723.416666666664</v>
      </c>
      <c r="C1502" s="98">
        <v>11.168080960996578</v>
      </c>
      <c r="D1502" s="98">
        <f t="shared" si="176"/>
        <v>11.283312153639999</v>
      </c>
      <c r="E1502" s="98">
        <v>79.42861111111111</v>
      </c>
      <c r="F1502" s="98">
        <f t="shared" si="181"/>
        <v>93.998802037243152</v>
      </c>
      <c r="G1502" s="98">
        <v>49388.719097222223</v>
      </c>
      <c r="H1502" s="98">
        <v>19.200640190972223</v>
      </c>
      <c r="I1502" s="98">
        <v>12208.970444443756</v>
      </c>
      <c r="J1502" s="98">
        <f t="shared" si="177"/>
        <v>60.227970920138887</v>
      </c>
      <c r="K1502" s="98">
        <v>49092.93359375</v>
      </c>
      <c r="L1502" s="98">
        <f t="shared" si="178"/>
        <v>269.00744939155874</v>
      </c>
      <c r="M1502" s="98">
        <f t="shared" si="180"/>
        <v>272.84831419634838</v>
      </c>
      <c r="N1502" s="98">
        <v>8537.310147298178</v>
      </c>
      <c r="O1502" s="98">
        <v>6972.5225</v>
      </c>
      <c r="P1502" s="98">
        <v>294.92796296278635</v>
      </c>
      <c r="Q1502" s="98">
        <v>25.920513571227591</v>
      </c>
      <c r="R1502" s="98">
        <f t="shared" si="182"/>
        <v>22.250246860527536</v>
      </c>
      <c r="S1502" s="98">
        <f t="shared" si="179"/>
        <v>1555.2308142736554</v>
      </c>
      <c r="T1502" s="101">
        <v>10.155229834399911</v>
      </c>
    </row>
    <row r="1503" spans="2:20" x14ac:dyDescent="0.2">
      <c r="B1503" s="100">
        <v>43723.458333333336</v>
      </c>
      <c r="C1503" s="98">
        <v>13.647939836184184</v>
      </c>
      <c r="D1503" s="98">
        <f t="shared" si="176"/>
        <v>11.24503188593375</v>
      </c>
      <c r="E1503" s="98">
        <v>66.573055555555555</v>
      </c>
      <c r="F1503" s="98">
        <f t="shared" si="181"/>
        <v>92.97534910514257</v>
      </c>
      <c r="G1503" s="98">
        <v>54151.96604938004</v>
      </c>
      <c r="H1503" s="98">
        <v>23.489691840277779</v>
      </c>
      <c r="I1503" s="98">
        <v>13492.033055555556</v>
      </c>
      <c r="J1503" s="98">
        <f t="shared" si="177"/>
        <v>43.083363715277777</v>
      </c>
      <c r="K1503" s="98">
        <v>49092.93359375</v>
      </c>
      <c r="L1503" s="98">
        <f t="shared" si="178"/>
        <v>275.04259839452754</v>
      </c>
      <c r="M1503" s="98">
        <f t="shared" si="180"/>
        <v>272.92158414552853</v>
      </c>
      <c r="N1503" s="98">
        <v>10355.842977701823</v>
      </c>
      <c r="O1503" s="98">
        <v>7033.9250000000002</v>
      </c>
      <c r="P1503" s="98">
        <v>295.10222222222222</v>
      </c>
      <c r="Q1503" s="98">
        <v>20.059623827694708</v>
      </c>
      <c r="R1503" s="98">
        <f t="shared" si="182"/>
        <v>22.168127888712334</v>
      </c>
      <c r="S1503" s="98">
        <f t="shared" si="179"/>
        <v>1203.5774296616823</v>
      </c>
      <c r="T1503" s="101">
        <v>12.889662805018533</v>
      </c>
    </row>
    <row r="1504" spans="2:20" x14ac:dyDescent="0.2">
      <c r="B1504" s="100">
        <v>43723.5</v>
      </c>
      <c r="C1504" s="98">
        <v>15.251590732114597</v>
      </c>
      <c r="D1504" s="98">
        <f t="shared" si="176"/>
        <v>11.222211569353666</v>
      </c>
      <c r="E1504" s="98">
        <v>73.50888888888889</v>
      </c>
      <c r="F1504" s="98">
        <f t="shared" si="181"/>
        <v>92.847143086624044</v>
      </c>
      <c r="G1504" s="98">
        <v>58516.461111111108</v>
      </c>
      <c r="H1504" s="98">
        <v>19.898838975694446</v>
      </c>
      <c r="I1504" s="98">
        <v>14792.733066666076</v>
      </c>
      <c r="J1504" s="98">
        <f t="shared" si="177"/>
        <v>53.610049913194445</v>
      </c>
      <c r="K1504" s="98">
        <v>49092.93359375</v>
      </c>
      <c r="L1504" s="98">
        <f t="shared" si="178"/>
        <v>272.94479004461732</v>
      </c>
      <c r="M1504" s="98">
        <f t="shared" si="180"/>
        <v>272.94409458088586</v>
      </c>
      <c r="N1504" s="98">
        <v>11313.812803548177</v>
      </c>
      <c r="O1504" s="98">
        <v>7350.9324999999999</v>
      </c>
      <c r="P1504" s="98">
        <v>294.71922839505805</v>
      </c>
      <c r="Q1504" s="98">
        <v>21.774438350440729</v>
      </c>
      <c r="R1504" s="98">
        <f t="shared" si="182"/>
        <v>22.120824500679479</v>
      </c>
      <c r="S1504" s="98">
        <f t="shared" si="179"/>
        <v>1306.4663010264437</v>
      </c>
      <c r="T1504" s="101">
        <v>14.748792202098734</v>
      </c>
    </row>
    <row r="1505" spans="2:20" x14ac:dyDescent="0.2">
      <c r="B1505" s="100">
        <v>43723.541666666664</v>
      </c>
      <c r="C1505" s="98">
        <v>15.505740718841553</v>
      </c>
      <c r="D1505" s="98">
        <f t="shared" si="176"/>
        <v>11.207289992693989</v>
      </c>
      <c r="E1505" s="98">
        <v>100.25972222222222</v>
      </c>
      <c r="F1505" s="98">
        <f t="shared" si="181"/>
        <v>92.243439382920329</v>
      </c>
      <c r="G1505" s="98">
        <v>63992.366922775902</v>
      </c>
      <c r="H1505" s="98">
        <v>20.510394965277779</v>
      </c>
      <c r="I1505" s="98">
        <v>16075.023611111112</v>
      </c>
      <c r="J1505" s="98">
        <f t="shared" si="177"/>
        <v>79.74932725694444</v>
      </c>
      <c r="K1505" s="98">
        <v>49092.93359375</v>
      </c>
      <c r="L1505" s="98">
        <f t="shared" si="178"/>
        <v>271.54215643638128</v>
      </c>
      <c r="M1505" s="98">
        <f t="shared" si="180"/>
        <v>272.90775456453747</v>
      </c>
      <c r="N1505" s="98">
        <v>11490.497281901042</v>
      </c>
      <c r="O1505" s="98">
        <v>7467.6791666666668</v>
      </c>
      <c r="P1505" s="98">
        <v>295.08574074082907</v>
      </c>
      <c r="Q1505" s="98">
        <v>23.543584304447805</v>
      </c>
      <c r="R1505" s="98">
        <f t="shared" si="182"/>
        <v>22.153514825673557</v>
      </c>
      <c r="S1505" s="98">
        <f t="shared" si="179"/>
        <v>1412.6150582668683</v>
      </c>
      <c r="T1505" s="101">
        <v>15.579336536934521</v>
      </c>
    </row>
    <row r="1506" spans="2:20" x14ac:dyDescent="0.2">
      <c r="B1506" s="100">
        <v>43723.583333333336</v>
      </c>
      <c r="C1506" s="98">
        <v>14.950861964931505</v>
      </c>
      <c r="D1506" s="98">
        <f t="shared" si="176"/>
        <v>11.217893658786116</v>
      </c>
      <c r="E1506" s="98">
        <v>98.490370370282065</v>
      </c>
      <c r="F1506" s="98">
        <f t="shared" si="181"/>
        <v>92.114959444645066</v>
      </c>
      <c r="G1506" s="98">
        <v>69521.234156379433</v>
      </c>
      <c r="H1506" s="98">
        <v>22.950661892361111</v>
      </c>
      <c r="I1506" s="98">
        <v>17378.742261904612</v>
      </c>
      <c r="J1506" s="98">
        <f t="shared" si="177"/>
        <v>75.539708477920954</v>
      </c>
      <c r="K1506" s="98">
        <v>49092.93359375</v>
      </c>
      <c r="L1506" s="98">
        <f t="shared" si="178"/>
        <v>276.49307466991246</v>
      </c>
      <c r="M1506" s="98">
        <f t="shared" si="180"/>
        <v>273.03387460980554</v>
      </c>
      <c r="N1506" s="98">
        <v>11189.917233886719</v>
      </c>
      <c r="O1506" s="98">
        <v>7298.3791666666666</v>
      </c>
      <c r="P1506" s="98">
        <v>295.13692129631011</v>
      </c>
      <c r="Q1506" s="98">
        <v>18.643846626397636</v>
      </c>
      <c r="R1506" s="98">
        <f t="shared" si="182"/>
        <v>22.032602149233252</v>
      </c>
      <c r="S1506" s="98">
        <f t="shared" si="179"/>
        <v>1118.6307975838581</v>
      </c>
      <c r="T1506" s="101">
        <v>15.545479638709415</v>
      </c>
    </row>
    <row r="1507" spans="2:20" x14ac:dyDescent="0.2">
      <c r="B1507" s="100">
        <v>43723.625</v>
      </c>
      <c r="C1507" s="98">
        <v>14.324483555157979</v>
      </c>
      <c r="D1507" s="98">
        <f t="shared" si="176"/>
        <v>11.233490920822772</v>
      </c>
      <c r="E1507" s="98">
        <v>97.526388888888889</v>
      </c>
      <c r="F1507" s="98">
        <f t="shared" si="181"/>
        <v>91.540954815015425</v>
      </c>
      <c r="G1507" s="98">
        <v>75963.627334941499</v>
      </c>
      <c r="H1507" s="98">
        <v>19.534982638888888</v>
      </c>
      <c r="I1507" s="98">
        <v>18676.847533333301</v>
      </c>
      <c r="J1507" s="98">
        <f t="shared" si="177"/>
        <v>77.991406249999997</v>
      </c>
      <c r="K1507" s="98">
        <v>49092.93359375</v>
      </c>
      <c r="L1507" s="98">
        <f t="shared" si="178"/>
        <v>271.16297816934684</v>
      </c>
      <c r="M1507" s="98">
        <f t="shared" si="180"/>
        <v>272.88871448062986</v>
      </c>
      <c r="N1507" s="98">
        <v>10857.981911621093</v>
      </c>
      <c r="O1507" s="98">
        <v>7136.7158333333336</v>
      </c>
      <c r="P1507" s="98">
        <v>295.41683333333583</v>
      </c>
      <c r="Q1507" s="98">
        <v>24.253855163988966</v>
      </c>
      <c r="R1507" s="98">
        <f t="shared" si="182"/>
        <v>22.190164091681041</v>
      </c>
      <c r="S1507" s="98">
        <f t="shared" si="179"/>
        <v>1455.2313098393379</v>
      </c>
      <c r="T1507" s="101">
        <v>15.060683301737106</v>
      </c>
    </row>
    <row r="1508" spans="2:20" x14ac:dyDescent="0.2">
      <c r="B1508" s="100">
        <v>43723.666666666664</v>
      </c>
      <c r="C1508" s="98">
        <v>13.632412431240082</v>
      </c>
      <c r="D1508" s="98">
        <f t="shared" si="176"/>
        <v>11.243832865253609</v>
      </c>
      <c r="E1508" s="98">
        <v>132.99444444444444</v>
      </c>
      <c r="F1508" s="98">
        <f t="shared" si="181"/>
        <v>94.741765000200601</v>
      </c>
      <c r="G1508" s="98">
        <v>82280.986111111109</v>
      </c>
      <c r="H1508" s="98">
        <v>24.312803819444444</v>
      </c>
      <c r="I1508" s="98">
        <v>19986.334198719196</v>
      </c>
      <c r="J1508" s="98">
        <f t="shared" si="177"/>
        <v>108.681640625</v>
      </c>
      <c r="K1508" s="98">
        <v>49092.93359375</v>
      </c>
      <c r="L1508" s="98">
        <f t="shared" si="178"/>
        <v>274.10355232484949</v>
      </c>
      <c r="M1508" s="98">
        <f t="shared" si="180"/>
        <v>272.94837391230584</v>
      </c>
      <c r="N1508" s="98">
        <v>10447.91470703125</v>
      </c>
      <c r="O1508" s="98">
        <v>7025.9941666666664</v>
      </c>
      <c r="P1508" s="98">
        <v>294.89416666666665</v>
      </c>
      <c r="Q1508" s="98">
        <v>20.790614341817175</v>
      </c>
      <c r="R1508" s="98">
        <f t="shared" si="182"/>
        <v>22.122302499511648</v>
      </c>
      <c r="S1508" s="98">
        <f t="shared" si="179"/>
        <v>1247.4368605090306</v>
      </c>
      <c r="T1508" s="101">
        <v>14.479850734934185</v>
      </c>
    </row>
    <row r="1509" spans="2:20" x14ac:dyDescent="0.2">
      <c r="B1509" s="100">
        <v>43723.708333333336</v>
      </c>
      <c r="C1509" s="98">
        <v>13.144252346178723</v>
      </c>
      <c r="D1509" s="98">
        <f t="shared" si="176"/>
        <v>11.242337491930911</v>
      </c>
      <c r="E1509" s="98">
        <v>104.44138888888889</v>
      </c>
      <c r="F1509" s="98">
        <f t="shared" si="181"/>
        <v>94.224137685385813</v>
      </c>
      <c r="G1509" s="98">
        <v>89189.447222221163</v>
      </c>
      <c r="H1509" s="98">
        <v>19.698448350694445</v>
      </c>
      <c r="I1509" s="98">
        <v>21292.461666667237</v>
      </c>
      <c r="J1509" s="98">
        <f t="shared" si="177"/>
        <v>84.742940538194446</v>
      </c>
      <c r="K1509" s="98">
        <v>49092.93359375</v>
      </c>
      <c r="L1509" s="98">
        <f t="shared" si="178"/>
        <v>273.84482783447538</v>
      </c>
      <c r="M1509" s="98">
        <f t="shared" si="180"/>
        <v>273.03202042344373</v>
      </c>
      <c r="N1509" s="98">
        <v>10044.350256347656</v>
      </c>
      <c r="O1509" s="98">
        <v>6977.7725</v>
      </c>
      <c r="P1509" s="98">
        <v>295.03995370370649</v>
      </c>
      <c r="Q1509" s="98">
        <v>21.195125869231092</v>
      </c>
      <c r="R1509" s="98">
        <f t="shared" si="182"/>
        <v>22.045772114917142</v>
      </c>
      <c r="S1509" s="98">
        <f t="shared" si="179"/>
        <v>1271.7075521538654</v>
      </c>
      <c r="T1509" s="101">
        <v>13.695920431490846</v>
      </c>
    </row>
    <row r="1510" spans="2:20" x14ac:dyDescent="0.2">
      <c r="B1510" s="100">
        <v>43723.75</v>
      </c>
      <c r="C1510" s="98">
        <v>13.081017487314012</v>
      </c>
      <c r="D1510" s="98">
        <f t="shared" si="176"/>
        <v>11.243858633683905</v>
      </c>
      <c r="E1510" s="98">
        <v>111.06083333333333</v>
      </c>
      <c r="F1510" s="98">
        <f t="shared" si="181"/>
        <v>95.040271944645056</v>
      </c>
      <c r="G1510" s="98">
        <v>95360.857523151499</v>
      </c>
      <c r="H1510" s="98">
        <v>24.241612413194446</v>
      </c>
      <c r="I1510" s="98">
        <v>22599.139722222222</v>
      </c>
      <c r="J1510" s="98">
        <f t="shared" si="177"/>
        <v>86.819220920138889</v>
      </c>
      <c r="K1510" s="98">
        <v>49092.93359375</v>
      </c>
      <c r="L1510" s="98">
        <f t="shared" si="178"/>
        <v>270.19064307338533</v>
      </c>
      <c r="M1510" s="98">
        <f t="shared" si="180"/>
        <v>272.91879349233631</v>
      </c>
      <c r="N1510" s="98">
        <v>10014.003671061198</v>
      </c>
      <c r="O1510" s="98">
        <v>6979.3549999999996</v>
      </c>
      <c r="P1510" s="98">
        <v>294.88120370374787</v>
      </c>
      <c r="Q1510" s="98">
        <v>24.690560630362533</v>
      </c>
      <c r="R1510" s="98">
        <f t="shared" si="182"/>
        <v>22.160114015162208</v>
      </c>
      <c r="S1510" s="98">
        <f t="shared" si="179"/>
        <v>1481.433637821752</v>
      </c>
      <c r="T1510" s="101">
        <v>13.405951055516296</v>
      </c>
    </row>
    <row r="1511" spans="2:20" x14ac:dyDescent="0.2">
      <c r="B1511" s="100">
        <v>43723.791666666664</v>
      </c>
      <c r="C1511" s="98">
        <v>12.895416258804682</v>
      </c>
      <c r="D1511" s="98">
        <f t="shared" si="176"/>
        <v>11.244552339391738</v>
      </c>
      <c r="E1511" s="98">
        <v>87.150833333333338</v>
      </c>
      <c r="F1511" s="98">
        <f t="shared" si="181"/>
        <v>93.507065926126543</v>
      </c>
      <c r="G1511" s="98">
        <v>101656.55</v>
      </c>
      <c r="H1511" s="98">
        <v>19.394498697916667</v>
      </c>
      <c r="I1511" s="98">
        <v>23904.163310185297</v>
      </c>
      <c r="J1511" s="98">
        <f t="shared" si="177"/>
        <v>67.756334635416664</v>
      </c>
      <c r="K1511" s="98">
        <v>49092.93359375</v>
      </c>
      <c r="L1511" s="98">
        <f t="shared" si="178"/>
        <v>276.9186313257573</v>
      </c>
      <c r="M1511" s="98">
        <f t="shared" si="180"/>
        <v>273.04690365842777</v>
      </c>
      <c r="N1511" s="98">
        <v>9865.0652872721348</v>
      </c>
      <c r="O1511" s="98">
        <v>6967.3158333333331</v>
      </c>
      <c r="P1511" s="98">
        <v>294.98277777777776</v>
      </c>
      <c r="Q1511" s="98">
        <v>18.064146452020442</v>
      </c>
      <c r="R1511" s="98">
        <f t="shared" si="182"/>
        <v>22.033910765456667</v>
      </c>
      <c r="S1511" s="98">
        <f t="shared" si="179"/>
        <v>1083.8487871212265</v>
      </c>
      <c r="T1511" s="101">
        <v>13.160931433634671</v>
      </c>
    </row>
    <row r="1512" spans="2:20" x14ac:dyDescent="0.2">
      <c r="B1512" s="100">
        <v>43723.833333333336</v>
      </c>
      <c r="C1512" s="98">
        <v>13.018585136731465</v>
      </c>
      <c r="D1512" s="98">
        <f t="shared" si="176"/>
        <v>11.256590353900796</v>
      </c>
      <c r="E1512" s="98">
        <v>112.52083333333333</v>
      </c>
      <c r="F1512" s="98">
        <f t="shared" si="181"/>
        <v>93.816394629830242</v>
      </c>
      <c r="G1512" s="98">
        <v>108000.48597449885</v>
      </c>
      <c r="H1512" s="98">
        <v>23.662608506944444</v>
      </c>
      <c r="I1512" s="98">
        <v>25195.107777777779</v>
      </c>
      <c r="J1512" s="98">
        <f t="shared" si="177"/>
        <v>88.858224826388891</v>
      </c>
      <c r="K1512" s="98">
        <v>49092.93359375</v>
      </c>
      <c r="L1512" s="98">
        <f t="shared" si="178"/>
        <v>271.47286035366358</v>
      </c>
      <c r="M1512" s="98">
        <f t="shared" si="180"/>
        <v>272.98711168119888</v>
      </c>
      <c r="N1512" s="98">
        <v>9963.937075195312</v>
      </c>
      <c r="O1512" s="98">
        <v>6973.583333333333</v>
      </c>
      <c r="P1512" s="98">
        <v>294.73222222222222</v>
      </c>
      <c r="Q1512" s="98">
        <v>23.25936186855866</v>
      </c>
      <c r="R1512" s="98">
        <f t="shared" si="182"/>
        <v>22.092553051327073</v>
      </c>
      <c r="S1512" s="98">
        <f t="shared" si="179"/>
        <v>1395.5617121135197</v>
      </c>
      <c r="T1512" s="101">
        <v>13.176870095214205</v>
      </c>
    </row>
    <row r="1513" spans="2:20" x14ac:dyDescent="0.2">
      <c r="B1513" s="100">
        <v>43723.875</v>
      </c>
      <c r="C1513" s="98">
        <v>13.285097719965917</v>
      </c>
      <c r="D1513" s="98">
        <f t="shared" si="176"/>
        <v>11.285600278675432</v>
      </c>
      <c r="E1513" s="98">
        <v>99.061666666666667</v>
      </c>
      <c r="F1513" s="98">
        <f t="shared" si="181"/>
        <v>93.696990694645066</v>
      </c>
      <c r="G1513" s="98">
        <v>113801.0450312935</v>
      </c>
      <c r="H1513" s="98">
        <v>19.887944878472222</v>
      </c>
      <c r="I1513" s="98">
        <v>26506.040577779346</v>
      </c>
      <c r="J1513" s="98">
        <f t="shared" si="177"/>
        <v>79.173721788194442</v>
      </c>
      <c r="K1513" s="98">
        <v>49092.93359375</v>
      </c>
      <c r="L1513" s="98">
        <f t="shared" si="178"/>
        <v>271.43930850424289</v>
      </c>
      <c r="M1513" s="98">
        <f t="shared" si="180"/>
        <v>272.95540061306201</v>
      </c>
      <c r="N1513" s="98">
        <v>10169.255429687501</v>
      </c>
      <c r="O1513" s="98">
        <v>6987.3175000000001</v>
      </c>
      <c r="P1513" s="98">
        <v>294.79691358024877</v>
      </c>
      <c r="Q1513" s="98">
        <v>23.357605076005889</v>
      </c>
      <c r="R1513" s="98">
        <f t="shared" si="182"/>
        <v>22.117711907529813</v>
      </c>
      <c r="S1513" s="98">
        <f t="shared" si="179"/>
        <v>1401.4563045603534</v>
      </c>
      <c r="T1513" s="101">
        <v>13.491864072499448</v>
      </c>
    </row>
    <row r="1514" spans="2:20" x14ac:dyDescent="0.2">
      <c r="B1514" s="100">
        <v>43723.916666666664</v>
      </c>
      <c r="C1514" s="98">
        <v>13.419717877529976</v>
      </c>
      <c r="D1514" s="98">
        <f t="shared" si="176"/>
        <v>11.322819263642181</v>
      </c>
      <c r="E1514" s="98">
        <v>94.498888888888885</v>
      </c>
      <c r="F1514" s="98">
        <f t="shared" si="181"/>
        <v>94.124803194645054</v>
      </c>
      <c r="G1514" s="98">
        <v>120435.7740740739</v>
      </c>
      <c r="H1514" s="98">
        <v>20.750878906250001</v>
      </c>
      <c r="I1514" s="98">
        <v>27791.715555555555</v>
      </c>
      <c r="J1514" s="98">
        <f t="shared" si="177"/>
        <v>73.748009982638877</v>
      </c>
      <c r="K1514" s="98">
        <v>49092.93359375</v>
      </c>
      <c r="L1514" s="98">
        <f t="shared" si="178"/>
        <v>274.85142528094354</v>
      </c>
      <c r="M1514" s="98">
        <f t="shared" si="180"/>
        <v>273.07250199681494</v>
      </c>
      <c r="N1514" s="98">
        <v>10320.063366699218</v>
      </c>
      <c r="O1514" s="98">
        <v>7005.4308333333329</v>
      </c>
      <c r="P1514" s="98">
        <v>295.08009259260365</v>
      </c>
      <c r="Q1514" s="98">
        <v>20.228667311660118</v>
      </c>
      <c r="R1514" s="98">
        <f t="shared" si="182"/>
        <v>21.99757040032064</v>
      </c>
      <c r="S1514" s="98">
        <f t="shared" si="179"/>
        <v>1213.7200386996071</v>
      </c>
      <c r="T1514" s="101">
        <v>13.755474207719477</v>
      </c>
    </row>
    <row r="1515" spans="2:20" x14ac:dyDescent="0.2">
      <c r="B1515" s="100">
        <v>43723.958333333336</v>
      </c>
      <c r="C1515" s="98">
        <v>13.278807399892507</v>
      </c>
      <c r="D1515" s="98">
        <f t="shared" si="176"/>
        <v>11.368161852064482</v>
      </c>
      <c r="E1515" s="98">
        <v>112.29472222222222</v>
      </c>
      <c r="F1515" s="98">
        <f t="shared" si="181"/>
        <v>94.253113379830253</v>
      </c>
      <c r="G1515" s="98">
        <v>125863.85</v>
      </c>
      <c r="H1515" s="98">
        <v>22.549251302083334</v>
      </c>
      <c r="I1515" s="98">
        <v>29094.490555555556</v>
      </c>
      <c r="J1515" s="98">
        <f t="shared" si="177"/>
        <v>89.745470920138885</v>
      </c>
      <c r="K1515" s="98">
        <v>49092.93359375</v>
      </c>
      <c r="L1515" s="98">
        <f t="shared" si="178"/>
        <v>270.93526526509476</v>
      </c>
      <c r="M1515" s="98">
        <f t="shared" si="180"/>
        <v>272.95810450482543</v>
      </c>
      <c r="N1515" s="98">
        <v>10171.52091389974</v>
      </c>
      <c r="O1515" s="98">
        <v>6988.8249999999998</v>
      </c>
      <c r="P1515" s="98">
        <v>295.10620370371475</v>
      </c>
      <c r="Q1515" s="98">
        <v>24.170938438620006</v>
      </c>
      <c r="R1515" s="98">
        <f t="shared" si="182"/>
        <v>22.11739227502639</v>
      </c>
      <c r="S1515" s="98">
        <f t="shared" si="179"/>
        <v>1450.2563063172004</v>
      </c>
      <c r="T1515" s="101">
        <v>13.794160923185151</v>
      </c>
    </row>
    <row r="1516" spans="2:20" x14ac:dyDescent="0.2">
      <c r="B1516" s="100">
        <v>43724</v>
      </c>
      <c r="C1516" s="98">
        <v>12.54945527977517</v>
      </c>
      <c r="D1516" s="98">
        <f t="shared" si="176"/>
        <v>11.414679980071059</v>
      </c>
      <c r="E1516" s="98">
        <v>91.160555555555561</v>
      </c>
      <c r="F1516" s="98">
        <f t="shared" si="181"/>
        <v>94.133989151433369</v>
      </c>
      <c r="G1516" s="98">
        <v>131814.57373737535</v>
      </c>
      <c r="H1516" s="98">
        <v>19.319628906249999</v>
      </c>
      <c r="I1516" s="98">
        <v>30372.740833333384</v>
      </c>
      <c r="J1516" s="98">
        <f t="shared" si="177"/>
        <v>71.840926649305558</v>
      </c>
      <c r="K1516" s="98">
        <v>49092.93359375</v>
      </c>
      <c r="L1516" s="98">
        <f t="shared" si="178"/>
        <v>276.81026501254786</v>
      </c>
      <c r="M1516" s="98">
        <f t="shared" si="180"/>
        <v>273.08632128092341</v>
      </c>
      <c r="N1516" s="98">
        <v>9583.3387980143234</v>
      </c>
      <c r="O1516" s="98">
        <v>6967.5649999999996</v>
      </c>
      <c r="P1516" s="98">
        <v>294.86177777778772</v>
      </c>
      <c r="Q1516" s="98">
        <v>18.051512765239845</v>
      </c>
      <c r="R1516" s="98">
        <f t="shared" si="182"/>
        <v>21.993130745841423</v>
      </c>
      <c r="S1516" s="98">
        <f t="shared" si="179"/>
        <v>1083.0907659143907</v>
      </c>
      <c r="T1516" s="101">
        <v>13.284453259771496</v>
      </c>
    </row>
    <row r="1517" spans="2:20" x14ac:dyDescent="0.2">
      <c r="B1517" s="100">
        <v>43724.041666666664</v>
      </c>
      <c r="C1517" s="98">
        <v>10.855578227573488</v>
      </c>
      <c r="D1517" s="98">
        <f t="shared" si="176"/>
        <v>11.428037539188773</v>
      </c>
      <c r="E1517" s="98">
        <v>100.18166666666667</v>
      </c>
      <c r="F1517" s="98">
        <f t="shared" si="181"/>
        <v>94.816952114396315</v>
      </c>
      <c r="G1517" s="98">
        <v>2942.0611111111111</v>
      </c>
      <c r="H1517" s="98">
        <v>23.923708767361113</v>
      </c>
      <c r="I1517" s="98">
        <v>791.86888888888893</v>
      </c>
      <c r="J1517" s="98">
        <f t="shared" si="177"/>
        <v>76.257957899305552</v>
      </c>
      <c r="K1517" s="98">
        <v>109.15605023624235</v>
      </c>
      <c r="L1517" s="98">
        <f t="shared" si="178"/>
        <v>271.18861037058548</v>
      </c>
      <c r="M1517" s="98">
        <f t="shared" si="180"/>
        <v>273.0598199375757</v>
      </c>
      <c r="N1517" s="98">
        <v>8559.5294307454424</v>
      </c>
      <c r="O1517" s="98">
        <v>6966.6783333333333</v>
      </c>
      <c r="P1517" s="98">
        <v>295.0602777777778</v>
      </c>
      <c r="Q1517" s="98">
        <v>23.871667407192291</v>
      </c>
      <c r="R1517" s="98">
        <f t="shared" si="182"/>
        <v>22.022813030548317</v>
      </c>
      <c r="S1517" s="98">
        <f t="shared" si="179"/>
        <v>1432.3000444315376</v>
      </c>
      <c r="T1517" s="101">
        <v>12.061021400465785</v>
      </c>
    </row>
    <row r="1518" spans="2:20" x14ac:dyDescent="0.2">
      <c r="B1518" s="100">
        <v>43724.083333333336</v>
      </c>
      <c r="C1518" s="98">
        <v>9.2686962478544519</v>
      </c>
      <c r="D1518" s="98">
        <f t="shared" si="176"/>
        <v>11.425877523491437</v>
      </c>
      <c r="E1518" s="98">
        <v>80.896666666666661</v>
      </c>
      <c r="F1518" s="98">
        <f t="shared" si="181"/>
        <v>93.149290077359282</v>
      </c>
      <c r="G1518" s="98">
        <v>8195.4740370372929</v>
      </c>
      <c r="H1518" s="98">
        <v>19.272493489583333</v>
      </c>
      <c r="I1518" s="98">
        <v>2020.1597805554006</v>
      </c>
      <c r="J1518" s="98">
        <f t="shared" si="177"/>
        <v>61.624173177083328</v>
      </c>
      <c r="K1518" s="98">
        <v>6485.749908105623</v>
      </c>
      <c r="L1518" s="98">
        <f t="shared" si="178"/>
        <v>269.50676069227768</v>
      </c>
      <c r="M1518" s="98">
        <f t="shared" si="180"/>
        <v>272.93332765441363</v>
      </c>
      <c r="N1518" s="98">
        <v>7627.0432881673178</v>
      </c>
      <c r="O1518" s="98">
        <v>6967.1533333333336</v>
      </c>
      <c r="P1518" s="98">
        <v>294.89157407407959</v>
      </c>
      <c r="Q1518" s="98">
        <v>25.384813381801877</v>
      </c>
      <c r="R1518" s="98">
        <f t="shared" si="182"/>
        <v>22.128288724204513</v>
      </c>
      <c r="S1518" s="98">
        <f t="shared" si="179"/>
        <v>1523.0888029081125</v>
      </c>
      <c r="T1518" s="101">
        <v>10.42682455069877</v>
      </c>
    </row>
    <row r="1519" spans="2:20" x14ac:dyDescent="0.2">
      <c r="B1519" s="100">
        <v>43724.125</v>
      </c>
      <c r="C1519" s="98">
        <v>7.901231575059291</v>
      </c>
      <c r="D1519" s="98">
        <f t="shared" si="176"/>
        <v>11.414219467556551</v>
      </c>
      <c r="E1519" s="98">
        <v>110.7775</v>
      </c>
      <c r="F1519" s="98">
        <f t="shared" si="181"/>
        <v>93.622785447729655</v>
      </c>
      <c r="G1519" s="98">
        <v>14489.770343136919</v>
      </c>
      <c r="H1519" s="98">
        <v>24.161078559027779</v>
      </c>
      <c r="I1519" s="98">
        <v>3309.83</v>
      </c>
      <c r="J1519" s="98">
        <f t="shared" si="177"/>
        <v>86.616421440972232</v>
      </c>
      <c r="K1519" s="98">
        <v>19206.493706145287</v>
      </c>
      <c r="L1519" s="98">
        <f t="shared" si="178"/>
        <v>277.78393456473106</v>
      </c>
      <c r="M1519" s="98">
        <f t="shared" si="180"/>
        <v>273.12591504848706</v>
      </c>
      <c r="N1519" s="98">
        <v>6712.6034924316409</v>
      </c>
      <c r="O1519" s="98">
        <v>6964.9183333333331</v>
      </c>
      <c r="P1519" s="98">
        <v>295.40296296298504</v>
      </c>
      <c r="Q1519" s="98">
        <v>17.619028398253981</v>
      </c>
      <c r="R1519" s="98">
        <f t="shared" si="182"/>
        <v>21.93978697828058</v>
      </c>
      <c r="S1519" s="98">
        <f t="shared" si="179"/>
        <v>1057.1417038952388</v>
      </c>
      <c r="T1519" s="101">
        <v>9.0766031102779863</v>
      </c>
    </row>
    <row r="1520" spans="2:20" x14ac:dyDescent="0.2">
      <c r="B1520" s="100">
        <v>43724.166666666664</v>
      </c>
      <c r="C1520" s="98">
        <v>7.1332227298361248</v>
      </c>
      <c r="D1520" s="98">
        <f t="shared" si="176"/>
        <v>11.398932028786637</v>
      </c>
      <c r="E1520" s="98">
        <v>98.786388888888894</v>
      </c>
      <c r="F1520" s="98">
        <f t="shared" si="181"/>
        <v>93.843865694642304</v>
      </c>
      <c r="G1520" s="98">
        <v>20020.869791666668</v>
      </c>
      <c r="H1520" s="98">
        <v>19.162196180555554</v>
      </c>
      <c r="I1520" s="98">
        <v>4608.5681037036575</v>
      </c>
      <c r="J1520" s="98">
        <f t="shared" si="177"/>
        <v>79.624192708333339</v>
      </c>
      <c r="K1520" s="98">
        <v>31083.819584237735</v>
      </c>
      <c r="L1520" s="98">
        <f t="shared" si="178"/>
        <v>271.29088560807804</v>
      </c>
      <c r="M1520" s="98">
        <f t="shared" si="180"/>
        <v>273.0274150618086</v>
      </c>
      <c r="N1520" s="98">
        <v>6129.2374365234373</v>
      </c>
      <c r="O1520" s="98">
        <v>6970.2458333333334</v>
      </c>
      <c r="P1520" s="98">
        <v>295.10363888890379</v>
      </c>
      <c r="Q1520" s="98">
        <v>23.812753280825756</v>
      </c>
      <c r="R1520" s="98">
        <f t="shared" si="182"/>
        <v>22.028994140885612</v>
      </c>
      <c r="S1520" s="98">
        <f t="shared" si="179"/>
        <v>1428.7651968495454</v>
      </c>
      <c r="T1520" s="101">
        <v>7.9976529988031766</v>
      </c>
    </row>
    <row r="1521" spans="2:20" x14ac:dyDescent="0.2">
      <c r="B1521" s="100">
        <v>43724.208333333336</v>
      </c>
      <c r="C1521" s="98">
        <v>6.5629265054066979</v>
      </c>
      <c r="D1521" s="98">
        <f t="shared" si="176"/>
        <v>11.380645213994006</v>
      </c>
      <c r="E1521" s="98">
        <v>86.370833333333337</v>
      </c>
      <c r="F1521" s="98">
        <f t="shared" si="181"/>
        <v>94.20479162056823</v>
      </c>
      <c r="G1521" s="98">
        <v>26415.885185183419</v>
      </c>
      <c r="H1521" s="98">
        <v>23.018641493055554</v>
      </c>
      <c r="I1521" s="98">
        <v>5877.0647222222224</v>
      </c>
      <c r="J1521" s="98">
        <f t="shared" si="177"/>
        <v>63.352191840277783</v>
      </c>
      <c r="K1521" s="98">
        <v>43002.935651671534</v>
      </c>
      <c r="L1521" s="98">
        <f t="shared" si="178"/>
        <v>272.54648526639056</v>
      </c>
      <c r="M1521" s="98">
        <f t="shared" si="180"/>
        <v>273.07893544547971</v>
      </c>
      <c r="N1521" s="98">
        <v>5767.066960042318</v>
      </c>
      <c r="O1521" s="98">
        <v>6971.5533333333333</v>
      </c>
      <c r="P1521" s="98">
        <v>294.94680555555556</v>
      </c>
      <c r="Q1521" s="98">
        <v>22.400320289164988</v>
      </c>
      <c r="R1521" s="98">
        <f t="shared" si="182"/>
        <v>21.95909991462187</v>
      </c>
      <c r="S1521" s="98">
        <f t="shared" si="179"/>
        <v>1344.0192173498992</v>
      </c>
      <c r="T1521" s="101">
        <v>7.2706830587126836</v>
      </c>
    </row>
    <row r="1522" spans="2:20" x14ac:dyDescent="0.2">
      <c r="B1522" s="100">
        <v>43724.25</v>
      </c>
      <c r="C1522" s="98">
        <v>6.381215828888946</v>
      </c>
      <c r="D1522" s="98">
        <f t="shared" si="176"/>
        <v>11.372795573000376</v>
      </c>
      <c r="E1522" s="98">
        <v>98.658055555555549</v>
      </c>
      <c r="F1522" s="98">
        <f t="shared" si="181"/>
        <v>94.51059023167933</v>
      </c>
      <c r="G1522" s="98">
        <v>31584.427777777779</v>
      </c>
      <c r="H1522" s="98">
        <v>19.794889322916667</v>
      </c>
      <c r="I1522" s="98">
        <v>7160.0294753086564</v>
      </c>
      <c r="J1522" s="98">
        <f t="shared" si="177"/>
        <v>78.863166232638889</v>
      </c>
      <c r="K1522" s="98">
        <v>49180.606577690975</v>
      </c>
      <c r="L1522" s="98">
        <f t="shared" si="178"/>
        <v>272.46113806489444</v>
      </c>
      <c r="M1522" s="98">
        <f t="shared" si="180"/>
        <v>272.99282144021129</v>
      </c>
      <c r="N1522" s="98">
        <v>5478.0122111002602</v>
      </c>
      <c r="O1522" s="98">
        <v>6970.6366666666663</v>
      </c>
      <c r="P1522" s="98">
        <v>294.95555555555558</v>
      </c>
      <c r="Q1522" s="98">
        <v>22.494417490661146</v>
      </c>
      <c r="R1522" s="98">
        <f t="shared" si="182"/>
        <v>22.055028734705132</v>
      </c>
      <c r="S1522" s="98">
        <f t="shared" si="179"/>
        <v>1349.6650494396688</v>
      </c>
      <c r="T1522" s="101">
        <v>7.0072919172710844</v>
      </c>
    </row>
    <row r="1523" spans="2:20" x14ac:dyDescent="0.2">
      <c r="B1523" s="100">
        <v>43724.291666666664</v>
      </c>
      <c r="C1523" s="98">
        <v>6.702357078128391</v>
      </c>
      <c r="D1523" s="98">
        <f t="shared" si="176"/>
        <v>11.379703616113636</v>
      </c>
      <c r="E1523" s="98">
        <v>77.718703703714738</v>
      </c>
      <c r="F1523" s="98">
        <f t="shared" si="181"/>
        <v>94.179591049379496</v>
      </c>
      <c r="G1523" s="98">
        <v>36079.013888888891</v>
      </c>
      <c r="H1523" s="98">
        <v>19.882584635416666</v>
      </c>
      <c r="I1523" s="98">
        <v>8419.9244444444448</v>
      </c>
      <c r="J1523" s="98">
        <f t="shared" si="177"/>
        <v>57.836119068298075</v>
      </c>
      <c r="K1523" s="98">
        <v>49183.546875</v>
      </c>
      <c r="L1523" s="98">
        <f t="shared" si="178"/>
        <v>270.74535837036944</v>
      </c>
      <c r="M1523" s="98">
        <f t="shared" si="180"/>
        <v>272.93796995622921</v>
      </c>
      <c r="N1523" s="98">
        <v>5646.50533203125</v>
      </c>
      <c r="O1523" s="98">
        <v>6971.415</v>
      </c>
      <c r="P1523" s="98">
        <v>294.94425925923719</v>
      </c>
      <c r="Q1523" s="98">
        <v>24.19890088886773</v>
      </c>
      <c r="R1523" s="98">
        <f t="shared" si="182"/>
        <v>22.090677999019629</v>
      </c>
      <c r="S1523" s="98">
        <f t="shared" si="179"/>
        <v>1451.9340533320637</v>
      </c>
      <c r="T1523" s="101">
        <v>6.9560745157464403</v>
      </c>
    </row>
    <row r="1524" spans="2:20" x14ac:dyDescent="0.2">
      <c r="B1524" s="100">
        <v>43724.333333333336</v>
      </c>
      <c r="C1524" s="98">
        <v>8.0194709184434672</v>
      </c>
      <c r="D1524" s="98">
        <f t="shared" ref="D1524:D1587" si="183">AVERAGE(C1501:C1524)</f>
        <v>11.426394742252191</v>
      </c>
      <c r="E1524" s="98">
        <v>67.781111111111116</v>
      </c>
      <c r="F1524" s="98">
        <f t="shared" si="181"/>
        <v>94.529810956786889</v>
      </c>
      <c r="G1524" s="98">
        <v>40947.580555555556</v>
      </c>
      <c r="H1524" s="98">
        <v>22.385948350694445</v>
      </c>
      <c r="I1524" s="98">
        <v>9697.0297542732296</v>
      </c>
      <c r="J1524" s="98">
        <f t="shared" si="177"/>
        <v>45.395162760416667</v>
      </c>
      <c r="K1524" s="98">
        <v>49183.546875</v>
      </c>
      <c r="L1524" s="98">
        <f t="shared" si="178"/>
        <v>276.00512663026234</v>
      </c>
      <c r="M1524" s="98">
        <f t="shared" si="180"/>
        <v>273.05808631828529</v>
      </c>
      <c r="N1524" s="98">
        <v>6475.0263822428387</v>
      </c>
      <c r="O1524" s="98">
        <v>6973.4125000000004</v>
      </c>
      <c r="P1524" s="98">
        <v>295.22731481482583</v>
      </c>
      <c r="Q1524" s="98">
        <v>19.222188184563485</v>
      </c>
      <c r="R1524" s="98">
        <f t="shared" si="182"/>
        <v>21.969534759392072</v>
      </c>
      <c r="S1524" s="98">
        <f t="shared" si="179"/>
        <v>1153.3312910738091</v>
      </c>
      <c r="T1524" s="101">
        <v>7.7640912257503567</v>
      </c>
    </row>
    <row r="1525" spans="2:20" x14ac:dyDescent="0.2">
      <c r="B1525" s="100">
        <v>43724.375</v>
      </c>
      <c r="C1525" s="98">
        <v>11.82708339952411</v>
      </c>
      <c r="D1525" s="98">
        <f t="shared" si="183"/>
        <v>11.575218425682245</v>
      </c>
      <c r="E1525" s="98">
        <v>72.418888888888887</v>
      </c>
      <c r="F1525" s="98">
        <f t="shared" si="181"/>
        <v>93.940042438268378</v>
      </c>
      <c r="G1525" s="98">
        <v>45017.906222221485</v>
      </c>
      <c r="H1525" s="98">
        <v>19.030533854166666</v>
      </c>
      <c r="I1525" s="98">
        <v>10961.668082407381</v>
      </c>
      <c r="J1525" s="98">
        <f t="shared" si="177"/>
        <v>53.388355034722224</v>
      </c>
      <c r="K1525" s="98">
        <v>49183.546875</v>
      </c>
      <c r="L1525" s="98">
        <f t="shared" si="178"/>
        <v>269.57019355631121</v>
      </c>
      <c r="M1525" s="98">
        <f t="shared" si="180"/>
        <v>272.82742996688353</v>
      </c>
      <c r="N1525" s="98">
        <v>8968.4472880045578</v>
      </c>
      <c r="O1525" s="98">
        <v>6983.5433333333331</v>
      </c>
      <c r="P1525" s="98">
        <v>295.20027777777779</v>
      </c>
      <c r="Q1525" s="98">
        <v>25.630084221466547</v>
      </c>
      <c r="R1525" s="98">
        <f t="shared" si="182"/>
        <v>22.193273672521297</v>
      </c>
      <c r="S1525" s="98">
        <f t="shared" si="179"/>
        <v>1537.8050532879929</v>
      </c>
      <c r="T1525" s="101">
        <v>10.117964108294917</v>
      </c>
    </row>
    <row r="1526" spans="2:20" x14ac:dyDescent="0.2">
      <c r="B1526" s="100">
        <v>43724.416666666664</v>
      </c>
      <c r="C1526" s="98">
        <v>16.112645177576276</v>
      </c>
      <c r="D1526" s="98">
        <f t="shared" si="183"/>
        <v>11.781241934706399</v>
      </c>
      <c r="E1526" s="98">
        <v>63.69222222222222</v>
      </c>
      <c r="F1526" s="98">
        <f t="shared" si="181"/>
        <v>93.284359567898022</v>
      </c>
      <c r="G1526" s="98">
        <v>49316.368333333332</v>
      </c>
      <c r="H1526" s="98">
        <v>23.492968749999999</v>
      </c>
      <c r="I1526" s="98">
        <v>12230.898171519704</v>
      </c>
      <c r="J1526" s="98">
        <f t="shared" si="177"/>
        <v>40.199253472222225</v>
      </c>
      <c r="K1526" s="98">
        <v>49183.546875</v>
      </c>
      <c r="L1526" s="98">
        <f t="shared" si="178"/>
        <v>272.08023593571181</v>
      </c>
      <c r="M1526" s="98">
        <f t="shared" si="180"/>
        <v>272.95546273955659</v>
      </c>
      <c r="N1526" s="98">
        <v>11746.17881673177</v>
      </c>
      <c r="O1526" s="98">
        <v>7627.96</v>
      </c>
      <c r="P1526" s="98">
        <v>295.07592592593699</v>
      </c>
      <c r="Q1526" s="98">
        <v>22.995689990225202</v>
      </c>
      <c r="R1526" s="98">
        <f t="shared" si="182"/>
        <v>22.071406023312861</v>
      </c>
      <c r="S1526" s="98">
        <f t="shared" si="179"/>
        <v>1379.7413994135122</v>
      </c>
      <c r="T1526" s="101">
        <v>14.062970710330539</v>
      </c>
    </row>
    <row r="1527" spans="2:20" x14ac:dyDescent="0.2">
      <c r="B1527" s="100">
        <v>43724.458333333336</v>
      </c>
      <c r="C1527" s="98">
        <v>17.287453890817964</v>
      </c>
      <c r="D1527" s="98">
        <f t="shared" si="183"/>
        <v>11.932888353649473</v>
      </c>
      <c r="E1527" s="98">
        <v>84.910277777777779</v>
      </c>
      <c r="F1527" s="98">
        <f t="shared" si="181"/>
        <v>94.048410493823951</v>
      </c>
      <c r="G1527" s="98">
        <v>53457.306920077004</v>
      </c>
      <c r="H1527" s="98">
        <v>18.762380642361112</v>
      </c>
      <c r="I1527" s="98">
        <v>13487.895864814387</v>
      </c>
      <c r="J1527" s="98">
        <f t="shared" si="177"/>
        <v>66.14789713541667</v>
      </c>
      <c r="K1527" s="98">
        <v>49183.546875</v>
      </c>
      <c r="L1527" s="98">
        <f t="shared" si="178"/>
        <v>276.04487202888146</v>
      </c>
      <c r="M1527" s="98">
        <f t="shared" si="180"/>
        <v>272.99722414098801</v>
      </c>
      <c r="N1527" s="98">
        <v>12536.287300618489</v>
      </c>
      <c r="O1527" s="98">
        <v>8140.4491666666663</v>
      </c>
      <c r="P1527" s="98">
        <v>295.23268518519069</v>
      </c>
      <c r="Q1527" s="98">
        <v>19.187813156309229</v>
      </c>
      <c r="R1527" s="98">
        <f t="shared" si="182"/>
        <v>22.035080578671796</v>
      </c>
      <c r="S1527" s="98">
        <f t="shared" si="179"/>
        <v>1151.2687893785537</v>
      </c>
      <c r="T1527" s="101">
        <v>16.600189464125368</v>
      </c>
    </row>
    <row r="1528" spans="2:20" x14ac:dyDescent="0.2">
      <c r="B1528" s="100">
        <v>43724.5</v>
      </c>
      <c r="C1528" s="98">
        <v>16.37687008963691</v>
      </c>
      <c r="D1528" s="98">
        <f t="shared" si="183"/>
        <v>11.979774993546235</v>
      </c>
      <c r="E1528" s="98">
        <v>69.706944444444446</v>
      </c>
      <c r="F1528" s="98">
        <f t="shared" si="181"/>
        <v>93.889996141972119</v>
      </c>
      <c r="G1528" s="98">
        <v>58375.152314808365</v>
      </c>
      <c r="H1528" s="98">
        <v>23.67131076388889</v>
      </c>
      <c r="I1528" s="98">
        <v>14751.053333333333</v>
      </c>
      <c r="J1528" s="98">
        <f t="shared" si="177"/>
        <v>46.035633680555556</v>
      </c>
      <c r="K1528" s="98">
        <v>49183.546875</v>
      </c>
      <c r="L1528" s="98">
        <f t="shared" si="178"/>
        <v>270.18645980459951</v>
      </c>
      <c r="M1528" s="98">
        <f t="shared" si="180"/>
        <v>272.88229371432061</v>
      </c>
      <c r="N1528" s="98">
        <v>11949.450463053385</v>
      </c>
      <c r="O1528" s="98">
        <v>7783.9658333333336</v>
      </c>
      <c r="P1528" s="98">
        <v>295.40064814812609</v>
      </c>
      <c r="Q1528" s="98">
        <v>25.214188343526587</v>
      </c>
      <c r="R1528" s="98">
        <f t="shared" si="182"/>
        <v>22.178403495050375</v>
      </c>
      <c r="S1528" s="98">
        <f t="shared" si="179"/>
        <v>1512.8513006115952</v>
      </c>
      <c r="T1528" s="101">
        <v>16.774062739004343</v>
      </c>
    </row>
    <row r="1529" spans="2:20" x14ac:dyDescent="0.2">
      <c r="B1529" s="100">
        <v>43724.541666666664</v>
      </c>
      <c r="C1529" s="98">
        <v>15.948243329878638</v>
      </c>
      <c r="D1529" s="98">
        <f t="shared" si="183"/>
        <v>11.998212602339448</v>
      </c>
      <c r="E1529" s="98">
        <v>112.89916666666667</v>
      </c>
      <c r="F1529" s="98">
        <f t="shared" si="181"/>
        <v>94.416639660490645</v>
      </c>
      <c r="G1529" s="98">
        <v>63743.644444444442</v>
      </c>
      <c r="H1529" s="98">
        <v>19.154253472222223</v>
      </c>
      <c r="I1529" s="98">
        <v>16022.296759259556</v>
      </c>
      <c r="J1529" s="98">
        <f t="shared" si="177"/>
        <v>93.74491319444445</v>
      </c>
      <c r="K1529" s="98">
        <v>49183.546875</v>
      </c>
      <c r="L1529" s="98">
        <f t="shared" si="178"/>
        <v>276.45447857836052</v>
      </c>
      <c r="M1529" s="98">
        <f t="shared" si="180"/>
        <v>273.08697380356972</v>
      </c>
      <c r="N1529" s="98">
        <v>11696.662006835937</v>
      </c>
      <c r="O1529" s="98">
        <v>7620.23</v>
      </c>
      <c r="P1529" s="98">
        <v>294.91291666666666</v>
      </c>
      <c r="Q1529" s="98">
        <v>18.458438088306121</v>
      </c>
      <c r="R1529" s="98">
        <f t="shared" si="182"/>
        <v>21.966522402711139</v>
      </c>
      <c r="S1529" s="98">
        <f t="shared" si="179"/>
        <v>1107.5062852983672</v>
      </c>
      <c r="T1529" s="101">
        <v>16.144310990233791</v>
      </c>
    </row>
    <row r="1530" spans="2:20" x14ac:dyDescent="0.2">
      <c r="B1530" s="100">
        <v>43724.583333333336</v>
      </c>
      <c r="C1530" s="98">
        <v>14.749576588736639</v>
      </c>
      <c r="D1530" s="98">
        <f t="shared" si="183"/>
        <v>11.989825711664663</v>
      </c>
      <c r="E1530" s="98">
        <v>114.00305555555556</v>
      </c>
      <c r="F1530" s="98">
        <f t="shared" si="181"/>
        <v>95.063001543210348</v>
      </c>
      <c r="G1530" s="98">
        <v>69958.630452675032</v>
      </c>
      <c r="H1530" s="98">
        <v>23.381163194444444</v>
      </c>
      <c r="I1530" s="98">
        <v>17298.014722222222</v>
      </c>
      <c r="J1530" s="98">
        <f t="shared" si="177"/>
        <v>90.621892361111122</v>
      </c>
      <c r="K1530" s="98">
        <v>49183.546875</v>
      </c>
      <c r="L1530" s="98">
        <f t="shared" si="178"/>
        <v>272.45867980696676</v>
      </c>
      <c r="M1530" s="98">
        <f t="shared" si="180"/>
        <v>272.91887401761369</v>
      </c>
      <c r="N1530" s="98">
        <v>10993.979845377604</v>
      </c>
      <c r="O1530" s="98">
        <v>7190.45</v>
      </c>
      <c r="P1530" s="98">
        <v>295.17805555555555</v>
      </c>
      <c r="Q1530" s="98">
        <v>22.719375748588806</v>
      </c>
      <c r="R1530" s="98">
        <f t="shared" si="182"/>
        <v>22.136336116135769</v>
      </c>
      <c r="S1530" s="98">
        <f t="shared" si="179"/>
        <v>1363.1625449153285</v>
      </c>
      <c r="T1530" s="101">
        <v>15.428773419000629</v>
      </c>
    </row>
    <row r="1531" spans="2:20" x14ac:dyDescent="0.2">
      <c r="B1531" s="100">
        <v>43724.625</v>
      </c>
      <c r="C1531" s="98">
        <v>14.82381011415273</v>
      </c>
      <c r="D1531" s="98">
        <f t="shared" si="183"/>
        <v>12.01063098495611</v>
      </c>
      <c r="E1531" s="98">
        <v>118.89759259260363</v>
      </c>
      <c r="F1531" s="98">
        <f t="shared" si="181"/>
        <v>95.953468364198457</v>
      </c>
      <c r="G1531" s="98">
        <v>76917.775262054871</v>
      </c>
      <c r="H1531" s="98">
        <v>20.294552951388887</v>
      </c>
      <c r="I1531" s="98">
        <v>18637.260201388366</v>
      </c>
      <c r="J1531" s="98">
        <f t="shared" si="177"/>
        <v>98.603039641214735</v>
      </c>
      <c r="K1531" s="98">
        <v>49183.546875</v>
      </c>
      <c r="L1531" s="98">
        <f t="shared" si="178"/>
        <v>274.95468917430276</v>
      </c>
      <c r="M1531" s="98">
        <f t="shared" si="180"/>
        <v>273.07686197615345</v>
      </c>
      <c r="N1531" s="98">
        <v>11114.704198404948</v>
      </c>
      <c r="O1531" s="98">
        <v>7304.4125000000004</v>
      </c>
      <c r="P1531" s="98">
        <v>295.0948148148093</v>
      </c>
      <c r="Q1531" s="98">
        <v>20.140125640506547</v>
      </c>
      <c r="R1531" s="98">
        <f t="shared" si="182"/>
        <v>21.964930719324002</v>
      </c>
      <c r="S1531" s="98">
        <f t="shared" si="179"/>
        <v>1208.4075384303928</v>
      </c>
      <c r="T1531" s="101">
        <v>15.026185098271752</v>
      </c>
    </row>
    <row r="1532" spans="2:20" x14ac:dyDescent="0.2">
      <c r="B1532" s="100">
        <v>43724.666666666664</v>
      </c>
      <c r="C1532" s="98">
        <v>13.363383194779356</v>
      </c>
      <c r="D1532" s="98">
        <f t="shared" si="183"/>
        <v>11.999421433436913</v>
      </c>
      <c r="E1532" s="98">
        <v>89.558888888888887</v>
      </c>
      <c r="F1532" s="98">
        <f t="shared" si="181"/>
        <v>94.143653549383643</v>
      </c>
      <c r="G1532" s="98">
        <v>83472.278638888194</v>
      </c>
      <c r="H1532" s="98">
        <v>20.686132812499999</v>
      </c>
      <c r="I1532" s="98">
        <v>19931.795555555556</v>
      </c>
      <c r="J1532" s="98">
        <f t="shared" si="177"/>
        <v>68.872756076388896</v>
      </c>
      <c r="K1532" s="98">
        <v>49183.546875</v>
      </c>
      <c r="L1532" s="98">
        <f t="shared" si="178"/>
        <v>270.09044816106143</v>
      </c>
      <c r="M1532" s="98">
        <f t="shared" si="180"/>
        <v>272.90964930266233</v>
      </c>
      <c r="N1532" s="98">
        <v>10207.137890624999</v>
      </c>
      <c r="O1532" s="98">
        <v>7010.373333333333</v>
      </c>
      <c r="P1532" s="98">
        <v>295.26303240742118</v>
      </c>
      <c r="Q1532" s="98">
        <v>25.172584246359765</v>
      </c>
      <c r="R1532" s="98">
        <f t="shared" si="182"/>
        <v>22.147512798679944</v>
      </c>
      <c r="S1532" s="98">
        <f t="shared" si="179"/>
        <v>1510.355054781586</v>
      </c>
      <c r="T1532" s="101">
        <v>14.140130953069569</v>
      </c>
    </row>
    <row r="1533" spans="2:20" x14ac:dyDescent="0.2">
      <c r="B1533" s="100">
        <v>43724.708333333336</v>
      </c>
      <c r="C1533" s="98">
        <v>12.927707124876065</v>
      </c>
      <c r="D1533" s="98">
        <f t="shared" si="183"/>
        <v>11.990398715882634</v>
      </c>
      <c r="E1533" s="98">
        <v>110.53305555555555</v>
      </c>
      <c r="F1533" s="98">
        <f t="shared" si="181"/>
        <v>94.397472993828089</v>
      </c>
      <c r="G1533" s="98">
        <v>89893.108870969343</v>
      </c>
      <c r="H1533" s="98">
        <v>22.816916232638889</v>
      </c>
      <c r="I1533" s="98">
        <v>21237.1</v>
      </c>
      <c r="J1533" s="98">
        <f t="shared" si="177"/>
        <v>87.716139322916661</v>
      </c>
      <c r="K1533" s="98">
        <v>49183.546875</v>
      </c>
      <c r="L1533" s="98">
        <f t="shared" si="178"/>
        <v>276.81836968284512</v>
      </c>
      <c r="M1533" s="98">
        <f t="shared" si="180"/>
        <v>273.03354687967771</v>
      </c>
      <c r="N1533" s="98">
        <v>9857.5870971679688</v>
      </c>
      <c r="O1533" s="98">
        <v>6975.79</v>
      </c>
      <c r="P1533" s="98">
        <v>295.09064814815918</v>
      </c>
      <c r="Q1533" s="98">
        <v>18.272278465314045</v>
      </c>
      <c r="R1533" s="98">
        <f t="shared" si="182"/>
        <v>22.025727490183399</v>
      </c>
      <c r="S1533" s="98">
        <f t="shared" si="179"/>
        <v>1096.3367079188426</v>
      </c>
      <c r="T1533" s="101">
        <v>13.408526320240668</v>
      </c>
    </row>
    <row r="1534" spans="2:20" x14ac:dyDescent="0.2">
      <c r="B1534" s="100">
        <v>43724.75</v>
      </c>
      <c r="C1534" s="98">
        <v>12.769653002421061</v>
      </c>
      <c r="D1534" s="98">
        <f t="shared" si="183"/>
        <v>11.977425195678762</v>
      </c>
      <c r="E1534" s="98">
        <v>104.63138888888889</v>
      </c>
      <c r="F1534" s="98">
        <f t="shared" si="181"/>
        <v>94.129579475309569</v>
      </c>
      <c r="G1534" s="98">
        <v>96022.970224170291</v>
      </c>
      <c r="H1534" s="98">
        <v>19.230349392361113</v>
      </c>
      <c r="I1534" s="98">
        <v>22518.90726296309</v>
      </c>
      <c r="J1534" s="98">
        <f t="shared" si="177"/>
        <v>85.401039496527773</v>
      </c>
      <c r="K1534" s="98">
        <v>49183.546875</v>
      </c>
      <c r="L1534" s="98">
        <f t="shared" si="178"/>
        <v>271.44844353481301</v>
      </c>
      <c r="M1534" s="98">
        <f t="shared" si="180"/>
        <v>273.08595523223721</v>
      </c>
      <c r="N1534" s="98">
        <v>9722.9024096679696</v>
      </c>
      <c r="O1534" s="98">
        <v>6976.6408333333329</v>
      </c>
      <c r="P1534" s="98">
        <v>295.39444444444445</v>
      </c>
      <c r="Q1534" s="98">
        <v>23.946000909631451</v>
      </c>
      <c r="R1534" s="98">
        <f t="shared" si="182"/>
        <v>21.994704168486276</v>
      </c>
      <c r="S1534" s="98">
        <f t="shared" si="179"/>
        <v>1436.7600545778871</v>
      </c>
      <c r="T1534" s="101">
        <v>13.069539642999104</v>
      </c>
    </row>
    <row r="1535" spans="2:20" x14ac:dyDescent="0.2">
      <c r="B1535" s="100">
        <v>43724.791666666664</v>
      </c>
      <c r="C1535" s="98">
        <v>12.960744970221358</v>
      </c>
      <c r="D1535" s="98">
        <f t="shared" si="183"/>
        <v>11.980147225321124</v>
      </c>
      <c r="E1535" s="98">
        <v>96.391666666666666</v>
      </c>
      <c r="F1535" s="98">
        <f t="shared" si="181"/>
        <v>94.514614197531799</v>
      </c>
      <c r="G1535" s="98">
        <v>102610.9253086408</v>
      </c>
      <c r="H1535" s="98">
        <v>24.034819878472224</v>
      </c>
      <c r="I1535" s="98">
        <v>23815.814120819039</v>
      </c>
      <c r="J1535" s="98">
        <f t="shared" si="177"/>
        <v>72.356846788194446</v>
      </c>
      <c r="K1535" s="98">
        <v>49183.546875</v>
      </c>
      <c r="L1535" s="98">
        <f t="shared" si="178"/>
        <v>276.93137042097749</v>
      </c>
      <c r="M1535" s="98">
        <f t="shared" si="180"/>
        <v>273.08648602787133</v>
      </c>
      <c r="N1535" s="98">
        <v>9900.4807332356777</v>
      </c>
      <c r="O1535" s="98">
        <v>6977.0533333333333</v>
      </c>
      <c r="P1535" s="98">
        <v>294.95780864197349</v>
      </c>
      <c r="Q1535" s="98">
        <v>18.026438220995995</v>
      </c>
      <c r="R1535" s="98">
        <f t="shared" si="182"/>
        <v>21.993132992193583</v>
      </c>
      <c r="S1535" s="98">
        <f t="shared" si="179"/>
        <v>1081.5862932597597</v>
      </c>
      <c r="T1535" s="101">
        <v>13.231850415816426</v>
      </c>
    </row>
    <row r="1536" spans="2:20" x14ac:dyDescent="0.2">
      <c r="B1536" s="100">
        <v>43724.833333333336</v>
      </c>
      <c r="C1536" s="98">
        <v>13.033421246034818</v>
      </c>
      <c r="D1536" s="98">
        <f t="shared" si="183"/>
        <v>11.980765396542099</v>
      </c>
      <c r="E1536" s="98">
        <v>97.300555555555562</v>
      </c>
      <c r="F1536" s="98">
        <f t="shared" si="181"/>
        <v>93.880435956791061</v>
      </c>
      <c r="G1536" s="98">
        <v>107719.17222222222</v>
      </c>
      <c r="H1536" s="98">
        <v>19.08796657986111</v>
      </c>
      <c r="I1536" s="98">
        <v>25098.002222222025</v>
      </c>
      <c r="J1536" s="98">
        <f t="shared" si="177"/>
        <v>78.212588975694445</v>
      </c>
      <c r="K1536" s="98">
        <v>49183.546875</v>
      </c>
      <c r="L1536" s="98">
        <f t="shared" si="178"/>
        <v>268.57338333507585</v>
      </c>
      <c r="M1536" s="98">
        <f t="shared" si="180"/>
        <v>272.96567448543016</v>
      </c>
      <c r="N1536" s="98">
        <v>9907.60557454427</v>
      </c>
      <c r="O1536" s="98">
        <v>6984.9683333333332</v>
      </c>
      <c r="P1536" s="98">
        <v>294.84159259258871</v>
      </c>
      <c r="Q1536" s="98">
        <v>26.268209257512872</v>
      </c>
      <c r="R1536" s="98">
        <f t="shared" si="182"/>
        <v>22.118501633400012</v>
      </c>
      <c r="S1536" s="98">
        <f t="shared" si="179"/>
        <v>1576.0925554507724</v>
      </c>
      <c r="T1536" s="101">
        <v>13.340688716492538</v>
      </c>
    </row>
    <row r="1537" spans="2:20" x14ac:dyDescent="0.2">
      <c r="B1537" s="100">
        <v>43724.875</v>
      </c>
      <c r="C1537" s="98">
        <v>13.304983942466011</v>
      </c>
      <c r="D1537" s="98">
        <f t="shared" si="183"/>
        <v>11.981593989146269</v>
      </c>
      <c r="E1537" s="98">
        <v>100.49805555555555</v>
      </c>
      <c r="F1537" s="98">
        <f t="shared" si="181"/>
        <v>93.940285493828114</v>
      </c>
      <c r="G1537" s="98">
        <v>113503.33457854443</v>
      </c>
      <c r="H1537" s="98">
        <v>23.853559027777777</v>
      </c>
      <c r="I1537" s="98">
        <v>26376.126666666667</v>
      </c>
      <c r="J1537" s="98">
        <f t="shared" si="177"/>
        <v>76.644496527777775</v>
      </c>
      <c r="K1537" s="98">
        <v>49183.546875</v>
      </c>
      <c r="L1537" s="98">
        <f t="shared" si="178"/>
        <v>274.66447381172327</v>
      </c>
      <c r="M1537" s="98">
        <f t="shared" si="180"/>
        <v>273.1000563732419</v>
      </c>
      <c r="N1537" s="98">
        <v>10165.582390950522</v>
      </c>
      <c r="O1537" s="98">
        <v>6995.2283333333335</v>
      </c>
      <c r="P1537" s="98">
        <v>295.14495370373129</v>
      </c>
      <c r="Q1537" s="98">
        <v>20.480479892008006</v>
      </c>
      <c r="R1537" s="98">
        <f t="shared" si="182"/>
        <v>21.998621417400098</v>
      </c>
      <c r="S1537" s="98">
        <f t="shared" si="179"/>
        <v>1228.8287935204803</v>
      </c>
      <c r="T1537" s="101">
        <v>13.547269811895159</v>
      </c>
    </row>
    <row r="1538" spans="2:20" x14ac:dyDescent="0.2">
      <c r="B1538" s="100">
        <v>43724.916666666664</v>
      </c>
      <c r="C1538" s="98">
        <v>13.770423776921817</v>
      </c>
      <c r="D1538" s="98">
        <f t="shared" si="183"/>
        <v>11.996206734954262</v>
      </c>
      <c r="E1538" s="98">
        <v>105.73027777777777</v>
      </c>
      <c r="F1538" s="98">
        <f t="shared" si="181"/>
        <v>94.408260030865151</v>
      </c>
      <c r="G1538" s="98">
        <v>119509.6086288431</v>
      </c>
      <c r="H1538" s="98">
        <v>19.060546875</v>
      </c>
      <c r="I1538" s="98">
        <v>27658.827222222222</v>
      </c>
      <c r="J1538" s="98">
        <f t="shared" si="177"/>
        <v>86.669730902777772</v>
      </c>
      <c r="K1538" s="98">
        <v>49183.546875</v>
      </c>
      <c r="L1538" s="98">
        <f t="shared" si="178"/>
        <v>273.76269659867717</v>
      </c>
      <c r="M1538" s="98">
        <f t="shared" si="180"/>
        <v>273.05469267814743</v>
      </c>
      <c r="N1538" s="98">
        <v>10517.303212890625</v>
      </c>
      <c r="O1538" s="98">
        <v>7042.95</v>
      </c>
      <c r="P1538" s="98">
        <v>295.00944444444445</v>
      </c>
      <c r="Q1538" s="98">
        <v>21.246747845767274</v>
      </c>
      <c r="R1538" s="98">
        <f t="shared" si="182"/>
        <v>22.041041439654563</v>
      </c>
      <c r="S1538" s="98">
        <f t="shared" si="179"/>
        <v>1274.8048707460364</v>
      </c>
      <c r="T1538" s="101">
        <v>13.933109774330255</v>
      </c>
    </row>
    <row r="1539" spans="2:20" x14ac:dyDescent="0.2">
      <c r="B1539" s="100">
        <v>43724.958333333336</v>
      </c>
      <c r="C1539" s="98">
        <v>13.672057300143772</v>
      </c>
      <c r="D1539" s="98">
        <f t="shared" si="183"/>
        <v>12.01259214746473</v>
      </c>
      <c r="E1539" s="98">
        <v>82.166944444444439</v>
      </c>
      <c r="F1539" s="98">
        <f t="shared" si="181"/>
        <v>93.152935956791055</v>
      </c>
      <c r="G1539" s="98">
        <v>125439.98740740809</v>
      </c>
      <c r="H1539" s="98">
        <v>23.180316840277779</v>
      </c>
      <c r="I1539" s="98">
        <v>28929.39</v>
      </c>
      <c r="J1539" s="98">
        <f t="shared" si="177"/>
        <v>58.986627604166657</v>
      </c>
      <c r="K1539" s="98">
        <v>49183.546875</v>
      </c>
      <c r="L1539" s="98">
        <f t="shared" si="178"/>
        <v>268.83567962400616</v>
      </c>
      <c r="M1539" s="98">
        <f t="shared" si="180"/>
        <v>272.96720994310209</v>
      </c>
      <c r="N1539" s="98">
        <v>10505.549045410156</v>
      </c>
      <c r="O1539" s="98">
        <v>7048.43</v>
      </c>
      <c r="P1539" s="98">
        <v>294.64513888888888</v>
      </c>
      <c r="Q1539" s="98">
        <v>25.809459264882737</v>
      </c>
      <c r="R1539" s="98">
        <f t="shared" si="182"/>
        <v>22.109313140748842</v>
      </c>
      <c r="S1539" s="98">
        <f t="shared" si="179"/>
        <v>1548.5675558929643</v>
      </c>
      <c r="T1539" s="101">
        <v>14.301785807464556</v>
      </c>
    </row>
    <row r="1540" spans="2:20" x14ac:dyDescent="0.2">
      <c r="B1540" s="100">
        <v>43725</v>
      </c>
      <c r="C1540" s="98">
        <v>12.923256486256918</v>
      </c>
      <c r="D1540" s="98">
        <f t="shared" si="183"/>
        <v>12.028167197734803</v>
      </c>
      <c r="E1540" s="98">
        <v>102.33638888888889</v>
      </c>
      <c r="F1540" s="98">
        <f t="shared" si="181"/>
        <v>93.618595679013268</v>
      </c>
      <c r="G1540" s="98">
        <v>131199.55106837643</v>
      </c>
      <c r="H1540" s="98">
        <v>19.692990451388887</v>
      </c>
      <c r="I1540" s="98">
        <v>30216.517860082255</v>
      </c>
      <c r="J1540" s="98">
        <f t="shared" si="177"/>
        <v>82.643398437499997</v>
      </c>
      <c r="K1540" s="98">
        <v>49183.546875</v>
      </c>
      <c r="L1540" s="98">
        <f t="shared" si="178"/>
        <v>275.97256400088469</v>
      </c>
      <c r="M1540" s="98">
        <f t="shared" si="180"/>
        <v>272.93230573428281</v>
      </c>
      <c r="N1540" s="98">
        <v>9845.905238444011</v>
      </c>
      <c r="O1540" s="98">
        <v>6979.32</v>
      </c>
      <c r="P1540" s="98">
        <v>295.1564814813932</v>
      </c>
      <c r="Q1540" s="98">
        <v>19.183917480508487</v>
      </c>
      <c r="R1540" s="98">
        <f t="shared" si="182"/>
        <v>22.156496670551707</v>
      </c>
      <c r="S1540" s="98">
        <f t="shared" si="179"/>
        <v>1151.0350488305091</v>
      </c>
      <c r="T1540" s="101">
        <v>13.781058992151843</v>
      </c>
    </row>
    <row r="1541" spans="2:20" x14ac:dyDescent="0.2">
      <c r="B1541" s="100">
        <v>43725.041666666664</v>
      </c>
      <c r="C1541" s="98">
        <v>11.352394140915065</v>
      </c>
      <c r="D1541" s="98">
        <f t="shared" si="183"/>
        <v>12.048867860790702</v>
      </c>
      <c r="E1541" s="98">
        <v>94.407777777777781</v>
      </c>
      <c r="F1541" s="98">
        <f t="shared" si="181"/>
        <v>93.378016975309563</v>
      </c>
      <c r="G1541" s="98">
        <v>2991.1527777777778</v>
      </c>
      <c r="H1541" s="98">
        <v>20.369162326388889</v>
      </c>
      <c r="I1541" s="98">
        <v>700.9422222222222</v>
      </c>
      <c r="J1541" s="98">
        <f t="shared" si="177"/>
        <v>74.038615451388893</v>
      </c>
      <c r="K1541" s="98">
        <v>109.29677083333333</v>
      </c>
      <c r="L1541" s="98">
        <f t="shared" si="178"/>
        <v>274.48023069469878</v>
      </c>
      <c r="M1541" s="98">
        <f t="shared" si="180"/>
        <v>273.06945658112085</v>
      </c>
      <c r="N1541" s="98">
        <v>8815.4083894856776</v>
      </c>
      <c r="O1541" s="98">
        <v>6968.6841666666669</v>
      </c>
      <c r="P1541" s="98">
        <v>295.21106481484242</v>
      </c>
      <c r="Q1541" s="98">
        <v>20.730834120143619</v>
      </c>
      <c r="R1541" s="98">
        <f t="shared" si="182"/>
        <v>22.025628616924678</v>
      </c>
      <c r="S1541" s="98">
        <f t="shared" si="179"/>
        <v>1243.8500472086171</v>
      </c>
      <c r="T1541" s="101">
        <v>12.49389236564334</v>
      </c>
    </row>
    <row r="1542" spans="2:20" x14ac:dyDescent="0.2">
      <c r="B1542" s="100">
        <v>43725.083333333336</v>
      </c>
      <c r="C1542" s="98">
        <v>9.7317181921005247</v>
      </c>
      <c r="D1542" s="98">
        <f t="shared" si="183"/>
        <v>12.068160441800956</v>
      </c>
      <c r="E1542" s="98">
        <v>95.709444444444443</v>
      </c>
      <c r="F1542" s="98">
        <f t="shared" si="181"/>
        <v>93.995216049383657</v>
      </c>
      <c r="G1542" s="98">
        <v>8922.0586805555558</v>
      </c>
      <c r="H1542" s="98">
        <v>22.919653799019606</v>
      </c>
      <c r="I1542" s="98">
        <v>1913.8436008222898</v>
      </c>
      <c r="J1542" s="98">
        <f t="shared" ref="J1542:J1605" si="184">E1542-H1542</f>
        <v>72.78979064542483</v>
      </c>
      <c r="K1542" s="98">
        <v>6439.1077229756775</v>
      </c>
      <c r="L1542" s="98">
        <f t="shared" ref="L1542:L1605" si="185">P1542-Q1542</f>
        <v>272.48063580330876</v>
      </c>
      <c r="M1542" s="98">
        <f t="shared" si="180"/>
        <v>273.19336804408044</v>
      </c>
      <c r="N1542" s="98">
        <v>7930.6631286621096</v>
      </c>
      <c r="O1542" s="98">
        <v>6972.5283333333336</v>
      </c>
      <c r="P1542" s="98">
        <v>294.8449074074295</v>
      </c>
      <c r="Q1542" s="98">
        <v>22.364271604120731</v>
      </c>
      <c r="R1542" s="98">
        <f t="shared" si="182"/>
        <v>21.899772709521297</v>
      </c>
      <c r="S1542" s="98">
        <f t="shared" ref="S1542:S1605" si="186">Q1542*60</f>
        <v>1341.8562962472438</v>
      </c>
      <c r="T1542" s="101">
        <v>11.118255622563884</v>
      </c>
    </row>
    <row r="1543" spans="2:20" x14ac:dyDescent="0.2">
      <c r="B1543" s="100">
        <v>43725.125</v>
      </c>
      <c r="C1543" s="98">
        <v>8.0793131430943799</v>
      </c>
      <c r="D1543" s="98">
        <f t="shared" si="183"/>
        <v>12.075580507135749</v>
      </c>
      <c r="E1543" s="98">
        <v>113.84583333333333</v>
      </c>
      <c r="F1543" s="98">
        <f t="shared" si="181"/>
        <v>94.123063271605872</v>
      </c>
      <c r="G1543" s="98">
        <v>14787.738888888889</v>
      </c>
      <c r="H1543" s="98">
        <v>19.081065538194444</v>
      </c>
      <c r="I1543" s="98">
        <v>3190.8438888887399</v>
      </c>
      <c r="J1543" s="98">
        <f t="shared" si="184"/>
        <v>94.76476779513888</v>
      </c>
      <c r="K1543" s="98">
        <v>19100.380555826821</v>
      </c>
      <c r="L1543" s="98">
        <f t="shared" si="185"/>
        <v>271.71441576932864</v>
      </c>
      <c r="M1543" s="98">
        <f t="shared" si="180"/>
        <v>272.94047142760536</v>
      </c>
      <c r="N1543" s="98">
        <v>6842.7335493977862</v>
      </c>
      <c r="O1543" s="98">
        <v>6976.5316666666668</v>
      </c>
      <c r="P1543" s="98">
        <v>294.77166666666665</v>
      </c>
      <c r="Q1543" s="98">
        <v>23.057250897337994</v>
      </c>
      <c r="R1543" s="98">
        <f t="shared" si="182"/>
        <v>22.126365313649799</v>
      </c>
      <c r="S1543" s="98">
        <f t="shared" si="186"/>
        <v>1383.4350538402796</v>
      </c>
      <c r="T1543" s="101">
        <v>9.3933228380414135</v>
      </c>
    </row>
    <row r="1544" spans="2:20" x14ac:dyDescent="0.2">
      <c r="B1544" s="100">
        <v>43725.166666666664</v>
      </c>
      <c r="C1544" s="98">
        <v>6.9894828167416723</v>
      </c>
      <c r="D1544" s="98">
        <f t="shared" si="183"/>
        <v>12.069591344090147</v>
      </c>
      <c r="E1544" s="98">
        <v>97.858888888888885</v>
      </c>
      <c r="F1544" s="98">
        <f t="shared" si="181"/>
        <v>94.084417438272524</v>
      </c>
      <c r="G1544" s="98">
        <v>20720.604957266518</v>
      </c>
      <c r="H1544" s="98">
        <v>23.953949652777776</v>
      </c>
      <c r="I1544" s="98">
        <v>4477.6089428284431</v>
      </c>
      <c r="J1544" s="98">
        <f t="shared" si="184"/>
        <v>73.904939236111105</v>
      </c>
      <c r="K1544" s="98">
        <v>30966.95629123264</v>
      </c>
      <c r="L1544" s="98">
        <f t="shared" si="185"/>
        <v>273.45073293663148</v>
      </c>
      <c r="M1544" s="98">
        <f t="shared" si="180"/>
        <v>273.03046506629505</v>
      </c>
      <c r="N1544" s="98">
        <v>6030.6833719889319</v>
      </c>
      <c r="O1544" s="98">
        <v>6980.211666666667</v>
      </c>
      <c r="P1544" s="98">
        <v>295.11546296295194</v>
      </c>
      <c r="Q1544" s="98">
        <v>21.664730026320452</v>
      </c>
      <c r="R1544" s="98">
        <f t="shared" si="182"/>
        <v>22.036864344712075</v>
      </c>
      <c r="S1544" s="98">
        <f t="shared" si="186"/>
        <v>1299.8838015792271</v>
      </c>
      <c r="T1544" s="101">
        <v>7.9210441913869643</v>
      </c>
    </row>
    <row r="1545" spans="2:20" x14ac:dyDescent="0.2">
      <c r="B1545" s="100">
        <v>43725.208333333336</v>
      </c>
      <c r="C1545" s="98">
        <v>6.6407270578688218</v>
      </c>
      <c r="D1545" s="98">
        <f t="shared" si="183"/>
        <v>12.072833033776069</v>
      </c>
      <c r="E1545" s="98">
        <v>94.19361111111111</v>
      </c>
      <c r="F1545" s="98">
        <f t="shared" si="181"/>
        <v>94.410366512346613</v>
      </c>
      <c r="G1545" s="98">
        <v>26396.707523151505</v>
      </c>
      <c r="H1545" s="98">
        <v>19.153841145833333</v>
      </c>
      <c r="I1545" s="98">
        <v>5759.3522222220236</v>
      </c>
      <c r="J1545" s="98">
        <f t="shared" si="184"/>
        <v>75.03976996527777</v>
      </c>
      <c r="K1545" s="98">
        <v>42813.048063512906</v>
      </c>
      <c r="L1545" s="98">
        <f t="shared" si="185"/>
        <v>274.31462878472252</v>
      </c>
      <c r="M1545" s="98">
        <f t="shared" si="180"/>
        <v>273.10413771289222</v>
      </c>
      <c r="N1545" s="98">
        <v>5822.489969075521</v>
      </c>
      <c r="O1545" s="98">
        <v>6985.2016666666668</v>
      </c>
      <c r="P1545" s="98">
        <v>294.96351851852404</v>
      </c>
      <c r="Q1545" s="98">
        <v>20.648889733801543</v>
      </c>
      <c r="R1545" s="98">
        <f t="shared" si="182"/>
        <v>21.963888071571933</v>
      </c>
      <c r="S1545" s="98">
        <f t="shared" si="186"/>
        <v>1238.9333840280926</v>
      </c>
      <c r="T1545" s="101">
        <v>7.506230514393085</v>
      </c>
    </row>
    <row r="1546" spans="2:20" x14ac:dyDescent="0.2">
      <c r="B1546" s="100">
        <v>43725.25</v>
      </c>
      <c r="C1546" s="98">
        <v>6.4977661432072313</v>
      </c>
      <c r="D1546" s="98">
        <f t="shared" si="183"/>
        <v>12.077689296872668</v>
      </c>
      <c r="E1546" s="98">
        <v>74.311388888888885</v>
      </c>
      <c r="F1546" s="98">
        <f t="shared" si="181"/>
        <v>93.395922067902134</v>
      </c>
      <c r="G1546" s="98">
        <v>31564.505555555555</v>
      </c>
      <c r="H1546" s="98">
        <v>23.821104600694444</v>
      </c>
      <c r="I1546" s="98">
        <v>7031.089722222222</v>
      </c>
      <c r="J1546" s="98">
        <f t="shared" si="184"/>
        <v>50.490284288194445</v>
      </c>
      <c r="K1546" s="98">
        <v>48940.006978804799</v>
      </c>
      <c r="L1546" s="98">
        <f t="shared" si="185"/>
        <v>272.16538544009086</v>
      </c>
      <c r="M1546" s="98">
        <f t="shared" si="180"/>
        <v>273.09181468685875</v>
      </c>
      <c r="N1546" s="98">
        <v>5540.4984391276039</v>
      </c>
      <c r="O1546" s="98">
        <v>6987.774166666667</v>
      </c>
      <c r="P1546" s="98">
        <v>295.12925925923719</v>
      </c>
      <c r="Q1546" s="98">
        <v>22.963873819146311</v>
      </c>
      <c r="R1546" s="98">
        <f t="shared" si="182"/>
        <v>21.983448751925483</v>
      </c>
      <c r="S1546" s="98">
        <f t="shared" si="186"/>
        <v>1377.8324291487786</v>
      </c>
      <c r="T1546" s="101">
        <v>7.0540948276282549</v>
      </c>
    </row>
    <row r="1547" spans="2:20" x14ac:dyDescent="0.2">
      <c r="B1547" s="100">
        <v>43725.291666666664</v>
      </c>
      <c r="C1547" s="98">
        <v>6.8018617032943034</v>
      </c>
      <c r="D1547" s="98">
        <f t="shared" si="183"/>
        <v>12.081835322921245</v>
      </c>
      <c r="E1547" s="98">
        <v>94.442499999999995</v>
      </c>
      <c r="F1547" s="98">
        <f t="shared" si="181"/>
        <v>94.092746913580697</v>
      </c>
      <c r="G1547" s="98">
        <v>36922.053333333337</v>
      </c>
      <c r="H1547" s="98">
        <v>19.044207537614419</v>
      </c>
      <c r="I1547" s="98">
        <v>8311.5738027772895</v>
      </c>
      <c r="J1547" s="98">
        <f t="shared" si="184"/>
        <v>75.398292462385569</v>
      </c>
      <c r="K1547" s="98">
        <v>48943.02734375</v>
      </c>
      <c r="L1547" s="98">
        <f t="shared" si="185"/>
        <v>273.40646998187322</v>
      </c>
      <c r="M1547" s="98">
        <f t="shared" si="180"/>
        <v>273.20269433733807</v>
      </c>
      <c r="N1547" s="98">
        <v>5675.454363606771</v>
      </c>
      <c r="O1547" s="98">
        <v>6991.1616666666669</v>
      </c>
      <c r="P1547" s="98">
        <v>295.14083333333332</v>
      </c>
      <c r="Q1547" s="98">
        <v>21.734363351460132</v>
      </c>
      <c r="R1547" s="98">
        <f t="shared" si="182"/>
        <v>21.880759687866831</v>
      </c>
      <c r="S1547" s="98">
        <f t="shared" si="186"/>
        <v>1304.0618010876078</v>
      </c>
      <c r="T1547" s="101">
        <v>7.1238974551359808</v>
      </c>
    </row>
    <row r="1548" spans="2:20" x14ac:dyDescent="0.2">
      <c r="B1548" s="100">
        <v>43725.333333333336</v>
      </c>
      <c r="C1548" s="98">
        <v>8.3411343687201995</v>
      </c>
      <c r="D1548" s="98">
        <f t="shared" si="183"/>
        <v>12.095237966682776</v>
      </c>
      <c r="E1548" s="98">
        <v>87.423888888888882</v>
      </c>
      <c r="F1548" s="98">
        <f t="shared" si="181"/>
        <v>94.911195987654779</v>
      </c>
      <c r="G1548" s="98">
        <v>42126.92483660049</v>
      </c>
      <c r="H1548" s="98">
        <v>23.212944878472221</v>
      </c>
      <c r="I1548" s="98">
        <v>9583.8541666666661</v>
      </c>
      <c r="J1548" s="98">
        <f t="shared" si="184"/>
        <v>64.210944010416654</v>
      </c>
      <c r="K1548" s="98">
        <v>48943.02734375</v>
      </c>
      <c r="L1548" s="98">
        <f t="shared" si="185"/>
        <v>270.66436010766773</v>
      </c>
      <c r="M1548" s="98">
        <f t="shared" si="180"/>
        <v>272.9801623988966</v>
      </c>
      <c r="N1548" s="98">
        <v>6713.6909029134113</v>
      </c>
      <c r="O1548" s="98">
        <v>6993.4025000000001</v>
      </c>
      <c r="P1548" s="98">
        <v>295.21361111111111</v>
      </c>
      <c r="Q1548" s="98">
        <v>24.549251003443366</v>
      </c>
      <c r="R1548" s="98">
        <f t="shared" si="182"/>
        <v>22.102720638653494</v>
      </c>
      <c r="S1548" s="98">
        <f t="shared" si="186"/>
        <v>1472.955060206602</v>
      </c>
      <c r="T1548" s="101">
        <v>7.9658204537104922</v>
      </c>
    </row>
    <row r="1549" spans="2:20" x14ac:dyDescent="0.2">
      <c r="B1549" s="100">
        <v>43725.375</v>
      </c>
      <c r="C1549" s="98">
        <v>12.916565049312387</v>
      </c>
      <c r="D1549" s="98">
        <f t="shared" si="183"/>
        <v>12.140633035423955</v>
      </c>
      <c r="E1549" s="98">
        <v>76.603611111111107</v>
      </c>
      <c r="F1549" s="98">
        <f t="shared" si="181"/>
        <v>95.085559413580697</v>
      </c>
      <c r="G1549" s="98">
        <v>47545.52530863868</v>
      </c>
      <c r="H1549" s="98">
        <v>19.863172743055557</v>
      </c>
      <c r="I1549" s="98">
        <v>10874.228940329021</v>
      </c>
      <c r="J1549" s="98">
        <f t="shared" si="184"/>
        <v>56.74043836805555</v>
      </c>
      <c r="K1549" s="98">
        <v>48943.02734375</v>
      </c>
      <c r="L1549" s="98">
        <f t="shared" si="185"/>
        <v>275.55825084975066</v>
      </c>
      <c r="M1549" s="98">
        <f t="shared" si="180"/>
        <v>273.22966478612329</v>
      </c>
      <c r="N1549" s="98">
        <v>9677.0791890462242</v>
      </c>
      <c r="O1549" s="98">
        <v>7066.0708333333332</v>
      </c>
      <c r="P1549" s="98">
        <v>295.29638888888888</v>
      </c>
      <c r="Q1549" s="98">
        <v>19.738138039138221</v>
      </c>
      <c r="R1549" s="98">
        <f t="shared" si="182"/>
        <v>21.857222881056483</v>
      </c>
      <c r="S1549" s="98">
        <f t="shared" si="186"/>
        <v>1184.2882823482933</v>
      </c>
      <c r="T1549" s="101">
        <v>10.922765054338509</v>
      </c>
    </row>
    <row r="1550" spans="2:20" x14ac:dyDescent="0.2">
      <c r="B1550" s="100">
        <v>43725.416666666664</v>
      </c>
      <c r="C1550" s="98">
        <v>16.794380290950649</v>
      </c>
      <c r="D1550" s="98">
        <f t="shared" si="183"/>
        <v>12.169038665147887</v>
      </c>
      <c r="E1550" s="98">
        <v>85.869722222222222</v>
      </c>
      <c r="F1550" s="98">
        <f t="shared" si="181"/>
        <v>96.009621913580702</v>
      </c>
      <c r="G1550" s="98">
        <v>52241.4</v>
      </c>
      <c r="H1550" s="98">
        <v>23.015668402777777</v>
      </c>
      <c r="I1550" s="98">
        <v>12255.010833333334</v>
      </c>
      <c r="J1550" s="98">
        <f t="shared" si="184"/>
        <v>62.854053819444445</v>
      </c>
      <c r="K1550" s="98">
        <v>48943.02734375</v>
      </c>
      <c r="L1550" s="98">
        <f t="shared" si="185"/>
        <v>42.896761331165003</v>
      </c>
      <c r="M1550" s="98">
        <f t="shared" si="180"/>
        <v>263.68035334426713</v>
      </c>
      <c r="N1550" s="98">
        <v>11973.915631510417</v>
      </c>
      <c r="O1550" s="98">
        <v>7813.7749999999996</v>
      </c>
      <c r="P1550" s="98">
        <v>48.896296296285257</v>
      </c>
      <c r="Q1550" s="98">
        <v>5.9995349651202563</v>
      </c>
      <c r="R1550" s="98">
        <f t="shared" si="182"/>
        <v>21.149049755010441</v>
      </c>
      <c r="S1550" s="98">
        <f t="shared" si="186"/>
        <v>359.97209790721536</v>
      </c>
      <c r="T1550" s="101">
        <v>15.354695875821506</v>
      </c>
    </row>
    <row r="1551" spans="2:20" x14ac:dyDescent="0.2">
      <c r="B1551" s="100">
        <v>43725.458333333336</v>
      </c>
      <c r="C1551" s="98">
        <v>16.883611888120779</v>
      </c>
      <c r="D1551" s="98">
        <f t="shared" si="183"/>
        <v>12.152211915035501</v>
      </c>
      <c r="E1551" s="98">
        <v>95.958055555555561</v>
      </c>
      <c r="F1551" s="98">
        <f t="shared" si="181"/>
        <v>96.469945987654754</v>
      </c>
      <c r="G1551" s="98">
        <v>57041.855864199002</v>
      </c>
      <c r="H1551" s="98">
        <v>22.835536024305554</v>
      </c>
      <c r="I1551" s="98">
        <v>13596.661512346003</v>
      </c>
      <c r="J1551" s="98">
        <f t="shared" si="184"/>
        <v>73.122519531250006</v>
      </c>
      <c r="K1551" s="98">
        <v>48943.02734375</v>
      </c>
      <c r="L1551" s="98">
        <f t="shared" si="185"/>
        <v>-2.5833334359857772E-3</v>
      </c>
      <c r="M1551" s="98">
        <f t="shared" si="180"/>
        <v>252.17837603750397</v>
      </c>
      <c r="N1551" s="98">
        <v>11961.83601969401</v>
      </c>
      <c r="O1551" s="98">
        <v>7796.3950000000004</v>
      </c>
      <c r="P1551" s="98">
        <v>0</v>
      </c>
      <c r="Q1551" s="98">
        <v>2.5833334359857772E-3</v>
      </c>
      <c r="R1551" s="98">
        <f t="shared" si="182"/>
        <v>20.349665179057389</v>
      </c>
      <c r="S1551" s="98">
        <f t="shared" si="186"/>
        <v>0.15500000615914664</v>
      </c>
      <c r="T1551" s="101">
        <v>16.813283881677521</v>
      </c>
    </row>
    <row r="1552" spans="2:20" x14ac:dyDescent="0.2">
      <c r="B1552" s="100">
        <v>43725.5</v>
      </c>
      <c r="C1552" s="98">
        <v>15.64536799589793</v>
      </c>
      <c r="D1552" s="98">
        <f t="shared" si="183"/>
        <v>12.121732661129711</v>
      </c>
      <c r="E1552" s="98">
        <v>96.903055555555554</v>
      </c>
      <c r="F1552" s="98">
        <f t="shared" si="181"/>
        <v>97.603117283951065</v>
      </c>
      <c r="G1552" s="98">
        <v>62779.286352658804</v>
      </c>
      <c r="H1552" s="98">
        <v>19.638727936920947</v>
      </c>
      <c r="I1552" s="98">
        <v>14886.153192592545</v>
      </c>
      <c r="J1552" s="98">
        <f t="shared" si="184"/>
        <v>77.26432761863461</v>
      </c>
      <c r="K1552" s="98">
        <v>48943.02734375</v>
      </c>
      <c r="L1552" s="98">
        <f t="shared" si="185"/>
        <v>184.36779132687798</v>
      </c>
      <c r="M1552" s="98">
        <f t="shared" si="180"/>
        <v>248.60259818426553</v>
      </c>
      <c r="N1552" s="98">
        <v>11430.547652994792</v>
      </c>
      <c r="O1552" s="98">
        <v>7437.5541666666668</v>
      </c>
      <c r="P1552" s="98">
        <v>193.33083333333335</v>
      </c>
      <c r="Q1552" s="98">
        <v>8.9630420064553622</v>
      </c>
      <c r="R1552" s="98">
        <f t="shared" si="182"/>
        <v>19.672534081679423</v>
      </c>
      <c r="S1552" s="98">
        <f t="shared" si="186"/>
        <v>537.78252038732171</v>
      </c>
      <c r="T1552" s="101">
        <v>16.412952068495152</v>
      </c>
    </row>
    <row r="1553" spans="2:20" x14ac:dyDescent="0.2">
      <c r="B1553" s="100">
        <v>43725.541666666664</v>
      </c>
      <c r="C1553" s="98">
        <v>15.00769259346856</v>
      </c>
      <c r="D1553" s="98">
        <f t="shared" si="183"/>
        <v>12.082543047112624</v>
      </c>
      <c r="E1553" s="98">
        <v>95.415833333333339</v>
      </c>
      <c r="F1553" s="98">
        <f t="shared" si="181"/>
        <v>96.874645061728856</v>
      </c>
      <c r="G1553" s="98">
        <v>68725.951638888597</v>
      </c>
      <c r="H1553" s="98">
        <v>24.575379774305556</v>
      </c>
      <c r="I1553" s="98">
        <v>16203.035461215841</v>
      </c>
      <c r="J1553" s="98">
        <f t="shared" si="184"/>
        <v>70.840453559027779</v>
      </c>
      <c r="K1553" s="98">
        <v>48943.02734375</v>
      </c>
      <c r="L1553" s="98">
        <f t="shared" si="185"/>
        <v>268.96774191937925</v>
      </c>
      <c r="M1553" s="98">
        <f t="shared" si="180"/>
        <v>248.29065082347469</v>
      </c>
      <c r="N1553" s="98">
        <v>11167.9053515625</v>
      </c>
      <c r="O1553" s="98">
        <v>7288.8924999999999</v>
      </c>
      <c r="P1553" s="98">
        <v>295.18805555555554</v>
      </c>
      <c r="Q1553" s="98">
        <v>26.220313636176289</v>
      </c>
      <c r="R1553" s="98">
        <f t="shared" si="182"/>
        <v>19.995945562840678</v>
      </c>
      <c r="S1553" s="98">
        <f t="shared" si="186"/>
        <v>1573.2188181705774</v>
      </c>
      <c r="T1553" s="101">
        <v>15.608529326239756</v>
      </c>
    </row>
    <row r="1554" spans="2:20" x14ac:dyDescent="0.2">
      <c r="B1554" s="100">
        <v>43725.583333333336</v>
      </c>
      <c r="C1554" s="98">
        <v>14.404215722436396</v>
      </c>
      <c r="D1554" s="98">
        <f t="shared" si="183"/>
        <v>12.068153011016783</v>
      </c>
      <c r="E1554" s="98">
        <v>97.045555555555552</v>
      </c>
      <c r="F1554" s="98">
        <f t="shared" si="181"/>
        <v>96.168082561728866</v>
      </c>
      <c r="G1554" s="98">
        <v>75611.146666666667</v>
      </c>
      <c r="H1554" s="98">
        <v>19.781978804976017</v>
      </c>
      <c r="I1554" s="98">
        <v>17521.142303703989</v>
      </c>
      <c r="J1554" s="98">
        <f t="shared" si="184"/>
        <v>77.263576750579531</v>
      </c>
      <c r="K1554" s="98">
        <v>48943.02734375</v>
      </c>
      <c r="L1554" s="98">
        <f t="shared" si="185"/>
        <v>276.21002922599723</v>
      </c>
      <c r="M1554" s="98">
        <f t="shared" si="180"/>
        <v>248.44695704926764</v>
      </c>
      <c r="N1554" s="98">
        <v>10840.380024414062</v>
      </c>
      <c r="O1554" s="98">
        <v>7134.8633333333337</v>
      </c>
      <c r="P1554" s="98">
        <v>295.30793650794362</v>
      </c>
      <c r="Q1554" s="98">
        <v>19.097907281946391</v>
      </c>
      <c r="R1554" s="98">
        <f t="shared" si="182"/>
        <v>19.845051043397245</v>
      </c>
      <c r="S1554" s="98">
        <f t="shared" si="186"/>
        <v>1145.8744369167835</v>
      </c>
      <c r="T1554" s="101">
        <v>14.821925028523999</v>
      </c>
    </row>
    <row r="1555" spans="2:20" x14ac:dyDescent="0.2">
      <c r="B1555" s="100">
        <v>43725.625</v>
      </c>
      <c r="C1555" s="98">
        <v>13.533948442317131</v>
      </c>
      <c r="D1555" s="98">
        <f t="shared" si="183"/>
        <v>12.014408774690297</v>
      </c>
      <c r="E1555" s="98">
        <v>73.678055555555559</v>
      </c>
      <c r="F1555" s="98">
        <f t="shared" si="181"/>
        <v>94.283935185185172</v>
      </c>
      <c r="G1555" s="98">
        <v>78608.188888888893</v>
      </c>
      <c r="H1555" s="98">
        <v>24.66064453125</v>
      </c>
      <c r="I1555" s="98">
        <v>18842.948611111111</v>
      </c>
      <c r="J1555" s="98">
        <f t="shared" si="184"/>
        <v>49.017411024305559</v>
      </c>
      <c r="K1555" s="98">
        <v>48943.02734375</v>
      </c>
      <c r="L1555" s="98">
        <f t="shared" si="185"/>
        <v>273.3223835707621</v>
      </c>
      <c r="M1555" s="98">
        <f t="shared" si="180"/>
        <v>248.37894431578675</v>
      </c>
      <c r="N1555" s="98">
        <v>10319.507718912761</v>
      </c>
      <c r="O1555" s="98">
        <v>7023.9375</v>
      </c>
      <c r="P1555" s="98">
        <v>295.09175925923716</v>
      </c>
      <c r="Q1555" s="98">
        <v>21.769375688475041</v>
      </c>
      <c r="R1555" s="98">
        <f t="shared" si="182"/>
        <v>19.9129364620626</v>
      </c>
      <c r="S1555" s="98">
        <f t="shared" si="186"/>
        <v>1306.1625413085023</v>
      </c>
      <c r="T1555" s="101">
        <v>14.400449241159691</v>
      </c>
    </row>
    <row r="1556" spans="2:20" x14ac:dyDescent="0.2">
      <c r="B1556" s="100">
        <v>43725.666666666664</v>
      </c>
      <c r="C1556" s="98">
        <v>13.13934643756042</v>
      </c>
      <c r="D1556" s="98">
        <f t="shared" si="183"/>
        <v>12.00507390980618</v>
      </c>
      <c r="E1556" s="98">
        <v>121.51388888888889</v>
      </c>
      <c r="F1556" s="98">
        <f t="shared" si="181"/>
        <v>95.615393518518502</v>
      </c>
      <c r="G1556" s="98">
        <v>85610.369888890578</v>
      </c>
      <c r="H1556" s="98">
        <v>19.884548611111111</v>
      </c>
      <c r="I1556" s="98">
        <v>20169.262192592752</v>
      </c>
      <c r="J1556" s="98">
        <f t="shared" si="184"/>
        <v>101.62934027777777</v>
      </c>
      <c r="K1556" s="98">
        <v>48943.02734375</v>
      </c>
      <c r="L1556" s="98">
        <f t="shared" si="185"/>
        <v>279.66547854332458</v>
      </c>
      <c r="M1556" s="98">
        <f t="shared" si="180"/>
        <v>248.77790391504774</v>
      </c>
      <c r="N1556" s="98">
        <v>10016.177892252605</v>
      </c>
      <c r="O1556" s="98">
        <v>6990.36</v>
      </c>
      <c r="P1556" s="98">
        <v>295.20166666666665</v>
      </c>
      <c r="Q1556" s="98">
        <v>15.536188123342063</v>
      </c>
      <c r="R1556" s="98">
        <f t="shared" si="182"/>
        <v>19.511419956936862</v>
      </c>
      <c r="S1556" s="98">
        <f t="shared" si="186"/>
        <v>932.17128740052374</v>
      </c>
      <c r="T1556" s="101">
        <v>13.617587377495235</v>
      </c>
    </row>
    <row r="1557" spans="2:20" x14ac:dyDescent="0.2">
      <c r="B1557" s="100">
        <v>43725.708333333336</v>
      </c>
      <c r="C1557" s="98">
        <v>12.897987626076986</v>
      </c>
      <c r="D1557" s="98">
        <f t="shared" si="183"/>
        <v>12.003835597356215</v>
      </c>
      <c r="E1557" s="98">
        <v>69.587777777777774</v>
      </c>
      <c r="F1557" s="98">
        <f t="shared" si="181"/>
        <v>93.909340277777758</v>
      </c>
      <c r="G1557" s="98">
        <v>90891.736065572099</v>
      </c>
      <c r="H1557" s="98">
        <v>23.731401909722223</v>
      </c>
      <c r="I1557" s="98">
        <v>21481.920555555556</v>
      </c>
      <c r="J1557" s="98">
        <f t="shared" si="184"/>
        <v>45.856375868055551</v>
      </c>
      <c r="K1557" s="98">
        <v>48943.02734375</v>
      </c>
      <c r="L1557" s="98">
        <f t="shared" si="185"/>
        <v>276.52188820201076</v>
      </c>
      <c r="M1557" s="98">
        <f t="shared" si="180"/>
        <v>248.76555052001302</v>
      </c>
      <c r="N1557" s="98">
        <v>9821.3842374674477</v>
      </c>
      <c r="O1557" s="98">
        <v>6980.8433333333332</v>
      </c>
      <c r="P1557" s="98">
        <v>294.63805555555558</v>
      </c>
      <c r="Q1557" s="98">
        <v>18.1161673535448</v>
      </c>
      <c r="R1557" s="98">
        <f t="shared" si="182"/>
        <v>19.504915327279807</v>
      </c>
      <c r="S1557" s="98">
        <f t="shared" si="186"/>
        <v>1086.9700412126879</v>
      </c>
      <c r="T1557" s="101">
        <v>13.376663655440012</v>
      </c>
    </row>
    <row r="1558" spans="2:20" x14ac:dyDescent="0.2">
      <c r="B1558" s="100">
        <v>43725.75</v>
      </c>
      <c r="C1558" s="98">
        <v>12.544482582807541</v>
      </c>
      <c r="D1558" s="98">
        <f t="shared" si="183"/>
        <v>11.994453496538986</v>
      </c>
      <c r="E1558" s="98">
        <v>115.27611111111111</v>
      </c>
      <c r="F1558" s="98">
        <f t="shared" si="181"/>
        <v>94.352870370370354</v>
      </c>
      <c r="G1558" s="98">
        <v>97068.772660817835</v>
      </c>
      <c r="H1558" s="98">
        <v>20.363053385416666</v>
      </c>
      <c r="I1558" s="98">
        <v>22803.936525928129</v>
      </c>
      <c r="J1558" s="98">
        <f t="shared" si="184"/>
        <v>94.913057725694443</v>
      </c>
      <c r="K1558" s="98">
        <v>48943.02734375</v>
      </c>
      <c r="L1558" s="98">
        <f t="shared" si="185"/>
        <v>271.70128146952226</v>
      </c>
      <c r="M1558" s="98">
        <f t="shared" si="180"/>
        <v>248.77608543395925</v>
      </c>
      <c r="N1558" s="98">
        <v>9536.7525789388019</v>
      </c>
      <c r="O1558" s="98">
        <v>6972.5074999999997</v>
      </c>
      <c r="P1558" s="98">
        <v>295.12240740723081</v>
      </c>
      <c r="Q1558" s="98">
        <v>23.421125937708549</v>
      </c>
      <c r="R1558" s="98">
        <f t="shared" si="182"/>
        <v>19.483045536783024</v>
      </c>
      <c r="S1558" s="98">
        <f t="shared" si="186"/>
        <v>1405.2675562625129</v>
      </c>
      <c r="T1558" s="101">
        <v>13.022202990303438</v>
      </c>
    </row>
    <row r="1559" spans="2:20" x14ac:dyDescent="0.2">
      <c r="B1559" s="100">
        <v>43725.791666666664</v>
      </c>
      <c r="C1559" s="98">
        <v>12.774261273513806</v>
      </c>
      <c r="D1559" s="98">
        <f t="shared" si="183"/>
        <v>11.986683342509503</v>
      </c>
      <c r="E1559" s="98">
        <v>97.3125</v>
      </c>
      <c r="F1559" s="98">
        <f t="shared" si="181"/>
        <v>94.39123842592592</v>
      </c>
      <c r="G1559" s="98">
        <v>102859.53667607903</v>
      </c>
      <c r="H1559" s="98">
        <v>20.877170138888889</v>
      </c>
      <c r="I1559" s="98">
        <v>24115.306666666667</v>
      </c>
      <c r="J1559" s="98">
        <f t="shared" si="184"/>
        <v>76.435329861111114</v>
      </c>
      <c r="K1559" s="98">
        <v>48943.02734375</v>
      </c>
      <c r="L1559" s="98">
        <f t="shared" si="185"/>
        <v>277.54225846687956</v>
      </c>
      <c r="M1559" s="98">
        <f t="shared" si="180"/>
        <v>248.8015391025385</v>
      </c>
      <c r="N1559" s="98">
        <v>9713.8607568359366</v>
      </c>
      <c r="O1559" s="98">
        <v>6975.4158333333335</v>
      </c>
      <c r="P1559" s="98">
        <v>295.24675925930342</v>
      </c>
      <c r="Q1559" s="98">
        <v>17.704500792423882</v>
      </c>
      <c r="R1559" s="98">
        <f t="shared" si="182"/>
        <v>19.469631477259181</v>
      </c>
      <c r="S1559" s="98">
        <f t="shared" si="186"/>
        <v>1062.270047545433</v>
      </c>
      <c r="T1559" s="101">
        <v>12.878629985350999</v>
      </c>
    </row>
    <row r="1560" spans="2:20" x14ac:dyDescent="0.2">
      <c r="B1560" s="100">
        <v>43725.833333333336</v>
      </c>
      <c r="C1560" s="98">
        <v>13.016878733381875</v>
      </c>
      <c r="D1560" s="98">
        <f t="shared" si="183"/>
        <v>11.985994071148966</v>
      </c>
      <c r="E1560" s="98">
        <v>80.354166666666671</v>
      </c>
      <c r="F1560" s="98">
        <f t="shared" si="181"/>
        <v>93.685138888888886</v>
      </c>
      <c r="G1560" s="98">
        <v>108391.98888888888</v>
      </c>
      <c r="H1560" s="98">
        <v>23.401399739583333</v>
      </c>
      <c r="I1560" s="98">
        <v>25441.47354444411</v>
      </c>
      <c r="J1560" s="98">
        <f t="shared" si="184"/>
        <v>56.952766927083339</v>
      </c>
      <c r="K1560" s="98">
        <v>48943.02734375</v>
      </c>
      <c r="L1560" s="98">
        <f t="shared" si="185"/>
        <v>276.81325138429384</v>
      </c>
      <c r="M1560" s="98">
        <f t="shared" si="180"/>
        <v>249.14486693792256</v>
      </c>
      <c r="N1560" s="98">
        <v>9903.4826057942701</v>
      </c>
      <c r="O1560" s="98">
        <v>6981.3433333333332</v>
      </c>
      <c r="P1560" s="98">
        <v>294.44979390681203</v>
      </c>
      <c r="Q1560" s="98">
        <v>17.63654252251817</v>
      </c>
      <c r="R1560" s="98">
        <f t="shared" si="182"/>
        <v>19.109978696634403</v>
      </c>
      <c r="S1560" s="98">
        <f t="shared" si="186"/>
        <v>1058.1925513510901</v>
      </c>
      <c r="T1560" s="101">
        <v>13.282377685338982</v>
      </c>
    </row>
    <row r="1561" spans="2:20" x14ac:dyDescent="0.2">
      <c r="B1561" s="100">
        <v>43725.875</v>
      </c>
      <c r="C1561" s="98">
        <v>13.30113094912635</v>
      </c>
      <c r="D1561" s="98">
        <f t="shared" si="183"/>
        <v>11.985833529759814</v>
      </c>
      <c r="E1561" s="98">
        <v>94.495555555555555</v>
      </c>
      <c r="F1561" s="98">
        <f t="shared" si="181"/>
        <v>93.435034722222213</v>
      </c>
      <c r="G1561" s="98">
        <v>113873.45</v>
      </c>
      <c r="H1561" s="98">
        <v>19.436525245948722</v>
      </c>
      <c r="I1561" s="98">
        <v>26742.056944444645</v>
      </c>
      <c r="J1561" s="98">
        <f t="shared" si="184"/>
        <v>75.05903030960684</v>
      </c>
      <c r="K1561" s="98">
        <v>48943.02734375</v>
      </c>
      <c r="L1561" s="98">
        <f t="shared" si="185"/>
        <v>274.84250608771629</v>
      </c>
      <c r="M1561" s="98">
        <f t="shared" si="180"/>
        <v>249.15228494942224</v>
      </c>
      <c r="N1561" s="98">
        <v>10138.131921386719</v>
      </c>
      <c r="O1561" s="98">
        <v>6992.498333333333</v>
      </c>
      <c r="P1561" s="98">
        <v>294.9777777778109</v>
      </c>
      <c r="Q1561" s="98">
        <v>20.135271690094637</v>
      </c>
      <c r="R1561" s="98">
        <f t="shared" si="182"/>
        <v>19.095595021554679</v>
      </c>
      <c r="S1561" s="98">
        <f t="shared" si="186"/>
        <v>1208.1163014056783</v>
      </c>
      <c r="T1561" s="101">
        <v>13.459595218468264</v>
      </c>
    </row>
    <row r="1562" spans="2:20" x14ac:dyDescent="0.2">
      <c r="B1562" s="100">
        <v>43725.916666666664</v>
      </c>
      <c r="C1562" s="98">
        <v>13.711879490923085</v>
      </c>
      <c r="D1562" s="98">
        <f t="shared" si="183"/>
        <v>11.983394184509867</v>
      </c>
      <c r="E1562" s="98">
        <v>95.4</v>
      </c>
      <c r="F1562" s="98">
        <f t="shared" si="181"/>
        <v>93.004606481481474</v>
      </c>
      <c r="G1562" s="98">
        <v>119399.55843621425</v>
      </c>
      <c r="H1562" s="98">
        <v>24.448600260416665</v>
      </c>
      <c r="I1562" s="98">
        <v>28055.363514956698</v>
      </c>
      <c r="J1562" s="98">
        <f t="shared" si="184"/>
        <v>70.951399739583337</v>
      </c>
      <c r="K1562" s="98">
        <v>48943.02734375</v>
      </c>
      <c r="L1562" s="98">
        <f t="shared" si="185"/>
        <v>275.52472177887125</v>
      </c>
      <c r="M1562" s="98">
        <f t="shared" si="180"/>
        <v>249.2257026652637</v>
      </c>
      <c r="N1562" s="98">
        <v>10481.245072428386</v>
      </c>
      <c r="O1562" s="98">
        <v>7026.9083333333338</v>
      </c>
      <c r="P1562" s="98">
        <v>294.98101851852402</v>
      </c>
      <c r="Q1562" s="98">
        <v>19.456296739652753</v>
      </c>
      <c r="R1562" s="98">
        <f t="shared" si="182"/>
        <v>19.020992892133243</v>
      </c>
      <c r="S1562" s="98">
        <f t="shared" si="186"/>
        <v>1167.3778043791651</v>
      </c>
      <c r="T1562" s="101">
        <v>13.857655684249799</v>
      </c>
    </row>
    <row r="1563" spans="2:20" x14ac:dyDescent="0.2">
      <c r="B1563" s="100">
        <v>43725.958333333336</v>
      </c>
      <c r="C1563" s="98">
        <v>13.684174458185831</v>
      </c>
      <c r="D1563" s="98">
        <f t="shared" si="183"/>
        <v>11.983899066094954</v>
      </c>
      <c r="E1563" s="98">
        <v>92.030555555555551</v>
      </c>
      <c r="F1563" s="98">
        <f t="shared" si="181"/>
        <v>93.415590277777781</v>
      </c>
      <c r="G1563" s="98">
        <v>124745.16234567933</v>
      </c>
      <c r="H1563" s="98">
        <v>19.591894531249999</v>
      </c>
      <c r="I1563" s="98">
        <v>29364.603522222184</v>
      </c>
      <c r="J1563" s="98">
        <f t="shared" si="184"/>
        <v>72.43866102430556</v>
      </c>
      <c r="K1563" s="98">
        <v>48943.02734375</v>
      </c>
      <c r="L1563" s="98">
        <f t="shared" si="185"/>
        <v>272.80783685892823</v>
      </c>
      <c r="M1563" s="98">
        <f t="shared" ref="M1563:M1626" si="187">AVERAGE(L1540:L1563)</f>
        <v>249.39120921671875</v>
      </c>
      <c r="N1563" s="98">
        <v>10477.773043619791</v>
      </c>
      <c r="O1563" s="98">
        <v>7036.6416666666664</v>
      </c>
      <c r="P1563" s="98">
        <v>295.25212962965173</v>
      </c>
      <c r="Q1563" s="98">
        <v>22.444292770723504</v>
      </c>
      <c r="R1563" s="98">
        <f t="shared" si="182"/>
        <v>18.880777621543274</v>
      </c>
      <c r="S1563" s="98">
        <f t="shared" si="186"/>
        <v>1346.6575662434102</v>
      </c>
      <c r="T1563" s="101">
        <v>14.210314702788988</v>
      </c>
    </row>
    <row r="1564" spans="2:20" x14ac:dyDescent="0.2">
      <c r="B1564" s="100">
        <v>43726</v>
      </c>
      <c r="C1564" s="98">
        <v>13.075937572821147</v>
      </c>
      <c r="D1564" s="98">
        <f t="shared" si="183"/>
        <v>11.990260778035129</v>
      </c>
      <c r="E1564" s="98">
        <v>94.400833333333338</v>
      </c>
      <c r="F1564" s="98">
        <f t="shared" si="181"/>
        <v>93.084942129629624</v>
      </c>
      <c r="G1564" s="98">
        <v>130742.84414414405</v>
      </c>
      <c r="H1564" s="98">
        <v>24.395464409722223</v>
      </c>
      <c r="I1564" s="98">
        <v>30671.345555555556</v>
      </c>
      <c r="J1564" s="98">
        <f t="shared" si="184"/>
        <v>70.005368923611115</v>
      </c>
      <c r="K1564" s="98">
        <v>48943.02734375</v>
      </c>
      <c r="L1564" s="98">
        <f t="shared" si="185"/>
        <v>277.0362676062507</v>
      </c>
      <c r="M1564" s="98">
        <f t="shared" si="187"/>
        <v>249.43553020027568</v>
      </c>
      <c r="N1564" s="98">
        <v>9954.3690836588539</v>
      </c>
      <c r="O1564" s="98">
        <v>6986.1658333333335</v>
      </c>
      <c r="P1564" s="98">
        <v>295.05996913585398</v>
      </c>
      <c r="Q1564" s="98">
        <v>18.023701529603244</v>
      </c>
      <c r="R1564" s="98">
        <f t="shared" si="182"/>
        <v>18.832435290255557</v>
      </c>
      <c r="S1564" s="98">
        <f t="shared" si="186"/>
        <v>1081.4220917761945</v>
      </c>
      <c r="T1564" s="101">
        <v>13.950377714091447</v>
      </c>
    </row>
    <row r="1565" spans="2:20" x14ac:dyDescent="0.2">
      <c r="B1565" s="100">
        <v>43726.041666666664</v>
      </c>
      <c r="C1565" s="98">
        <v>11.449548640251159</v>
      </c>
      <c r="D1565" s="98">
        <f t="shared" si="183"/>
        <v>11.994308882174133</v>
      </c>
      <c r="E1565" s="98">
        <v>99.80416666666666</v>
      </c>
      <c r="F1565" s="98">
        <f t="shared" ref="F1565:F1628" si="188">AVERAGE(E1542:E1565)</f>
        <v>93.309791666666669</v>
      </c>
      <c r="G1565" s="98">
        <v>3130.2835802459717</v>
      </c>
      <c r="H1565" s="98">
        <v>19.398111979166668</v>
      </c>
      <c r="I1565" s="98">
        <v>642.71722222222218</v>
      </c>
      <c r="J1565" s="98">
        <f t="shared" si="184"/>
        <v>80.406054687499989</v>
      </c>
      <c r="K1565" s="98">
        <v>149.54813910590278</v>
      </c>
      <c r="L1565" s="98">
        <f t="shared" si="185"/>
        <v>279.08921621200176</v>
      </c>
      <c r="M1565" s="98">
        <f t="shared" si="187"/>
        <v>249.62757126349663</v>
      </c>
      <c r="N1565" s="98">
        <v>8866.4757112630214</v>
      </c>
      <c r="O1565" s="98">
        <v>6968.0166666666664</v>
      </c>
      <c r="P1565" s="98">
        <v>295.22451388888891</v>
      </c>
      <c r="Q1565" s="98">
        <v>16.135297676887131</v>
      </c>
      <c r="R1565" s="98">
        <f t="shared" ref="R1565:R1628" si="189">AVERAGE(Q1542:Q1565)</f>
        <v>18.64095460511987</v>
      </c>
      <c r="S1565" s="98">
        <f t="shared" si="186"/>
        <v>968.11786061322789</v>
      </c>
      <c r="T1565" s="101">
        <v>12.62079245591009</v>
      </c>
    </row>
    <row r="1566" spans="2:20" x14ac:dyDescent="0.2">
      <c r="B1566" s="100">
        <v>43726.083333333336</v>
      </c>
      <c r="C1566" s="98">
        <v>9.5366871519883478</v>
      </c>
      <c r="D1566" s="98">
        <f t="shared" si="183"/>
        <v>11.986182588836128</v>
      </c>
      <c r="E1566" s="98">
        <v>89.762777777777771</v>
      </c>
      <c r="F1566" s="98">
        <f t="shared" si="188"/>
        <v>93.062013888888899</v>
      </c>
      <c r="G1566" s="98">
        <v>8259.2150537623293</v>
      </c>
      <c r="H1566" s="98">
        <v>23.563878038194446</v>
      </c>
      <c r="I1566" s="98">
        <v>1843.8136111111112</v>
      </c>
      <c r="J1566" s="98">
        <f t="shared" si="184"/>
        <v>66.198899739583325</v>
      </c>
      <c r="K1566" s="98">
        <v>6483.0009144735341</v>
      </c>
      <c r="L1566" s="98">
        <f t="shared" si="185"/>
        <v>273.0254945326555</v>
      </c>
      <c r="M1566" s="98">
        <f t="shared" si="187"/>
        <v>249.65027371055274</v>
      </c>
      <c r="N1566" s="98">
        <v>7830.9516304524741</v>
      </c>
      <c r="O1566" s="98">
        <v>6975.041666666667</v>
      </c>
      <c r="P1566" s="98">
        <v>295.01037037038139</v>
      </c>
      <c r="Q1566" s="98">
        <v>21.984875837725898</v>
      </c>
      <c r="R1566" s="98">
        <f t="shared" si="189"/>
        <v>18.625146448186751</v>
      </c>
      <c r="S1566" s="98">
        <f t="shared" si="186"/>
        <v>1319.0925502635539</v>
      </c>
      <c r="T1566" s="101">
        <v>10.906143764402563</v>
      </c>
    </row>
    <row r="1567" spans="2:20" x14ac:dyDescent="0.2">
      <c r="B1567" s="100">
        <v>43726.125</v>
      </c>
      <c r="C1567" s="98">
        <v>8.0357963108138772</v>
      </c>
      <c r="D1567" s="98">
        <f t="shared" si="183"/>
        <v>11.984369387491105</v>
      </c>
      <c r="E1567" s="98">
        <v>82.293611111111105</v>
      </c>
      <c r="F1567" s="98">
        <f t="shared" si="188"/>
        <v>91.747337962962959</v>
      </c>
      <c r="G1567" s="98">
        <v>13699.784666666421</v>
      </c>
      <c r="H1567" s="98">
        <v>20.178982204861111</v>
      </c>
      <c r="I1567" s="98">
        <v>3157.1969444444444</v>
      </c>
      <c r="J1567" s="98">
        <f t="shared" si="184"/>
        <v>62.11462890624999</v>
      </c>
      <c r="K1567" s="98">
        <v>19140.511772732203</v>
      </c>
      <c r="L1567" s="98">
        <f t="shared" si="185"/>
        <v>275.30045935457468</v>
      </c>
      <c r="M1567" s="98">
        <f t="shared" si="187"/>
        <v>249.79969219327131</v>
      </c>
      <c r="N1567" s="98">
        <v>6824.5055342610676</v>
      </c>
      <c r="O1567" s="98">
        <v>6973.7591666666667</v>
      </c>
      <c r="P1567" s="98">
        <v>294.93685185186564</v>
      </c>
      <c r="Q1567" s="98">
        <v>19.636392497290959</v>
      </c>
      <c r="R1567" s="98">
        <f t="shared" si="189"/>
        <v>18.482610681518121</v>
      </c>
      <c r="S1567" s="98">
        <f t="shared" si="186"/>
        <v>1178.1835498374576</v>
      </c>
      <c r="T1567" s="101">
        <v>9.4006229472160339</v>
      </c>
    </row>
    <row r="1568" spans="2:20" x14ac:dyDescent="0.2">
      <c r="B1568" s="100">
        <v>43726.166666666664</v>
      </c>
      <c r="C1568" s="98">
        <v>7.1196890549212952</v>
      </c>
      <c r="D1568" s="98">
        <f t="shared" si="183"/>
        <v>11.989794647415257</v>
      </c>
      <c r="E1568" s="98">
        <v>88.501111111111115</v>
      </c>
      <c r="F1568" s="98">
        <f t="shared" si="188"/>
        <v>91.357430555555553</v>
      </c>
      <c r="G1568" s="98">
        <v>18833.719444444443</v>
      </c>
      <c r="H1568" s="98">
        <v>20.685568576388889</v>
      </c>
      <c r="I1568" s="98">
        <v>4449.2188888888886</v>
      </c>
      <c r="J1568" s="98">
        <f t="shared" si="184"/>
        <v>67.815542534722226</v>
      </c>
      <c r="K1568" s="98">
        <v>31064.724214229052</v>
      </c>
      <c r="L1568" s="98">
        <f t="shared" si="185"/>
        <v>277.3993303087064</v>
      </c>
      <c r="M1568" s="98">
        <f t="shared" si="187"/>
        <v>249.96421708377443</v>
      </c>
      <c r="N1568" s="98">
        <v>6176.6882104492188</v>
      </c>
      <c r="O1568" s="98">
        <v>6987.0216666666665</v>
      </c>
      <c r="P1568" s="98">
        <v>295.08601851854058</v>
      </c>
      <c r="Q1568" s="98">
        <v>17.686688209834198</v>
      </c>
      <c r="R1568" s="98">
        <f t="shared" si="189"/>
        <v>18.316858939164529</v>
      </c>
      <c r="S1568" s="98">
        <f t="shared" si="186"/>
        <v>1061.2012925900519</v>
      </c>
      <c r="T1568" s="101">
        <v>8.1524065158107426</v>
      </c>
    </row>
    <row r="1569" spans="2:20" x14ac:dyDescent="0.2">
      <c r="B1569" s="100">
        <v>43726.208333333336</v>
      </c>
      <c r="C1569" s="98">
        <v>6.6318636934097031</v>
      </c>
      <c r="D1569" s="98">
        <f t="shared" si="183"/>
        <v>11.989425340562791</v>
      </c>
      <c r="E1569" s="98">
        <v>90.447777777777773</v>
      </c>
      <c r="F1569" s="98">
        <f t="shared" si="188"/>
        <v>91.201354166666661</v>
      </c>
      <c r="G1569" s="98">
        <v>24290.928346457811</v>
      </c>
      <c r="H1569" s="98">
        <v>23.035991753472221</v>
      </c>
      <c r="I1569" s="98">
        <v>5761.3290384610491</v>
      </c>
      <c r="J1569" s="98">
        <f t="shared" si="184"/>
        <v>67.411786024305556</v>
      </c>
      <c r="K1569" s="98">
        <v>43306.734908492297</v>
      </c>
      <c r="L1569" s="98">
        <f t="shared" si="185"/>
        <v>276.50458381058257</v>
      </c>
      <c r="M1569" s="98">
        <f t="shared" si="187"/>
        <v>250.05546520985192</v>
      </c>
      <c r="N1569" s="98">
        <v>5841.5498221842445</v>
      </c>
      <c r="O1569" s="98">
        <v>6993.439166666667</v>
      </c>
      <c r="P1569" s="98">
        <v>295.08694444444444</v>
      </c>
      <c r="Q1569" s="98">
        <v>18.582360633861843</v>
      </c>
      <c r="R1569" s="98">
        <f t="shared" si="189"/>
        <v>18.230753560000377</v>
      </c>
      <c r="S1569" s="98">
        <f t="shared" si="186"/>
        <v>1114.9416380317105</v>
      </c>
      <c r="T1569" s="101">
        <v>7.4873265564163578</v>
      </c>
    </row>
    <row r="1570" spans="2:20" x14ac:dyDescent="0.2">
      <c r="B1570" s="100">
        <v>43726.25</v>
      </c>
      <c r="C1570" s="98">
        <v>6.4325246554398392</v>
      </c>
      <c r="D1570" s="98">
        <f t="shared" si="183"/>
        <v>11.986706945239149</v>
      </c>
      <c r="E1570" s="98">
        <v>81.233055555555552</v>
      </c>
      <c r="F1570" s="98">
        <f t="shared" si="188"/>
        <v>91.489756944444437</v>
      </c>
      <c r="G1570" s="98">
        <v>29167.713888888888</v>
      </c>
      <c r="H1570" s="98">
        <v>19.500466579861111</v>
      </c>
      <c r="I1570" s="98">
        <v>7057.6983333333828</v>
      </c>
      <c r="J1570" s="98">
        <f t="shared" si="184"/>
        <v>61.732588975694441</v>
      </c>
      <c r="K1570" s="98">
        <v>58647.183099319671</v>
      </c>
      <c r="L1570" s="98">
        <f t="shared" si="185"/>
        <v>274.5913394488187</v>
      </c>
      <c r="M1570" s="98">
        <f t="shared" si="187"/>
        <v>250.15654662688226</v>
      </c>
      <c r="N1570" s="98">
        <v>5723.3752087402345</v>
      </c>
      <c r="O1570" s="98">
        <v>6993.3591666666671</v>
      </c>
      <c r="P1570" s="98">
        <v>295.35944444444442</v>
      </c>
      <c r="Q1570" s="98">
        <v>20.768104995625716</v>
      </c>
      <c r="R1570" s="98">
        <f t="shared" si="189"/>
        <v>18.139263192353685</v>
      </c>
      <c r="S1570" s="98">
        <f t="shared" si="186"/>
        <v>1246.086299737543</v>
      </c>
      <c r="T1570" s="101">
        <v>7.3367076459204288</v>
      </c>
    </row>
    <row r="1571" spans="2:20" x14ac:dyDescent="0.2">
      <c r="B1571" s="100">
        <v>43726.291666666664</v>
      </c>
      <c r="C1571" s="98">
        <v>6.6777524774488608</v>
      </c>
      <c r="D1571" s="98">
        <f t="shared" si="183"/>
        <v>11.98153572749559</v>
      </c>
      <c r="E1571" s="98">
        <v>76.435833333333335</v>
      </c>
      <c r="F1571" s="98">
        <f t="shared" si="188"/>
        <v>90.739479166666683</v>
      </c>
      <c r="G1571" s="98">
        <v>34170.587535613377</v>
      </c>
      <c r="H1571" s="98">
        <v>24.815082282913167</v>
      </c>
      <c r="I1571" s="98">
        <v>8372.4410981306773</v>
      </c>
      <c r="J1571" s="98">
        <f t="shared" si="184"/>
        <v>51.620751050420168</v>
      </c>
      <c r="K1571" s="98">
        <v>66338.422923177088</v>
      </c>
      <c r="L1571" s="98">
        <f t="shared" si="185"/>
        <v>275.8668549812254</v>
      </c>
      <c r="M1571" s="98">
        <f t="shared" si="187"/>
        <v>250.25906266852189</v>
      </c>
      <c r="N1571" s="98">
        <v>5671.0420536295569</v>
      </c>
      <c r="O1571" s="98">
        <v>6996.0233333333335</v>
      </c>
      <c r="P1571" s="98">
        <v>294.97404320990876</v>
      </c>
      <c r="Q1571" s="98">
        <v>19.107188228683338</v>
      </c>
      <c r="R1571" s="98">
        <f t="shared" si="189"/>
        <v>18.029797562237984</v>
      </c>
      <c r="S1571" s="98">
        <f t="shared" si="186"/>
        <v>1146.4312937210002</v>
      </c>
      <c r="T1571" s="101">
        <v>7.1480606255903778</v>
      </c>
    </row>
    <row r="1572" spans="2:20" x14ac:dyDescent="0.2">
      <c r="B1572" s="100">
        <v>43726.333333333336</v>
      </c>
      <c r="C1572" s="98">
        <v>8.3840787823994951</v>
      </c>
      <c r="D1572" s="98">
        <f t="shared" si="183"/>
        <v>11.983325078065562</v>
      </c>
      <c r="E1572" s="98">
        <v>102.31222222222222</v>
      </c>
      <c r="F1572" s="98">
        <f t="shared" si="188"/>
        <v>91.359826388888905</v>
      </c>
      <c r="G1572" s="98">
        <v>39284.372674418817</v>
      </c>
      <c r="H1572" s="98">
        <v>19.424197048611113</v>
      </c>
      <c r="I1572" s="98">
        <v>9685.7322416667066</v>
      </c>
      <c r="J1572" s="98">
        <f t="shared" si="184"/>
        <v>82.888025173611112</v>
      </c>
      <c r="K1572" s="98">
        <v>66341.953125</v>
      </c>
      <c r="L1572" s="98">
        <f t="shared" si="185"/>
        <v>275.37973810898347</v>
      </c>
      <c r="M1572" s="98">
        <f t="shared" si="187"/>
        <v>250.4555367519101</v>
      </c>
      <c r="N1572" s="98">
        <v>6681.8642191569006</v>
      </c>
      <c r="O1572" s="98">
        <v>6999.8074999999999</v>
      </c>
      <c r="P1572" s="98">
        <v>295.24222222222221</v>
      </c>
      <c r="Q1572" s="98">
        <v>19.86248411323875</v>
      </c>
      <c r="R1572" s="98">
        <f t="shared" si="189"/>
        <v>17.83451560847946</v>
      </c>
      <c r="S1572" s="98">
        <f t="shared" si="186"/>
        <v>1191.7490467943251</v>
      </c>
      <c r="T1572" s="101">
        <v>7.9561868996090359</v>
      </c>
    </row>
    <row r="1573" spans="2:20" x14ac:dyDescent="0.2">
      <c r="B1573" s="100">
        <v>43726.375</v>
      </c>
      <c r="C1573" s="98">
        <v>12.736723733460337</v>
      </c>
      <c r="D1573" s="98">
        <f t="shared" si="183"/>
        <v>11.975831689905059</v>
      </c>
      <c r="E1573" s="98">
        <v>80.591388888888886</v>
      </c>
      <c r="F1573" s="98">
        <f t="shared" si="188"/>
        <v>91.525983796296316</v>
      </c>
      <c r="G1573" s="98">
        <v>44512.726683501533</v>
      </c>
      <c r="H1573" s="98">
        <v>24.321256510416667</v>
      </c>
      <c r="I1573" s="98">
        <v>10985.496944444445</v>
      </c>
      <c r="J1573" s="98">
        <f t="shared" si="184"/>
        <v>56.270132378472219</v>
      </c>
      <c r="K1573" s="98">
        <v>66341.953125</v>
      </c>
      <c r="L1573" s="98">
        <f t="shared" si="185"/>
        <v>276.19000613339244</v>
      </c>
      <c r="M1573" s="98">
        <f t="shared" si="187"/>
        <v>250.48185988872851</v>
      </c>
      <c r="N1573" s="98">
        <v>9611.8707088216142</v>
      </c>
      <c r="O1573" s="98">
        <v>7064.81</v>
      </c>
      <c r="P1573" s="98">
        <v>295.34194444444444</v>
      </c>
      <c r="Q1573" s="98">
        <v>19.151938311051993</v>
      </c>
      <c r="R1573" s="98">
        <f t="shared" si="189"/>
        <v>17.810090619809198</v>
      </c>
      <c r="S1573" s="98">
        <f t="shared" si="186"/>
        <v>1149.1162986631196</v>
      </c>
      <c r="T1573" s="101">
        <v>10.815480307936669</v>
      </c>
    </row>
    <row r="1574" spans="2:20" x14ac:dyDescent="0.2">
      <c r="B1574" s="100">
        <v>43726.416666666664</v>
      </c>
      <c r="C1574" s="98">
        <v>16.598608909183078</v>
      </c>
      <c r="D1574" s="98">
        <f t="shared" si="183"/>
        <v>11.967674548998078</v>
      </c>
      <c r="E1574" s="98">
        <v>64.508611111111108</v>
      </c>
      <c r="F1574" s="98">
        <f t="shared" si="188"/>
        <v>90.635937500000011</v>
      </c>
      <c r="G1574" s="98">
        <v>49257.298611111109</v>
      </c>
      <c r="H1574" s="98">
        <v>19.56892361111111</v>
      </c>
      <c r="I1574" s="98">
        <v>12298.048655555976</v>
      </c>
      <c r="J1574" s="98">
        <f t="shared" si="184"/>
        <v>44.939687499999998</v>
      </c>
      <c r="K1574" s="98">
        <v>66341.953125</v>
      </c>
      <c r="L1574" s="98">
        <f t="shared" si="185"/>
        <v>275.06552703469993</v>
      </c>
      <c r="M1574" s="98">
        <f t="shared" si="187"/>
        <v>260.15555845970908</v>
      </c>
      <c r="N1574" s="98">
        <v>12087.117302246093</v>
      </c>
      <c r="O1574" s="98">
        <v>7868.2366666666667</v>
      </c>
      <c r="P1574" s="98">
        <v>294.77361111111111</v>
      </c>
      <c r="Q1574" s="98">
        <v>19.708084076411193</v>
      </c>
      <c r="R1574" s="98">
        <f t="shared" si="189"/>
        <v>18.381280166112987</v>
      </c>
      <c r="S1574" s="98">
        <f t="shared" si="186"/>
        <v>1182.4850445846716</v>
      </c>
      <c r="T1574" s="101">
        <v>15.082955543359535</v>
      </c>
    </row>
    <row r="1575" spans="2:20" x14ac:dyDescent="0.2">
      <c r="B1575" s="100">
        <v>43726.458333333336</v>
      </c>
      <c r="C1575" s="98">
        <v>16.683633826395702</v>
      </c>
      <c r="D1575" s="98">
        <f t="shared" si="183"/>
        <v>11.959342129759529</v>
      </c>
      <c r="E1575" s="98">
        <v>90.038055555555559</v>
      </c>
      <c r="F1575" s="98">
        <f t="shared" si="188"/>
        <v>90.389270833333342</v>
      </c>
      <c r="G1575" s="98">
        <v>53881.088888888888</v>
      </c>
      <c r="H1575" s="98">
        <v>23.728396267361113</v>
      </c>
      <c r="I1575" s="98">
        <v>13597.797777777778</v>
      </c>
      <c r="J1575" s="98">
        <f t="shared" si="184"/>
        <v>66.309659288194439</v>
      </c>
      <c r="K1575" s="98">
        <v>66341.953125</v>
      </c>
      <c r="L1575" s="98">
        <f t="shared" si="185"/>
        <v>275.63312423008182</v>
      </c>
      <c r="M1575" s="98">
        <f t="shared" si="187"/>
        <v>271.64037960818905</v>
      </c>
      <c r="N1575" s="98">
        <v>12132.397994791667</v>
      </c>
      <c r="O1575" s="98">
        <v>7900.1866666666665</v>
      </c>
      <c r="P1575" s="98">
        <v>294.50916666666666</v>
      </c>
      <c r="Q1575" s="98">
        <v>18.876042436584829</v>
      </c>
      <c r="R1575" s="98">
        <f t="shared" si="189"/>
        <v>19.167674295410855</v>
      </c>
      <c r="S1575" s="98">
        <f t="shared" si="186"/>
        <v>1132.5625461950897</v>
      </c>
      <c r="T1575" s="101">
        <v>16.737930544217686</v>
      </c>
    </row>
    <row r="1576" spans="2:20" x14ac:dyDescent="0.2">
      <c r="B1576" s="100">
        <v>43726.5</v>
      </c>
      <c r="C1576" s="98">
        <v>15.717030349352086</v>
      </c>
      <c r="D1576" s="98">
        <f t="shared" si="183"/>
        <v>11.962328061153451</v>
      </c>
      <c r="E1576" s="98">
        <v>105.02027777777778</v>
      </c>
      <c r="F1576" s="98">
        <f t="shared" si="188"/>
        <v>90.727488425925927</v>
      </c>
      <c r="G1576" s="98">
        <v>59753.217304189602</v>
      </c>
      <c r="H1576" s="98">
        <v>20.359027777777779</v>
      </c>
      <c r="I1576" s="98">
        <v>14920.618852777381</v>
      </c>
      <c r="J1576" s="98">
        <f t="shared" si="184"/>
        <v>84.661249999999995</v>
      </c>
      <c r="K1576" s="98">
        <v>66341.953125</v>
      </c>
      <c r="L1576" s="98">
        <f t="shared" si="185"/>
        <v>275.27113347353622</v>
      </c>
      <c r="M1576" s="98">
        <f t="shared" si="187"/>
        <v>275.42801886429976</v>
      </c>
      <c r="N1576" s="98">
        <v>11566.606676432291</v>
      </c>
      <c r="O1576" s="98">
        <v>7538.9283333333333</v>
      </c>
      <c r="P1576" s="98">
        <v>294.92342592597009</v>
      </c>
      <c r="Q1576" s="98">
        <v>19.652292452433869</v>
      </c>
      <c r="R1576" s="98">
        <f t="shared" si="189"/>
        <v>19.613059730659959</v>
      </c>
      <c r="S1576" s="98">
        <f t="shared" si="186"/>
        <v>1179.1375471460321</v>
      </c>
      <c r="T1576" s="101">
        <v>16.344595161332336</v>
      </c>
    </row>
    <row r="1577" spans="2:20" x14ac:dyDescent="0.2">
      <c r="B1577" s="100">
        <v>43726.541666666664</v>
      </c>
      <c r="C1577" s="98">
        <v>15.093477639622158</v>
      </c>
      <c r="D1577" s="98">
        <f t="shared" si="183"/>
        <v>11.965902438076521</v>
      </c>
      <c r="E1577" s="98">
        <v>95.62444444444445</v>
      </c>
      <c r="F1577" s="98">
        <f t="shared" si="188"/>
        <v>90.736180555555563</v>
      </c>
      <c r="G1577" s="98">
        <v>65251.729001881547</v>
      </c>
      <c r="H1577" s="98">
        <v>20.93498263888889</v>
      </c>
      <c r="I1577" s="98">
        <v>16227.622499999999</v>
      </c>
      <c r="J1577" s="98">
        <f t="shared" si="184"/>
        <v>74.689461805555567</v>
      </c>
      <c r="K1577" s="98">
        <v>66341.953125</v>
      </c>
      <c r="L1577" s="98">
        <f t="shared" si="185"/>
        <v>275.78649309828876</v>
      </c>
      <c r="M1577" s="98">
        <f t="shared" si="187"/>
        <v>275.71213349675435</v>
      </c>
      <c r="N1577" s="98">
        <v>11264.578806966147</v>
      </c>
      <c r="O1577" s="98">
        <v>7341.0041666666666</v>
      </c>
      <c r="P1577" s="98">
        <v>295.0429938271559</v>
      </c>
      <c r="Q1577" s="98">
        <v>19.25650072886712</v>
      </c>
      <c r="R1577" s="98">
        <f t="shared" si="189"/>
        <v>19.322900859522079</v>
      </c>
      <c r="S1577" s="98">
        <f t="shared" si="186"/>
        <v>1155.3900437320272</v>
      </c>
      <c r="T1577" s="101">
        <v>15.666001238784844</v>
      </c>
    </row>
    <row r="1578" spans="2:20" x14ac:dyDescent="0.2">
      <c r="B1578" s="100">
        <v>43726.583333333336</v>
      </c>
      <c r="C1578" s="98">
        <v>14.353009565406376</v>
      </c>
      <c r="D1578" s="98">
        <f t="shared" si="183"/>
        <v>11.963768848200267</v>
      </c>
      <c r="E1578" s="98">
        <v>91.894722222222228</v>
      </c>
      <c r="F1578" s="98">
        <f t="shared" si="188"/>
        <v>90.521562500000016</v>
      </c>
      <c r="G1578" s="98">
        <v>71462.000544666982</v>
      </c>
      <c r="H1578" s="98">
        <v>23.720583767361113</v>
      </c>
      <c r="I1578" s="98">
        <v>17564.175322222047</v>
      </c>
      <c r="J1578" s="98">
        <f t="shared" si="184"/>
        <v>68.174138454861122</v>
      </c>
      <c r="K1578" s="98">
        <v>66341.953125</v>
      </c>
      <c r="L1578" s="98">
        <f t="shared" si="185"/>
        <v>275.79430473457194</v>
      </c>
      <c r="M1578" s="98">
        <f t="shared" si="187"/>
        <v>275.69481164294501</v>
      </c>
      <c r="N1578" s="98">
        <v>10780.162547200522</v>
      </c>
      <c r="O1578" s="98">
        <v>7141.2433333333329</v>
      </c>
      <c r="P1578" s="98">
        <v>295.09722222222223</v>
      </c>
      <c r="Q1578" s="98">
        <v>19.302917487650284</v>
      </c>
      <c r="R1578" s="98">
        <f t="shared" si="189"/>
        <v>19.331442951426407</v>
      </c>
      <c r="S1578" s="98">
        <f t="shared" si="186"/>
        <v>1158.175049259017</v>
      </c>
      <c r="T1578" s="101">
        <v>15.095907265371384</v>
      </c>
    </row>
    <row r="1579" spans="2:20" x14ac:dyDescent="0.2">
      <c r="B1579" s="100">
        <v>43726.625</v>
      </c>
      <c r="C1579" s="98">
        <v>13.848680380866474</v>
      </c>
      <c r="D1579" s="98">
        <f t="shared" si="183"/>
        <v>11.976882678973157</v>
      </c>
      <c r="E1579" s="98">
        <v>127.55583333333334</v>
      </c>
      <c r="F1579" s="98">
        <f t="shared" si="188"/>
        <v>92.766469907407398</v>
      </c>
      <c r="G1579" s="98">
        <v>77638.502777777772</v>
      </c>
      <c r="H1579" s="98">
        <v>20.180316840277779</v>
      </c>
      <c r="I1579" s="98">
        <v>18901.382244444383</v>
      </c>
      <c r="J1579" s="98">
        <f t="shared" si="184"/>
        <v>107.37551649305556</v>
      </c>
      <c r="K1579" s="98">
        <v>66341.953125</v>
      </c>
      <c r="L1579" s="98">
        <f t="shared" si="185"/>
        <v>277.41828399804319</v>
      </c>
      <c r="M1579" s="98">
        <f t="shared" si="187"/>
        <v>275.86547416074831</v>
      </c>
      <c r="N1579" s="98">
        <v>9883.7174552408851</v>
      </c>
      <c r="O1579" s="98">
        <v>7039.4683333333332</v>
      </c>
      <c r="P1579" s="98">
        <v>295.19972222222225</v>
      </c>
      <c r="Q1579" s="98">
        <v>17.781438224179048</v>
      </c>
      <c r="R1579" s="98">
        <f t="shared" si="189"/>
        <v>19.165278890414076</v>
      </c>
      <c r="S1579" s="98">
        <f t="shared" si="186"/>
        <v>1066.8862934507429</v>
      </c>
      <c r="T1579" s="101">
        <v>13.433880561722649</v>
      </c>
    </row>
    <row r="1580" spans="2:20" x14ac:dyDescent="0.2">
      <c r="B1580" s="100">
        <v>43726.666666666664</v>
      </c>
      <c r="C1580" s="98">
        <v>13.619403043852913</v>
      </c>
      <c r="D1580" s="98">
        <f t="shared" si="183"/>
        <v>11.99688503756868</v>
      </c>
      <c r="E1580" s="98">
        <v>104.54972222222223</v>
      </c>
      <c r="F1580" s="98">
        <f t="shared" si="188"/>
        <v>92.059629629629626</v>
      </c>
      <c r="G1580" s="98">
        <v>84139.34752525184</v>
      </c>
      <c r="H1580" s="98">
        <v>25.149544270833335</v>
      </c>
      <c r="I1580" s="98">
        <v>20256.524145896867</v>
      </c>
      <c r="J1580" s="98">
        <f t="shared" si="184"/>
        <v>79.400177951388898</v>
      </c>
      <c r="K1580" s="98">
        <v>66341.953125</v>
      </c>
      <c r="L1580" s="98">
        <f t="shared" si="185"/>
        <v>280.42899250175134</v>
      </c>
      <c r="M1580" s="98">
        <f t="shared" si="187"/>
        <v>275.89728724234942</v>
      </c>
      <c r="N1580" s="98">
        <v>10461.08213297526</v>
      </c>
      <c r="O1580" s="98">
        <v>7093.7849999999999</v>
      </c>
      <c r="P1580" s="98">
        <v>295.14296296278638</v>
      </c>
      <c r="Q1580" s="98">
        <v>14.713970461035045</v>
      </c>
      <c r="R1580" s="98">
        <f t="shared" si="189"/>
        <v>19.131019821151281</v>
      </c>
      <c r="S1580" s="98">
        <f t="shared" si="186"/>
        <v>882.83822766210267</v>
      </c>
      <c r="T1580" s="101">
        <v>13.931310882610527</v>
      </c>
    </row>
    <row r="1581" spans="2:20" x14ac:dyDescent="0.2">
      <c r="B1581" s="100">
        <v>43726.708333333336</v>
      </c>
      <c r="C1581" s="98">
        <v>12.860755199502325</v>
      </c>
      <c r="D1581" s="98">
        <f t="shared" si="183"/>
        <v>11.9953336864614</v>
      </c>
      <c r="E1581" s="98">
        <v>95.665277777777774</v>
      </c>
      <c r="F1581" s="98">
        <f t="shared" si="188"/>
        <v>93.14619212962964</v>
      </c>
      <c r="G1581" s="98">
        <v>90519.155555555553</v>
      </c>
      <c r="H1581" s="98">
        <v>19.9248046875</v>
      </c>
      <c r="I1581" s="98">
        <v>21596.343236111694</v>
      </c>
      <c r="J1581" s="98">
        <f t="shared" si="184"/>
        <v>75.740473090277774</v>
      </c>
      <c r="K1581" s="98">
        <v>66341.953125</v>
      </c>
      <c r="L1581" s="98">
        <f t="shared" si="185"/>
        <v>280.86893457943324</v>
      </c>
      <c r="M1581" s="98">
        <f t="shared" si="187"/>
        <v>276.07841417474202</v>
      </c>
      <c r="N1581" s="98">
        <v>9863.3737467447918</v>
      </c>
      <c r="O1581" s="98">
        <v>6994.1149999999998</v>
      </c>
      <c r="P1581" s="98">
        <v>295.08629629631838</v>
      </c>
      <c r="Q1581" s="98">
        <v>14.217361716885158</v>
      </c>
      <c r="R1581" s="98">
        <f t="shared" si="189"/>
        <v>18.96856958629046</v>
      </c>
      <c r="S1581" s="98">
        <f t="shared" si="186"/>
        <v>853.04170301310944</v>
      </c>
      <c r="T1581" s="101">
        <v>13.682309883218711</v>
      </c>
    </row>
    <row r="1582" spans="2:20" x14ac:dyDescent="0.2">
      <c r="B1582" s="100">
        <v>43726.75</v>
      </c>
      <c r="C1582" s="98">
        <v>12.457395800896403</v>
      </c>
      <c r="D1582" s="98">
        <f t="shared" si="183"/>
        <v>11.991705070548436</v>
      </c>
      <c r="E1582" s="98">
        <v>92.13055555555556</v>
      </c>
      <c r="F1582" s="98">
        <f t="shared" si="188"/>
        <v>92.181793981481476</v>
      </c>
      <c r="G1582" s="98">
        <v>96246.736111111109</v>
      </c>
      <c r="H1582" s="98">
        <v>25.04093967013889</v>
      </c>
      <c r="I1582" s="98">
        <v>22936.907500000001</v>
      </c>
      <c r="J1582" s="98">
        <f t="shared" si="184"/>
        <v>67.089615885416663</v>
      </c>
      <c r="K1582" s="98">
        <v>66341.953125</v>
      </c>
      <c r="L1582" s="98">
        <f t="shared" si="185"/>
        <v>283.4922061586031</v>
      </c>
      <c r="M1582" s="98">
        <f t="shared" si="187"/>
        <v>276.56970270345374</v>
      </c>
      <c r="N1582" s="98">
        <v>9514.4377530924485</v>
      </c>
      <c r="O1582" s="98">
        <v>6996.7233333333334</v>
      </c>
      <c r="P1582" s="98">
        <v>294.77916666666664</v>
      </c>
      <c r="Q1582" s="98">
        <v>11.286960508063558</v>
      </c>
      <c r="R1582" s="98">
        <f t="shared" si="189"/>
        <v>18.462979360055254</v>
      </c>
      <c r="S1582" s="98">
        <f t="shared" si="186"/>
        <v>677.21763048381354</v>
      </c>
      <c r="T1582" s="101">
        <v>12.87760404754844</v>
      </c>
    </row>
    <row r="1583" spans="2:20" x14ac:dyDescent="0.2">
      <c r="B1583" s="100">
        <v>43726.791666666664</v>
      </c>
      <c r="C1583" s="98">
        <v>12.54527604315016</v>
      </c>
      <c r="D1583" s="98">
        <f t="shared" si="183"/>
        <v>11.982164019283287</v>
      </c>
      <c r="E1583" s="98">
        <v>97.730277777777772</v>
      </c>
      <c r="F1583" s="98">
        <f t="shared" si="188"/>
        <v>92.199201388888909</v>
      </c>
      <c r="G1583" s="98">
        <v>101914.01067251629</v>
      </c>
      <c r="H1583" s="98">
        <v>20.13484157986111</v>
      </c>
      <c r="I1583" s="98">
        <v>24280.743166667355</v>
      </c>
      <c r="J1583" s="98">
        <f t="shared" si="184"/>
        <v>77.595436197916655</v>
      </c>
      <c r="K1583" s="98">
        <v>66341.953125</v>
      </c>
      <c r="L1583" s="98">
        <f t="shared" si="185"/>
        <v>284.80145088281478</v>
      </c>
      <c r="M1583" s="98">
        <f t="shared" si="187"/>
        <v>276.87216905411771</v>
      </c>
      <c r="N1583" s="98">
        <v>9521.1647583007816</v>
      </c>
      <c r="O1583" s="98">
        <v>6999.1450000000004</v>
      </c>
      <c r="P1583" s="98">
        <v>295.0072222222222</v>
      </c>
      <c r="Q1583" s="98">
        <v>10.205771339407397</v>
      </c>
      <c r="R1583" s="98">
        <f t="shared" si="189"/>
        <v>18.1505322995129</v>
      </c>
      <c r="S1583" s="98">
        <f t="shared" si="186"/>
        <v>612.34628036444383</v>
      </c>
      <c r="T1583" s="101">
        <v>12.57757195734988</v>
      </c>
    </row>
    <row r="1584" spans="2:20" x14ac:dyDescent="0.2">
      <c r="B1584" s="100">
        <v>43726.833333333336</v>
      </c>
      <c r="C1584" s="98">
        <v>12.835942194903684</v>
      </c>
      <c r="D1584" s="98">
        <f t="shared" si="183"/>
        <v>11.974624996846694</v>
      </c>
      <c r="E1584" s="98">
        <v>96.949583333333337</v>
      </c>
      <c r="F1584" s="98">
        <f t="shared" si="188"/>
        <v>92.890677083333344</v>
      </c>
      <c r="G1584" s="98">
        <v>107528.75925926169</v>
      </c>
      <c r="H1584" s="98">
        <v>23.83650173611111</v>
      </c>
      <c r="I1584" s="98">
        <v>25608.43611111111</v>
      </c>
      <c r="J1584" s="98">
        <f t="shared" si="184"/>
        <v>73.113081597222219</v>
      </c>
      <c r="K1584" s="98">
        <v>66341.953125</v>
      </c>
      <c r="L1584" s="98">
        <f t="shared" si="185"/>
        <v>280.98876769835687</v>
      </c>
      <c r="M1584" s="98">
        <f t="shared" si="187"/>
        <v>277.04614890053699</v>
      </c>
      <c r="N1584" s="98">
        <v>9739.2859114583334</v>
      </c>
      <c r="O1584" s="98">
        <v>7002.270833333333</v>
      </c>
      <c r="P1584" s="98">
        <v>294.90101851852404</v>
      </c>
      <c r="Q1584" s="98">
        <v>13.912250820167182</v>
      </c>
      <c r="R1584" s="98">
        <f t="shared" si="189"/>
        <v>17.99535347858161</v>
      </c>
      <c r="S1584" s="98">
        <f t="shared" si="186"/>
        <v>834.73504921003098</v>
      </c>
      <c r="T1584" s="101">
        <v>12.765078669765725</v>
      </c>
    </row>
    <row r="1585" spans="2:20" x14ac:dyDescent="0.2">
      <c r="B1585" s="100">
        <v>43726.875</v>
      </c>
      <c r="C1585" s="98">
        <v>13.213302060233222</v>
      </c>
      <c r="D1585" s="98">
        <f t="shared" si="183"/>
        <v>11.970965459809483</v>
      </c>
      <c r="E1585" s="98">
        <v>86.07138888888889</v>
      </c>
      <c r="F1585" s="98">
        <f t="shared" si="188"/>
        <v>92.539670138888894</v>
      </c>
      <c r="G1585" s="98">
        <v>113388.203125</v>
      </c>
      <c r="H1585" s="98">
        <v>20.637326388888887</v>
      </c>
      <c r="I1585" s="98">
        <v>26943.551666666666</v>
      </c>
      <c r="J1585" s="98">
        <f t="shared" si="184"/>
        <v>65.43406250000001</v>
      </c>
      <c r="K1585" s="98">
        <v>66341.953125</v>
      </c>
      <c r="L1585" s="98">
        <f t="shared" si="185"/>
        <v>287.98803631574924</v>
      </c>
      <c r="M1585" s="98">
        <f t="shared" si="187"/>
        <v>277.59387932670501</v>
      </c>
      <c r="N1585" s="98">
        <v>10145.799195963542</v>
      </c>
      <c r="O1585" s="98">
        <v>7011.7283333333335</v>
      </c>
      <c r="P1585" s="98">
        <v>295.14518518519071</v>
      </c>
      <c r="Q1585" s="98">
        <v>7.1571488694414924</v>
      </c>
      <c r="R1585" s="98">
        <f t="shared" si="189"/>
        <v>17.454598361054394</v>
      </c>
      <c r="S1585" s="98">
        <f t="shared" si="186"/>
        <v>429.42893216648952</v>
      </c>
      <c r="T1585" s="101">
        <v>13.411584150526259</v>
      </c>
    </row>
    <row r="1586" spans="2:20" x14ac:dyDescent="0.2">
      <c r="B1586" s="100">
        <v>43726.916666666664</v>
      </c>
      <c r="C1586" s="98">
        <v>13.596172914505004</v>
      </c>
      <c r="D1586" s="98">
        <f t="shared" si="183"/>
        <v>11.966144352458729</v>
      </c>
      <c r="E1586" s="98">
        <v>100.24194444444444</v>
      </c>
      <c r="F1586" s="98">
        <f t="shared" si="188"/>
        <v>92.741417824074077</v>
      </c>
      <c r="G1586" s="98">
        <v>118601.50381944445</v>
      </c>
      <c r="H1586" s="98">
        <v>21.036121961805556</v>
      </c>
      <c r="I1586" s="98">
        <v>28271.993611111113</v>
      </c>
      <c r="J1586" s="98">
        <f t="shared" si="184"/>
        <v>79.205822482638894</v>
      </c>
      <c r="K1586" s="98">
        <v>66341.953125</v>
      </c>
      <c r="L1586" s="98">
        <f t="shared" si="185"/>
        <v>281.11530516222882</v>
      </c>
      <c r="M1586" s="98">
        <f t="shared" si="187"/>
        <v>277.82682030101159</v>
      </c>
      <c r="N1586" s="98">
        <v>10414.951551920572</v>
      </c>
      <c r="O1586" s="98">
        <v>7040.1925000000001</v>
      </c>
      <c r="P1586" s="98">
        <v>294.83555555555557</v>
      </c>
      <c r="Q1586" s="98">
        <v>13.720250393326731</v>
      </c>
      <c r="R1586" s="98">
        <f t="shared" si="189"/>
        <v>17.215596429957479</v>
      </c>
      <c r="S1586" s="98">
        <f t="shared" si="186"/>
        <v>823.21502359960391</v>
      </c>
      <c r="T1586" s="101">
        <v>13.71275195763414</v>
      </c>
    </row>
    <row r="1587" spans="2:20" x14ac:dyDescent="0.2">
      <c r="B1587" s="100">
        <v>43726.958333333336</v>
      </c>
      <c r="C1587" s="98">
        <v>14.076032895247142</v>
      </c>
      <c r="D1587" s="98">
        <f t="shared" si="183"/>
        <v>11.982471787336285</v>
      </c>
      <c r="E1587" s="98">
        <v>100.17601851847436</v>
      </c>
      <c r="F1587" s="98">
        <f t="shared" si="188"/>
        <v>93.08081211419568</v>
      </c>
      <c r="G1587" s="98">
        <v>124325.58425925441</v>
      </c>
      <c r="H1587" s="98">
        <v>23.557074652777779</v>
      </c>
      <c r="I1587" s="98">
        <v>29616.387438272635</v>
      </c>
      <c r="J1587" s="98">
        <f t="shared" si="184"/>
        <v>76.618943865696593</v>
      </c>
      <c r="K1587" s="98">
        <v>66341.953125</v>
      </c>
      <c r="L1587" s="98">
        <f t="shared" si="185"/>
        <v>287.97089300928309</v>
      </c>
      <c r="M1587" s="98">
        <f t="shared" si="187"/>
        <v>278.45861430727638</v>
      </c>
      <c r="N1587" s="98">
        <v>10814.412355143229</v>
      </c>
      <c r="O1587" s="98">
        <v>7139.1333333333332</v>
      </c>
      <c r="P1587" s="98">
        <v>295.17333333333335</v>
      </c>
      <c r="Q1587" s="98">
        <v>7.2024403240502579</v>
      </c>
      <c r="R1587" s="98">
        <f t="shared" si="189"/>
        <v>16.580519244679426</v>
      </c>
      <c r="S1587" s="98">
        <f t="shared" si="186"/>
        <v>432.14641944301547</v>
      </c>
      <c r="T1587" s="101">
        <v>14.239761619473187</v>
      </c>
    </row>
    <row r="1588" spans="2:20" x14ac:dyDescent="0.2">
      <c r="B1588" s="100">
        <v>43727</v>
      </c>
      <c r="C1588" s="98">
        <v>12.886000018119553</v>
      </c>
      <c r="D1588" s="98">
        <f t="shared" ref="D1588:D1651" si="190">AVERAGE(C1565:C1588)</f>
        <v>11.97455772255705</v>
      </c>
      <c r="E1588" s="98">
        <v>89.286666666666662</v>
      </c>
      <c r="F1588" s="98">
        <f t="shared" si="188"/>
        <v>92.867721836417914</v>
      </c>
      <c r="G1588" s="98">
        <v>130072.16122222212</v>
      </c>
      <c r="H1588" s="98">
        <v>20.211729600694444</v>
      </c>
      <c r="I1588" s="98">
        <v>30962.950905555535</v>
      </c>
      <c r="J1588" s="98">
        <f t="shared" si="184"/>
        <v>69.074937065972222</v>
      </c>
      <c r="K1588" s="98">
        <v>66341.953125</v>
      </c>
      <c r="L1588" s="98">
        <f t="shared" si="185"/>
        <v>281.80132423884629</v>
      </c>
      <c r="M1588" s="98">
        <f t="shared" si="187"/>
        <v>278.65715833363453</v>
      </c>
      <c r="N1588" s="98">
        <v>10028.944702148438</v>
      </c>
      <c r="O1588" s="98">
        <v>7006.5708333333332</v>
      </c>
      <c r="P1588" s="98">
        <v>295.52</v>
      </c>
      <c r="Q1588" s="98">
        <v>13.718675761153701</v>
      </c>
      <c r="R1588" s="98">
        <f t="shared" si="189"/>
        <v>16.401143170994025</v>
      </c>
      <c r="S1588" s="98">
        <f t="shared" si="186"/>
        <v>823.12054566922211</v>
      </c>
      <c r="T1588" s="101">
        <v>14.220175368388494</v>
      </c>
    </row>
    <row r="1589" spans="2:20" x14ac:dyDescent="0.2">
      <c r="B1589" s="100">
        <v>43727.041666666664</v>
      </c>
      <c r="C1589" s="98">
        <v>11.211370533221505</v>
      </c>
      <c r="D1589" s="98">
        <f t="shared" si="190"/>
        <v>11.964633634764146</v>
      </c>
      <c r="E1589" s="98">
        <v>99.892777777777781</v>
      </c>
      <c r="F1589" s="98">
        <f t="shared" si="188"/>
        <v>92.871413966047541</v>
      </c>
      <c r="G1589" s="98">
        <v>3392.6916666666666</v>
      </c>
      <c r="H1589" s="98">
        <v>25.132085503472222</v>
      </c>
      <c r="I1589" s="98">
        <v>857.43833333333339</v>
      </c>
      <c r="J1589" s="98">
        <f t="shared" si="184"/>
        <v>74.760692274305555</v>
      </c>
      <c r="K1589" s="98">
        <v>239.56816406249999</v>
      </c>
      <c r="L1589" s="98">
        <f t="shared" si="185"/>
        <v>287.68380292019907</v>
      </c>
      <c r="M1589" s="98">
        <f t="shared" si="187"/>
        <v>279.01526611314273</v>
      </c>
      <c r="N1589" s="98">
        <v>8838.7720214843757</v>
      </c>
      <c r="O1589" s="98">
        <v>6982.850833333333</v>
      </c>
      <c r="P1589" s="98">
        <v>294.74824074075451</v>
      </c>
      <c r="Q1589" s="98">
        <v>7.064437820555435</v>
      </c>
      <c r="R1589" s="98">
        <f t="shared" si="189"/>
        <v>16.023190676980207</v>
      </c>
      <c r="S1589" s="98">
        <f t="shared" si="186"/>
        <v>423.86626923332608</v>
      </c>
      <c r="T1589" s="101">
        <v>12.606225918141297</v>
      </c>
    </row>
    <row r="1590" spans="2:20" x14ac:dyDescent="0.2">
      <c r="B1590" s="100">
        <v>43727.083333333336</v>
      </c>
      <c r="C1590" s="98">
        <v>9.4940998232227543</v>
      </c>
      <c r="D1590" s="98">
        <f t="shared" si="190"/>
        <v>11.962859162732249</v>
      </c>
      <c r="E1590" s="98">
        <v>107.15027777777777</v>
      </c>
      <c r="F1590" s="98">
        <f t="shared" si="188"/>
        <v>93.595893132714195</v>
      </c>
      <c r="G1590" s="98">
        <v>9303.029452053308</v>
      </c>
      <c r="H1590" s="98">
        <v>19.428949652777778</v>
      </c>
      <c r="I1590" s="98">
        <v>2107.9618055555557</v>
      </c>
      <c r="J1590" s="98">
        <f t="shared" si="184"/>
        <v>87.721328124999999</v>
      </c>
      <c r="K1590" s="98">
        <v>7155.0498820749917</v>
      </c>
      <c r="L1590" s="98">
        <f t="shared" si="185"/>
        <v>281.07344990024058</v>
      </c>
      <c r="M1590" s="98">
        <f t="shared" si="187"/>
        <v>279.35059758679216</v>
      </c>
      <c r="N1590" s="98">
        <v>7879.1256254069012</v>
      </c>
      <c r="O1590" s="98">
        <v>6988.9274999999998</v>
      </c>
      <c r="P1590" s="98">
        <v>294.80979938273629</v>
      </c>
      <c r="Q1590" s="98">
        <v>13.736349482495699</v>
      </c>
      <c r="R1590" s="98">
        <f t="shared" si="189"/>
        <v>15.679502078845616</v>
      </c>
      <c r="S1590" s="98">
        <f t="shared" si="186"/>
        <v>824.1809689497419</v>
      </c>
      <c r="T1590" s="101">
        <v>10.824793833009899</v>
      </c>
    </row>
    <row r="1591" spans="2:20" x14ac:dyDescent="0.2">
      <c r="B1591" s="100">
        <v>43727.125</v>
      </c>
      <c r="C1591" s="98">
        <v>8.0569072780101685</v>
      </c>
      <c r="D1591" s="98">
        <f t="shared" si="190"/>
        <v>11.963738786365427</v>
      </c>
      <c r="E1591" s="98">
        <v>100.82347222222222</v>
      </c>
      <c r="F1591" s="98">
        <f t="shared" si="188"/>
        <v>94.367970679010497</v>
      </c>
      <c r="G1591" s="98">
        <v>15244.198360651335</v>
      </c>
      <c r="H1591" s="98">
        <v>24.821690538194446</v>
      </c>
      <c r="I1591" s="98">
        <v>3444.4894444444444</v>
      </c>
      <c r="J1591" s="98">
        <f t="shared" si="184"/>
        <v>76.001781684027776</v>
      </c>
      <c r="K1591" s="98">
        <v>21968.801515660816</v>
      </c>
      <c r="L1591" s="98">
        <f t="shared" si="185"/>
        <v>288.24754746332854</v>
      </c>
      <c r="M1591" s="98">
        <f t="shared" si="187"/>
        <v>279.89005959132356</v>
      </c>
      <c r="N1591" s="98">
        <v>6949.5337532552085</v>
      </c>
      <c r="O1591" s="98">
        <v>6988.1641666666665</v>
      </c>
      <c r="P1591" s="98">
        <v>295.18412698411277</v>
      </c>
      <c r="Q1591" s="98">
        <v>6.9365795207842407</v>
      </c>
      <c r="R1591" s="98">
        <f t="shared" si="189"/>
        <v>15.150343204824503</v>
      </c>
      <c r="S1591" s="98">
        <f t="shared" si="186"/>
        <v>416.19477124705446</v>
      </c>
      <c r="T1591" s="101">
        <v>9.4485140850195766</v>
      </c>
    </row>
    <row r="1592" spans="2:20" x14ac:dyDescent="0.2">
      <c r="B1592" s="100">
        <v>43727.166666666664</v>
      </c>
      <c r="C1592" s="98">
        <v>7.0465842432458885</v>
      </c>
      <c r="D1592" s="98">
        <f t="shared" si="190"/>
        <v>11.960692752545619</v>
      </c>
      <c r="E1592" s="98">
        <v>85.428333333333327</v>
      </c>
      <c r="F1592" s="98">
        <f t="shared" si="188"/>
        <v>94.239938271603094</v>
      </c>
      <c r="G1592" s="98">
        <v>21300.337350424397</v>
      </c>
      <c r="H1592" s="98">
        <v>20.013378906250001</v>
      </c>
      <c r="I1592" s="98">
        <v>4791.0277777777301</v>
      </c>
      <c r="J1592" s="98">
        <f t="shared" si="184"/>
        <v>65.41495442708333</v>
      </c>
      <c r="K1592" s="98">
        <v>35422.31791937934</v>
      </c>
      <c r="L1592" s="98">
        <f t="shared" si="185"/>
        <v>286.5480294011806</v>
      </c>
      <c r="M1592" s="98">
        <f t="shared" si="187"/>
        <v>280.27125538684334</v>
      </c>
      <c r="N1592" s="98">
        <v>6147.9718493652344</v>
      </c>
      <c r="O1592" s="98">
        <v>6993.7558333333336</v>
      </c>
      <c r="P1592" s="98">
        <v>295.25388888888887</v>
      </c>
      <c r="Q1592" s="98">
        <v>8.7058594877082545</v>
      </c>
      <c r="R1592" s="98">
        <f t="shared" si="189"/>
        <v>14.776142008069257</v>
      </c>
      <c r="S1592" s="98">
        <f t="shared" si="186"/>
        <v>522.35156926249522</v>
      </c>
      <c r="T1592" s="101">
        <v>8.0880401448504475</v>
      </c>
    </row>
    <row r="1593" spans="2:20" x14ac:dyDescent="0.2">
      <c r="B1593" s="100">
        <v>43727.208333333336</v>
      </c>
      <c r="C1593" s="98">
        <v>6.6022624659405684</v>
      </c>
      <c r="D1593" s="98">
        <f t="shared" si="190"/>
        <v>11.959459368067735</v>
      </c>
      <c r="E1593" s="98">
        <v>107.09791666666666</v>
      </c>
      <c r="F1593" s="98">
        <f t="shared" si="188"/>
        <v>94.933694058640128</v>
      </c>
      <c r="G1593" s="98">
        <v>26595.704065039954</v>
      </c>
      <c r="H1593" s="98">
        <v>23.588878038194444</v>
      </c>
      <c r="I1593" s="98">
        <v>6110.8905555555557</v>
      </c>
      <c r="J1593" s="98">
        <f t="shared" si="184"/>
        <v>83.509038628472211</v>
      </c>
      <c r="K1593" s="98">
        <v>47277.990167100696</v>
      </c>
      <c r="L1593" s="98">
        <f t="shared" si="185"/>
        <v>283.29112215044182</v>
      </c>
      <c r="M1593" s="98">
        <f t="shared" si="187"/>
        <v>280.55402781767077</v>
      </c>
      <c r="N1593" s="98">
        <v>5829.885996907552</v>
      </c>
      <c r="O1593" s="98">
        <v>6988.9333333333334</v>
      </c>
      <c r="P1593" s="98">
        <v>295.1864351851824</v>
      </c>
      <c r="Q1593" s="98">
        <v>11.895313034740587</v>
      </c>
      <c r="R1593" s="98">
        <f t="shared" si="189"/>
        <v>14.497515024772538</v>
      </c>
      <c r="S1593" s="98">
        <f t="shared" si="186"/>
        <v>713.71878208443525</v>
      </c>
      <c r="T1593" s="101">
        <v>7.381302229655363</v>
      </c>
    </row>
    <row r="1594" spans="2:20" x14ac:dyDescent="0.2">
      <c r="B1594" s="100">
        <v>43727.25</v>
      </c>
      <c r="C1594" s="98">
        <v>6.2108989009152475</v>
      </c>
      <c r="D1594" s="98">
        <f t="shared" si="190"/>
        <v>11.95022496162921</v>
      </c>
      <c r="E1594" s="98">
        <v>94.338055555555556</v>
      </c>
      <c r="F1594" s="98">
        <f t="shared" si="188"/>
        <v>95.479735725306782</v>
      </c>
      <c r="G1594" s="98">
        <v>32190.44982078817</v>
      </c>
      <c r="H1594" s="98">
        <v>20.793880208333334</v>
      </c>
      <c r="I1594" s="98">
        <v>7453.7303292179104</v>
      </c>
      <c r="J1594" s="98">
        <f t="shared" si="184"/>
        <v>73.544175347222222</v>
      </c>
      <c r="K1594" s="98">
        <v>59244.031928530268</v>
      </c>
      <c r="L1594" s="98">
        <f t="shared" si="185"/>
        <v>288.30127719462769</v>
      </c>
      <c r="M1594" s="98">
        <f t="shared" si="187"/>
        <v>281.12527522374609</v>
      </c>
      <c r="N1594" s="98">
        <v>5634.4232759602864</v>
      </c>
      <c r="O1594" s="98">
        <v>6988.145833333333</v>
      </c>
      <c r="P1594" s="98">
        <v>295.22038888891535</v>
      </c>
      <c r="Q1594" s="98">
        <v>6.9191116942876638</v>
      </c>
      <c r="R1594" s="98">
        <f t="shared" si="189"/>
        <v>13.920473637216785</v>
      </c>
      <c r="S1594" s="98">
        <f t="shared" si="186"/>
        <v>415.14670165725983</v>
      </c>
      <c r="T1594" s="101">
        <v>7.1056734522183733</v>
      </c>
    </row>
    <row r="1595" spans="2:20" x14ac:dyDescent="0.2">
      <c r="B1595" s="100">
        <v>43727.291666666664</v>
      </c>
      <c r="C1595" s="98">
        <v>6.4420216752856501</v>
      </c>
      <c r="D1595" s="98">
        <f t="shared" si="190"/>
        <v>11.940402844872411</v>
      </c>
      <c r="E1595" s="98">
        <v>86.897777777777776</v>
      </c>
      <c r="F1595" s="98">
        <f t="shared" si="188"/>
        <v>95.915650077158645</v>
      </c>
      <c r="G1595" s="98">
        <v>37830.164805556436</v>
      </c>
      <c r="H1595" s="98">
        <v>20.703721788194443</v>
      </c>
      <c r="I1595" s="98">
        <v>8774.7305555555558</v>
      </c>
      <c r="J1595" s="98">
        <f t="shared" si="184"/>
        <v>66.194055989583333</v>
      </c>
      <c r="K1595" s="98">
        <v>65432.749980106884</v>
      </c>
      <c r="L1595" s="98">
        <f t="shared" si="185"/>
        <v>282.44802721762409</v>
      </c>
      <c r="M1595" s="98">
        <f t="shared" si="187"/>
        <v>281.39949073359611</v>
      </c>
      <c r="N1595" s="98">
        <v>5594.4771858723961</v>
      </c>
      <c r="O1595" s="98">
        <v>6996.3666666666668</v>
      </c>
      <c r="P1595" s="98">
        <v>294.72277777777776</v>
      </c>
      <c r="Q1595" s="98">
        <v>12.27475056015369</v>
      </c>
      <c r="R1595" s="98">
        <f t="shared" si="189"/>
        <v>13.635788734361384</v>
      </c>
      <c r="S1595" s="98">
        <f t="shared" si="186"/>
        <v>736.48503360922143</v>
      </c>
      <c r="T1595" s="101">
        <v>6.8840477739440074</v>
      </c>
    </row>
    <row r="1596" spans="2:20" x14ac:dyDescent="0.2">
      <c r="B1596" s="100">
        <v>43727.333333333336</v>
      </c>
      <c r="C1596" s="98">
        <v>7.9959842035505506</v>
      </c>
      <c r="D1596" s="98">
        <f t="shared" si="190"/>
        <v>11.924232237420371</v>
      </c>
      <c r="E1596" s="98">
        <v>82.834444444444443</v>
      </c>
      <c r="F1596" s="98">
        <f t="shared" si="188"/>
        <v>95.104076003084558</v>
      </c>
      <c r="G1596" s="98">
        <v>43021.130555555559</v>
      </c>
      <c r="H1596" s="98">
        <v>23.678949652777778</v>
      </c>
      <c r="I1596" s="98">
        <v>10112.877222222221</v>
      </c>
      <c r="J1596" s="98">
        <f t="shared" si="184"/>
        <v>59.155494791666669</v>
      </c>
      <c r="K1596" s="98">
        <v>65436.23046875</v>
      </c>
      <c r="L1596" s="98">
        <f t="shared" si="185"/>
        <v>286.00099204396622</v>
      </c>
      <c r="M1596" s="98">
        <f t="shared" si="187"/>
        <v>281.84204298088702</v>
      </c>
      <c r="N1596" s="98">
        <v>6501.9827934328714</v>
      </c>
      <c r="O1596" s="98">
        <v>6559.3583333333336</v>
      </c>
      <c r="P1596" s="98">
        <v>294.87083333333334</v>
      </c>
      <c r="Q1596" s="98">
        <v>8.8698412893671126</v>
      </c>
      <c r="R1596" s="98">
        <f t="shared" si="189"/>
        <v>13.177761950033394</v>
      </c>
      <c r="S1596" s="98">
        <f t="shared" si="186"/>
        <v>532.19047736202674</v>
      </c>
      <c r="T1596" s="101">
        <v>8.3713559884769424</v>
      </c>
    </row>
    <row r="1597" spans="2:20" x14ac:dyDescent="0.2">
      <c r="B1597" s="100">
        <v>43727.375</v>
      </c>
      <c r="C1597" s="98">
        <v>12.775762298266637</v>
      </c>
      <c r="D1597" s="98">
        <f t="shared" si="190"/>
        <v>11.925858844287299</v>
      </c>
      <c r="E1597" s="98">
        <v>99.520555555555561</v>
      </c>
      <c r="F1597" s="98">
        <f t="shared" si="188"/>
        <v>95.892791280862355</v>
      </c>
      <c r="G1597" s="98">
        <v>49021.252824859621</v>
      </c>
      <c r="H1597" s="98">
        <v>19.836360677083334</v>
      </c>
      <c r="I1597" s="98">
        <v>11444.361793518521</v>
      </c>
      <c r="J1597" s="98">
        <f t="shared" si="184"/>
        <v>79.684194878472226</v>
      </c>
      <c r="K1597" s="98">
        <v>65436.23046875</v>
      </c>
      <c r="L1597" s="98">
        <f t="shared" si="185"/>
        <v>287.6321784821821</v>
      </c>
      <c r="M1597" s="98">
        <f t="shared" si="187"/>
        <v>282.31880016208663</v>
      </c>
      <c r="N1597" s="98">
        <v>9600.9483426920578</v>
      </c>
      <c r="O1597" s="98">
        <v>7045.2716666666665</v>
      </c>
      <c r="P1597" s="98">
        <v>294.69388888888886</v>
      </c>
      <c r="Q1597" s="98">
        <v>7.0617104067067462</v>
      </c>
      <c r="R1597" s="98">
        <f t="shared" si="189"/>
        <v>12.674002454019012</v>
      </c>
      <c r="S1597" s="98">
        <f t="shared" si="186"/>
        <v>423.70262440240475</v>
      </c>
      <c r="T1597" s="101">
        <v>10.134622755554608</v>
      </c>
    </row>
    <row r="1598" spans="2:20" x14ac:dyDescent="0.2">
      <c r="B1598" s="100">
        <v>43727.416666666664</v>
      </c>
      <c r="C1598" s="98">
        <v>16.682778130885367</v>
      </c>
      <c r="D1598" s="98">
        <f t="shared" si="190"/>
        <v>11.929365895191561</v>
      </c>
      <c r="E1598" s="98">
        <v>68.873055555555553</v>
      </c>
      <c r="F1598" s="98">
        <f t="shared" si="188"/>
        <v>96.074643132714201</v>
      </c>
      <c r="G1598" s="98">
        <v>53660.544806765982</v>
      </c>
      <c r="H1598" s="98">
        <v>24.776247829861113</v>
      </c>
      <c r="I1598" s="98">
        <v>12790.092907747428</v>
      </c>
      <c r="J1598" s="98">
        <f t="shared" si="184"/>
        <v>44.09680772569444</v>
      </c>
      <c r="K1598" s="98">
        <v>65436.23046875</v>
      </c>
      <c r="L1598" s="98">
        <f t="shared" si="185"/>
        <v>239.0668381145625</v>
      </c>
      <c r="M1598" s="98">
        <f t="shared" si="187"/>
        <v>280.81885479041415</v>
      </c>
      <c r="N1598" s="98">
        <v>12016.086029459635</v>
      </c>
      <c r="O1598" s="98">
        <v>6816.1083333333336</v>
      </c>
      <c r="P1598" s="98">
        <v>239.07166666666666</v>
      </c>
      <c r="Q1598" s="98">
        <v>4.8285521041705375E-3</v>
      </c>
      <c r="R1598" s="98">
        <f t="shared" si="189"/>
        <v>11.853033473839554</v>
      </c>
      <c r="S1598" s="98">
        <f t="shared" si="186"/>
        <v>0.28971312625023227</v>
      </c>
      <c r="T1598" s="101">
        <v>16.921534469922385</v>
      </c>
    </row>
    <row r="1599" spans="2:20" x14ac:dyDescent="0.2">
      <c r="B1599" s="100">
        <v>43727.458333333336</v>
      </c>
      <c r="C1599" s="98">
        <v>16.751696257120411</v>
      </c>
      <c r="D1599" s="98">
        <f t="shared" si="190"/>
        <v>11.93220182980509</v>
      </c>
      <c r="E1599" s="98">
        <v>84.657222222222217</v>
      </c>
      <c r="F1599" s="98">
        <f t="shared" si="188"/>
        <v>95.850441743825328</v>
      </c>
      <c r="G1599" s="98">
        <v>58192.226915707855</v>
      </c>
      <c r="H1599" s="98">
        <v>19.718782552083333</v>
      </c>
      <c r="I1599" s="98">
        <v>14129.928866667151</v>
      </c>
      <c r="J1599" s="98">
        <f t="shared" si="184"/>
        <v>64.938439670138877</v>
      </c>
      <c r="K1599" s="98">
        <v>65436.23046875</v>
      </c>
      <c r="L1599" s="98">
        <f t="shared" si="185"/>
        <v>269.62842136218831</v>
      </c>
      <c r="M1599" s="98">
        <f t="shared" si="187"/>
        <v>280.56865883758536</v>
      </c>
      <c r="N1599" s="98">
        <v>12103.356201171875</v>
      </c>
      <c r="O1599" s="98">
        <v>7887.873333333333</v>
      </c>
      <c r="P1599" s="98">
        <v>281.19416666666666</v>
      </c>
      <c r="Q1599" s="98">
        <v>11.565745304478332</v>
      </c>
      <c r="R1599" s="98">
        <f t="shared" si="189"/>
        <v>11.548437760001784</v>
      </c>
      <c r="S1599" s="98">
        <f t="shared" si="186"/>
        <v>693.94471826869994</v>
      </c>
      <c r="T1599" s="101">
        <v>16.092168847454918</v>
      </c>
    </row>
    <row r="1600" spans="2:20" x14ac:dyDescent="0.2">
      <c r="B1600" s="100">
        <v>43727.5</v>
      </c>
      <c r="C1600" s="98">
        <v>15.644969634657933</v>
      </c>
      <c r="D1600" s="98">
        <f t="shared" si="190"/>
        <v>11.929199300026168</v>
      </c>
      <c r="E1600" s="98">
        <v>116.90379629631838</v>
      </c>
      <c r="F1600" s="98">
        <f t="shared" si="188"/>
        <v>96.345588348764522</v>
      </c>
      <c r="G1600" s="98">
        <v>64125.970138888886</v>
      </c>
      <c r="H1600" s="98">
        <v>24.927593315972221</v>
      </c>
      <c r="I1600" s="98">
        <v>15472.86</v>
      </c>
      <c r="J1600" s="98">
        <f t="shared" si="184"/>
        <v>91.976202980346159</v>
      </c>
      <c r="K1600" s="98">
        <v>65436.23046875</v>
      </c>
      <c r="L1600" s="98">
        <f t="shared" si="185"/>
        <v>286.69047948804376</v>
      </c>
      <c r="M1600" s="98">
        <f t="shared" si="187"/>
        <v>281.04446492152317</v>
      </c>
      <c r="N1600" s="98">
        <v>11502.627960611979</v>
      </c>
      <c r="O1600" s="98">
        <v>7499.2891666666665</v>
      </c>
      <c r="P1600" s="98">
        <v>294.70694444444445</v>
      </c>
      <c r="Q1600" s="98">
        <v>8.0164649564007089</v>
      </c>
      <c r="R1600" s="98">
        <f t="shared" si="189"/>
        <v>11.063611614333732</v>
      </c>
      <c r="S1600" s="98">
        <f t="shared" si="186"/>
        <v>480.98789738404253</v>
      </c>
      <c r="T1600" s="101">
        <v>19.048358668834489</v>
      </c>
    </row>
    <row r="1601" spans="2:20" x14ac:dyDescent="0.2">
      <c r="B1601" s="100">
        <v>43727.541666666664</v>
      </c>
      <c r="C1601" s="98">
        <v>15.155416234334309</v>
      </c>
      <c r="D1601" s="98">
        <f t="shared" si="190"/>
        <v>11.931780074805843</v>
      </c>
      <c r="E1601" s="98">
        <v>99.92305555555555</v>
      </c>
      <c r="F1601" s="98">
        <f t="shared" si="188"/>
        <v>96.524697145060813</v>
      </c>
      <c r="G1601" s="98">
        <v>70380.628086417913</v>
      </c>
      <c r="H1601" s="98">
        <v>20.061968315972223</v>
      </c>
      <c r="I1601" s="98">
        <v>16831.323403704217</v>
      </c>
      <c r="J1601" s="98">
        <f t="shared" si="184"/>
        <v>79.861087239583327</v>
      </c>
      <c r="K1601" s="98">
        <v>65436.23046875</v>
      </c>
      <c r="L1601" s="98">
        <f t="shared" si="185"/>
        <v>288.78659237437182</v>
      </c>
      <c r="M1601" s="98">
        <f t="shared" si="187"/>
        <v>281.58613572469329</v>
      </c>
      <c r="N1601" s="98">
        <v>11252.933210449219</v>
      </c>
      <c r="O1601" s="98">
        <v>7312.665</v>
      </c>
      <c r="P1601" s="98">
        <v>295.60402777777779</v>
      </c>
      <c r="Q1601" s="98">
        <v>6.8174354034059474</v>
      </c>
      <c r="R1601" s="98">
        <f t="shared" si="189"/>
        <v>10.54531722577285</v>
      </c>
      <c r="S1601" s="98">
        <f t="shared" si="186"/>
        <v>409.04612420435683</v>
      </c>
      <c r="T1601" s="101">
        <v>18.275821704372063</v>
      </c>
    </row>
    <row r="1602" spans="2:20" x14ac:dyDescent="0.2">
      <c r="B1602" s="100">
        <v>43727.583333333336</v>
      </c>
      <c r="C1602" s="98">
        <v>14.284949639049591</v>
      </c>
      <c r="D1602" s="98">
        <f t="shared" si="190"/>
        <v>11.928944244540979</v>
      </c>
      <c r="E1602" s="98">
        <v>113.68472222222222</v>
      </c>
      <c r="F1602" s="98">
        <f t="shared" si="188"/>
        <v>97.43261381172745</v>
      </c>
      <c r="G1602" s="98">
        <v>76925.344388888392</v>
      </c>
      <c r="H1602" s="98">
        <v>24.461555989583335</v>
      </c>
      <c r="I1602" s="98">
        <v>18185.649444444443</v>
      </c>
      <c r="J1602" s="98">
        <f t="shared" si="184"/>
        <v>89.223166232638889</v>
      </c>
      <c r="K1602" s="98">
        <v>65436.23046875</v>
      </c>
      <c r="L1602" s="98">
        <f t="shared" si="185"/>
        <v>284.80040464961399</v>
      </c>
      <c r="M1602" s="98">
        <f t="shared" si="187"/>
        <v>281.96138988782008</v>
      </c>
      <c r="N1602" s="98">
        <v>10821.464870605469</v>
      </c>
      <c r="O1602" s="98">
        <v>7072.6108333333332</v>
      </c>
      <c r="P1602" s="98">
        <v>295.16497685186152</v>
      </c>
      <c r="Q1602" s="98">
        <v>10.364572202247542</v>
      </c>
      <c r="R1602" s="98">
        <f t="shared" si="189"/>
        <v>10.172886172214403</v>
      </c>
      <c r="S1602" s="98">
        <f t="shared" si="186"/>
        <v>621.87433213485258</v>
      </c>
      <c r="T1602" s="101">
        <v>17.701885519508892</v>
      </c>
    </row>
    <row r="1603" spans="2:20" x14ac:dyDescent="0.2">
      <c r="B1603" s="100">
        <v>43727.625</v>
      </c>
      <c r="C1603" s="98">
        <v>13.896312284646038</v>
      </c>
      <c r="D1603" s="98">
        <f t="shared" si="190"/>
        <v>11.930928907198462</v>
      </c>
      <c r="E1603" s="98">
        <v>97.502499999999998</v>
      </c>
      <c r="F1603" s="98">
        <f t="shared" si="188"/>
        <v>96.180391589505248</v>
      </c>
      <c r="G1603" s="98">
        <v>83434.988888888882</v>
      </c>
      <c r="H1603" s="98">
        <v>20.727224392361112</v>
      </c>
      <c r="I1603" s="98">
        <v>19546.440106838014</v>
      </c>
      <c r="J1603" s="98">
        <f t="shared" si="184"/>
        <v>76.775275607638889</v>
      </c>
      <c r="K1603" s="98">
        <v>65436.23046875</v>
      </c>
      <c r="L1603" s="98">
        <f t="shared" si="185"/>
        <v>280.25810508191819</v>
      </c>
      <c r="M1603" s="98">
        <f t="shared" si="187"/>
        <v>282.07971576631485</v>
      </c>
      <c r="N1603" s="98">
        <v>10563.05402750651</v>
      </c>
      <c r="O1603" s="98">
        <v>6008.1824999999999</v>
      </c>
      <c r="P1603" s="98">
        <v>295.29754629626871</v>
      </c>
      <c r="Q1603" s="98">
        <v>15.039441214350518</v>
      </c>
      <c r="R1603" s="98">
        <f t="shared" si="189"/>
        <v>10.058636296804881</v>
      </c>
      <c r="S1603" s="98">
        <f t="shared" si="186"/>
        <v>902.36647286103107</v>
      </c>
      <c r="T1603" s="101">
        <v>16.577062526543934</v>
      </c>
    </row>
    <row r="1604" spans="2:20" x14ac:dyDescent="0.2">
      <c r="B1604" s="100">
        <v>43727.666666666664</v>
      </c>
      <c r="C1604" s="98">
        <v>13.685424018978567</v>
      </c>
      <c r="D1604" s="98">
        <f t="shared" si="190"/>
        <v>11.933679781162029</v>
      </c>
      <c r="E1604" s="98">
        <v>118.81083333333333</v>
      </c>
      <c r="F1604" s="98">
        <f t="shared" si="188"/>
        <v>96.774604552468205</v>
      </c>
      <c r="G1604" s="98">
        <v>90053.197972970011</v>
      </c>
      <c r="H1604" s="98">
        <v>21.385731336805556</v>
      </c>
      <c r="I1604" s="98">
        <v>20889.204166666666</v>
      </c>
      <c r="J1604" s="98">
        <f t="shared" si="184"/>
        <v>97.425101996527786</v>
      </c>
      <c r="K1604" s="98">
        <v>65436.23046875</v>
      </c>
      <c r="L1604" s="98">
        <f t="shared" si="185"/>
        <v>280.12113341833151</v>
      </c>
      <c r="M1604" s="98">
        <f t="shared" si="187"/>
        <v>282.06688830450571</v>
      </c>
      <c r="N1604" s="98">
        <v>10439.689520670572</v>
      </c>
      <c r="O1604" s="98">
        <v>6731.208333333333</v>
      </c>
      <c r="P1604" s="98">
        <v>295.37747685188219</v>
      </c>
      <c r="Q1604" s="98">
        <v>15.256343433550663</v>
      </c>
      <c r="R1604" s="98">
        <f t="shared" si="189"/>
        <v>10.081235170659697</v>
      </c>
      <c r="S1604" s="98">
        <f t="shared" si="186"/>
        <v>915.38060601303982</v>
      </c>
      <c r="T1604" s="101">
        <v>13.918823162184822</v>
      </c>
    </row>
    <row r="1605" spans="2:20" x14ac:dyDescent="0.2">
      <c r="B1605" s="100">
        <v>43727.708333333336</v>
      </c>
      <c r="C1605" s="98">
        <v>12.934568995792263</v>
      </c>
      <c r="D1605" s="98">
        <f t="shared" si="190"/>
        <v>11.936755356007444</v>
      </c>
      <c r="E1605" s="98">
        <v>103.09277777777778</v>
      </c>
      <c r="F1605" s="98">
        <f t="shared" si="188"/>
        <v>97.084083719134881</v>
      </c>
      <c r="G1605" s="98">
        <v>96291.770920138893</v>
      </c>
      <c r="H1605" s="98">
        <v>24.218055555555555</v>
      </c>
      <c r="I1605" s="98">
        <v>22261.988744444316</v>
      </c>
      <c r="J1605" s="98">
        <f t="shared" si="184"/>
        <v>78.874722222222232</v>
      </c>
      <c r="K1605" s="98">
        <v>65436.23046875</v>
      </c>
      <c r="L1605" s="98">
        <f t="shared" si="185"/>
        <v>280.54294704618007</v>
      </c>
      <c r="M1605" s="98">
        <f t="shared" si="187"/>
        <v>282.05330549062018</v>
      </c>
      <c r="N1605" s="98">
        <v>9886.7373746744797</v>
      </c>
      <c r="O1605" s="98">
        <v>6423.0658333333331</v>
      </c>
      <c r="P1605" s="98">
        <v>295.54222222222222</v>
      </c>
      <c r="Q1605" s="98">
        <v>14.999275176042122</v>
      </c>
      <c r="R1605" s="98">
        <f t="shared" si="189"/>
        <v>10.11381489812457</v>
      </c>
      <c r="S1605" s="98">
        <f t="shared" si="186"/>
        <v>899.95651056252734</v>
      </c>
      <c r="T1605" s="101">
        <v>13.719877397166048</v>
      </c>
    </row>
    <row r="1606" spans="2:20" x14ac:dyDescent="0.2">
      <c r="B1606" s="100">
        <v>43727.75</v>
      </c>
      <c r="C1606" s="98">
        <v>12.797408183718153</v>
      </c>
      <c r="D1606" s="98">
        <f t="shared" si="190"/>
        <v>11.950922538625017</v>
      </c>
      <c r="E1606" s="98">
        <v>93.635277777777773</v>
      </c>
      <c r="F1606" s="98">
        <f t="shared" si="188"/>
        <v>97.146780478394149</v>
      </c>
      <c r="G1606" s="98">
        <v>102604.59166666561</v>
      </c>
      <c r="H1606" s="98">
        <v>20.041438802083334</v>
      </c>
      <c r="I1606" s="98">
        <v>23619.519470370346</v>
      </c>
      <c r="J1606" s="98">
        <f t="shared" ref="J1606:J1669" si="191">E1606-H1606</f>
        <v>73.593838975694439</v>
      </c>
      <c r="K1606" s="98">
        <v>65436.23046875</v>
      </c>
      <c r="L1606" s="98">
        <f t="shared" ref="L1606:L1669" si="192">P1606-Q1606</f>
        <v>279.74406347786157</v>
      </c>
      <c r="M1606" s="98">
        <f t="shared" si="187"/>
        <v>281.8971328789226</v>
      </c>
      <c r="N1606" s="98">
        <v>9757.76708984375</v>
      </c>
      <c r="O1606" s="98">
        <v>6334.6166666666668</v>
      </c>
      <c r="P1606" s="98">
        <v>295.19923280422887</v>
      </c>
      <c r="Q1606" s="98">
        <v>15.455169326367322</v>
      </c>
      <c r="R1606" s="98">
        <f t="shared" si="189"/>
        <v>10.287490265553894</v>
      </c>
      <c r="S1606" s="98">
        <f t="shared" ref="S1606:S1669" si="193">Q1606*60</f>
        <v>927.31015958203932</v>
      </c>
      <c r="T1606" s="101">
        <v>13.250224545987892</v>
      </c>
    </row>
    <row r="1607" spans="2:20" x14ac:dyDescent="0.2">
      <c r="B1607" s="100">
        <v>43727.791666666664</v>
      </c>
      <c r="C1607" s="98">
        <v>12.772017187894736</v>
      </c>
      <c r="D1607" s="98">
        <f t="shared" si="190"/>
        <v>11.960370086322706</v>
      </c>
      <c r="E1607" s="98">
        <v>119.33833333333334</v>
      </c>
      <c r="F1607" s="98">
        <f t="shared" si="188"/>
        <v>98.047116126542278</v>
      </c>
      <c r="G1607" s="98">
        <v>108763.79347222223</v>
      </c>
      <c r="H1607" s="98">
        <v>24.362250434027779</v>
      </c>
      <c r="I1607" s="98">
        <v>24952.659276728828</v>
      </c>
      <c r="J1607" s="98">
        <f t="shared" si="191"/>
        <v>94.976082899305567</v>
      </c>
      <c r="K1607" s="98">
        <v>65436.23046875</v>
      </c>
      <c r="L1607" s="98">
        <f t="shared" si="192"/>
        <v>277.45018064979826</v>
      </c>
      <c r="M1607" s="98">
        <f t="shared" si="187"/>
        <v>281.59082995254693</v>
      </c>
      <c r="N1607" s="98">
        <v>9714.5478922526036</v>
      </c>
      <c r="O1607" s="98">
        <v>6309.6383333333333</v>
      </c>
      <c r="P1607" s="98">
        <v>295.32851851853229</v>
      </c>
      <c r="Q1607" s="98">
        <v>17.878337868734057</v>
      </c>
      <c r="R1607" s="98">
        <f t="shared" si="189"/>
        <v>10.607180537609171</v>
      </c>
      <c r="S1607" s="98">
        <f t="shared" si="193"/>
        <v>1072.7002721240435</v>
      </c>
      <c r="T1607" s="101">
        <v>12.943483045865642</v>
      </c>
    </row>
    <row r="1608" spans="2:20" x14ac:dyDescent="0.2">
      <c r="B1608" s="100">
        <v>43727.833333333336</v>
      </c>
      <c r="C1608" s="98">
        <v>12.600549887905105</v>
      </c>
      <c r="D1608" s="98">
        <f t="shared" si="190"/>
        <v>11.950562073531101</v>
      </c>
      <c r="E1608" s="98">
        <v>98.67861111111111</v>
      </c>
      <c r="F1608" s="98">
        <f t="shared" si="188"/>
        <v>98.119158950616352</v>
      </c>
      <c r="G1608" s="98">
        <v>114611.80217391333</v>
      </c>
      <c r="H1608" s="98">
        <v>19.90869140625</v>
      </c>
      <c r="I1608" s="98">
        <v>26284.149516666748</v>
      </c>
      <c r="J1608" s="98">
        <f t="shared" si="191"/>
        <v>78.76991970486111</v>
      </c>
      <c r="K1608" s="98">
        <v>65436.23046875</v>
      </c>
      <c r="L1608" s="98">
        <f t="shared" si="192"/>
        <v>273.08174959176682</v>
      </c>
      <c r="M1608" s="98">
        <f t="shared" si="187"/>
        <v>281.26137086477235</v>
      </c>
      <c r="N1608" s="98">
        <v>9561.2012296549474</v>
      </c>
      <c r="O1608" s="98">
        <v>6210.4816666666666</v>
      </c>
      <c r="P1608" s="98">
        <v>294.89089506173298</v>
      </c>
      <c r="Q1608" s="98">
        <v>21.809145469966136</v>
      </c>
      <c r="R1608" s="98">
        <f t="shared" si="189"/>
        <v>10.936217814684129</v>
      </c>
      <c r="S1608" s="98">
        <f t="shared" si="193"/>
        <v>1308.5487281979681</v>
      </c>
      <c r="T1608" s="101">
        <v>12.96452965540915</v>
      </c>
    </row>
    <row r="1609" spans="2:20" x14ac:dyDescent="0.2">
      <c r="B1609" s="100">
        <v>43727.875</v>
      </c>
      <c r="C1609" s="98">
        <v>12.88192286435644</v>
      </c>
      <c r="D1609" s="98">
        <f t="shared" si="190"/>
        <v>11.936754607036233</v>
      </c>
      <c r="E1609" s="98">
        <v>90.468055555555551</v>
      </c>
      <c r="F1609" s="98">
        <f t="shared" si="188"/>
        <v>98.302353395060791</v>
      </c>
      <c r="G1609" s="98">
        <v>120433.19891666363</v>
      </c>
      <c r="H1609" s="98">
        <v>24.77693142361111</v>
      </c>
      <c r="I1609" s="98">
        <v>27611.78638888889</v>
      </c>
      <c r="J1609" s="98">
        <f t="shared" si="191"/>
        <v>65.691124131944434</v>
      </c>
      <c r="K1609" s="98">
        <v>65436.23046875</v>
      </c>
      <c r="L1609" s="98">
        <f t="shared" si="192"/>
        <v>275.99109650743918</v>
      </c>
      <c r="M1609" s="98">
        <f t="shared" si="187"/>
        <v>280.76149837275943</v>
      </c>
      <c r="N1609" s="98">
        <v>9830.7875756835929</v>
      </c>
      <c r="O1609" s="98">
        <v>6369.7066666666669</v>
      </c>
      <c r="P1609" s="98">
        <v>295.12788888888639</v>
      </c>
      <c r="Q1609" s="98">
        <v>19.136792381447222</v>
      </c>
      <c r="R1609" s="98">
        <f t="shared" si="189"/>
        <v>11.435369627684368</v>
      </c>
      <c r="S1609" s="98">
        <f t="shared" si="193"/>
        <v>1148.2075428868334</v>
      </c>
      <c r="T1609" s="101">
        <v>12.854890269229912</v>
      </c>
    </row>
    <row r="1610" spans="2:20" x14ac:dyDescent="0.2">
      <c r="B1610" s="100">
        <v>43727.916666666664</v>
      </c>
      <c r="C1610" s="98">
        <v>13.336343967119852</v>
      </c>
      <c r="D1610" s="98">
        <f t="shared" si="190"/>
        <v>11.925928400895183</v>
      </c>
      <c r="E1610" s="98">
        <v>87.763333333333335</v>
      </c>
      <c r="F1610" s="98">
        <f t="shared" si="188"/>
        <v>97.782411265431179</v>
      </c>
      <c r="G1610" s="98">
        <v>126057.84722222222</v>
      </c>
      <c r="H1610" s="98">
        <v>19.732736545138888</v>
      </c>
      <c r="I1610" s="98">
        <v>28941.343496294914</v>
      </c>
      <c r="J1610" s="98">
        <f t="shared" si="191"/>
        <v>68.030596788194444</v>
      </c>
      <c r="K1610" s="98">
        <v>65436.23046875</v>
      </c>
      <c r="L1610" s="98">
        <f t="shared" si="192"/>
        <v>270.04281900462308</v>
      </c>
      <c r="M1610" s="98">
        <f t="shared" si="187"/>
        <v>280.30014478285921</v>
      </c>
      <c r="N1610" s="98">
        <v>10250.899545898437</v>
      </c>
      <c r="O1610" s="98">
        <v>6658.8850000000002</v>
      </c>
      <c r="P1610" s="98">
        <v>294.73594444445439</v>
      </c>
      <c r="Q1610" s="98">
        <v>24.693125439831313</v>
      </c>
      <c r="R1610" s="98">
        <f t="shared" si="189"/>
        <v>11.892572754622059</v>
      </c>
      <c r="S1610" s="98">
        <f t="shared" si="193"/>
        <v>1481.5875263898788</v>
      </c>
      <c r="T1610" s="101">
        <v>13.45373760763297</v>
      </c>
    </row>
    <row r="1611" spans="2:20" x14ac:dyDescent="0.2">
      <c r="B1611" s="100">
        <v>43727.958333333336</v>
      </c>
      <c r="C1611" s="98">
        <v>13.209937187265604</v>
      </c>
      <c r="D1611" s="98">
        <f t="shared" si="190"/>
        <v>11.889841079729287</v>
      </c>
      <c r="E1611" s="98">
        <v>107.14611111111111</v>
      </c>
      <c r="F1611" s="98">
        <f t="shared" si="188"/>
        <v>98.072831790124383</v>
      </c>
      <c r="G1611" s="98">
        <v>131906.44236111111</v>
      </c>
      <c r="H1611" s="98">
        <v>23.723893229166666</v>
      </c>
      <c r="I1611" s="98">
        <v>30264.676111111112</v>
      </c>
      <c r="J1611" s="98">
        <f t="shared" si="191"/>
        <v>83.422217881944448</v>
      </c>
      <c r="K1611" s="98">
        <v>65436.23046875</v>
      </c>
      <c r="L1611" s="98">
        <f t="shared" si="192"/>
        <v>276.39568060691153</v>
      </c>
      <c r="M1611" s="98">
        <f t="shared" si="187"/>
        <v>279.81784426609374</v>
      </c>
      <c r="N1611" s="98">
        <v>10149.922224121094</v>
      </c>
      <c r="O1611" s="98">
        <v>6599.2533333333331</v>
      </c>
      <c r="P1611" s="98">
        <v>295.35276455029015</v>
      </c>
      <c r="Q1611" s="98">
        <v>18.957083943378596</v>
      </c>
      <c r="R1611" s="98">
        <f t="shared" si="189"/>
        <v>12.382349572094073</v>
      </c>
      <c r="S1611" s="98">
        <f t="shared" si="193"/>
        <v>1137.4250366027156</v>
      </c>
      <c r="T1611" s="101">
        <v>13.78830675326831</v>
      </c>
    </row>
    <row r="1612" spans="2:20" x14ac:dyDescent="0.2">
      <c r="B1612" s="100">
        <v>43728</v>
      </c>
      <c r="C1612" s="98">
        <v>12.603333960506651</v>
      </c>
      <c r="D1612" s="98">
        <f t="shared" si="190"/>
        <v>11.878063327328748</v>
      </c>
      <c r="E1612" s="98">
        <v>87.035277777777779</v>
      </c>
      <c r="F1612" s="98">
        <f t="shared" si="188"/>
        <v>97.979023919754013</v>
      </c>
      <c r="G1612" s="98">
        <v>137550.77339743628</v>
      </c>
      <c r="H1612" s="98">
        <v>21.115440538194445</v>
      </c>
      <c r="I1612" s="98">
        <v>31613.817798353964</v>
      </c>
      <c r="J1612" s="98">
        <f t="shared" si="191"/>
        <v>65.91983723958333</v>
      </c>
      <c r="K1612" s="98">
        <v>65436.23046875</v>
      </c>
      <c r="L1612" s="98">
        <f t="shared" si="192"/>
        <v>271.06114670761087</v>
      </c>
      <c r="M1612" s="98">
        <f t="shared" si="187"/>
        <v>279.37033686895893</v>
      </c>
      <c r="N1612" s="98">
        <v>9678.2365576171869</v>
      </c>
      <c r="O1612" s="98">
        <v>6286.4866666666667</v>
      </c>
      <c r="P1612" s="98">
        <v>295.18916666666667</v>
      </c>
      <c r="Q1612" s="98">
        <v>24.12801995905582</v>
      </c>
      <c r="R1612" s="98">
        <f t="shared" si="189"/>
        <v>12.816072247006664</v>
      </c>
      <c r="S1612" s="98">
        <f t="shared" si="193"/>
        <v>1447.6811975433493</v>
      </c>
      <c r="T1612" s="101">
        <v>13.480645891681004</v>
      </c>
    </row>
    <row r="1613" spans="2:20" x14ac:dyDescent="0.2">
      <c r="B1613" s="100">
        <v>43728.041666666664</v>
      </c>
      <c r="C1613" s="98">
        <v>10.877700172884182</v>
      </c>
      <c r="D1613" s="98">
        <f t="shared" si="190"/>
        <v>11.864160395648028</v>
      </c>
      <c r="E1613" s="98">
        <v>95.901805555555555</v>
      </c>
      <c r="F1613" s="98">
        <f t="shared" si="188"/>
        <v>97.812733410494786</v>
      </c>
      <c r="G1613" s="98">
        <v>3812.1361111111109</v>
      </c>
      <c r="H1613" s="98">
        <v>21.372276475694445</v>
      </c>
      <c r="I1613" s="98">
        <v>764.64194444444445</v>
      </c>
      <c r="J1613" s="98">
        <f t="shared" si="191"/>
        <v>74.529529079861106</v>
      </c>
      <c r="K1613" s="98">
        <v>7463.1618743109702</v>
      </c>
      <c r="L1613" s="98">
        <f t="shared" si="192"/>
        <v>277.4893698188497</v>
      </c>
      <c r="M1613" s="98">
        <f t="shared" si="187"/>
        <v>278.94556882306932</v>
      </c>
      <c r="N1613" s="98">
        <v>8832.9130257161451</v>
      </c>
      <c r="O1613" s="98">
        <v>5790.6091666666671</v>
      </c>
      <c r="P1613" s="98">
        <v>295.0887037038803</v>
      </c>
      <c r="Q1613" s="98">
        <v>17.599333885030614</v>
      </c>
      <c r="R1613" s="98">
        <f t="shared" si="189"/>
        <v>13.255026249693129</v>
      </c>
      <c r="S1613" s="98">
        <f t="shared" si="193"/>
        <v>1055.9600331018369</v>
      </c>
      <c r="T1613" s="101">
        <v>12.565366647814969</v>
      </c>
    </row>
    <row r="1614" spans="2:20" x14ac:dyDescent="0.2">
      <c r="B1614" s="100">
        <v>43728.083333333336</v>
      </c>
      <c r="C1614" s="98">
        <v>9.0722485828399666</v>
      </c>
      <c r="D1614" s="98">
        <f t="shared" si="190"/>
        <v>11.84658326063208</v>
      </c>
      <c r="E1614" s="98">
        <v>112.63333333333334</v>
      </c>
      <c r="F1614" s="98">
        <f t="shared" si="188"/>
        <v>98.041194058642915</v>
      </c>
      <c r="G1614" s="98">
        <v>8992.2982638888898</v>
      </c>
      <c r="H1614" s="98">
        <v>23.82756076388889</v>
      </c>
      <c r="I1614" s="98">
        <v>2022.1204059823353</v>
      </c>
      <c r="J1614" s="98">
        <f t="shared" si="191"/>
        <v>88.805772569444457</v>
      </c>
      <c r="K1614" s="98">
        <v>22026.900359700521</v>
      </c>
      <c r="L1614" s="98">
        <f t="shared" si="192"/>
        <v>271.3432821672684</v>
      </c>
      <c r="M1614" s="98">
        <f t="shared" si="187"/>
        <v>278.54014516752881</v>
      </c>
      <c r="N1614" s="98">
        <v>7591.7814607747396</v>
      </c>
      <c r="O1614" s="98">
        <v>5454.6283333333331</v>
      </c>
      <c r="P1614" s="98">
        <v>294.96611111109456</v>
      </c>
      <c r="Q1614" s="98">
        <v>23.622828943826153</v>
      </c>
      <c r="R1614" s="98">
        <f t="shared" si="189"/>
        <v>13.666962893915231</v>
      </c>
      <c r="S1614" s="98">
        <f t="shared" si="193"/>
        <v>1417.3697366295692</v>
      </c>
      <c r="T1614" s="101">
        <v>10.838682764106327</v>
      </c>
    </row>
    <row r="1615" spans="2:20" x14ac:dyDescent="0.2">
      <c r="B1615" s="100">
        <v>43728.125</v>
      </c>
      <c r="C1615" s="98">
        <v>7.8941965306782445</v>
      </c>
      <c r="D1615" s="98">
        <f t="shared" si="190"/>
        <v>11.839803646159917</v>
      </c>
      <c r="E1615" s="98">
        <v>94.526111111111106</v>
      </c>
      <c r="F1615" s="98">
        <f t="shared" si="188"/>
        <v>97.778804012346612</v>
      </c>
      <c r="G1615" s="98">
        <v>14822.807078852124</v>
      </c>
      <c r="H1615" s="98">
        <v>19.704709201388887</v>
      </c>
      <c r="I1615" s="98">
        <v>3350.663738888858</v>
      </c>
      <c r="J1615" s="98">
        <f t="shared" si="191"/>
        <v>74.821401909722226</v>
      </c>
      <c r="K1615" s="98">
        <v>36846.049354926217</v>
      </c>
      <c r="L1615" s="98">
        <f t="shared" si="192"/>
        <v>276.08821925082555</v>
      </c>
      <c r="M1615" s="98">
        <f t="shared" si="187"/>
        <v>278.03350649200786</v>
      </c>
      <c r="N1615" s="98">
        <v>6747.4705367024735</v>
      </c>
      <c r="O1615" s="98">
        <v>5452.3591666666671</v>
      </c>
      <c r="P1615" s="98">
        <v>294.619490740738</v>
      </c>
      <c r="Q1615" s="98">
        <v>18.531271489912438</v>
      </c>
      <c r="R1615" s="98">
        <f t="shared" si="189"/>
        <v>14.150075059295574</v>
      </c>
      <c r="S1615" s="98">
        <f t="shared" si="193"/>
        <v>1111.8762893947462</v>
      </c>
      <c r="T1615" s="101">
        <v>9.2039538298138517</v>
      </c>
    </row>
    <row r="1616" spans="2:20" x14ac:dyDescent="0.2">
      <c r="B1616" s="100">
        <v>43728.166666666664</v>
      </c>
      <c r="C1616" s="98">
        <v>7.055735524895911</v>
      </c>
      <c r="D1616" s="98">
        <f t="shared" si="190"/>
        <v>11.840184949562001</v>
      </c>
      <c r="E1616" s="98">
        <v>87.662777777777777</v>
      </c>
      <c r="F1616" s="98">
        <f t="shared" si="188"/>
        <v>97.871905864198467</v>
      </c>
      <c r="G1616" s="98">
        <v>20447.890564817488</v>
      </c>
      <c r="H1616" s="98">
        <v>25.157573784722221</v>
      </c>
      <c r="I1616" s="98">
        <v>4694.7389937104454</v>
      </c>
      <c r="J1616" s="98">
        <f t="shared" si="191"/>
        <v>62.505203993055559</v>
      </c>
      <c r="K1616" s="98">
        <v>50279.312664930556</v>
      </c>
      <c r="L1616" s="98">
        <f t="shared" si="192"/>
        <v>271.66033023539103</v>
      </c>
      <c r="M1616" s="98">
        <f t="shared" si="187"/>
        <v>277.41318569343326</v>
      </c>
      <c r="N1616" s="98">
        <v>6186.4531591796876</v>
      </c>
      <c r="O1616" s="98">
        <v>5459.0649999999996</v>
      </c>
      <c r="P1616" s="98">
        <v>294.92185185184081</v>
      </c>
      <c r="Q1616" s="98">
        <v>23.261521616449787</v>
      </c>
      <c r="R1616" s="98">
        <f t="shared" si="189"/>
        <v>14.756560981326471</v>
      </c>
      <c r="S1616" s="98">
        <f t="shared" si="193"/>
        <v>1395.6912969869873</v>
      </c>
      <c r="T1616" s="101">
        <v>8.1704207224854173</v>
      </c>
    </row>
    <row r="1617" spans="2:20" x14ac:dyDescent="0.2">
      <c r="B1617" s="100">
        <v>43728.208333333336</v>
      </c>
      <c r="C1617" s="98">
        <v>6.384301902139204</v>
      </c>
      <c r="D1617" s="98">
        <f t="shared" si="190"/>
        <v>11.831103259403612</v>
      </c>
      <c r="E1617" s="98">
        <v>83.207499999999996</v>
      </c>
      <c r="F1617" s="98">
        <f t="shared" si="188"/>
        <v>96.876471836420691</v>
      </c>
      <c r="G1617" s="98">
        <v>25732.069444444445</v>
      </c>
      <c r="H1617" s="98">
        <v>19.73249782986111</v>
      </c>
      <c r="I1617" s="98">
        <v>6051.1961805555557</v>
      </c>
      <c r="J1617" s="98">
        <f t="shared" si="191"/>
        <v>63.475002170138886</v>
      </c>
      <c r="K1617" s="98">
        <v>62147.902419342994</v>
      </c>
      <c r="L1617" s="98">
        <f t="shared" si="192"/>
        <v>276.28045299970444</v>
      </c>
      <c r="M1617" s="98">
        <f t="shared" si="187"/>
        <v>277.12107447881925</v>
      </c>
      <c r="N1617" s="98">
        <v>5702.8325191243493</v>
      </c>
      <c r="O1617" s="98">
        <v>5463.2691666666669</v>
      </c>
      <c r="P1617" s="98">
        <v>295.10891203700669</v>
      </c>
      <c r="Q1617" s="98">
        <v>18.82845903730227</v>
      </c>
      <c r="R1617" s="98">
        <f t="shared" si="189"/>
        <v>15.045442064766538</v>
      </c>
      <c r="S1617" s="98">
        <f t="shared" si="193"/>
        <v>1129.7075422381363</v>
      </c>
      <c r="T1617" s="101">
        <v>7.4621703119665552</v>
      </c>
    </row>
    <row r="1618" spans="2:20" x14ac:dyDescent="0.2">
      <c r="B1618" s="100">
        <v>43728.25</v>
      </c>
      <c r="C1618" s="98">
        <v>6.1273455544575377</v>
      </c>
      <c r="D1618" s="98">
        <f t="shared" si="190"/>
        <v>11.827621869967873</v>
      </c>
      <c r="E1618" s="98">
        <v>90.468333333333334</v>
      </c>
      <c r="F1618" s="98">
        <f t="shared" si="188"/>
        <v>96.715233410494747</v>
      </c>
      <c r="G1618" s="98">
        <v>31073.512478631073</v>
      </c>
      <c r="H1618" s="98">
        <v>25.031282552083333</v>
      </c>
      <c r="I1618" s="98">
        <v>7383.4169259259597</v>
      </c>
      <c r="J1618" s="98">
        <f t="shared" si="191"/>
        <v>65.437050781250008</v>
      </c>
      <c r="K1618" s="98">
        <v>73968.252026909729</v>
      </c>
      <c r="L1618" s="98">
        <f t="shared" si="192"/>
        <v>272.42492768362996</v>
      </c>
      <c r="M1618" s="98">
        <f t="shared" si="187"/>
        <v>276.45955991586095</v>
      </c>
      <c r="N1618" s="98">
        <v>5514.440358886719</v>
      </c>
      <c r="O1618" s="98">
        <v>5466.4108333333334</v>
      </c>
      <c r="P1618" s="98">
        <v>295.28187500000001</v>
      </c>
      <c r="Q1618" s="98">
        <v>22.856947316370043</v>
      </c>
      <c r="R1618" s="98">
        <f t="shared" si="189"/>
        <v>15.70951854901997</v>
      </c>
      <c r="S1618" s="98">
        <f t="shared" si="193"/>
        <v>1371.4168389822025</v>
      </c>
      <c r="T1618" s="101">
        <v>7.1016767438930559</v>
      </c>
    </row>
    <row r="1619" spans="2:20" x14ac:dyDescent="0.2">
      <c r="B1619" s="100">
        <v>43728.291666666664</v>
      </c>
      <c r="C1619" s="98">
        <v>6.3745039161056694</v>
      </c>
      <c r="D1619" s="98">
        <f t="shared" si="190"/>
        <v>11.824808630002039</v>
      </c>
      <c r="E1619" s="98">
        <v>79.670277777777784</v>
      </c>
      <c r="F1619" s="98">
        <f t="shared" si="188"/>
        <v>96.414087577161411</v>
      </c>
      <c r="G1619" s="98">
        <v>35998.36356209185</v>
      </c>
      <c r="H1619" s="98">
        <v>20.030338541666666</v>
      </c>
      <c r="I1619" s="98">
        <v>8722.6786194445849</v>
      </c>
      <c r="J1619" s="98">
        <f t="shared" si="191"/>
        <v>59.639939236111118</v>
      </c>
      <c r="K1619" s="98">
        <v>80129.304209346243</v>
      </c>
      <c r="L1619" s="98">
        <f t="shared" si="192"/>
        <v>276.19620063550354</v>
      </c>
      <c r="M1619" s="98">
        <f t="shared" si="187"/>
        <v>276.19906714160589</v>
      </c>
      <c r="N1619" s="98">
        <v>5910.338748779297</v>
      </c>
      <c r="O1619" s="98">
        <v>5466.1158333333333</v>
      </c>
      <c r="P1619" s="98">
        <v>295.09305555557211</v>
      </c>
      <c r="Q1619" s="98">
        <v>18.896854920068549</v>
      </c>
      <c r="R1619" s="98">
        <f t="shared" si="189"/>
        <v>15.985439564016424</v>
      </c>
      <c r="S1619" s="98">
        <f t="shared" si="193"/>
        <v>1133.8112952041129</v>
      </c>
      <c r="T1619" s="101">
        <v>7.2976234187744558</v>
      </c>
    </row>
    <row r="1620" spans="2:20" x14ac:dyDescent="0.2">
      <c r="B1620" s="100">
        <v>43728.333333333336</v>
      </c>
      <c r="C1620" s="98">
        <v>7.5457313233829337</v>
      </c>
      <c r="D1620" s="98">
        <f t="shared" si="190"/>
        <v>11.806048093328387</v>
      </c>
      <c r="E1620" s="98">
        <v>76.548888888888882</v>
      </c>
      <c r="F1620" s="98">
        <f t="shared" si="188"/>
        <v>96.152189429013276</v>
      </c>
      <c r="G1620" s="98">
        <v>41039.38654805952</v>
      </c>
      <c r="H1620" s="98">
        <v>24.075629340277779</v>
      </c>
      <c r="I1620" s="98">
        <v>10050.898888888889</v>
      </c>
      <c r="J1620" s="98">
        <f t="shared" si="191"/>
        <v>52.473259548611104</v>
      </c>
      <c r="K1620" s="98">
        <v>80132.0078125</v>
      </c>
      <c r="L1620" s="98">
        <f t="shared" si="192"/>
        <v>271.8354383640081</v>
      </c>
      <c r="M1620" s="98">
        <f t="shared" si="187"/>
        <v>275.60883573827431</v>
      </c>
      <c r="N1620" s="98">
        <v>6833.2578584798175</v>
      </c>
      <c r="O1620" s="98">
        <v>5485.1774999999998</v>
      </c>
      <c r="P1620" s="98">
        <v>295.08222222222224</v>
      </c>
      <c r="Q1620" s="98">
        <v>23.246783858214169</v>
      </c>
      <c r="R1620" s="98">
        <f t="shared" si="189"/>
        <v>16.584478837718382</v>
      </c>
      <c r="S1620" s="98">
        <f t="shared" si="193"/>
        <v>1394.8070314928502</v>
      </c>
      <c r="T1620" s="101">
        <v>8.2069184513760014</v>
      </c>
    </row>
    <row r="1621" spans="2:20" x14ac:dyDescent="0.2">
      <c r="B1621" s="100">
        <v>43728.375</v>
      </c>
      <c r="C1621" s="98">
        <v>11.929573888728241</v>
      </c>
      <c r="D1621" s="98">
        <f t="shared" si="190"/>
        <v>11.770790242930955</v>
      </c>
      <c r="E1621" s="98">
        <v>97.11055555555555</v>
      </c>
      <c r="F1621" s="98">
        <f t="shared" si="188"/>
        <v>96.051772762346602</v>
      </c>
      <c r="G1621" s="98">
        <v>46251.341249999998</v>
      </c>
      <c r="H1621" s="98">
        <v>20.868012152777776</v>
      </c>
      <c r="I1621" s="98">
        <v>11411.222734261701</v>
      </c>
      <c r="J1621" s="98">
        <f t="shared" si="191"/>
        <v>76.24254340277777</v>
      </c>
      <c r="K1621" s="98">
        <v>80132.0078125</v>
      </c>
      <c r="L1621" s="98">
        <f t="shared" si="192"/>
        <v>276.29308259387813</v>
      </c>
      <c r="M1621" s="98">
        <f t="shared" si="187"/>
        <v>275.13637340959502</v>
      </c>
      <c r="N1621" s="98">
        <v>10512.927030436198</v>
      </c>
      <c r="O1621" s="98">
        <v>6811.7349999999997</v>
      </c>
      <c r="P1621" s="98">
        <v>294.98638888888888</v>
      </c>
      <c r="Q1621" s="98">
        <v>18.693306295010778</v>
      </c>
      <c r="R1621" s="98">
        <f t="shared" si="189"/>
        <v>17.069128666397717</v>
      </c>
      <c r="S1621" s="98">
        <f t="shared" si="193"/>
        <v>1121.5983777006468</v>
      </c>
      <c r="T1621" s="101">
        <v>11.271911560051247</v>
      </c>
    </row>
    <row r="1622" spans="2:20" x14ac:dyDescent="0.2">
      <c r="B1622" s="100">
        <v>43728.416666666664</v>
      </c>
      <c r="C1622" s="98">
        <v>15.765809775458441</v>
      </c>
      <c r="D1622" s="98">
        <f t="shared" si="190"/>
        <v>11.7325832281215</v>
      </c>
      <c r="E1622" s="98">
        <v>74.870694444444439</v>
      </c>
      <c r="F1622" s="98">
        <f t="shared" si="188"/>
        <v>96.301674382716968</v>
      </c>
      <c r="G1622" s="98">
        <v>50537.229083568258</v>
      </c>
      <c r="H1622" s="98">
        <v>20.81201171875</v>
      </c>
      <c r="I1622" s="98">
        <v>12731.454722222223</v>
      </c>
      <c r="J1622" s="98">
        <f t="shared" si="191"/>
        <v>54.058682725694439</v>
      </c>
      <c r="K1622" s="98">
        <v>80132.0078125</v>
      </c>
      <c r="L1622" s="98">
        <f t="shared" si="192"/>
        <v>271.76594319054465</v>
      </c>
      <c r="M1622" s="98">
        <f t="shared" si="187"/>
        <v>276.49883612109431</v>
      </c>
      <c r="N1622" s="98">
        <v>13249.297089029948</v>
      </c>
      <c r="O1622" s="98">
        <v>8633.5949999999993</v>
      </c>
      <c r="P1622" s="98">
        <v>294.99962962965168</v>
      </c>
      <c r="Q1622" s="98">
        <v>23.233686439107018</v>
      </c>
      <c r="R1622" s="98">
        <f t="shared" si="189"/>
        <v>18.036997745022838</v>
      </c>
      <c r="S1622" s="98">
        <f t="shared" si="193"/>
        <v>1394.021186346421</v>
      </c>
      <c r="T1622" s="101">
        <v>16.273231876691181</v>
      </c>
    </row>
    <row r="1623" spans="2:20" x14ac:dyDescent="0.2">
      <c r="B1623" s="100">
        <v>43728.458333333336</v>
      </c>
      <c r="C1623" s="98">
        <v>15.685003005398645</v>
      </c>
      <c r="D1623" s="98">
        <f t="shared" si="190"/>
        <v>11.688137675966425</v>
      </c>
      <c r="E1623" s="98">
        <v>53.461944444444441</v>
      </c>
      <c r="F1623" s="98">
        <f t="shared" si="188"/>
        <v>95.00187114197621</v>
      </c>
      <c r="G1623" s="98">
        <v>54962.594925926045</v>
      </c>
      <c r="H1623" s="98">
        <v>23.519270833333334</v>
      </c>
      <c r="I1623" s="98">
        <v>14061.831101189189</v>
      </c>
      <c r="J1623" s="98">
        <f t="shared" si="191"/>
        <v>29.942673611111108</v>
      </c>
      <c r="K1623" s="98">
        <v>80132.0078125</v>
      </c>
      <c r="L1623" s="98">
        <f t="shared" si="192"/>
        <v>276.34088059201832</v>
      </c>
      <c r="M1623" s="98">
        <f t="shared" si="187"/>
        <v>276.77852192233718</v>
      </c>
      <c r="N1623" s="98">
        <v>13537.328435872396</v>
      </c>
      <c r="O1623" s="98">
        <v>8855.3408333333336</v>
      </c>
      <c r="P1623" s="98">
        <v>294.65249999999997</v>
      </c>
      <c r="Q1623" s="98">
        <v>18.311619407981635</v>
      </c>
      <c r="R1623" s="98">
        <f t="shared" si="189"/>
        <v>18.318075832668807</v>
      </c>
      <c r="S1623" s="98">
        <f t="shared" si="193"/>
        <v>1098.697164478898</v>
      </c>
      <c r="T1623" s="101">
        <v>18.576368548016376</v>
      </c>
    </row>
    <row r="1624" spans="2:20" x14ac:dyDescent="0.2">
      <c r="B1624" s="100">
        <v>43728.5</v>
      </c>
      <c r="C1624" s="98">
        <v>15.370409581044482</v>
      </c>
      <c r="D1624" s="98">
        <f t="shared" si="190"/>
        <v>11.676697673732534</v>
      </c>
      <c r="E1624" s="98">
        <v>85.152500000000003</v>
      </c>
      <c r="F1624" s="98">
        <f t="shared" si="188"/>
        <v>93.678900462962943</v>
      </c>
      <c r="G1624" s="98">
        <v>58933.333333333336</v>
      </c>
      <c r="H1624" s="98">
        <v>19.981749131944444</v>
      </c>
      <c r="I1624" s="98">
        <v>15384.794124999949</v>
      </c>
      <c r="J1624" s="98">
        <f t="shared" si="191"/>
        <v>65.170750868055563</v>
      </c>
      <c r="K1624" s="98">
        <v>80132.0078125</v>
      </c>
      <c r="L1624" s="98">
        <f t="shared" si="192"/>
        <v>271.29043243909706</v>
      </c>
      <c r="M1624" s="98">
        <f t="shared" si="187"/>
        <v>276.13685329529778</v>
      </c>
      <c r="N1624" s="98">
        <v>13105.498438313802</v>
      </c>
      <c r="O1624" s="98">
        <v>8547.4675000000007</v>
      </c>
      <c r="P1624" s="98">
        <v>295.07574074074626</v>
      </c>
      <c r="Q1624" s="98">
        <v>23.785308301649184</v>
      </c>
      <c r="R1624" s="98">
        <f t="shared" si="189"/>
        <v>18.975110972054164</v>
      </c>
      <c r="S1624" s="98">
        <f t="shared" si="193"/>
        <v>1427.118498098951</v>
      </c>
      <c r="T1624" s="101">
        <v>18.381799379848655</v>
      </c>
    </row>
    <row r="1625" spans="2:20" x14ac:dyDescent="0.2">
      <c r="B1625" s="100">
        <v>43728.541666666664</v>
      </c>
      <c r="C1625" s="98">
        <v>14.752628551236251</v>
      </c>
      <c r="D1625" s="98">
        <f t="shared" si="190"/>
        <v>11.659914853603446</v>
      </c>
      <c r="E1625" s="98">
        <v>95.602222222222224</v>
      </c>
      <c r="F1625" s="98">
        <f t="shared" si="188"/>
        <v>93.498865740740726</v>
      </c>
      <c r="G1625" s="98">
        <v>64293.433333333334</v>
      </c>
      <c r="H1625" s="98">
        <v>24.971321614583335</v>
      </c>
      <c r="I1625" s="98">
        <v>16726.741806830301</v>
      </c>
      <c r="J1625" s="98">
        <f t="shared" si="191"/>
        <v>70.630900607638893</v>
      </c>
      <c r="K1625" s="98">
        <v>80132.0078125</v>
      </c>
      <c r="L1625" s="98">
        <f t="shared" si="192"/>
        <v>277.27612193072832</v>
      </c>
      <c r="M1625" s="98">
        <f t="shared" si="187"/>
        <v>275.65725036014595</v>
      </c>
      <c r="N1625" s="98">
        <v>12401.33334391276</v>
      </c>
      <c r="O1625" s="98">
        <v>8117.0683333333336</v>
      </c>
      <c r="P1625" s="98">
        <v>295.29310185184909</v>
      </c>
      <c r="Q1625" s="98">
        <v>18.016979921120736</v>
      </c>
      <c r="R1625" s="98">
        <f t="shared" si="189"/>
        <v>19.44175866029228</v>
      </c>
      <c r="S1625" s="98">
        <f t="shared" si="193"/>
        <v>1081.0187952672441</v>
      </c>
      <c r="T1625" s="101">
        <v>17.890713618820946</v>
      </c>
    </row>
    <row r="1626" spans="2:20" x14ac:dyDescent="0.2">
      <c r="B1626" s="100">
        <v>43728.583333333336</v>
      </c>
      <c r="C1626" s="98">
        <v>13.851973044430682</v>
      </c>
      <c r="D1626" s="98">
        <f t="shared" si="190"/>
        <v>11.641874162160994</v>
      </c>
      <c r="E1626" s="98">
        <v>126.24648148139318</v>
      </c>
      <c r="F1626" s="98">
        <f t="shared" si="188"/>
        <v>94.022272376539533</v>
      </c>
      <c r="G1626" s="98">
        <v>71222.241176470648</v>
      </c>
      <c r="H1626" s="98">
        <v>19.74609375</v>
      </c>
      <c r="I1626" s="98">
        <v>18059.480459259154</v>
      </c>
      <c r="J1626" s="98">
        <f t="shared" si="191"/>
        <v>106.50038773139318</v>
      </c>
      <c r="K1626" s="98">
        <v>80132.0078125</v>
      </c>
      <c r="L1626" s="98">
        <f t="shared" si="192"/>
        <v>271.54790051924738</v>
      </c>
      <c r="M1626" s="98">
        <f t="shared" si="187"/>
        <v>275.10506268804733</v>
      </c>
      <c r="N1626" s="98">
        <v>10598.895196940104</v>
      </c>
      <c r="O1626" s="98">
        <v>6906.9224999999997</v>
      </c>
      <c r="P1626" s="98">
        <v>295.08414814813267</v>
      </c>
      <c r="Q1626" s="98">
        <v>23.53624762888532</v>
      </c>
      <c r="R1626" s="98">
        <f t="shared" si="189"/>
        <v>19.990578469735521</v>
      </c>
      <c r="S1626" s="98">
        <f t="shared" si="193"/>
        <v>1412.1748577331191</v>
      </c>
      <c r="T1626" s="101">
        <v>15.977818825480192</v>
      </c>
    </row>
    <row r="1627" spans="2:20" x14ac:dyDescent="0.2">
      <c r="B1627" s="100">
        <v>43728.625</v>
      </c>
      <c r="C1627" s="98">
        <v>13.369025730102893</v>
      </c>
      <c r="D1627" s="98">
        <f t="shared" si="190"/>
        <v>11.619903889055031</v>
      </c>
      <c r="E1627" s="98">
        <v>98.615555555555559</v>
      </c>
      <c r="F1627" s="98">
        <f t="shared" si="188"/>
        <v>94.068649691354324</v>
      </c>
      <c r="G1627" s="98">
        <v>77617.527165725493</v>
      </c>
      <c r="H1627" s="98">
        <v>24.996289062500001</v>
      </c>
      <c r="I1627" s="98">
        <v>19385.748055555556</v>
      </c>
      <c r="J1627" s="98">
        <f t="shared" si="191"/>
        <v>73.619266493055562</v>
      </c>
      <c r="K1627" s="98">
        <v>80132.0078125</v>
      </c>
      <c r="L1627" s="98">
        <f t="shared" si="192"/>
        <v>277.32435341860275</v>
      </c>
      <c r="M1627" s="98">
        <f t="shared" ref="M1627:M1690" si="194">AVERAGE(L1604:L1627)</f>
        <v>274.98282303540924</v>
      </c>
      <c r="N1627" s="98">
        <v>10185.908086751302</v>
      </c>
      <c r="O1627" s="98">
        <v>6624.8483333333334</v>
      </c>
      <c r="P1627" s="98">
        <v>295.31083333331679</v>
      </c>
      <c r="Q1627" s="98">
        <v>17.986479914714064</v>
      </c>
      <c r="R1627" s="98">
        <f t="shared" si="189"/>
        <v>20.113371748917334</v>
      </c>
      <c r="S1627" s="98">
        <f t="shared" si="193"/>
        <v>1079.1887948828439</v>
      </c>
      <c r="T1627" s="101">
        <v>14.003465216825974</v>
      </c>
    </row>
    <row r="1628" spans="2:20" x14ac:dyDescent="0.2">
      <c r="B1628" s="100">
        <v>43728.666666666664</v>
      </c>
      <c r="C1628" s="98">
        <v>13.006563009561312</v>
      </c>
      <c r="D1628" s="98">
        <f t="shared" si="190"/>
        <v>11.591618013662645</v>
      </c>
      <c r="E1628" s="98">
        <v>94.56861111111111</v>
      </c>
      <c r="F1628" s="98">
        <f t="shared" si="188"/>
        <v>93.058557098761739</v>
      </c>
      <c r="G1628" s="98">
        <v>83997.097286819087</v>
      </c>
      <c r="H1628" s="98">
        <v>20.241022858797642</v>
      </c>
      <c r="I1628" s="98">
        <v>20742.678732408054</v>
      </c>
      <c r="J1628" s="98">
        <f t="shared" si="191"/>
        <v>74.327588252313461</v>
      </c>
      <c r="K1628" s="98">
        <v>80132.0078125</v>
      </c>
      <c r="L1628" s="98">
        <f t="shared" si="192"/>
        <v>274.47090547598157</v>
      </c>
      <c r="M1628" s="98">
        <f t="shared" si="194"/>
        <v>274.74739687114464</v>
      </c>
      <c r="N1628" s="98">
        <v>9898.202233072916</v>
      </c>
      <c r="O1628" s="98">
        <v>6439.8483333333334</v>
      </c>
      <c r="P1628" s="98">
        <v>295.34055555555557</v>
      </c>
      <c r="Q1628" s="98">
        <v>20.869650079574008</v>
      </c>
      <c r="R1628" s="98">
        <f t="shared" si="189"/>
        <v>20.347259525834971</v>
      </c>
      <c r="S1628" s="98">
        <f t="shared" si="193"/>
        <v>1252.1790047744405</v>
      </c>
      <c r="T1628" s="101">
        <v>13.632237626743347</v>
      </c>
    </row>
    <row r="1629" spans="2:20" x14ac:dyDescent="0.2">
      <c r="B1629" s="100">
        <v>43728.708333333336</v>
      </c>
      <c r="C1629" s="98">
        <v>12.713570715645069</v>
      </c>
      <c r="D1629" s="98">
        <f t="shared" si="190"/>
        <v>11.582409751989843</v>
      </c>
      <c r="E1629" s="98">
        <v>130.30500000000001</v>
      </c>
      <c r="F1629" s="98">
        <f t="shared" ref="F1629:F1692" si="195">AVERAGE(E1606:E1629)</f>
        <v>94.192399691354339</v>
      </c>
      <c r="G1629" s="98">
        <v>90221.904938271837</v>
      </c>
      <c r="H1629" s="98">
        <v>24.070529513888889</v>
      </c>
      <c r="I1629" s="98">
        <v>22074.436388888887</v>
      </c>
      <c r="J1629" s="98">
        <f t="shared" si="191"/>
        <v>106.23447048611112</v>
      </c>
      <c r="K1629" s="98">
        <v>80132.0078125</v>
      </c>
      <c r="L1629" s="98">
        <f t="shared" si="192"/>
        <v>273.99520753098449</v>
      </c>
      <c r="M1629" s="98">
        <f t="shared" si="194"/>
        <v>274.47457439134485</v>
      </c>
      <c r="N1629" s="98">
        <v>9624.2397485351557</v>
      </c>
      <c r="O1629" s="98">
        <v>6245.8608333333332</v>
      </c>
      <c r="P1629" s="98">
        <v>294.92333333333335</v>
      </c>
      <c r="Q1629" s="98">
        <v>20.928125802348884</v>
      </c>
      <c r="R1629" s="98">
        <f t="shared" ref="R1629:R1692" si="196">AVERAGE(Q1606:Q1629)</f>
        <v>20.594294968597755</v>
      </c>
      <c r="S1629" s="98">
        <f t="shared" si="193"/>
        <v>1255.6875481409331</v>
      </c>
      <c r="T1629" s="101">
        <v>13.092300877446929</v>
      </c>
    </row>
    <row r="1630" spans="2:20" x14ac:dyDescent="0.2">
      <c r="B1630" s="100">
        <v>43728.75</v>
      </c>
      <c r="C1630" s="98">
        <v>12.774148454313787</v>
      </c>
      <c r="D1630" s="98">
        <f t="shared" si="190"/>
        <v>11.581440596597993</v>
      </c>
      <c r="E1630" s="98">
        <v>104.104375</v>
      </c>
      <c r="F1630" s="98">
        <f t="shared" si="195"/>
        <v>94.628612075613589</v>
      </c>
      <c r="G1630" s="98">
        <v>96877.073686868345</v>
      </c>
      <c r="H1630" s="98">
        <v>21.138726128472221</v>
      </c>
      <c r="I1630" s="98">
        <v>23431.044422222243</v>
      </c>
      <c r="J1630" s="98">
        <f t="shared" si="191"/>
        <v>82.965648871527776</v>
      </c>
      <c r="K1630" s="98">
        <v>80132.0078125</v>
      </c>
      <c r="L1630" s="98">
        <f t="shared" si="192"/>
        <v>273.9485791780894</v>
      </c>
      <c r="M1630" s="98">
        <f t="shared" si="194"/>
        <v>274.23309587885433</v>
      </c>
      <c r="N1630" s="98">
        <v>9776.2481933593754</v>
      </c>
      <c r="O1630" s="98">
        <v>6353.7849999999999</v>
      </c>
      <c r="P1630" s="98">
        <v>294.86092592590387</v>
      </c>
      <c r="Q1630" s="98">
        <v>20.912346747814446</v>
      </c>
      <c r="R1630" s="98">
        <f t="shared" si="196"/>
        <v>20.821677361158052</v>
      </c>
      <c r="S1630" s="98">
        <f t="shared" si="193"/>
        <v>1254.7408048688667</v>
      </c>
      <c r="T1630" s="101">
        <v>13.292031650367685</v>
      </c>
    </row>
    <row r="1631" spans="2:20" x14ac:dyDescent="0.2">
      <c r="B1631" s="100">
        <v>43728.791666666664</v>
      </c>
      <c r="C1631" s="98">
        <v>12.59833094155416</v>
      </c>
      <c r="D1631" s="98">
        <f t="shared" si="190"/>
        <v>11.574203669667133</v>
      </c>
      <c r="E1631" s="98">
        <v>93.203611111111115</v>
      </c>
      <c r="F1631" s="98">
        <f t="shared" si="195"/>
        <v>93.539665316354331</v>
      </c>
      <c r="G1631" s="98">
        <v>102831.54236111112</v>
      </c>
      <c r="H1631" s="98">
        <v>20.965071614583334</v>
      </c>
      <c r="I1631" s="98">
        <v>24766.627499999999</v>
      </c>
      <c r="J1631" s="98">
        <f t="shared" si="191"/>
        <v>72.238539496527778</v>
      </c>
      <c r="K1631" s="98">
        <v>80132.0078125</v>
      </c>
      <c r="L1631" s="98">
        <f t="shared" si="192"/>
        <v>272.86884630335703</v>
      </c>
      <c r="M1631" s="98">
        <f t="shared" si="194"/>
        <v>274.04220694775256</v>
      </c>
      <c r="N1631" s="98">
        <v>9559.8269075520839</v>
      </c>
      <c r="O1631" s="98">
        <v>6205.9366666666665</v>
      </c>
      <c r="P1631" s="98">
        <v>294.79805555555555</v>
      </c>
      <c r="Q1631" s="98">
        <v>21.929209252198536</v>
      </c>
      <c r="R1631" s="98">
        <f t="shared" si="196"/>
        <v>20.990463668802402</v>
      </c>
      <c r="S1631" s="98">
        <f t="shared" si="193"/>
        <v>1315.7525551319122</v>
      </c>
      <c r="T1631" s="101">
        <v>12.941412294087156</v>
      </c>
    </row>
    <row r="1632" spans="2:20" x14ac:dyDescent="0.2">
      <c r="B1632" s="100">
        <v>43728.833333333336</v>
      </c>
      <c r="C1632" s="98">
        <v>12.449557276301913</v>
      </c>
      <c r="D1632" s="98">
        <f t="shared" si="190"/>
        <v>11.567912310850334</v>
      </c>
      <c r="E1632" s="98">
        <v>93.189166666666665</v>
      </c>
      <c r="F1632" s="98">
        <f t="shared" si="195"/>
        <v>93.310938464502499</v>
      </c>
      <c r="G1632" s="98">
        <v>108675.23333333334</v>
      </c>
      <c r="H1632" s="98">
        <v>23.632443576388887</v>
      </c>
      <c r="I1632" s="98">
        <v>26110.990509259835</v>
      </c>
      <c r="J1632" s="98">
        <f t="shared" si="191"/>
        <v>69.556723090277785</v>
      </c>
      <c r="K1632" s="98">
        <v>80132.0078125</v>
      </c>
      <c r="L1632" s="98">
        <f t="shared" si="192"/>
        <v>273.58076319997383</v>
      </c>
      <c r="M1632" s="98">
        <f t="shared" si="194"/>
        <v>274.06299918142787</v>
      </c>
      <c r="N1632" s="98">
        <v>9382.5740535481764</v>
      </c>
      <c r="O1632" s="98">
        <v>6093.9750000000004</v>
      </c>
      <c r="P1632" s="98">
        <v>294.88788888889883</v>
      </c>
      <c r="Q1632" s="98">
        <v>21.307125688925023</v>
      </c>
      <c r="R1632" s="98">
        <f t="shared" si="196"/>
        <v>20.96954617792569</v>
      </c>
      <c r="S1632" s="98">
        <f t="shared" si="193"/>
        <v>1278.4275413355015</v>
      </c>
      <c r="T1632" s="101">
        <v>12.724093121422662</v>
      </c>
    </row>
    <row r="1633" spans="2:20" x14ac:dyDescent="0.2">
      <c r="B1633" s="100">
        <v>43728.875</v>
      </c>
      <c r="C1633" s="98">
        <v>12.310799756226027</v>
      </c>
      <c r="D1633" s="98">
        <f t="shared" si="190"/>
        <v>11.544115514678234</v>
      </c>
      <c r="E1633" s="98">
        <v>105.9811111111111</v>
      </c>
      <c r="F1633" s="98">
        <f t="shared" si="195"/>
        <v>93.957315779317312</v>
      </c>
      <c r="G1633" s="98">
        <v>114659.29999999993</v>
      </c>
      <c r="H1633" s="98">
        <v>19.957038483796673</v>
      </c>
      <c r="I1633" s="98">
        <v>27438.751713888978</v>
      </c>
      <c r="J1633" s="98">
        <f t="shared" si="191"/>
        <v>86.024072627314439</v>
      </c>
      <c r="K1633" s="98">
        <v>80132.0078125</v>
      </c>
      <c r="L1633" s="98">
        <f t="shared" si="192"/>
        <v>273.19205009835463</v>
      </c>
      <c r="M1633" s="98">
        <f t="shared" si="194"/>
        <v>273.94637224771606</v>
      </c>
      <c r="N1633" s="98">
        <v>9378.8127189127608</v>
      </c>
      <c r="O1633" s="98">
        <v>6084.9224999999997</v>
      </c>
      <c r="P1633" s="98">
        <v>295.21425925923717</v>
      </c>
      <c r="Q1633" s="98">
        <v>22.022209160882564</v>
      </c>
      <c r="R1633" s="98">
        <f t="shared" si="196"/>
        <v>21.089771877068831</v>
      </c>
      <c r="S1633" s="98">
        <f t="shared" si="193"/>
        <v>1321.332549652954</v>
      </c>
      <c r="T1633" s="101">
        <v>12.550561787817212</v>
      </c>
    </row>
    <row r="1634" spans="2:20" x14ac:dyDescent="0.2">
      <c r="B1634" s="100">
        <v>43728.916666666664</v>
      </c>
      <c r="C1634" s="98">
        <v>12.36065406304991</v>
      </c>
      <c r="D1634" s="98">
        <f t="shared" si="190"/>
        <v>11.50346176867532</v>
      </c>
      <c r="E1634" s="98">
        <v>96.490370370414524</v>
      </c>
      <c r="F1634" s="98">
        <f t="shared" si="195"/>
        <v>94.320942322529035</v>
      </c>
      <c r="G1634" s="98">
        <v>120359.9337962952</v>
      </c>
      <c r="H1634" s="98">
        <v>25.039456407563026</v>
      </c>
      <c r="I1634" s="98">
        <v>28777.325421812271</v>
      </c>
      <c r="J1634" s="98">
        <f t="shared" si="191"/>
        <v>71.450913962851502</v>
      </c>
      <c r="K1634" s="98">
        <v>80132.0078125</v>
      </c>
      <c r="L1634" s="98">
        <f t="shared" si="192"/>
        <v>273.98457208987577</v>
      </c>
      <c r="M1634" s="98">
        <f t="shared" si="194"/>
        <v>274.1106119596015</v>
      </c>
      <c r="N1634" s="98">
        <v>9432.3032128906252</v>
      </c>
      <c r="O1634" s="98">
        <v>6126.9083333333338</v>
      </c>
      <c r="P1634" s="98">
        <v>294.66703703721362</v>
      </c>
      <c r="Q1634" s="98">
        <v>20.682464947337834</v>
      </c>
      <c r="R1634" s="98">
        <f t="shared" si="196"/>
        <v>20.922661023214935</v>
      </c>
      <c r="S1634" s="98">
        <f t="shared" si="193"/>
        <v>1240.94789684027</v>
      </c>
      <c r="T1634" s="101">
        <v>12.656249060074591</v>
      </c>
    </row>
    <row r="1635" spans="2:20" x14ac:dyDescent="0.2">
      <c r="B1635" s="100">
        <v>43728.958333333336</v>
      </c>
      <c r="C1635" s="98">
        <v>12.097780344301654</v>
      </c>
      <c r="D1635" s="98">
        <f t="shared" si="190"/>
        <v>11.457121900218491</v>
      </c>
      <c r="E1635" s="98">
        <v>96.978055555555557</v>
      </c>
      <c r="F1635" s="98">
        <f t="shared" si="195"/>
        <v>93.897273341047523</v>
      </c>
      <c r="G1635" s="98">
        <v>126808.41487758809</v>
      </c>
      <c r="H1635" s="98">
        <v>19.932465277777776</v>
      </c>
      <c r="I1635" s="98">
        <v>30115.866124073782</v>
      </c>
      <c r="J1635" s="98">
        <f t="shared" si="191"/>
        <v>77.045590277777777</v>
      </c>
      <c r="K1635" s="98">
        <v>80132.0078125</v>
      </c>
      <c r="L1635" s="98">
        <f t="shared" si="192"/>
        <v>273.2268417537212</v>
      </c>
      <c r="M1635" s="98">
        <f t="shared" si="194"/>
        <v>273.9785770073853</v>
      </c>
      <c r="N1635" s="98">
        <v>9230.529409993489</v>
      </c>
      <c r="O1635" s="98">
        <v>5995.33</v>
      </c>
      <c r="P1635" s="98">
        <v>295.21342592597006</v>
      </c>
      <c r="Q1635" s="98">
        <v>21.98658417224884</v>
      </c>
      <c r="R1635" s="98">
        <f t="shared" si="196"/>
        <v>21.048890199417862</v>
      </c>
      <c r="S1635" s="98">
        <f t="shared" si="193"/>
        <v>1319.1950503349303</v>
      </c>
      <c r="T1635" s="101">
        <v>12.615701962524197</v>
      </c>
    </row>
    <row r="1636" spans="2:20" x14ac:dyDescent="0.2">
      <c r="B1636" s="100">
        <v>43729</v>
      </c>
      <c r="C1636" s="98">
        <v>11.471635465621949</v>
      </c>
      <c r="D1636" s="98">
        <f t="shared" si="190"/>
        <v>11.40996779626496</v>
      </c>
      <c r="E1636" s="98">
        <v>107.88972222222222</v>
      </c>
      <c r="F1636" s="98">
        <f t="shared" si="195"/>
        <v>94.766208526232731</v>
      </c>
      <c r="G1636" s="98">
        <v>132258.55069444445</v>
      </c>
      <c r="H1636" s="98">
        <v>24.851877170138888</v>
      </c>
      <c r="I1636" s="98">
        <v>31449.982499999998</v>
      </c>
      <c r="J1636" s="98">
        <f t="shared" si="191"/>
        <v>83.037845052083327</v>
      </c>
      <c r="K1636" s="98">
        <v>80132.0078125</v>
      </c>
      <c r="L1636" s="98">
        <f t="shared" si="192"/>
        <v>274.38427647431746</v>
      </c>
      <c r="M1636" s="98">
        <f t="shared" si="194"/>
        <v>274.1170407476647</v>
      </c>
      <c r="N1636" s="98">
        <v>8845.1011824544275</v>
      </c>
      <c r="O1636" s="98">
        <v>5768.5791666666664</v>
      </c>
      <c r="P1636" s="98">
        <v>295.01722222222224</v>
      </c>
      <c r="Q1636" s="98">
        <v>20.632945747904788</v>
      </c>
      <c r="R1636" s="98">
        <f t="shared" si="196"/>
        <v>20.903262107286565</v>
      </c>
      <c r="S1636" s="98">
        <f t="shared" si="193"/>
        <v>1237.9767448742873</v>
      </c>
      <c r="T1636" s="101">
        <v>12.198044232731013</v>
      </c>
    </row>
    <row r="1637" spans="2:20" x14ac:dyDescent="0.2">
      <c r="B1637" s="100">
        <v>43729.041666666664</v>
      </c>
      <c r="C1637" s="98">
        <v>10.301201021936205</v>
      </c>
      <c r="D1637" s="98">
        <f t="shared" si="190"/>
        <v>11.385946998308794</v>
      </c>
      <c r="E1637" s="98">
        <v>97.706944444444446</v>
      </c>
      <c r="F1637" s="98">
        <f t="shared" si="195"/>
        <v>94.841422646603078</v>
      </c>
      <c r="G1637" s="98">
        <v>3076.3777777777777</v>
      </c>
      <c r="H1637" s="98">
        <v>19.985861545138889</v>
      </c>
      <c r="I1637" s="98">
        <v>689.39583333333337</v>
      </c>
      <c r="J1637" s="98">
        <f t="shared" si="191"/>
        <v>77.721082899305557</v>
      </c>
      <c r="K1637" s="98">
        <v>7512.0505741135275</v>
      </c>
      <c r="L1637" s="98">
        <f t="shared" si="192"/>
        <v>272.71963573924364</v>
      </c>
      <c r="M1637" s="98">
        <f t="shared" si="194"/>
        <v>273.91830182768109</v>
      </c>
      <c r="N1637" s="98">
        <v>8385.2420243326815</v>
      </c>
      <c r="O1637" s="98">
        <v>5576.4991666666665</v>
      </c>
      <c r="P1637" s="98">
        <v>294.69002777777609</v>
      </c>
      <c r="Q1637" s="98">
        <v>21.970392038532431</v>
      </c>
      <c r="R1637" s="98">
        <f t="shared" si="196"/>
        <v>21.085389530349143</v>
      </c>
      <c r="S1637" s="98">
        <f t="shared" si="193"/>
        <v>1318.2235223119458</v>
      </c>
      <c r="T1637" s="101">
        <v>11.558396191709779</v>
      </c>
    </row>
    <row r="1638" spans="2:20" x14ac:dyDescent="0.2">
      <c r="B1638" s="100">
        <v>43729.083333333336</v>
      </c>
      <c r="C1638" s="98">
        <v>8.9083501255651942</v>
      </c>
      <c r="D1638" s="98">
        <f t="shared" si="190"/>
        <v>11.379117895922347</v>
      </c>
      <c r="E1638" s="98">
        <v>97.358611111111117</v>
      </c>
      <c r="F1638" s="98">
        <f t="shared" si="195"/>
        <v>94.204975887343849</v>
      </c>
      <c r="G1638" s="98">
        <v>8391.9013888888894</v>
      </c>
      <c r="H1638" s="98">
        <v>23.856922743055556</v>
      </c>
      <c r="I1638" s="98">
        <v>1888.2538888888889</v>
      </c>
      <c r="J1638" s="98">
        <f t="shared" si="191"/>
        <v>73.501688368055568</v>
      </c>
      <c r="K1638" s="98">
        <v>22001.179154549969</v>
      </c>
      <c r="L1638" s="98">
        <f t="shared" si="192"/>
        <v>274.74984618667941</v>
      </c>
      <c r="M1638" s="98">
        <f t="shared" si="194"/>
        <v>274.06024199515656</v>
      </c>
      <c r="N1638" s="98">
        <v>7501.0392582194008</v>
      </c>
      <c r="O1638" s="98">
        <v>5466.1724999999997</v>
      </c>
      <c r="P1638" s="98">
        <v>295.11305555555555</v>
      </c>
      <c r="Q1638" s="98">
        <v>20.363209368876156</v>
      </c>
      <c r="R1638" s="98">
        <f t="shared" si="196"/>
        <v>20.949572048059562</v>
      </c>
      <c r="S1638" s="98">
        <f t="shared" si="193"/>
        <v>1221.7925621325694</v>
      </c>
      <c r="T1638" s="101">
        <v>10.508583796364256</v>
      </c>
    </row>
    <row r="1639" spans="2:20" x14ac:dyDescent="0.2">
      <c r="B1639" s="100">
        <v>43729.125</v>
      </c>
      <c r="C1639" s="98">
        <v>7.795157271066758</v>
      </c>
      <c r="D1639" s="98">
        <f t="shared" si="190"/>
        <v>11.374991260105203</v>
      </c>
      <c r="E1639" s="98">
        <v>87.779166666666669</v>
      </c>
      <c r="F1639" s="98">
        <f t="shared" si="195"/>
        <v>93.923853202158639</v>
      </c>
      <c r="G1639" s="98">
        <v>14106.347222222223</v>
      </c>
      <c r="H1639" s="98">
        <v>20.982172309027778</v>
      </c>
      <c r="I1639" s="98">
        <v>3234.026388888889</v>
      </c>
      <c r="J1639" s="98">
        <f t="shared" si="191"/>
        <v>66.796994357638894</v>
      </c>
      <c r="K1639" s="98">
        <v>36839.210931713314</v>
      </c>
      <c r="L1639" s="98">
        <f t="shared" si="192"/>
        <v>273.35473407774748</v>
      </c>
      <c r="M1639" s="98">
        <f t="shared" si="194"/>
        <v>273.9463467796117</v>
      </c>
      <c r="N1639" s="98">
        <v>6666.2040437825517</v>
      </c>
      <c r="O1639" s="98">
        <v>5455.416666666667</v>
      </c>
      <c r="P1639" s="98">
        <v>295.15120370368163</v>
      </c>
      <c r="Q1639" s="98">
        <v>21.79646962593413</v>
      </c>
      <c r="R1639" s="98">
        <f t="shared" si="196"/>
        <v>21.085621970393799</v>
      </c>
      <c r="S1639" s="98">
        <f t="shared" si="193"/>
        <v>1307.7881775560477</v>
      </c>
      <c r="T1639" s="101">
        <v>9.0240316754044034</v>
      </c>
    </row>
    <row r="1640" spans="2:20" x14ac:dyDescent="0.2">
      <c r="B1640" s="100">
        <v>43729.166666666664</v>
      </c>
      <c r="C1640" s="98">
        <v>7.2114811750528238</v>
      </c>
      <c r="D1640" s="98">
        <f t="shared" si="190"/>
        <v>11.381480662195074</v>
      </c>
      <c r="E1640" s="98">
        <v>113.57861111111112</v>
      </c>
      <c r="F1640" s="98">
        <f t="shared" si="195"/>
        <v>95.003679591047543</v>
      </c>
      <c r="G1640" s="98">
        <v>20522.906578952738</v>
      </c>
      <c r="H1640" s="98">
        <v>20.956098090277777</v>
      </c>
      <c r="I1640" s="98">
        <v>4560.6894444444442</v>
      </c>
      <c r="J1640" s="98">
        <f t="shared" si="191"/>
        <v>92.622513020833338</v>
      </c>
      <c r="K1640" s="98">
        <v>50329.519481336807</v>
      </c>
      <c r="L1640" s="98">
        <f t="shared" si="192"/>
        <v>275.01524613764656</v>
      </c>
      <c r="M1640" s="98">
        <f t="shared" si="194"/>
        <v>274.08613494220566</v>
      </c>
      <c r="N1640" s="98">
        <v>6245.8749979654949</v>
      </c>
      <c r="O1640" s="98">
        <v>5460.6733333333332</v>
      </c>
      <c r="P1640" s="98">
        <v>294.72555555555556</v>
      </c>
      <c r="Q1640" s="98">
        <v>19.710309417909013</v>
      </c>
      <c r="R1640" s="98">
        <f t="shared" si="196"/>
        <v>20.937654795454602</v>
      </c>
      <c r="S1640" s="98">
        <f t="shared" si="193"/>
        <v>1182.6185650745408</v>
      </c>
      <c r="T1640" s="101">
        <v>8.2160487063192864</v>
      </c>
    </row>
    <row r="1641" spans="2:20" x14ac:dyDescent="0.2">
      <c r="B1641" s="100">
        <v>43729.208333333336</v>
      </c>
      <c r="C1641" s="98">
        <v>6.5260379727681475</v>
      </c>
      <c r="D1641" s="98">
        <f t="shared" si="190"/>
        <v>11.387386331804612</v>
      </c>
      <c r="E1641" s="98">
        <v>91.185555555555553</v>
      </c>
      <c r="F1641" s="98">
        <f t="shared" si="195"/>
        <v>95.336098572529011</v>
      </c>
      <c r="G1641" s="98">
        <v>26146.011044174433</v>
      </c>
      <c r="H1641" s="98">
        <v>23.722135416666667</v>
      </c>
      <c r="I1641" s="98">
        <v>5907.6191666666664</v>
      </c>
      <c r="J1641" s="98">
        <f t="shared" si="191"/>
        <v>67.463420138888893</v>
      </c>
      <c r="K1641" s="98">
        <v>62208.643732638891</v>
      </c>
      <c r="L1641" s="98">
        <f t="shared" si="192"/>
        <v>272.95063107978137</v>
      </c>
      <c r="M1641" s="98">
        <f t="shared" si="194"/>
        <v>273.94739236220886</v>
      </c>
      <c r="N1641" s="98">
        <v>5759.397198893229</v>
      </c>
      <c r="O1641" s="98">
        <v>5468.2066666666669</v>
      </c>
      <c r="P1641" s="98">
        <v>294.84166666666664</v>
      </c>
      <c r="Q1641" s="98">
        <v>21.89103558688528</v>
      </c>
      <c r="R1641" s="98">
        <f t="shared" si="196"/>
        <v>21.065262151687225</v>
      </c>
      <c r="S1641" s="98">
        <f t="shared" si="193"/>
        <v>1313.4621352131169</v>
      </c>
      <c r="T1641" s="101">
        <v>7.5593438716808388</v>
      </c>
    </row>
    <row r="1642" spans="2:20" x14ac:dyDescent="0.2">
      <c r="B1642" s="100">
        <v>43729.25</v>
      </c>
      <c r="C1642" s="98">
        <v>6.1863965733425967</v>
      </c>
      <c r="D1642" s="98">
        <f t="shared" si="190"/>
        <v>11.389846790924823</v>
      </c>
      <c r="E1642" s="98">
        <v>85.247500000000002</v>
      </c>
      <c r="F1642" s="98">
        <f t="shared" si="195"/>
        <v>95.118563850306813</v>
      </c>
      <c r="G1642" s="98">
        <v>32174.05368852496</v>
      </c>
      <c r="H1642" s="98">
        <v>19.65324435763889</v>
      </c>
      <c r="I1642" s="98">
        <v>7229.9766703705654</v>
      </c>
      <c r="J1642" s="98">
        <f t="shared" si="191"/>
        <v>65.594255642361105</v>
      </c>
      <c r="K1642" s="98">
        <v>74081.073153211808</v>
      </c>
      <c r="L1642" s="98">
        <f t="shared" si="192"/>
        <v>275.44532592780814</v>
      </c>
      <c r="M1642" s="98">
        <f t="shared" si="194"/>
        <v>274.07324228904957</v>
      </c>
      <c r="N1642" s="98">
        <v>5575.001438395182</v>
      </c>
      <c r="O1642" s="98">
        <v>5470.18</v>
      </c>
      <c r="P1642" s="98">
        <v>295.21129629625216</v>
      </c>
      <c r="Q1642" s="98">
        <v>19.765970368444041</v>
      </c>
      <c r="R1642" s="98">
        <f t="shared" si="196"/>
        <v>20.93647144552364</v>
      </c>
      <c r="S1642" s="98">
        <f t="shared" si="193"/>
        <v>1185.9582221066426</v>
      </c>
      <c r="T1642" s="101">
        <v>7.1667475948438772</v>
      </c>
    </row>
    <row r="1643" spans="2:20" x14ac:dyDescent="0.2">
      <c r="B1643" s="100">
        <v>43729.291666666664</v>
      </c>
      <c r="C1643" s="98">
        <v>6.2101694988518847</v>
      </c>
      <c r="D1643" s="98">
        <f t="shared" si="190"/>
        <v>11.382999523539249</v>
      </c>
      <c r="E1643" s="98">
        <v>119.50944444444444</v>
      </c>
      <c r="F1643" s="98">
        <f t="shared" si="195"/>
        <v>96.778529128084571</v>
      </c>
      <c r="G1643" s="98">
        <v>37624.767810453312</v>
      </c>
      <c r="H1643" s="98">
        <v>24.815049913194443</v>
      </c>
      <c r="I1643" s="98">
        <v>8557.0834381553868</v>
      </c>
      <c r="J1643" s="98">
        <f t="shared" si="191"/>
        <v>94.694394531249998</v>
      </c>
      <c r="K1643" s="98">
        <v>80298.375232204868</v>
      </c>
      <c r="L1643" s="98">
        <f t="shared" si="192"/>
        <v>272.77922929053506</v>
      </c>
      <c r="M1643" s="98">
        <f t="shared" si="194"/>
        <v>273.93086848300931</v>
      </c>
      <c r="N1643" s="98">
        <v>5383.7882588704424</v>
      </c>
      <c r="O1643" s="98">
        <v>5471.4183333333331</v>
      </c>
      <c r="P1643" s="98">
        <v>294.99027777777781</v>
      </c>
      <c r="Q1643" s="98">
        <v>22.211048487242724</v>
      </c>
      <c r="R1643" s="98">
        <f t="shared" si="196"/>
        <v>21.074562844155899</v>
      </c>
      <c r="S1643" s="98">
        <f t="shared" si="193"/>
        <v>1332.6629092345634</v>
      </c>
      <c r="T1643" s="101">
        <v>6.8226433226313548</v>
      </c>
    </row>
    <row r="1644" spans="2:20" x14ac:dyDescent="0.2">
      <c r="B1644" s="100">
        <v>43729.333333333336</v>
      </c>
      <c r="C1644" s="98">
        <v>6.5164991771731167</v>
      </c>
      <c r="D1644" s="98">
        <f t="shared" si="190"/>
        <v>11.340114850780504</v>
      </c>
      <c r="E1644" s="98">
        <v>86.856388888888887</v>
      </c>
      <c r="F1644" s="98">
        <f t="shared" si="195"/>
        <v>97.208008294751252</v>
      </c>
      <c r="G1644" s="98">
        <v>43473.611111111109</v>
      </c>
      <c r="H1644" s="98">
        <v>19.715310329861111</v>
      </c>
      <c r="I1644" s="98">
        <v>9879.9774305555547</v>
      </c>
      <c r="J1644" s="98">
        <f t="shared" si="191"/>
        <v>67.141078559027775</v>
      </c>
      <c r="K1644" s="98">
        <v>80301.3671875</v>
      </c>
      <c r="L1644" s="98">
        <f t="shared" si="192"/>
        <v>275.89143424290461</v>
      </c>
      <c r="M1644" s="98">
        <f t="shared" si="194"/>
        <v>274.09986831129658</v>
      </c>
      <c r="N1644" s="98">
        <v>5489.6842671712238</v>
      </c>
      <c r="O1644" s="98">
        <v>5473.16</v>
      </c>
      <c r="P1644" s="98">
        <v>295.01916666666665</v>
      </c>
      <c r="Q1644" s="98">
        <v>19.127732423762016</v>
      </c>
      <c r="R1644" s="98">
        <f t="shared" si="196"/>
        <v>20.902935701053728</v>
      </c>
      <c r="S1644" s="98">
        <f t="shared" si="193"/>
        <v>1147.6639454257208</v>
      </c>
      <c r="T1644" s="101">
        <v>6.82863263408343</v>
      </c>
    </row>
    <row r="1645" spans="2:20" x14ac:dyDescent="0.2">
      <c r="B1645" s="100">
        <v>43729.375</v>
      </c>
      <c r="C1645" s="98">
        <v>8.2232561944778233</v>
      </c>
      <c r="D1645" s="98">
        <f t="shared" si="190"/>
        <v>11.185684946853401</v>
      </c>
      <c r="E1645" s="98">
        <v>72.242222222222225</v>
      </c>
      <c r="F1645" s="98">
        <f t="shared" si="195"/>
        <v>96.171827739195678</v>
      </c>
      <c r="G1645" s="98">
        <v>48665.424555554324</v>
      </c>
      <c r="H1645" s="98">
        <v>24.568901909722221</v>
      </c>
      <c r="I1645" s="98">
        <v>11197.811944444444</v>
      </c>
      <c r="J1645" s="98">
        <f t="shared" si="191"/>
        <v>47.673320312500003</v>
      </c>
      <c r="K1645" s="98">
        <v>80301.3671875</v>
      </c>
      <c r="L1645" s="98">
        <f t="shared" si="192"/>
        <v>277.04569369506919</v>
      </c>
      <c r="M1645" s="98">
        <f t="shared" si="194"/>
        <v>274.13122710717954</v>
      </c>
      <c r="N1645" s="98">
        <v>6542.4598116048173</v>
      </c>
      <c r="O1645" s="98">
        <v>5475.7174999999997</v>
      </c>
      <c r="P1645" s="98">
        <v>295.02194444444444</v>
      </c>
      <c r="Q1645" s="98">
        <v>17.976250749375257</v>
      </c>
      <c r="R1645" s="98">
        <f t="shared" si="196"/>
        <v>20.87305838665225</v>
      </c>
      <c r="S1645" s="98">
        <f t="shared" si="193"/>
        <v>1078.5750449625154</v>
      </c>
      <c r="T1645" s="101">
        <v>7.7671490806498982</v>
      </c>
    </row>
    <row r="1646" spans="2:20" x14ac:dyDescent="0.2">
      <c r="B1646" s="100">
        <v>43729.416666666664</v>
      </c>
      <c r="C1646" s="98">
        <v>11.361909573236481</v>
      </c>
      <c r="D1646" s="98">
        <f t="shared" si="190"/>
        <v>11.002189105094153</v>
      </c>
      <c r="E1646" s="98">
        <v>80.62222222222222</v>
      </c>
      <c r="F1646" s="98">
        <f t="shared" si="195"/>
        <v>96.411474729936415</v>
      </c>
      <c r="G1646" s="98">
        <v>53073.911111111112</v>
      </c>
      <c r="H1646" s="98">
        <v>19.779937065972224</v>
      </c>
      <c r="I1646" s="98">
        <v>12521.532166667383</v>
      </c>
      <c r="J1646" s="98">
        <f t="shared" si="191"/>
        <v>60.84228515625</v>
      </c>
      <c r="K1646" s="98">
        <v>80301.3671875</v>
      </c>
      <c r="L1646" s="98">
        <f t="shared" si="192"/>
        <v>272.63155245960587</v>
      </c>
      <c r="M1646" s="98">
        <f t="shared" si="194"/>
        <v>274.16729416005711</v>
      </c>
      <c r="N1646" s="98">
        <v>8674.2136885579421</v>
      </c>
      <c r="O1646" s="98">
        <v>5724.7224999999999</v>
      </c>
      <c r="P1646" s="98">
        <v>294.91824074074628</v>
      </c>
      <c r="Q1646" s="98">
        <v>22.286688281140393</v>
      </c>
      <c r="R1646" s="98">
        <f t="shared" si="196"/>
        <v>20.833600130070305</v>
      </c>
      <c r="S1646" s="98">
        <f t="shared" si="193"/>
        <v>1337.2012968684235</v>
      </c>
      <c r="T1646" s="101">
        <v>10.243124932344848</v>
      </c>
    </row>
    <row r="1647" spans="2:20" x14ac:dyDescent="0.2">
      <c r="B1647" s="100">
        <v>43729.458333333336</v>
      </c>
      <c r="C1647" s="98">
        <v>13.402542146929644</v>
      </c>
      <c r="D1647" s="98">
        <f t="shared" si="190"/>
        <v>10.907086569324612</v>
      </c>
      <c r="E1647" s="98">
        <v>88.48555555555555</v>
      </c>
      <c r="F1647" s="98">
        <f t="shared" si="195"/>
        <v>97.870791859566054</v>
      </c>
      <c r="G1647" s="98">
        <v>58263.880642361109</v>
      </c>
      <c r="H1647" s="98">
        <v>23.563661024305556</v>
      </c>
      <c r="I1647" s="98">
        <v>13838.079444444444</v>
      </c>
      <c r="J1647" s="98">
        <f t="shared" si="191"/>
        <v>64.92189453124999</v>
      </c>
      <c r="K1647" s="98">
        <v>80301.3671875</v>
      </c>
      <c r="L1647" s="98">
        <f t="shared" si="192"/>
        <v>272.10158965371966</v>
      </c>
      <c r="M1647" s="98">
        <f t="shared" si="194"/>
        <v>273.99065703762795</v>
      </c>
      <c r="N1647" s="98">
        <v>10196.758055013021</v>
      </c>
      <c r="O1647" s="98">
        <v>6616.7550000000001</v>
      </c>
      <c r="P1647" s="98">
        <v>294.75953703703152</v>
      </c>
      <c r="Q1647" s="98">
        <v>22.657947383311889</v>
      </c>
      <c r="R1647" s="98">
        <f t="shared" si="196"/>
        <v>21.0146971290424</v>
      </c>
      <c r="S1647" s="98">
        <f t="shared" si="193"/>
        <v>1359.4768429987134</v>
      </c>
      <c r="T1647" s="101">
        <v>12.627203782656903</v>
      </c>
    </row>
    <row r="1648" spans="2:20" x14ac:dyDescent="0.2">
      <c r="B1648" s="100">
        <v>43729.5</v>
      </c>
      <c r="C1648" s="98">
        <v>14.497856520723241</v>
      </c>
      <c r="D1648" s="98">
        <f t="shared" si="190"/>
        <v>10.870730191811228</v>
      </c>
      <c r="E1648" s="98">
        <v>78.296111111111117</v>
      </c>
      <c r="F1648" s="98">
        <f t="shared" si="195"/>
        <v>97.585108989195689</v>
      </c>
      <c r="G1648" s="98">
        <v>63058.152266080513</v>
      </c>
      <c r="H1648" s="98">
        <v>20.61865234375</v>
      </c>
      <c r="I1648" s="98">
        <v>15169.913322649929</v>
      </c>
      <c r="J1648" s="98">
        <f t="shared" si="191"/>
        <v>57.677458767361117</v>
      </c>
      <c r="K1648" s="98">
        <v>80301.3671875</v>
      </c>
      <c r="L1648" s="98">
        <f t="shared" si="192"/>
        <v>278.88732415505285</v>
      </c>
      <c r="M1648" s="98">
        <f t="shared" si="194"/>
        <v>274.30719419245946</v>
      </c>
      <c r="N1648" s="98">
        <v>10872.568340657552</v>
      </c>
      <c r="O1648" s="98">
        <v>7069.9250000000002</v>
      </c>
      <c r="P1648" s="98">
        <v>295.23384259262019</v>
      </c>
      <c r="Q1648" s="98">
        <v>16.346518437567315</v>
      </c>
      <c r="R1648" s="98">
        <f t="shared" si="196"/>
        <v>20.704747551372325</v>
      </c>
      <c r="S1648" s="98">
        <f t="shared" si="193"/>
        <v>980.79110625403894</v>
      </c>
      <c r="T1648" s="101">
        <v>14.197930928501817</v>
      </c>
    </row>
    <row r="1649" spans="2:20" x14ac:dyDescent="0.2">
      <c r="B1649" s="100">
        <v>43729.541666666664</v>
      </c>
      <c r="C1649" s="98">
        <v>14.549115336736044</v>
      </c>
      <c r="D1649" s="98">
        <f t="shared" si="190"/>
        <v>10.862250474540387</v>
      </c>
      <c r="E1649" s="98">
        <v>94.770833333333329</v>
      </c>
      <c r="F1649" s="98">
        <f t="shared" si="195"/>
        <v>97.550467785491961</v>
      </c>
      <c r="G1649" s="98">
        <v>68701.886356208721</v>
      </c>
      <c r="H1649" s="98">
        <v>20.779741753472223</v>
      </c>
      <c r="I1649" s="98">
        <v>16483.998055555556</v>
      </c>
      <c r="J1649" s="98">
        <f t="shared" si="191"/>
        <v>73.991091579861106</v>
      </c>
      <c r="K1649" s="98">
        <v>80301.3671875</v>
      </c>
      <c r="L1649" s="98">
        <f t="shared" si="192"/>
        <v>273.13325600994546</v>
      </c>
      <c r="M1649" s="98">
        <f t="shared" si="194"/>
        <v>274.1345747790935</v>
      </c>
      <c r="N1649" s="98">
        <v>10926.420525716147</v>
      </c>
      <c r="O1649" s="98">
        <v>7113.5924999999997</v>
      </c>
      <c r="P1649" s="98">
        <v>295.15194444444444</v>
      </c>
      <c r="Q1649" s="98">
        <v>22.018688434499005</v>
      </c>
      <c r="R1649" s="98">
        <f t="shared" si="196"/>
        <v>20.871485406096415</v>
      </c>
      <c r="S1649" s="98">
        <f t="shared" si="193"/>
        <v>1321.1213060699404</v>
      </c>
      <c r="T1649" s="101">
        <v>14.843678014013502</v>
      </c>
    </row>
    <row r="1650" spans="2:20" x14ac:dyDescent="0.2">
      <c r="B1650" s="100">
        <v>43729.583333333336</v>
      </c>
      <c r="C1650" s="98">
        <v>14.148204810354445</v>
      </c>
      <c r="D1650" s="98">
        <f t="shared" si="190"/>
        <v>10.87459346478721</v>
      </c>
      <c r="E1650" s="98">
        <v>97.072500000000005</v>
      </c>
      <c r="F1650" s="98">
        <f t="shared" si="195"/>
        <v>96.334885223767273</v>
      </c>
      <c r="G1650" s="98">
        <v>73638.314877591925</v>
      </c>
      <c r="H1650" s="98">
        <v>23.974153645833333</v>
      </c>
      <c r="I1650" s="98">
        <v>17831.029100000593</v>
      </c>
      <c r="J1650" s="98">
        <f t="shared" si="191"/>
        <v>73.098346354166665</v>
      </c>
      <c r="K1650" s="98">
        <v>80301.3671875</v>
      </c>
      <c r="L1650" s="98">
        <f t="shared" si="192"/>
        <v>278.76156882646183</v>
      </c>
      <c r="M1650" s="98">
        <f t="shared" si="194"/>
        <v>274.43514429189418</v>
      </c>
      <c r="N1650" s="98">
        <v>10732.133181152343</v>
      </c>
      <c r="O1650" s="98">
        <v>6987.4533333333329</v>
      </c>
      <c r="P1650" s="98">
        <v>295.06805555555553</v>
      </c>
      <c r="Q1650" s="98">
        <v>16.306486729093724</v>
      </c>
      <c r="R1650" s="98">
        <f t="shared" si="196"/>
        <v>20.570245368605097</v>
      </c>
      <c r="S1650" s="98">
        <f t="shared" si="193"/>
        <v>978.38920374562338</v>
      </c>
      <c r="T1650" s="101">
        <v>14.864926637150864</v>
      </c>
    </row>
    <row r="1651" spans="2:20" x14ac:dyDescent="0.2">
      <c r="B1651" s="100">
        <v>43729.625</v>
      </c>
      <c r="C1651" s="98">
        <v>13.632491985603702</v>
      </c>
      <c r="D1651" s="98">
        <f t="shared" si="190"/>
        <v>10.885571225433077</v>
      </c>
      <c r="E1651" s="98">
        <v>89.50333333333333</v>
      </c>
      <c r="F1651" s="98">
        <f t="shared" si="195"/>
        <v>95.955209297841336</v>
      </c>
      <c r="G1651" s="98">
        <v>79934.422222222216</v>
      </c>
      <c r="H1651" s="98">
        <v>19.880381944444444</v>
      </c>
      <c r="I1651" s="98">
        <v>19164.471012962989</v>
      </c>
      <c r="J1651" s="98">
        <f t="shared" si="191"/>
        <v>69.622951388888879</v>
      </c>
      <c r="K1651" s="98">
        <v>80301.3671875</v>
      </c>
      <c r="L1651" s="98">
        <f t="shared" si="192"/>
        <v>280.01979337380038</v>
      </c>
      <c r="M1651" s="98">
        <f t="shared" si="194"/>
        <v>274.54745429002736</v>
      </c>
      <c r="N1651" s="98">
        <v>10375.059741210938</v>
      </c>
      <c r="O1651" s="98">
        <v>6762.7766666666666</v>
      </c>
      <c r="P1651" s="98">
        <v>295.08305555555557</v>
      </c>
      <c r="Q1651" s="98">
        <v>15.063262181755206</v>
      </c>
      <c r="R1651" s="98">
        <f t="shared" si="196"/>
        <v>20.448444629731814</v>
      </c>
      <c r="S1651" s="98">
        <f t="shared" si="193"/>
        <v>903.79573090531244</v>
      </c>
      <c r="T1651" s="101">
        <v>14.444969229748887</v>
      </c>
    </row>
    <row r="1652" spans="2:20" x14ac:dyDescent="0.2">
      <c r="B1652" s="100">
        <v>43729.666666666664</v>
      </c>
      <c r="C1652" s="98">
        <v>13.144540948955239</v>
      </c>
      <c r="D1652" s="98">
        <f t="shared" ref="D1652:D1715" si="197">AVERAGE(C1629:C1652)</f>
        <v>10.891320306241161</v>
      </c>
      <c r="E1652" s="98">
        <v>124.10972222222222</v>
      </c>
      <c r="F1652" s="98">
        <f t="shared" si="195"/>
        <v>97.186088927470976</v>
      </c>
      <c r="G1652" s="98">
        <v>85711.840196078614</v>
      </c>
      <c r="H1652" s="98">
        <v>24.860536024305556</v>
      </c>
      <c r="I1652" s="98">
        <v>20503.137088478474</v>
      </c>
      <c r="J1652" s="98">
        <f t="shared" si="191"/>
        <v>99.249186197916657</v>
      </c>
      <c r="K1652" s="98">
        <v>80301.3671875</v>
      </c>
      <c r="L1652" s="98">
        <f t="shared" si="192"/>
        <v>280.80981652578964</v>
      </c>
      <c r="M1652" s="98">
        <f t="shared" si="194"/>
        <v>274.81157558376941</v>
      </c>
      <c r="N1652" s="98">
        <v>10050.319259440104</v>
      </c>
      <c r="O1652" s="98">
        <v>6540.2841666666664</v>
      </c>
      <c r="P1652" s="98">
        <v>294.94629629625217</v>
      </c>
      <c r="Q1652" s="98">
        <v>14.136479770462547</v>
      </c>
      <c r="R1652" s="98">
        <f t="shared" si="196"/>
        <v>20.167895866852167</v>
      </c>
      <c r="S1652" s="98">
        <f t="shared" si="193"/>
        <v>848.18878622775276</v>
      </c>
      <c r="T1652" s="101">
        <v>13.863017082214355</v>
      </c>
    </row>
    <row r="1653" spans="2:20" x14ac:dyDescent="0.2">
      <c r="B1653" s="100">
        <v>43729.708333333336</v>
      </c>
      <c r="C1653" s="98">
        <v>12.88048112074534</v>
      </c>
      <c r="D1653" s="98">
        <f t="shared" si="197"/>
        <v>10.89827490645367</v>
      </c>
      <c r="E1653" s="98">
        <v>95.948148148159191</v>
      </c>
      <c r="F1653" s="98">
        <f t="shared" si="195"/>
        <v>95.754553433644276</v>
      </c>
      <c r="G1653" s="98">
        <v>92377.164668614729</v>
      </c>
      <c r="H1653" s="98">
        <v>20.11970486111111</v>
      </c>
      <c r="I1653" s="98">
        <v>21838.792718518129</v>
      </c>
      <c r="J1653" s="98">
        <f t="shared" si="191"/>
        <v>75.828443287048088</v>
      </c>
      <c r="K1653" s="98">
        <v>80301.3671875</v>
      </c>
      <c r="L1653" s="98">
        <f t="shared" si="192"/>
        <v>274.85332738332454</v>
      </c>
      <c r="M1653" s="98">
        <f t="shared" si="194"/>
        <v>274.8473305776169</v>
      </c>
      <c r="N1653" s="98">
        <v>9798.7439078776042</v>
      </c>
      <c r="O1653" s="98">
        <v>6372.3175000000001</v>
      </c>
      <c r="P1653" s="98">
        <v>295.29657407409616</v>
      </c>
      <c r="Q1653" s="98">
        <v>20.443246690771645</v>
      </c>
      <c r="R1653" s="98">
        <f t="shared" si="196"/>
        <v>20.147692570536449</v>
      </c>
      <c r="S1653" s="98">
        <f t="shared" si="193"/>
        <v>1226.5948014462988</v>
      </c>
      <c r="T1653" s="101">
        <v>13.394463031670183</v>
      </c>
    </row>
    <row r="1654" spans="2:20" x14ac:dyDescent="0.2">
      <c r="B1654" s="100">
        <v>43729.75</v>
      </c>
      <c r="C1654" s="98">
        <v>12.981464965873295</v>
      </c>
      <c r="D1654" s="98">
        <f t="shared" si="197"/>
        <v>10.906913094435318</v>
      </c>
      <c r="E1654" s="98">
        <v>109.58</v>
      </c>
      <c r="F1654" s="98">
        <f t="shared" si="195"/>
        <v>95.982704475310939</v>
      </c>
      <c r="G1654" s="98">
        <v>98539.860416666663</v>
      </c>
      <c r="H1654" s="98">
        <v>25.031152343750001</v>
      </c>
      <c r="I1654" s="98">
        <v>23184.422500000001</v>
      </c>
      <c r="J1654" s="98">
        <f t="shared" si="191"/>
        <v>84.54884765624999</v>
      </c>
      <c r="K1654" s="98">
        <v>80301.3671875</v>
      </c>
      <c r="L1654" s="98">
        <f t="shared" si="192"/>
        <v>276.70149925694284</v>
      </c>
      <c r="M1654" s="98">
        <f t="shared" si="194"/>
        <v>274.96203558090241</v>
      </c>
      <c r="N1654" s="98">
        <v>9917.4790836588545</v>
      </c>
      <c r="O1654" s="98">
        <v>6437.9458333333332</v>
      </c>
      <c r="P1654" s="98">
        <v>294.93</v>
      </c>
      <c r="Q1654" s="98">
        <v>18.228500743057165</v>
      </c>
      <c r="R1654" s="98">
        <f t="shared" si="196"/>
        <v>20.035865653671561</v>
      </c>
      <c r="S1654" s="98">
        <f t="shared" si="193"/>
        <v>1093.7100445834299</v>
      </c>
      <c r="T1654" s="101">
        <v>13.137520111666785</v>
      </c>
    </row>
    <row r="1655" spans="2:20" x14ac:dyDescent="0.2">
      <c r="B1655" s="100">
        <v>43729.791666666664</v>
      </c>
      <c r="C1655" s="98">
        <v>12.686780774507465</v>
      </c>
      <c r="D1655" s="98">
        <f t="shared" si="197"/>
        <v>10.910598504141705</v>
      </c>
      <c r="E1655" s="98">
        <v>94.251111111111115</v>
      </c>
      <c r="F1655" s="98">
        <f t="shared" si="195"/>
        <v>96.026350308644268</v>
      </c>
      <c r="G1655" s="98">
        <v>104758.55</v>
      </c>
      <c r="H1655" s="98">
        <v>19.634798177083333</v>
      </c>
      <c r="I1655" s="98">
        <v>24520.939261111533</v>
      </c>
      <c r="J1655" s="98">
        <f t="shared" si="191"/>
        <v>74.616312934027775</v>
      </c>
      <c r="K1655" s="98">
        <v>80301.3671875</v>
      </c>
      <c r="L1655" s="98">
        <f t="shared" si="192"/>
        <v>271.42064145973956</v>
      </c>
      <c r="M1655" s="98">
        <f t="shared" si="194"/>
        <v>274.90169371241831</v>
      </c>
      <c r="N1655" s="98">
        <v>9691.6544344075519</v>
      </c>
      <c r="O1655" s="98">
        <v>6301.6625000000004</v>
      </c>
      <c r="P1655" s="98">
        <v>294.62398148147594</v>
      </c>
      <c r="Q1655" s="98">
        <v>23.203340021736384</v>
      </c>
      <c r="R1655" s="98">
        <f t="shared" si="196"/>
        <v>20.088954435735637</v>
      </c>
      <c r="S1655" s="98">
        <f t="shared" si="193"/>
        <v>1392.2004013041831</v>
      </c>
      <c r="T1655" s="101">
        <v>13.178572898388117</v>
      </c>
    </row>
    <row r="1656" spans="2:20" x14ac:dyDescent="0.2">
      <c r="B1656" s="100">
        <v>43729.833333333336</v>
      </c>
      <c r="C1656" s="98">
        <v>12.41578073063018</v>
      </c>
      <c r="D1656" s="98">
        <f t="shared" si="197"/>
        <v>10.909191148072049</v>
      </c>
      <c r="E1656" s="98">
        <v>117.71138888888889</v>
      </c>
      <c r="F1656" s="98">
        <f t="shared" si="195"/>
        <v>97.048109567903523</v>
      </c>
      <c r="G1656" s="98">
        <v>111397.03225925817</v>
      </c>
      <c r="H1656" s="98">
        <v>23.823697916666667</v>
      </c>
      <c r="I1656" s="98">
        <v>25842.963333333333</v>
      </c>
      <c r="J1656" s="98">
        <f t="shared" si="191"/>
        <v>93.887690972222231</v>
      </c>
      <c r="K1656" s="98">
        <v>80301.3671875</v>
      </c>
      <c r="L1656" s="98">
        <f t="shared" si="192"/>
        <v>271.27275901192041</v>
      </c>
      <c r="M1656" s="98">
        <f t="shared" si="194"/>
        <v>274.80552687124941</v>
      </c>
      <c r="N1656" s="98">
        <v>9481.3090494791668</v>
      </c>
      <c r="O1656" s="98">
        <v>6154.81</v>
      </c>
      <c r="P1656" s="98">
        <v>295.04648148139319</v>
      </c>
      <c r="Q1656" s="98">
        <v>23.773722469472752</v>
      </c>
      <c r="R1656" s="98">
        <f t="shared" si="196"/>
        <v>20.191729301591796</v>
      </c>
      <c r="S1656" s="98">
        <f t="shared" si="193"/>
        <v>1426.423348168365</v>
      </c>
      <c r="T1656" s="101">
        <v>12.815435716781971</v>
      </c>
    </row>
    <row r="1657" spans="2:20" x14ac:dyDescent="0.2">
      <c r="B1657" s="100">
        <v>43729.875</v>
      </c>
      <c r="C1657" s="98">
        <v>12.146195524868995</v>
      </c>
      <c r="D1657" s="98">
        <f t="shared" si="197"/>
        <v>10.902332638432172</v>
      </c>
      <c r="E1657" s="98">
        <v>94.93805555555555</v>
      </c>
      <c r="F1657" s="98">
        <f t="shared" si="195"/>
        <v>96.587982253088683</v>
      </c>
      <c r="G1657" s="98">
        <v>117186.14148745325</v>
      </c>
      <c r="H1657" s="98">
        <v>20.979242621527778</v>
      </c>
      <c r="I1657" s="98">
        <v>27183.954199999967</v>
      </c>
      <c r="J1657" s="98">
        <f t="shared" si="191"/>
        <v>73.958812934027776</v>
      </c>
      <c r="K1657" s="98">
        <v>80301.3671875</v>
      </c>
      <c r="L1657" s="98">
        <f t="shared" si="192"/>
        <v>273.92441115804013</v>
      </c>
      <c r="M1657" s="98">
        <f t="shared" si="194"/>
        <v>274.83604191540297</v>
      </c>
      <c r="N1657" s="98">
        <v>9322.3565266927089</v>
      </c>
      <c r="O1657" s="98">
        <v>6055.666666666667</v>
      </c>
      <c r="P1657" s="98">
        <v>295.10203703721362</v>
      </c>
      <c r="Q1657" s="98">
        <v>21.177625879173476</v>
      </c>
      <c r="R1657" s="98">
        <f t="shared" si="196"/>
        <v>20.156538331520579</v>
      </c>
      <c r="S1657" s="98">
        <f t="shared" si="193"/>
        <v>1270.6575527504085</v>
      </c>
      <c r="T1657" s="101">
        <v>12.544373268160141</v>
      </c>
    </row>
    <row r="1658" spans="2:20" x14ac:dyDescent="0.2">
      <c r="B1658" s="100">
        <v>43729.916666666664</v>
      </c>
      <c r="C1658" s="98">
        <v>11.946571560965644</v>
      </c>
      <c r="D1658" s="98">
        <f t="shared" si="197"/>
        <v>10.885079200845331</v>
      </c>
      <c r="E1658" s="98">
        <v>93.853333333333339</v>
      </c>
      <c r="F1658" s="98">
        <f t="shared" si="195"/>
        <v>96.478105709876971</v>
      </c>
      <c r="G1658" s="98">
        <v>123517.61423611111</v>
      </c>
      <c r="H1658" s="98">
        <v>20.911490885416665</v>
      </c>
      <c r="I1658" s="98">
        <v>28507.616388888888</v>
      </c>
      <c r="J1658" s="98">
        <f t="shared" si="191"/>
        <v>72.94184244791667</v>
      </c>
      <c r="K1658" s="98">
        <v>80301.3671875</v>
      </c>
      <c r="L1658" s="98">
        <f t="shared" si="192"/>
        <v>271.02324699050439</v>
      </c>
      <c r="M1658" s="98">
        <f t="shared" si="194"/>
        <v>274.71265336959584</v>
      </c>
      <c r="N1658" s="98">
        <v>9204.3447111002606</v>
      </c>
      <c r="O1658" s="98">
        <v>5981.1983333333337</v>
      </c>
      <c r="P1658" s="98">
        <v>295.11944444444447</v>
      </c>
      <c r="Q1658" s="98">
        <v>24.096197453940079</v>
      </c>
      <c r="R1658" s="98">
        <f t="shared" si="196"/>
        <v>20.298777185962344</v>
      </c>
      <c r="S1658" s="98">
        <f t="shared" si="193"/>
        <v>1445.7718472364047</v>
      </c>
      <c r="T1658" s="101">
        <v>12.387713460042335</v>
      </c>
    </row>
    <row r="1659" spans="2:20" x14ac:dyDescent="0.2">
      <c r="B1659" s="100">
        <v>43729.958333333336</v>
      </c>
      <c r="C1659" s="98">
        <v>11.4327640065761</v>
      </c>
      <c r="D1659" s="98">
        <f t="shared" si="197"/>
        <v>10.857370186773432</v>
      </c>
      <c r="E1659" s="98">
        <v>118.63611111111111</v>
      </c>
      <c r="F1659" s="98">
        <f t="shared" si="195"/>
        <v>97.38052469135846</v>
      </c>
      <c r="G1659" s="98">
        <v>129268.39013687836</v>
      </c>
      <c r="H1659" s="98">
        <v>23.849782986111112</v>
      </c>
      <c r="I1659" s="98">
        <v>29851.672744443815</v>
      </c>
      <c r="J1659" s="98">
        <f t="shared" si="191"/>
        <v>94.786328124999997</v>
      </c>
      <c r="K1659" s="98">
        <v>80301.3671875</v>
      </c>
      <c r="L1659" s="98">
        <f t="shared" si="192"/>
        <v>274.09401084625216</v>
      </c>
      <c r="M1659" s="98">
        <f t="shared" si="194"/>
        <v>274.74878541511794</v>
      </c>
      <c r="N1659" s="98">
        <v>8906.5845532226558</v>
      </c>
      <c r="O1659" s="98">
        <v>5805.7966666666671</v>
      </c>
      <c r="P1659" s="98">
        <v>294.73333333333335</v>
      </c>
      <c r="Q1659" s="98">
        <v>20.639322487081195</v>
      </c>
      <c r="R1659" s="98">
        <f t="shared" si="196"/>
        <v>20.24264128241369</v>
      </c>
      <c r="S1659" s="98">
        <f t="shared" si="193"/>
        <v>1238.3593492248717</v>
      </c>
      <c r="T1659" s="101">
        <v>12.142197792847227</v>
      </c>
    </row>
    <row r="1660" spans="2:20" x14ac:dyDescent="0.2">
      <c r="B1660" s="100">
        <v>43730</v>
      </c>
      <c r="C1660" s="98">
        <v>10.908539309450942</v>
      </c>
      <c r="D1660" s="98">
        <f t="shared" si="197"/>
        <v>10.833907846932973</v>
      </c>
      <c r="E1660" s="98">
        <v>90.767499999999998</v>
      </c>
      <c r="F1660" s="98">
        <f t="shared" si="195"/>
        <v>96.667098765432556</v>
      </c>
      <c r="G1660" s="98">
        <v>135358.12374551932</v>
      </c>
      <c r="H1660" s="98">
        <v>19.572536892361111</v>
      </c>
      <c r="I1660" s="98">
        <v>31172.798411111078</v>
      </c>
      <c r="J1660" s="98">
        <f t="shared" si="191"/>
        <v>71.194963107638884</v>
      </c>
      <c r="K1660" s="98">
        <v>80301.3671875</v>
      </c>
      <c r="L1660" s="98">
        <f t="shared" si="192"/>
        <v>270.41274439040984</v>
      </c>
      <c r="M1660" s="98">
        <f t="shared" si="194"/>
        <v>274.58330491162184</v>
      </c>
      <c r="N1660" s="98">
        <v>8587.2690433756507</v>
      </c>
      <c r="O1660" s="98">
        <v>5643.6641666666665</v>
      </c>
      <c r="P1660" s="98">
        <v>294.87120370361538</v>
      </c>
      <c r="Q1660" s="98">
        <v>24.458459313205548</v>
      </c>
      <c r="R1660" s="98">
        <f t="shared" si="196"/>
        <v>20.402037680967887</v>
      </c>
      <c r="S1660" s="98">
        <f t="shared" si="193"/>
        <v>1467.5075587923329</v>
      </c>
      <c r="T1660" s="101">
        <v>11.70621819041375</v>
      </c>
    </row>
    <row r="1661" spans="2:20" x14ac:dyDescent="0.2">
      <c r="B1661" s="100">
        <v>43730.041666666664</v>
      </c>
      <c r="C1661" s="98">
        <v>9.9137332262817974</v>
      </c>
      <c r="D1661" s="98">
        <f t="shared" si="197"/>
        <v>10.81776335544737</v>
      </c>
      <c r="E1661" s="98">
        <v>99.727777777777774</v>
      </c>
      <c r="F1661" s="98">
        <f t="shared" si="195"/>
        <v>96.751300154321441</v>
      </c>
      <c r="G1661" s="98">
        <v>3318.7111111111112</v>
      </c>
      <c r="H1661" s="98">
        <v>24.745572916666667</v>
      </c>
      <c r="I1661" s="98">
        <v>869.78666666666663</v>
      </c>
      <c r="J1661" s="98">
        <f t="shared" si="191"/>
        <v>74.982204861111114</v>
      </c>
      <c r="K1661" s="98">
        <v>7458.1933514109969</v>
      </c>
      <c r="L1661" s="98">
        <f t="shared" si="192"/>
        <v>273.54870045555924</v>
      </c>
      <c r="M1661" s="98">
        <f t="shared" si="194"/>
        <v>274.61784927480159</v>
      </c>
      <c r="N1661" s="98">
        <v>8200.2495056152347</v>
      </c>
      <c r="O1661" s="98">
        <v>5538.6791666666668</v>
      </c>
      <c r="P1661" s="98">
        <v>295.04222222222222</v>
      </c>
      <c r="Q1661" s="98">
        <v>21.493521766662955</v>
      </c>
      <c r="R1661" s="98">
        <f t="shared" si="196"/>
        <v>20.38216808630666</v>
      </c>
      <c r="S1661" s="98">
        <f t="shared" si="193"/>
        <v>1289.6113059997772</v>
      </c>
      <c r="T1661" s="101">
        <v>11.142916257556321</v>
      </c>
    </row>
    <row r="1662" spans="2:20" x14ac:dyDescent="0.2">
      <c r="B1662" s="100">
        <v>43730.083333333336</v>
      </c>
      <c r="C1662" s="98">
        <v>8.8489825104792708</v>
      </c>
      <c r="D1662" s="98">
        <f t="shared" si="197"/>
        <v>10.81528970481879</v>
      </c>
      <c r="E1662" s="98">
        <v>84.632777777777775</v>
      </c>
      <c r="F1662" s="98">
        <f t="shared" si="195"/>
        <v>96.221057098765911</v>
      </c>
      <c r="G1662" s="98">
        <v>8513.6305555555555</v>
      </c>
      <c r="H1662" s="98">
        <v>19.585991753472221</v>
      </c>
      <c r="I1662" s="98">
        <v>2069.5737962966414</v>
      </c>
      <c r="J1662" s="98">
        <f t="shared" si="191"/>
        <v>65.046786024305561</v>
      </c>
      <c r="K1662" s="98">
        <v>22011.118621419271</v>
      </c>
      <c r="L1662" s="98">
        <f t="shared" si="192"/>
        <v>271.08777384313862</v>
      </c>
      <c r="M1662" s="98">
        <f t="shared" si="194"/>
        <v>274.46526292715407</v>
      </c>
      <c r="N1662" s="98">
        <v>7342.0867366536459</v>
      </c>
      <c r="O1662" s="98">
        <v>5457.2391666666663</v>
      </c>
      <c r="P1662" s="98">
        <v>295.12425925923719</v>
      </c>
      <c r="Q1662" s="98">
        <v>24.0364854160986</v>
      </c>
      <c r="R1662" s="98">
        <f t="shared" si="196"/>
        <v>20.535221254940932</v>
      </c>
      <c r="S1662" s="98">
        <f t="shared" si="193"/>
        <v>1442.1891249659161</v>
      </c>
      <c r="T1662" s="101">
        <v>10.181864618950963</v>
      </c>
    </row>
    <row r="1663" spans="2:20" x14ac:dyDescent="0.2">
      <c r="B1663" s="100">
        <v>43730.125</v>
      </c>
      <c r="C1663" s="98">
        <v>7.7359310038884477</v>
      </c>
      <c r="D1663" s="98">
        <f t="shared" si="197"/>
        <v>10.812821943686361</v>
      </c>
      <c r="E1663" s="98">
        <v>112.46277777777777</v>
      </c>
      <c r="F1663" s="98">
        <f t="shared" si="195"/>
        <v>97.249540895062182</v>
      </c>
      <c r="G1663" s="98">
        <v>14604.770202017889</v>
      </c>
      <c r="H1663" s="98">
        <v>24.544325086805557</v>
      </c>
      <c r="I1663" s="98">
        <v>3380.5019444444442</v>
      </c>
      <c r="J1663" s="98">
        <f t="shared" si="191"/>
        <v>87.918452690972217</v>
      </c>
      <c r="K1663" s="98">
        <v>36867.058454499776</v>
      </c>
      <c r="L1663" s="98">
        <f t="shared" si="192"/>
        <v>273.18617275456586</v>
      </c>
      <c r="M1663" s="98">
        <f t="shared" si="194"/>
        <v>274.45823953868825</v>
      </c>
      <c r="N1663" s="98">
        <v>6707.0361800130204</v>
      </c>
      <c r="O1663" s="98">
        <v>5456.7158333333336</v>
      </c>
      <c r="P1663" s="98">
        <v>294.77027777777778</v>
      </c>
      <c r="Q1663" s="98">
        <v>21.584105023211904</v>
      </c>
      <c r="R1663" s="98">
        <f t="shared" si="196"/>
        <v>20.526372729827511</v>
      </c>
      <c r="S1663" s="98">
        <f t="shared" si="193"/>
        <v>1295.0463013927142</v>
      </c>
      <c r="T1663" s="101">
        <v>8.944411694827334</v>
      </c>
    </row>
    <row r="1664" spans="2:20" x14ac:dyDescent="0.2">
      <c r="B1664" s="100">
        <v>43730.166666666664</v>
      </c>
      <c r="C1664" s="98">
        <v>6.9817684484407723</v>
      </c>
      <c r="D1664" s="98">
        <f t="shared" si="197"/>
        <v>10.803250580077526</v>
      </c>
      <c r="E1664" s="98">
        <v>115.78037037041452</v>
      </c>
      <c r="F1664" s="98">
        <f t="shared" si="195"/>
        <v>97.341280864199817</v>
      </c>
      <c r="G1664" s="98">
        <v>20888.331882255872</v>
      </c>
      <c r="H1664" s="98">
        <v>19.512337239583335</v>
      </c>
      <c r="I1664" s="98">
        <v>4693.757144443658</v>
      </c>
      <c r="J1664" s="98">
        <f t="shared" si="191"/>
        <v>96.268033130831185</v>
      </c>
      <c r="K1664" s="98">
        <v>50298.014946831594</v>
      </c>
      <c r="L1664" s="98">
        <f t="shared" si="192"/>
        <v>271.98207640621393</v>
      </c>
      <c r="M1664" s="98">
        <f t="shared" si="194"/>
        <v>274.33185746654516</v>
      </c>
      <c r="N1664" s="98">
        <v>6103.0528336588541</v>
      </c>
      <c r="O1664" s="98">
        <v>5460.3641666666663</v>
      </c>
      <c r="P1664" s="98">
        <v>295.04314814815916</v>
      </c>
      <c r="Q1664" s="98">
        <v>23.061071741945213</v>
      </c>
      <c r="R1664" s="98">
        <f t="shared" si="196"/>
        <v>20.665987826662352</v>
      </c>
      <c r="S1664" s="98">
        <f t="shared" si="193"/>
        <v>1383.6643045167127</v>
      </c>
      <c r="T1664" s="101">
        <v>8.0398478038953094</v>
      </c>
    </row>
    <row r="1665" spans="2:20" x14ac:dyDescent="0.2">
      <c r="B1665" s="100">
        <v>43730.208333333336</v>
      </c>
      <c r="C1665" s="98">
        <v>6.4018175523228837</v>
      </c>
      <c r="D1665" s="98">
        <f t="shared" si="197"/>
        <v>10.79807472922564</v>
      </c>
      <c r="E1665" s="98">
        <v>90.044629629618598</v>
      </c>
      <c r="F1665" s="98">
        <f t="shared" si="195"/>
        <v>97.293742283952454</v>
      </c>
      <c r="G1665" s="98">
        <v>27851.872128061586</v>
      </c>
      <c r="H1665" s="98">
        <v>23.414225260416668</v>
      </c>
      <c r="I1665" s="98">
        <v>5996.2172222222225</v>
      </c>
      <c r="J1665" s="98">
        <f t="shared" si="191"/>
        <v>66.630404369201926</v>
      </c>
      <c r="K1665" s="98">
        <v>62155.643652343751</v>
      </c>
      <c r="L1665" s="98">
        <f t="shared" si="192"/>
        <v>273.00767737865863</v>
      </c>
      <c r="M1665" s="98">
        <f t="shared" si="194"/>
        <v>274.33423439566508</v>
      </c>
      <c r="N1665" s="98">
        <v>5699.8487642415366</v>
      </c>
      <c r="O1665" s="98">
        <v>5460.3291666666664</v>
      </c>
      <c r="P1665" s="98">
        <v>295.13907407406305</v>
      </c>
      <c r="Q1665" s="98">
        <v>22.131396695404415</v>
      </c>
      <c r="R1665" s="98">
        <f t="shared" si="196"/>
        <v>20.676002872850649</v>
      </c>
      <c r="S1665" s="98">
        <f t="shared" si="193"/>
        <v>1327.8838017242649</v>
      </c>
      <c r="T1665" s="101">
        <v>7.341939493576259</v>
      </c>
    </row>
    <row r="1666" spans="2:20" x14ac:dyDescent="0.2">
      <c r="B1666" s="100">
        <v>43730.25</v>
      </c>
      <c r="C1666" s="98">
        <v>6.0624056222703722</v>
      </c>
      <c r="D1666" s="98">
        <f t="shared" si="197"/>
        <v>10.79290843959763</v>
      </c>
      <c r="E1666" s="98">
        <v>129.62416666666667</v>
      </c>
      <c r="F1666" s="98">
        <f t="shared" si="195"/>
        <v>99.142770061730232</v>
      </c>
      <c r="G1666" s="98">
        <v>34285.679273508125</v>
      </c>
      <c r="H1666" s="98">
        <v>20.644976128472223</v>
      </c>
      <c r="I1666" s="98">
        <v>7317.2233012821944</v>
      </c>
      <c r="J1666" s="98">
        <f t="shared" si="191"/>
        <v>108.97919053819444</v>
      </c>
      <c r="K1666" s="98">
        <v>73984.349879195419</v>
      </c>
      <c r="L1666" s="98">
        <f t="shared" si="192"/>
        <v>272.17616690982959</v>
      </c>
      <c r="M1666" s="98">
        <f t="shared" si="194"/>
        <v>274.19801943658263</v>
      </c>
      <c r="N1666" s="98">
        <v>5463.9336055501299</v>
      </c>
      <c r="O1666" s="98">
        <v>5464.3975</v>
      </c>
      <c r="P1666" s="98">
        <v>295.04740740749571</v>
      </c>
      <c r="Q1666" s="98">
        <v>22.871240497666101</v>
      </c>
      <c r="R1666" s="98">
        <f t="shared" si="196"/>
        <v>20.8053891282349</v>
      </c>
      <c r="S1666" s="98">
        <f t="shared" si="193"/>
        <v>1372.2744298599659</v>
      </c>
      <c r="T1666" s="101">
        <v>7.0312710352348704</v>
      </c>
    </row>
    <row r="1667" spans="2:20" x14ac:dyDescent="0.2">
      <c r="B1667" s="100">
        <v>43730.291666666664</v>
      </c>
      <c r="C1667" s="98">
        <v>5.9355790641572739</v>
      </c>
      <c r="D1667" s="98">
        <f t="shared" si="197"/>
        <v>10.781467171485355</v>
      </c>
      <c r="E1667" s="98">
        <v>96.86064814814263</v>
      </c>
      <c r="F1667" s="98">
        <f t="shared" si="195"/>
        <v>98.199070216050984</v>
      </c>
      <c r="G1667" s="98">
        <v>39982.231736111113</v>
      </c>
      <c r="H1667" s="98">
        <v>20.491634114583334</v>
      </c>
      <c r="I1667" s="98">
        <v>8623.1197222222218</v>
      </c>
      <c r="J1667" s="98">
        <f t="shared" si="191"/>
        <v>76.369014033559296</v>
      </c>
      <c r="K1667" s="98">
        <v>80139.706972656248</v>
      </c>
      <c r="L1667" s="98">
        <f t="shared" si="192"/>
        <v>272.90683598804389</v>
      </c>
      <c r="M1667" s="98">
        <f t="shared" si="194"/>
        <v>274.20333638231222</v>
      </c>
      <c r="N1667" s="98">
        <v>5273.8596797688806</v>
      </c>
      <c r="O1667" s="98">
        <v>5453.8241666666663</v>
      </c>
      <c r="P1667" s="98">
        <v>295.17222222222222</v>
      </c>
      <c r="Q1667" s="98">
        <v>22.265386234178312</v>
      </c>
      <c r="R1667" s="98">
        <f t="shared" si="196"/>
        <v>20.807653201023879</v>
      </c>
      <c r="S1667" s="98">
        <f t="shared" si="193"/>
        <v>1335.9231740506987</v>
      </c>
      <c r="T1667" s="101">
        <v>6.5698813671162091</v>
      </c>
    </row>
    <row r="1668" spans="2:20" x14ac:dyDescent="0.2">
      <c r="B1668" s="100">
        <v>43730.333333333336</v>
      </c>
      <c r="C1668" s="98">
        <v>6.2469171107760886</v>
      </c>
      <c r="D1668" s="98">
        <f t="shared" si="197"/>
        <v>10.770234585385479</v>
      </c>
      <c r="E1668" s="98">
        <v>74.364722222222227</v>
      </c>
      <c r="F1668" s="98">
        <f t="shared" si="195"/>
        <v>97.678584104939873</v>
      </c>
      <c r="G1668" s="98">
        <v>45691.588296296497</v>
      </c>
      <c r="H1668" s="98">
        <v>23.584494357638889</v>
      </c>
      <c r="I1668" s="98">
        <v>9942.5</v>
      </c>
      <c r="J1668" s="98">
        <f t="shared" si="191"/>
        <v>50.780227864583338</v>
      </c>
      <c r="K1668" s="98">
        <v>80142.6796875</v>
      </c>
      <c r="L1668" s="98">
        <f t="shared" si="192"/>
        <v>272.50856157089686</v>
      </c>
      <c r="M1668" s="98">
        <f t="shared" si="194"/>
        <v>274.06238335431192</v>
      </c>
      <c r="N1668" s="98">
        <v>5432.5951932779944</v>
      </c>
      <c r="O1668" s="98">
        <v>5453.9441666666671</v>
      </c>
      <c r="P1668" s="98">
        <v>295.13</v>
      </c>
      <c r="Q1668" s="98">
        <v>22.621438429103129</v>
      </c>
      <c r="R1668" s="98">
        <f t="shared" si="196"/>
        <v>20.953224284579765</v>
      </c>
      <c r="S1668" s="98">
        <f t="shared" si="193"/>
        <v>1357.2863057461877</v>
      </c>
      <c r="T1668" s="101">
        <v>6.692065497928545</v>
      </c>
    </row>
    <row r="1669" spans="2:20" x14ac:dyDescent="0.2">
      <c r="B1669" s="100">
        <v>43730.375</v>
      </c>
      <c r="C1669" s="98">
        <v>7.6517300599769484</v>
      </c>
      <c r="D1669" s="98">
        <f t="shared" si="197"/>
        <v>10.746420996447943</v>
      </c>
      <c r="E1669" s="98">
        <v>94.451388888888886</v>
      </c>
      <c r="F1669" s="98">
        <f t="shared" si="195"/>
        <v>98.603966049384312</v>
      </c>
      <c r="G1669" s="98">
        <v>50660.944444444445</v>
      </c>
      <c r="H1669" s="98">
        <v>19.44970703125</v>
      </c>
      <c r="I1669" s="98">
        <v>11249.259053703696</v>
      </c>
      <c r="J1669" s="98">
        <f t="shared" si="191"/>
        <v>75.001681857638886</v>
      </c>
      <c r="K1669" s="98">
        <v>80142.6796875</v>
      </c>
      <c r="L1669" s="98">
        <f t="shared" si="192"/>
        <v>272.97199541836562</v>
      </c>
      <c r="M1669" s="98">
        <f t="shared" si="194"/>
        <v>273.8926459261159</v>
      </c>
      <c r="N1669" s="98">
        <v>6225.2600463867184</v>
      </c>
      <c r="O1669" s="98">
        <v>5456.3058333333329</v>
      </c>
      <c r="P1669" s="98">
        <v>294.96490740741291</v>
      </c>
      <c r="Q1669" s="98">
        <v>21.992911989047297</v>
      </c>
      <c r="R1669" s="98">
        <f t="shared" si="196"/>
        <v>21.120585169566098</v>
      </c>
      <c r="S1669" s="98">
        <f t="shared" si="193"/>
        <v>1319.5747193428379</v>
      </c>
      <c r="T1669" s="101">
        <v>7.4930403032196526</v>
      </c>
    </row>
    <row r="1670" spans="2:20" x14ac:dyDescent="0.2">
      <c r="B1670" s="100">
        <v>43730.416666666664</v>
      </c>
      <c r="C1670" s="98">
        <v>10.554520058631898</v>
      </c>
      <c r="D1670" s="98">
        <f t="shared" si="197"/>
        <v>10.712779766672751</v>
      </c>
      <c r="E1670" s="98">
        <v>86.66</v>
      </c>
      <c r="F1670" s="98">
        <f t="shared" si="195"/>
        <v>98.855540123458397</v>
      </c>
      <c r="G1670" s="98">
        <v>56377.502095516655</v>
      </c>
      <c r="H1670" s="98">
        <v>24.510340073529413</v>
      </c>
      <c r="I1670" s="98">
        <v>12555.643568375641</v>
      </c>
      <c r="J1670" s="98">
        <f t="shared" ref="J1670:J1733" si="198">E1670-H1670</f>
        <v>62.149659926470584</v>
      </c>
      <c r="K1670" s="98">
        <v>80142.6796875</v>
      </c>
      <c r="L1670" s="98">
        <f t="shared" ref="L1670:L1733" si="199">P1670-Q1670</f>
        <v>273.05963031602403</v>
      </c>
      <c r="M1670" s="98">
        <f t="shared" si="194"/>
        <v>273.91048250346665</v>
      </c>
      <c r="N1670" s="98">
        <v>8101.9123392740885</v>
      </c>
      <c r="O1670" s="98">
        <v>5570.4683333333332</v>
      </c>
      <c r="P1670" s="98">
        <v>295.15145061728026</v>
      </c>
      <c r="Q1670" s="98">
        <v>22.091820301256245</v>
      </c>
      <c r="R1670" s="98">
        <f t="shared" si="196"/>
        <v>21.112465670404259</v>
      </c>
      <c r="S1670" s="98">
        <f t="shared" ref="S1670:S1733" si="200">Q1670*60</f>
        <v>1325.5092180753747</v>
      </c>
      <c r="T1670" s="101">
        <v>9.5635879182815557</v>
      </c>
    </row>
    <row r="1671" spans="2:20" x14ac:dyDescent="0.2">
      <c r="B1671" s="100">
        <v>43730.458333333336</v>
      </c>
      <c r="C1671" s="98">
        <v>13.142015551709466</v>
      </c>
      <c r="D1671" s="98">
        <f t="shared" si="197"/>
        <v>10.701924491871909</v>
      </c>
      <c r="E1671" s="98">
        <v>97.619814814792733</v>
      </c>
      <c r="F1671" s="98">
        <f t="shared" si="195"/>
        <v>99.236134259259941</v>
      </c>
      <c r="G1671" s="98">
        <v>61549.420919066404</v>
      </c>
      <c r="H1671" s="98">
        <v>19.495779079861112</v>
      </c>
      <c r="I1671" s="98">
        <v>13863.507307407592</v>
      </c>
      <c r="J1671" s="98">
        <f t="shared" si="198"/>
        <v>78.124035734931624</v>
      </c>
      <c r="K1671" s="98">
        <v>80142.6796875</v>
      </c>
      <c r="L1671" s="98">
        <f t="shared" si="199"/>
        <v>272.60170681966571</v>
      </c>
      <c r="M1671" s="98">
        <f t="shared" si="194"/>
        <v>273.93132071871446</v>
      </c>
      <c r="N1671" s="98">
        <v>9848.183767089844</v>
      </c>
      <c r="O1671" s="98">
        <v>6383.2641666666668</v>
      </c>
      <c r="P1671" s="98">
        <v>294.68504098361046</v>
      </c>
      <c r="Q1671" s="98">
        <v>22.083334163944755</v>
      </c>
      <c r="R1671" s="98">
        <f t="shared" si="196"/>
        <v>21.088523452930627</v>
      </c>
      <c r="S1671" s="98">
        <f t="shared" si="200"/>
        <v>1325.0000498366853</v>
      </c>
      <c r="T1671" s="101">
        <v>11.999169380977335</v>
      </c>
    </row>
    <row r="1672" spans="2:20" x14ac:dyDescent="0.2">
      <c r="B1672" s="100">
        <v>43730.5</v>
      </c>
      <c r="C1672" s="98">
        <v>14.504533948367978</v>
      </c>
      <c r="D1672" s="98">
        <f t="shared" si="197"/>
        <v>10.702202718023775</v>
      </c>
      <c r="E1672" s="98">
        <v>82.698666666679912</v>
      </c>
      <c r="F1672" s="98">
        <f t="shared" si="195"/>
        <v>99.419574074075328</v>
      </c>
      <c r="G1672" s="98">
        <v>67076.776503269008</v>
      </c>
      <c r="H1672" s="98">
        <v>24.627994791666666</v>
      </c>
      <c r="I1672" s="98">
        <v>15174.091111111111</v>
      </c>
      <c r="J1672" s="98">
        <f t="shared" si="198"/>
        <v>58.070671875013247</v>
      </c>
      <c r="K1672" s="98">
        <v>80142.6796875</v>
      </c>
      <c r="L1672" s="98">
        <f t="shared" si="199"/>
        <v>274.7512109846125</v>
      </c>
      <c r="M1672" s="98">
        <f t="shared" si="194"/>
        <v>273.75898266994614</v>
      </c>
      <c r="N1672" s="98">
        <v>10811.519017740886</v>
      </c>
      <c r="O1672" s="98">
        <v>7029.3391666666666</v>
      </c>
      <c r="P1672" s="98">
        <v>295.15555555555557</v>
      </c>
      <c r="Q1672" s="98">
        <v>20.404344570943049</v>
      </c>
      <c r="R1672" s="98">
        <f t="shared" si="196"/>
        <v>21.257599541821282</v>
      </c>
      <c r="S1672" s="98">
        <f t="shared" si="200"/>
        <v>1224.2606742565829</v>
      </c>
      <c r="T1672" s="101">
        <v>13.98462327056461</v>
      </c>
    </row>
    <row r="1673" spans="2:20" x14ac:dyDescent="0.2">
      <c r="B1673" s="100">
        <v>43730.541666666664</v>
      </c>
      <c r="C1673" s="98">
        <v>15.039719327998657</v>
      </c>
      <c r="D1673" s="98">
        <f t="shared" si="197"/>
        <v>10.722644550993053</v>
      </c>
      <c r="E1673" s="98">
        <v>130.62347222222223</v>
      </c>
      <c r="F1673" s="98">
        <f t="shared" si="195"/>
        <v>100.91343402777902</v>
      </c>
      <c r="G1673" s="98">
        <v>73219.767777777772</v>
      </c>
      <c r="H1673" s="98">
        <v>19.557888454861111</v>
      </c>
      <c r="I1673" s="98">
        <v>16493.583644444661</v>
      </c>
      <c r="J1673" s="98">
        <f t="shared" si="198"/>
        <v>111.06558376736112</v>
      </c>
      <c r="K1673" s="98">
        <v>80142.6796875</v>
      </c>
      <c r="L1673" s="98">
        <f t="shared" si="199"/>
        <v>271.90186330811849</v>
      </c>
      <c r="M1673" s="98">
        <f t="shared" si="194"/>
        <v>273.70767464070337</v>
      </c>
      <c r="N1673" s="98">
        <v>11180.491330566407</v>
      </c>
      <c r="O1673" s="98">
        <v>7285.1274999999996</v>
      </c>
      <c r="P1673" s="98">
        <v>294.93086419752905</v>
      </c>
      <c r="Q1673" s="98">
        <v>23.029000889410575</v>
      </c>
      <c r="R1673" s="98">
        <f t="shared" si="196"/>
        <v>21.299695894109263</v>
      </c>
      <c r="S1673" s="98">
        <f t="shared" si="200"/>
        <v>1381.7400533646346</v>
      </c>
      <c r="T1673" s="101">
        <v>14.891952674042226</v>
      </c>
    </row>
    <row r="1674" spans="2:20" x14ac:dyDescent="0.2">
      <c r="B1674" s="100">
        <v>43730.583333333336</v>
      </c>
      <c r="C1674" s="98">
        <v>14.439725512869966</v>
      </c>
      <c r="D1674" s="98">
        <f t="shared" si="197"/>
        <v>10.734791246931195</v>
      </c>
      <c r="E1674" s="98">
        <v>100.01254629629354</v>
      </c>
      <c r="F1674" s="98">
        <f t="shared" si="195"/>
        <v>101.03593595679126</v>
      </c>
      <c r="G1674" s="98">
        <v>79937.826285240779</v>
      </c>
      <c r="H1674" s="98">
        <v>23.403700086805557</v>
      </c>
      <c r="I1674" s="98">
        <v>17794.634166666667</v>
      </c>
      <c r="J1674" s="98">
        <f t="shared" si="198"/>
        <v>76.608846209487979</v>
      </c>
      <c r="K1674" s="98">
        <v>80142.6796875</v>
      </c>
      <c r="L1674" s="98">
        <f t="shared" si="199"/>
        <v>274.87116584959546</v>
      </c>
      <c r="M1674" s="98">
        <f t="shared" si="194"/>
        <v>273.54557451666722</v>
      </c>
      <c r="N1674" s="98">
        <v>10845.045518391928</v>
      </c>
      <c r="O1674" s="98">
        <v>7072.71</v>
      </c>
      <c r="P1674" s="98">
        <v>295.05333333333334</v>
      </c>
      <c r="Q1674" s="98">
        <v>20.182167483737899</v>
      </c>
      <c r="R1674" s="98">
        <f t="shared" si="196"/>
        <v>21.461182592219433</v>
      </c>
      <c r="S1674" s="98">
        <f t="shared" si="200"/>
        <v>1210.930049024274</v>
      </c>
      <c r="T1674" s="101">
        <v>15.211745196183523</v>
      </c>
    </row>
    <row r="1675" spans="2:20" x14ac:dyDescent="0.2">
      <c r="B1675" s="100">
        <v>43730.625</v>
      </c>
      <c r="C1675" s="98">
        <v>13.853749870696209</v>
      </c>
      <c r="D1675" s="98">
        <f t="shared" si="197"/>
        <v>10.744010325476717</v>
      </c>
      <c r="E1675" s="98">
        <v>94.299166666666665</v>
      </c>
      <c r="F1675" s="98">
        <f t="shared" si="195"/>
        <v>101.23576234568016</v>
      </c>
      <c r="G1675" s="98">
        <v>85960.413657403318</v>
      </c>
      <c r="H1675" s="98">
        <v>20.402875434027777</v>
      </c>
      <c r="I1675" s="98">
        <v>19119.266111111112</v>
      </c>
      <c r="J1675" s="98">
        <f t="shared" si="198"/>
        <v>73.896291232638887</v>
      </c>
      <c r="K1675" s="98">
        <v>80142.6796875</v>
      </c>
      <c r="L1675" s="98">
        <f t="shared" si="199"/>
        <v>272.31028847983731</v>
      </c>
      <c r="M1675" s="98">
        <f t="shared" si="194"/>
        <v>273.22434514608534</v>
      </c>
      <c r="N1675" s="98">
        <v>10499.473034667968</v>
      </c>
      <c r="O1675" s="98">
        <v>6842.2808333333332</v>
      </c>
      <c r="P1675" s="98">
        <v>294.89560185182427</v>
      </c>
      <c r="Q1675" s="98">
        <v>22.585313371986977</v>
      </c>
      <c r="R1675" s="98">
        <f t="shared" si="196"/>
        <v>21.774601391812425</v>
      </c>
      <c r="S1675" s="98">
        <f t="shared" si="200"/>
        <v>1355.1188023192187</v>
      </c>
      <c r="T1675" s="101">
        <v>14.523485390345256</v>
      </c>
    </row>
    <row r="1676" spans="2:20" x14ac:dyDescent="0.2">
      <c r="B1676" s="100">
        <v>43730.666666666664</v>
      </c>
      <c r="C1676" s="98">
        <v>13.500678890546164</v>
      </c>
      <c r="D1676" s="98">
        <f t="shared" si="197"/>
        <v>10.758849406376342</v>
      </c>
      <c r="E1676" s="98">
        <v>95.18472222222222</v>
      </c>
      <c r="F1676" s="98">
        <f t="shared" si="195"/>
        <v>100.03055401234683</v>
      </c>
      <c r="G1676" s="98">
        <v>91748.78333333334</v>
      </c>
      <c r="H1676" s="98">
        <v>19.448513454861111</v>
      </c>
      <c r="I1676" s="98">
        <v>20350.629444444443</v>
      </c>
      <c r="J1676" s="98">
        <f t="shared" si="198"/>
        <v>75.736208767361106</v>
      </c>
      <c r="K1676" s="98">
        <v>80142.6796875</v>
      </c>
      <c r="L1676" s="98">
        <f t="shared" si="199"/>
        <v>274.96637421108778</v>
      </c>
      <c r="M1676" s="98">
        <f t="shared" si="194"/>
        <v>272.9808683829728</v>
      </c>
      <c r="N1676" s="98">
        <v>10288.223572591145</v>
      </c>
      <c r="O1676" s="98">
        <v>6704.7908333333335</v>
      </c>
      <c r="P1676" s="98">
        <v>295.02499999999998</v>
      </c>
      <c r="Q1676" s="98">
        <v>20.058625788912178</v>
      </c>
      <c r="R1676" s="98">
        <f t="shared" si="196"/>
        <v>22.021357475914495</v>
      </c>
      <c r="S1676" s="98">
        <f t="shared" si="200"/>
        <v>1203.5175473347306</v>
      </c>
      <c r="T1676" s="101">
        <v>14.049853580103825</v>
      </c>
    </row>
    <row r="1677" spans="2:20" x14ac:dyDescent="0.2">
      <c r="B1677" s="100">
        <v>43730.708333333336</v>
      </c>
      <c r="C1677" s="98">
        <v>13.025469121403164</v>
      </c>
      <c r="D1677" s="98">
        <f t="shared" si="197"/>
        <v>10.764890573070417</v>
      </c>
      <c r="E1677" s="98">
        <v>119.88861111111112</v>
      </c>
      <c r="F1677" s="98">
        <f t="shared" si="195"/>
        <v>101.02807330246982</v>
      </c>
      <c r="G1677" s="98">
        <v>98439.253333333327</v>
      </c>
      <c r="H1677" s="98">
        <v>14.757194010416667</v>
      </c>
      <c r="I1677" s="98">
        <v>21414.313689814531</v>
      </c>
      <c r="J1677" s="98">
        <f t="shared" si="198"/>
        <v>105.13141710069445</v>
      </c>
      <c r="K1677" s="98">
        <v>80142.6796875</v>
      </c>
      <c r="L1677" s="98">
        <f t="shared" si="199"/>
        <v>272.20227061927733</v>
      </c>
      <c r="M1677" s="98">
        <f t="shared" si="194"/>
        <v>272.87040768447088</v>
      </c>
      <c r="N1677" s="98">
        <v>9927.895061848958</v>
      </c>
      <c r="O1677" s="98">
        <v>6466.5691666666671</v>
      </c>
      <c r="P1677" s="98">
        <v>294.88601851850746</v>
      </c>
      <c r="Q1677" s="98">
        <v>22.683747899230156</v>
      </c>
      <c r="R1677" s="98">
        <f t="shared" si="196"/>
        <v>22.114711692933597</v>
      </c>
      <c r="S1677" s="98">
        <f t="shared" si="200"/>
        <v>1361.0248739538092</v>
      </c>
      <c r="T1677" s="101">
        <v>13.762823248113143</v>
      </c>
    </row>
    <row r="1678" spans="2:20" x14ac:dyDescent="0.2">
      <c r="B1678" s="100">
        <v>43730.75</v>
      </c>
      <c r="C1678" s="98">
        <v>12.757228879903753</v>
      </c>
      <c r="D1678" s="98">
        <f t="shared" si="197"/>
        <v>10.755547402821685</v>
      </c>
      <c r="E1678" s="98">
        <v>98.472638888888895</v>
      </c>
      <c r="F1678" s="98">
        <f t="shared" si="195"/>
        <v>100.56526658950685</v>
      </c>
      <c r="G1678" s="98">
        <v>104505.00897435613</v>
      </c>
      <c r="H1678" s="98">
        <v>19.610926649305554</v>
      </c>
      <c r="I1678" s="98">
        <v>22506.057223193249</v>
      </c>
      <c r="J1678" s="98">
        <f t="shared" si="198"/>
        <v>78.861712239583341</v>
      </c>
      <c r="K1678" s="98">
        <v>80142.6796875</v>
      </c>
      <c r="L1678" s="98">
        <f t="shared" si="199"/>
        <v>274.9524181742097</v>
      </c>
      <c r="M1678" s="98">
        <f t="shared" si="194"/>
        <v>272.79752930602365</v>
      </c>
      <c r="N1678" s="98">
        <v>9706.338071289063</v>
      </c>
      <c r="O1678" s="98">
        <v>6314.7558333333336</v>
      </c>
      <c r="P1678" s="98">
        <v>294.94981481480932</v>
      </c>
      <c r="Q1678" s="98">
        <v>19.9973966405996</v>
      </c>
      <c r="R1678" s="98">
        <f t="shared" si="196"/>
        <v>22.188415688664534</v>
      </c>
      <c r="S1678" s="98">
        <f t="shared" si="200"/>
        <v>1199.8437984359759</v>
      </c>
      <c r="T1678" s="101">
        <v>13.262605717269601</v>
      </c>
    </row>
    <row r="1679" spans="2:20" x14ac:dyDescent="0.2">
      <c r="B1679" s="100">
        <v>43730.791666666664</v>
      </c>
      <c r="C1679" s="98">
        <v>13.042785567530276</v>
      </c>
      <c r="D1679" s="98">
        <f t="shared" si="197"/>
        <v>10.770380935864305</v>
      </c>
      <c r="E1679" s="98">
        <v>92.629722222222227</v>
      </c>
      <c r="F1679" s="98">
        <f t="shared" si="195"/>
        <v>100.49770871913648</v>
      </c>
      <c r="G1679" s="98">
        <v>111015.22368421237</v>
      </c>
      <c r="H1679" s="98">
        <v>19.545225694444444</v>
      </c>
      <c r="I1679" s="98">
        <v>23575.493611111113</v>
      </c>
      <c r="J1679" s="98">
        <f t="shared" si="198"/>
        <v>73.084496527777787</v>
      </c>
      <c r="K1679" s="98">
        <v>80142.6796875</v>
      </c>
      <c r="L1679" s="98">
        <f t="shared" si="199"/>
        <v>273.47863094970586</v>
      </c>
      <c r="M1679" s="98">
        <f t="shared" si="194"/>
        <v>272.88327886810561</v>
      </c>
      <c r="N1679" s="98">
        <v>9937.9855436197922</v>
      </c>
      <c r="O1679" s="98">
        <v>6461.4708333333338</v>
      </c>
      <c r="P1679" s="98">
        <v>295.23175925923721</v>
      </c>
      <c r="Q1679" s="98">
        <v>21.753128309531345</v>
      </c>
      <c r="R1679" s="98">
        <f t="shared" si="196"/>
        <v>22.12799020065599</v>
      </c>
      <c r="S1679" s="98">
        <f t="shared" si="200"/>
        <v>1305.1876985718807</v>
      </c>
      <c r="T1679" s="101">
        <v>12.847674074377347</v>
      </c>
    </row>
    <row r="1680" spans="2:20" x14ac:dyDescent="0.2">
      <c r="B1680" s="100">
        <v>43730.833333333336</v>
      </c>
      <c r="C1680" s="98">
        <v>12.869800150323297</v>
      </c>
      <c r="D1680" s="98">
        <f t="shared" si="197"/>
        <v>10.789298411684848</v>
      </c>
      <c r="E1680" s="98">
        <v>122.12277777777778</v>
      </c>
      <c r="F1680" s="98">
        <f t="shared" si="195"/>
        <v>100.68151658950687</v>
      </c>
      <c r="G1680" s="98">
        <v>116676.93705501623</v>
      </c>
      <c r="H1680" s="98">
        <v>14.58193359375</v>
      </c>
      <c r="I1680" s="98">
        <v>24651.379187962182</v>
      </c>
      <c r="J1680" s="98">
        <f t="shared" si="198"/>
        <v>107.54084418402779</v>
      </c>
      <c r="K1680" s="98">
        <v>80142.6796875</v>
      </c>
      <c r="L1680" s="98">
        <f t="shared" si="199"/>
        <v>273.76025690482516</v>
      </c>
      <c r="M1680" s="98">
        <f t="shared" si="194"/>
        <v>272.98692461364328</v>
      </c>
      <c r="N1680" s="98">
        <v>9796.0313932291665</v>
      </c>
      <c r="O1680" s="98">
        <v>6367.2725</v>
      </c>
      <c r="P1680" s="98">
        <v>295.06444444444446</v>
      </c>
      <c r="Q1680" s="98">
        <v>21.304187539619289</v>
      </c>
      <c r="R1680" s="98">
        <f t="shared" si="196"/>
        <v>22.025092911912097</v>
      </c>
      <c r="S1680" s="98">
        <f t="shared" si="200"/>
        <v>1278.2512523771572</v>
      </c>
      <c r="T1680" s="101">
        <v>13.475282639968984</v>
      </c>
    </row>
    <row r="1681" spans="2:20" x14ac:dyDescent="0.2">
      <c r="B1681" s="100">
        <v>43730.875</v>
      </c>
      <c r="C1681" s="98">
        <v>13.163151010029122</v>
      </c>
      <c r="D1681" s="98">
        <f t="shared" si="197"/>
        <v>10.831671556899854</v>
      </c>
      <c r="E1681" s="98">
        <v>100.43888888888888</v>
      </c>
      <c r="F1681" s="98">
        <f t="shared" si="195"/>
        <v>100.91071797839574</v>
      </c>
      <c r="G1681" s="98">
        <v>123172.285727971</v>
      </c>
      <c r="H1681" s="98">
        <v>19.546961805555554</v>
      </c>
      <c r="I1681" s="98">
        <v>25722.192077972923</v>
      </c>
      <c r="J1681" s="98">
        <f t="shared" si="198"/>
        <v>80.891927083333329</v>
      </c>
      <c r="K1681" s="98">
        <v>80142.6796875</v>
      </c>
      <c r="L1681" s="98">
        <f t="shared" si="199"/>
        <v>273.3761171962197</v>
      </c>
      <c r="M1681" s="98">
        <f t="shared" si="194"/>
        <v>272.96407903190078</v>
      </c>
      <c r="N1681" s="98">
        <v>10032.34440999349</v>
      </c>
      <c r="O1681" s="98">
        <v>6525.3483333333334</v>
      </c>
      <c r="P1681" s="98">
        <v>294.89805555555557</v>
      </c>
      <c r="Q1681" s="98">
        <v>21.521938359335891</v>
      </c>
      <c r="R1681" s="98">
        <f t="shared" si="196"/>
        <v>22.039439265252199</v>
      </c>
      <c r="S1681" s="98">
        <f t="shared" si="200"/>
        <v>1291.3163015601535</v>
      </c>
      <c r="T1681" s="101">
        <v>13.164127420637264</v>
      </c>
    </row>
    <row r="1682" spans="2:20" x14ac:dyDescent="0.2">
      <c r="B1682" s="100">
        <v>43730.916666666664</v>
      </c>
      <c r="C1682" s="98">
        <v>13.602859678886727</v>
      </c>
      <c r="D1682" s="98">
        <f t="shared" si="197"/>
        <v>10.900683561813233</v>
      </c>
      <c r="E1682" s="98">
        <v>99.56861111111111</v>
      </c>
      <c r="F1682" s="98">
        <f t="shared" si="195"/>
        <v>101.14885455246981</v>
      </c>
      <c r="G1682" s="98">
        <v>129289.1</v>
      </c>
      <c r="H1682" s="98">
        <v>19.658506944444444</v>
      </c>
      <c r="I1682" s="98">
        <v>26786.930277777778</v>
      </c>
      <c r="J1682" s="98">
        <f t="shared" si="198"/>
        <v>79.91010416666667</v>
      </c>
      <c r="K1682" s="98">
        <v>80142.6796875</v>
      </c>
      <c r="L1682" s="98">
        <f t="shared" si="199"/>
        <v>273.48029407374844</v>
      </c>
      <c r="M1682" s="98">
        <f t="shared" si="194"/>
        <v>273.06645599370256</v>
      </c>
      <c r="N1682" s="98">
        <v>10454.879537760416</v>
      </c>
      <c r="O1682" s="98">
        <v>6802.69</v>
      </c>
      <c r="P1682" s="98">
        <v>294.66675925917093</v>
      </c>
      <c r="Q1682" s="98">
        <v>21.186465185422502</v>
      </c>
      <c r="R1682" s="98">
        <f t="shared" si="196"/>
        <v>21.918200420730631</v>
      </c>
      <c r="S1682" s="98">
        <f t="shared" si="200"/>
        <v>1271.1879111253502</v>
      </c>
      <c r="T1682" s="101">
        <v>13.737814651246493</v>
      </c>
    </row>
    <row r="1683" spans="2:20" x14ac:dyDescent="0.2">
      <c r="B1683" s="100">
        <v>43730.958333333336</v>
      </c>
      <c r="C1683" s="98">
        <v>13.295267869252712</v>
      </c>
      <c r="D1683" s="98">
        <f t="shared" si="197"/>
        <v>10.978287889424758</v>
      </c>
      <c r="E1683" s="98">
        <v>84.335555555555558</v>
      </c>
      <c r="F1683" s="98">
        <f t="shared" si="195"/>
        <v>99.719664737655009</v>
      </c>
      <c r="G1683" s="98">
        <v>135065.04166666666</v>
      </c>
      <c r="H1683" s="98">
        <v>14.440049913194445</v>
      </c>
      <c r="I1683" s="98">
        <v>27868.736846297441</v>
      </c>
      <c r="J1683" s="98">
        <f t="shared" si="198"/>
        <v>69.895505642361115</v>
      </c>
      <c r="K1683" s="98">
        <v>80142.6796875</v>
      </c>
      <c r="L1683" s="98">
        <f t="shared" si="199"/>
        <v>273.29850441948406</v>
      </c>
      <c r="M1683" s="98">
        <f t="shared" si="194"/>
        <v>273.03330989258723</v>
      </c>
      <c r="N1683" s="98">
        <v>10200.374711100261</v>
      </c>
      <c r="O1683" s="98">
        <v>6645.2808333333332</v>
      </c>
      <c r="P1683" s="98">
        <v>294.58740740739637</v>
      </c>
      <c r="Q1683" s="98">
        <v>21.288902987912298</v>
      </c>
      <c r="R1683" s="98">
        <f t="shared" si="196"/>
        <v>21.945266274931924</v>
      </c>
      <c r="S1683" s="98">
        <f t="shared" si="200"/>
        <v>1277.3341792747378</v>
      </c>
      <c r="T1683" s="101">
        <v>14.049934767617248</v>
      </c>
    </row>
    <row r="1684" spans="2:20" x14ac:dyDescent="0.2">
      <c r="B1684" s="100">
        <v>43731</v>
      </c>
      <c r="C1684" s="98">
        <v>12.384381877017828</v>
      </c>
      <c r="D1684" s="98">
        <f t="shared" si="197"/>
        <v>11.039781329740045</v>
      </c>
      <c r="E1684" s="98">
        <v>106.07805555555555</v>
      </c>
      <c r="F1684" s="98">
        <f t="shared" si="195"/>
        <v>100.35760455246981</v>
      </c>
      <c r="G1684" s="98">
        <v>140856.88385254377</v>
      </c>
      <c r="H1684" s="98">
        <v>19.404275173611111</v>
      </c>
      <c r="I1684" s="98">
        <v>28930.920304278152</v>
      </c>
      <c r="J1684" s="98">
        <f t="shared" si="198"/>
        <v>86.673780381944439</v>
      </c>
      <c r="K1684" s="98">
        <v>80142.6796875</v>
      </c>
      <c r="L1684" s="98">
        <f t="shared" si="199"/>
        <v>273.96701167380644</v>
      </c>
      <c r="M1684" s="98">
        <f t="shared" si="194"/>
        <v>273.18140436272876</v>
      </c>
      <c r="N1684" s="98">
        <v>9509.0489013671868</v>
      </c>
      <c r="O1684" s="98">
        <v>6194.5349999999999</v>
      </c>
      <c r="P1684" s="98">
        <v>295.18640740741046</v>
      </c>
      <c r="Q1684" s="98">
        <v>21.219395733603999</v>
      </c>
      <c r="R1684" s="98">
        <f t="shared" si="196"/>
        <v>21.810305292448529</v>
      </c>
      <c r="S1684" s="98">
        <f t="shared" si="200"/>
        <v>1273.1637440162399</v>
      </c>
      <c r="T1684" s="101">
        <v>13.451390771071116</v>
      </c>
    </row>
    <row r="1685" spans="2:20" x14ac:dyDescent="0.2">
      <c r="B1685" s="100">
        <v>43731.041666666664</v>
      </c>
      <c r="C1685" s="98">
        <v>10.704295452435812</v>
      </c>
      <c r="D1685" s="98">
        <f t="shared" si="197"/>
        <v>11.072721422496462</v>
      </c>
      <c r="E1685" s="98">
        <v>97.707222222222228</v>
      </c>
      <c r="F1685" s="98">
        <f t="shared" si="195"/>
        <v>100.273414737655</v>
      </c>
      <c r="G1685" s="98">
        <v>3226.8677024474409</v>
      </c>
      <c r="H1685" s="98">
        <v>17.225965711805557</v>
      </c>
      <c r="I1685" s="98">
        <v>606.17694444444442</v>
      </c>
      <c r="J1685" s="98">
        <f t="shared" si="198"/>
        <v>80.481256510416671</v>
      </c>
      <c r="K1685" s="98">
        <v>7502.9365776411696</v>
      </c>
      <c r="L1685" s="98">
        <f t="shared" si="199"/>
        <v>273.63188801463275</v>
      </c>
      <c r="M1685" s="98">
        <f t="shared" si="194"/>
        <v>273.18487051102346</v>
      </c>
      <c r="N1685" s="98">
        <v>8715.5160278320309</v>
      </c>
      <c r="O1685" s="98">
        <v>5754.564166666667</v>
      </c>
      <c r="P1685" s="98">
        <v>294.8822222222222</v>
      </c>
      <c r="Q1685" s="98">
        <v>21.250334207589429</v>
      </c>
      <c r="R1685" s="98">
        <f t="shared" si="196"/>
        <v>21.800172477487134</v>
      </c>
      <c r="S1685" s="98">
        <f t="shared" si="200"/>
        <v>1275.0200524553657</v>
      </c>
      <c r="T1685" s="101">
        <v>12.398203077793328</v>
      </c>
    </row>
    <row r="1686" spans="2:20" x14ac:dyDescent="0.2">
      <c r="B1686" s="100">
        <v>43731.083333333336</v>
      </c>
      <c r="C1686" s="98">
        <v>8.8068431109559935</v>
      </c>
      <c r="D1686" s="98">
        <f t="shared" si="197"/>
        <v>11.07096561418299</v>
      </c>
      <c r="E1686" s="98">
        <v>95.969722222222217</v>
      </c>
      <c r="F1686" s="98">
        <f t="shared" si="195"/>
        <v>100.74578742284018</v>
      </c>
      <c r="G1686" s="98">
        <v>9237.8933333333334</v>
      </c>
      <c r="H1686" s="98">
        <v>16.509765625</v>
      </c>
      <c r="I1686" s="98">
        <v>1542.9738999986648</v>
      </c>
      <c r="J1686" s="98">
        <f t="shared" si="198"/>
        <v>79.459956597222217</v>
      </c>
      <c r="K1686" s="98">
        <v>21955.628393012154</v>
      </c>
      <c r="L1686" s="98">
        <f t="shared" si="199"/>
        <v>274.02117543878035</v>
      </c>
      <c r="M1686" s="98">
        <f t="shared" si="194"/>
        <v>273.30709557750851</v>
      </c>
      <c r="N1686" s="98">
        <v>7357.1682576497396</v>
      </c>
      <c r="O1686" s="98">
        <v>5455.47</v>
      </c>
      <c r="P1686" s="98">
        <v>294.7811111111111</v>
      </c>
      <c r="Q1686" s="98">
        <v>20.759935672330759</v>
      </c>
      <c r="R1686" s="98">
        <f t="shared" si="196"/>
        <v>21.663649571496808</v>
      </c>
      <c r="S1686" s="98">
        <f t="shared" si="200"/>
        <v>1245.5961403398455</v>
      </c>
      <c r="T1686" s="101">
        <v>10.474249277379778</v>
      </c>
    </row>
    <row r="1687" spans="2:20" x14ac:dyDescent="0.2">
      <c r="B1687" s="100">
        <v>43731.125</v>
      </c>
      <c r="C1687" s="98">
        <v>7.4590906813705802</v>
      </c>
      <c r="D1687" s="98">
        <f t="shared" si="197"/>
        <v>11.059430600744747</v>
      </c>
      <c r="E1687" s="98">
        <v>136.5311111111111</v>
      </c>
      <c r="F1687" s="98">
        <f t="shared" si="195"/>
        <v>101.7486346450624</v>
      </c>
      <c r="G1687" s="98">
        <v>15408.802800000243</v>
      </c>
      <c r="H1687" s="98">
        <v>19.285221354166666</v>
      </c>
      <c r="I1687" s="98">
        <v>2590.5094444444444</v>
      </c>
      <c r="J1687" s="98">
        <f t="shared" si="198"/>
        <v>117.24588975694444</v>
      </c>
      <c r="K1687" s="98">
        <v>36782.270145218376</v>
      </c>
      <c r="L1687" s="98">
        <f t="shared" si="199"/>
        <v>274.07352462458942</v>
      </c>
      <c r="M1687" s="98">
        <f t="shared" si="194"/>
        <v>273.34406857209285</v>
      </c>
      <c r="N1687" s="98">
        <v>6521.7543391927084</v>
      </c>
      <c r="O1687" s="98">
        <v>5454.6374999999998</v>
      </c>
      <c r="P1687" s="98">
        <v>295.0554629629188</v>
      </c>
      <c r="Q1687" s="98">
        <v>20.981938338329396</v>
      </c>
      <c r="R1687" s="98">
        <f t="shared" si="196"/>
        <v>21.638559292960036</v>
      </c>
      <c r="S1687" s="98">
        <f t="shared" si="200"/>
        <v>1258.9163002997639</v>
      </c>
      <c r="T1687" s="101">
        <v>8.7610691123538551</v>
      </c>
    </row>
    <row r="1688" spans="2:20" x14ac:dyDescent="0.2">
      <c r="B1688" s="100">
        <v>43731.166666666664</v>
      </c>
      <c r="C1688" s="98">
        <v>6.5392078015085362</v>
      </c>
      <c r="D1688" s="98">
        <f t="shared" si="197"/>
        <v>11.040990573789237</v>
      </c>
      <c r="E1688" s="98">
        <v>113.35219444447921</v>
      </c>
      <c r="F1688" s="98">
        <f t="shared" si="195"/>
        <v>101.64746064814841</v>
      </c>
      <c r="G1688" s="98">
        <v>22664.608169936604</v>
      </c>
      <c r="H1688" s="98">
        <v>14.523068576388889</v>
      </c>
      <c r="I1688" s="98">
        <v>3650.3545518520805</v>
      </c>
      <c r="J1688" s="98">
        <f t="shared" si="198"/>
        <v>98.829125868090316</v>
      </c>
      <c r="K1688" s="98">
        <v>50265.618993417156</v>
      </c>
      <c r="L1688" s="98">
        <f t="shared" si="199"/>
        <v>274.23791528807124</v>
      </c>
      <c r="M1688" s="98">
        <f t="shared" si="194"/>
        <v>273.43806185883687</v>
      </c>
      <c r="N1688" s="98">
        <v>5831.2422436523439</v>
      </c>
      <c r="O1688" s="98">
        <v>5458.7308333333331</v>
      </c>
      <c r="P1688" s="98">
        <v>294.98203703701495</v>
      </c>
      <c r="Q1688" s="98">
        <v>20.744121748943709</v>
      </c>
      <c r="R1688" s="98">
        <f t="shared" si="196"/>
        <v>21.542019709918307</v>
      </c>
      <c r="S1688" s="98">
        <f t="shared" si="200"/>
        <v>1244.6473049366225</v>
      </c>
      <c r="T1688" s="101">
        <v>7.5868552877489455</v>
      </c>
    </row>
    <row r="1689" spans="2:20" x14ac:dyDescent="0.2">
      <c r="B1689" s="100">
        <v>43731.208333333336</v>
      </c>
      <c r="C1689" s="98">
        <v>6.142749746640523</v>
      </c>
      <c r="D1689" s="98">
        <f t="shared" si="197"/>
        <v>11.030196081885805</v>
      </c>
      <c r="E1689" s="98">
        <v>111.13277777777778</v>
      </c>
      <c r="F1689" s="98">
        <f t="shared" si="195"/>
        <v>102.52613348765506</v>
      </c>
      <c r="G1689" s="98">
        <v>29405.499749999162</v>
      </c>
      <c r="H1689" s="98">
        <v>19.445247395833334</v>
      </c>
      <c r="I1689" s="98">
        <v>4723.2047809079622</v>
      </c>
      <c r="J1689" s="98">
        <f t="shared" si="198"/>
        <v>91.687530381944441</v>
      </c>
      <c r="K1689" s="98">
        <v>62139.546629412442</v>
      </c>
      <c r="L1689" s="98">
        <f t="shared" si="199"/>
        <v>274.53927001779692</v>
      </c>
      <c r="M1689" s="98">
        <f t="shared" si="194"/>
        <v>273.50187821880098</v>
      </c>
      <c r="N1689" s="98">
        <v>5578.6361796061201</v>
      </c>
      <c r="O1689" s="98">
        <v>5463.7583333333332</v>
      </c>
      <c r="P1689" s="98">
        <v>294.95249999999999</v>
      </c>
      <c r="Q1689" s="98">
        <v>20.413229982203081</v>
      </c>
      <c r="R1689" s="98">
        <f t="shared" si="196"/>
        <v>21.470429430201587</v>
      </c>
      <c r="S1689" s="98">
        <f t="shared" si="200"/>
        <v>1224.7937989321849</v>
      </c>
      <c r="T1689" s="101">
        <v>7.035431075493495</v>
      </c>
    </row>
    <row r="1690" spans="2:20" x14ac:dyDescent="0.2">
      <c r="B1690" s="100">
        <v>43731.25</v>
      </c>
      <c r="C1690" s="98">
        <v>6.0607932594087393</v>
      </c>
      <c r="D1690" s="98">
        <f t="shared" si="197"/>
        <v>11.030128900099903</v>
      </c>
      <c r="E1690" s="98">
        <v>97.626111111111115</v>
      </c>
      <c r="F1690" s="98">
        <f t="shared" si="195"/>
        <v>101.19288117284026</v>
      </c>
      <c r="G1690" s="98">
        <v>35883.544444444444</v>
      </c>
      <c r="H1690" s="98">
        <v>19.476345486111111</v>
      </c>
      <c r="I1690" s="98">
        <v>5781.1822222222227</v>
      </c>
      <c r="J1690" s="98">
        <f t="shared" si="198"/>
        <v>78.149765625000001</v>
      </c>
      <c r="K1690" s="98">
        <v>73991.926000434032</v>
      </c>
      <c r="L1690" s="98">
        <f t="shared" si="199"/>
        <v>273.39263117603542</v>
      </c>
      <c r="M1690" s="98">
        <f t="shared" si="194"/>
        <v>273.55256422989288</v>
      </c>
      <c r="N1690" s="98">
        <v>5525.2180216471352</v>
      </c>
      <c r="O1690" s="98">
        <v>5467.3758333333335</v>
      </c>
      <c r="P1690" s="98">
        <v>295.04027777777776</v>
      </c>
      <c r="Q1690" s="98">
        <v>21.647646601742341</v>
      </c>
      <c r="R1690" s="98">
        <f t="shared" si="196"/>
        <v>21.419446351204758</v>
      </c>
      <c r="S1690" s="98">
        <f t="shared" si="200"/>
        <v>1298.8587961045405</v>
      </c>
      <c r="T1690" s="101">
        <v>6.9825019136679156</v>
      </c>
    </row>
    <row r="1691" spans="2:20" x14ac:dyDescent="0.2">
      <c r="B1691" s="100">
        <v>43731.291666666664</v>
      </c>
      <c r="C1691" s="98">
        <v>6.0875042729776272</v>
      </c>
      <c r="D1691" s="98">
        <f t="shared" si="197"/>
        <v>11.036459117134086</v>
      </c>
      <c r="E1691" s="98">
        <v>97.021481481492515</v>
      </c>
      <c r="F1691" s="98">
        <f t="shared" si="195"/>
        <v>101.19958256172983</v>
      </c>
      <c r="G1691" s="98">
        <v>42051.534809027777</v>
      </c>
      <c r="H1691" s="98">
        <v>14.48943142361111</v>
      </c>
      <c r="I1691" s="98">
        <v>6847.9508703707324</v>
      </c>
      <c r="J1691" s="98">
        <f t="shared" si="198"/>
        <v>82.532050057881406</v>
      </c>
      <c r="K1691" s="98">
        <v>80192.078077256941</v>
      </c>
      <c r="L1691" s="98">
        <f t="shared" si="199"/>
        <v>274.98008022432521</v>
      </c>
      <c r="M1691" s="98">
        <f t="shared" ref="M1691:M1754" si="201">AVERAGE(L1668:L1691)</f>
        <v>273.63894940640461</v>
      </c>
      <c r="N1691" s="98">
        <v>5334.5292728678387</v>
      </c>
      <c r="O1691" s="98">
        <v>5464.5616666666665</v>
      </c>
      <c r="P1691" s="98">
        <v>295.1289351851824</v>
      </c>
      <c r="Q1691" s="98">
        <v>20.148854960857165</v>
      </c>
      <c r="R1691" s="98">
        <f t="shared" si="196"/>
        <v>21.331257548149711</v>
      </c>
      <c r="S1691" s="98">
        <f t="shared" si="200"/>
        <v>1208.9312976514298</v>
      </c>
      <c r="T1691" s="101">
        <v>6.7036408638229803</v>
      </c>
    </row>
    <row r="1692" spans="2:20" x14ac:dyDescent="0.2">
      <c r="B1692" s="100">
        <v>43731.333333333336</v>
      </c>
      <c r="C1692" s="98">
        <v>7.5515642671273477</v>
      </c>
      <c r="D1692" s="98">
        <f t="shared" si="197"/>
        <v>11.090819415315387</v>
      </c>
      <c r="E1692" s="98">
        <v>99.678425925936963</v>
      </c>
      <c r="F1692" s="98">
        <f t="shared" si="195"/>
        <v>102.25432021605128</v>
      </c>
      <c r="G1692" s="98">
        <v>47512.110130718022</v>
      </c>
      <c r="H1692" s="98">
        <v>19.285915798611111</v>
      </c>
      <c r="I1692" s="98">
        <v>7907.2378440549473</v>
      </c>
      <c r="J1692" s="98">
        <f t="shared" si="198"/>
        <v>80.392510127325849</v>
      </c>
      <c r="K1692" s="98">
        <v>80195.921875</v>
      </c>
      <c r="L1692" s="98">
        <f t="shared" si="199"/>
        <v>272.36809863756514</v>
      </c>
      <c r="M1692" s="98">
        <f t="shared" si="201"/>
        <v>273.63309678418244</v>
      </c>
      <c r="N1692" s="98">
        <v>6211.7698665364587</v>
      </c>
      <c r="O1692" s="98">
        <v>5464.4375</v>
      </c>
      <c r="P1692" s="98">
        <v>294.85037037034829</v>
      </c>
      <c r="Q1692" s="98">
        <v>22.48227173278315</v>
      </c>
      <c r="R1692" s="98">
        <f t="shared" si="196"/>
        <v>21.325458935803045</v>
      </c>
      <c r="S1692" s="98">
        <f t="shared" si="200"/>
        <v>1348.936303966989</v>
      </c>
      <c r="T1692" s="101">
        <v>7.2626074334834181</v>
      </c>
    </row>
    <row r="1693" spans="2:20" x14ac:dyDescent="0.2">
      <c r="B1693" s="100">
        <v>43731.375</v>
      </c>
      <c r="C1693" s="98">
        <v>11.98132623107302</v>
      </c>
      <c r="D1693" s="98">
        <f t="shared" si="197"/>
        <v>11.271219255777725</v>
      </c>
      <c r="E1693" s="98">
        <v>77.515277777777783</v>
      </c>
      <c r="F1693" s="98">
        <f t="shared" ref="F1693:F1756" si="202">AVERAGE(E1670:E1693)</f>
        <v>101.54864891975497</v>
      </c>
      <c r="G1693" s="98">
        <v>53253.947814814252</v>
      </c>
      <c r="H1693" s="98">
        <v>19.403591579861111</v>
      </c>
      <c r="I1693" s="98">
        <v>8964.8838888888895</v>
      </c>
      <c r="J1693" s="98">
        <f t="shared" si="198"/>
        <v>58.111686197916669</v>
      </c>
      <c r="K1693" s="98">
        <v>80195.921875</v>
      </c>
      <c r="L1693" s="98">
        <f t="shared" si="199"/>
        <v>248.71524371784594</v>
      </c>
      <c r="M1693" s="98">
        <f t="shared" si="201"/>
        <v>272.62239879666078</v>
      </c>
      <c r="N1693" s="98">
        <v>8649.7288393147792</v>
      </c>
      <c r="O1693" s="98">
        <v>5823.9724999999999</v>
      </c>
      <c r="P1693" s="98">
        <v>268.27361111111111</v>
      </c>
      <c r="Q1693" s="98">
        <v>19.558367393265168</v>
      </c>
      <c r="R1693" s="98">
        <f t="shared" ref="R1693:R1756" si="203">AVERAGE(Q1670:Q1693)</f>
        <v>21.224019577645453</v>
      </c>
      <c r="S1693" s="98">
        <f t="shared" si="200"/>
        <v>1173.5020435959102</v>
      </c>
      <c r="T1693" s="101">
        <v>9.9245434979142413</v>
      </c>
    </row>
    <row r="1694" spans="2:20" x14ac:dyDescent="0.2">
      <c r="B1694" s="100">
        <v>43731.416666666664</v>
      </c>
      <c r="C1694" s="98">
        <v>16.470167889685744</v>
      </c>
      <c r="D1694" s="98">
        <f t="shared" si="197"/>
        <v>11.517704582071635</v>
      </c>
      <c r="E1694" s="98">
        <v>108.40333333333334</v>
      </c>
      <c r="F1694" s="98">
        <f t="shared" si="202"/>
        <v>102.4546211419772</v>
      </c>
      <c r="G1694" s="98">
        <v>58856.48151515166</v>
      </c>
      <c r="H1694" s="98">
        <v>14.552452256944445</v>
      </c>
      <c r="I1694" s="98">
        <v>10034.776981482042</v>
      </c>
      <c r="J1694" s="98">
        <f t="shared" si="198"/>
        <v>93.850881076388887</v>
      </c>
      <c r="K1694" s="98">
        <v>80195.921875</v>
      </c>
      <c r="L1694" s="98">
        <f t="shared" si="199"/>
        <v>289.4817547552085</v>
      </c>
      <c r="M1694" s="98">
        <f t="shared" si="201"/>
        <v>273.30665398162682</v>
      </c>
      <c r="N1694" s="98">
        <v>12158.745344543457</v>
      </c>
      <c r="O1694" s="98">
        <v>8013.5983333333334</v>
      </c>
      <c r="P1694" s="98">
        <v>312.06246394724525</v>
      </c>
      <c r="Q1694" s="98">
        <v>22.580709192036753</v>
      </c>
      <c r="R1694" s="98">
        <f t="shared" si="203"/>
        <v>21.244389948094643</v>
      </c>
      <c r="S1694" s="98">
        <f t="shared" si="200"/>
        <v>1354.8425515222052</v>
      </c>
      <c r="T1694" s="101">
        <v>14.008679903855663</v>
      </c>
    </row>
    <row r="1695" spans="2:20" x14ac:dyDescent="0.2">
      <c r="B1695" s="100">
        <v>43731.458333333336</v>
      </c>
      <c r="C1695" s="98">
        <v>16.49321837757909</v>
      </c>
      <c r="D1695" s="98">
        <f t="shared" si="197"/>
        <v>11.657338033149536</v>
      </c>
      <c r="E1695" s="98">
        <v>109.14199683042789</v>
      </c>
      <c r="F1695" s="98">
        <f t="shared" si="202"/>
        <v>102.93471205929535</v>
      </c>
      <c r="G1695" s="98">
        <v>64374.702715402127</v>
      </c>
      <c r="H1695" s="98">
        <v>18.864635777218375</v>
      </c>
      <c r="I1695" s="98">
        <v>11153.082957453678</v>
      </c>
      <c r="J1695" s="98">
        <f t="shared" si="198"/>
        <v>90.277361053209518</v>
      </c>
      <c r="K1695" s="98">
        <v>80195.921875</v>
      </c>
      <c r="L1695" s="98">
        <f t="shared" si="199"/>
        <v>268.46600700921567</v>
      </c>
      <c r="M1695" s="98">
        <f t="shared" si="201"/>
        <v>273.13433315619147</v>
      </c>
      <c r="N1695" s="98">
        <v>12166.391305852685</v>
      </c>
      <c r="O1695" s="98">
        <v>7951.2921027592765</v>
      </c>
      <c r="P1695" s="98">
        <v>295.76147077309867</v>
      </c>
      <c r="Q1695" s="98">
        <v>27.295463763883014</v>
      </c>
      <c r="R1695" s="98">
        <f t="shared" si="203"/>
        <v>21.461562014758737</v>
      </c>
      <c r="S1695" s="98">
        <f t="shared" si="200"/>
        <v>1637.7278258329809</v>
      </c>
      <c r="T1695" s="101">
        <v>16.931404539783756</v>
      </c>
    </row>
    <row r="1696" spans="2:20" x14ac:dyDescent="0.2">
      <c r="B1696" s="100">
        <v>43731.5</v>
      </c>
      <c r="C1696" s="98">
        <v>15.611237149322344</v>
      </c>
      <c r="D1696" s="98">
        <f t="shared" si="197"/>
        <v>11.703450666522635</v>
      </c>
      <c r="E1696" s="98">
        <v>104.81305555555555</v>
      </c>
      <c r="F1696" s="98">
        <f t="shared" si="202"/>
        <v>103.85614492966516</v>
      </c>
      <c r="G1696" s="98">
        <v>70620.538888888885</v>
      </c>
      <c r="H1696" s="98">
        <v>17.391059027777779</v>
      </c>
      <c r="I1696" s="98">
        <v>12165.966111111111</v>
      </c>
      <c r="J1696" s="98">
        <f t="shared" si="198"/>
        <v>87.421996527777765</v>
      </c>
      <c r="K1696" s="98">
        <v>80195.921875</v>
      </c>
      <c r="L1696" s="98">
        <f t="shared" si="199"/>
        <v>273.95041351528215</v>
      </c>
      <c r="M1696" s="98">
        <f t="shared" si="201"/>
        <v>273.10096659496935</v>
      </c>
      <c r="N1696" s="98">
        <v>11492.103320312501</v>
      </c>
      <c r="O1696" s="98">
        <v>7499.2624999999998</v>
      </c>
      <c r="P1696" s="98">
        <v>295.34185185185737</v>
      </c>
      <c r="Q1696" s="98">
        <v>21.391438336575195</v>
      </c>
      <c r="R1696" s="98">
        <f t="shared" si="203"/>
        <v>21.502690921660076</v>
      </c>
      <c r="S1696" s="98">
        <f t="shared" si="200"/>
        <v>1283.4863001945116</v>
      </c>
      <c r="T1696" s="101">
        <v>16.314618057772105</v>
      </c>
    </row>
    <row r="1697" spans="2:20" x14ac:dyDescent="0.2">
      <c r="B1697" s="100">
        <v>43731.541666666664</v>
      </c>
      <c r="C1697" s="98">
        <v>14.857229021566196</v>
      </c>
      <c r="D1697" s="98">
        <f t="shared" si="197"/>
        <v>11.695846903754616</v>
      </c>
      <c r="E1697" s="98">
        <v>95.754444444444445</v>
      </c>
      <c r="F1697" s="98">
        <f t="shared" si="202"/>
        <v>102.40326877225773</v>
      </c>
      <c r="G1697" s="98">
        <v>76987.100000000006</v>
      </c>
      <c r="H1697" s="98">
        <v>16.939290364583332</v>
      </c>
      <c r="I1697" s="98">
        <v>13251.957500000795</v>
      </c>
      <c r="J1697" s="98">
        <f t="shared" si="198"/>
        <v>78.815154079861117</v>
      </c>
      <c r="K1697" s="98">
        <v>80195.921875</v>
      </c>
      <c r="L1697" s="98">
        <f t="shared" si="199"/>
        <v>276.63156792113352</v>
      </c>
      <c r="M1697" s="98">
        <f t="shared" si="201"/>
        <v>273.29803762051165</v>
      </c>
      <c r="N1697" s="98">
        <v>11074.414545898437</v>
      </c>
      <c r="O1697" s="98">
        <v>7226.1116666666667</v>
      </c>
      <c r="P1697" s="98">
        <v>295.95783950618573</v>
      </c>
      <c r="Q1697" s="98">
        <v>19.326271585052211</v>
      </c>
      <c r="R1697" s="98">
        <f t="shared" si="203"/>
        <v>21.348410533978477</v>
      </c>
      <c r="S1697" s="98">
        <f t="shared" si="200"/>
        <v>1159.5762951031327</v>
      </c>
      <c r="T1697" s="101">
        <v>15.412282383724685</v>
      </c>
    </row>
    <row r="1698" spans="2:20" x14ac:dyDescent="0.2">
      <c r="B1698" s="100">
        <v>43731.583333333336</v>
      </c>
      <c r="C1698" s="98">
        <v>14.154401658905877</v>
      </c>
      <c r="D1698" s="98">
        <f t="shared" si="197"/>
        <v>11.683958409839446</v>
      </c>
      <c r="E1698" s="98">
        <v>112.33277777777778</v>
      </c>
      <c r="F1698" s="98">
        <f t="shared" si="202"/>
        <v>102.9166117506529</v>
      </c>
      <c r="G1698" s="98">
        <v>83485.341856925355</v>
      </c>
      <c r="H1698" s="98">
        <v>19.658843315972224</v>
      </c>
      <c r="I1698" s="98">
        <v>14319.573333333334</v>
      </c>
      <c r="J1698" s="98">
        <f t="shared" si="198"/>
        <v>92.673934461805558</v>
      </c>
      <c r="K1698" s="98">
        <v>80195.921875</v>
      </c>
      <c r="L1698" s="98">
        <f t="shared" si="199"/>
        <v>273.10506165582274</v>
      </c>
      <c r="M1698" s="98">
        <f t="shared" si="201"/>
        <v>273.22444994577108</v>
      </c>
      <c r="N1698" s="98">
        <v>10707.793031412761</v>
      </c>
      <c r="O1698" s="98">
        <v>6980.9425000000001</v>
      </c>
      <c r="P1698" s="98">
        <v>295.26222222222225</v>
      </c>
      <c r="Q1698" s="98">
        <v>22.157160566399494</v>
      </c>
      <c r="R1698" s="98">
        <f t="shared" si="203"/>
        <v>21.430701912422705</v>
      </c>
      <c r="S1698" s="98">
        <f t="shared" si="200"/>
        <v>1329.4296339839696</v>
      </c>
      <c r="T1698" s="101">
        <v>14.909617804867512</v>
      </c>
    </row>
    <row r="1699" spans="2:20" x14ac:dyDescent="0.2">
      <c r="B1699" s="100">
        <v>43731.625</v>
      </c>
      <c r="C1699" s="98">
        <v>13.480878065956963</v>
      </c>
      <c r="D1699" s="98">
        <f t="shared" si="197"/>
        <v>11.668422084641977</v>
      </c>
      <c r="E1699" s="98">
        <v>92.619722222222222</v>
      </c>
      <c r="F1699" s="98">
        <f t="shared" si="202"/>
        <v>102.84663489880104</v>
      </c>
      <c r="G1699" s="98">
        <v>89066.63252688275</v>
      </c>
      <c r="H1699" s="98">
        <v>14.769151475694445</v>
      </c>
      <c r="I1699" s="98">
        <v>15393.307951851884</v>
      </c>
      <c r="J1699" s="98">
        <f t="shared" si="198"/>
        <v>77.850570746527779</v>
      </c>
      <c r="K1699" s="98">
        <v>80195.921875</v>
      </c>
      <c r="L1699" s="98">
        <f t="shared" si="199"/>
        <v>275.78583250383537</v>
      </c>
      <c r="M1699" s="98">
        <f t="shared" si="201"/>
        <v>273.36926428010435</v>
      </c>
      <c r="N1699" s="98">
        <v>10243.159892578125</v>
      </c>
      <c r="O1699" s="98">
        <v>6670.79</v>
      </c>
      <c r="P1699" s="98">
        <v>295.28666666666669</v>
      </c>
      <c r="Q1699" s="98">
        <v>19.500834162831307</v>
      </c>
      <c r="R1699" s="98">
        <f t="shared" si="203"/>
        <v>21.30218194537456</v>
      </c>
      <c r="S1699" s="98">
        <f t="shared" si="200"/>
        <v>1170.0500497698783</v>
      </c>
      <c r="T1699" s="101">
        <v>14.224659857617484</v>
      </c>
    </row>
    <row r="1700" spans="2:20" x14ac:dyDescent="0.2">
      <c r="B1700" s="100">
        <v>43731.666666666664</v>
      </c>
      <c r="C1700" s="98">
        <v>13.10923998429414</v>
      </c>
      <c r="D1700" s="98">
        <f t="shared" si="197"/>
        <v>11.65211213021481</v>
      </c>
      <c r="E1700" s="98">
        <v>91.728333333333339</v>
      </c>
      <c r="F1700" s="98">
        <f t="shared" si="202"/>
        <v>102.70261869509737</v>
      </c>
      <c r="G1700" s="98">
        <v>95315.707604736221</v>
      </c>
      <c r="H1700" s="98">
        <v>19.538118489583333</v>
      </c>
      <c r="I1700" s="98">
        <v>16476.763080808254</v>
      </c>
      <c r="J1700" s="98">
        <f t="shared" si="198"/>
        <v>72.190214843749999</v>
      </c>
      <c r="K1700" s="98">
        <v>80195.921875</v>
      </c>
      <c r="L1700" s="98">
        <f t="shared" si="199"/>
        <v>273.89136671985295</v>
      </c>
      <c r="M1700" s="98">
        <f t="shared" si="201"/>
        <v>273.32447230130288</v>
      </c>
      <c r="N1700" s="98">
        <v>10037.407698567707</v>
      </c>
      <c r="O1700" s="98">
        <v>6528.873333333333</v>
      </c>
      <c r="P1700" s="98">
        <v>295.29259259258708</v>
      </c>
      <c r="Q1700" s="98">
        <v>21.401225872734148</v>
      </c>
      <c r="R1700" s="98">
        <f t="shared" si="203"/>
        <v>21.35812361553381</v>
      </c>
      <c r="S1700" s="98">
        <f t="shared" si="200"/>
        <v>1284.073552364049</v>
      </c>
      <c r="T1700" s="101">
        <v>13.66062881468433</v>
      </c>
    </row>
    <row r="1701" spans="2:20" x14ac:dyDescent="0.2">
      <c r="B1701" s="100">
        <v>43731.708333333336</v>
      </c>
      <c r="C1701" s="98">
        <v>12.728014490917687</v>
      </c>
      <c r="D1701" s="98">
        <f t="shared" si="197"/>
        <v>11.639718187277916</v>
      </c>
      <c r="E1701" s="98">
        <v>120.73972222222223</v>
      </c>
      <c r="F1701" s="98">
        <f t="shared" si="202"/>
        <v>102.73808165806032</v>
      </c>
      <c r="G1701" s="98">
        <v>101408.50650000294</v>
      </c>
      <c r="H1701" s="98">
        <v>19.494238281249999</v>
      </c>
      <c r="I1701" s="98">
        <v>17539.245555555557</v>
      </c>
      <c r="J1701" s="98">
        <f t="shared" si="198"/>
        <v>101.24548394097224</v>
      </c>
      <c r="K1701" s="98">
        <v>80195.921875</v>
      </c>
      <c r="L1701" s="98">
        <f t="shared" si="199"/>
        <v>275.01676306847895</v>
      </c>
      <c r="M1701" s="98">
        <f t="shared" si="201"/>
        <v>273.44174282001967</v>
      </c>
      <c r="N1701" s="98">
        <v>9686.157092285157</v>
      </c>
      <c r="O1701" s="98">
        <v>6296.6708333333336</v>
      </c>
      <c r="P1701" s="98">
        <v>295.42388888888888</v>
      </c>
      <c r="Q1701" s="98">
        <v>20.40712582040992</v>
      </c>
      <c r="R1701" s="98">
        <f t="shared" si="203"/>
        <v>21.263264362249632</v>
      </c>
      <c r="S1701" s="98">
        <f t="shared" si="200"/>
        <v>1224.4275492245952</v>
      </c>
      <c r="T1701" s="101">
        <v>13.307590411313706</v>
      </c>
    </row>
    <row r="1702" spans="2:20" x14ac:dyDescent="0.2">
      <c r="B1702" s="100">
        <v>43731.75</v>
      </c>
      <c r="C1702" s="98">
        <v>12.472522002090701</v>
      </c>
      <c r="D1702" s="98">
        <f t="shared" si="197"/>
        <v>11.627855400702371</v>
      </c>
      <c r="E1702" s="98">
        <v>95.904444444444451</v>
      </c>
      <c r="F1702" s="98">
        <f t="shared" si="202"/>
        <v>102.63107355620849</v>
      </c>
      <c r="G1702" s="98">
        <v>107212.09284511778</v>
      </c>
      <c r="H1702" s="98">
        <v>14.62313006365633</v>
      </c>
      <c r="I1702" s="98">
        <v>18615.561074073987</v>
      </c>
      <c r="J1702" s="98">
        <f t="shared" si="198"/>
        <v>81.281314380788118</v>
      </c>
      <c r="K1702" s="98">
        <v>80195.921875</v>
      </c>
      <c r="L1702" s="98">
        <f t="shared" si="199"/>
        <v>273.65384176250961</v>
      </c>
      <c r="M1702" s="98">
        <f t="shared" si="201"/>
        <v>273.3876354695322</v>
      </c>
      <c r="N1702" s="98">
        <v>9377.3298966471357</v>
      </c>
      <c r="O1702" s="98">
        <v>6100.8516666666665</v>
      </c>
      <c r="P1702" s="98">
        <v>294.98092592590388</v>
      </c>
      <c r="Q1702" s="98">
        <v>21.32708416339424</v>
      </c>
      <c r="R1702" s="98">
        <f t="shared" si="203"/>
        <v>21.318668009032745</v>
      </c>
      <c r="S1702" s="98">
        <f t="shared" si="200"/>
        <v>1279.6250498036543</v>
      </c>
      <c r="T1702" s="101">
        <v>12.820830882221797</v>
      </c>
    </row>
    <row r="1703" spans="2:20" x14ac:dyDescent="0.2">
      <c r="B1703" s="100">
        <v>43731.791666666664</v>
      </c>
      <c r="C1703" s="98">
        <v>12.573920883072747</v>
      </c>
      <c r="D1703" s="98">
        <f t="shared" si="197"/>
        <v>11.608319372183304</v>
      </c>
      <c r="E1703" s="98">
        <v>94.281388888888884</v>
      </c>
      <c r="F1703" s="98">
        <f t="shared" si="202"/>
        <v>102.69989300065293</v>
      </c>
      <c r="G1703" s="98">
        <v>112865.31581481513</v>
      </c>
      <c r="H1703" s="98">
        <v>19.449175347222223</v>
      </c>
      <c r="I1703" s="98">
        <v>19687.830066277169</v>
      </c>
      <c r="J1703" s="98">
        <f t="shared" si="198"/>
        <v>74.832213541666661</v>
      </c>
      <c r="K1703" s="98">
        <v>80195.921875</v>
      </c>
      <c r="L1703" s="98">
        <f t="shared" si="199"/>
        <v>274.35465113533041</v>
      </c>
      <c r="M1703" s="98">
        <f t="shared" si="201"/>
        <v>273.42413631059986</v>
      </c>
      <c r="N1703" s="98">
        <v>9547.9280452473959</v>
      </c>
      <c r="O1703" s="98">
        <v>6206.0783333333329</v>
      </c>
      <c r="P1703" s="98">
        <v>295.16694444446102</v>
      </c>
      <c r="Q1703" s="98">
        <v>20.812293309130602</v>
      </c>
      <c r="R1703" s="98">
        <f t="shared" si="203"/>
        <v>21.279466550682713</v>
      </c>
      <c r="S1703" s="98">
        <f t="shared" si="200"/>
        <v>1248.7375985478361</v>
      </c>
      <c r="T1703" s="101">
        <v>12.569500251611073</v>
      </c>
    </row>
    <row r="1704" spans="2:20" x14ac:dyDescent="0.2">
      <c r="B1704" s="100">
        <v>43731.833333333336</v>
      </c>
      <c r="C1704" s="98">
        <v>12.589052686508253</v>
      </c>
      <c r="D1704" s="98">
        <f t="shared" si="197"/>
        <v>11.596621561191013</v>
      </c>
      <c r="E1704" s="98">
        <v>88.182500000000005</v>
      </c>
      <c r="F1704" s="98">
        <f t="shared" si="202"/>
        <v>101.28571475991218</v>
      </c>
      <c r="G1704" s="98">
        <v>118557.56944444444</v>
      </c>
      <c r="H1704" s="98">
        <v>19.503743489583332</v>
      </c>
      <c r="I1704" s="98">
        <v>20746.457777777778</v>
      </c>
      <c r="J1704" s="98">
        <f t="shared" si="198"/>
        <v>68.678756510416676</v>
      </c>
      <c r="K1704" s="98">
        <v>80195.921875</v>
      </c>
      <c r="L1704" s="98">
        <f t="shared" si="199"/>
        <v>273.94388831493603</v>
      </c>
      <c r="M1704" s="98">
        <f t="shared" si="201"/>
        <v>273.43178761935445</v>
      </c>
      <c r="N1704" s="98">
        <v>9543.6965527343746</v>
      </c>
      <c r="O1704" s="98">
        <v>6205.4833333333336</v>
      </c>
      <c r="P1704" s="98">
        <v>294.97990740736327</v>
      </c>
      <c r="Q1704" s="98">
        <v>21.036019092427257</v>
      </c>
      <c r="R1704" s="98">
        <f t="shared" si="203"/>
        <v>21.268292865383042</v>
      </c>
      <c r="S1704" s="98">
        <f t="shared" si="200"/>
        <v>1262.1611455456355</v>
      </c>
      <c r="T1704" s="101">
        <v>12.738689701140652</v>
      </c>
    </row>
    <row r="1705" spans="2:20" x14ac:dyDescent="0.2">
      <c r="B1705" s="100">
        <v>43731.875</v>
      </c>
      <c r="C1705" s="98">
        <v>13.110613137175225</v>
      </c>
      <c r="D1705" s="98">
        <f t="shared" si="197"/>
        <v>11.594432483155432</v>
      </c>
      <c r="E1705" s="98">
        <v>104.62944444444445</v>
      </c>
      <c r="F1705" s="98">
        <f t="shared" si="202"/>
        <v>101.46032124139366</v>
      </c>
      <c r="G1705" s="98">
        <v>124615.5</v>
      </c>
      <c r="H1705" s="98">
        <v>14.616706452544733</v>
      </c>
      <c r="I1705" s="98">
        <v>21825.025300000758</v>
      </c>
      <c r="J1705" s="98">
        <f t="shared" si="198"/>
        <v>90.012737991899712</v>
      </c>
      <c r="K1705" s="98">
        <v>80195.921875</v>
      </c>
      <c r="L1705" s="98">
        <f t="shared" si="199"/>
        <v>273.6800107038024</v>
      </c>
      <c r="M1705" s="98">
        <f t="shared" si="201"/>
        <v>273.44444984883711</v>
      </c>
      <c r="N1705" s="98">
        <v>9984.3512386067705</v>
      </c>
      <c r="O1705" s="98">
        <v>6494.291666666667</v>
      </c>
      <c r="P1705" s="98">
        <v>294.60762345675795</v>
      </c>
      <c r="Q1705" s="98">
        <v>20.927612752955561</v>
      </c>
      <c r="R1705" s="98">
        <f t="shared" si="203"/>
        <v>21.243529298450532</v>
      </c>
      <c r="S1705" s="98">
        <f t="shared" si="200"/>
        <v>1255.6567651773337</v>
      </c>
      <c r="T1705" s="101">
        <v>12.978996839710614</v>
      </c>
    </row>
    <row r="1706" spans="2:20" x14ac:dyDescent="0.2">
      <c r="B1706" s="100">
        <v>43731.916666666664</v>
      </c>
      <c r="C1706" s="98">
        <v>13.461647956282315</v>
      </c>
      <c r="D1706" s="98">
        <f t="shared" si="197"/>
        <v>11.58854866138025</v>
      </c>
      <c r="E1706" s="98">
        <v>93.814166666666665</v>
      </c>
      <c r="F1706" s="98">
        <f t="shared" si="202"/>
        <v>101.22055272287513</v>
      </c>
      <c r="G1706" s="98">
        <v>130326.16307189809</v>
      </c>
      <c r="H1706" s="98">
        <v>19.544921875</v>
      </c>
      <c r="I1706" s="98">
        <v>22887.68800505019</v>
      </c>
      <c r="J1706" s="98">
        <f t="shared" si="198"/>
        <v>74.269244791666665</v>
      </c>
      <c r="K1706" s="98">
        <v>80195.921875</v>
      </c>
      <c r="L1706" s="98">
        <f t="shared" si="199"/>
        <v>273.86770055064727</v>
      </c>
      <c r="M1706" s="98">
        <f t="shared" si="201"/>
        <v>273.46059178537456</v>
      </c>
      <c r="N1706" s="98">
        <v>10395.132206217448</v>
      </c>
      <c r="O1706" s="98">
        <v>6768.623333333333</v>
      </c>
      <c r="P1706" s="98">
        <v>294.89305555555558</v>
      </c>
      <c r="Q1706" s="98">
        <v>21.02535500490831</v>
      </c>
      <c r="R1706" s="98">
        <f t="shared" si="203"/>
        <v>21.236816374262439</v>
      </c>
      <c r="S1706" s="98">
        <f t="shared" si="200"/>
        <v>1261.5213002944986</v>
      </c>
      <c r="T1706" s="101">
        <v>13.730317025040794</v>
      </c>
    </row>
    <row r="1707" spans="2:20" x14ac:dyDescent="0.2">
      <c r="B1707" s="100">
        <v>43731.958333333336</v>
      </c>
      <c r="C1707" s="98">
        <v>13.442901987499662</v>
      </c>
      <c r="D1707" s="98">
        <f t="shared" si="197"/>
        <v>11.594700082973873</v>
      </c>
      <c r="E1707" s="98">
        <v>90.285833333333329</v>
      </c>
      <c r="F1707" s="98">
        <f t="shared" si="202"/>
        <v>101.46848096361587</v>
      </c>
      <c r="G1707" s="98">
        <v>136381.96515150866</v>
      </c>
      <c r="H1707" s="98">
        <v>17.215722656250001</v>
      </c>
      <c r="I1707" s="98">
        <v>23944.475555555557</v>
      </c>
      <c r="J1707" s="98">
        <f t="shared" si="198"/>
        <v>73.070110677083335</v>
      </c>
      <c r="K1707" s="98">
        <v>80195.921875</v>
      </c>
      <c r="L1707" s="98">
        <f t="shared" si="199"/>
        <v>274.43090195720811</v>
      </c>
      <c r="M1707" s="98">
        <f t="shared" si="201"/>
        <v>273.50777501611304</v>
      </c>
      <c r="N1707" s="98">
        <v>10350.791862792968</v>
      </c>
      <c r="O1707" s="98">
        <v>6738.7158333333336</v>
      </c>
      <c r="P1707" s="98">
        <v>295.37361111111113</v>
      </c>
      <c r="Q1707" s="98">
        <v>20.942709153903028</v>
      </c>
      <c r="R1707" s="98">
        <f t="shared" si="203"/>
        <v>21.22239163117872</v>
      </c>
      <c r="S1707" s="98">
        <f t="shared" si="200"/>
        <v>1256.5625492341817</v>
      </c>
      <c r="T1707" s="101">
        <v>13.996058414512211</v>
      </c>
    </row>
    <row r="1708" spans="2:20" x14ac:dyDescent="0.2">
      <c r="B1708" s="100">
        <v>43732</v>
      </c>
      <c r="C1708" s="98">
        <v>12.739306828710768</v>
      </c>
      <c r="D1708" s="98">
        <f t="shared" si="197"/>
        <v>11.609488622627746</v>
      </c>
      <c r="E1708" s="98">
        <v>104.53749999999999</v>
      </c>
      <c r="F1708" s="98">
        <f t="shared" si="202"/>
        <v>101.40429114880105</v>
      </c>
      <c r="G1708" s="98">
        <v>141648.18611111111</v>
      </c>
      <c r="H1708" s="98">
        <v>16.652495659722224</v>
      </c>
      <c r="I1708" s="98">
        <v>25017.689690170551</v>
      </c>
      <c r="J1708" s="98">
        <f t="shared" si="198"/>
        <v>87.885004340277774</v>
      </c>
      <c r="K1708" s="98">
        <v>80195.921875</v>
      </c>
      <c r="L1708" s="98">
        <f t="shared" si="199"/>
        <v>273.93529779287263</v>
      </c>
      <c r="M1708" s="98">
        <f t="shared" si="201"/>
        <v>273.50645360440745</v>
      </c>
      <c r="N1708" s="98">
        <v>9804.0604231770831</v>
      </c>
      <c r="O1708" s="98">
        <v>6395.8383333333331</v>
      </c>
      <c r="P1708" s="98">
        <v>295.14194444444445</v>
      </c>
      <c r="Q1708" s="98">
        <v>21.206646651571823</v>
      </c>
      <c r="R1708" s="98">
        <f t="shared" si="203"/>
        <v>21.221860419427379</v>
      </c>
      <c r="S1708" s="98">
        <f t="shared" si="200"/>
        <v>1272.3987990943094</v>
      </c>
      <c r="T1708" s="101">
        <v>13.75282857091373</v>
      </c>
    </row>
    <row r="1709" spans="2:20" x14ac:dyDescent="0.2">
      <c r="B1709" s="100">
        <v>43732.041666666664</v>
      </c>
      <c r="C1709" s="98">
        <v>10.73497769108663</v>
      </c>
      <c r="D1709" s="98">
        <f t="shared" si="197"/>
        <v>11.610767049238197</v>
      </c>
      <c r="E1709" s="98">
        <v>96.314999999999998</v>
      </c>
      <c r="F1709" s="98">
        <f t="shared" si="202"/>
        <v>101.3462818895418</v>
      </c>
      <c r="G1709" s="98">
        <v>3108.7194444444444</v>
      </c>
      <c r="H1709" s="98">
        <v>19.383355034722221</v>
      </c>
      <c r="I1709" s="98">
        <v>678</v>
      </c>
      <c r="J1709" s="98">
        <f t="shared" si="198"/>
        <v>76.931644965277769</v>
      </c>
      <c r="K1709" s="98">
        <v>7498.7640863429178</v>
      </c>
      <c r="L1709" s="98">
        <f t="shared" si="199"/>
        <v>274.17282385470259</v>
      </c>
      <c r="M1709" s="98">
        <f t="shared" si="201"/>
        <v>273.52899259774375</v>
      </c>
      <c r="N1709" s="98">
        <v>8710.2718489583331</v>
      </c>
      <c r="O1709" s="98">
        <v>5740.0858333333335</v>
      </c>
      <c r="P1709" s="98">
        <v>294.98388888888888</v>
      </c>
      <c r="Q1709" s="98">
        <v>20.811065034186306</v>
      </c>
      <c r="R1709" s="98">
        <f t="shared" si="203"/>
        <v>21.203557537202247</v>
      </c>
      <c r="S1709" s="98">
        <f t="shared" si="200"/>
        <v>1248.6639020511784</v>
      </c>
      <c r="T1709" s="101">
        <v>12.615815293109561</v>
      </c>
    </row>
    <row r="1710" spans="2:20" x14ac:dyDescent="0.2">
      <c r="B1710" s="100">
        <v>43732.083333333336</v>
      </c>
      <c r="C1710" s="98">
        <v>8.9274955246183616</v>
      </c>
      <c r="D1710" s="98">
        <f t="shared" si="197"/>
        <v>11.615794233140795</v>
      </c>
      <c r="E1710" s="98">
        <v>89.135694444444439</v>
      </c>
      <c r="F1710" s="98">
        <f t="shared" si="202"/>
        <v>101.06153073213441</v>
      </c>
      <c r="G1710" s="98">
        <v>7938.5966944409083</v>
      </c>
      <c r="H1710" s="98">
        <v>14.614667221054491</v>
      </c>
      <c r="I1710" s="98">
        <v>1614.4357638888889</v>
      </c>
      <c r="J1710" s="98">
        <f t="shared" si="198"/>
        <v>74.52102722338995</v>
      </c>
      <c r="K1710" s="98">
        <v>22000.949279785156</v>
      </c>
      <c r="L1710" s="98">
        <f t="shared" si="199"/>
        <v>274.0398540370104</v>
      </c>
      <c r="M1710" s="98">
        <f t="shared" si="201"/>
        <v>273.52977087266999</v>
      </c>
      <c r="N1710" s="98">
        <v>7501.2201000976565</v>
      </c>
      <c r="O1710" s="98">
        <v>5459.0033333333331</v>
      </c>
      <c r="P1710" s="98">
        <v>295.23064814812608</v>
      </c>
      <c r="Q1710" s="98">
        <v>21.19079411111565</v>
      </c>
      <c r="R1710" s="98">
        <f t="shared" si="203"/>
        <v>21.221509972151619</v>
      </c>
      <c r="S1710" s="98">
        <f t="shared" si="200"/>
        <v>1271.4476466669389</v>
      </c>
      <c r="T1710" s="101">
        <v>10.588275189909877</v>
      </c>
    </row>
    <row r="1711" spans="2:20" x14ac:dyDescent="0.2">
      <c r="B1711" s="100">
        <v>43732.125</v>
      </c>
      <c r="C1711" s="98">
        <v>7.6592081339900489</v>
      </c>
      <c r="D1711" s="98">
        <f t="shared" si="197"/>
        <v>11.624132460333271</v>
      </c>
      <c r="E1711" s="98">
        <v>89.722499999999997</v>
      </c>
      <c r="F1711" s="98">
        <f t="shared" si="202"/>
        <v>99.111171935838101</v>
      </c>
      <c r="G1711" s="98">
        <v>13595.594444444445</v>
      </c>
      <c r="H1711" s="98">
        <v>19.344292534722221</v>
      </c>
      <c r="I1711" s="98">
        <v>2679.6981142407985</v>
      </c>
      <c r="J1711" s="98">
        <f t="shared" si="198"/>
        <v>70.378207465277768</v>
      </c>
      <c r="K1711" s="98">
        <v>36815.589329969618</v>
      </c>
      <c r="L1711" s="98">
        <f t="shared" si="199"/>
        <v>274.38642044847739</v>
      </c>
      <c r="M1711" s="98">
        <f t="shared" si="201"/>
        <v>273.54280819866534</v>
      </c>
      <c r="N1711" s="98">
        <v>6593.4367061360681</v>
      </c>
      <c r="O1711" s="98">
        <v>5453.12</v>
      </c>
      <c r="P1711" s="98">
        <v>295.07907407407959</v>
      </c>
      <c r="Q1711" s="98">
        <v>20.692653625602187</v>
      </c>
      <c r="R1711" s="98">
        <f t="shared" si="203"/>
        <v>21.209456442454648</v>
      </c>
      <c r="S1711" s="98">
        <f t="shared" si="200"/>
        <v>1241.5592175361312</v>
      </c>
      <c r="T1711" s="101">
        <v>8.8771388852361515</v>
      </c>
    </row>
    <row r="1712" spans="2:20" x14ac:dyDescent="0.2">
      <c r="B1712" s="100">
        <v>43732.166666666664</v>
      </c>
      <c r="C1712" s="98">
        <v>6.6636039516652499</v>
      </c>
      <c r="D1712" s="98">
        <f t="shared" si="197"/>
        <v>11.629315633256468</v>
      </c>
      <c r="E1712" s="98">
        <v>101.90833333333333</v>
      </c>
      <c r="F1712" s="98">
        <f t="shared" si="202"/>
        <v>98.634344389540345</v>
      </c>
      <c r="G1712" s="98">
        <v>19521.701575457257</v>
      </c>
      <c r="H1712" s="98">
        <v>19.244053819444446</v>
      </c>
      <c r="I1712" s="98">
        <v>3727.2638888888887</v>
      </c>
      <c r="J1712" s="98">
        <f t="shared" si="198"/>
        <v>82.664279513888886</v>
      </c>
      <c r="K1712" s="98">
        <v>50348.409233579638</v>
      </c>
      <c r="L1712" s="98">
        <f t="shared" si="199"/>
        <v>274.07140198005573</v>
      </c>
      <c r="M1712" s="98">
        <f t="shared" si="201"/>
        <v>273.53587014416468</v>
      </c>
      <c r="N1712" s="98">
        <v>5879.1088419596354</v>
      </c>
      <c r="O1712" s="98">
        <v>5462.3924999999999</v>
      </c>
      <c r="P1712" s="98">
        <v>294.75694444444446</v>
      </c>
      <c r="Q1712" s="98">
        <v>20.685542464388742</v>
      </c>
      <c r="R1712" s="98">
        <f t="shared" si="203"/>
        <v>21.207015638931527</v>
      </c>
      <c r="S1712" s="98">
        <f t="shared" si="200"/>
        <v>1241.1325478633246</v>
      </c>
      <c r="T1712" s="101">
        <v>7.7205179770978996</v>
      </c>
    </row>
    <row r="1713" spans="2:20" x14ac:dyDescent="0.2">
      <c r="B1713" s="100">
        <v>43732.208333333336</v>
      </c>
      <c r="C1713" s="98">
        <v>6.3214590461417615</v>
      </c>
      <c r="D1713" s="98">
        <f t="shared" si="197"/>
        <v>11.63676185406902</v>
      </c>
      <c r="E1713" s="98">
        <v>93.183888888888887</v>
      </c>
      <c r="F1713" s="98">
        <f t="shared" si="202"/>
        <v>97.886474019169995</v>
      </c>
      <c r="G1713" s="98">
        <v>24944.447777777779</v>
      </c>
      <c r="H1713" s="98">
        <v>14.579097945600774</v>
      </c>
      <c r="I1713" s="98">
        <v>4788.330603703741</v>
      </c>
      <c r="J1713" s="98">
        <f t="shared" si="198"/>
        <v>78.604790943288108</v>
      </c>
      <c r="K1713" s="98">
        <v>62217.252943793406</v>
      </c>
      <c r="L1713" s="98">
        <f t="shared" si="199"/>
        <v>274.09205512054262</v>
      </c>
      <c r="M1713" s="98">
        <f t="shared" si="201"/>
        <v>273.51723619011238</v>
      </c>
      <c r="N1713" s="98">
        <v>5615.5623409016926</v>
      </c>
      <c r="O1713" s="98">
        <v>5470.9258333333337</v>
      </c>
      <c r="P1713" s="98">
        <v>294.84601851852403</v>
      </c>
      <c r="Q1713" s="98">
        <v>20.753963397981391</v>
      </c>
      <c r="R1713" s="98">
        <f t="shared" si="203"/>
        <v>21.221212864588953</v>
      </c>
      <c r="S1713" s="98">
        <f t="shared" si="200"/>
        <v>1245.2378038788834</v>
      </c>
      <c r="T1713" s="101">
        <v>7.017774535904949</v>
      </c>
    </row>
    <row r="1714" spans="2:20" x14ac:dyDescent="0.2">
      <c r="B1714" s="100">
        <v>43732.25</v>
      </c>
      <c r="C1714" s="98">
        <v>6.0335565913009406</v>
      </c>
      <c r="D1714" s="98">
        <f t="shared" si="197"/>
        <v>11.635626992897864</v>
      </c>
      <c r="E1714" s="98">
        <v>91.925499999986755</v>
      </c>
      <c r="F1714" s="98">
        <f t="shared" si="202"/>
        <v>97.648948556206463</v>
      </c>
      <c r="G1714" s="98">
        <v>31287.232974909675</v>
      </c>
      <c r="H1714" s="98">
        <v>19.217805989583333</v>
      </c>
      <c r="I1714" s="98">
        <v>5850.4175087718668</v>
      </c>
      <c r="J1714" s="98">
        <f t="shared" si="198"/>
        <v>72.707694010403429</v>
      </c>
      <c r="K1714" s="98">
        <v>74118.470062210821</v>
      </c>
      <c r="L1714" s="98">
        <f t="shared" si="199"/>
        <v>274.54092492451684</v>
      </c>
      <c r="M1714" s="98">
        <f t="shared" si="201"/>
        <v>273.5650817629658</v>
      </c>
      <c r="N1714" s="98">
        <v>5449.2861002604168</v>
      </c>
      <c r="O1714" s="98">
        <v>5473.8183333333336</v>
      </c>
      <c r="P1714" s="98">
        <v>295.00202991453313</v>
      </c>
      <c r="Q1714" s="98">
        <v>20.461104990016256</v>
      </c>
      <c r="R1714" s="98">
        <f t="shared" si="203"/>
        <v>21.171773630767039</v>
      </c>
      <c r="S1714" s="98">
        <f t="shared" si="200"/>
        <v>1227.6662994009753</v>
      </c>
      <c r="T1714" s="101">
        <v>7.0362420683160112</v>
      </c>
    </row>
    <row r="1715" spans="2:20" x14ac:dyDescent="0.2">
      <c r="B1715" s="100">
        <v>43732.291666666664</v>
      </c>
      <c r="C1715" s="98">
        <v>6.1430583923245363</v>
      </c>
      <c r="D1715" s="98">
        <f t="shared" si="197"/>
        <v>11.63794174787065</v>
      </c>
      <c r="E1715" s="98">
        <v>121.08111111111111</v>
      </c>
      <c r="F1715" s="98">
        <f t="shared" si="202"/>
        <v>98.651433124107243</v>
      </c>
      <c r="G1715" s="98">
        <v>37262.761111111111</v>
      </c>
      <c r="H1715" s="98">
        <v>19.217415364583335</v>
      </c>
      <c r="I1715" s="98">
        <v>6894.929444444444</v>
      </c>
      <c r="J1715" s="98">
        <f t="shared" si="198"/>
        <v>101.86369574652778</v>
      </c>
      <c r="K1715" s="98">
        <v>80315.50379557292</v>
      </c>
      <c r="L1715" s="98">
        <f t="shared" si="199"/>
        <v>273.44042167945042</v>
      </c>
      <c r="M1715" s="98">
        <f t="shared" si="201"/>
        <v>273.50092932359604</v>
      </c>
      <c r="N1715" s="98">
        <v>5353.4805879720052</v>
      </c>
      <c r="O1715" s="98">
        <v>5471.1949999999997</v>
      </c>
      <c r="P1715" s="98">
        <v>294.65870370368162</v>
      </c>
      <c r="Q1715" s="98">
        <v>21.218282024231222</v>
      </c>
      <c r="R1715" s="98">
        <f t="shared" si="203"/>
        <v>21.216333091740953</v>
      </c>
      <c r="S1715" s="98">
        <f t="shared" si="200"/>
        <v>1273.0969214538734</v>
      </c>
      <c r="T1715" s="101">
        <v>6.5614535023106466</v>
      </c>
    </row>
    <row r="1716" spans="2:20" x14ac:dyDescent="0.2">
      <c r="B1716" s="100">
        <v>43732.333333333336</v>
      </c>
      <c r="C1716" s="98">
        <v>7.7949419572849807</v>
      </c>
      <c r="D1716" s="98">
        <f t="shared" ref="D1716:D1779" si="204">AVERAGE(C1693:C1716)</f>
        <v>11.648082484960554</v>
      </c>
      <c r="E1716" s="98">
        <v>105.75555555555556</v>
      </c>
      <c r="F1716" s="98">
        <f t="shared" si="202"/>
        <v>98.904646858674695</v>
      </c>
      <c r="G1716" s="98">
        <v>43396.750423729951</v>
      </c>
      <c r="H1716" s="98">
        <v>14.524815538194444</v>
      </c>
      <c r="I1716" s="98">
        <v>7965.33734629641</v>
      </c>
      <c r="J1716" s="98">
        <f t="shared" si="198"/>
        <v>91.230740017361114</v>
      </c>
      <c r="K1716" s="98">
        <v>80319.0234375</v>
      </c>
      <c r="L1716" s="98">
        <f t="shared" si="199"/>
        <v>275.02175615303219</v>
      </c>
      <c r="M1716" s="98">
        <f t="shared" si="201"/>
        <v>273.61149838674049</v>
      </c>
      <c r="N1716" s="98">
        <v>6304.0491186523441</v>
      </c>
      <c r="O1716" s="98">
        <v>5474.85</v>
      </c>
      <c r="P1716" s="98">
        <v>295.34486111111113</v>
      </c>
      <c r="Q1716" s="98">
        <v>20.323104958078929</v>
      </c>
      <c r="R1716" s="98">
        <f t="shared" si="203"/>
        <v>21.126367809461613</v>
      </c>
      <c r="S1716" s="98">
        <f t="shared" si="200"/>
        <v>1219.3862974847357</v>
      </c>
      <c r="T1716" s="101">
        <v>7.5145008390229968</v>
      </c>
    </row>
    <row r="1717" spans="2:20" x14ac:dyDescent="0.2">
      <c r="B1717" s="100">
        <v>43732.375</v>
      </c>
      <c r="C1717" s="98">
        <v>12.332510313391685</v>
      </c>
      <c r="D1717" s="98">
        <f t="shared" si="204"/>
        <v>11.662715155057166</v>
      </c>
      <c r="E1717" s="98">
        <v>100.37375</v>
      </c>
      <c r="F1717" s="98">
        <f t="shared" si="202"/>
        <v>99.857083201267301</v>
      </c>
      <c r="G1717" s="98">
        <v>49529.147222222222</v>
      </c>
      <c r="H1717" s="98">
        <v>19.17732204861111</v>
      </c>
      <c r="I1717" s="98">
        <v>9017.6189898980319</v>
      </c>
      <c r="J1717" s="98">
        <f t="shared" si="198"/>
        <v>81.196427951388898</v>
      </c>
      <c r="K1717" s="98">
        <v>80319.0234375</v>
      </c>
      <c r="L1717" s="98">
        <f t="shared" si="199"/>
        <v>272.48031906940457</v>
      </c>
      <c r="M1717" s="98">
        <f t="shared" si="201"/>
        <v>274.60170985972206</v>
      </c>
      <c r="N1717" s="98">
        <v>9342.1758630371096</v>
      </c>
      <c r="O1717" s="98">
        <v>6099.149166666667</v>
      </c>
      <c r="P1717" s="98">
        <v>294.90779914530202</v>
      </c>
      <c r="Q1717" s="98">
        <v>22.427480075897442</v>
      </c>
      <c r="R1717" s="98">
        <f t="shared" si="203"/>
        <v>21.24591417123796</v>
      </c>
      <c r="S1717" s="98">
        <f t="shared" si="200"/>
        <v>1345.6488045538465</v>
      </c>
      <c r="T1717" s="101">
        <v>10.049362318197058</v>
      </c>
    </row>
    <row r="1718" spans="2:20" x14ac:dyDescent="0.2">
      <c r="B1718" s="100">
        <v>43732.416666666664</v>
      </c>
      <c r="C1718" s="98">
        <v>16.244441378721127</v>
      </c>
      <c r="D1718" s="98">
        <f t="shared" si="204"/>
        <v>11.653309883766971</v>
      </c>
      <c r="E1718" s="98">
        <v>91.05083333333333</v>
      </c>
      <c r="F1718" s="98">
        <f t="shared" si="202"/>
        <v>99.13406236793395</v>
      </c>
      <c r="G1718" s="98">
        <v>55582.866777777752</v>
      </c>
      <c r="H1718" s="98">
        <v>17.112431278935077</v>
      </c>
      <c r="I1718" s="98">
        <v>10064.665833333333</v>
      </c>
      <c r="J1718" s="98">
        <f t="shared" si="198"/>
        <v>73.938402054398253</v>
      </c>
      <c r="K1718" s="98">
        <v>80319.0234375</v>
      </c>
      <c r="L1718" s="98">
        <f t="shared" si="199"/>
        <v>275.76413584966213</v>
      </c>
      <c r="M1718" s="98">
        <f t="shared" si="201"/>
        <v>274.03014240532423</v>
      </c>
      <c r="N1718" s="98">
        <v>11802.304814453126</v>
      </c>
      <c r="O1718" s="98">
        <v>7706.8874999999998</v>
      </c>
      <c r="P1718" s="98">
        <v>295.28574074076283</v>
      </c>
      <c r="Q1718" s="98">
        <v>19.52160489110069</v>
      </c>
      <c r="R1718" s="98">
        <f t="shared" si="203"/>
        <v>21.118451492032293</v>
      </c>
      <c r="S1718" s="98">
        <f t="shared" si="200"/>
        <v>1171.2962934660413</v>
      </c>
      <c r="T1718" s="101">
        <v>14.570289569036815</v>
      </c>
    </row>
    <row r="1719" spans="2:20" x14ac:dyDescent="0.2">
      <c r="B1719" s="100">
        <v>43732.458333333336</v>
      </c>
      <c r="C1719" s="98">
        <v>16.250962306128606</v>
      </c>
      <c r="D1719" s="98">
        <f t="shared" si="204"/>
        <v>11.643215880789867</v>
      </c>
      <c r="E1719" s="98">
        <v>107.53972222222222</v>
      </c>
      <c r="F1719" s="98">
        <f t="shared" si="202"/>
        <v>99.06730092592538</v>
      </c>
      <c r="G1719" s="98">
        <v>61871.275292398663</v>
      </c>
      <c r="H1719" s="98">
        <v>16.665657552083335</v>
      </c>
      <c r="I1719" s="98">
        <v>11134.501286008623</v>
      </c>
      <c r="J1719" s="98">
        <f t="shared" si="198"/>
        <v>90.874064670138893</v>
      </c>
      <c r="K1719" s="98">
        <v>80319.0234375</v>
      </c>
      <c r="L1719" s="98">
        <f t="shared" si="199"/>
        <v>272.18466806825666</v>
      </c>
      <c r="M1719" s="98">
        <f t="shared" si="201"/>
        <v>274.18508661611764</v>
      </c>
      <c r="N1719" s="98">
        <v>11871.383200683595</v>
      </c>
      <c r="O1719" s="98">
        <v>7538.41</v>
      </c>
      <c r="P1719" s="98">
        <v>295.06981481482586</v>
      </c>
      <c r="Q1719" s="98">
        <v>22.885146746569209</v>
      </c>
      <c r="R1719" s="98">
        <f t="shared" si="203"/>
        <v>20.93468828297755</v>
      </c>
      <c r="S1719" s="98">
        <f t="shared" si="200"/>
        <v>1373.1088047941525</v>
      </c>
      <c r="T1719" s="101">
        <v>16.190880487885444</v>
      </c>
    </row>
    <row r="1720" spans="2:20" x14ac:dyDescent="0.2">
      <c r="B1720" s="100">
        <v>43732.5</v>
      </c>
      <c r="C1720" s="98">
        <v>15.135768087175157</v>
      </c>
      <c r="D1720" s="98">
        <f t="shared" si="204"/>
        <v>11.623404669867069</v>
      </c>
      <c r="E1720" s="98">
        <v>86.831944444444446</v>
      </c>
      <c r="F1720" s="98">
        <f t="shared" si="202"/>
        <v>98.318087962962423</v>
      </c>
      <c r="G1720" s="98">
        <v>67397.303703705475</v>
      </c>
      <c r="H1720" s="98">
        <v>19.543402777777779</v>
      </c>
      <c r="I1720" s="98">
        <v>12188.159722222223</v>
      </c>
      <c r="J1720" s="98">
        <f t="shared" si="198"/>
        <v>67.288541666666674</v>
      </c>
      <c r="K1720" s="98">
        <v>80319.0234375</v>
      </c>
      <c r="L1720" s="98">
        <f t="shared" si="199"/>
        <v>276.11647040193805</v>
      </c>
      <c r="M1720" s="98">
        <f t="shared" si="201"/>
        <v>274.27533898639501</v>
      </c>
      <c r="N1720" s="98">
        <v>10986.430084737141</v>
      </c>
      <c r="O1720" s="98">
        <v>6873.3583333333336</v>
      </c>
      <c r="P1720" s="98">
        <v>295.01210653753026</v>
      </c>
      <c r="Q1720" s="98">
        <v>18.89563613559223</v>
      </c>
      <c r="R1720" s="98">
        <f t="shared" si="203"/>
        <v>20.830696524603258</v>
      </c>
      <c r="S1720" s="98">
        <f t="shared" si="200"/>
        <v>1133.7381681355339</v>
      </c>
      <c r="T1720" s="101">
        <v>15.930173880431232</v>
      </c>
    </row>
    <row r="1721" spans="2:20" x14ac:dyDescent="0.2">
      <c r="B1721" s="100">
        <v>43732.541666666664</v>
      </c>
      <c r="C1721" s="98">
        <v>14.420936059421964</v>
      </c>
      <c r="D1721" s="98">
        <f t="shared" si="204"/>
        <v>11.605225796444392</v>
      </c>
      <c r="E1721" s="98">
        <v>93.295555555555552</v>
      </c>
      <c r="F1721" s="98">
        <f t="shared" si="202"/>
        <v>98.215634259258721</v>
      </c>
      <c r="G1721" s="98">
        <v>73231.767222222217</v>
      </c>
      <c r="H1721" s="98">
        <v>14.525390625</v>
      </c>
      <c r="I1721" s="98">
        <v>13248.511677777287</v>
      </c>
      <c r="J1721" s="98">
        <f t="shared" si="198"/>
        <v>78.770164930555552</v>
      </c>
      <c r="K1721" s="98">
        <v>80319.0234375</v>
      </c>
      <c r="L1721" s="98">
        <f t="shared" si="199"/>
        <v>140.6279536638568</v>
      </c>
      <c r="M1721" s="98">
        <f t="shared" si="201"/>
        <v>268.60852172567513</v>
      </c>
      <c r="N1721" s="98">
        <v>11056.087031249999</v>
      </c>
      <c r="O1721" s="98">
        <v>7484.1483333333335</v>
      </c>
      <c r="P1721" s="98">
        <v>157.44934876989871</v>
      </c>
      <c r="Q1721" s="98">
        <v>16.821395106041908</v>
      </c>
      <c r="R1721" s="98">
        <f t="shared" si="203"/>
        <v>20.72632667131116</v>
      </c>
      <c r="S1721" s="98">
        <f t="shared" si="200"/>
        <v>1009.2837063625145</v>
      </c>
      <c r="T1721" s="101">
        <v>14.842795606901378</v>
      </c>
    </row>
    <row r="1722" spans="2:20" x14ac:dyDescent="0.2">
      <c r="B1722" s="100">
        <v>43732.583333333336</v>
      </c>
      <c r="C1722" s="98">
        <v>13.774486835488869</v>
      </c>
      <c r="D1722" s="98">
        <f t="shared" si="204"/>
        <v>11.589396012135348</v>
      </c>
      <c r="E1722" s="98">
        <v>124.9725</v>
      </c>
      <c r="F1722" s="98">
        <f t="shared" si="202"/>
        <v>98.742289351851284</v>
      </c>
      <c r="G1722" s="98">
        <v>79088.952777777784</v>
      </c>
      <c r="H1722" s="98">
        <v>19.45564236111111</v>
      </c>
      <c r="I1722" s="98">
        <v>14323.041494522426</v>
      </c>
      <c r="J1722" s="98">
        <f t="shared" si="198"/>
        <v>105.51685763888889</v>
      </c>
      <c r="K1722" s="98">
        <v>80319.0234375</v>
      </c>
      <c r="L1722" s="98">
        <f t="shared" si="199"/>
        <v>362.41270014170141</v>
      </c>
      <c r="M1722" s="98">
        <f t="shared" si="201"/>
        <v>272.32967332925341</v>
      </c>
      <c r="N1722" s="98">
        <v>9312.8084774780273</v>
      </c>
      <c r="O1722" s="98">
        <v>7244.6908333333331</v>
      </c>
      <c r="P1722" s="98">
        <v>394.17805555555555</v>
      </c>
      <c r="Q1722" s="98">
        <v>31.765355413854124</v>
      </c>
      <c r="R1722" s="98">
        <f t="shared" si="203"/>
        <v>21.126668123288436</v>
      </c>
      <c r="S1722" s="98">
        <f t="shared" si="200"/>
        <v>1905.9213248312474</v>
      </c>
      <c r="T1722" s="101">
        <v>13.652578876283433</v>
      </c>
    </row>
    <row r="1723" spans="2:20" x14ac:dyDescent="0.2">
      <c r="B1723" s="100">
        <v>43732.625</v>
      </c>
      <c r="C1723" s="98">
        <v>13.375162264130131</v>
      </c>
      <c r="D1723" s="98">
        <f t="shared" si="204"/>
        <v>11.584991187059231</v>
      </c>
      <c r="E1723" s="98">
        <v>107.08166666666666</v>
      </c>
      <c r="F1723" s="98">
        <f t="shared" si="202"/>
        <v>99.34487037036979</v>
      </c>
      <c r="G1723" s="98">
        <v>85702.193750000006</v>
      </c>
      <c r="H1723" s="98">
        <v>19.252615017361112</v>
      </c>
      <c r="I1723" s="98">
        <v>15376.643055555556</v>
      </c>
      <c r="J1723" s="98">
        <f t="shared" si="198"/>
        <v>87.829051649305555</v>
      </c>
      <c r="K1723" s="98">
        <v>80319.0234375</v>
      </c>
      <c r="L1723" s="98">
        <f t="shared" si="199"/>
        <v>280.52738123317147</v>
      </c>
      <c r="M1723" s="98">
        <f t="shared" si="201"/>
        <v>272.52723785964241</v>
      </c>
      <c r="N1723" s="98">
        <v>12022.089766031901</v>
      </c>
      <c r="O1723" s="98">
        <v>7858.060833333333</v>
      </c>
      <c r="P1723" s="98">
        <v>301.33972222222224</v>
      </c>
      <c r="Q1723" s="98">
        <v>20.812340989050767</v>
      </c>
      <c r="R1723" s="98">
        <f t="shared" si="203"/>
        <v>21.181314241047584</v>
      </c>
      <c r="S1723" s="98">
        <f t="shared" si="200"/>
        <v>1248.740459343046</v>
      </c>
      <c r="T1723" s="101">
        <v>14.479499649074343</v>
      </c>
    </row>
    <row r="1724" spans="2:20" x14ac:dyDescent="0.2">
      <c r="B1724" s="100">
        <v>43732.666666666664</v>
      </c>
      <c r="C1724" s="98">
        <v>13.19098040833914</v>
      </c>
      <c r="D1724" s="98">
        <f t="shared" si="204"/>
        <v>11.588397038061105</v>
      </c>
      <c r="E1724" s="98">
        <v>104.33750000000001</v>
      </c>
      <c r="F1724" s="98">
        <f t="shared" si="202"/>
        <v>99.870252314814252</v>
      </c>
      <c r="G1724" s="98">
        <v>92121.902469131688</v>
      </c>
      <c r="H1724" s="98">
        <v>14.551920572916666</v>
      </c>
      <c r="I1724" s="98">
        <v>16445.76437499918</v>
      </c>
      <c r="J1724" s="98">
        <f t="shared" si="198"/>
        <v>89.785579427083334</v>
      </c>
      <c r="K1724" s="98">
        <v>80319.0234375</v>
      </c>
      <c r="L1724" s="98">
        <f t="shared" si="199"/>
        <v>275.46723901608635</v>
      </c>
      <c r="M1724" s="98">
        <f t="shared" si="201"/>
        <v>272.59289920531882</v>
      </c>
      <c r="N1724" s="98">
        <v>10053.791252441406</v>
      </c>
      <c r="O1724" s="98">
        <v>6536.92</v>
      </c>
      <c r="P1724" s="98">
        <v>294.96472222222224</v>
      </c>
      <c r="Q1724" s="98">
        <v>19.497483206135868</v>
      </c>
      <c r="R1724" s="98">
        <f t="shared" si="203"/>
        <v>21.10199162993932</v>
      </c>
      <c r="S1724" s="98">
        <f t="shared" si="200"/>
        <v>1169.848992368152</v>
      </c>
      <c r="T1724" s="101">
        <v>14.268457334218029</v>
      </c>
    </row>
    <row r="1725" spans="2:20" x14ac:dyDescent="0.2">
      <c r="B1725" s="100">
        <v>43732.708333333336</v>
      </c>
      <c r="C1725" s="98">
        <v>12.589487807392272</v>
      </c>
      <c r="D1725" s="98">
        <f t="shared" si="204"/>
        <v>11.582625092914213</v>
      </c>
      <c r="E1725" s="98">
        <v>99.562222222222218</v>
      </c>
      <c r="F1725" s="98">
        <f t="shared" si="202"/>
        <v>98.987856481480904</v>
      </c>
      <c r="G1725" s="98">
        <v>98456.787500000006</v>
      </c>
      <c r="H1725" s="98">
        <v>19.481510416666666</v>
      </c>
      <c r="I1725" s="98">
        <v>17511.709382285244</v>
      </c>
      <c r="J1725" s="98">
        <f t="shared" si="198"/>
        <v>80.080711805555552</v>
      </c>
      <c r="K1725" s="98">
        <v>80319.0234375</v>
      </c>
      <c r="L1725" s="98">
        <f t="shared" si="199"/>
        <v>273.07964265706227</v>
      </c>
      <c r="M1725" s="98">
        <f t="shared" si="201"/>
        <v>272.51218585484315</v>
      </c>
      <c r="N1725" s="98">
        <v>9526.1376342773438</v>
      </c>
      <c r="O1725" s="98">
        <v>6238.1274999999996</v>
      </c>
      <c r="P1725" s="98">
        <v>294.74435185187394</v>
      </c>
      <c r="Q1725" s="98">
        <v>21.664709194811682</v>
      </c>
      <c r="R1725" s="98">
        <f t="shared" si="203"/>
        <v>21.15439093720606</v>
      </c>
      <c r="S1725" s="98">
        <f t="shared" si="200"/>
        <v>1299.8825516887009</v>
      </c>
      <c r="T1725" s="101">
        <v>13.193950167496999</v>
      </c>
    </row>
    <row r="1726" spans="2:20" x14ac:dyDescent="0.2">
      <c r="B1726" s="100">
        <v>43732.75</v>
      </c>
      <c r="C1726" s="98">
        <v>12.12225090094234</v>
      </c>
      <c r="D1726" s="98">
        <f t="shared" si="204"/>
        <v>11.568030463699698</v>
      </c>
      <c r="E1726" s="98">
        <v>107.48027777777777</v>
      </c>
      <c r="F1726" s="98">
        <f t="shared" si="202"/>
        <v>99.470182870369811</v>
      </c>
      <c r="G1726" s="98">
        <v>104991.78223905736</v>
      </c>
      <c r="H1726" s="98">
        <v>19.450412326388889</v>
      </c>
      <c r="I1726" s="98">
        <v>18572.38861111111</v>
      </c>
      <c r="J1726" s="98">
        <f t="shared" si="198"/>
        <v>88.029865451388886</v>
      </c>
      <c r="K1726" s="98">
        <v>80319.0234375</v>
      </c>
      <c r="L1726" s="98">
        <f t="shared" si="199"/>
        <v>275.93650970505342</v>
      </c>
      <c r="M1726" s="98">
        <f t="shared" si="201"/>
        <v>272.60729701911583</v>
      </c>
      <c r="N1726" s="98">
        <v>9230.601693522136</v>
      </c>
      <c r="O1726" s="98">
        <v>5995.4724999999999</v>
      </c>
      <c r="P1726" s="98">
        <v>294.9425</v>
      </c>
      <c r="Q1726" s="98">
        <v>19.005990294946564</v>
      </c>
      <c r="R1726" s="98">
        <f t="shared" si="203"/>
        <v>21.057678692687407</v>
      </c>
      <c r="S1726" s="98">
        <f t="shared" si="200"/>
        <v>1140.3594176967938</v>
      </c>
      <c r="T1726" s="101">
        <v>12.596927960713705</v>
      </c>
    </row>
    <row r="1727" spans="2:20" x14ac:dyDescent="0.2">
      <c r="B1727" s="100">
        <v>43732.791666666664</v>
      </c>
      <c r="C1727" s="98">
        <v>12.404971876851697</v>
      </c>
      <c r="D1727" s="98">
        <f t="shared" si="204"/>
        <v>11.56099092177382</v>
      </c>
      <c r="E1727" s="98">
        <v>97.582777777777778</v>
      </c>
      <c r="F1727" s="98">
        <f t="shared" si="202"/>
        <v>99.607740740740169</v>
      </c>
      <c r="G1727" s="98">
        <v>110818.21111111112</v>
      </c>
      <c r="H1727" s="98">
        <v>14.594965277777778</v>
      </c>
      <c r="I1727" s="98">
        <v>19653.270588888634</v>
      </c>
      <c r="J1727" s="98">
        <f t="shared" si="198"/>
        <v>82.987812500000004</v>
      </c>
      <c r="K1727" s="98">
        <v>80319.0234375</v>
      </c>
      <c r="L1727" s="98">
        <f t="shared" si="199"/>
        <v>274.42832783889025</v>
      </c>
      <c r="M1727" s="98">
        <f t="shared" si="201"/>
        <v>272.61036688176415</v>
      </c>
      <c r="N1727" s="98">
        <v>9333.8937166341148</v>
      </c>
      <c r="O1727" s="98">
        <v>6061.2250000000004</v>
      </c>
      <c r="P1727" s="98">
        <v>295.31824074072972</v>
      </c>
      <c r="Q1727" s="98">
        <v>20.889912901839448</v>
      </c>
      <c r="R1727" s="98">
        <f t="shared" si="203"/>
        <v>21.060912842383608</v>
      </c>
      <c r="S1727" s="98">
        <f t="shared" si="200"/>
        <v>1253.3947741103668</v>
      </c>
      <c r="T1727" s="101">
        <v>12.408641161562507</v>
      </c>
    </row>
    <row r="1728" spans="2:20" x14ac:dyDescent="0.2">
      <c r="B1728" s="100">
        <v>43732.833333333336</v>
      </c>
      <c r="C1728" s="98">
        <v>12.682482165983755</v>
      </c>
      <c r="D1728" s="98">
        <f t="shared" si="204"/>
        <v>11.564883816751966</v>
      </c>
      <c r="E1728" s="98">
        <v>88.157222222222217</v>
      </c>
      <c r="F1728" s="98">
        <f t="shared" si="202"/>
        <v>99.606687499999438</v>
      </c>
      <c r="G1728" s="98">
        <v>116908.1808872305</v>
      </c>
      <c r="H1728" s="98">
        <v>19.392513020833334</v>
      </c>
      <c r="I1728" s="98">
        <v>20715.37973102563</v>
      </c>
      <c r="J1728" s="98">
        <f t="shared" si="198"/>
        <v>68.764709201388882</v>
      </c>
      <c r="K1728" s="98">
        <v>80319.0234375</v>
      </c>
      <c r="L1728" s="98">
        <f t="shared" si="199"/>
        <v>275.45203625604921</v>
      </c>
      <c r="M1728" s="98">
        <f t="shared" si="201"/>
        <v>272.6732063793105</v>
      </c>
      <c r="N1728" s="98">
        <v>9666.771749674479</v>
      </c>
      <c r="O1728" s="98">
        <v>6277.748333333333</v>
      </c>
      <c r="P1728" s="98">
        <v>295.39078703703979</v>
      </c>
      <c r="Q1728" s="98">
        <v>19.938750780990553</v>
      </c>
      <c r="R1728" s="98">
        <f t="shared" si="203"/>
        <v>21.015193329407079</v>
      </c>
      <c r="S1728" s="98">
        <f t="shared" si="200"/>
        <v>1196.3250468594331</v>
      </c>
      <c r="T1728" s="101">
        <v>12.811965083998512</v>
      </c>
    </row>
    <row r="1729" spans="2:20" x14ac:dyDescent="0.2">
      <c r="B1729" s="100">
        <v>43732.875</v>
      </c>
      <c r="C1729" s="98">
        <v>13.438864905436834</v>
      </c>
      <c r="D1729" s="98">
        <f t="shared" si="204"/>
        <v>11.578560973762867</v>
      </c>
      <c r="E1729" s="98">
        <v>111.64694444444444</v>
      </c>
      <c r="F1729" s="98">
        <f t="shared" si="202"/>
        <v>99.899083333332783</v>
      </c>
      <c r="G1729" s="98">
        <v>122391.325</v>
      </c>
      <c r="H1729" s="98">
        <v>17.228342013888888</v>
      </c>
      <c r="I1729" s="98">
        <v>21776.691388888888</v>
      </c>
      <c r="J1729" s="98">
        <f t="shared" si="198"/>
        <v>94.418602430555552</v>
      </c>
      <c r="K1729" s="98">
        <v>80319.0234375</v>
      </c>
      <c r="L1729" s="98">
        <f t="shared" si="199"/>
        <v>275.47721917082038</v>
      </c>
      <c r="M1729" s="98">
        <f t="shared" si="201"/>
        <v>272.7480900654362</v>
      </c>
      <c r="N1729" s="98">
        <v>10217.481525065105</v>
      </c>
      <c r="O1729" s="98">
        <v>6633.5124999999998</v>
      </c>
      <c r="P1729" s="98">
        <v>295.11824074073382</v>
      </c>
      <c r="Q1729" s="98">
        <v>19.641021569913459</v>
      </c>
      <c r="R1729" s="98">
        <f t="shared" si="203"/>
        <v>20.961585363446993</v>
      </c>
      <c r="S1729" s="98">
        <f t="shared" si="200"/>
        <v>1178.4612941948076</v>
      </c>
      <c r="T1729" s="101">
        <v>13.353907060623168</v>
      </c>
    </row>
    <row r="1730" spans="2:20" x14ac:dyDescent="0.2">
      <c r="B1730" s="100">
        <v>43732.916666666664</v>
      </c>
      <c r="C1730" s="98">
        <v>13.5291145740615</v>
      </c>
      <c r="D1730" s="98">
        <f t="shared" si="204"/>
        <v>11.581372082836999</v>
      </c>
      <c r="E1730" s="98">
        <v>93.004999999999995</v>
      </c>
      <c r="F1730" s="98">
        <f t="shared" si="202"/>
        <v>99.865368055554995</v>
      </c>
      <c r="G1730" s="98">
        <v>128141.06853370031</v>
      </c>
      <c r="H1730" s="98">
        <v>16.939789496527776</v>
      </c>
      <c r="I1730" s="98">
        <v>22862.781909722224</v>
      </c>
      <c r="J1730" s="98">
        <f t="shared" si="198"/>
        <v>76.065210503472215</v>
      </c>
      <c r="K1730" s="98">
        <v>80319.0234375</v>
      </c>
      <c r="L1730" s="98">
        <f t="shared" si="199"/>
        <v>274.02101538510993</v>
      </c>
      <c r="M1730" s="98">
        <f t="shared" si="201"/>
        <v>272.75447818353888</v>
      </c>
      <c r="N1730" s="98">
        <v>10366.596710611979</v>
      </c>
      <c r="O1730" s="98">
        <v>6738.4316666666664</v>
      </c>
      <c r="P1730" s="98">
        <v>294.84555555555556</v>
      </c>
      <c r="Q1730" s="98">
        <v>20.824540170445623</v>
      </c>
      <c r="R1730" s="98">
        <f t="shared" si="203"/>
        <v>20.953218078677718</v>
      </c>
      <c r="S1730" s="98">
        <f t="shared" si="200"/>
        <v>1249.4724102267373</v>
      </c>
      <c r="T1730" s="101">
        <v>13.820882540192041</v>
      </c>
    </row>
    <row r="1731" spans="2:20" x14ac:dyDescent="0.2">
      <c r="B1731" s="100">
        <v>43732.958333333336</v>
      </c>
      <c r="C1731" s="98">
        <v>13.32520867630322</v>
      </c>
      <c r="D1731" s="98">
        <f t="shared" si="204"/>
        <v>11.576468194870481</v>
      </c>
      <c r="E1731" s="98">
        <v>94.698611111111106</v>
      </c>
      <c r="F1731" s="98">
        <f t="shared" si="202"/>
        <v>100.04923379629572</v>
      </c>
      <c r="G1731" s="98">
        <v>133630.27311111291</v>
      </c>
      <c r="H1731" s="98">
        <v>19.378114149305556</v>
      </c>
      <c r="I1731" s="98">
        <v>23917.08</v>
      </c>
      <c r="J1731" s="98">
        <f t="shared" si="198"/>
        <v>75.320496961805546</v>
      </c>
      <c r="K1731" s="98">
        <v>80319.0234375</v>
      </c>
      <c r="L1731" s="98">
        <f t="shared" si="199"/>
        <v>275.14467283216203</v>
      </c>
      <c r="M1731" s="98">
        <f t="shared" si="201"/>
        <v>272.78421863666193</v>
      </c>
      <c r="N1731" s="98">
        <v>10268.476574707031</v>
      </c>
      <c r="O1731" s="98">
        <v>6688.625</v>
      </c>
      <c r="P1731" s="98">
        <v>295.00944444442791</v>
      </c>
      <c r="Q1731" s="98">
        <v>19.864771612265873</v>
      </c>
      <c r="R1731" s="98">
        <f t="shared" si="203"/>
        <v>20.908304014442837</v>
      </c>
      <c r="S1731" s="98">
        <f t="shared" si="200"/>
        <v>1191.8862967359523</v>
      </c>
      <c r="T1731" s="101">
        <v>14.063919984190013</v>
      </c>
    </row>
    <row r="1732" spans="2:20" x14ac:dyDescent="0.2">
      <c r="B1732" s="100">
        <v>43733</v>
      </c>
      <c r="C1732" s="98">
        <v>12.715484456877522</v>
      </c>
      <c r="D1732" s="98">
        <f t="shared" si="204"/>
        <v>11.575475596044095</v>
      </c>
      <c r="E1732" s="98">
        <v>90.450555555555553</v>
      </c>
      <c r="F1732" s="98">
        <f t="shared" si="202"/>
        <v>99.462277777777231</v>
      </c>
      <c r="G1732" s="98">
        <v>139424.83988888867</v>
      </c>
      <c r="H1732" s="98">
        <v>14.763834635416666</v>
      </c>
      <c r="I1732" s="98">
        <v>24980.58468888879</v>
      </c>
      <c r="J1732" s="98">
        <f t="shared" si="198"/>
        <v>75.686720920138882</v>
      </c>
      <c r="K1732" s="98">
        <v>80319.0234375</v>
      </c>
      <c r="L1732" s="98">
        <f t="shared" si="199"/>
        <v>274.84383067231209</v>
      </c>
      <c r="M1732" s="98">
        <f t="shared" si="201"/>
        <v>272.82207417330523</v>
      </c>
      <c r="N1732" s="98">
        <v>9787.9662426757804</v>
      </c>
      <c r="O1732" s="98">
        <v>6365.2508333333335</v>
      </c>
      <c r="P1732" s="98">
        <v>295.18231481480927</v>
      </c>
      <c r="Q1732" s="98">
        <v>20.338484142497183</v>
      </c>
      <c r="R1732" s="98">
        <f t="shared" si="203"/>
        <v>20.872130576564725</v>
      </c>
      <c r="S1732" s="98">
        <f t="shared" si="200"/>
        <v>1220.309048549831</v>
      </c>
      <c r="T1732" s="101">
        <v>13.610586150960428</v>
      </c>
    </row>
    <row r="1733" spans="2:20" x14ac:dyDescent="0.2">
      <c r="B1733" s="100">
        <v>43733.041666666664</v>
      </c>
      <c r="C1733" s="98">
        <v>10.974093508897866</v>
      </c>
      <c r="D1733" s="98">
        <f t="shared" si="204"/>
        <v>11.585438755119563</v>
      </c>
      <c r="E1733" s="98">
        <v>100.355</v>
      </c>
      <c r="F1733" s="98">
        <f t="shared" si="202"/>
        <v>99.630611111110554</v>
      </c>
      <c r="G1733" s="98">
        <v>3604.1847578345405</v>
      </c>
      <c r="H1733" s="98">
        <v>19.297623697916666</v>
      </c>
      <c r="I1733" s="98">
        <v>740.44583333333333</v>
      </c>
      <c r="J1733" s="98">
        <f t="shared" si="198"/>
        <v>81.057376302083341</v>
      </c>
      <c r="K1733" s="98">
        <v>7558.6582707206499</v>
      </c>
      <c r="L1733" s="98">
        <f t="shared" si="199"/>
        <v>275.05937715331015</v>
      </c>
      <c r="M1733" s="98">
        <f t="shared" si="201"/>
        <v>272.85901389408053</v>
      </c>
      <c r="N1733" s="98">
        <v>8853.6003369140617</v>
      </c>
      <c r="O1733" s="98">
        <v>5794.3166666666666</v>
      </c>
      <c r="P1733" s="98">
        <v>295.16040123456054</v>
      </c>
      <c r="Q1733" s="98">
        <v>20.101024081250394</v>
      </c>
      <c r="R1733" s="98">
        <f t="shared" si="203"/>
        <v>20.84254553685906</v>
      </c>
      <c r="S1733" s="98">
        <f t="shared" si="200"/>
        <v>1206.0614448750237</v>
      </c>
      <c r="T1733" s="101">
        <v>12.732327294879489</v>
      </c>
    </row>
    <row r="1734" spans="2:20" x14ac:dyDescent="0.2">
      <c r="B1734" s="100">
        <v>43733.083333333336</v>
      </c>
      <c r="C1734" s="98">
        <v>9.1329233380154218</v>
      </c>
      <c r="D1734" s="98">
        <f t="shared" si="204"/>
        <v>11.593998247344439</v>
      </c>
      <c r="E1734" s="98">
        <v>94.293796296301821</v>
      </c>
      <c r="F1734" s="98">
        <f t="shared" si="202"/>
        <v>99.845532021604598</v>
      </c>
      <c r="G1734" s="98">
        <v>8803.1404214551712</v>
      </c>
      <c r="H1734" s="98">
        <v>19.359884982638889</v>
      </c>
      <c r="I1734" s="98">
        <v>1668.9294444444445</v>
      </c>
      <c r="J1734" s="98">
        <f t="shared" ref="J1734:J1797" si="205">E1734-H1734</f>
        <v>74.933911313662932</v>
      </c>
      <c r="K1734" s="98">
        <v>21921.44034649849</v>
      </c>
      <c r="L1734" s="98">
        <f t="shared" ref="L1734:L1797" si="206">P1734-Q1734</f>
        <v>274.72319884580918</v>
      </c>
      <c r="M1734" s="98">
        <f t="shared" si="201"/>
        <v>272.88748659444713</v>
      </c>
      <c r="N1734" s="98">
        <v>7600.4252730305989</v>
      </c>
      <c r="O1734" s="98">
        <v>5473.5933333333332</v>
      </c>
      <c r="P1734" s="98">
        <v>294.89574074076279</v>
      </c>
      <c r="Q1734" s="98">
        <v>20.172541894953593</v>
      </c>
      <c r="R1734" s="98">
        <f t="shared" si="203"/>
        <v>20.800118361185643</v>
      </c>
      <c r="S1734" s="98">
        <f t="shared" ref="S1734:S1797" si="207">Q1734*60</f>
        <v>1210.3525136972155</v>
      </c>
      <c r="T1734" s="101">
        <v>10.872741368258657</v>
      </c>
    </row>
    <row r="1735" spans="2:20" x14ac:dyDescent="0.2">
      <c r="B1735" s="100">
        <v>43733.125</v>
      </c>
      <c r="C1735" s="98">
        <v>7.7394955582088896</v>
      </c>
      <c r="D1735" s="98">
        <f t="shared" si="204"/>
        <v>11.597343556686894</v>
      </c>
      <c r="E1735" s="98">
        <v>88.147222222222226</v>
      </c>
      <c r="F1735" s="98">
        <f t="shared" si="202"/>
        <v>99.779895447530535</v>
      </c>
      <c r="G1735" s="98">
        <v>14609.759095856349</v>
      </c>
      <c r="H1735" s="98">
        <v>14.541525607638889</v>
      </c>
      <c r="I1735" s="98">
        <v>2733.5920222226118</v>
      </c>
      <c r="J1735" s="98">
        <f t="shared" si="205"/>
        <v>73.605696614583337</v>
      </c>
      <c r="K1735" s="98">
        <v>36719.712164894743</v>
      </c>
      <c r="L1735" s="98">
        <f t="shared" si="206"/>
        <v>274.51188363885376</v>
      </c>
      <c r="M1735" s="98">
        <f t="shared" si="201"/>
        <v>272.89271422737949</v>
      </c>
      <c r="N1735" s="98">
        <v>6666.9635493977867</v>
      </c>
      <c r="O1735" s="98">
        <v>5455.6166666666668</v>
      </c>
      <c r="P1735" s="98">
        <v>294.85555555555555</v>
      </c>
      <c r="Q1735" s="98">
        <v>20.34367191670178</v>
      </c>
      <c r="R1735" s="98">
        <f t="shared" si="203"/>
        <v>20.785577456648124</v>
      </c>
      <c r="S1735" s="98">
        <f t="shared" si="207"/>
        <v>1220.6203150021067</v>
      </c>
      <c r="T1735" s="101">
        <v>9.1326200370821695</v>
      </c>
    </row>
    <row r="1736" spans="2:20" x14ac:dyDescent="0.2">
      <c r="B1736" s="100">
        <v>43733.166666666664</v>
      </c>
      <c r="C1736" s="98">
        <v>6.8202817367235706</v>
      </c>
      <c r="D1736" s="98">
        <f t="shared" si="204"/>
        <v>11.60387179773099</v>
      </c>
      <c r="E1736" s="98">
        <v>113.26472222222222</v>
      </c>
      <c r="F1736" s="98">
        <f t="shared" si="202"/>
        <v>100.25307831790091</v>
      </c>
      <c r="G1736" s="98">
        <v>20477.177777777779</v>
      </c>
      <c r="H1736" s="98">
        <v>19.249468315972223</v>
      </c>
      <c r="I1736" s="98">
        <v>3794.7189252060321</v>
      </c>
      <c r="J1736" s="98">
        <f t="shared" si="205"/>
        <v>94.015253906249995</v>
      </c>
      <c r="K1736" s="98">
        <v>50175.607241753474</v>
      </c>
      <c r="L1736" s="98">
        <f t="shared" si="206"/>
        <v>274.34937658650176</v>
      </c>
      <c r="M1736" s="98">
        <f t="shared" si="201"/>
        <v>272.90429650264804</v>
      </c>
      <c r="N1736" s="98">
        <v>5986.4515075683594</v>
      </c>
      <c r="O1736" s="98">
        <v>5461.600833333333</v>
      </c>
      <c r="P1736" s="98">
        <v>294.75581481481589</v>
      </c>
      <c r="Q1736" s="98">
        <v>20.406438228314123</v>
      </c>
      <c r="R1736" s="98">
        <f t="shared" si="203"/>
        <v>20.773948113478351</v>
      </c>
      <c r="S1736" s="98">
        <f t="shared" si="207"/>
        <v>1224.3862936988473</v>
      </c>
      <c r="T1736" s="101">
        <v>7.9437644299061505</v>
      </c>
    </row>
    <row r="1737" spans="2:20" x14ac:dyDescent="0.2">
      <c r="B1737" s="100">
        <v>43733.208333333336</v>
      </c>
      <c r="C1737" s="98">
        <v>6.3980587439114851</v>
      </c>
      <c r="D1737" s="98">
        <f t="shared" si="204"/>
        <v>11.607063451804729</v>
      </c>
      <c r="E1737" s="98">
        <v>102.08472222222223</v>
      </c>
      <c r="F1737" s="98">
        <f t="shared" si="202"/>
        <v>100.62394637345648</v>
      </c>
      <c r="G1737" s="98">
        <v>26148.256202438275</v>
      </c>
      <c r="H1737" s="98">
        <v>19.310807291666666</v>
      </c>
      <c r="I1737" s="98">
        <v>4842.1055555555558</v>
      </c>
      <c r="J1737" s="98">
        <f t="shared" si="205"/>
        <v>82.773914930555563</v>
      </c>
      <c r="K1737" s="98">
        <v>62017.953411458337</v>
      </c>
      <c r="L1737" s="98">
        <f t="shared" si="206"/>
        <v>274.61924001056161</v>
      </c>
      <c r="M1737" s="98">
        <f t="shared" si="201"/>
        <v>272.92626253973219</v>
      </c>
      <c r="N1737" s="98">
        <v>5679.7039172363284</v>
      </c>
      <c r="O1737" s="98">
        <v>5463.1616666666669</v>
      </c>
      <c r="P1737" s="98">
        <v>295.17129629628528</v>
      </c>
      <c r="Q1737" s="98">
        <v>20.552056285723683</v>
      </c>
      <c r="R1737" s="98">
        <f t="shared" si="203"/>
        <v>20.765535317134276</v>
      </c>
      <c r="S1737" s="98">
        <f t="shared" si="207"/>
        <v>1233.1233771434211</v>
      </c>
      <c r="T1737" s="101">
        <v>7.4045719750633321</v>
      </c>
    </row>
    <row r="1738" spans="2:20" x14ac:dyDescent="0.2">
      <c r="B1738" s="100">
        <v>43733.25</v>
      </c>
      <c r="C1738" s="98">
        <v>6.0860367393313535</v>
      </c>
      <c r="D1738" s="98">
        <f t="shared" si="204"/>
        <v>11.609250124639329</v>
      </c>
      <c r="E1738" s="98">
        <v>84.758055555555558</v>
      </c>
      <c r="F1738" s="98">
        <f t="shared" si="202"/>
        <v>100.32530285493851</v>
      </c>
      <c r="G1738" s="98">
        <v>31834.332539678679</v>
      </c>
      <c r="H1738" s="98">
        <v>14.411501736111111</v>
      </c>
      <c r="I1738" s="98">
        <v>5912.8295685186322</v>
      </c>
      <c r="J1738" s="98">
        <f t="shared" si="205"/>
        <v>70.346553819444452</v>
      </c>
      <c r="K1738" s="98">
        <v>73845.191952401539</v>
      </c>
      <c r="L1738" s="98">
        <f t="shared" si="206"/>
        <v>274.23790146734808</v>
      </c>
      <c r="M1738" s="98">
        <f t="shared" si="201"/>
        <v>272.91363656235018</v>
      </c>
      <c r="N1738" s="98">
        <v>5452.4325931803387</v>
      </c>
      <c r="O1738" s="98">
        <v>5475.65</v>
      </c>
      <c r="P1738" s="98">
        <v>294.96666666666664</v>
      </c>
      <c r="Q1738" s="98">
        <v>20.728765199318556</v>
      </c>
      <c r="R1738" s="98">
        <f t="shared" si="203"/>
        <v>20.776687825855209</v>
      </c>
      <c r="S1738" s="98">
        <f t="shared" si="207"/>
        <v>1243.7259119591133</v>
      </c>
      <c r="T1738" s="101">
        <v>6.3516844505443526</v>
      </c>
    </row>
    <row r="1739" spans="2:20" x14ac:dyDescent="0.2">
      <c r="B1739" s="100">
        <v>43733.291666666664</v>
      </c>
      <c r="C1739" s="98">
        <v>6.2555605749476753</v>
      </c>
      <c r="D1739" s="98">
        <f t="shared" si="204"/>
        <v>11.61393771558196</v>
      </c>
      <c r="E1739" s="98">
        <v>85.856944444444451</v>
      </c>
      <c r="F1739" s="98">
        <f t="shared" si="202"/>
        <v>98.857629243827375</v>
      </c>
      <c r="G1739" s="98">
        <v>37153.202333333196</v>
      </c>
      <c r="H1739" s="98">
        <v>19.051660156250001</v>
      </c>
      <c r="I1739" s="98">
        <v>6955.8185638286668</v>
      </c>
      <c r="J1739" s="98">
        <f t="shared" si="205"/>
        <v>66.805284288194457</v>
      </c>
      <c r="K1739" s="98">
        <v>80030.4466905382</v>
      </c>
      <c r="L1739" s="98">
        <f t="shared" si="206"/>
        <v>274.02263116247951</v>
      </c>
      <c r="M1739" s="98">
        <f t="shared" si="201"/>
        <v>272.93789529080965</v>
      </c>
      <c r="N1739" s="98">
        <v>5374.8370137532556</v>
      </c>
      <c r="O1739" s="98">
        <v>5493.9966666666669</v>
      </c>
      <c r="P1739" s="98">
        <v>294.85777777777776</v>
      </c>
      <c r="Q1739" s="98">
        <v>20.835146615298257</v>
      </c>
      <c r="R1739" s="98">
        <f t="shared" si="203"/>
        <v>20.760723850482997</v>
      </c>
      <c r="S1739" s="98">
        <f t="shared" si="207"/>
        <v>1250.1087969178955</v>
      </c>
      <c r="T1739" s="101">
        <v>2.6470459829172532</v>
      </c>
    </row>
    <row r="1740" spans="2:20" x14ac:dyDescent="0.2">
      <c r="B1740" s="100">
        <v>43733.333333333336</v>
      </c>
      <c r="C1740" s="98">
        <v>7.7746073569695646</v>
      </c>
      <c r="D1740" s="98">
        <f t="shared" si="204"/>
        <v>11.613090440568818</v>
      </c>
      <c r="E1740" s="98">
        <v>97.724166666666662</v>
      </c>
      <c r="F1740" s="98">
        <f t="shared" si="202"/>
        <v>98.522988040123664</v>
      </c>
      <c r="G1740" s="98">
        <v>42909.77735042572</v>
      </c>
      <c r="H1740" s="98">
        <v>16.893131510416666</v>
      </c>
      <c r="I1740" s="98">
        <v>8004.6049999999996</v>
      </c>
      <c r="J1740" s="98">
        <f t="shared" si="205"/>
        <v>80.831035156249996</v>
      </c>
      <c r="K1740" s="98">
        <v>80035.0703125</v>
      </c>
      <c r="L1740" s="98">
        <f t="shared" si="206"/>
        <v>273.93482250823121</v>
      </c>
      <c r="M1740" s="98">
        <f t="shared" si="201"/>
        <v>272.89260638894297</v>
      </c>
      <c r="N1740" s="98">
        <v>6272.692605794271</v>
      </c>
      <c r="O1740" s="98">
        <v>5581.9641666666666</v>
      </c>
      <c r="P1740" s="98">
        <v>295.08541666666667</v>
      </c>
      <c r="Q1740" s="98">
        <v>21.150594158435446</v>
      </c>
      <c r="R1740" s="98">
        <f t="shared" si="203"/>
        <v>20.79520256716452</v>
      </c>
      <c r="S1740" s="98">
        <f t="shared" si="207"/>
        <v>1269.0356495061267</v>
      </c>
      <c r="T1740" s="101">
        <v>2.011351844355878</v>
      </c>
    </row>
    <row r="1741" spans="2:20" x14ac:dyDescent="0.2">
      <c r="B1741" s="100">
        <v>43733.375</v>
      </c>
      <c r="C1741" s="98">
        <v>12.270406029137472</v>
      </c>
      <c r="D1741" s="98">
        <f t="shared" si="204"/>
        <v>11.610502762058225</v>
      </c>
      <c r="E1741" s="98">
        <v>88.99722222222222</v>
      </c>
      <c r="F1741" s="98">
        <f t="shared" si="202"/>
        <v>98.04896604938294</v>
      </c>
      <c r="G1741" s="98">
        <v>48243.012025314434</v>
      </c>
      <c r="H1741" s="98">
        <v>16.549066840277778</v>
      </c>
      <c r="I1741" s="98">
        <v>9063.4854487172761</v>
      </c>
      <c r="J1741" s="98">
        <f t="shared" si="205"/>
        <v>72.448155381944446</v>
      </c>
      <c r="K1741" s="98">
        <v>80035.0703125</v>
      </c>
      <c r="L1741" s="98">
        <f t="shared" si="206"/>
        <v>274.27174160875302</v>
      </c>
      <c r="M1741" s="98">
        <f t="shared" si="201"/>
        <v>272.96724899474913</v>
      </c>
      <c r="N1741" s="98">
        <v>9274.7612084960929</v>
      </c>
      <c r="O1741" s="98">
        <v>5870.2425000000003</v>
      </c>
      <c r="P1741" s="98">
        <v>294.98064814814262</v>
      </c>
      <c r="Q1741" s="98">
        <v>20.708906539389606</v>
      </c>
      <c r="R1741" s="98">
        <f t="shared" si="203"/>
        <v>20.723595336476695</v>
      </c>
      <c r="S1741" s="98">
        <f t="shared" si="207"/>
        <v>1242.5343923633764</v>
      </c>
      <c r="T1741" s="101">
        <v>3.5578703290068856</v>
      </c>
    </row>
    <row r="1742" spans="2:20" x14ac:dyDescent="0.2">
      <c r="B1742" s="100">
        <v>43733.416666666664</v>
      </c>
      <c r="C1742" s="98">
        <v>16.214826513396368</v>
      </c>
      <c r="D1742" s="98">
        <f t="shared" si="204"/>
        <v>11.609268809336363</v>
      </c>
      <c r="E1742" s="98">
        <v>79.295277777777784</v>
      </c>
      <c r="F1742" s="98">
        <f t="shared" si="202"/>
        <v>97.55915123456812</v>
      </c>
      <c r="G1742" s="98">
        <v>53851.919161959355</v>
      </c>
      <c r="H1742" s="98">
        <v>19.018923611111113</v>
      </c>
      <c r="I1742" s="98">
        <v>10127.663611111111</v>
      </c>
      <c r="J1742" s="98">
        <f t="shared" si="205"/>
        <v>60.276354166666671</v>
      </c>
      <c r="K1742" s="98">
        <v>80035.0703125</v>
      </c>
      <c r="L1742" s="98">
        <f t="shared" si="206"/>
        <v>274.14316119908869</v>
      </c>
      <c r="M1742" s="98">
        <f t="shared" si="201"/>
        <v>272.89970838430855</v>
      </c>
      <c r="N1742" s="98">
        <v>11781.255902506511</v>
      </c>
      <c r="O1742" s="98">
        <v>7399.685833333333</v>
      </c>
      <c r="P1742" s="98">
        <v>295.43287037035657</v>
      </c>
      <c r="Q1742" s="98">
        <v>21.289709171267848</v>
      </c>
      <c r="R1742" s="98">
        <f t="shared" si="203"/>
        <v>20.797266348150327</v>
      </c>
      <c r="S1742" s="98">
        <f t="shared" si="207"/>
        <v>1277.3825502760708</v>
      </c>
      <c r="T1742" s="101">
        <v>5.7875908578769302</v>
      </c>
    </row>
    <row r="1743" spans="2:20" x14ac:dyDescent="0.2">
      <c r="B1743" s="100">
        <v>43733.458333333336</v>
      </c>
      <c r="C1743" s="98">
        <v>16.413097083197467</v>
      </c>
      <c r="D1743" s="98">
        <f t="shared" si="204"/>
        <v>11.616024425047563</v>
      </c>
      <c r="E1743" s="98">
        <v>100.63444444444444</v>
      </c>
      <c r="F1743" s="98">
        <f t="shared" si="202"/>
        <v>97.271431327160712</v>
      </c>
      <c r="G1743" s="98">
        <v>58825.330555555556</v>
      </c>
      <c r="H1743" s="98">
        <v>19.208593749999999</v>
      </c>
      <c r="I1743" s="98">
        <v>11277.73</v>
      </c>
      <c r="J1743" s="98">
        <f t="shared" si="205"/>
        <v>81.425850694444449</v>
      </c>
      <c r="K1743" s="98">
        <v>80035.0703125</v>
      </c>
      <c r="L1743" s="98">
        <f t="shared" si="206"/>
        <v>274.04655007299033</v>
      </c>
      <c r="M1743" s="98">
        <f t="shared" si="201"/>
        <v>272.97728680117251</v>
      </c>
      <c r="N1743" s="98">
        <v>11958.436403808593</v>
      </c>
      <c r="O1743" s="98">
        <v>7811.6583333333338</v>
      </c>
      <c r="P1743" s="98">
        <v>295.08259259257051</v>
      </c>
      <c r="Q1743" s="98">
        <v>21.03604251958016</v>
      </c>
      <c r="R1743" s="98">
        <f t="shared" si="203"/>
        <v>20.72022033869245</v>
      </c>
      <c r="S1743" s="98">
        <f t="shared" si="207"/>
        <v>1262.1625511748096</v>
      </c>
      <c r="T1743" s="101">
        <v>6.325004503324938</v>
      </c>
    </row>
    <row r="1744" spans="2:20" x14ac:dyDescent="0.2">
      <c r="B1744" s="100">
        <v>43733.5</v>
      </c>
      <c r="C1744" s="98">
        <v>15.554148804479174</v>
      </c>
      <c r="D1744" s="98">
        <f t="shared" si="204"/>
        <v>11.633456954935232</v>
      </c>
      <c r="E1744" s="98">
        <v>100.43027777777777</v>
      </c>
      <c r="F1744" s="98">
        <f t="shared" si="202"/>
        <v>97.838028549382955</v>
      </c>
      <c r="G1744" s="98">
        <v>64419.205808080696</v>
      </c>
      <c r="H1744" s="98">
        <v>19.343023003472222</v>
      </c>
      <c r="I1744" s="98">
        <v>12438.690555555555</v>
      </c>
      <c r="J1744" s="98">
        <f t="shared" si="205"/>
        <v>81.087254774305549</v>
      </c>
      <c r="K1744" s="98">
        <v>80035.0703125</v>
      </c>
      <c r="L1744" s="98">
        <f t="shared" si="206"/>
        <v>273.80999400496376</v>
      </c>
      <c r="M1744" s="98">
        <f t="shared" si="201"/>
        <v>272.88118361796529</v>
      </c>
      <c r="N1744" s="98">
        <v>11345.917671712239</v>
      </c>
      <c r="O1744" s="98">
        <v>7403.1141666666663</v>
      </c>
      <c r="P1744" s="98">
        <v>294.58583333333331</v>
      </c>
      <c r="Q1744" s="98">
        <v>20.775839328369539</v>
      </c>
      <c r="R1744" s="98">
        <f t="shared" si="203"/>
        <v>20.798562138391507</v>
      </c>
      <c r="S1744" s="98">
        <f t="shared" si="207"/>
        <v>1246.5503597021723</v>
      </c>
      <c r="T1744" s="101">
        <v>7.5348816412903643</v>
      </c>
    </row>
    <row r="1745" spans="2:20" x14ac:dyDescent="0.2">
      <c r="B1745" s="100">
        <v>43733.541666666664</v>
      </c>
      <c r="C1745" s="98">
        <v>14.870070052676731</v>
      </c>
      <c r="D1745" s="98">
        <f t="shared" si="204"/>
        <v>11.652170871320847</v>
      </c>
      <c r="E1745" s="98">
        <v>104.57611111111112</v>
      </c>
      <c r="F1745" s="98">
        <f t="shared" si="202"/>
        <v>98.308051697531084</v>
      </c>
      <c r="G1745" s="98">
        <v>70373.23550724666</v>
      </c>
      <c r="H1745" s="98">
        <v>18.808637152777777</v>
      </c>
      <c r="I1745" s="98">
        <v>13595.735277777778</v>
      </c>
      <c r="J1745" s="98">
        <f t="shared" si="205"/>
        <v>85.767473958333341</v>
      </c>
      <c r="K1745" s="98">
        <v>80035.0703125</v>
      </c>
      <c r="L1745" s="98">
        <f t="shared" si="206"/>
        <v>303.46467077297262</v>
      </c>
      <c r="M1745" s="98">
        <f t="shared" si="201"/>
        <v>279.66604683084512</v>
      </c>
      <c r="N1745" s="98">
        <v>11043.419699707032</v>
      </c>
      <c r="O1745" s="98">
        <v>7194.2333333333336</v>
      </c>
      <c r="P1745" s="98">
        <v>323.67462962963515</v>
      </c>
      <c r="Q1745" s="98">
        <v>20.209958856662528</v>
      </c>
      <c r="R1745" s="98">
        <f t="shared" si="203"/>
        <v>20.939752294667361</v>
      </c>
      <c r="S1745" s="98">
        <f t="shared" si="207"/>
        <v>1212.5975313997517</v>
      </c>
      <c r="T1745" s="101">
        <v>14.68056757704869</v>
      </c>
    </row>
    <row r="1746" spans="2:20" x14ac:dyDescent="0.2">
      <c r="B1746" s="100">
        <v>43733.583333333336</v>
      </c>
      <c r="C1746" s="98">
        <v>14.083327880146033</v>
      </c>
      <c r="D1746" s="98">
        <f t="shared" si="204"/>
        <v>11.665039248181559</v>
      </c>
      <c r="E1746" s="98">
        <v>73.776388888888889</v>
      </c>
      <c r="F1746" s="98">
        <f t="shared" si="202"/>
        <v>96.174880401234802</v>
      </c>
      <c r="G1746" s="98">
        <v>76061.39281481471</v>
      </c>
      <c r="H1746" s="98">
        <v>19.264203559027777</v>
      </c>
      <c r="I1746" s="98">
        <v>14750.841944444444</v>
      </c>
      <c r="J1746" s="98">
        <f t="shared" si="205"/>
        <v>54.512185329861111</v>
      </c>
      <c r="K1746" s="98">
        <v>80035.0703125</v>
      </c>
      <c r="L1746" s="98">
        <f t="shared" si="206"/>
        <v>392.93582875180005</v>
      </c>
      <c r="M1746" s="98">
        <f t="shared" si="201"/>
        <v>280.93784385626594</v>
      </c>
      <c r="N1746" s="98">
        <v>10681.319029134114</v>
      </c>
      <c r="O1746" s="98">
        <v>6953.5616666666665</v>
      </c>
      <c r="P1746" s="98">
        <v>421.10148148147596</v>
      </c>
      <c r="Q1746" s="98">
        <v>28.16565272967593</v>
      </c>
      <c r="R1746" s="98">
        <f t="shared" si="203"/>
        <v>20.789764682826604</v>
      </c>
      <c r="S1746" s="98">
        <f t="shared" si="207"/>
        <v>1689.9391637805559</v>
      </c>
      <c r="T1746" s="101">
        <v>14.419978588449821</v>
      </c>
    </row>
    <row r="1747" spans="2:20" x14ac:dyDescent="0.2">
      <c r="B1747" s="100">
        <v>43733.625</v>
      </c>
      <c r="C1747" s="98">
        <v>13.413195349199491</v>
      </c>
      <c r="D1747" s="98">
        <f t="shared" si="204"/>
        <v>11.666623960059452</v>
      </c>
      <c r="E1747" s="98">
        <v>93.906944444444449</v>
      </c>
      <c r="F1747" s="98">
        <f t="shared" si="202"/>
        <v>95.625933641975521</v>
      </c>
      <c r="G1747" s="98">
        <v>81253.084433962504</v>
      </c>
      <c r="H1747" s="98">
        <v>19.309461805555557</v>
      </c>
      <c r="I1747" s="98">
        <v>15908.994444444445</v>
      </c>
      <c r="J1747" s="98">
        <f t="shared" si="205"/>
        <v>74.597482638888891</v>
      </c>
      <c r="K1747" s="98">
        <v>80035.0703125</v>
      </c>
      <c r="L1747" s="98">
        <f t="shared" si="206"/>
        <v>397.06562635342277</v>
      </c>
      <c r="M1747" s="98">
        <f t="shared" si="201"/>
        <v>285.79360406960967</v>
      </c>
      <c r="N1747" s="98">
        <v>10327.75372639974</v>
      </c>
      <c r="O1747" s="98">
        <v>6719.1508333333331</v>
      </c>
      <c r="P1747" s="98">
        <v>421.44648148145939</v>
      </c>
      <c r="Q1747" s="98">
        <v>24.380855128036604</v>
      </c>
      <c r="R1747" s="98">
        <f t="shared" si="203"/>
        <v>20.938452771951013</v>
      </c>
      <c r="S1747" s="98">
        <f t="shared" si="207"/>
        <v>1462.8513076821962</v>
      </c>
      <c r="T1747" s="101">
        <v>14.21405769586563</v>
      </c>
    </row>
    <row r="1748" spans="2:20" x14ac:dyDescent="0.2">
      <c r="B1748" s="100">
        <v>43733.666666666664</v>
      </c>
      <c r="C1748" s="98">
        <v>13.280826772054553</v>
      </c>
      <c r="D1748" s="98">
        <f t="shared" si="204"/>
        <v>11.670367558547591</v>
      </c>
      <c r="E1748" s="98">
        <v>95.581111111111113</v>
      </c>
      <c r="F1748" s="98">
        <f t="shared" si="202"/>
        <v>95.26108410493849</v>
      </c>
      <c r="G1748" s="98">
        <v>87011.348429952734</v>
      </c>
      <c r="H1748" s="98">
        <v>19.070594618055555</v>
      </c>
      <c r="I1748" s="98">
        <v>17069.865000000002</v>
      </c>
      <c r="J1748" s="98">
        <f t="shared" si="205"/>
        <v>76.510516493055562</v>
      </c>
      <c r="K1748" s="98">
        <v>80035.0703125</v>
      </c>
      <c r="L1748" s="98">
        <f t="shared" si="206"/>
        <v>399.78269978092987</v>
      </c>
      <c r="M1748" s="98">
        <f t="shared" si="201"/>
        <v>290.9734149348115</v>
      </c>
      <c r="N1748" s="98">
        <v>10178.638549804688</v>
      </c>
      <c r="O1748" s="98">
        <v>6616.5249999999996</v>
      </c>
      <c r="P1748" s="98">
        <v>421.1227777777778</v>
      </c>
      <c r="Q1748" s="98">
        <v>21.340077996847945</v>
      </c>
      <c r="R1748" s="98">
        <f t="shared" si="203"/>
        <v>21.015227554897351</v>
      </c>
      <c r="S1748" s="98">
        <f t="shared" si="207"/>
        <v>1280.4046798108768</v>
      </c>
      <c r="T1748" s="101">
        <v>13.865174354121619</v>
      </c>
    </row>
    <row r="1749" spans="2:20" x14ac:dyDescent="0.2">
      <c r="B1749" s="100">
        <v>43733.708333333336</v>
      </c>
      <c r="C1749" s="98">
        <v>12.639338510479881</v>
      </c>
      <c r="D1749" s="98">
        <f t="shared" si="204"/>
        <v>11.672444671176246</v>
      </c>
      <c r="E1749" s="98">
        <v>113.06</v>
      </c>
      <c r="F1749" s="98">
        <f t="shared" si="202"/>
        <v>95.82349151234591</v>
      </c>
      <c r="G1749" s="98">
        <v>93159.038477366237</v>
      </c>
      <c r="H1749" s="98">
        <v>19.307584635416667</v>
      </c>
      <c r="I1749" s="98">
        <v>18232.498888888887</v>
      </c>
      <c r="J1749" s="98">
        <f t="shared" si="205"/>
        <v>93.752415364583328</v>
      </c>
      <c r="K1749" s="98">
        <v>80035.0703125</v>
      </c>
      <c r="L1749" s="98">
        <f t="shared" si="206"/>
        <v>402.17733257416637</v>
      </c>
      <c r="M1749" s="98">
        <f t="shared" si="201"/>
        <v>296.35248534802417</v>
      </c>
      <c r="N1749" s="98">
        <v>9638.4532413736979</v>
      </c>
      <c r="O1749" s="98">
        <v>6268.96</v>
      </c>
      <c r="P1749" s="98">
        <v>420.86416666666668</v>
      </c>
      <c r="Q1749" s="98">
        <v>18.686834092500309</v>
      </c>
      <c r="R1749" s="98">
        <f t="shared" si="203"/>
        <v>20.891149425634374</v>
      </c>
      <c r="S1749" s="98">
        <f t="shared" si="207"/>
        <v>1121.2100455500185</v>
      </c>
      <c r="T1749" s="101">
        <v>13.384960743888772</v>
      </c>
    </row>
    <row r="1750" spans="2:20" x14ac:dyDescent="0.2">
      <c r="B1750" s="100">
        <v>43733.75</v>
      </c>
      <c r="C1750" s="98">
        <v>12.265067924687433</v>
      </c>
      <c r="D1750" s="98">
        <f t="shared" si="204"/>
        <v>11.678395380498957</v>
      </c>
      <c r="E1750" s="98">
        <v>102.56583333333333</v>
      </c>
      <c r="F1750" s="98">
        <f t="shared" si="202"/>
        <v>95.618722993827376</v>
      </c>
      <c r="G1750" s="98">
        <v>99097.457651072211</v>
      </c>
      <c r="H1750" s="98">
        <v>19.124544270833333</v>
      </c>
      <c r="I1750" s="98">
        <v>19390.546218487394</v>
      </c>
      <c r="J1750" s="98">
        <f t="shared" si="205"/>
        <v>83.441289062500005</v>
      </c>
      <c r="K1750" s="98">
        <v>80035.0703125</v>
      </c>
      <c r="L1750" s="98">
        <f t="shared" si="206"/>
        <v>400.29919589775307</v>
      </c>
      <c r="M1750" s="98">
        <f t="shared" si="201"/>
        <v>301.53426393938662</v>
      </c>
      <c r="N1750" s="98">
        <v>9336.5338793945321</v>
      </c>
      <c r="O1750" s="98">
        <v>6067.2</v>
      </c>
      <c r="P1750" s="98">
        <v>421.47050925926203</v>
      </c>
      <c r="Q1750" s="98">
        <v>21.171313361508979</v>
      </c>
      <c r="R1750" s="98">
        <f t="shared" si="203"/>
        <v>20.981371220074479</v>
      </c>
      <c r="S1750" s="98">
        <f t="shared" si="207"/>
        <v>1270.2788016905388</v>
      </c>
      <c r="T1750" s="101">
        <v>12.778615922323272</v>
      </c>
    </row>
    <row r="1751" spans="2:20" x14ac:dyDescent="0.2">
      <c r="B1751" s="100">
        <v>43733.791666666664</v>
      </c>
      <c r="C1751" s="98">
        <v>12.33786981003359</v>
      </c>
      <c r="D1751" s="98">
        <f t="shared" si="204"/>
        <v>11.675599461048202</v>
      </c>
      <c r="E1751" s="98">
        <v>82.276388888888889</v>
      </c>
      <c r="F1751" s="98">
        <f t="shared" si="202"/>
        <v>94.980956790123685</v>
      </c>
      <c r="G1751" s="98">
        <v>104756.95608333364</v>
      </c>
      <c r="H1751" s="98">
        <v>19.123719618055556</v>
      </c>
      <c r="I1751" s="98">
        <v>20548.482777777779</v>
      </c>
      <c r="J1751" s="98">
        <f t="shared" si="205"/>
        <v>63.152669270833329</v>
      </c>
      <c r="K1751" s="98">
        <v>80035.0703125</v>
      </c>
      <c r="L1751" s="98">
        <f t="shared" si="206"/>
        <v>402.14690511025486</v>
      </c>
      <c r="M1751" s="98">
        <f t="shared" si="201"/>
        <v>306.8558713256935</v>
      </c>
      <c r="N1751" s="98">
        <v>9436.3538712565096</v>
      </c>
      <c r="O1751" s="98">
        <v>6136.3033333333333</v>
      </c>
      <c r="P1751" s="98">
        <v>421.16669753087064</v>
      </c>
      <c r="Q1751" s="98">
        <v>19.019792420615751</v>
      </c>
      <c r="R1751" s="98">
        <f t="shared" si="203"/>
        <v>20.903449533356824</v>
      </c>
      <c r="S1751" s="98">
        <f t="shared" si="207"/>
        <v>1141.187545236945</v>
      </c>
      <c r="T1751" s="101">
        <v>12.453388957492749</v>
      </c>
    </row>
    <row r="1752" spans="2:20" x14ac:dyDescent="0.2">
      <c r="B1752" s="100">
        <v>43733.833333333336</v>
      </c>
      <c r="C1752" s="98">
        <v>12.40525228076511</v>
      </c>
      <c r="D1752" s="98">
        <f t="shared" si="204"/>
        <v>11.664048215830761</v>
      </c>
      <c r="E1752" s="98">
        <v>86.285555555555561</v>
      </c>
      <c r="F1752" s="98">
        <f t="shared" si="202"/>
        <v>94.902970679012583</v>
      </c>
      <c r="G1752" s="98">
        <v>110188.21111111112</v>
      </c>
      <c r="H1752" s="98">
        <v>19.326063368055557</v>
      </c>
      <c r="I1752" s="98">
        <v>21705.149166666666</v>
      </c>
      <c r="J1752" s="98">
        <f t="shared" si="205"/>
        <v>66.959492187500004</v>
      </c>
      <c r="K1752" s="98">
        <v>80035.0703125</v>
      </c>
      <c r="L1752" s="98">
        <f t="shared" si="206"/>
        <v>400.72512072431545</v>
      </c>
      <c r="M1752" s="98">
        <f t="shared" si="201"/>
        <v>312.0755831785379</v>
      </c>
      <c r="N1752" s="98">
        <v>9447.3123779296875</v>
      </c>
      <c r="O1752" s="98">
        <v>6137.4183333333331</v>
      </c>
      <c r="P1752" s="98">
        <v>421.33027777777778</v>
      </c>
      <c r="Q1752" s="98">
        <v>20.605157053462332</v>
      </c>
      <c r="R1752" s="98">
        <f t="shared" si="203"/>
        <v>20.931216461376483</v>
      </c>
      <c r="S1752" s="98">
        <f t="shared" si="207"/>
        <v>1236.3094232077399</v>
      </c>
      <c r="T1752" s="101">
        <v>12.619052788541142</v>
      </c>
    </row>
    <row r="1753" spans="2:20" x14ac:dyDescent="0.2">
      <c r="B1753" s="100">
        <v>43733.875</v>
      </c>
      <c r="C1753" s="98">
        <v>12.922243082788256</v>
      </c>
      <c r="D1753" s="98">
        <f t="shared" si="204"/>
        <v>11.642522306553738</v>
      </c>
      <c r="E1753" s="98">
        <v>95.665833333333339</v>
      </c>
      <c r="F1753" s="98">
        <f t="shared" si="202"/>
        <v>94.237091049382954</v>
      </c>
      <c r="G1753" s="98">
        <v>115420.24586667167</v>
      </c>
      <c r="H1753" s="98">
        <v>18.985894097222221</v>
      </c>
      <c r="I1753" s="98">
        <v>22871.143888888888</v>
      </c>
      <c r="J1753" s="98">
        <f t="shared" si="205"/>
        <v>76.679939236111125</v>
      </c>
      <c r="K1753" s="98">
        <v>80035.0703125</v>
      </c>
      <c r="L1753" s="98">
        <f t="shared" si="206"/>
        <v>399.89716932490057</v>
      </c>
      <c r="M1753" s="98">
        <f t="shared" si="201"/>
        <v>317.25974776829122</v>
      </c>
      <c r="N1753" s="98">
        <v>9943.7360921223953</v>
      </c>
      <c r="O1753" s="98">
        <v>6456.6791666666668</v>
      </c>
      <c r="P1753" s="98">
        <v>420.91055555555556</v>
      </c>
      <c r="Q1753" s="98">
        <v>21.013386230655016</v>
      </c>
      <c r="R1753" s="98">
        <f t="shared" si="203"/>
        <v>20.988398322240712</v>
      </c>
      <c r="S1753" s="98">
        <f t="shared" si="207"/>
        <v>1260.8031738393011</v>
      </c>
      <c r="T1753" s="101">
        <v>12.859536686738332</v>
      </c>
    </row>
    <row r="1754" spans="2:20" x14ac:dyDescent="0.2">
      <c r="B1754" s="100">
        <v>43733.916666666664</v>
      </c>
      <c r="C1754" s="98">
        <v>13.34089184028187</v>
      </c>
      <c r="D1754" s="98">
        <f t="shared" si="204"/>
        <v>11.634679692646252</v>
      </c>
      <c r="E1754" s="98">
        <v>90.819166666666661</v>
      </c>
      <c r="F1754" s="98">
        <f t="shared" si="202"/>
        <v>94.14601466049406</v>
      </c>
      <c r="G1754" s="98">
        <v>121033.7910256407</v>
      </c>
      <c r="H1754" s="98">
        <v>18.932921006944444</v>
      </c>
      <c r="I1754" s="98">
        <v>24023.753611111111</v>
      </c>
      <c r="J1754" s="98">
        <f t="shared" si="205"/>
        <v>71.886245659722221</v>
      </c>
      <c r="K1754" s="98">
        <v>80035.0703125</v>
      </c>
      <c r="L1754" s="98">
        <f t="shared" si="206"/>
        <v>400.69831401416411</v>
      </c>
      <c r="M1754" s="98">
        <f t="shared" si="201"/>
        <v>322.53796854450178</v>
      </c>
      <c r="N1754" s="98">
        <v>10304.13688313802</v>
      </c>
      <c r="O1754" s="98">
        <v>6707.9741666666669</v>
      </c>
      <c r="P1754" s="98">
        <v>421.02787037038144</v>
      </c>
      <c r="Q1754" s="98">
        <v>20.329556356217299</v>
      </c>
      <c r="R1754" s="98">
        <f t="shared" si="203"/>
        <v>20.967773996647868</v>
      </c>
      <c r="S1754" s="98">
        <f t="shared" si="207"/>
        <v>1219.7733813730379</v>
      </c>
      <c r="T1754" s="101">
        <v>13.578904973665873</v>
      </c>
    </row>
    <row r="1755" spans="2:20" x14ac:dyDescent="0.2">
      <c r="B1755" s="100">
        <v>43733.958333333336</v>
      </c>
      <c r="C1755" s="98">
        <v>13.178988640538106</v>
      </c>
      <c r="D1755" s="98">
        <f t="shared" si="204"/>
        <v>11.628587191156036</v>
      </c>
      <c r="E1755" s="98">
        <v>90.403055555555554</v>
      </c>
      <c r="F1755" s="98">
        <f t="shared" si="202"/>
        <v>93.967033179012574</v>
      </c>
      <c r="G1755" s="98">
        <v>126705.67819865081</v>
      </c>
      <c r="H1755" s="98">
        <v>19.59806857638889</v>
      </c>
      <c r="I1755" s="98">
        <v>25196.582777777778</v>
      </c>
      <c r="J1755" s="98">
        <f t="shared" si="205"/>
        <v>70.804986979166671</v>
      </c>
      <c r="K1755" s="98">
        <v>80035.0703125</v>
      </c>
      <c r="L1755" s="98">
        <f t="shared" si="206"/>
        <v>400.20749455039288</v>
      </c>
      <c r="M1755" s="98">
        <f t="shared" ref="M1755:M1818" si="208">AVERAGE(L1732:L1755)</f>
        <v>327.74891944942812</v>
      </c>
      <c r="N1755" s="98">
        <v>10200.230036621093</v>
      </c>
      <c r="O1755" s="98">
        <v>6647.4025000000001</v>
      </c>
      <c r="P1755" s="98">
        <v>421.37537037036486</v>
      </c>
      <c r="Q1755" s="98">
        <v>21.167875819971993</v>
      </c>
      <c r="R1755" s="98">
        <f t="shared" si="203"/>
        <v>21.022070005302286</v>
      </c>
      <c r="S1755" s="98">
        <f t="shared" si="207"/>
        <v>1270.0725491983196</v>
      </c>
      <c r="T1755" s="101">
        <v>13.930464458995395</v>
      </c>
    </row>
    <row r="1756" spans="2:20" x14ac:dyDescent="0.2">
      <c r="B1756" s="100">
        <v>43734</v>
      </c>
      <c r="C1756" s="98">
        <v>12.652764628274987</v>
      </c>
      <c r="D1756" s="98">
        <f t="shared" si="204"/>
        <v>11.625973864964266</v>
      </c>
      <c r="E1756" s="98">
        <v>102.82361111111111</v>
      </c>
      <c r="F1756" s="98">
        <f t="shared" si="202"/>
        <v>94.482577160494046</v>
      </c>
      <c r="G1756" s="98">
        <v>132230.00395061864</v>
      </c>
      <c r="H1756" s="98">
        <v>19.354275173611111</v>
      </c>
      <c r="I1756" s="98">
        <v>26376.17</v>
      </c>
      <c r="J1756" s="98">
        <f t="shared" si="205"/>
        <v>83.469335937499991</v>
      </c>
      <c r="K1756" s="98">
        <v>80035.0703125</v>
      </c>
      <c r="L1756" s="98">
        <f t="shared" si="206"/>
        <v>400.67845980214577</v>
      </c>
      <c r="M1756" s="98">
        <f t="shared" si="208"/>
        <v>332.99202899650453</v>
      </c>
      <c r="N1756" s="98">
        <v>9686.193221028645</v>
      </c>
      <c r="O1756" s="98">
        <v>6310.1483333333335</v>
      </c>
      <c r="P1756" s="98">
        <v>421.08731481482585</v>
      </c>
      <c r="Q1756" s="98">
        <v>20.408855012680092</v>
      </c>
      <c r="R1756" s="98">
        <f t="shared" si="203"/>
        <v>21.025002124893238</v>
      </c>
      <c r="S1756" s="98">
        <f t="shared" si="207"/>
        <v>1224.5313007608056</v>
      </c>
      <c r="T1756" s="101">
        <v>13.557914243365877</v>
      </c>
    </row>
    <row r="1757" spans="2:20" x14ac:dyDescent="0.2">
      <c r="B1757" s="100">
        <v>43734.041666666664</v>
      </c>
      <c r="C1757" s="98">
        <v>10.802336545520358</v>
      </c>
      <c r="D1757" s="98">
        <f t="shared" si="204"/>
        <v>11.618817324823533</v>
      </c>
      <c r="E1757" s="98">
        <v>91.030277777777783</v>
      </c>
      <c r="F1757" s="98">
        <f t="shared" ref="F1757:F1820" si="209">AVERAGE(E1734:E1757)</f>
        <v>94.094047067901457</v>
      </c>
      <c r="G1757" s="98">
        <v>3087.1693078321882</v>
      </c>
      <c r="H1757" s="98">
        <v>19.211404079861111</v>
      </c>
      <c r="I1757" s="98">
        <v>695.31138888888893</v>
      </c>
      <c r="J1757" s="98">
        <f t="shared" si="205"/>
        <v>71.818873697916672</v>
      </c>
      <c r="K1757" s="98">
        <v>7491.9301829898823</v>
      </c>
      <c r="L1757" s="98">
        <f t="shared" si="206"/>
        <v>399.92585471548972</v>
      </c>
      <c r="M1757" s="98">
        <f t="shared" si="208"/>
        <v>338.19479889492862</v>
      </c>
      <c r="N1757" s="98">
        <v>8760.0010294596359</v>
      </c>
      <c r="O1757" s="98">
        <v>5825.8625000000002</v>
      </c>
      <c r="P1757" s="98">
        <v>421.2497222222388</v>
      </c>
      <c r="Q1757" s="98">
        <v>21.323867506749099</v>
      </c>
      <c r="R1757" s="98">
        <f t="shared" ref="R1757:R1820" si="210">AVERAGE(Q1734:Q1757)</f>
        <v>21.075953934289018</v>
      </c>
      <c r="S1757" s="98">
        <f t="shared" si="207"/>
        <v>1279.432050404946</v>
      </c>
      <c r="T1757" s="101">
        <v>12.534479100103166</v>
      </c>
    </row>
    <row r="1758" spans="2:20" x14ac:dyDescent="0.2">
      <c r="B1758" s="100">
        <v>43734.083333333336</v>
      </c>
      <c r="C1758" s="98">
        <v>8.9793386647728681</v>
      </c>
      <c r="D1758" s="98">
        <f t="shared" si="204"/>
        <v>11.612417963438427</v>
      </c>
      <c r="E1758" s="98">
        <v>80.836111111111109</v>
      </c>
      <c r="F1758" s="98">
        <f t="shared" si="209"/>
        <v>93.533310185185186</v>
      </c>
      <c r="G1758" s="98">
        <v>7639.5831481484738</v>
      </c>
      <c r="H1758" s="98">
        <v>19.131160276610643</v>
      </c>
      <c r="I1758" s="98">
        <v>1727.6849999999999</v>
      </c>
      <c r="J1758" s="98">
        <f t="shared" si="205"/>
        <v>61.704950834500465</v>
      </c>
      <c r="K1758" s="98">
        <v>21881.985770941839</v>
      </c>
      <c r="L1758" s="98">
        <f t="shared" si="206"/>
        <v>400.6925541350908</v>
      </c>
      <c r="M1758" s="98">
        <f t="shared" si="208"/>
        <v>343.44352203198201</v>
      </c>
      <c r="N1758" s="98">
        <v>7513.4082816569007</v>
      </c>
      <c r="O1758" s="98">
        <v>5610.82</v>
      </c>
      <c r="P1758" s="98">
        <v>420.9988257575863</v>
      </c>
      <c r="Q1758" s="98">
        <v>20.306271622495519</v>
      </c>
      <c r="R1758" s="98">
        <f t="shared" si="210"/>
        <v>21.081526006269929</v>
      </c>
      <c r="S1758" s="98">
        <f t="shared" si="207"/>
        <v>1218.3762973497312</v>
      </c>
      <c r="T1758" s="101">
        <v>10.771393991611953</v>
      </c>
    </row>
    <row r="1759" spans="2:20" x14ac:dyDescent="0.2">
      <c r="B1759" s="100">
        <v>43734.125</v>
      </c>
      <c r="C1759" s="98">
        <v>7.5619491474852998</v>
      </c>
      <c r="D1759" s="98">
        <f t="shared" si="204"/>
        <v>11.605020196324944</v>
      </c>
      <c r="E1759" s="98">
        <v>96.996944444444438</v>
      </c>
      <c r="F1759" s="98">
        <f t="shared" si="209"/>
        <v>93.902048611111127</v>
      </c>
      <c r="G1759" s="98">
        <v>13252.93888888889</v>
      </c>
      <c r="H1759" s="98">
        <v>19.222634548611111</v>
      </c>
      <c r="I1759" s="98">
        <v>2891.08</v>
      </c>
      <c r="J1759" s="98">
        <f t="shared" si="205"/>
        <v>77.774309895833326</v>
      </c>
      <c r="K1759" s="98">
        <v>36758.885770760906</v>
      </c>
      <c r="L1759" s="98">
        <f t="shared" si="206"/>
        <v>399.52539653555385</v>
      </c>
      <c r="M1759" s="98">
        <f t="shared" si="208"/>
        <v>348.65241840267794</v>
      </c>
      <c r="N1759" s="98">
        <v>6676.9455476888024</v>
      </c>
      <c r="O1759" s="98">
        <v>5606.1374999999998</v>
      </c>
      <c r="P1759" s="98">
        <v>421.02182098768651</v>
      </c>
      <c r="Q1759" s="98">
        <v>21.496424452132651</v>
      </c>
      <c r="R1759" s="98">
        <f t="shared" si="210"/>
        <v>21.129557361912884</v>
      </c>
      <c r="S1759" s="98">
        <f t="shared" si="207"/>
        <v>1289.785467127959</v>
      </c>
      <c r="T1759" s="101">
        <v>8.9867469599865011</v>
      </c>
    </row>
    <row r="1760" spans="2:20" x14ac:dyDescent="0.2">
      <c r="B1760" s="100">
        <v>43734.166666666664</v>
      </c>
      <c r="C1760" s="98">
        <v>6.7426803804918505</v>
      </c>
      <c r="D1760" s="98">
        <f t="shared" si="204"/>
        <v>11.601786806481954</v>
      </c>
      <c r="E1760" s="98">
        <v>94.624166666666667</v>
      </c>
      <c r="F1760" s="98">
        <f t="shared" si="209"/>
        <v>93.125358796296283</v>
      </c>
      <c r="G1760" s="98">
        <v>18845.179755895206</v>
      </c>
      <c r="H1760" s="98">
        <v>19.156130642361113</v>
      </c>
      <c r="I1760" s="98">
        <v>4054.1930555555555</v>
      </c>
      <c r="J1760" s="98">
        <f t="shared" si="205"/>
        <v>75.468036024305547</v>
      </c>
      <c r="K1760" s="98">
        <v>50339.190275968976</v>
      </c>
      <c r="L1760" s="98">
        <f t="shared" si="206"/>
        <v>400.90243669075272</v>
      </c>
      <c r="M1760" s="98">
        <f t="shared" si="208"/>
        <v>353.92546257368843</v>
      </c>
      <c r="N1760" s="98">
        <v>5972.1295121256508</v>
      </c>
      <c r="O1760" s="98">
        <v>5603.6583333333338</v>
      </c>
      <c r="P1760" s="98">
        <v>421.29500000000002</v>
      </c>
      <c r="Q1760" s="98">
        <v>20.392563309247294</v>
      </c>
      <c r="R1760" s="98">
        <f t="shared" si="210"/>
        <v>21.128979240285098</v>
      </c>
      <c r="S1760" s="98">
        <f t="shared" si="207"/>
        <v>1223.5537985548376</v>
      </c>
      <c r="T1760" s="101">
        <v>7.9473487069977757</v>
      </c>
    </row>
    <row r="1761" spans="2:20" x14ac:dyDescent="0.2">
      <c r="B1761" s="100">
        <v>43734.208333333336</v>
      </c>
      <c r="C1761" s="98">
        <v>6.0769199736913047</v>
      </c>
      <c r="D1761" s="98">
        <f t="shared" si="204"/>
        <v>11.588406024389448</v>
      </c>
      <c r="E1761" s="98">
        <v>84.394722222222228</v>
      </c>
      <c r="F1761" s="98">
        <f t="shared" si="209"/>
        <v>92.388275462962966</v>
      </c>
      <c r="G1761" s="98">
        <v>24160.922222217585</v>
      </c>
      <c r="H1761" s="98">
        <v>19.218023003472222</v>
      </c>
      <c r="I1761" s="98">
        <v>5213.3344444444447</v>
      </c>
      <c r="J1761" s="98">
        <f t="shared" si="205"/>
        <v>65.176699218750002</v>
      </c>
      <c r="K1761" s="98">
        <v>62200.285511067712</v>
      </c>
      <c r="L1761" s="98">
        <f t="shared" si="206"/>
        <v>399.6097491644116</v>
      </c>
      <c r="M1761" s="98">
        <f t="shared" si="208"/>
        <v>359.13340045509887</v>
      </c>
      <c r="N1761" s="98">
        <v>5533.4097676595056</v>
      </c>
      <c r="O1761" s="98">
        <v>5603.26</v>
      </c>
      <c r="P1761" s="98">
        <v>421.11583333333334</v>
      </c>
      <c r="Q1761" s="98">
        <v>21.506084168921742</v>
      </c>
      <c r="R1761" s="98">
        <f t="shared" si="210"/>
        <v>21.168730402085021</v>
      </c>
      <c r="S1761" s="98">
        <f t="shared" si="207"/>
        <v>1290.3650501353045</v>
      </c>
      <c r="T1761" s="101">
        <v>7.130767606512495</v>
      </c>
    </row>
    <row r="1762" spans="2:20" x14ac:dyDescent="0.2">
      <c r="B1762" s="100">
        <v>43734.25</v>
      </c>
      <c r="C1762" s="98">
        <v>5.8931565957599217</v>
      </c>
      <c r="D1762" s="98">
        <f t="shared" si="204"/>
        <v>11.580369351740638</v>
      </c>
      <c r="E1762" s="98">
        <v>95.715277777777771</v>
      </c>
      <c r="F1762" s="98">
        <f t="shared" si="209"/>
        <v>92.844826388888904</v>
      </c>
      <c r="G1762" s="98">
        <v>29821.661336339315</v>
      </c>
      <c r="H1762" s="98">
        <v>19.104633246527779</v>
      </c>
      <c r="I1762" s="98">
        <v>6368.0511111111109</v>
      </c>
      <c r="J1762" s="98">
        <f t="shared" si="205"/>
        <v>76.610644531249989</v>
      </c>
      <c r="K1762" s="98">
        <v>71332.992239612286</v>
      </c>
      <c r="L1762" s="98">
        <f t="shared" si="206"/>
        <v>400.72294554527844</v>
      </c>
      <c r="M1762" s="98">
        <f t="shared" si="208"/>
        <v>364.40361062501256</v>
      </c>
      <c r="N1762" s="98">
        <v>5309.3210949707027</v>
      </c>
      <c r="O1762" s="98">
        <v>5604.8850000000002</v>
      </c>
      <c r="P1762" s="98">
        <v>421.09715277777775</v>
      </c>
      <c r="Q1762" s="98">
        <v>20.374207232499288</v>
      </c>
      <c r="R1762" s="98">
        <f t="shared" si="210"/>
        <v>21.153957153467555</v>
      </c>
      <c r="S1762" s="98">
        <f t="shared" si="207"/>
        <v>1222.4524339499571</v>
      </c>
      <c r="T1762" s="101">
        <v>6.7497414512542306</v>
      </c>
    </row>
    <row r="1763" spans="2:20" x14ac:dyDescent="0.2">
      <c r="B1763" s="100">
        <v>43734.291666666664</v>
      </c>
      <c r="C1763" s="98">
        <v>6.1333287351095995</v>
      </c>
      <c r="D1763" s="98">
        <f t="shared" si="204"/>
        <v>11.575276358414053</v>
      </c>
      <c r="E1763" s="98">
        <v>109.27249999999999</v>
      </c>
      <c r="F1763" s="98">
        <f t="shared" si="209"/>
        <v>93.820474537037057</v>
      </c>
      <c r="G1763" s="98">
        <v>35838.891512346003</v>
      </c>
      <c r="H1763" s="98">
        <v>19.424717881944446</v>
      </c>
      <c r="I1763" s="98">
        <v>7528.7652777777776</v>
      </c>
      <c r="J1763" s="98">
        <f t="shared" si="205"/>
        <v>89.847782118055548</v>
      </c>
      <c r="K1763" s="98">
        <v>74412.31534939236</v>
      </c>
      <c r="L1763" s="98">
        <f t="shared" si="206"/>
        <v>399.31304892456365</v>
      </c>
      <c r="M1763" s="98">
        <f t="shared" si="208"/>
        <v>369.62404469843273</v>
      </c>
      <c r="N1763" s="98">
        <v>5374.9455094401046</v>
      </c>
      <c r="O1763" s="98">
        <v>5603.3166666666666</v>
      </c>
      <c r="P1763" s="98">
        <v>420.96685185184083</v>
      </c>
      <c r="Q1763" s="98">
        <v>21.653802927277155</v>
      </c>
      <c r="R1763" s="98">
        <f t="shared" si="210"/>
        <v>21.188067833133342</v>
      </c>
      <c r="S1763" s="98">
        <f t="shared" si="207"/>
        <v>1299.2281756366292</v>
      </c>
      <c r="T1763" s="101">
        <v>6.6773788515655745</v>
      </c>
    </row>
    <row r="1764" spans="2:20" x14ac:dyDescent="0.2">
      <c r="B1764" s="100">
        <v>43734.333333333336</v>
      </c>
      <c r="C1764" s="98">
        <v>7.4689847431736736</v>
      </c>
      <c r="D1764" s="98">
        <f t="shared" si="204"/>
        <v>11.562542082839224</v>
      </c>
      <c r="E1764" s="98">
        <v>101.10902777777778</v>
      </c>
      <c r="F1764" s="98">
        <f t="shared" si="209"/>
        <v>93.96151041666667</v>
      </c>
      <c r="G1764" s="98">
        <v>41474.683333333334</v>
      </c>
      <c r="H1764" s="98">
        <v>19.143750000000001</v>
      </c>
      <c r="I1764" s="98">
        <v>8689.942222222222</v>
      </c>
      <c r="J1764" s="98">
        <f t="shared" si="205"/>
        <v>81.965277777777786</v>
      </c>
      <c r="K1764" s="98">
        <v>74413.875</v>
      </c>
      <c r="L1764" s="98">
        <f t="shared" si="206"/>
        <v>399.8609946101821</v>
      </c>
      <c r="M1764" s="98">
        <f t="shared" si="208"/>
        <v>374.870968536014</v>
      </c>
      <c r="N1764" s="98">
        <v>6220.8838643391928</v>
      </c>
      <c r="O1764" s="98">
        <v>5604.4208333333336</v>
      </c>
      <c r="P1764" s="98">
        <v>420.75370370369819</v>
      </c>
      <c r="Q1764" s="98">
        <v>20.892709093516071</v>
      </c>
      <c r="R1764" s="98">
        <f t="shared" si="210"/>
        <v>21.17732262209503</v>
      </c>
      <c r="S1764" s="98">
        <f t="shared" si="207"/>
        <v>1253.5625456109642</v>
      </c>
      <c r="T1764" s="101">
        <v>6.6605113544441865</v>
      </c>
    </row>
    <row r="1765" spans="2:20" x14ac:dyDescent="0.2">
      <c r="B1765" s="100">
        <v>43734.375</v>
      </c>
      <c r="C1765" s="98">
        <v>12.010992359741035</v>
      </c>
      <c r="D1765" s="98">
        <f t="shared" si="204"/>
        <v>11.551733179947705</v>
      </c>
      <c r="E1765" s="98">
        <v>97.279166666666669</v>
      </c>
      <c r="F1765" s="98">
        <f t="shared" si="209"/>
        <v>94.306591435185183</v>
      </c>
      <c r="G1765" s="98">
        <v>47614.988518519167</v>
      </c>
      <c r="H1765" s="98">
        <v>18.943240017361113</v>
      </c>
      <c r="I1765" s="98">
        <v>9845.4074999999993</v>
      </c>
      <c r="J1765" s="98">
        <f t="shared" si="205"/>
        <v>78.335926649305549</v>
      </c>
      <c r="K1765" s="98">
        <v>74413.875</v>
      </c>
      <c r="L1765" s="98">
        <f t="shared" si="206"/>
        <v>399.69514035652907</v>
      </c>
      <c r="M1765" s="98">
        <f t="shared" si="208"/>
        <v>380.096943483838</v>
      </c>
      <c r="N1765" s="98">
        <v>9182.7893623860673</v>
      </c>
      <c r="O1765" s="98">
        <v>6122.6366666666663</v>
      </c>
      <c r="P1765" s="98">
        <v>421.10141203702324</v>
      </c>
      <c r="Q1765" s="98">
        <v>21.40627168049415</v>
      </c>
      <c r="R1765" s="98">
        <f t="shared" si="210"/>
        <v>21.206379502974389</v>
      </c>
      <c r="S1765" s="98">
        <f t="shared" si="207"/>
        <v>1284.3763008296489</v>
      </c>
      <c r="T1765" s="101">
        <v>5.9172539600124905</v>
      </c>
    </row>
    <row r="1766" spans="2:20" x14ac:dyDescent="0.2">
      <c r="B1766" s="100">
        <v>43734.416666666664</v>
      </c>
      <c r="C1766" s="98">
        <v>15.864742341426835</v>
      </c>
      <c r="D1766" s="98">
        <f t="shared" si="204"/>
        <v>11.537146339448975</v>
      </c>
      <c r="E1766" s="98">
        <v>93.580833333333331</v>
      </c>
      <c r="F1766" s="98">
        <f t="shared" si="209"/>
        <v>94.901822916666688</v>
      </c>
      <c r="G1766" s="98">
        <v>53715.352777777778</v>
      </c>
      <c r="H1766" s="98">
        <v>19.05119357638889</v>
      </c>
      <c r="I1766" s="98">
        <v>10998.343333333334</v>
      </c>
      <c r="J1766" s="98">
        <f t="shared" si="205"/>
        <v>74.529639756944448</v>
      </c>
      <c r="K1766" s="98">
        <v>74413.875</v>
      </c>
      <c r="L1766" s="98">
        <f t="shared" si="206"/>
        <v>399.96464238500221</v>
      </c>
      <c r="M1766" s="98">
        <f t="shared" si="208"/>
        <v>385.33950519991777</v>
      </c>
      <c r="N1766" s="98">
        <v>11763.606634928385</v>
      </c>
      <c r="O1766" s="98">
        <v>4762.4158333333335</v>
      </c>
      <c r="P1766" s="98">
        <v>421.02777777777777</v>
      </c>
      <c r="Q1766" s="98">
        <v>21.063135392775553</v>
      </c>
      <c r="R1766" s="98">
        <f t="shared" si="210"/>
        <v>21.196938928870544</v>
      </c>
      <c r="S1766" s="98">
        <f t="shared" si="207"/>
        <v>1263.7881235665332</v>
      </c>
      <c r="T1766" s="101">
        <v>9.8439932739522522</v>
      </c>
    </row>
    <row r="1767" spans="2:20" x14ac:dyDescent="0.2">
      <c r="B1767" s="100">
        <v>43734.458333333336</v>
      </c>
      <c r="C1767" s="98">
        <v>16.320227373303737</v>
      </c>
      <c r="D1767" s="98">
        <f t="shared" si="204"/>
        <v>11.533276768203406</v>
      </c>
      <c r="E1767" s="98">
        <v>114.39006715166582</v>
      </c>
      <c r="F1767" s="98">
        <f t="shared" si="209"/>
        <v>95.474973862800894</v>
      </c>
      <c r="G1767" s="98">
        <v>59724.005231686504</v>
      </c>
      <c r="H1767" s="98">
        <v>18.93397706324447</v>
      </c>
      <c r="I1767" s="98">
        <v>12139.476043709723</v>
      </c>
      <c r="J1767" s="98">
        <f t="shared" si="205"/>
        <v>95.456090088421348</v>
      </c>
      <c r="K1767" s="98">
        <v>74413.875</v>
      </c>
      <c r="L1767" s="98">
        <f t="shared" si="206"/>
        <v>399.23162450409905</v>
      </c>
      <c r="M1767" s="98">
        <f t="shared" si="208"/>
        <v>390.55554996788061</v>
      </c>
      <c r="N1767" s="98">
        <v>12012.042426671573</v>
      </c>
      <c r="O1767" s="98">
        <v>7848.8162464985999</v>
      </c>
      <c r="P1767" s="98">
        <v>420.90618874264914</v>
      </c>
      <c r="Q1767" s="98">
        <v>21.674564238550104</v>
      </c>
      <c r="R1767" s="98">
        <f t="shared" si="210"/>
        <v>21.223544000494289</v>
      </c>
      <c r="S1767" s="98">
        <f t="shared" si="207"/>
        <v>1300.4738543130063</v>
      </c>
      <c r="T1767" s="101">
        <v>9.5400730480668088</v>
      </c>
    </row>
    <row r="1768" spans="2:20" x14ac:dyDescent="0.2">
      <c r="B1768" s="100">
        <v>43734.5</v>
      </c>
      <c r="C1768" s="98">
        <v>15.227329767724708</v>
      </c>
      <c r="D1768" s="98">
        <f t="shared" si="204"/>
        <v>11.519659308338637</v>
      </c>
      <c r="E1768" s="98">
        <v>88.456588257747484</v>
      </c>
      <c r="F1768" s="98">
        <f t="shared" si="209"/>
        <v>94.976070132799634</v>
      </c>
      <c r="G1768" s="98">
        <v>65996.466168241837</v>
      </c>
      <c r="H1768" s="98">
        <v>19.696461263776101</v>
      </c>
      <c r="I1768" s="98">
        <v>13290.96862170088</v>
      </c>
      <c r="J1768" s="98">
        <f t="shared" si="205"/>
        <v>68.760126993971383</v>
      </c>
      <c r="K1768" s="98">
        <v>74413.875</v>
      </c>
      <c r="L1768" s="98">
        <f t="shared" si="206"/>
        <v>399.98870942709118</v>
      </c>
      <c r="M1768" s="98">
        <f t="shared" si="208"/>
        <v>395.8129964438026</v>
      </c>
      <c r="N1768" s="98">
        <v>11406.713753386015</v>
      </c>
      <c r="O1768" s="98">
        <v>7464.9278320874064</v>
      </c>
      <c r="P1768" s="98">
        <v>420.76394849785407</v>
      </c>
      <c r="Q1768" s="98">
        <v>20.775239070762865</v>
      </c>
      <c r="R1768" s="98">
        <f t="shared" si="210"/>
        <v>21.223518989760677</v>
      </c>
      <c r="S1768" s="98">
        <f t="shared" si="207"/>
        <v>1246.514344245772</v>
      </c>
      <c r="T1768" s="101">
        <v>9.5347297409559761</v>
      </c>
    </row>
    <row r="1769" spans="2:20" x14ac:dyDescent="0.2">
      <c r="B1769" s="100">
        <v>43734.541666666664</v>
      </c>
      <c r="C1769" s="98">
        <v>14.93742100848092</v>
      </c>
      <c r="D1769" s="98">
        <f t="shared" si="204"/>
        <v>11.52246559816381</v>
      </c>
      <c r="E1769" s="98">
        <v>105.81555555555556</v>
      </c>
      <c r="F1769" s="98">
        <f t="shared" si="209"/>
        <v>95.027713651318166</v>
      </c>
      <c r="G1769" s="98">
        <v>73399.75823586795</v>
      </c>
      <c r="H1769" s="98">
        <v>19.281673177083334</v>
      </c>
      <c r="I1769" s="98">
        <v>14425.935833333333</v>
      </c>
      <c r="J1769" s="98">
        <f t="shared" si="205"/>
        <v>86.533882378472228</v>
      </c>
      <c r="K1769" s="98">
        <v>74413.875</v>
      </c>
      <c r="L1769" s="98">
        <f t="shared" si="206"/>
        <v>397.52731366008106</v>
      </c>
      <c r="M1769" s="98">
        <f t="shared" si="208"/>
        <v>399.73227323076543</v>
      </c>
      <c r="N1769" s="98">
        <v>11308.449091389974</v>
      </c>
      <c r="O1769" s="98">
        <v>7451.6724999999997</v>
      </c>
      <c r="P1769" s="98">
        <v>418.47055555555556</v>
      </c>
      <c r="Q1769" s="98">
        <v>20.943241895474493</v>
      </c>
      <c r="R1769" s="98">
        <f t="shared" si="210"/>
        <v>21.254072449711177</v>
      </c>
      <c r="S1769" s="98">
        <f t="shared" si="207"/>
        <v>1256.5945137284696</v>
      </c>
      <c r="T1769" s="101">
        <v>11.837336549367498</v>
      </c>
    </row>
    <row r="1770" spans="2:20" x14ac:dyDescent="0.2">
      <c r="B1770" s="100">
        <v>43734.583333333336</v>
      </c>
      <c r="C1770" s="98">
        <v>14.109681036207411</v>
      </c>
      <c r="D1770" s="98">
        <f t="shared" si="204"/>
        <v>11.523563646333033</v>
      </c>
      <c r="E1770" s="98">
        <v>102.36777777777777</v>
      </c>
      <c r="F1770" s="98">
        <f t="shared" si="209"/>
        <v>96.219021521688532</v>
      </c>
      <c r="G1770" s="98">
        <v>79026.255555555559</v>
      </c>
      <c r="H1770" s="98">
        <v>19.004134114583334</v>
      </c>
      <c r="I1770" s="98">
        <v>15581.847777777777</v>
      </c>
      <c r="J1770" s="98">
        <f t="shared" si="205"/>
        <v>83.363643663194438</v>
      </c>
      <c r="K1770" s="98">
        <v>74413.875</v>
      </c>
      <c r="L1770" s="98">
        <f t="shared" si="206"/>
        <v>381.98769184779377</v>
      </c>
      <c r="M1770" s="98">
        <f t="shared" si="208"/>
        <v>399.27610085976517</v>
      </c>
      <c r="N1770" s="98">
        <v>10829.023708496094</v>
      </c>
      <c r="O1770" s="98">
        <v>7295.42</v>
      </c>
      <c r="P1770" s="98">
        <v>403.49666666666667</v>
      </c>
      <c r="Q1770" s="98">
        <v>21.508974818872908</v>
      </c>
      <c r="R1770" s="98">
        <f t="shared" si="210"/>
        <v>20.976710870094383</v>
      </c>
      <c r="S1770" s="98">
        <f t="shared" si="207"/>
        <v>1290.5384891323745</v>
      </c>
      <c r="T1770" s="101">
        <v>14.713981014694825</v>
      </c>
    </row>
    <row r="1771" spans="2:20" x14ac:dyDescent="0.2">
      <c r="B1771" s="100">
        <v>43734.625</v>
      </c>
      <c r="C1771" s="98">
        <v>13.525260788953036</v>
      </c>
      <c r="D1771" s="98">
        <f t="shared" si="204"/>
        <v>11.528233039656101</v>
      </c>
      <c r="E1771" s="98">
        <v>114.53416666666666</v>
      </c>
      <c r="F1771" s="98">
        <f t="shared" si="209"/>
        <v>97.078489114281126</v>
      </c>
      <c r="G1771" s="98">
        <v>85474.907520319495</v>
      </c>
      <c r="H1771" s="98">
        <v>18.719487847222222</v>
      </c>
      <c r="I1771" s="98">
        <v>16723.916944444445</v>
      </c>
      <c r="J1771" s="98">
        <f t="shared" si="205"/>
        <v>95.814678819444438</v>
      </c>
      <c r="K1771" s="98">
        <v>74413.875</v>
      </c>
      <c r="L1771" s="98">
        <f t="shared" si="206"/>
        <v>378.73205259765189</v>
      </c>
      <c r="M1771" s="98">
        <f t="shared" si="208"/>
        <v>398.51220195327477</v>
      </c>
      <c r="N1771" s="98">
        <v>10406.235380045573</v>
      </c>
      <c r="O1771" s="98">
        <v>7212.91</v>
      </c>
      <c r="P1771" s="98">
        <v>396.26740740739638</v>
      </c>
      <c r="Q1771" s="98">
        <v>17.53535480974449</v>
      </c>
      <c r="R1771" s="98">
        <f t="shared" si="210"/>
        <v>20.691481690165549</v>
      </c>
      <c r="S1771" s="98">
        <f t="shared" si="207"/>
        <v>1052.1212885846694</v>
      </c>
      <c r="T1771" s="101">
        <v>14.362711930539874</v>
      </c>
    </row>
    <row r="1772" spans="2:20" x14ac:dyDescent="0.2">
      <c r="B1772" s="100">
        <v>43734.666666666664</v>
      </c>
      <c r="C1772" s="98">
        <v>13.181005894343059</v>
      </c>
      <c r="D1772" s="98">
        <f t="shared" si="204"/>
        <v>11.52407383641812</v>
      </c>
      <c r="E1772" s="98">
        <v>95.424444444444447</v>
      </c>
      <c r="F1772" s="98">
        <f t="shared" si="209"/>
        <v>97.07196133650335</v>
      </c>
      <c r="G1772" s="98">
        <v>91414.598586742082</v>
      </c>
      <c r="H1772" s="98">
        <v>18.892751736111112</v>
      </c>
      <c r="I1772" s="98">
        <v>17857.254444444443</v>
      </c>
      <c r="J1772" s="98">
        <f t="shared" si="205"/>
        <v>76.531692708333338</v>
      </c>
      <c r="K1772" s="98">
        <v>74413.875</v>
      </c>
      <c r="L1772" s="98">
        <f t="shared" si="206"/>
        <v>375.70400641391495</v>
      </c>
      <c r="M1772" s="98">
        <f t="shared" si="208"/>
        <v>397.50892306298243</v>
      </c>
      <c r="N1772" s="98">
        <v>10189.126886393229</v>
      </c>
      <c r="O1772" s="98">
        <v>7209.88</v>
      </c>
      <c r="P1772" s="98">
        <v>396.13249999999999</v>
      </c>
      <c r="Q1772" s="98">
        <v>20.428493586085064</v>
      </c>
      <c r="R1772" s="98">
        <f t="shared" si="210"/>
        <v>20.653499006383761</v>
      </c>
      <c r="S1772" s="98">
        <f t="shared" si="207"/>
        <v>1225.709615165104</v>
      </c>
      <c r="T1772" s="101">
        <v>13.752660389659772</v>
      </c>
    </row>
    <row r="1773" spans="2:20" x14ac:dyDescent="0.2">
      <c r="B1773" s="100">
        <v>43734.708333333336</v>
      </c>
      <c r="C1773" s="98">
        <v>12.626836331155564</v>
      </c>
      <c r="D1773" s="98">
        <f t="shared" si="204"/>
        <v>11.523552912279607</v>
      </c>
      <c r="E1773" s="98">
        <v>91.417777777777772</v>
      </c>
      <c r="F1773" s="98">
        <f t="shared" si="209"/>
        <v>96.170202077244085</v>
      </c>
      <c r="G1773" s="98">
        <v>97481.059572651255</v>
      </c>
      <c r="H1773" s="98">
        <v>19.457530381944444</v>
      </c>
      <c r="I1773" s="98">
        <v>19007.08388888889</v>
      </c>
      <c r="J1773" s="98">
        <f t="shared" si="205"/>
        <v>71.960247395833335</v>
      </c>
      <c r="K1773" s="98">
        <v>74413.875</v>
      </c>
      <c r="L1773" s="98">
        <f t="shared" si="206"/>
        <v>376.07046799141705</v>
      </c>
      <c r="M1773" s="98">
        <f t="shared" si="208"/>
        <v>396.42113703870126</v>
      </c>
      <c r="N1773" s="98">
        <v>9713.354382324218</v>
      </c>
      <c r="O1773" s="98">
        <v>7203.873333333333</v>
      </c>
      <c r="P1773" s="98">
        <v>395.77249999999998</v>
      </c>
      <c r="Q1773" s="98">
        <v>19.702032008582933</v>
      </c>
      <c r="R1773" s="98">
        <f t="shared" si="210"/>
        <v>20.695798919553869</v>
      </c>
      <c r="S1773" s="98">
        <f t="shared" si="207"/>
        <v>1182.121920514976</v>
      </c>
      <c r="T1773" s="101">
        <v>13.215395530608108</v>
      </c>
    </row>
    <row r="1774" spans="2:20" x14ac:dyDescent="0.2">
      <c r="B1774" s="100">
        <v>43734.75</v>
      </c>
      <c r="C1774" s="98">
        <v>12.390871014065212</v>
      </c>
      <c r="D1774" s="98">
        <f t="shared" si="204"/>
        <v>11.528794707670349</v>
      </c>
      <c r="E1774" s="98">
        <v>120.17194444444445</v>
      </c>
      <c r="F1774" s="98">
        <f t="shared" si="209"/>
        <v>96.903790040207028</v>
      </c>
      <c r="G1774" s="98">
        <v>103616.8169135793</v>
      </c>
      <c r="H1774" s="98">
        <v>18.939084201388887</v>
      </c>
      <c r="I1774" s="98">
        <v>20158.354722222222</v>
      </c>
      <c r="J1774" s="98">
        <f t="shared" si="205"/>
        <v>101.23286024305557</v>
      </c>
      <c r="K1774" s="98">
        <v>74413.875</v>
      </c>
      <c r="L1774" s="98">
        <f t="shared" si="206"/>
        <v>375.87105038746103</v>
      </c>
      <c r="M1774" s="98">
        <f t="shared" si="208"/>
        <v>395.4032976424391</v>
      </c>
      <c r="N1774" s="98">
        <v>9497.222412109375</v>
      </c>
      <c r="O1774" s="98">
        <v>7195.6183333333329</v>
      </c>
      <c r="P1774" s="98">
        <v>395.77180555555555</v>
      </c>
      <c r="Q1774" s="98">
        <v>19.900755168094506</v>
      </c>
      <c r="R1774" s="98">
        <f t="shared" si="210"/>
        <v>20.642858994828266</v>
      </c>
      <c r="S1774" s="98">
        <f t="shared" si="207"/>
        <v>1194.0453100856703</v>
      </c>
      <c r="T1774" s="101">
        <v>12.595966113566732</v>
      </c>
    </row>
    <row r="1775" spans="2:20" x14ac:dyDescent="0.2">
      <c r="B1775" s="100">
        <v>43734.791666666664</v>
      </c>
      <c r="C1775" s="98">
        <v>12.334436036923693</v>
      </c>
      <c r="D1775" s="98">
        <f t="shared" si="204"/>
        <v>11.528651633790767</v>
      </c>
      <c r="E1775" s="98">
        <v>96.12222222222222</v>
      </c>
      <c r="F1775" s="98">
        <f t="shared" si="209"/>
        <v>97.480699762429253</v>
      </c>
      <c r="G1775" s="98">
        <v>109484.21049382169</v>
      </c>
      <c r="H1775" s="98">
        <v>18.733550347222224</v>
      </c>
      <c r="I1775" s="98">
        <v>21298.370277777776</v>
      </c>
      <c r="J1775" s="98">
        <f t="shared" si="205"/>
        <v>77.388671875</v>
      </c>
      <c r="K1775" s="98">
        <v>74413.875</v>
      </c>
      <c r="L1775" s="98">
        <f t="shared" si="206"/>
        <v>376.11220842473625</v>
      </c>
      <c r="M1775" s="98">
        <f t="shared" si="208"/>
        <v>394.31851861387582</v>
      </c>
      <c r="N1775" s="98">
        <v>9459.1388850911462</v>
      </c>
      <c r="O1775" s="98">
        <v>7189.0124999999998</v>
      </c>
      <c r="P1775" s="98">
        <v>395.88810185184911</v>
      </c>
      <c r="Q1775" s="98">
        <v>19.775893427112862</v>
      </c>
      <c r="R1775" s="98">
        <f t="shared" si="210"/>
        <v>20.674363203432311</v>
      </c>
      <c r="S1775" s="98">
        <f t="shared" si="207"/>
        <v>1186.5536056267717</v>
      </c>
      <c r="T1775" s="101">
        <v>12.580184934599092</v>
      </c>
    </row>
    <row r="1776" spans="2:20" x14ac:dyDescent="0.2">
      <c r="B1776" s="100">
        <v>43734.833333333336</v>
      </c>
      <c r="C1776" s="98">
        <v>12.493381003097424</v>
      </c>
      <c r="D1776" s="98">
        <f t="shared" si="204"/>
        <v>11.532323663887945</v>
      </c>
      <c r="E1776" s="98">
        <v>60.695277777777775</v>
      </c>
      <c r="F1776" s="98">
        <f t="shared" si="209"/>
        <v>96.414438188355177</v>
      </c>
      <c r="G1776" s="98">
        <v>114491.34444444445</v>
      </c>
      <c r="H1776" s="98">
        <v>18.661252170138887</v>
      </c>
      <c r="I1776" s="98">
        <v>22423.271666666667</v>
      </c>
      <c r="J1776" s="98">
        <f t="shared" si="205"/>
        <v>42.034025607638888</v>
      </c>
      <c r="K1776" s="98">
        <v>74413.875</v>
      </c>
      <c r="L1776" s="98">
        <f t="shared" si="206"/>
        <v>376.16006280640761</v>
      </c>
      <c r="M1776" s="98">
        <f t="shared" si="208"/>
        <v>393.29497453396306</v>
      </c>
      <c r="N1776" s="98">
        <v>9603.154583333333</v>
      </c>
      <c r="O1776" s="98">
        <v>7191.7583333333332</v>
      </c>
      <c r="P1776" s="98">
        <v>396.12836419747936</v>
      </c>
      <c r="Q1776" s="98">
        <v>19.968301391071744</v>
      </c>
      <c r="R1776" s="98">
        <f t="shared" si="210"/>
        <v>20.647827550832705</v>
      </c>
      <c r="S1776" s="98">
        <f t="shared" si="207"/>
        <v>1198.0980834643046</v>
      </c>
      <c r="T1776" s="101">
        <v>12.71929430365045</v>
      </c>
    </row>
    <row r="1777" spans="2:20" x14ac:dyDescent="0.2">
      <c r="B1777" s="100">
        <v>43734.875</v>
      </c>
      <c r="C1777" s="98">
        <v>12.892018940537236</v>
      </c>
      <c r="D1777" s="98">
        <f t="shared" si="204"/>
        <v>11.531064324627488</v>
      </c>
      <c r="E1777" s="98">
        <v>84.738055555555562</v>
      </c>
      <c r="F1777" s="98">
        <f t="shared" si="209"/>
        <v>95.959114114281093</v>
      </c>
      <c r="G1777" s="98">
        <v>119005.87777777777</v>
      </c>
      <c r="H1777" s="98">
        <v>18.4423828125</v>
      </c>
      <c r="I1777" s="98">
        <v>23549.715277777777</v>
      </c>
      <c r="J1777" s="98">
        <f t="shared" si="205"/>
        <v>66.295672743055562</v>
      </c>
      <c r="K1777" s="98">
        <v>74413.875</v>
      </c>
      <c r="L1777" s="98">
        <f t="shared" si="206"/>
        <v>376.1912316333549</v>
      </c>
      <c r="M1777" s="98">
        <f t="shared" si="208"/>
        <v>392.30722713014865</v>
      </c>
      <c r="N1777" s="98">
        <v>9897.008739420573</v>
      </c>
      <c r="O1777" s="98">
        <v>7196.7049999999999</v>
      </c>
      <c r="P1777" s="98">
        <v>396.05925925930342</v>
      </c>
      <c r="Q1777" s="98">
        <v>19.8680276259485</v>
      </c>
      <c r="R1777" s="98">
        <f t="shared" si="210"/>
        <v>20.600104275636596</v>
      </c>
      <c r="S1777" s="98">
        <f t="shared" si="207"/>
        <v>1192.0816575569099</v>
      </c>
      <c r="T1777" s="101">
        <v>13.054856852085795</v>
      </c>
    </row>
    <row r="1778" spans="2:20" x14ac:dyDescent="0.2">
      <c r="B1778" s="100">
        <v>43734.916666666664</v>
      </c>
      <c r="C1778" s="98">
        <v>13.724804663128323</v>
      </c>
      <c r="D1778" s="98">
        <f t="shared" si="204"/>
        <v>11.547060692246092</v>
      </c>
      <c r="E1778" s="98">
        <v>85.381388888888893</v>
      </c>
      <c r="F1778" s="98">
        <f t="shared" si="209"/>
        <v>95.732540040207027</v>
      </c>
      <c r="G1778" s="98">
        <v>123987.22240377446</v>
      </c>
      <c r="H1778" s="98">
        <v>18.667458767361111</v>
      </c>
      <c r="I1778" s="98">
        <v>24677.452499999999</v>
      </c>
      <c r="J1778" s="98">
        <f t="shared" si="205"/>
        <v>66.713930121527781</v>
      </c>
      <c r="K1778" s="98">
        <v>74413.875</v>
      </c>
      <c r="L1778" s="98">
        <f t="shared" si="206"/>
        <v>375.97137006486457</v>
      </c>
      <c r="M1778" s="98">
        <f t="shared" si="208"/>
        <v>391.27693779892775</v>
      </c>
      <c r="N1778" s="98">
        <v>10507.8998828125</v>
      </c>
      <c r="O1778" s="98">
        <v>7235.0675000000001</v>
      </c>
      <c r="P1778" s="98">
        <v>395.98166666666668</v>
      </c>
      <c r="Q1778" s="98">
        <v>20.010296601802111</v>
      </c>
      <c r="R1778" s="98">
        <f t="shared" si="210"/>
        <v>20.586801785869298</v>
      </c>
      <c r="S1778" s="98">
        <f t="shared" si="207"/>
        <v>1200.6177961081266</v>
      </c>
      <c r="T1778" s="101">
        <v>13.565245453763831</v>
      </c>
    </row>
    <row r="1779" spans="2:20" x14ac:dyDescent="0.2">
      <c r="B1779" s="100">
        <v>43734.958333333336</v>
      </c>
      <c r="C1779" s="98">
        <v>13.080248731154327</v>
      </c>
      <c r="D1779" s="98">
        <f t="shared" si="204"/>
        <v>11.542946529355099</v>
      </c>
      <c r="E1779" s="98">
        <v>89.587916666666672</v>
      </c>
      <c r="F1779" s="98">
        <f t="shared" si="209"/>
        <v>95.698575919836685</v>
      </c>
      <c r="G1779" s="98">
        <v>129308.59567901227</v>
      </c>
      <c r="H1779" s="98">
        <v>18.871148003472221</v>
      </c>
      <c r="I1779" s="98">
        <v>25803.433888888889</v>
      </c>
      <c r="J1779" s="98">
        <f t="shared" si="205"/>
        <v>70.716768663194443</v>
      </c>
      <c r="K1779" s="98">
        <v>74413.875</v>
      </c>
      <c r="L1779" s="98">
        <f t="shared" si="206"/>
        <v>375.98008333379607</v>
      </c>
      <c r="M1779" s="98">
        <f t="shared" si="208"/>
        <v>390.2674623315695</v>
      </c>
      <c r="N1779" s="98">
        <v>10190.82671468099</v>
      </c>
      <c r="O1779" s="98">
        <v>7200.9083333333338</v>
      </c>
      <c r="P1779" s="98">
        <v>395.83660493827529</v>
      </c>
      <c r="Q1779" s="98">
        <v>19.856521604479187</v>
      </c>
      <c r="R1779" s="98">
        <f t="shared" si="210"/>
        <v>20.532162026890433</v>
      </c>
      <c r="S1779" s="98">
        <f t="shared" si="207"/>
        <v>1191.3912962687511</v>
      </c>
      <c r="T1779" s="101">
        <v>14.184821959491561</v>
      </c>
    </row>
    <row r="1780" spans="2:20" x14ac:dyDescent="0.2">
      <c r="B1780" s="100">
        <v>43735</v>
      </c>
      <c r="C1780" s="98">
        <v>12.277396277980039</v>
      </c>
      <c r="D1780" s="98">
        <f t="shared" ref="D1780:D1843" si="211">AVERAGE(C1757:C1780)</f>
        <v>11.527306181426141</v>
      </c>
      <c r="E1780" s="98">
        <v>87.205555555555549</v>
      </c>
      <c r="F1780" s="98">
        <f t="shared" si="209"/>
        <v>95.047823605021861</v>
      </c>
      <c r="G1780" s="98">
        <v>134906.12361111111</v>
      </c>
      <c r="H1780" s="98">
        <v>18.697797309027777</v>
      </c>
      <c r="I1780" s="98">
        <v>26942.693055555555</v>
      </c>
      <c r="J1780" s="98">
        <f t="shared" si="205"/>
        <v>68.507758246527771</v>
      </c>
      <c r="K1780" s="98">
        <v>74413.875</v>
      </c>
      <c r="L1780" s="98">
        <f t="shared" si="206"/>
        <v>375.84633576907891</v>
      </c>
      <c r="M1780" s="98">
        <f t="shared" si="208"/>
        <v>389.23279049685834</v>
      </c>
      <c r="N1780" s="98">
        <v>9530.4957104492187</v>
      </c>
      <c r="O1780" s="98">
        <v>7187.9291666666668</v>
      </c>
      <c r="P1780" s="98">
        <v>395.75398148149253</v>
      </c>
      <c r="Q1780" s="98">
        <v>19.907645712413618</v>
      </c>
      <c r="R1780" s="98">
        <f t="shared" si="210"/>
        <v>20.511278306045998</v>
      </c>
      <c r="S1780" s="98">
        <f t="shared" si="207"/>
        <v>1194.4587427448171</v>
      </c>
      <c r="T1780" s="101">
        <v>13.136941097577413</v>
      </c>
    </row>
    <row r="1781" spans="2:20" x14ac:dyDescent="0.2">
      <c r="B1781" s="100">
        <v>43735.041666666664</v>
      </c>
      <c r="C1781" s="98">
        <v>10.549901937556246</v>
      </c>
      <c r="D1781" s="98">
        <f t="shared" si="211"/>
        <v>11.516788072760969</v>
      </c>
      <c r="E1781" s="98">
        <v>102.07527777777777</v>
      </c>
      <c r="F1781" s="98">
        <f t="shared" si="209"/>
        <v>95.508031938355202</v>
      </c>
      <c r="G1781" s="98">
        <v>3690.6367283953559</v>
      </c>
      <c r="H1781" s="98">
        <v>18.614301215277777</v>
      </c>
      <c r="I1781" s="98">
        <v>715.60361111111115</v>
      </c>
      <c r="J1781" s="98">
        <f t="shared" si="205"/>
        <v>83.460976562499994</v>
      </c>
      <c r="K1781" s="98">
        <v>7563.044402325153</v>
      </c>
      <c r="L1781" s="98">
        <f t="shared" si="206"/>
        <v>376.31609879507789</v>
      </c>
      <c r="M1781" s="98">
        <f t="shared" si="208"/>
        <v>388.24905066684119</v>
      </c>
      <c r="N1781" s="98">
        <v>8706.691369222006</v>
      </c>
      <c r="O1781" s="98">
        <v>7193.0508333333337</v>
      </c>
      <c r="P1781" s="98">
        <v>396.04995370373132</v>
      </c>
      <c r="Q1781" s="98">
        <v>19.733854908653431</v>
      </c>
      <c r="R1781" s="98">
        <f t="shared" si="210"/>
        <v>20.445027781125347</v>
      </c>
      <c r="S1781" s="98">
        <f t="shared" si="207"/>
        <v>1184.0312945192059</v>
      </c>
      <c r="T1781" s="101">
        <v>12.10776726961705</v>
      </c>
    </row>
    <row r="1782" spans="2:20" x14ac:dyDescent="0.2">
      <c r="B1782" s="100">
        <v>43735.083333333336</v>
      </c>
      <c r="C1782" s="98">
        <v>9.0505452712376915</v>
      </c>
      <c r="D1782" s="98">
        <f t="shared" si="211"/>
        <v>11.519755014697004</v>
      </c>
      <c r="E1782" s="98">
        <v>92.697083333333339</v>
      </c>
      <c r="F1782" s="98">
        <f t="shared" si="209"/>
        <v>96.002239114281124</v>
      </c>
      <c r="G1782" s="98">
        <v>8462.9696265925304</v>
      </c>
      <c r="H1782" s="98">
        <v>18.661675347222221</v>
      </c>
      <c r="I1782" s="98">
        <v>1672.3027777777777</v>
      </c>
      <c r="J1782" s="98">
        <f t="shared" si="205"/>
        <v>74.035407986111125</v>
      </c>
      <c r="K1782" s="98">
        <v>21883.77926197158</v>
      </c>
      <c r="L1782" s="98">
        <f t="shared" si="206"/>
        <v>375.62558020271149</v>
      </c>
      <c r="M1782" s="98">
        <f t="shared" si="208"/>
        <v>387.20459341965875</v>
      </c>
      <c r="N1782" s="98">
        <v>7645.8506278483073</v>
      </c>
      <c r="O1782" s="98">
        <v>7190.2066666666669</v>
      </c>
      <c r="P1782" s="98">
        <v>395.96666666666664</v>
      </c>
      <c r="Q1782" s="98">
        <v>20.341086463955129</v>
      </c>
      <c r="R1782" s="98">
        <f t="shared" si="210"/>
        <v>20.446478399519496</v>
      </c>
      <c r="S1782" s="98">
        <f t="shared" si="207"/>
        <v>1220.4651878373077</v>
      </c>
      <c r="T1782" s="101">
        <v>10.721008534519544</v>
      </c>
    </row>
    <row r="1783" spans="2:20" x14ac:dyDescent="0.2">
      <c r="B1783" s="100">
        <v>43735.125</v>
      </c>
      <c r="C1783" s="98">
        <v>7.7881304451548363</v>
      </c>
      <c r="D1783" s="98">
        <f t="shared" si="211"/>
        <v>11.529179235433238</v>
      </c>
      <c r="E1783" s="98">
        <v>79.017499999999998</v>
      </c>
      <c r="F1783" s="98">
        <f t="shared" si="209"/>
        <v>95.253095595762602</v>
      </c>
      <c r="G1783" s="98">
        <v>13619.4125</v>
      </c>
      <c r="H1783" s="98">
        <v>18.626953125</v>
      </c>
      <c r="I1783" s="98">
        <v>2797.8872222222221</v>
      </c>
      <c r="J1783" s="98">
        <f t="shared" si="205"/>
        <v>60.390546874999998</v>
      </c>
      <c r="K1783" s="98">
        <v>36687.465497504338</v>
      </c>
      <c r="L1783" s="98">
        <f t="shared" si="206"/>
        <v>376.66446269202123</v>
      </c>
      <c r="M1783" s="98">
        <f t="shared" si="208"/>
        <v>386.25205450951165</v>
      </c>
      <c r="N1783" s="98">
        <v>6816.1148974609378</v>
      </c>
      <c r="O1783" s="98">
        <v>7183.1274999999996</v>
      </c>
      <c r="P1783" s="98">
        <v>396.54111111111109</v>
      </c>
      <c r="Q1783" s="98">
        <v>19.876648419089875</v>
      </c>
      <c r="R1783" s="98">
        <f t="shared" si="210"/>
        <v>20.378987731476048</v>
      </c>
      <c r="S1783" s="98">
        <f t="shared" si="207"/>
        <v>1192.5989051453926</v>
      </c>
      <c r="T1783" s="101">
        <v>9.2418669270374814</v>
      </c>
    </row>
    <row r="1784" spans="2:20" x14ac:dyDescent="0.2">
      <c r="B1784" s="100">
        <v>43735.166666666664</v>
      </c>
      <c r="C1784" s="98">
        <v>6.765106570282434</v>
      </c>
      <c r="D1784" s="98">
        <f t="shared" si="211"/>
        <v>11.530113660007848</v>
      </c>
      <c r="E1784" s="98">
        <v>86.033055555555549</v>
      </c>
      <c r="F1784" s="98">
        <f t="shared" si="209"/>
        <v>94.89513263279963</v>
      </c>
      <c r="G1784" s="98">
        <v>18841.216666666667</v>
      </c>
      <c r="H1784" s="98">
        <v>18.811968315972223</v>
      </c>
      <c r="I1784" s="98">
        <v>3929.3866666666668</v>
      </c>
      <c r="J1784" s="98">
        <f t="shared" si="205"/>
        <v>67.221087239583326</v>
      </c>
      <c r="K1784" s="98">
        <v>50169.177714120284</v>
      </c>
      <c r="L1784" s="98">
        <f t="shared" si="206"/>
        <v>375.90095488267485</v>
      </c>
      <c r="M1784" s="98">
        <f t="shared" si="208"/>
        <v>385.21032610084166</v>
      </c>
      <c r="N1784" s="98">
        <v>6070.8826013183598</v>
      </c>
      <c r="O1784" s="98">
        <v>7182.5483333333332</v>
      </c>
      <c r="P1784" s="98">
        <v>395.82368518516006</v>
      </c>
      <c r="Q1784" s="98">
        <v>19.922730302485224</v>
      </c>
      <c r="R1784" s="98">
        <f t="shared" si="210"/>
        <v>20.359411356194297</v>
      </c>
      <c r="S1784" s="98">
        <f t="shared" si="207"/>
        <v>1195.3638181491135</v>
      </c>
      <c r="T1784" s="101">
        <v>8.1637060118117368</v>
      </c>
    </row>
    <row r="1785" spans="2:20" x14ac:dyDescent="0.2">
      <c r="B1785" s="100">
        <v>43735.208333333336</v>
      </c>
      <c r="C1785" s="98">
        <v>6.2331155600078638</v>
      </c>
      <c r="D1785" s="98">
        <f t="shared" si="211"/>
        <v>11.536621809437703</v>
      </c>
      <c r="E1785" s="98">
        <v>69.510277777777773</v>
      </c>
      <c r="F1785" s="98">
        <f t="shared" si="209"/>
        <v>94.274947447614451</v>
      </c>
      <c r="G1785" s="98">
        <v>23359.219026870196</v>
      </c>
      <c r="H1785" s="98">
        <v>18.542339409722221</v>
      </c>
      <c r="I1785" s="98">
        <v>5059.354166666667</v>
      </c>
      <c r="J1785" s="98">
        <f t="shared" si="205"/>
        <v>50.967938368055556</v>
      </c>
      <c r="K1785" s="98">
        <v>62003.853876953122</v>
      </c>
      <c r="L1785" s="98">
        <f t="shared" si="206"/>
        <v>375.91660105767761</v>
      </c>
      <c r="M1785" s="98">
        <f t="shared" si="208"/>
        <v>384.2231115963944</v>
      </c>
      <c r="N1785" s="98">
        <v>5672.5971704101567</v>
      </c>
      <c r="O1785" s="98">
        <v>7181.7524999999996</v>
      </c>
      <c r="P1785" s="98">
        <v>395.82518518520726</v>
      </c>
      <c r="Q1785" s="98">
        <v>19.908584127529629</v>
      </c>
      <c r="R1785" s="98">
        <f t="shared" si="210"/>
        <v>20.292848854469622</v>
      </c>
      <c r="S1785" s="98">
        <f t="shared" si="207"/>
        <v>1194.5150476517776</v>
      </c>
      <c r="T1785" s="101">
        <v>7.2383739977992247</v>
      </c>
    </row>
    <row r="1786" spans="2:20" x14ac:dyDescent="0.2">
      <c r="B1786" s="100">
        <v>43735.25</v>
      </c>
      <c r="C1786" s="98">
        <v>6.072448222950948</v>
      </c>
      <c r="D1786" s="98">
        <f t="shared" si="211"/>
        <v>11.544092293903995</v>
      </c>
      <c r="E1786" s="98">
        <v>78.109722222222217</v>
      </c>
      <c r="F1786" s="98">
        <f t="shared" si="209"/>
        <v>93.541382632799625</v>
      </c>
      <c r="G1786" s="98">
        <v>27942.538685637846</v>
      </c>
      <c r="H1786" s="98">
        <v>18.719433593750001</v>
      </c>
      <c r="I1786" s="98">
        <v>6187.5369444444441</v>
      </c>
      <c r="J1786" s="98">
        <f t="shared" si="205"/>
        <v>59.39028862847222</v>
      </c>
      <c r="K1786" s="98">
        <v>70992.170831163196</v>
      </c>
      <c r="L1786" s="98">
        <f t="shared" si="206"/>
        <v>375.9159205086695</v>
      </c>
      <c r="M1786" s="98">
        <f t="shared" si="208"/>
        <v>383.18948555320236</v>
      </c>
      <c r="N1786" s="98">
        <v>5466.0493359374996</v>
      </c>
      <c r="O1786" s="98">
        <v>7179.6525000000001</v>
      </c>
      <c r="P1786" s="98">
        <v>395.94157407389747</v>
      </c>
      <c r="Q1786" s="98">
        <v>20.025653565227984</v>
      </c>
      <c r="R1786" s="98">
        <f t="shared" si="210"/>
        <v>20.278325784999986</v>
      </c>
      <c r="S1786" s="98">
        <f t="shared" si="207"/>
        <v>1201.5392139136791</v>
      </c>
      <c r="T1786" s="101">
        <v>6.9673009976028863</v>
      </c>
    </row>
    <row r="1787" spans="2:20" x14ac:dyDescent="0.2">
      <c r="B1787" s="100">
        <v>43735.291666666664</v>
      </c>
      <c r="C1787" s="98">
        <v>6.0533860413233436</v>
      </c>
      <c r="D1787" s="98">
        <f t="shared" si="211"/>
        <v>11.540761348329568</v>
      </c>
      <c r="E1787" s="98">
        <v>75.093888888888884</v>
      </c>
      <c r="F1787" s="98">
        <f t="shared" si="209"/>
        <v>92.11727383650333</v>
      </c>
      <c r="G1787" s="98">
        <v>32766.196409208376</v>
      </c>
      <c r="H1787" s="98">
        <v>18.682161458333333</v>
      </c>
      <c r="I1787" s="98">
        <v>7312.9202777777782</v>
      </c>
      <c r="J1787" s="98">
        <f t="shared" si="205"/>
        <v>56.411727430555551</v>
      </c>
      <c r="K1787" s="98">
        <v>74042.729843749999</v>
      </c>
      <c r="L1787" s="98">
        <f t="shared" si="206"/>
        <v>376.35575619818849</v>
      </c>
      <c r="M1787" s="98">
        <f t="shared" si="208"/>
        <v>382.2329316896035</v>
      </c>
      <c r="N1787" s="98">
        <v>5395.7232580566406</v>
      </c>
      <c r="O1787" s="98">
        <v>7178.5158333333329</v>
      </c>
      <c r="P1787" s="98">
        <v>395.79277777777776</v>
      </c>
      <c r="Q1787" s="98">
        <v>19.437021579589281</v>
      </c>
      <c r="R1787" s="98">
        <f t="shared" si="210"/>
        <v>20.18595989551299</v>
      </c>
      <c r="S1787" s="98">
        <f t="shared" si="207"/>
        <v>1166.2212947753569</v>
      </c>
      <c r="T1787" s="101">
        <v>6.6941800477630586</v>
      </c>
    </row>
    <row r="1788" spans="2:20" x14ac:dyDescent="0.2">
      <c r="B1788" s="100">
        <v>43735.333333333336</v>
      </c>
      <c r="C1788" s="98">
        <v>7.391696896641192</v>
      </c>
      <c r="D1788" s="98">
        <f t="shared" si="211"/>
        <v>11.537541021390714</v>
      </c>
      <c r="E1788" s="98">
        <v>92.845277777777781</v>
      </c>
      <c r="F1788" s="98">
        <f t="shared" si="209"/>
        <v>91.77295091983666</v>
      </c>
      <c r="G1788" s="98">
        <v>37605.073796291617</v>
      </c>
      <c r="H1788" s="98">
        <v>18.467447916666668</v>
      </c>
      <c r="I1788" s="98">
        <v>8435.1677777777786</v>
      </c>
      <c r="J1788" s="98">
        <f t="shared" si="205"/>
        <v>74.37782986111111</v>
      </c>
      <c r="K1788" s="98">
        <v>74044.9140625</v>
      </c>
      <c r="L1788" s="98">
        <f t="shared" si="206"/>
        <v>375.68764499242519</v>
      </c>
      <c r="M1788" s="98">
        <f t="shared" si="208"/>
        <v>381.22570878886359</v>
      </c>
      <c r="N1788" s="98">
        <v>6203.1802758789063</v>
      </c>
      <c r="O1788" s="98">
        <v>7177.291666666667</v>
      </c>
      <c r="P1788" s="98">
        <v>396.31388888888887</v>
      </c>
      <c r="Q1788" s="98">
        <v>20.626243896463677</v>
      </c>
      <c r="R1788" s="98">
        <f t="shared" si="210"/>
        <v>20.174857178969138</v>
      </c>
      <c r="S1788" s="98">
        <f t="shared" si="207"/>
        <v>1237.5746337878206</v>
      </c>
      <c r="T1788" s="101">
        <v>7.2074926702471567</v>
      </c>
    </row>
    <row r="1789" spans="2:20" x14ac:dyDescent="0.2">
      <c r="B1789" s="100">
        <v>43735.375</v>
      </c>
      <c r="C1789" s="98">
        <v>11.440008511994836</v>
      </c>
      <c r="D1789" s="98">
        <f t="shared" si="211"/>
        <v>11.513750027734622</v>
      </c>
      <c r="E1789" s="98">
        <v>80.342777777777783</v>
      </c>
      <c r="F1789" s="98">
        <f t="shared" si="209"/>
        <v>91.067268049466293</v>
      </c>
      <c r="G1789" s="98">
        <v>42084.42626582252</v>
      </c>
      <c r="H1789" s="98">
        <v>18.530924479166668</v>
      </c>
      <c r="I1789" s="98">
        <v>9552.9011583333086</v>
      </c>
      <c r="J1789" s="98">
        <f t="shared" si="205"/>
        <v>61.811853298611112</v>
      </c>
      <c r="K1789" s="98">
        <v>74044.9140625</v>
      </c>
      <c r="L1789" s="98">
        <f t="shared" si="206"/>
        <v>376.967531633166</v>
      </c>
      <c r="M1789" s="98">
        <f t="shared" si="208"/>
        <v>380.27872509205685</v>
      </c>
      <c r="N1789" s="98">
        <v>8810.9960262044278</v>
      </c>
      <c r="O1789" s="98">
        <v>7185.8033333333333</v>
      </c>
      <c r="P1789" s="98">
        <v>395.97657407416239</v>
      </c>
      <c r="Q1789" s="98">
        <v>19.009042440996403</v>
      </c>
      <c r="R1789" s="98">
        <f t="shared" si="210"/>
        <v>20.074972627323401</v>
      </c>
      <c r="S1789" s="98">
        <f t="shared" si="207"/>
        <v>1140.5425464597843</v>
      </c>
      <c r="T1789" s="101">
        <v>9.7585230907276532</v>
      </c>
    </row>
    <row r="1790" spans="2:20" x14ac:dyDescent="0.2">
      <c r="B1790" s="100">
        <v>43735.416666666664</v>
      </c>
      <c r="C1790" s="98">
        <v>15.319188439640113</v>
      </c>
      <c r="D1790" s="98">
        <f t="shared" si="211"/>
        <v>11.491018615160174</v>
      </c>
      <c r="E1790" s="98">
        <v>70.662222222222226</v>
      </c>
      <c r="F1790" s="98">
        <f t="shared" si="209"/>
        <v>90.112325919836664</v>
      </c>
      <c r="G1790" s="98">
        <v>46699.464222222305</v>
      </c>
      <c r="H1790" s="98">
        <v>18.588964843749999</v>
      </c>
      <c r="I1790" s="98">
        <v>10671.095833333333</v>
      </c>
      <c r="J1790" s="98">
        <f t="shared" si="205"/>
        <v>52.073257378472228</v>
      </c>
      <c r="K1790" s="98">
        <v>74044.9140625</v>
      </c>
      <c r="L1790" s="98">
        <f t="shared" si="206"/>
        <v>375.93913517804725</v>
      </c>
      <c r="M1790" s="98">
        <f t="shared" si="208"/>
        <v>379.277662291767</v>
      </c>
      <c r="N1790" s="98">
        <v>11463.712692057292</v>
      </c>
      <c r="O1790" s="98">
        <v>7483.8850000000002</v>
      </c>
      <c r="P1790" s="98">
        <v>395.98807870367335</v>
      </c>
      <c r="Q1790" s="98">
        <v>20.04894352562609</v>
      </c>
      <c r="R1790" s="98">
        <f t="shared" si="210"/>
        <v>20.032714632858838</v>
      </c>
      <c r="S1790" s="98">
        <f t="shared" si="207"/>
        <v>1202.9366115375653</v>
      </c>
      <c r="T1790" s="101">
        <v>14.562712883883052</v>
      </c>
    </row>
    <row r="1791" spans="2:20" x14ac:dyDescent="0.2">
      <c r="B1791" s="100">
        <v>43735.458333333336</v>
      </c>
      <c r="C1791" s="98">
        <v>15.530715991391077</v>
      </c>
      <c r="D1791" s="98">
        <f t="shared" si="211"/>
        <v>11.458122307580481</v>
      </c>
      <c r="E1791" s="98">
        <v>83.076388888888886</v>
      </c>
      <c r="F1791" s="98">
        <f t="shared" si="209"/>
        <v>88.807589325554275</v>
      </c>
      <c r="G1791" s="98">
        <v>51832.422222222223</v>
      </c>
      <c r="H1791" s="98">
        <v>18.765831163194445</v>
      </c>
      <c r="I1791" s="98">
        <v>11797.827222222222</v>
      </c>
      <c r="J1791" s="98">
        <f t="shared" si="205"/>
        <v>64.310557725694437</v>
      </c>
      <c r="K1791" s="98">
        <v>74044.9140625</v>
      </c>
      <c r="L1791" s="98">
        <f t="shared" si="206"/>
        <v>374.15413106569815</v>
      </c>
      <c r="M1791" s="98">
        <f t="shared" si="208"/>
        <v>378.23276673183364</v>
      </c>
      <c r="N1791" s="98">
        <v>11563.821922200521</v>
      </c>
      <c r="O1791" s="98">
        <v>7538.1641666666665</v>
      </c>
      <c r="P1791" s="98">
        <v>396.20944444444444</v>
      </c>
      <c r="Q1791" s="98">
        <v>22.055313378746312</v>
      </c>
      <c r="R1791" s="98">
        <f t="shared" si="210"/>
        <v>20.04857918036701</v>
      </c>
      <c r="S1791" s="98">
        <f t="shared" si="207"/>
        <v>1323.3188027247788</v>
      </c>
      <c r="T1791" s="101">
        <v>15.550029240089417</v>
      </c>
    </row>
    <row r="1792" spans="2:20" x14ac:dyDescent="0.2">
      <c r="B1792" s="100">
        <v>43735.5</v>
      </c>
      <c r="C1792" s="98">
        <v>15.242927627088632</v>
      </c>
      <c r="D1792" s="98">
        <f t="shared" si="211"/>
        <v>11.458772218387312</v>
      </c>
      <c r="E1792" s="98">
        <v>105.15305555555555</v>
      </c>
      <c r="F1792" s="98">
        <f t="shared" si="209"/>
        <v>89.503275462962961</v>
      </c>
      <c r="G1792" s="98">
        <v>57457.257928247185</v>
      </c>
      <c r="H1792" s="98">
        <v>18.394835069444444</v>
      </c>
      <c r="I1792" s="98">
        <v>12920.58</v>
      </c>
      <c r="J1792" s="98">
        <f t="shared" si="205"/>
        <v>86.758220486111114</v>
      </c>
      <c r="K1792" s="98">
        <v>74044.9140625</v>
      </c>
      <c r="L1792" s="98">
        <f t="shared" si="206"/>
        <v>378.30600822445837</v>
      </c>
      <c r="M1792" s="98">
        <f t="shared" si="208"/>
        <v>377.32932084839064</v>
      </c>
      <c r="N1792" s="98">
        <v>11402.699407552083</v>
      </c>
      <c r="O1792" s="98">
        <v>7451.2583333333332</v>
      </c>
      <c r="P1792" s="98">
        <v>396.53500000000003</v>
      </c>
      <c r="Q1792" s="98">
        <v>18.228991775541669</v>
      </c>
      <c r="R1792" s="98">
        <f t="shared" si="210"/>
        <v>19.94248554306613</v>
      </c>
      <c r="S1792" s="98">
        <f t="shared" si="207"/>
        <v>1093.7395065325002</v>
      </c>
      <c r="T1792" s="101">
        <v>15.449103629733953</v>
      </c>
    </row>
    <row r="1793" spans="2:20" x14ac:dyDescent="0.2">
      <c r="B1793" s="100">
        <v>43735.541666666664</v>
      </c>
      <c r="C1793" s="98">
        <v>14.31665282496691</v>
      </c>
      <c r="D1793" s="98">
        <f t="shared" si="211"/>
        <v>11.432906877407561</v>
      </c>
      <c r="E1793" s="98">
        <v>80.560833333333335</v>
      </c>
      <c r="F1793" s="98">
        <f t="shared" si="209"/>
        <v>88.450995370370364</v>
      </c>
      <c r="G1793" s="98">
        <v>62832.290740742683</v>
      </c>
      <c r="H1793" s="98">
        <v>18.636621093750001</v>
      </c>
      <c r="I1793" s="98">
        <v>14039.264999999999</v>
      </c>
      <c r="J1793" s="98">
        <f t="shared" si="205"/>
        <v>61.924212239583333</v>
      </c>
      <c r="K1793" s="98">
        <v>74044.9140625</v>
      </c>
      <c r="L1793" s="98">
        <f t="shared" si="206"/>
        <v>376.80393290045532</v>
      </c>
      <c r="M1793" s="98">
        <f t="shared" si="208"/>
        <v>376.46584665007282</v>
      </c>
      <c r="N1793" s="98">
        <v>10963.274376627603</v>
      </c>
      <c r="O1793" s="98">
        <v>7286.8608333333332</v>
      </c>
      <c r="P1793" s="98">
        <v>396.1234121465053</v>
      </c>
      <c r="Q1793" s="98">
        <v>19.319479246049994</v>
      </c>
      <c r="R1793" s="98">
        <f t="shared" si="210"/>
        <v>19.874828766006772</v>
      </c>
      <c r="S1793" s="98">
        <f t="shared" si="207"/>
        <v>1159.1687547629997</v>
      </c>
      <c r="T1793" s="101">
        <v>15.077881687879563</v>
      </c>
    </row>
    <row r="1794" spans="2:20" x14ac:dyDescent="0.2">
      <c r="B1794" s="100">
        <v>43735.583333333336</v>
      </c>
      <c r="C1794" s="98">
        <v>13.729116059939066</v>
      </c>
      <c r="D1794" s="98">
        <f t="shared" si="211"/>
        <v>11.417050003396382</v>
      </c>
      <c r="E1794" s="98">
        <v>126.48805555555556</v>
      </c>
      <c r="F1794" s="98">
        <f t="shared" si="209"/>
        <v>89.456006944444425</v>
      </c>
      <c r="G1794" s="98">
        <v>69365.589832285768</v>
      </c>
      <c r="H1794" s="98">
        <v>18.695822482638889</v>
      </c>
      <c r="I1794" s="98">
        <v>15168.458055555555</v>
      </c>
      <c r="J1794" s="98">
        <f t="shared" si="205"/>
        <v>107.79223307291667</v>
      </c>
      <c r="K1794" s="98">
        <v>74044.9140625</v>
      </c>
      <c r="L1794" s="98">
        <f t="shared" si="206"/>
        <v>375.23867550022487</v>
      </c>
      <c r="M1794" s="98">
        <f t="shared" si="208"/>
        <v>376.18463763559083</v>
      </c>
      <c r="N1794" s="98">
        <v>10595.74869954427</v>
      </c>
      <c r="O1794" s="98">
        <v>7224.25</v>
      </c>
      <c r="P1794" s="98">
        <v>396.01101851852405</v>
      </c>
      <c r="Q1794" s="98">
        <v>20.772343018299175</v>
      </c>
      <c r="R1794" s="98">
        <f t="shared" si="210"/>
        <v>19.8441357743162</v>
      </c>
      <c r="S1794" s="98">
        <f t="shared" si="207"/>
        <v>1246.3405810979505</v>
      </c>
      <c r="T1794" s="101">
        <v>14.393876422411866</v>
      </c>
    </row>
    <row r="1795" spans="2:20" x14ac:dyDescent="0.2">
      <c r="B1795" s="100">
        <v>43735.625</v>
      </c>
      <c r="C1795" s="98">
        <v>13.19198149840037</v>
      </c>
      <c r="D1795" s="98">
        <f t="shared" si="211"/>
        <v>11.403163366290016</v>
      </c>
      <c r="E1795" s="98">
        <v>96.213472222222222</v>
      </c>
      <c r="F1795" s="98">
        <f t="shared" si="209"/>
        <v>88.692644675925919</v>
      </c>
      <c r="G1795" s="98">
        <v>75500.810576923293</v>
      </c>
      <c r="H1795" s="98">
        <v>18.538865474237699</v>
      </c>
      <c r="I1795" s="98">
        <v>16295.417929629584</v>
      </c>
      <c r="J1795" s="98">
        <f t="shared" si="205"/>
        <v>77.674606747984527</v>
      </c>
      <c r="K1795" s="98">
        <v>74044.9140625</v>
      </c>
      <c r="L1795" s="98">
        <f t="shared" si="206"/>
        <v>376.36559416914156</v>
      </c>
      <c r="M1795" s="98">
        <f t="shared" si="208"/>
        <v>376.08603520106954</v>
      </c>
      <c r="N1795" s="98">
        <v>10250.140052083334</v>
      </c>
      <c r="O1795" s="98">
        <v>7190.2616666666663</v>
      </c>
      <c r="P1795" s="98">
        <v>396.01074074072972</v>
      </c>
      <c r="Q1795" s="98">
        <v>19.645146571588185</v>
      </c>
      <c r="R1795" s="98">
        <f t="shared" si="210"/>
        <v>19.932043764393018</v>
      </c>
      <c r="S1795" s="98">
        <f t="shared" si="207"/>
        <v>1178.7087942952912</v>
      </c>
      <c r="T1795" s="101">
        <v>13.96402984198752</v>
      </c>
    </row>
    <row r="1796" spans="2:20" x14ac:dyDescent="0.2">
      <c r="B1796" s="100">
        <v>43735.666666666664</v>
      </c>
      <c r="C1796" s="98">
        <v>12.910459835794237</v>
      </c>
      <c r="D1796" s="98">
        <f t="shared" si="211"/>
        <v>11.391890613850483</v>
      </c>
      <c r="E1796" s="98">
        <v>104.09472222222222</v>
      </c>
      <c r="F1796" s="98">
        <f t="shared" si="209"/>
        <v>89.053906249999997</v>
      </c>
      <c r="G1796" s="98">
        <v>82034.175514403978</v>
      </c>
      <c r="H1796" s="98">
        <v>18.743717447916666</v>
      </c>
      <c r="I1796" s="98">
        <v>17427.526388888888</v>
      </c>
      <c r="J1796" s="98">
        <f t="shared" si="205"/>
        <v>85.351004774305551</v>
      </c>
      <c r="K1796" s="98">
        <v>74044.9140625</v>
      </c>
      <c r="L1796" s="98">
        <f t="shared" si="206"/>
        <v>375.19475609651874</v>
      </c>
      <c r="M1796" s="98">
        <f t="shared" si="208"/>
        <v>376.06481643784468</v>
      </c>
      <c r="N1796" s="98">
        <v>10010.174231770834</v>
      </c>
      <c r="O1796" s="98">
        <v>7184.1</v>
      </c>
      <c r="P1796" s="98">
        <v>395.56861111111112</v>
      </c>
      <c r="Q1796" s="98">
        <v>20.373855014592408</v>
      </c>
      <c r="R1796" s="98">
        <f t="shared" si="210"/>
        <v>19.929767157247497</v>
      </c>
      <c r="S1796" s="98">
        <f t="shared" si="207"/>
        <v>1222.4313008755444</v>
      </c>
      <c r="T1796" s="101">
        <v>13.354567818553058</v>
      </c>
    </row>
    <row r="1797" spans="2:20" x14ac:dyDescent="0.2">
      <c r="B1797" s="100">
        <v>43735.708333333336</v>
      </c>
      <c r="C1797" s="98">
        <v>12.608751628841791</v>
      </c>
      <c r="D1797" s="98">
        <f t="shared" si="211"/>
        <v>11.391137084587408</v>
      </c>
      <c r="E1797" s="98">
        <v>118.32861111111112</v>
      </c>
      <c r="F1797" s="98">
        <f t="shared" si="209"/>
        <v>90.175190972222211</v>
      </c>
      <c r="G1797" s="98">
        <v>88276.88444444444</v>
      </c>
      <c r="H1797" s="98">
        <v>18.444097222222222</v>
      </c>
      <c r="I1797" s="98">
        <v>18544.617777777778</v>
      </c>
      <c r="J1797" s="98">
        <f t="shared" si="205"/>
        <v>99.88451388888889</v>
      </c>
      <c r="K1797" s="98">
        <v>74044.9140625</v>
      </c>
      <c r="L1797" s="98">
        <f t="shared" si="206"/>
        <v>376.45702006351621</v>
      </c>
      <c r="M1797" s="98">
        <f t="shared" si="208"/>
        <v>376.08092277418217</v>
      </c>
      <c r="N1797" s="98">
        <v>9684.4572420247405</v>
      </c>
      <c r="O1797" s="98">
        <v>7182.02</v>
      </c>
      <c r="P1797" s="98">
        <v>395.98250000000002</v>
      </c>
      <c r="Q1797" s="98">
        <v>19.525479936483833</v>
      </c>
      <c r="R1797" s="98">
        <f t="shared" si="210"/>
        <v>19.922410820910034</v>
      </c>
      <c r="S1797" s="98">
        <f t="shared" si="207"/>
        <v>1171.5287961890299</v>
      </c>
      <c r="T1797" s="101">
        <v>12.928451242181989</v>
      </c>
    </row>
    <row r="1798" spans="2:20" x14ac:dyDescent="0.2">
      <c r="B1798" s="100">
        <v>43735.75</v>
      </c>
      <c r="C1798" s="98">
        <v>12.476281851069588</v>
      </c>
      <c r="D1798" s="98">
        <f t="shared" si="211"/>
        <v>11.394695869462589</v>
      </c>
      <c r="E1798" s="98">
        <v>97.016944444444448</v>
      </c>
      <c r="F1798" s="98">
        <f t="shared" si="209"/>
        <v>89.210399305555555</v>
      </c>
      <c r="G1798" s="98">
        <v>94293.437887068067</v>
      </c>
      <c r="H1798" s="98">
        <v>18.492990451388888</v>
      </c>
      <c r="I1798" s="98">
        <v>19659.919999999998</v>
      </c>
      <c r="J1798" s="98">
        <f t="shared" ref="J1798:J1861" si="212">E1798-H1798</f>
        <v>78.523953993055557</v>
      </c>
      <c r="K1798" s="98">
        <v>74044.9140625</v>
      </c>
      <c r="L1798" s="98">
        <f t="shared" ref="L1798:L1861" si="213">P1798-Q1798</f>
        <v>375.55793437078182</v>
      </c>
      <c r="M1798" s="98">
        <f t="shared" si="208"/>
        <v>376.06787627348717</v>
      </c>
      <c r="N1798" s="98">
        <v>9620.1890974934904</v>
      </c>
      <c r="O1798" s="98">
        <v>7180.291666666667</v>
      </c>
      <c r="P1798" s="98">
        <v>395.91351851850749</v>
      </c>
      <c r="Q1798" s="98">
        <v>20.355584147725668</v>
      </c>
      <c r="R1798" s="98">
        <f t="shared" si="210"/>
        <v>19.941362028394668</v>
      </c>
      <c r="S1798" s="98">
        <f t="shared" ref="S1798:S1861" si="214">Q1798*60</f>
        <v>1221.3350488635401</v>
      </c>
      <c r="T1798" s="101">
        <v>12.734196098659497</v>
      </c>
    </row>
    <row r="1799" spans="2:20" x14ac:dyDescent="0.2">
      <c r="B1799" s="100">
        <v>43735.791666666664</v>
      </c>
      <c r="C1799" s="98">
        <v>12.498297737969292</v>
      </c>
      <c r="D1799" s="98">
        <f t="shared" si="211"/>
        <v>11.40152344033949</v>
      </c>
      <c r="E1799" s="98">
        <v>90.810277777777785</v>
      </c>
      <c r="F1799" s="98">
        <f t="shared" si="209"/>
        <v>88.989068287037028</v>
      </c>
      <c r="G1799" s="98">
        <v>100131.3184444436</v>
      </c>
      <c r="H1799" s="98">
        <v>18.537944878472221</v>
      </c>
      <c r="I1799" s="98">
        <v>20780.828888888889</v>
      </c>
      <c r="J1799" s="98">
        <f t="shared" si="212"/>
        <v>72.272332899305567</v>
      </c>
      <c r="K1799" s="98">
        <v>74044.9140625</v>
      </c>
      <c r="L1799" s="98">
        <f t="shared" si="213"/>
        <v>376.78717982057896</v>
      </c>
      <c r="M1799" s="98">
        <f t="shared" si="208"/>
        <v>376.09600008164733</v>
      </c>
      <c r="N1799" s="98">
        <v>9675.2347688802092</v>
      </c>
      <c r="O1799" s="98">
        <v>7183.0816666666669</v>
      </c>
      <c r="P1799" s="98">
        <v>396.11833333333334</v>
      </c>
      <c r="Q1799" s="98">
        <v>19.331153512754373</v>
      </c>
      <c r="R1799" s="98">
        <f t="shared" si="210"/>
        <v>19.922831198629726</v>
      </c>
      <c r="S1799" s="98">
        <f t="shared" si="214"/>
        <v>1159.8692107652623</v>
      </c>
      <c r="T1799" s="101">
        <v>12.687642526361678</v>
      </c>
    </row>
    <row r="1800" spans="2:20" x14ac:dyDescent="0.2">
      <c r="B1800" s="100">
        <v>43735.833333333336</v>
      </c>
      <c r="C1800" s="98">
        <v>12.344812463124594</v>
      </c>
      <c r="D1800" s="98">
        <f t="shared" si="211"/>
        <v>11.395333084507291</v>
      </c>
      <c r="E1800" s="98">
        <v>91.947777777777773</v>
      </c>
      <c r="F1800" s="98">
        <f t="shared" si="209"/>
        <v>90.291255787037031</v>
      </c>
      <c r="G1800" s="98">
        <v>105849.74444444444</v>
      </c>
      <c r="H1800" s="98">
        <v>18.38818359375</v>
      </c>
      <c r="I1800" s="98">
        <v>21900.000833333332</v>
      </c>
      <c r="J1800" s="98">
        <f t="shared" si="212"/>
        <v>73.559594184027773</v>
      </c>
      <c r="K1800" s="98">
        <v>74044.9140625</v>
      </c>
      <c r="L1800" s="98">
        <f t="shared" si="213"/>
        <v>375.38570867401444</v>
      </c>
      <c r="M1800" s="98">
        <f t="shared" si="208"/>
        <v>376.06373532613088</v>
      </c>
      <c r="N1800" s="98">
        <v>9639.0319124348953</v>
      </c>
      <c r="O1800" s="98">
        <v>7185.8833333333332</v>
      </c>
      <c r="P1800" s="98">
        <v>395.80407407409615</v>
      </c>
      <c r="Q1800" s="98">
        <v>20.418365400081708</v>
      </c>
      <c r="R1800" s="98">
        <f t="shared" si="210"/>
        <v>19.941583865671813</v>
      </c>
      <c r="S1800" s="98">
        <f t="shared" si="214"/>
        <v>1225.1019240049025</v>
      </c>
      <c r="T1800" s="101">
        <v>12.769114756167401</v>
      </c>
    </row>
    <row r="1801" spans="2:20" x14ac:dyDescent="0.2">
      <c r="B1801" s="100">
        <v>43735.875</v>
      </c>
      <c r="C1801" s="98">
        <v>12.461334609720442</v>
      </c>
      <c r="D1801" s="98">
        <f t="shared" si="211"/>
        <v>11.37738790405659</v>
      </c>
      <c r="E1801" s="98">
        <v>101.61555555555556</v>
      </c>
      <c r="F1801" s="98">
        <f t="shared" si="209"/>
        <v>90.994484953703704</v>
      </c>
      <c r="G1801" s="98">
        <v>111604.55750591012</v>
      </c>
      <c r="H1801" s="98">
        <v>18.676790364583333</v>
      </c>
      <c r="I1801" s="98">
        <v>23016.649444444443</v>
      </c>
      <c r="J1801" s="98">
        <f t="shared" si="212"/>
        <v>82.938765190972219</v>
      </c>
      <c r="K1801" s="98">
        <v>74044.9140625</v>
      </c>
      <c r="L1801" s="98">
        <f t="shared" si="213"/>
        <v>377.00146451684333</v>
      </c>
      <c r="M1801" s="98">
        <f t="shared" si="208"/>
        <v>376.09749502960955</v>
      </c>
      <c r="N1801" s="98">
        <v>9734.3672485351562</v>
      </c>
      <c r="O1801" s="98">
        <v>7185.1416666666664</v>
      </c>
      <c r="P1801" s="98">
        <v>396.31986111111109</v>
      </c>
      <c r="Q1801" s="98">
        <v>19.318396594267753</v>
      </c>
      <c r="R1801" s="98">
        <f t="shared" si="210"/>
        <v>19.91868257268511</v>
      </c>
      <c r="S1801" s="98">
        <f t="shared" si="214"/>
        <v>1159.1037956560651</v>
      </c>
      <c r="T1801" s="101">
        <v>12.953769811331343</v>
      </c>
    </row>
    <row r="1802" spans="2:20" x14ac:dyDescent="0.2">
      <c r="B1802" s="100">
        <v>43735.916666666664</v>
      </c>
      <c r="C1802" s="98">
        <v>12.340199947789207</v>
      </c>
      <c r="D1802" s="98">
        <f t="shared" si="211"/>
        <v>11.319696040917462</v>
      </c>
      <c r="E1802" s="98">
        <v>95.064444444444447</v>
      </c>
      <c r="F1802" s="98">
        <f t="shared" si="209"/>
        <v>91.397945601851845</v>
      </c>
      <c r="G1802" s="98">
        <v>117292.66944444444</v>
      </c>
      <c r="H1802" s="98">
        <v>18.545070167824935</v>
      </c>
      <c r="I1802" s="98">
        <v>24145.559166666666</v>
      </c>
      <c r="J1802" s="98">
        <f t="shared" si="212"/>
        <v>76.519374276619516</v>
      </c>
      <c r="K1802" s="98">
        <v>74044.9140625</v>
      </c>
      <c r="L1802" s="98">
        <f t="shared" si="213"/>
        <v>376.36886190384627</v>
      </c>
      <c r="M1802" s="98">
        <f t="shared" si="208"/>
        <v>376.11405718956712</v>
      </c>
      <c r="N1802" s="98">
        <v>9655.0899169921868</v>
      </c>
      <c r="O1802" s="98">
        <v>7182.1033333333335</v>
      </c>
      <c r="P1802" s="98">
        <v>396.27765432101984</v>
      </c>
      <c r="Q1802" s="98">
        <v>19.908792417173583</v>
      </c>
      <c r="R1802" s="98">
        <f t="shared" si="210"/>
        <v>19.914453231658928</v>
      </c>
      <c r="S1802" s="98">
        <f t="shared" si="214"/>
        <v>1194.527545030415</v>
      </c>
      <c r="T1802" s="101">
        <v>12.837210783255415</v>
      </c>
    </row>
    <row r="1803" spans="2:20" x14ac:dyDescent="0.2">
      <c r="B1803" s="100">
        <v>43735.958333333336</v>
      </c>
      <c r="C1803" s="98">
        <v>12.387942210389818</v>
      </c>
      <c r="D1803" s="98">
        <f t="shared" si="211"/>
        <v>11.290849935885605</v>
      </c>
      <c r="E1803" s="98">
        <v>86.912499999999994</v>
      </c>
      <c r="F1803" s="98">
        <f t="shared" si="209"/>
        <v>91.28646990740738</v>
      </c>
      <c r="G1803" s="98">
        <v>123210.05633903384</v>
      </c>
      <c r="H1803" s="98">
        <v>19.031022135416666</v>
      </c>
      <c r="I1803" s="98">
        <v>25271.396776882466</v>
      </c>
      <c r="J1803" s="98">
        <f t="shared" si="212"/>
        <v>67.881477864583331</v>
      </c>
      <c r="K1803" s="98">
        <v>74044.9140625</v>
      </c>
      <c r="L1803" s="98">
        <f t="shared" si="213"/>
        <v>376.57621664662213</v>
      </c>
      <c r="M1803" s="98">
        <f t="shared" si="208"/>
        <v>376.1388960776016</v>
      </c>
      <c r="N1803" s="98">
        <v>9712.7757649739578</v>
      </c>
      <c r="O1803" s="98">
        <v>7180.8625000000002</v>
      </c>
      <c r="P1803" s="98">
        <v>396.01157407407959</v>
      </c>
      <c r="Q1803" s="98">
        <v>19.435357427457475</v>
      </c>
      <c r="R1803" s="98">
        <f t="shared" si="210"/>
        <v>19.896904724283022</v>
      </c>
      <c r="S1803" s="98">
        <f t="shared" si="214"/>
        <v>1166.1214456474486</v>
      </c>
      <c r="T1803" s="101">
        <v>12.819118165163447</v>
      </c>
    </row>
    <row r="1804" spans="2:20" x14ac:dyDescent="0.2">
      <c r="B1804" s="100">
        <v>43736</v>
      </c>
      <c r="C1804" s="98">
        <v>11.743815671685669</v>
      </c>
      <c r="D1804" s="98">
        <f t="shared" si="211"/>
        <v>11.268617410623342</v>
      </c>
      <c r="E1804" s="98">
        <v>116.855</v>
      </c>
      <c r="F1804" s="98">
        <f t="shared" si="209"/>
        <v>92.521863425925929</v>
      </c>
      <c r="G1804" s="98">
        <v>128658.65217391861</v>
      </c>
      <c r="H1804" s="98">
        <v>18.699728732638889</v>
      </c>
      <c r="I1804" s="98">
        <v>26405.233333333334</v>
      </c>
      <c r="J1804" s="98">
        <f t="shared" si="212"/>
        <v>98.155271267361115</v>
      </c>
      <c r="K1804" s="98">
        <v>74044.9140625</v>
      </c>
      <c r="L1804" s="98">
        <f t="shared" si="213"/>
        <v>376.59287398956462</v>
      </c>
      <c r="M1804" s="98">
        <f t="shared" si="208"/>
        <v>376.17000183678846</v>
      </c>
      <c r="N1804" s="98">
        <v>9275.4483878580722</v>
      </c>
      <c r="O1804" s="98">
        <v>7176.9541666666664</v>
      </c>
      <c r="P1804" s="98">
        <v>396.10814814815507</v>
      </c>
      <c r="Q1804" s="98">
        <v>19.515274158590472</v>
      </c>
      <c r="R1804" s="98">
        <f t="shared" si="210"/>
        <v>19.880555909540391</v>
      </c>
      <c r="S1804" s="98">
        <f t="shared" si="214"/>
        <v>1170.9164495154282</v>
      </c>
      <c r="T1804" s="101">
        <v>12.536734793872391</v>
      </c>
    </row>
    <row r="1805" spans="2:20" x14ac:dyDescent="0.2">
      <c r="B1805" s="100">
        <v>43736.041666666664</v>
      </c>
      <c r="C1805" s="98">
        <v>10.314742125935025</v>
      </c>
      <c r="D1805" s="98">
        <f t="shared" si="211"/>
        <v>11.258819085139123</v>
      </c>
      <c r="E1805" s="98">
        <v>95.779722222222219</v>
      </c>
      <c r="F1805" s="98">
        <f t="shared" si="209"/>
        <v>92.259548611111086</v>
      </c>
      <c r="G1805" s="98">
        <v>3205.5222222222224</v>
      </c>
      <c r="H1805" s="98">
        <v>18.393055555555556</v>
      </c>
      <c r="I1805" s="98">
        <v>700.94777777777779</v>
      </c>
      <c r="J1805" s="98">
        <f t="shared" si="212"/>
        <v>77.386666666666656</v>
      </c>
      <c r="K1805" s="98">
        <v>7492.9478159897326</v>
      </c>
      <c r="L1805" s="98">
        <f t="shared" si="213"/>
        <v>376.45618672312548</v>
      </c>
      <c r="M1805" s="98">
        <f t="shared" si="208"/>
        <v>376.17583883379046</v>
      </c>
      <c r="N1805" s="98">
        <v>8627.3778694661451</v>
      </c>
      <c r="O1805" s="98">
        <v>7178.6824999999999</v>
      </c>
      <c r="P1805" s="98">
        <v>396.01749999999998</v>
      </c>
      <c r="Q1805" s="98">
        <v>19.561313276874522</v>
      </c>
      <c r="R1805" s="98">
        <f t="shared" si="210"/>
        <v>19.873366674882938</v>
      </c>
      <c r="S1805" s="98">
        <f t="shared" si="214"/>
        <v>1173.6787966124714</v>
      </c>
      <c r="T1805" s="101">
        <v>11.759731032053629</v>
      </c>
    </row>
    <row r="1806" spans="2:20" x14ac:dyDescent="0.2">
      <c r="B1806" s="100">
        <v>43736.083333333336</v>
      </c>
      <c r="C1806" s="98">
        <v>9.0552157865335339</v>
      </c>
      <c r="D1806" s="98">
        <f t="shared" si="211"/>
        <v>11.259013689943117</v>
      </c>
      <c r="E1806" s="98">
        <v>95.93138888888889</v>
      </c>
      <c r="F1806" s="98">
        <f t="shared" si="209"/>
        <v>92.394311342592573</v>
      </c>
      <c r="G1806" s="98">
        <v>8378.1166666666668</v>
      </c>
      <c r="H1806" s="98">
        <v>18.509928385416668</v>
      </c>
      <c r="I1806" s="98">
        <v>1668.5119444444445</v>
      </c>
      <c r="J1806" s="98">
        <f t="shared" si="212"/>
        <v>77.421460503472218</v>
      </c>
      <c r="K1806" s="98">
        <v>21871.198364800348</v>
      </c>
      <c r="L1806" s="98">
        <f t="shared" si="213"/>
        <v>375.90857564748575</v>
      </c>
      <c r="M1806" s="98">
        <f t="shared" si="208"/>
        <v>376.187630310656</v>
      </c>
      <c r="N1806" s="98">
        <v>7701.9451314290363</v>
      </c>
      <c r="O1806" s="98">
        <v>7181.9775</v>
      </c>
      <c r="P1806" s="98">
        <v>395.50388888888887</v>
      </c>
      <c r="Q1806" s="98">
        <v>19.595313241403137</v>
      </c>
      <c r="R1806" s="98">
        <f t="shared" si="210"/>
        <v>19.842292790609935</v>
      </c>
      <c r="S1806" s="98">
        <f t="shared" si="214"/>
        <v>1175.7187944841883</v>
      </c>
      <c r="T1806" s="101">
        <v>10.47073651310755</v>
      </c>
    </row>
    <row r="1807" spans="2:20" x14ac:dyDescent="0.2">
      <c r="B1807" s="100">
        <v>43736.125</v>
      </c>
      <c r="C1807" s="98">
        <v>7.9320633474398505</v>
      </c>
      <c r="D1807" s="98">
        <f t="shared" si="211"/>
        <v>11.265010894204991</v>
      </c>
      <c r="E1807" s="98">
        <v>96.128055555555562</v>
      </c>
      <c r="F1807" s="98">
        <f t="shared" si="209"/>
        <v>93.10725115740739</v>
      </c>
      <c r="G1807" s="98">
        <v>14339.972222222223</v>
      </c>
      <c r="H1807" s="98">
        <v>18.420355902777779</v>
      </c>
      <c r="I1807" s="98">
        <v>2785.4402777777777</v>
      </c>
      <c r="J1807" s="98">
        <f t="shared" si="212"/>
        <v>77.707699652777791</v>
      </c>
      <c r="K1807" s="98">
        <v>36684.41205403646</v>
      </c>
      <c r="L1807" s="98">
        <f t="shared" si="213"/>
        <v>376.82834780274266</v>
      </c>
      <c r="M1807" s="98">
        <f t="shared" si="208"/>
        <v>376.19445885693608</v>
      </c>
      <c r="N1807" s="98">
        <v>6993.7655997721358</v>
      </c>
      <c r="O1807" s="98">
        <v>7181.1741666666667</v>
      </c>
      <c r="P1807" s="98">
        <v>396.3400925925705</v>
      </c>
      <c r="Q1807" s="98">
        <v>19.511744789827823</v>
      </c>
      <c r="R1807" s="98">
        <f t="shared" si="210"/>
        <v>19.827088472724018</v>
      </c>
      <c r="S1807" s="98">
        <f t="shared" si="214"/>
        <v>1170.7046873896693</v>
      </c>
      <c r="T1807" s="101">
        <v>9.2152814930505382</v>
      </c>
    </row>
    <row r="1808" spans="2:20" x14ac:dyDescent="0.2">
      <c r="B1808" s="100">
        <v>43736.166666666664</v>
      </c>
      <c r="C1808" s="98">
        <v>7.1693715986112752</v>
      </c>
      <c r="D1808" s="98">
        <f t="shared" si="211"/>
        <v>11.281855270385359</v>
      </c>
      <c r="E1808" s="98">
        <v>126.67986111111111</v>
      </c>
      <c r="F1808" s="98">
        <f t="shared" si="209"/>
        <v>94.80086805555554</v>
      </c>
      <c r="G1808" s="98">
        <v>21100.338596492344</v>
      </c>
      <c r="H1808" s="98">
        <v>18.368858506944445</v>
      </c>
      <c r="I1808" s="98">
        <v>3900.9958333333334</v>
      </c>
      <c r="J1808" s="98">
        <f t="shared" si="212"/>
        <v>108.31100260416666</v>
      </c>
      <c r="K1808" s="98">
        <v>50280.845139973957</v>
      </c>
      <c r="L1808" s="98">
        <f t="shared" si="213"/>
        <v>376.52076819806251</v>
      </c>
      <c r="M1808" s="98">
        <f t="shared" si="208"/>
        <v>376.22028441174393</v>
      </c>
      <c r="N1808" s="98">
        <v>6402.1873596191408</v>
      </c>
      <c r="O1808" s="98">
        <v>7182.42</v>
      </c>
      <c r="P1808" s="98">
        <v>396.10370370388029</v>
      </c>
      <c r="Q1808" s="98">
        <v>19.582935505817748</v>
      </c>
      <c r="R1808" s="98">
        <f t="shared" si="210"/>
        <v>19.812930356196201</v>
      </c>
      <c r="S1808" s="98">
        <f t="shared" si="214"/>
        <v>1174.9761303490648</v>
      </c>
      <c r="T1808" s="101">
        <v>8.2703864737263775</v>
      </c>
    </row>
    <row r="1809" spans="2:20" x14ac:dyDescent="0.2">
      <c r="B1809" s="100">
        <v>43736.208333333336</v>
      </c>
      <c r="C1809" s="98">
        <v>6.5897056534301699</v>
      </c>
      <c r="D1809" s="98">
        <f t="shared" si="211"/>
        <v>11.296713190944622</v>
      </c>
      <c r="E1809" s="98">
        <v>102.78457070708275</v>
      </c>
      <c r="F1809" s="98">
        <f t="shared" si="209"/>
        <v>96.18729692760995</v>
      </c>
      <c r="G1809" s="98">
        <v>27358.533760683404</v>
      </c>
      <c r="H1809" s="98">
        <v>18.567534722222224</v>
      </c>
      <c r="I1809" s="98">
        <v>5012.4158333333335</v>
      </c>
      <c r="J1809" s="98">
        <f t="shared" si="212"/>
        <v>84.21703598486053</v>
      </c>
      <c r="K1809" s="98">
        <v>62120.44920355903</v>
      </c>
      <c r="L1809" s="98">
        <f t="shared" si="213"/>
        <v>376.88988626986742</v>
      </c>
      <c r="M1809" s="98">
        <f t="shared" si="208"/>
        <v>376.26083796225197</v>
      </c>
      <c r="N1809" s="98">
        <v>6018.5313358561198</v>
      </c>
      <c r="O1809" s="98">
        <v>7184.1616666666669</v>
      </c>
      <c r="P1809" s="98">
        <v>396.52398148149251</v>
      </c>
      <c r="Q1809" s="98">
        <v>19.634095211625098</v>
      </c>
      <c r="R1809" s="98">
        <f t="shared" si="210"/>
        <v>19.801493318033515</v>
      </c>
      <c r="S1809" s="98">
        <f t="shared" si="214"/>
        <v>1178.0457126975059</v>
      </c>
      <c r="T1809" s="101">
        <v>7.5911704272273672</v>
      </c>
    </row>
    <row r="1810" spans="2:20" x14ac:dyDescent="0.2">
      <c r="B1810" s="100">
        <v>43736.25</v>
      </c>
      <c r="C1810" s="98">
        <v>6.2507910855611168</v>
      </c>
      <c r="D1810" s="98">
        <f t="shared" si="211"/>
        <v>11.30414414355338</v>
      </c>
      <c r="E1810" s="98">
        <v>95.713333333333338</v>
      </c>
      <c r="F1810" s="98">
        <f t="shared" si="209"/>
        <v>96.920780723906248</v>
      </c>
      <c r="G1810" s="98">
        <v>34161.579248369002</v>
      </c>
      <c r="H1810" s="98">
        <v>18.384602864583332</v>
      </c>
      <c r="I1810" s="98">
        <v>6133.9619444444443</v>
      </c>
      <c r="J1810" s="98">
        <f t="shared" si="212"/>
        <v>77.32873046875001</v>
      </c>
      <c r="K1810" s="98">
        <v>71181.92036168999</v>
      </c>
      <c r="L1810" s="98">
        <f t="shared" si="213"/>
        <v>376.34918602256499</v>
      </c>
      <c r="M1810" s="98">
        <f t="shared" si="208"/>
        <v>376.2788906919975</v>
      </c>
      <c r="N1810" s="98">
        <v>5670.0293473307293</v>
      </c>
      <c r="O1810" s="98">
        <v>7177.8183333333336</v>
      </c>
      <c r="P1810" s="98">
        <v>395.91333333333336</v>
      </c>
      <c r="Q1810" s="98">
        <v>19.564147310768345</v>
      </c>
      <c r="R1810" s="98">
        <f t="shared" si="210"/>
        <v>19.782263890764366</v>
      </c>
      <c r="S1810" s="98">
        <f t="shared" si="214"/>
        <v>1173.8488386461006</v>
      </c>
      <c r="T1810" s="101">
        <v>7.1021283818210943</v>
      </c>
    </row>
    <row r="1811" spans="2:20" x14ac:dyDescent="0.2">
      <c r="B1811" s="100">
        <v>43736.291666666664</v>
      </c>
      <c r="C1811" s="98">
        <v>6.2654646671595398</v>
      </c>
      <c r="D1811" s="98">
        <f t="shared" si="211"/>
        <v>11.312980752963222</v>
      </c>
      <c r="E1811" s="98">
        <v>135.79750000000001</v>
      </c>
      <c r="F1811" s="98">
        <f t="shared" si="209"/>
        <v>99.450097853535866</v>
      </c>
      <c r="G1811" s="98">
        <v>40582.618055558472</v>
      </c>
      <c r="H1811" s="98">
        <v>18.469824218749999</v>
      </c>
      <c r="I1811" s="98">
        <v>7247.2763888888885</v>
      </c>
      <c r="J1811" s="98">
        <f t="shared" si="212"/>
        <v>117.32767578125001</v>
      </c>
      <c r="K1811" s="98">
        <v>74297.836432566706</v>
      </c>
      <c r="L1811" s="98">
        <f t="shared" si="213"/>
        <v>377.07766606847076</v>
      </c>
      <c r="M1811" s="98">
        <f t="shared" si="208"/>
        <v>376.30897026992602</v>
      </c>
      <c r="N1811" s="98">
        <v>5615.1102482096358</v>
      </c>
      <c r="O1811" s="98">
        <v>7176.8275000000003</v>
      </c>
      <c r="P1811" s="98">
        <v>396.71296296295191</v>
      </c>
      <c r="Q1811" s="98">
        <v>19.635296894481161</v>
      </c>
      <c r="R1811" s="98">
        <f t="shared" si="210"/>
        <v>19.790525362218194</v>
      </c>
      <c r="S1811" s="98">
        <f t="shared" si="214"/>
        <v>1178.1178136688698</v>
      </c>
      <c r="T1811" s="101">
        <v>6.8167618763499842</v>
      </c>
    </row>
    <row r="1812" spans="2:20" x14ac:dyDescent="0.2">
      <c r="B1812" s="100">
        <v>43736.333333333336</v>
      </c>
      <c r="C1812" s="98">
        <v>6.6094281998380193</v>
      </c>
      <c r="D1812" s="98">
        <f t="shared" si="211"/>
        <v>11.280386223929758</v>
      </c>
      <c r="E1812" s="98">
        <v>102.34166666665011</v>
      </c>
      <c r="F1812" s="98">
        <f t="shared" si="209"/>
        <v>99.845780723905548</v>
      </c>
      <c r="G1812" s="98">
        <v>47273.35740740988</v>
      </c>
      <c r="H1812" s="98">
        <v>18.376171875000001</v>
      </c>
      <c r="I1812" s="98">
        <v>8364.0022222222215</v>
      </c>
      <c r="J1812" s="98">
        <f t="shared" si="212"/>
        <v>83.965494791650116</v>
      </c>
      <c r="K1812" s="98">
        <v>74299.4765625</v>
      </c>
      <c r="L1812" s="98">
        <f t="shared" si="213"/>
        <v>376.76564739512588</v>
      </c>
      <c r="M1812" s="98">
        <f t="shared" si="208"/>
        <v>376.3538870367052</v>
      </c>
      <c r="N1812" s="98">
        <v>5793.9182421875003</v>
      </c>
      <c r="O1812" s="98">
        <v>7180.1408333333329</v>
      </c>
      <c r="P1812" s="98">
        <v>396.26037037036485</v>
      </c>
      <c r="Q1812" s="98">
        <v>19.49472297523895</v>
      </c>
      <c r="R1812" s="98">
        <f t="shared" si="210"/>
        <v>19.74337865716716</v>
      </c>
      <c r="S1812" s="98">
        <f t="shared" si="214"/>
        <v>1169.6833785143369</v>
      </c>
      <c r="T1812" s="101">
        <v>7.0905763039418366</v>
      </c>
    </row>
    <row r="1813" spans="2:20" x14ac:dyDescent="0.2">
      <c r="B1813" s="100">
        <v>43736.375</v>
      </c>
      <c r="C1813" s="98">
        <v>8.0735492701983702</v>
      </c>
      <c r="D1813" s="98">
        <f t="shared" si="211"/>
        <v>11.140117088854902</v>
      </c>
      <c r="E1813" s="98">
        <v>107.78166666666667</v>
      </c>
      <c r="F1813" s="98">
        <f t="shared" si="209"/>
        <v>100.98906776094259</v>
      </c>
      <c r="G1813" s="98">
        <v>53805.351888890495</v>
      </c>
      <c r="H1813" s="98">
        <v>18.524542629551821</v>
      </c>
      <c r="I1813" s="98">
        <v>9474.7491666666665</v>
      </c>
      <c r="J1813" s="98">
        <f t="shared" si="212"/>
        <v>89.257124037114849</v>
      </c>
      <c r="K1813" s="98">
        <v>74299.4765625</v>
      </c>
      <c r="L1813" s="98">
        <f t="shared" si="213"/>
        <v>376.59219573075444</v>
      </c>
      <c r="M1813" s="98">
        <f t="shared" si="208"/>
        <v>376.3382480407713</v>
      </c>
      <c r="N1813" s="98">
        <v>6656.4752156575523</v>
      </c>
      <c r="O1813" s="98">
        <v>7186.8308333333334</v>
      </c>
      <c r="P1813" s="98">
        <v>396.31231481479273</v>
      </c>
      <c r="Q1813" s="98">
        <v>19.720119084038306</v>
      </c>
      <c r="R1813" s="98">
        <f t="shared" si="210"/>
        <v>19.77300685062724</v>
      </c>
      <c r="S1813" s="98">
        <f t="shared" si="214"/>
        <v>1183.2071450422984</v>
      </c>
      <c r="T1813" s="101">
        <v>7.8013195417490273</v>
      </c>
    </row>
    <row r="1814" spans="2:20" x14ac:dyDescent="0.2">
      <c r="B1814" s="100">
        <v>43736.416666666664</v>
      </c>
      <c r="C1814" s="98">
        <v>11.07878879289712</v>
      </c>
      <c r="D1814" s="98">
        <f t="shared" si="211"/>
        <v>10.963433770240611</v>
      </c>
      <c r="E1814" s="98">
        <v>87.369722222222222</v>
      </c>
      <c r="F1814" s="98">
        <f t="shared" si="209"/>
        <v>101.68521359427592</v>
      </c>
      <c r="G1814" s="98">
        <v>59814.238888888889</v>
      </c>
      <c r="H1814" s="98">
        <v>18.453645833333333</v>
      </c>
      <c r="I1814" s="98">
        <v>10589.531666666666</v>
      </c>
      <c r="J1814" s="98">
        <f t="shared" si="212"/>
        <v>68.916076388888882</v>
      </c>
      <c r="K1814" s="98">
        <v>74299.4765625</v>
      </c>
      <c r="L1814" s="98">
        <f t="shared" si="213"/>
        <v>376.51491028344083</v>
      </c>
      <c r="M1814" s="98">
        <f t="shared" si="208"/>
        <v>376.3622386701627</v>
      </c>
      <c r="N1814" s="98">
        <v>8656.0580261230461</v>
      </c>
      <c r="O1814" s="98">
        <v>7191.1108333333332</v>
      </c>
      <c r="P1814" s="98">
        <v>396.08041666666668</v>
      </c>
      <c r="Q1814" s="98">
        <v>19.565506383225827</v>
      </c>
      <c r="R1814" s="98">
        <f t="shared" si="210"/>
        <v>19.752863636360562</v>
      </c>
      <c r="S1814" s="98">
        <f t="shared" si="214"/>
        <v>1173.9303829935495</v>
      </c>
      <c r="T1814" s="101">
        <v>10.111994283537433</v>
      </c>
    </row>
    <row r="1815" spans="2:20" x14ac:dyDescent="0.2">
      <c r="B1815" s="100">
        <v>43736.458333333336</v>
      </c>
      <c r="C1815" s="98">
        <v>13.215814299907587</v>
      </c>
      <c r="D1815" s="98">
        <f t="shared" si="211"/>
        <v>10.866979533095467</v>
      </c>
      <c r="E1815" s="98">
        <v>90.666611111097865</v>
      </c>
      <c r="F1815" s="98">
        <f t="shared" si="209"/>
        <v>102.00147285353462</v>
      </c>
      <c r="G1815" s="98">
        <v>64928.772546086315</v>
      </c>
      <c r="H1815" s="98">
        <v>18.478266059027778</v>
      </c>
      <c r="I1815" s="98">
        <v>11709.450218518517</v>
      </c>
      <c r="J1815" s="98">
        <f t="shared" si="212"/>
        <v>72.18834505207009</v>
      </c>
      <c r="K1815" s="98">
        <v>74299.4765625</v>
      </c>
      <c r="L1815" s="98">
        <f t="shared" si="213"/>
        <v>376.887117350474</v>
      </c>
      <c r="M1815" s="98">
        <f t="shared" si="208"/>
        <v>376.47611309869495</v>
      </c>
      <c r="N1815" s="98">
        <v>10260.773049316405</v>
      </c>
      <c r="O1815" s="98">
        <v>7209.8466666666664</v>
      </c>
      <c r="P1815" s="98">
        <v>396.23722222222221</v>
      </c>
      <c r="Q1815" s="98">
        <v>19.350104871748222</v>
      </c>
      <c r="R1815" s="98">
        <f t="shared" si="210"/>
        <v>19.640146615235643</v>
      </c>
      <c r="S1815" s="98">
        <f t="shared" si="214"/>
        <v>1161.0062923048933</v>
      </c>
      <c r="T1815" s="101">
        <v>12.721011141796803</v>
      </c>
    </row>
    <row r="1816" spans="2:20" x14ac:dyDescent="0.2">
      <c r="B1816" s="100">
        <v>43736.5</v>
      </c>
      <c r="C1816" s="98">
        <v>14.629125502232927</v>
      </c>
      <c r="D1816" s="98">
        <f t="shared" si="211"/>
        <v>10.841404444559812</v>
      </c>
      <c r="E1816" s="98">
        <v>107.87527777777778</v>
      </c>
      <c r="F1816" s="98">
        <f t="shared" si="209"/>
        <v>102.11489877946057</v>
      </c>
      <c r="G1816" s="98">
        <v>70413.045061728684</v>
      </c>
      <c r="H1816" s="98">
        <v>18.341905381944443</v>
      </c>
      <c r="I1816" s="98">
        <v>12827.020833333334</v>
      </c>
      <c r="J1816" s="98">
        <f t="shared" si="212"/>
        <v>89.533372395833339</v>
      </c>
      <c r="K1816" s="98">
        <v>74299.4765625</v>
      </c>
      <c r="L1816" s="98">
        <f t="shared" si="213"/>
        <v>376.76166125189098</v>
      </c>
      <c r="M1816" s="98">
        <f t="shared" si="208"/>
        <v>376.41176530817137</v>
      </c>
      <c r="N1816" s="98">
        <v>11098.067600911458</v>
      </c>
      <c r="O1816" s="98">
        <v>7334.5083333333332</v>
      </c>
      <c r="P1816" s="98">
        <v>396.35453703704809</v>
      </c>
      <c r="Q1816" s="98">
        <v>19.592875785157084</v>
      </c>
      <c r="R1816" s="98">
        <f t="shared" si="210"/>
        <v>19.696975115636288</v>
      </c>
      <c r="S1816" s="98">
        <f t="shared" si="214"/>
        <v>1175.5725471094249</v>
      </c>
      <c r="T1816" s="101">
        <v>14.347409308362856</v>
      </c>
    </row>
    <row r="1817" spans="2:20" x14ac:dyDescent="0.2">
      <c r="B1817" s="100">
        <v>43736.541666666664</v>
      </c>
      <c r="C1817" s="98">
        <v>15.116672328313191</v>
      </c>
      <c r="D1817" s="98">
        <f t="shared" si="211"/>
        <v>10.874738590532575</v>
      </c>
      <c r="E1817" s="98">
        <v>94.040555555555557</v>
      </c>
      <c r="F1817" s="98">
        <f t="shared" si="209"/>
        <v>102.67655387205313</v>
      </c>
      <c r="G1817" s="98">
        <v>77321.68305555555</v>
      </c>
      <c r="H1817" s="98">
        <v>18.492447916666666</v>
      </c>
      <c r="I1817" s="98">
        <v>13937.339722222223</v>
      </c>
      <c r="J1817" s="98">
        <f t="shared" si="212"/>
        <v>75.548107638888894</v>
      </c>
      <c r="K1817" s="98">
        <v>74299.4765625</v>
      </c>
      <c r="L1817" s="98">
        <f t="shared" si="213"/>
        <v>376.94331173329306</v>
      </c>
      <c r="M1817" s="98">
        <f t="shared" si="208"/>
        <v>376.41757275953961</v>
      </c>
      <c r="N1817" s="98">
        <v>11382.120612792969</v>
      </c>
      <c r="O1817" s="98">
        <v>7440.0533333333333</v>
      </c>
      <c r="P1817" s="98">
        <v>396.43666666666667</v>
      </c>
      <c r="Q1817" s="98">
        <v>19.493354933373631</v>
      </c>
      <c r="R1817" s="98">
        <f t="shared" si="210"/>
        <v>19.704219935941438</v>
      </c>
      <c r="S1817" s="98">
        <f t="shared" si="214"/>
        <v>1169.6012960024179</v>
      </c>
      <c r="T1817" s="101">
        <v>15.08417049911287</v>
      </c>
    </row>
    <row r="1818" spans="2:20" x14ac:dyDescent="0.2">
      <c r="B1818" s="100">
        <v>43736.583333333336</v>
      </c>
      <c r="C1818" s="98">
        <v>14.60573592821757</v>
      </c>
      <c r="D1818" s="98">
        <f t="shared" si="211"/>
        <v>10.911264418377513</v>
      </c>
      <c r="E1818" s="98">
        <v>122.2936111111111</v>
      </c>
      <c r="F1818" s="98">
        <f t="shared" si="209"/>
        <v>102.50178535353461</v>
      </c>
      <c r="G1818" s="98">
        <v>83674.484444444446</v>
      </c>
      <c r="H1818" s="98">
        <v>18.272840711805557</v>
      </c>
      <c r="I1818" s="98">
        <v>15044.638888888889</v>
      </c>
      <c r="J1818" s="98">
        <f t="shared" si="212"/>
        <v>104.02077039930555</v>
      </c>
      <c r="K1818" s="98">
        <v>74299.4765625</v>
      </c>
      <c r="L1818" s="98">
        <f t="shared" si="213"/>
        <v>376.70929785678788</v>
      </c>
      <c r="M1818" s="98">
        <f t="shared" si="208"/>
        <v>376.47884869106309</v>
      </c>
      <c r="N1818" s="98">
        <v>11117.235895182292</v>
      </c>
      <c r="O1818" s="98">
        <v>7339.9</v>
      </c>
      <c r="P1818" s="98">
        <v>396.06111111111113</v>
      </c>
      <c r="Q1818" s="98">
        <v>19.351813254323272</v>
      </c>
      <c r="R1818" s="98">
        <f t="shared" si="210"/>
        <v>19.645031195775776</v>
      </c>
      <c r="S1818" s="98">
        <f t="shared" si="214"/>
        <v>1161.1087952593964</v>
      </c>
      <c r="T1818" s="101">
        <v>15.199700021332021</v>
      </c>
    </row>
    <row r="1819" spans="2:20" x14ac:dyDescent="0.2">
      <c r="B1819" s="100">
        <v>43736.625</v>
      </c>
      <c r="C1819" s="98">
        <v>13.976026203745148</v>
      </c>
      <c r="D1819" s="98">
        <f t="shared" si="211"/>
        <v>10.943932947766877</v>
      </c>
      <c r="E1819" s="98">
        <v>95.138888888888886</v>
      </c>
      <c r="F1819" s="98">
        <f t="shared" si="209"/>
        <v>102.45701104797907</v>
      </c>
      <c r="G1819" s="98">
        <v>89635.57710727943</v>
      </c>
      <c r="H1819" s="98">
        <v>18.55435924369748</v>
      </c>
      <c r="I1819" s="98">
        <v>16151.041111111112</v>
      </c>
      <c r="J1819" s="98">
        <f t="shared" si="212"/>
        <v>76.584529645191409</v>
      </c>
      <c r="K1819" s="98">
        <v>74299.4765625</v>
      </c>
      <c r="L1819" s="98">
        <f t="shared" si="213"/>
        <v>376.09392977626374</v>
      </c>
      <c r="M1819" s="98">
        <f t="shared" ref="M1819:M1882" si="215">AVERAGE(L1796:L1819)</f>
        <v>376.46752934135981</v>
      </c>
      <c r="N1819" s="98">
        <v>10756.292541503906</v>
      </c>
      <c r="O1819" s="98">
        <v>7246.8675000000003</v>
      </c>
      <c r="P1819" s="98">
        <v>395.89263888888888</v>
      </c>
      <c r="Q1819" s="98">
        <v>19.798709112625154</v>
      </c>
      <c r="R1819" s="98">
        <f t="shared" si="210"/>
        <v>19.65142963498565</v>
      </c>
      <c r="S1819" s="98">
        <f t="shared" si="214"/>
        <v>1187.9225467575093</v>
      </c>
      <c r="T1819" s="101">
        <v>14.556200305444396</v>
      </c>
    </row>
    <row r="1820" spans="2:20" x14ac:dyDescent="0.2">
      <c r="B1820" s="100">
        <v>43736.666666666664</v>
      </c>
      <c r="C1820" s="98">
        <v>13.539676778581407</v>
      </c>
      <c r="D1820" s="98">
        <f t="shared" si="211"/>
        <v>10.970150320383008</v>
      </c>
      <c r="E1820" s="98">
        <v>106.77083333333333</v>
      </c>
      <c r="F1820" s="98">
        <f t="shared" si="209"/>
        <v>102.56851567760867</v>
      </c>
      <c r="G1820" s="98">
        <v>95969.472750000321</v>
      </c>
      <c r="H1820" s="98">
        <v>18.545757378472221</v>
      </c>
      <c r="I1820" s="98">
        <v>17266.077499999999</v>
      </c>
      <c r="J1820" s="98">
        <f t="shared" si="212"/>
        <v>88.225075954861111</v>
      </c>
      <c r="K1820" s="98">
        <v>74299.4765625</v>
      </c>
      <c r="L1820" s="98">
        <f t="shared" si="213"/>
        <v>376.93012656010274</v>
      </c>
      <c r="M1820" s="98">
        <f t="shared" si="215"/>
        <v>376.53983644400915</v>
      </c>
      <c r="N1820" s="98">
        <v>10518.171219889324</v>
      </c>
      <c r="O1820" s="98">
        <v>7221.0974999999999</v>
      </c>
      <c r="P1820" s="98">
        <v>396.10023148148423</v>
      </c>
      <c r="Q1820" s="98">
        <v>19.170104921381508</v>
      </c>
      <c r="R1820" s="98">
        <f t="shared" si="210"/>
        <v>19.601273381101858</v>
      </c>
      <c r="S1820" s="98">
        <f t="shared" si="214"/>
        <v>1150.2062952828906</v>
      </c>
      <c r="T1820" s="101">
        <v>14.195791182833895</v>
      </c>
    </row>
    <row r="1821" spans="2:20" x14ac:dyDescent="0.2">
      <c r="B1821" s="100">
        <v>43736.708333333336</v>
      </c>
      <c r="C1821" s="98">
        <v>13.537129756609598</v>
      </c>
      <c r="D1821" s="98">
        <f t="shared" si="211"/>
        <v>11.008832742373336</v>
      </c>
      <c r="E1821" s="98">
        <v>86.235833333333332</v>
      </c>
      <c r="F1821" s="98">
        <f t="shared" ref="F1821:F1884" si="216">AVERAGE(E1798:E1821)</f>
        <v>101.23131660353459</v>
      </c>
      <c r="G1821" s="98">
        <v>101835.55</v>
      </c>
      <c r="H1821" s="98">
        <v>18.201974826388888</v>
      </c>
      <c r="I1821" s="98">
        <v>18372.691666666666</v>
      </c>
      <c r="J1821" s="98">
        <f t="shared" si="212"/>
        <v>68.033858506944441</v>
      </c>
      <c r="K1821" s="98">
        <v>74299.4765625</v>
      </c>
      <c r="L1821" s="98">
        <f t="shared" si="213"/>
        <v>375.88033724374139</v>
      </c>
      <c r="M1821" s="98">
        <f t="shared" si="215"/>
        <v>376.51580799318526</v>
      </c>
      <c r="N1821" s="98">
        <v>10470.069535319011</v>
      </c>
      <c r="O1821" s="98">
        <v>7239.7749999999996</v>
      </c>
      <c r="P1821" s="98">
        <v>395.61287037038142</v>
      </c>
      <c r="Q1821" s="98">
        <v>19.732533126640028</v>
      </c>
      <c r="R1821" s="98">
        <f t="shared" ref="R1821:R1884" si="217">AVERAGE(Q1798:Q1821)</f>
        <v>19.609900597358365</v>
      </c>
      <c r="S1821" s="98">
        <f t="shared" si="214"/>
        <v>1183.9519875984017</v>
      </c>
      <c r="T1821" s="101">
        <v>13.927894012398189</v>
      </c>
    </row>
    <row r="1822" spans="2:20" x14ac:dyDescent="0.2">
      <c r="B1822" s="100">
        <v>43736.75</v>
      </c>
      <c r="C1822" s="98">
        <v>12.953813969824049</v>
      </c>
      <c r="D1822" s="98">
        <f t="shared" si="211"/>
        <v>11.028729913988107</v>
      </c>
      <c r="E1822" s="98">
        <v>124.0025</v>
      </c>
      <c r="F1822" s="98">
        <f t="shared" si="216"/>
        <v>102.35571475168278</v>
      </c>
      <c r="G1822" s="98">
        <v>108501.76028528664</v>
      </c>
      <c r="H1822" s="98">
        <v>18.405902777777779</v>
      </c>
      <c r="I1822" s="98">
        <v>19472.939722222221</v>
      </c>
      <c r="J1822" s="98">
        <f t="shared" si="212"/>
        <v>105.59659722222221</v>
      </c>
      <c r="K1822" s="98">
        <v>74299.4765625</v>
      </c>
      <c r="L1822" s="98">
        <f t="shared" si="213"/>
        <v>376.99341663998655</v>
      </c>
      <c r="M1822" s="98">
        <f t="shared" si="215"/>
        <v>376.57561975440211</v>
      </c>
      <c r="N1822" s="98">
        <v>10068.25787841797</v>
      </c>
      <c r="O1822" s="98">
        <v>7193.3841666666667</v>
      </c>
      <c r="P1822" s="98">
        <v>396.21138888888891</v>
      </c>
      <c r="Q1822" s="98">
        <v>19.217972248902338</v>
      </c>
      <c r="R1822" s="98">
        <f t="shared" si="217"/>
        <v>19.562500101574063</v>
      </c>
      <c r="S1822" s="98">
        <f t="shared" si="214"/>
        <v>1153.0783349341402</v>
      </c>
      <c r="T1822" s="101">
        <v>13.467085544761892</v>
      </c>
    </row>
    <row r="1823" spans="2:20" x14ac:dyDescent="0.2">
      <c r="B1823" s="100">
        <v>43736.791666666664</v>
      </c>
      <c r="C1823" s="98">
        <v>12.734422369533116</v>
      </c>
      <c r="D1823" s="98">
        <f t="shared" si="211"/>
        <v>11.038568440303264</v>
      </c>
      <c r="E1823" s="98">
        <v>93.456944444444446</v>
      </c>
      <c r="F1823" s="98">
        <f t="shared" si="216"/>
        <v>102.46599252946055</v>
      </c>
      <c r="G1823" s="98">
        <v>114217.56862745286</v>
      </c>
      <c r="H1823" s="98">
        <v>18.4482421875</v>
      </c>
      <c r="I1823" s="98">
        <v>20586.546944444446</v>
      </c>
      <c r="J1823" s="98">
        <f t="shared" si="212"/>
        <v>75.008702256944446</v>
      </c>
      <c r="K1823" s="98">
        <v>74299.4765625</v>
      </c>
      <c r="L1823" s="98">
        <f t="shared" si="213"/>
        <v>375.25395750860372</v>
      </c>
      <c r="M1823" s="98">
        <f t="shared" si="215"/>
        <v>376.51173549140316</v>
      </c>
      <c r="N1823" s="98">
        <v>9902.3252294921876</v>
      </c>
      <c r="O1823" s="98">
        <v>7194.6625000000004</v>
      </c>
      <c r="P1823" s="98">
        <v>395.50999999998345</v>
      </c>
      <c r="Q1823" s="98">
        <v>20.256042491379713</v>
      </c>
      <c r="R1823" s="98">
        <f t="shared" si="217"/>
        <v>19.601037142350119</v>
      </c>
      <c r="S1823" s="98">
        <f t="shared" si="214"/>
        <v>1215.3625494827827</v>
      </c>
      <c r="T1823" s="101">
        <v>13.055963178277016</v>
      </c>
    </row>
    <row r="1824" spans="2:20" x14ac:dyDescent="0.2">
      <c r="B1824" s="100">
        <v>43736.833333333336</v>
      </c>
      <c r="C1824" s="98">
        <v>12.563426077452799</v>
      </c>
      <c r="D1824" s="98">
        <f t="shared" si="211"/>
        <v>11.047677340900272</v>
      </c>
      <c r="E1824" s="98">
        <v>98.797222222222217</v>
      </c>
      <c r="F1824" s="98">
        <f t="shared" si="216"/>
        <v>102.75138604797905</v>
      </c>
      <c r="G1824" s="98">
        <v>120912.4815151518</v>
      </c>
      <c r="H1824" s="98">
        <v>18.436295572916666</v>
      </c>
      <c r="I1824" s="98">
        <v>21698.382222222222</v>
      </c>
      <c r="J1824" s="98">
        <f t="shared" si="212"/>
        <v>80.360926649305554</v>
      </c>
      <c r="K1824" s="98">
        <v>74299.4765625</v>
      </c>
      <c r="L1824" s="98">
        <f t="shared" si="213"/>
        <v>378.41956181855664</v>
      </c>
      <c r="M1824" s="98">
        <f t="shared" si="215"/>
        <v>376.63814603909236</v>
      </c>
      <c r="N1824" s="98">
        <v>9762.4325667317717</v>
      </c>
      <c r="O1824" s="98">
        <v>7194.5683333333336</v>
      </c>
      <c r="P1824" s="98">
        <v>395.83666666666664</v>
      </c>
      <c r="Q1824" s="98">
        <v>17.417104848110014</v>
      </c>
      <c r="R1824" s="98">
        <f t="shared" si="217"/>
        <v>19.475984619351298</v>
      </c>
      <c r="S1824" s="98">
        <f t="shared" si="214"/>
        <v>1045.0262908866009</v>
      </c>
      <c r="T1824" s="101">
        <v>12.892518170522527</v>
      </c>
    </row>
    <row r="1825" spans="2:20" x14ac:dyDescent="0.2">
      <c r="B1825" s="100">
        <v>43736.875</v>
      </c>
      <c r="C1825" s="98">
        <v>12.45575984345542</v>
      </c>
      <c r="D1825" s="98">
        <f t="shared" si="211"/>
        <v>11.047445058972563</v>
      </c>
      <c r="E1825" s="98">
        <v>124.01</v>
      </c>
      <c r="F1825" s="98">
        <f t="shared" si="216"/>
        <v>103.68448789983093</v>
      </c>
      <c r="G1825" s="98">
        <v>126675.43993993865</v>
      </c>
      <c r="H1825" s="98">
        <v>18.185720486111112</v>
      </c>
      <c r="I1825" s="98">
        <v>22803.926944444444</v>
      </c>
      <c r="J1825" s="98">
        <f t="shared" si="212"/>
        <v>105.8242795138889</v>
      </c>
      <c r="K1825" s="98">
        <v>74299.4765625</v>
      </c>
      <c r="L1825" s="98">
        <f t="shared" si="213"/>
        <v>378.29941397564187</v>
      </c>
      <c r="M1825" s="98">
        <f t="shared" si="215"/>
        <v>376.69222726654226</v>
      </c>
      <c r="N1825" s="98">
        <v>9652.4497338867186</v>
      </c>
      <c r="O1825" s="98">
        <v>7196.9141666666665</v>
      </c>
      <c r="P1825" s="98">
        <v>396.13287037036486</v>
      </c>
      <c r="Q1825" s="98">
        <v>17.833456394722969</v>
      </c>
      <c r="R1825" s="98">
        <f t="shared" si="217"/>
        <v>19.414112111036932</v>
      </c>
      <c r="S1825" s="98">
        <f t="shared" si="214"/>
        <v>1070.0073836833781</v>
      </c>
      <c r="T1825" s="101">
        <v>12.674762609837602</v>
      </c>
    </row>
    <row r="1826" spans="2:20" x14ac:dyDescent="0.2">
      <c r="B1826" s="100">
        <v>43736.916666666664</v>
      </c>
      <c r="C1826" s="98">
        <v>12.330712519221835</v>
      </c>
      <c r="D1826" s="98">
        <f t="shared" si="211"/>
        <v>11.047049749448922</v>
      </c>
      <c r="E1826" s="98">
        <v>95.937777777777782</v>
      </c>
      <c r="F1826" s="98">
        <f t="shared" si="216"/>
        <v>103.72087678871982</v>
      </c>
      <c r="G1826" s="98">
        <v>133314.6430817628</v>
      </c>
      <c r="H1826" s="98">
        <v>18.048166232638888</v>
      </c>
      <c r="I1826" s="98">
        <v>23901.46</v>
      </c>
      <c r="J1826" s="98">
        <f t="shared" si="212"/>
        <v>77.889611545138891</v>
      </c>
      <c r="K1826" s="98">
        <v>74299.4765625</v>
      </c>
      <c r="L1826" s="98">
        <f t="shared" si="213"/>
        <v>374.24701990997937</v>
      </c>
      <c r="M1826" s="98">
        <f t="shared" si="215"/>
        <v>376.60381718346451</v>
      </c>
      <c r="N1826" s="98">
        <v>9627.1330647786453</v>
      </c>
      <c r="O1826" s="98">
        <v>7198.8791666666666</v>
      </c>
      <c r="P1826" s="98">
        <v>396.33814814812609</v>
      </c>
      <c r="Q1826" s="98">
        <v>22.091128238146712</v>
      </c>
      <c r="R1826" s="98">
        <f t="shared" si="217"/>
        <v>19.505042770244145</v>
      </c>
      <c r="S1826" s="98">
        <f t="shared" si="214"/>
        <v>1325.4676942888027</v>
      </c>
      <c r="T1826" s="101">
        <v>12.732716361786782</v>
      </c>
    </row>
    <row r="1827" spans="2:20" x14ac:dyDescent="0.2">
      <c r="B1827" s="100">
        <v>43736.958333333336</v>
      </c>
      <c r="C1827" s="98">
        <v>12.097004022144635</v>
      </c>
      <c r="D1827" s="98">
        <f t="shared" si="211"/>
        <v>11.034927324938707</v>
      </c>
      <c r="E1827" s="98">
        <v>103.68666666666667</v>
      </c>
      <c r="F1827" s="98">
        <f t="shared" si="216"/>
        <v>104.41980039983092</v>
      </c>
      <c r="G1827" s="98">
        <v>139349.15266666567</v>
      </c>
      <c r="H1827" s="98">
        <v>18.31355251736111</v>
      </c>
      <c r="I1827" s="98">
        <v>24998.705277777779</v>
      </c>
      <c r="J1827" s="98">
        <f t="shared" si="212"/>
        <v>85.373114149305565</v>
      </c>
      <c r="K1827" s="98">
        <v>74299.4765625</v>
      </c>
      <c r="L1827" s="98">
        <f t="shared" si="213"/>
        <v>376.12699800052576</v>
      </c>
      <c r="M1827" s="98">
        <f t="shared" si="215"/>
        <v>376.58509973987719</v>
      </c>
      <c r="N1827" s="98">
        <v>9470.4952262369789</v>
      </c>
      <c r="O1827" s="98">
        <v>7202.3908333333329</v>
      </c>
      <c r="P1827" s="98">
        <v>396.22259259257049</v>
      </c>
      <c r="Q1827" s="98">
        <v>20.095594592044751</v>
      </c>
      <c r="R1827" s="98">
        <f t="shared" si="217"/>
        <v>19.532552652101948</v>
      </c>
      <c r="S1827" s="98">
        <f t="shared" si="214"/>
        <v>1205.7356755226851</v>
      </c>
      <c r="T1827" s="101">
        <v>12.489103523705239</v>
      </c>
    </row>
    <row r="1828" spans="2:20" x14ac:dyDescent="0.2">
      <c r="B1828" s="100">
        <v>43737</v>
      </c>
      <c r="C1828" s="98">
        <v>11.236254677838749</v>
      </c>
      <c r="D1828" s="98">
        <f t="shared" si="211"/>
        <v>11.013778950195084</v>
      </c>
      <c r="E1828" s="98">
        <v>87.49111111111111</v>
      </c>
      <c r="F1828" s="98">
        <f t="shared" si="216"/>
        <v>103.19630502946052</v>
      </c>
      <c r="G1828" s="98">
        <v>145180.58055555556</v>
      </c>
      <c r="H1828" s="98">
        <v>18.227604166666666</v>
      </c>
      <c r="I1828" s="98">
        <v>26101.432777777776</v>
      </c>
      <c r="J1828" s="98">
        <f t="shared" si="212"/>
        <v>69.263506944444444</v>
      </c>
      <c r="K1828" s="98">
        <v>74299.4765625</v>
      </c>
      <c r="L1828" s="98">
        <f t="shared" si="213"/>
        <v>378.26169372843373</v>
      </c>
      <c r="M1828" s="98">
        <f t="shared" si="215"/>
        <v>376.65463389566338</v>
      </c>
      <c r="N1828" s="98">
        <v>8955.2287406412761</v>
      </c>
      <c r="O1828" s="98">
        <v>7201.5566666666664</v>
      </c>
      <c r="P1828" s="98">
        <v>395.83986111113182</v>
      </c>
      <c r="Q1828" s="98">
        <v>17.578167382698091</v>
      </c>
      <c r="R1828" s="98">
        <f t="shared" si="217"/>
        <v>19.451839869773099</v>
      </c>
      <c r="S1828" s="98">
        <f t="shared" si="214"/>
        <v>1054.6900429618854</v>
      </c>
      <c r="T1828" s="101">
        <v>12.08448474101373</v>
      </c>
    </row>
    <row r="1829" spans="2:20" x14ac:dyDescent="0.2">
      <c r="B1829" s="100">
        <v>43737.041666666664</v>
      </c>
      <c r="C1829" s="98">
        <v>10.133921454923565</v>
      </c>
      <c r="D1829" s="98">
        <f t="shared" si="211"/>
        <v>11.006244755569606</v>
      </c>
      <c r="E1829" s="98">
        <v>111.52944444444445</v>
      </c>
      <c r="F1829" s="98">
        <f t="shared" si="216"/>
        <v>103.85254345538645</v>
      </c>
      <c r="G1829" s="98">
        <v>4573.7338566827775</v>
      </c>
      <c r="H1829" s="98">
        <v>18.298328993055556</v>
      </c>
      <c r="I1829" s="98">
        <v>701.0869444444445</v>
      </c>
      <c r="J1829" s="98">
        <f t="shared" si="212"/>
        <v>93.231115451388888</v>
      </c>
      <c r="K1829" s="98">
        <v>7610.400000930892</v>
      </c>
      <c r="L1829" s="98">
        <f t="shared" si="213"/>
        <v>375.88210722214228</v>
      </c>
      <c r="M1829" s="98">
        <f t="shared" si="215"/>
        <v>376.6307139164557</v>
      </c>
      <c r="N1829" s="98">
        <v>8461.7706929524738</v>
      </c>
      <c r="O1829" s="98">
        <v>7203.4658333333336</v>
      </c>
      <c r="P1829" s="98">
        <v>396.18663580247096</v>
      </c>
      <c r="Q1829" s="98">
        <v>20.304528580328657</v>
      </c>
      <c r="R1829" s="98">
        <f t="shared" si="217"/>
        <v>19.482807174083693</v>
      </c>
      <c r="S1829" s="98">
        <f t="shared" si="214"/>
        <v>1218.2717148197194</v>
      </c>
      <c r="T1829" s="101">
        <v>11.360186073714932</v>
      </c>
    </row>
    <row r="1830" spans="2:20" x14ac:dyDescent="0.2">
      <c r="B1830" s="100">
        <v>43737.083333333336</v>
      </c>
      <c r="C1830" s="98">
        <v>9.0606274558113533</v>
      </c>
      <c r="D1830" s="98">
        <f t="shared" si="211"/>
        <v>11.006470241789515</v>
      </c>
      <c r="E1830" s="98">
        <v>96.738148148192295</v>
      </c>
      <c r="F1830" s="98">
        <f t="shared" si="216"/>
        <v>103.88615842452411</v>
      </c>
      <c r="G1830" s="98">
        <v>8977.5250868055555</v>
      </c>
      <c r="H1830" s="98">
        <v>17.912467447916665</v>
      </c>
      <c r="I1830" s="98">
        <v>1638.5336111111112</v>
      </c>
      <c r="J1830" s="98">
        <f t="shared" si="212"/>
        <v>78.825680700275626</v>
      </c>
      <c r="K1830" s="98">
        <v>21869.50633951823</v>
      </c>
      <c r="L1830" s="98">
        <f t="shared" si="213"/>
        <v>377.34871223814787</v>
      </c>
      <c r="M1830" s="98">
        <f t="shared" si="215"/>
        <v>376.69071960773334</v>
      </c>
      <c r="N1830" s="98">
        <v>7742.0178039550783</v>
      </c>
      <c r="O1830" s="98">
        <v>7206.5616666666665</v>
      </c>
      <c r="P1830" s="98">
        <v>395.83379629631008</v>
      </c>
      <c r="Q1830" s="98">
        <v>18.48508405816224</v>
      </c>
      <c r="R1830" s="98">
        <f t="shared" si="217"/>
        <v>19.436547624781987</v>
      </c>
      <c r="S1830" s="98">
        <f t="shared" si="214"/>
        <v>1109.1050434897345</v>
      </c>
      <c r="T1830" s="101">
        <v>10.307193183494382</v>
      </c>
    </row>
    <row r="1831" spans="2:20" x14ac:dyDescent="0.2">
      <c r="B1831" s="100">
        <v>43737.125</v>
      </c>
      <c r="C1831" s="98">
        <v>7.8854420690691205</v>
      </c>
      <c r="D1831" s="98">
        <f t="shared" si="211"/>
        <v>11.004527688524069</v>
      </c>
      <c r="E1831" s="98">
        <v>82.728611111111107</v>
      </c>
      <c r="F1831" s="98">
        <f t="shared" si="216"/>
        <v>103.32784823933891</v>
      </c>
      <c r="G1831" s="98">
        <v>15249.372417154313</v>
      </c>
      <c r="H1831" s="98">
        <v>18.167621527777779</v>
      </c>
      <c r="I1831" s="98">
        <v>2724.973611111111</v>
      </c>
      <c r="J1831" s="98">
        <f t="shared" si="212"/>
        <v>64.560989583333324</v>
      </c>
      <c r="K1831" s="98">
        <v>36669.268771158851</v>
      </c>
      <c r="L1831" s="98">
        <f t="shared" si="213"/>
        <v>377.04890596809071</v>
      </c>
      <c r="M1831" s="98">
        <f t="shared" si="215"/>
        <v>376.69990953128962</v>
      </c>
      <c r="N1831" s="98">
        <v>6925.591402587891</v>
      </c>
      <c r="O1831" s="98">
        <v>7202.3833333333332</v>
      </c>
      <c r="P1831" s="98">
        <v>396.6043518518739</v>
      </c>
      <c r="Q1831" s="98">
        <v>19.5554458837832</v>
      </c>
      <c r="R1831" s="98">
        <f t="shared" si="217"/>
        <v>19.438368503696793</v>
      </c>
      <c r="S1831" s="98">
        <f t="shared" si="214"/>
        <v>1173.326753026992</v>
      </c>
      <c r="T1831" s="101">
        <v>9.0848925227589081</v>
      </c>
    </row>
    <row r="1832" spans="2:20" x14ac:dyDescent="0.2">
      <c r="B1832" s="100">
        <v>43737.166666666664</v>
      </c>
      <c r="C1832" s="98">
        <v>7.2051346090104849</v>
      </c>
      <c r="D1832" s="98">
        <f t="shared" si="211"/>
        <v>11.006017813957369</v>
      </c>
      <c r="E1832" s="98">
        <v>135.94194444444443</v>
      </c>
      <c r="F1832" s="98">
        <f t="shared" si="216"/>
        <v>103.71376837822781</v>
      </c>
      <c r="G1832" s="98">
        <v>21292.593081762792</v>
      </c>
      <c r="H1832" s="98">
        <v>18.140223524305554</v>
      </c>
      <c r="I1832" s="98">
        <v>3828.4130555555557</v>
      </c>
      <c r="J1832" s="98">
        <f t="shared" si="212"/>
        <v>117.80172092013888</v>
      </c>
      <c r="K1832" s="98">
        <v>50182.251200001738</v>
      </c>
      <c r="L1832" s="98">
        <f t="shared" si="213"/>
        <v>377.02564437614285</v>
      </c>
      <c r="M1832" s="98">
        <f t="shared" si="215"/>
        <v>376.7209460387096</v>
      </c>
      <c r="N1832" s="98">
        <v>6369.275705566406</v>
      </c>
      <c r="O1832" s="98">
        <v>7205.9724999999999</v>
      </c>
      <c r="P1832" s="98">
        <v>395.91944444444442</v>
      </c>
      <c r="Q1832" s="98">
        <v>18.893800068301562</v>
      </c>
      <c r="R1832" s="98">
        <f t="shared" si="217"/>
        <v>19.409654527133618</v>
      </c>
      <c r="S1832" s="98">
        <f t="shared" si="214"/>
        <v>1133.6280040980937</v>
      </c>
      <c r="T1832" s="101">
        <v>8.1225437476899884</v>
      </c>
    </row>
    <row r="1833" spans="2:20" x14ac:dyDescent="0.2">
      <c r="B1833" s="100">
        <v>43737.208333333336</v>
      </c>
      <c r="C1833" s="98">
        <v>6.6852179269246212</v>
      </c>
      <c r="D1833" s="98">
        <f t="shared" si="211"/>
        <v>11.009997492019636</v>
      </c>
      <c r="E1833" s="98">
        <v>107.39583333333333</v>
      </c>
      <c r="F1833" s="98">
        <f t="shared" si="216"/>
        <v>103.90590432098826</v>
      </c>
      <c r="G1833" s="98">
        <v>28144.271647511057</v>
      </c>
      <c r="H1833" s="98">
        <v>18.203103298611111</v>
      </c>
      <c r="I1833" s="98">
        <v>4922.9333333333334</v>
      </c>
      <c r="J1833" s="98">
        <f t="shared" si="212"/>
        <v>89.192730034722217</v>
      </c>
      <c r="K1833" s="98">
        <v>62042.293165147566</v>
      </c>
      <c r="L1833" s="98">
        <f t="shared" si="213"/>
        <v>377.41715896976075</v>
      </c>
      <c r="M1833" s="98">
        <f t="shared" si="215"/>
        <v>376.74291573453849</v>
      </c>
      <c r="N1833" s="98">
        <v>6055.819189046224</v>
      </c>
      <c r="O1833" s="98">
        <v>7202.1025</v>
      </c>
      <c r="P1833" s="98">
        <v>396.40972222222223</v>
      </c>
      <c r="Q1833" s="98">
        <v>18.992563252461455</v>
      </c>
      <c r="R1833" s="98">
        <f t="shared" si="217"/>
        <v>19.382924028835131</v>
      </c>
      <c r="S1833" s="98">
        <f t="shared" si="214"/>
        <v>1139.5537951476872</v>
      </c>
      <c r="T1833" s="101">
        <v>7.5108119868068028</v>
      </c>
    </row>
    <row r="1834" spans="2:20" x14ac:dyDescent="0.2">
      <c r="B1834" s="100">
        <v>43737.25</v>
      </c>
      <c r="C1834" s="98">
        <v>6.3040122656291349</v>
      </c>
      <c r="D1834" s="98">
        <f t="shared" si="211"/>
        <v>11.012215041189137</v>
      </c>
      <c r="E1834" s="98">
        <v>100.76472222222222</v>
      </c>
      <c r="F1834" s="98">
        <f t="shared" si="216"/>
        <v>104.1163788580253</v>
      </c>
      <c r="G1834" s="98">
        <v>34732.914583333331</v>
      </c>
      <c r="H1834" s="98">
        <v>18.025043402777779</v>
      </c>
      <c r="I1834" s="98">
        <v>6017.9813888888893</v>
      </c>
      <c r="J1834" s="98">
        <f t="shared" si="212"/>
        <v>82.739678819444435</v>
      </c>
      <c r="K1834" s="98">
        <v>71073.88230613443</v>
      </c>
      <c r="L1834" s="98">
        <f t="shared" si="213"/>
        <v>377.12096396606665</v>
      </c>
      <c r="M1834" s="98">
        <f t="shared" si="215"/>
        <v>376.77507314885105</v>
      </c>
      <c r="N1834" s="98">
        <v>5736.4132629394535</v>
      </c>
      <c r="O1834" s="98">
        <v>7199.8433333333332</v>
      </c>
      <c r="P1834" s="98">
        <v>396.17351851852402</v>
      </c>
      <c r="Q1834" s="98">
        <v>19.052554552457359</v>
      </c>
      <c r="R1834" s="98">
        <f t="shared" si="217"/>
        <v>19.361607663905509</v>
      </c>
      <c r="S1834" s="98">
        <f t="shared" si="214"/>
        <v>1143.1532731474415</v>
      </c>
      <c r="T1834" s="101">
        <v>7.1707819554053192</v>
      </c>
    </row>
    <row r="1835" spans="2:20" x14ac:dyDescent="0.2">
      <c r="B1835" s="100">
        <v>43737.291666666664</v>
      </c>
      <c r="C1835" s="98">
        <v>6.347327703369988</v>
      </c>
      <c r="D1835" s="98">
        <f t="shared" si="211"/>
        <v>11.015626001031242</v>
      </c>
      <c r="E1835" s="98">
        <v>103.57888888888888</v>
      </c>
      <c r="F1835" s="98">
        <f t="shared" si="216"/>
        <v>102.77393672839565</v>
      </c>
      <c r="G1835" s="98">
        <v>40817.35</v>
      </c>
      <c r="H1835" s="98">
        <v>14.066590711805556</v>
      </c>
      <c r="I1835" s="98">
        <v>7038.0411111111107</v>
      </c>
      <c r="J1835" s="98">
        <f t="shared" si="212"/>
        <v>89.512298177083323</v>
      </c>
      <c r="K1835" s="98">
        <v>74148.513004195818</v>
      </c>
      <c r="L1835" s="98">
        <f t="shared" si="213"/>
        <v>377.05700110250621</v>
      </c>
      <c r="M1835" s="98">
        <f t="shared" si="215"/>
        <v>376.77421210860251</v>
      </c>
      <c r="N1835" s="98">
        <v>5589.8478637695316</v>
      </c>
      <c r="O1835" s="98">
        <v>7188.8633333333337</v>
      </c>
      <c r="P1835" s="98">
        <v>396.08407407406304</v>
      </c>
      <c r="Q1835" s="98">
        <v>19.027072971556851</v>
      </c>
      <c r="R1835" s="98">
        <f t="shared" si="217"/>
        <v>19.336265000450329</v>
      </c>
      <c r="S1835" s="98">
        <f t="shared" si="214"/>
        <v>1141.6243782934112</v>
      </c>
      <c r="T1835" s="101">
        <v>6.722860707520093</v>
      </c>
    </row>
    <row r="1836" spans="2:20" x14ac:dyDescent="0.2">
      <c r="B1836" s="100">
        <v>43737.333333333336</v>
      </c>
      <c r="C1836" s="98">
        <v>6.5947492368290357</v>
      </c>
      <c r="D1836" s="98">
        <f t="shared" si="211"/>
        <v>11.015014377572534</v>
      </c>
      <c r="E1836" s="98">
        <v>117.42300000000331</v>
      </c>
      <c r="F1836" s="98">
        <f t="shared" si="216"/>
        <v>103.40232561728538</v>
      </c>
      <c r="G1836" s="98">
        <v>47940.506100217499</v>
      </c>
      <c r="H1836" s="98">
        <v>22.551085069444444</v>
      </c>
      <c r="I1836" s="98">
        <v>8102.8365162045757</v>
      </c>
      <c r="J1836" s="98">
        <f t="shared" si="212"/>
        <v>94.871914930558873</v>
      </c>
      <c r="K1836" s="98">
        <v>74150.53125</v>
      </c>
      <c r="L1836" s="98">
        <f t="shared" si="213"/>
        <v>378.61451811767728</v>
      </c>
      <c r="M1836" s="98">
        <f t="shared" si="215"/>
        <v>376.85124838870888</v>
      </c>
      <c r="N1836" s="98">
        <v>5759.0536027018234</v>
      </c>
      <c r="O1836" s="98">
        <v>7194.3641666666663</v>
      </c>
      <c r="P1836" s="98">
        <v>396.02470164609247</v>
      </c>
      <c r="Q1836" s="98">
        <v>17.410183528415185</v>
      </c>
      <c r="R1836" s="98">
        <f t="shared" si="217"/>
        <v>19.249409190166002</v>
      </c>
      <c r="S1836" s="98">
        <f t="shared" si="214"/>
        <v>1044.6110117049111</v>
      </c>
      <c r="T1836" s="101">
        <v>6.9518198876308288</v>
      </c>
    </row>
    <row r="1837" spans="2:20" x14ac:dyDescent="0.2">
      <c r="B1837" s="100">
        <v>43737.375</v>
      </c>
      <c r="C1837" s="98">
        <v>7.9282998418807979</v>
      </c>
      <c r="D1837" s="98">
        <f t="shared" si="211"/>
        <v>11.008962318059302</v>
      </c>
      <c r="E1837" s="98">
        <v>103.64069444444445</v>
      </c>
      <c r="F1837" s="98">
        <f t="shared" si="216"/>
        <v>103.22978510802612</v>
      </c>
      <c r="G1837" s="98">
        <v>53927.572474747365</v>
      </c>
      <c r="H1837" s="98">
        <v>17.737608506944444</v>
      </c>
      <c r="I1837" s="98">
        <v>9313.7583712962896</v>
      </c>
      <c r="J1837" s="98">
        <f t="shared" si="212"/>
        <v>85.903085937500009</v>
      </c>
      <c r="K1837" s="98">
        <v>74150.53125</v>
      </c>
      <c r="L1837" s="98">
        <f t="shared" si="213"/>
        <v>372.73217268389544</v>
      </c>
      <c r="M1837" s="98">
        <f t="shared" si="215"/>
        <v>376.69041409508964</v>
      </c>
      <c r="N1837" s="98">
        <v>6558.1018912760419</v>
      </c>
      <c r="O1837" s="98">
        <v>7193.9250000000002</v>
      </c>
      <c r="P1837" s="98">
        <v>395.98361111111109</v>
      </c>
      <c r="Q1837" s="98">
        <v>23.25143842721565</v>
      </c>
      <c r="R1837" s="98">
        <f t="shared" si="217"/>
        <v>19.396547496131728</v>
      </c>
      <c r="S1837" s="98">
        <f t="shared" si="214"/>
        <v>1395.086305632939</v>
      </c>
      <c r="T1837" s="101">
        <v>7.7462330123976182</v>
      </c>
    </row>
    <row r="1838" spans="2:20" x14ac:dyDescent="0.2">
      <c r="B1838" s="100">
        <v>43737.416666666664</v>
      </c>
      <c r="C1838" s="98">
        <v>10.655451233969069</v>
      </c>
      <c r="D1838" s="98">
        <f t="shared" si="211"/>
        <v>10.991323253103966</v>
      </c>
      <c r="E1838" s="98">
        <v>85.747986111111118</v>
      </c>
      <c r="F1838" s="98">
        <f t="shared" si="216"/>
        <v>103.16221277006315</v>
      </c>
      <c r="G1838" s="98">
        <v>60191.579461279711</v>
      </c>
      <c r="H1838" s="98">
        <v>22.666775173611111</v>
      </c>
      <c r="I1838" s="98">
        <v>10513.209444444445</v>
      </c>
      <c r="J1838" s="98">
        <f t="shared" si="212"/>
        <v>63.081210937500003</v>
      </c>
      <c r="K1838" s="98">
        <v>74150.53125</v>
      </c>
      <c r="L1838" s="98">
        <f t="shared" si="213"/>
        <v>378.56448534006051</v>
      </c>
      <c r="M1838" s="98">
        <f t="shared" si="215"/>
        <v>376.77581305578218</v>
      </c>
      <c r="N1838" s="98">
        <v>8346.9776721191411</v>
      </c>
      <c r="O1838" s="98">
        <v>7202.0566666666664</v>
      </c>
      <c r="P1838" s="98">
        <v>396.24027777777781</v>
      </c>
      <c r="Q1838" s="98">
        <v>17.67579243771732</v>
      </c>
      <c r="R1838" s="98">
        <f t="shared" si="217"/>
        <v>19.317809415068876</v>
      </c>
      <c r="S1838" s="98">
        <f t="shared" si="214"/>
        <v>1060.5475462630393</v>
      </c>
      <c r="T1838" s="101">
        <v>9.7305315595202977</v>
      </c>
    </row>
    <row r="1839" spans="2:20" x14ac:dyDescent="0.2">
      <c r="B1839" s="100">
        <v>43737.458333333336</v>
      </c>
      <c r="C1839" s="98">
        <v>13.337652859510854</v>
      </c>
      <c r="D1839" s="98">
        <f t="shared" si="211"/>
        <v>10.996399859754101</v>
      </c>
      <c r="E1839" s="98">
        <v>121.91666666666667</v>
      </c>
      <c r="F1839" s="98">
        <f t="shared" si="216"/>
        <v>104.46429841821184</v>
      </c>
      <c r="G1839" s="98">
        <v>66092.467094018721</v>
      </c>
      <c r="H1839" s="98">
        <v>17.881174045138888</v>
      </c>
      <c r="I1839" s="98">
        <v>11732.510760185905</v>
      </c>
      <c r="J1839" s="98">
        <f t="shared" si="212"/>
        <v>104.03549262152778</v>
      </c>
      <c r="K1839" s="98">
        <v>74150.53125</v>
      </c>
      <c r="L1839" s="98">
        <f t="shared" si="213"/>
        <v>378.66868009527002</v>
      </c>
      <c r="M1839" s="98">
        <f t="shared" si="215"/>
        <v>376.85004483681536</v>
      </c>
      <c r="N1839" s="98">
        <v>10246.921223958334</v>
      </c>
      <c r="O1839" s="98">
        <v>7220.7616666666663</v>
      </c>
      <c r="P1839" s="98">
        <v>396.19638888888886</v>
      </c>
      <c r="Q1839" s="98">
        <v>17.527708793618821</v>
      </c>
      <c r="R1839" s="98">
        <f t="shared" si="217"/>
        <v>19.241876245146816</v>
      </c>
      <c r="S1839" s="98">
        <f t="shared" si="214"/>
        <v>1051.6625276171292</v>
      </c>
      <c r="T1839" s="101">
        <v>12.523597619642192</v>
      </c>
    </row>
    <row r="1840" spans="2:20" x14ac:dyDescent="0.2">
      <c r="B1840" s="100">
        <v>43737.5</v>
      </c>
      <c r="C1840" s="98">
        <v>14.826134752167595</v>
      </c>
      <c r="D1840" s="98">
        <f t="shared" si="211"/>
        <v>11.004608578501381</v>
      </c>
      <c r="E1840" s="98">
        <v>104.7375</v>
      </c>
      <c r="F1840" s="98">
        <f t="shared" si="216"/>
        <v>104.33355767747111</v>
      </c>
      <c r="G1840" s="98">
        <v>72136.858641976651</v>
      </c>
      <c r="H1840" s="98">
        <v>21.790657552083335</v>
      </c>
      <c r="I1840" s="98">
        <v>12924.52</v>
      </c>
      <c r="J1840" s="98">
        <f t="shared" si="212"/>
        <v>82.946842447916666</v>
      </c>
      <c r="K1840" s="98">
        <v>74150.53125</v>
      </c>
      <c r="L1840" s="98">
        <f t="shared" si="213"/>
        <v>376.40127625498195</v>
      </c>
      <c r="M1840" s="98">
        <f t="shared" si="215"/>
        <v>376.83502879527754</v>
      </c>
      <c r="N1840" s="98">
        <v>11168.158566894532</v>
      </c>
      <c r="O1840" s="98">
        <v>7360.3291666666664</v>
      </c>
      <c r="P1840" s="98">
        <v>395.86796296298502</v>
      </c>
      <c r="Q1840" s="98">
        <v>19.466686708003074</v>
      </c>
      <c r="R1840" s="98">
        <f t="shared" si="217"/>
        <v>19.236618366932067</v>
      </c>
      <c r="S1840" s="98">
        <f t="shared" si="214"/>
        <v>1168.0012024801845</v>
      </c>
      <c r="T1840" s="101">
        <v>14.398160440406452</v>
      </c>
    </row>
    <row r="1841" spans="2:20" x14ac:dyDescent="0.2">
      <c r="B1841" s="100">
        <v>43737.541666666664</v>
      </c>
      <c r="C1841" s="98">
        <v>15.406465598212348</v>
      </c>
      <c r="D1841" s="98">
        <f t="shared" si="211"/>
        <v>11.016683298080514</v>
      </c>
      <c r="E1841" s="98">
        <v>102.53222222222222</v>
      </c>
      <c r="F1841" s="98">
        <f t="shared" si="216"/>
        <v>104.68737712191556</v>
      </c>
      <c r="G1841" s="98">
        <v>78949.114111111499</v>
      </c>
      <c r="H1841" s="98">
        <v>18.706814236111111</v>
      </c>
      <c r="I1841" s="98">
        <v>14149.13500000053</v>
      </c>
      <c r="J1841" s="98">
        <f t="shared" si="212"/>
        <v>83.825407986111102</v>
      </c>
      <c r="K1841" s="98">
        <v>74150.53125</v>
      </c>
      <c r="L1841" s="98">
        <f t="shared" si="213"/>
        <v>376.63464533461325</v>
      </c>
      <c r="M1841" s="98">
        <f t="shared" si="215"/>
        <v>376.82216769533255</v>
      </c>
      <c r="N1841" s="98">
        <v>11549.355232747395</v>
      </c>
      <c r="O1841" s="98">
        <v>7539.2008333333333</v>
      </c>
      <c r="P1841" s="98">
        <v>395.9952777777778</v>
      </c>
      <c r="Q1841" s="98">
        <v>19.360632443164551</v>
      </c>
      <c r="R1841" s="98">
        <f t="shared" si="217"/>
        <v>19.231088263173358</v>
      </c>
      <c r="S1841" s="98">
        <f t="shared" si="214"/>
        <v>1161.6379465898731</v>
      </c>
      <c r="T1841" s="101">
        <v>15.280306880650008</v>
      </c>
    </row>
    <row r="1842" spans="2:20" x14ac:dyDescent="0.2">
      <c r="B1842" s="100">
        <v>43737.583333333336</v>
      </c>
      <c r="C1842" s="98">
        <v>14.864205277495914</v>
      </c>
      <c r="D1842" s="98">
        <f t="shared" si="211"/>
        <v>11.027452854300444</v>
      </c>
      <c r="E1842" s="98">
        <v>88.00333333333333</v>
      </c>
      <c r="F1842" s="98">
        <f t="shared" si="216"/>
        <v>103.25861554784149</v>
      </c>
      <c r="G1842" s="98">
        <v>84639.544444444444</v>
      </c>
      <c r="H1842" s="98">
        <v>19.035796440972224</v>
      </c>
      <c r="I1842" s="98">
        <v>15349.669166666667</v>
      </c>
      <c r="J1842" s="98">
        <f t="shared" si="212"/>
        <v>68.96753689236111</v>
      </c>
      <c r="K1842" s="98">
        <v>74150.53125</v>
      </c>
      <c r="L1842" s="98">
        <f t="shared" si="213"/>
        <v>377.1241036722426</v>
      </c>
      <c r="M1842" s="98">
        <f t="shared" si="215"/>
        <v>376.83945127097644</v>
      </c>
      <c r="N1842" s="98">
        <v>11238.104873860677</v>
      </c>
      <c r="O1842" s="98">
        <v>7407.5991666666669</v>
      </c>
      <c r="P1842" s="98">
        <v>396.26694444444445</v>
      </c>
      <c r="Q1842" s="98">
        <v>19.142840772201826</v>
      </c>
      <c r="R1842" s="98">
        <f t="shared" si="217"/>
        <v>19.222381076418294</v>
      </c>
      <c r="S1842" s="98">
        <f t="shared" si="214"/>
        <v>1148.5704463321094</v>
      </c>
      <c r="T1842" s="101">
        <v>15.332491031099472</v>
      </c>
    </row>
    <row r="1843" spans="2:20" x14ac:dyDescent="0.2">
      <c r="B1843" s="100">
        <v>43737.625</v>
      </c>
      <c r="C1843" s="98">
        <v>14.112062065690342</v>
      </c>
      <c r="D1843" s="98">
        <f t="shared" si="211"/>
        <v>11.033121015214826</v>
      </c>
      <c r="E1843" s="98">
        <v>109.38208333333333</v>
      </c>
      <c r="F1843" s="98">
        <f t="shared" si="216"/>
        <v>103.85208198302668</v>
      </c>
      <c r="G1843" s="98">
        <v>90779.692528736588</v>
      </c>
      <c r="H1843" s="98">
        <v>21.556043836805557</v>
      </c>
      <c r="I1843" s="98">
        <v>16574.023122606144</v>
      </c>
      <c r="J1843" s="98">
        <f t="shared" si="212"/>
        <v>87.82603949652777</v>
      </c>
      <c r="K1843" s="98">
        <v>74150.53125</v>
      </c>
      <c r="L1843" s="98">
        <f t="shared" si="213"/>
        <v>375.08387645893629</v>
      </c>
      <c r="M1843" s="98">
        <f t="shared" si="215"/>
        <v>376.79736571608782</v>
      </c>
      <c r="N1843" s="98">
        <v>10780.234891764323</v>
      </c>
      <c r="O1843" s="98">
        <v>7264.6691666666666</v>
      </c>
      <c r="P1843" s="98">
        <v>396.44814814814265</v>
      </c>
      <c r="Q1843" s="98">
        <v>21.364271689206362</v>
      </c>
      <c r="R1843" s="98">
        <f t="shared" si="217"/>
        <v>19.28761285044251</v>
      </c>
      <c r="S1843" s="98">
        <f t="shared" si="214"/>
        <v>1281.8563013523817</v>
      </c>
      <c r="T1843" s="101">
        <v>14.681595551305348</v>
      </c>
    </row>
    <row r="1844" spans="2:20" x14ac:dyDescent="0.2">
      <c r="B1844" s="100">
        <v>43737.666666666664</v>
      </c>
      <c r="C1844" s="98">
        <v>13.713259004840834</v>
      </c>
      <c r="D1844" s="98">
        <f t="shared" ref="D1844:D1907" si="218">AVERAGE(C1821:C1844)</f>
        <v>11.040353607975637</v>
      </c>
      <c r="E1844" s="98">
        <v>98.828888888888883</v>
      </c>
      <c r="F1844" s="98">
        <f t="shared" si="216"/>
        <v>103.52116763117483</v>
      </c>
      <c r="G1844" s="98">
        <v>96610.096092281878</v>
      </c>
      <c r="H1844" s="98">
        <v>18.15583767361111</v>
      </c>
      <c r="I1844" s="98">
        <v>17780.654222222187</v>
      </c>
      <c r="J1844" s="98">
        <f t="shared" si="212"/>
        <v>80.673051215277781</v>
      </c>
      <c r="K1844" s="98">
        <v>74150.53125</v>
      </c>
      <c r="L1844" s="98">
        <f t="shared" si="213"/>
        <v>377.66826744303523</v>
      </c>
      <c r="M1844" s="98">
        <f t="shared" si="215"/>
        <v>376.82812158621005</v>
      </c>
      <c r="N1844" s="98">
        <v>10560.522370605469</v>
      </c>
      <c r="O1844" s="98">
        <v>7235.4650000000001</v>
      </c>
      <c r="P1844" s="98">
        <v>396.10366402116915</v>
      </c>
      <c r="Q1844" s="98">
        <v>18.435396578133933</v>
      </c>
      <c r="R1844" s="98">
        <f t="shared" si="217"/>
        <v>19.257000002807196</v>
      </c>
      <c r="S1844" s="98">
        <f t="shared" si="214"/>
        <v>1106.123794688036</v>
      </c>
      <c r="T1844" s="101">
        <v>14.24870560200471</v>
      </c>
    </row>
    <row r="1845" spans="2:20" x14ac:dyDescent="0.2">
      <c r="B1845" s="100">
        <v>43737.708333333336</v>
      </c>
      <c r="C1845" s="98">
        <v>13.392209634251065</v>
      </c>
      <c r="D1845" s="98">
        <f t="shared" si="218"/>
        <v>11.034315269544031</v>
      </c>
      <c r="E1845" s="98">
        <v>92.429305555555558</v>
      </c>
      <c r="F1845" s="98">
        <f t="shared" si="216"/>
        <v>103.77922897376739</v>
      </c>
      <c r="G1845" s="98">
        <v>103152.94166666667</v>
      </c>
      <c r="H1845" s="98">
        <v>22.541319444444444</v>
      </c>
      <c r="I1845" s="98">
        <v>18994.255477775798</v>
      </c>
      <c r="J1845" s="98">
        <f t="shared" si="212"/>
        <v>69.887986111111118</v>
      </c>
      <c r="K1845" s="98">
        <v>74150.53125</v>
      </c>
      <c r="L1845" s="98">
        <f t="shared" si="213"/>
        <v>379.05030154463032</v>
      </c>
      <c r="M1845" s="98">
        <f t="shared" si="215"/>
        <v>376.96020343208039</v>
      </c>
      <c r="N1845" s="98">
        <v>10387.645703938802</v>
      </c>
      <c r="O1845" s="98">
        <v>7222.1533333333336</v>
      </c>
      <c r="P1845" s="98">
        <v>395.67175925923721</v>
      </c>
      <c r="Q1845" s="98">
        <v>16.621457714606919</v>
      </c>
      <c r="R1845" s="98">
        <f t="shared" si="217"/>
        <v>19.127371860639148</v>
      </c>
      <c r="S1845" s="98">
        <f t="shared" si="214"/>
        <v>997.28746287641513</v>
      </c>
      <c r="T1845" s="101">
        <v>13.8324983784201</v>
      </c>
    </row>
    <row r="1846" spans="2:20" x14ac:dyDescent="0.2">
      <c r="B1846" s="100">
        <v>43737.75</v>
      </c>
      <c r="C1846" s="98">
        <v>13.141654192320226</v>
      </c>
      <c r="D1846" s="98">
        <f t="shared" si="218"/>
        <v>11.042141945481371</v>
      </c>
      <c r="E1846" s="98">
        <v>131.83324074109396</v>
      </c>
      <c r="F1846" s="98">
        <f t="shared" si="216"/>
        <v>104.10550983797965</v>
      </c>
      <c r="G1846" s="98">
        <v>109057.7495283013</v>
      </c>
      <c r="H1846" s="98">
        <v>18.256637008102715</v>
      </c>
      <c r="I1846" s="98">
        <v>20210.23487499978</v>
      </c>
      <c r="J1846" s="98">
        <f t="shared" si="212"/>
        <v>113.57660373299125</v>
      </c>
      <c r="K1846" s="98">
        <v>74150.53125</v>
      </c>
      <c r="L1846" s="98">
        <f t="shared" si="213"/>
        <v>375.69316212537598</v>
      </c>
      <c r="M1846" s="98">
        <f t="shared" si="215"/>
        <v>376.90602616063819</v>
      </c>
      <c r="N1846" s="98">
        <v>10162.652867838542</v>
      </c>
      <c r="O1846" s="98">
        <v>7212.1175000000003</v>
      </c>
      <c r="P1846" s="98">
        <v>395.93597222222223</v>
      </c>
      <c r="Q1846" s="98">
        <v>20.242810096846274</v>
      </c>
      <c r="R1846" s="98">
        <f t="shared" si="217"/>
        <v>19.170073437636812</v>
      </c>
      <c r="S1846" s="98">
        <f t="shared" si="214"/>
        <v>1214.5686058107765</v>
      </c>
      <c r="T1846" s="101">
        <v>13.614856598655978</v>
      </c>
    </row>
    <row r="1847" spans="2:20" x14ac:dyDescent="0.2">
      <c r="B1847" s="100">
        <v>43737.791666666664</v>
      </c>
      <c r="C1847" s="98">
        <v>13.040857935341645</v>
      </c>
      <c r="D1847" s="98">
        <f t="shared" si="218"/>
        <v>11.054910094056728</v>
      </c>
      <c r="E1847" s="98">
        <v>98.442499999999995</v>
      </c>
      <c r="F1847" s="98">
        <f t="shared" si="216"/>
        <v>104.31324131946114</v>
      </c>
      <c r="G1847" s="98">
        <v>115878.79879454983</v>
      </c>
      <c r="H1847" s="98">
        <v>22.599273003472224</v>
      </c>
      <c r="I1847" s="98">
        <v>21421.255833333333</v>
      </c>
      <c r="J1847" s="98">
        <f t="shared" si="212"/>
        <v>75.843226996527775</v>
      </c>
      <c r="K1847" s="98">
        <v>74150.53125</v>
      </c>
      <c r="L1847" s="98">
        <f t="shared" si="213"/>
        <v>376.87634968617516</v>
      </c>
      <c r="M1847" s="98">
        <f t="shared" si="215"/>
        <v>376.97362583470368</v>
      </c>
      <c r="N1847" s="98">
        <v>10041.386069335938</v>
      </c>
      <c r="O1847" s="98">
        <v>7207.9308333333329</v>
      </c>
      <c r="P1847" s="98">
        <v>396.17112139917703</v>
      </c>
      <c r="Q1847" s="98">
        <v>19.294771713001861</v>
      </c>
      <c r="R1847" s="98">
        <f t="shared" si="217"/>
        <v>19.130020488537738</v>
      </c>
      <c r="S1847" s="98">
        <f t="shared" si="214"/>
        <v>1157.6863027801116</v>
      </c>
      <c r="T1847" s="101">
        <v>13.244302548136975</v>
      </c>
    </row>
    <row r="1848" spans="2:20" x14ac:dyDescent="0.2">
      <c r="B1848" s="100">
        <v>43737.833333333336</v>
      </c>
      <c r="C1848" s="98">
        <v>12.941116895852611</v>
      </c>
      <c r="D1848" s="98">
        <f t="shared" si="218"/>
        <v>11.070647211490053</v>
      </c>
      <c r="E1848" s="98">
        <v>103.60833333333333</v>
      </c>
      <c r="F1848" s="98">
        <f t="shared" si="216"/>
        <v>104.51370428242411</v>
      </c>
      <c r="G1848" s="98">
        <v>121797.16666666667</v>
      </c>
      <c r="H1848" s="98">
        <v>18.16552734375</v>
      </c>
      <c r="I1848" s="98">
        <v>22638.085407407532</v>
      </c>
      <c r="J1848" s="98">
        <f t="shared" si="212"/>
        <v>85.442805989583334</v>
      </c>
      <c r="K1848" s="98">
        <v>74150.53125</v>
      </c>
      <c r="L1848" s="98">
        <f t="shared" si="213"/>
        <v>379.11439046676372</v>
      </c>
      <c r="M1848" s="98">
        <f t="shared" si="215"/>
        <v>377.00257702837899</v>
      </c>
      <c r="N1848" s="98">
        <v>10088.619735514323</v>
      </c>
      <c r="O1848" s="98">
        <v>7200.7608333333337</v>
      </c>
      <c r="P1848" s="98">
        <v>395.95037037036485</v>
      </c>
      <c r="Q1848" s="98">
        <v>16.83597990360111</v>
      </c>
      <c r="R1848" s="98">
        <f t="shared" si="217"/>
        <v>19.105806949183201</v>
      </c>
      <c r="S1848" s="98">
        <f t="shared" si="214"/>
        <v>1010.1587942160667</v>
      </c>
      <c r="T1848" s="101">
        <v>13.238397627883177</v>
      </c>
    </row>
    <row r="1849" spans="2:20" x14ac:dyDescent="0.2">
      <c r="B1849" s="100">
        <v>43737.875</v>
      </c>
      <c r="C1849" s="98">
        <v>13.215119920624938</v>
      </c>
      <c r="D1849" s="98">
        <f t="shared" si="218"/>
        <v>11.102287214705449</v>
      </c>
      <c r="E1849" s="98">
        <v>77.196111111111108</v>
      </c>
      <c r="F1849" s="98">
        <f t="shared" si="216"/>
        <v>102.5631255787204</v>
      </c>
      <c r="G1849" s="98">
        <v>127446.72222222222</v>
      </c>
      <c r="H1849" s="98">
        <v>22.086187065972222</v>
      </c>
      <c r="I1849" s="98">
        <v>23847.62</v>
      </c>
      <c r="J1849" s="98">
        <f t="shared" si="212"/>
        <v>55.109924045138882</v>
      </c>
      <c r="K1849" s="98">
        <v>74150.53125</v>
      </c>
      <c r="L1849" s="98">
        <f t="shared" si="213"/>
        <v>378.74108383735125</v>
      </c>
      <c r="M1849" s="98">
        <f t="shared" si="215"/>
        <v>377.02097993928351</v>
      </c>
      <c r="N1849" s="98">
        <v>10266.812893880209</v>
      </c>
      <c r="O1849" s="98">
        <v>7203.0775000000003</v>
      </c>
      <c r="P1849" s="98">
        <v>396.20340740740301</v>
      </c>
      <c r="Q1849" s="98">
        <v>17.462323570051748</v>
      </c>
      <c r="R1849" s="98">
        <f t="shared" si="217"/>
        <v>19.090343081488562</v>
      </c>
      <c r="S1849" s="98">
        <f t="shared" si="214"/>
        <v>1047.7394142031048</v>
      </c>
      <c r="T1849" s="101">
        <v>13.312236211808372</v>
      </c>
    </row>
    <row r="1850" spans="2:20" x14ac:dyDescent="0.2">
      <c r="B1850" s="100">
        <v>43737.916666666664</v>
      </c>
      <c r="C1850" s="98">
        <v>13.57121282895406</v>
      </c>
      <c r="D1850" s="98">
        <f t="shared" si="218"/>
        <v>11.153974727610958</v>
      </c>
      <c r="E1850" s="98">
        <v>108.56611111111111</v>
      </c>
      <c r="F1850" s="98">
        <f t="shared" si="216"/>
        <v>103.08930613427594</v>
      </c>
      <c r="G1850" s="98">
        <v>133381.24873366542</v>
      </c>
      <c r="H1850" s="98">
        <v>18.906054687499999</v>
      </c>
      <c r="I1850" s="98">
        <v>25077.998224206767</v>
      </c>
      <c r="J1850" s="98">
        <f t="shared" si="212"/>
        <v>89.66005642361111</v>
      </c>
      <c r="K1850" s="98">
        <v>74150.53125</v>
      </c>
      <c r="L1850" s="98">
        <f t="shared" si="213"/>
        <v>373.63813792740723</v>
      </c>
      <c r="M1850" s="98">
        <f t="shared" si="215"/>
        <v>376.99560985667637</v>
      </c>
      <c r="N1850" s="98">
        <v>10532.818711751303</v>
      </c>
      <c r="O1850" s="98">
        <v>7223.7574999999997</v>
      </c>
      <c r="P1850" s="98">
        <v>396.26888888888891</v>
      </c>
      <c r="Q1850" s="98">
        <v>22.630750961481699</v>
      </c>
      <c r="R1850" s="98">
        <f t="shared" si="217"/>
        <v>19.11282736162752</v>
      </c>
      <c r="S1850" s="98">
        <f t="shared" si="214"/>
        <v>1357.845057688902</v>
      </c>
      <c r="T1850" s="101">
        <v>13.740073447180782</v>
      </c>
    </row>
    <row r="1851" spans="2:20" x14ac:dyDescent="0.2">
      <c r="B1851" s="100">
        <v>43737.958333333336</v>
      </c>
      <c r="C1851" s="98">
        <v>13.326155694325765</v>
      </c>
      <c r="D1851" s="98">
        <f t="shared" si="218"/>
        <v>11.205189380618506</v>
      </c>
      <c r="E1851" s="98">
        <v>97.249722222222218</v>
      </c>
      <c r="F1851" s="98">
        <f t="shared" si="216"/>
        <v>102.82110011575743</v>
      </c>
      <c r="G1851" s="98">
        <v>139000.84782051377</v>
      </c>
      <c r="H1851" s="98">
        <v>19.055598958333334</v>
      </c>
      <c r="I1851" s="98">
        <v>26284.631666666668</v>
      </c>
      <c r="J1851" s="98">
        <f t="shared" si="212"/>
        <v>78.194123263888883</v>
      </c>
      <c r="K1851" s="98">
        <v>74150.53125</v>
      </c>
      <c r="L1851" s="98">
        <f t="shared" si="213"/>
        <v>377.5294575089423</v>
      </c>
      <c r="M1851" s="98">
        <f t="shared" si="215"/>
        <v>377.05404566952706</v>
      </c>
      <c r="N1851" s="98">
        <v>10397.410717773437</v>
      </c>
      <c r="O1851" s="98">
        <v>7218.5591666666669</v>
      </c>
      <c r="P1851" s="98">
        <v>395.93891666663188</v>
      </c>
      <c r="Q1851" s="98">
        <v>18.409459157689579</v>
      </c>
      <c r="R1851" s="98">
        <f t="shared" si="217"/>
        <v>19.042571718529388</v>
      </c>
      <c r="S1851" s="98">
        <f t="shared" si="214"/>
        <v>1104.5675494613747</v>
      </c>
      <c r="T1851" s="101">
        <v>13.900966514912758</v>
      </c>
    </row>
    <row r="1852" spans="2:20" x14ac:dyDescent="0.2">
      <c r="B1852" s="100">
        <v>43738</v>
      </c>
      <c r="C1852" s="98">
        <v>12.403656016249572</v>
      </c>
      <c r="D1852" s="98">
        <f t="shared" si="218"/>
        <v>11.25383110305229</v>
      </c>
      <c r="E1852" s="98">
        <v>86.791111111111107</v>
      </c>
      <c r="F1852" s="98">
        <f t="shared" si="216"/>
        <v>102.79193344909076</v>
      </c>
      <c r="G1852" s="98">
        <v>145309.48888888888</v>
      </c>
      <c r="H1852" s="98">
        <v>21.638324652777779</v>
      </c>
      <c r="I1852" s="98">
        <v>27507.663333333334</v>
      </c>
      <c r="J1852" s="98">
        <f t="shared" si="212"/>
        <v>65.152786458333324</v>
      </c>
      <c r="K1852" s="98">
        <v>74150.53125</v>
      </c>
      <c r="L1852" s="98">
        <f t="shared" si="213"/>
        <v>379.20364711459729</v>
      </c>
      <c r="M1852" s="98">
        <f t="shared" si="215"/>
        <v>377.09329372728376</v>
      </c>
      <c r="N1852" s="98">
        <v>9699.9727205403651</v>
      </c>
      <c r="O1852" s="98">
        <v>7199.6366666666663</v>
      </c>
      <c r="P1852" s="98">
        <v>395.99287037036487</v>
      </c>
      <c r="Q1852" s="98">
        <v>16.789223255767592</v>
      </c>
      <c r="R1852" s="98">
        <f t="shared" si="217"/>
        <v>19.009699046573949</v>
      </c>
      <c r="S1852" s="98">
        <f t="shared" si="214"/>
        <v>1007.3533953460555</v>
      </c>
      <c r="T1852" s="101">
        <v>13.280983566920945</v>
      </c>
    </row>
    <row r="1853" spans="2:20" x14ac:dyDescent="0.2">
      <c r="B1853" s="100">
        <v>43738.041666666664</v>
      </c>
      <c r="C1853" s="98">
        <v>10.700067105116323</v>
      </c>
      <c r="D1853" s="98">
        <f t="shared" si="218"/>
        <v>11.277420505143654</v>
      </c>
      <c r="E1853" s="98">
        <v>120.23972222222223</v>
      </c>
      <c r="F1853" s="98">
        <f t="shared" si="216"/>
        <v>103.15486168983152</v>
      </c>
      <c r="G1853" s="98">
        <v>4535.0583333333334</v>
      </c>
      <c r="H1853" s="98">
        <v>18.276157407407783</v>
      </c>
      <c r="I1853" s="98">
        <v>742.79055555555556</v>
      </c>
      <c r="J1853" s="98">
        <f t="shared" si="212"/>
        <v>101.96356481481445</v>
      </c>
      <c r="K1853" s="98">
        <v>7637.4382530516787</v>
      </c>
      <c r="L1853" s="98">
        <f t="shared" si="213"/>
        <v>378.07033319188514</v>
      </c>
      <c r="M1853" s="98">
        <f t="shared" si="215"/>
        <v>377.18446980935641</v>
      </c>
      <c r="N1853" s="98">
        <v>8807.4155281575513</v>
      </c>
      <c r="O1853" s="98">
        <v>7197.7725</v>
      </c>
      <c r="P1853" s="98">
        <v>396.15351851847436</v>
      </c>
      <c r="Q1853" s="98">
        <v>18.08318532658922</v>
      </c>
      <c r="R1853" s="98">
        <f t="shared" si="217"/>
        <v>18.91714307766814</v>
      </c>
      <c r="S1853" s="98">
        <f t="shared" si="214"/>
        <v>1084.9911195953532</v>
      </c>
      <c r="T1853" s="101">
        <v>12.156121617476973</v>
      </c>
    </row>
    <row r="1854" spans="2:20" x14ac:dyDescent="0.2">
      <c r="B1854" s="100">
        <v>43738.083333333336</v>
      </c>
      <c r="C1854" s="98">
        <v>8.9299517127140682</v>
      </c>
      <c r="D1854" s="98">
        <f t="shared" si="218"/>
        <v>11.271975682514601</v>
      </c>
      <c r="E1854" s="98">
        <v>94.461481481475957</v>
      </c>
      <c r="F1854" s="98">
        <f t="shared" si="216"/>
        <v>103.06000057871834</v>
      </c>
      <c r="G1854" s="98">
        <v>9544.1773972582814</v>
      </c>
      <c r="H1854" s="98">
        <v>22.518641493055554</v>
      </c>
      <c r="I1854" s="98">
        <v>1784.7822675738071</v>
      </c>
      <c r="J1854" s="98">
        <f t="shared" si="212"/>
        <v>71.942839988420403</v>
      </c>
      <c r="K1854" s="98">
        <v>21859.473767722448</v>
      </c>
      <c r="L1854" s="98">
        <f t="shared" si="213"/>
        <v>372.99766424654263</v>
      </c>
      <c r="M1854" s="98">
        <f t="shared" si="215"/>
        <v>377.00317614303952</v>
      </c>
      <c r="N1854" s="98">
        <v>7605.1269510904949</v>
      </c>
      <c r="O1854" s="98">
        <v>7197.4049999999997</v>
      </c>
      <c r="P1854" s="98">
        <v>395.55679012344945</v>
      </c>
      <c r="Q1854" s="98">
        <v>22.559125876906844</v>
      </c>
      <c r="R1854" s="98">
        <f t="shared" si="217"/>
        <v>19.08689482011583</v>
      </c>
      <c r="S1854" s="98">
        <f t="shared" si="214"/>
        <v>1353.5475526144107</v>
      </c>
      <c r="T1854" s="101">
        <v>10.362144188086193</v>
      </c>
    </row>
    <row r="1855" spans="2:20" x14ac:dyDescent="0.2">
      <c r="B1855" s="100">
        <v>43738.125</v>
      </c>
      <c r="C1855" s="98">
        <v>7.7625776298551097</v>
      </c>
      <c r="D1855" s="98">
        <f t="shared" si="218"/>
        <v>11.266856330880685</v>
      </c>
      <c r="E1855" s="98">
        <v>103.9425</v>
      </c>
      <c r="F1855" s="98">
        <f t="shared" si="216"/>
        <v>103.94391261575537</v>
      </c>
      <c r="G1855" s="98">
        <v>15477.288888888888</v>
      </c>
      <c r="H1855" s="98">
        <v>17.964236111111113</v>
      </c>
      <c r="I1855" s="98">
        <v>2993.9461666665557</v>
      </c>
      <c r="J1855" s="98">
        <f t="shared" si="212"/>
        <v>85.978263888888875</v>
      </c>
      <c r="K1855" s="98">
        <v>36681.434115344782</v>
      </c>
      <c r="L1855" s="98">
        <f t="shared" si="213"/>
        <v>378.58303409502327</v>
      </c>
      <c r="M1855" s="98">
        <f t="shared" si="215"/>
        <v>377.0670981483284</v>
      </c>
      <c r="N1855" s="98">
        <v>6802.5523657226558</v>
      </c>
      <c r="O1855" s="98">
        <v>7198.2791666666662</v>
      </c>
      <c r="P1855" s="98">
        <v>395.92972222220567</v>
      </c>
      <c r="Q1855" s="98">
        <v>17.346688127182425</v>
      </c>
      <c r="R1855" s="98">
        <f t="shared" si="217"/>
        <v>18.99486324692413</v>
      </c>
      <c r="S1855" s="98">
        <f t="shared" si="214"/>
        <v>1040.8012876309456</v>
      </c>
      <c r="T1855" s="101">
        <v>8.8775289929532057</v>
      </c>
    </row>
    <row r="1856" spans="2:20" x14ac:dyDescent="0.2">
      <c r="B1856" s="100">
        <v>43738.166666666664</v>
      </c>
      <c r="C1856" s="98">
        <v>6.6766537612984473</v>
      </c>
      <c r="D1856" s="98">
        <f t="shared" si="218"/>
        <v>11.244836295559347</v>
      </c>
      <c r="E1856" s="98">
        <v>84.534999999999997</v>
      </c>
      <c r="F1856" s="98">
        <f t="shared" si="216"/>
        <v>101.80195659723687</v>
      </c>
      <c r="G1856" s="98">
        <v>21408.761111111111</v>
      </c>
      <c r="H1856" s="98">
        <v>22.460818142361113</v>
      </c>
      <c r="I1856" s="98">
        <v>4197.8672222222222</v>
      </c>
      <c r="J1856" s="98">
        <f t="shared" si="212"/>
        <v>62.074181857638884</v>
      </c>
      <c r="K1856" s="98">
        <v>50128.311245298384</v>
      </c>
      <c r="L1856" s="98">
        <f t="shared" si="213"/>
        <v>378.61267612463138</v>
      </c>
      <c r="M1856" s="98">
        <f t="shared" si="215"/>
        <v>377.13322447118207</v>
      </c>
      <c r="N1856" s="98">
        <v>6034.2819303385413</v>
      </c>
      <c r="O1856" s="98">
        <v>7195.7208333333338</v>
      </c>
      <c r="P1856" s="98">
        <v>395.86342592593695</v>
      </c>
      <c r="Q1856" s="98">
        <v>17.250749801305549</v>
      </c>
      <c r="R1856" s="98">
        <f t="shared" si="217"/>
        <v>18.926402819132633</v>
      </c>
      <c r="S1856" s="98">
        <f t="shared" si="214"/>
        <v>1035.0449880783328</v>
      </c>
      <c r="T1856" s="101">
        <v>7.612429287499852</v>
      </c>
    </row>
    <row r="1857" spans="2:20" x14ac:dyDescent="0.2">
      <c r="B1857" s="100">
        <v>43738.208333333336</v>
      </c>
      <c r="C1857" s="98">
        <v>6.1842135852949935</v>
      </c>
      <c r="D1857" s="98">
        <f t="shared" si="218"/>
        <v>11.223961114658112</v>
      </c>
      <c r="E1857" s="98">
        <v>106.30861111111111</v>
      </c>
      <c r="F1857" s="98">
        <f t="shared" si="216"/>
        <v>101.75665567131092</v>
      </c>
      <c r="G1857" s="98">
        <v>27627.360612535609</v>
      </c>
      <c r="H1857" s="98">
        <v>18.151725260416665</v>
      </c>
      <c r="I1857" s="98">
        <v>5409.6064583333336</v>
      </c>
      <c r="J1857" s="98">
        <f t="shared" si="212"/>
        <v>88.156885850694437</v>
      </c>
      <c r="K1857" s="98">
        <v>61961.128730371041</v>
      </c>
      <c r="L1857" s="98">
        <f t="shared" si="213"/>
        <v>375.89658227335491</v>
      </c>
      <c r="M1857" s="98">
        <f t="shared" si="215"/>
        <v>377.06986710883183</v>
      </c>
      <c r="N1857" s="98">
        <v>5698.4020898437502</v>
      </c>
      <c r="O1857" s="98">
        <v>7194.4208333333336</v>
      </c>
      <c r="P1857" s="98">
        <v>395.38425925925372</v>
      </c>
      <c r="Q1857" s="98">
        <v>19.487676985898805</v>
      </c>
      <c r="R1857" s="98">
        <f t="shared" si="217"/>
        <v>18.947032558025857</v>
      </c>
      <c r="S1857" s="98">
        <f t="shared" si="214"/>
        <v>1169.2606191539282</v>
      </c>
      <c r="T1857" s="101">
        <v>6.9631608774314451</v>
      </c>
    </row>
    <row r="1858" spans="2:20" x14ac:dyDescent="0.2">
      <c r="B1858" s="100">
        <v>43738.25</v>
      </c>
      <c r="C1858" s="98">
        <v>5.9743017568535288</v>
      </c>
      <c r="D1858" s="98">
        <f t="shared" si="218"/>
        <v>11.210223176792466</v>
      </c>
      <c r="E1858" s="98">
        <v>93.094444444444449</v>
      </c>
      <c r="F1858" s="98">
        <f t="shared" si="216"/>
        <v>101.43706076390352</v>
      </c>
      <c r="G1858" s="98">
        <v>32894.6796875</v>
      </c>
      <c r="H1858" s="98">
        <v>21.679492187499999</v>
      </c>
      <c r="I1858" s="98">
        <v>6617.2091666666665</v>
      </c>
      <c r="J1858" s="98">
        <f t="shared" si="212"/>
        <v>71.414952256944446</v>
      </c>
      <c r="K1858" s="98">
        <v>70979.857561487093</v>
      </c>
      <c r="L1858" s="98">
        <f t="shared" si="213"/>
        <v>377.30019430821193</v>
      </c>
      <c r="M1858" s="98">
        <f t="shared" si="215"/>
        <v>377.07733503975464</v>
      </c>
      <c r="N1858" s="98">
        <v>5475.054837646484</v>
      </c>
      <c r="O1858" s="98">
        <v>7196.8458333333338</v>
      </c>
      <c r="P1858" s="98">
        <v>396.26361111111112</v>
      </c>
      <c r="Q1858" s="98">
        <v>18.963416802899189</v>
      </c>
      <c r="R1858" s="98">
        <f t="shared" si="217"/>
        <v>18.943318485127598</v>
      </c>
      <c r="S1858" s="98">
        <f t="shared" si="214"/>
        <v>1137.8050081739514</v>
      </c>
      <c r="T1858" s="101">
        <v>6.7374246899907302</v>
      </c>
    </row>
    <row r="1859" spans="2:20" x14ac:dyDescent="0.2">
      <c r="B1859" s="100">
        <v>43738.291666666664</v>
      </c>
      <c r="C1859" s="98">
        <v>6.1192150777425072</v>
      </c>
      <c r="D1859" s="98">
        <f t="shared" si="218"/>
        <v>11.200718484057987</v>
      </c>
      <c r="E1859" s="98">
        <v>61.230138888888888</v>
      </c>
      <c r="F1859" s="98">
        <f t="shared" si="216"/>
        <v>99.672529513903513</v>
      </c>
      <c r="G1859" s="98">
        <v>38059.503956231405</v>
      </c>
      <c r="H1859" s="98">
        <v>19.008561197916666</v>
      </c>
      <c r="I1859" s="98">
        <v>7842.9538888888892</v>
      </c>
      <c r="J1859" s="98">
        <f t="shared" si="212"/>
        <v>42.221577690972225</v>
      </c>
      <c r="K1859" s="98">
        <v>74067.371554904516</v>
      </c>
      <c r="L1859" s="98">
        <f t="shared" si="213"/>
        <v>380.234093528789</v>
      </c>
      <c r="M1859" s="98">
        <f t="shared" si="215"/>
        <v>377.20971389084974</v>
      </c>
      <c r="N1859" s="98">
        <v>5510.1727010091145</v>
      </c>
      <c r="O1859" s="98">
        <v>7196.0766666666668</v>
      </c>
      <c r="P1859" s="98">
        <v>396.38458333333335</v>
      </c>
      <c r="Q1859" s="98">
        <v>16.150489804544357</v>
      </c>
      <c r="R1859" s="98">
        <f t="shared" si="217"/>
        <v>18.823460853168744</v>
      </c>
      <c r="S1859" s="98">
        <f t="shared" si="214"/>
        <v>969.02938827266144</v>
      </c>
      <c r="T1859" s="101">
        <v>6.5050151954081796</v>
      </c>
    </row>
    <row r="1860" spans="2:20" x14ac:dyDescent="0.2">
      <c r="B1860" s="100">
        <v>43738.333333333336</v>
      </c>
      <c r="C1860" s="98">
        <v>7.5397458995157569</v>
      </c>
      <c r="D1860" s="98">
        <f t="shared" si="218"/>
        <v>11.240093345003267</v>
      </c>
      <c r="E1860" s="98">
        <v>101.57888888888888</v>
      </c>
      <c r="F1860" s="98">
        <f t="shared" si="216"/>
        <v>99.012358217607087</v>
      </c>
      <c r="G1860" s="98">
        <v>42966.000000001586</v>
      </c>
      <c r="H1860" s="98">
        <v>18.864084201388888</v>
      </c>
      <c r="I1860" s="98">
        <v>9035.0049999999992</v>
      </c>
      <c r="J1860" s="98">
        <f t="shared" si="212"/>
        <v>82.714804687499992</v>
      </c>
      <c r="K1860" s="98">
        <v>74069.875</v>
      </c>
      <c r="L1860" s="98">
        <f t="shared" si="213"/>
        <v>378.17874226823142</v>
      </c>
      <c r="M1860" s="98">
        <f t="shared" si="215"/>
        <v>377.19155656378956</v>
      </c>
      <c r="N1860" s="98">
        <v>6232.0231998697918</v>
      </c>
      <c r="O1860" s="98">
        <v>7197.7908333333335</v>
      </c>
      <c r="P1860" s="98">
        <v>396.30444444444447</v>
      </c>
      <c r="Q1860" s="98">
        <v>18.125702176213057</v>
      </c>
      <c r="R1860" s="98">
        <f t="shared" si="217"/>
        <v>18.853274130160322</v>
      </c>
      <c r="S1860" s="98">
        <f t="shared" si="214"/>
        <v>1087.5421305727834</v>
      </c>
      <c r="T1860" s="101">
        <v>7.4392009825176659</v>
      </c>
    </row>
    <row r="1861" spans="2:20" x14ac:dyDescent="0.2">
      <c r="B1861" s="100">
        <v>43738.375</v>
      </c>
      <c r="C1861" s="98">
        <v>11.824726403943108</v>
      </c>
      <c r="D1861" s="98">
        <f t="shared" si="218"/>
        <v>11.40244445175586</v>
      </c>
      <c r="E1861" s="98">
        <v>82.319722222222225</v>
      </c>
      <c r="F1861" s="98">
        <f t="shared" si="216"/>
        <v>98.123984375014501</v>
      </c>
      <c r="G1861" s="98">
        <v>47493.216763282879</v>
      </c>
      <c r="H1861" s="98">
        <v>21.359505208333335</v>
      </c>
      <c r="I1861" s="98">
        <v>10247.201507937643</v>
      </c>
      <c r="J1861" s="98">
        <f t="shared" si="212"/>
        <v>60.960217013888894</v>
      </c>
      <c r="K1861" s="98">
        <v>74069.875</v>
      </c>
      <c r="L1861" s="98">
        <f t="shared" si="213"/>
        <v>372.51315406983929</v>
      </c>
      <c r="M1861" s="98">
        <f t="shared" si="215"/>
        <v>377.18243078820382</v>
      </c>
      <c r="N1861" s="98">
        <v>9090.0580065917966</v>
      </c>
      <c r="O1861" s="98">
        <v>7206.3741666666665</v>
      </c>
      <c r="P1861" s="98">
        <v>396.17192592592704</v>
      </c>
      <c r="Q1861" s="98">
        <v>23.658771856087778</v>
      </c>
      <c r="R1861" s="98">
        <f t="shared" si="217"/>
        <v>18.870246356363328</v>
      </c>
      <c r="S1861" s="98">
        <f t="shared" si="214"/>
        <v>1419.5263113652668</v>
      </c>
      <c r="T1861" s="101">
        <v>9.9848302047408648</v>
      </c>
    </row>
    <row r="1862" spans="2:20" x14ac:dyDescent="0.2">
      <c r="B1862" s="100">
        <v>43738.416666666664</v>
      </c>
      <c r="C1862" s="98">
        <v>15.843824825640768</v>
      </c>
      <c r="D1862" s="98">
        <f t="shared" si="218"/>
        <v>11.618626684742182</v>
      </c>
      <c r="E1862" s="98">
        <v>70.424444444444447</v>
      </c>
      <c r="F1862" s="98">
        <f t="shared" si="216"/>
        <v>97.485503472236687</v>
      </c>
      <c r="G1862" s="98">
        <v>52450.688185186453</v>
      </c>
      <c r="H1862" s="98">
        <v>17.955740017361112</v>
      </c>
      <c r="I1862" s="98">
        <v>11437.956944444444</v>
      </c>
      <c r="J1862" s="98">
        <f t="shared" ref="J1862:J1925" si="219">E1862-H1862</f>
        <v>52.468704427083338</v>
      </c>
      <c r="K1862" s="98">
        <v>74069.875</v>
      </c>
      <c r="L1862" s="98">
        <f t="shared" ref="L1862:L1925" si="220">P1862-Q1862</f>
        <v>378.53552712791083</v>
      </c>
      <c r="M1862" s="98">
        <f t="shared" si="215"/>
        <v>377.181224196031</v>
      </c>
      <c r="N1862" s="98">
        <v>11807.078869628906</v>
      </c>
      <c r="O1862" s="98">
        <v>7709.6149999999998</v>
      </c>
      <c r="P1862" s="98">
        <v>395.65277777777777</v>
      </c>
      <c r="Q1862" s="98">
        <v>17.117250649866957</v>
      </c>
      <c r="R1862" s="98">
        <f t="shared" si="217"/>
        <v>18.846973781869561</v>
      </c>
      <c r="S1862" s="98">
        <f t="shared" ref="S1862:S1925" si="221">Q1862*60</f>
        <v>1027.0350389920175</v>
      </c>
      <c r="T1862" s="101">
        <v>14.345164681871733</v>
      </c>
    </row>
    <row r="1863" spans="2:20" x14ac:dyDescent="0.2">
      <c r="B1863" s="100">
        <v>43738.458333333336</v>
      </c>
      <c r="C1863" s="98">
        <v>16.378344928953382</v>
      </c>
      <c r="D1863" s="98">
        <f t="shared" si="218"/>
        <v>11.745322187635621</v>
      </c>
      <c r="E1863" s="98">
        <v>82.157222222222217</v>
      </c>
      <c r="F1863" s="98">
        <f t="shared" si="216"/>
        <v>95.828859953718165</v>
      </c>
      <c r="G1863" s="98">
        <v>57269.677777777775</v>
      </c>
      <c r="H1863" s="98">
        <v>22.412782118055556</v>
      </c>
      <c r="I1863" s="98">
        <v>12642.074892290699</v>
      </c>
      <c r="J1863" s="98">
        <f t="shared" si="219"/>
        <v>59.744440104166657</v>
      </c>
      <c r="K1863" s="98">
        <v>74069.875</v>
      </c>
      <c r="L1863" s="98">
        <f t="shared" si="220"/>
        <v>379.75063334400454</v>
      </c>
      <c r="M1863" s="98">
        <f t="shared" si="215"/>
        <v>377.22630558139491</v>
      </c>
      <c r="N1863" s="98">
        <v>12117.931474609375</v>
      </c>
      <c r="O1863" s="98">
        <v>7912.3774999999996</v>
      </c>
      <c r="P1863" s="98">
        <v>396.27357142860689</v>
      </c>
      <c r="Q1863" s="98">
        <v>16.522938084602355</v>
      </c>
      <c r="R1863" s="98">
        <f t="shared" si="217"/>
        <v>18.805108335660542</v>
      </c>
      <c r="S1863" s="98">
        <f t="shared" si="221"/>
        <v>991.37628507614136</v>
      </c>
      <c r="T1863" s="101">
        <v>16.292923776636339</v>
      </c>
    </row>
    <row r="1864" spans="2:20" x14ac:dyDescent="0.2">
      <c r="B1864" s="100">
        <v>43738.5</v>
      </c>
      <c r="C1864" s="98">
        <v>15.594980598025852</v>
      </c>
      <c r="D1864" s="98">
        <f t="shared" si="218"/>
        <v>11.77735743121305</v>
      </c>
      <c r="E1864" s="98">
        <v>115.06347222222222</v>
      </c>
      <c r="F1864" s="98">
        <f t="shared" si="216"/>
        <v>96.259108796310784</v>
      </c>
      <c r="G1864" s="98">
        <v>63534.820512820348</v>
      </c>
      <c r="H1864" s="98">
        <v>17.784939236111111</v>
      </c>
      <c r="I1864" s="98">
        <v>13838.440344444285</v>
      </c>
      <c r="J1864" s="98">
        <f t="shared" si="219"/>
        <v>97.278532986111102</v>
      </c>
      <c r="K1864" s="98">
        <v>74069.875</v>
      </c>
      <c r="L1864" s="98">
        <f t="shared" si="220"/>
        <v>375.52625500000471</v>
      </c>
      <c r="M1864" s="98">
        <f t="shared" si="215"/>
        <v>377.18984636243749</v>
      </c>
      <c r="N1864" s="98">
        <v>11666.860763346354</v>
      </c>
      <c r="O1864" s="98">
        <v>7627.2858333333334</v>
      </c>
      <c r="P1864" s="98">
        <v>395.92416666666668</v>
      </c>
      <c r="Q1864" s="98">
        <v>20.397911666661965</v>
      </c>
      <c r="R1864" s="98">
        <f t="shared" si="217"/>
        <v>18.843909375604664</v>
      </c>
      <c r="S1864" s="98">
        <f t="shared" si="221"/>
        <v>1223.8746999997179</v>
      </c>
      <c r="T1864" s="101">
        <v>16.002986223167845</v>
      </c>
    </row>
    <row r="1865" spans="2:20" x14ac:dyDescent="0.2">
      <c r="B1865" s="100">
        <v>43738.541666666664</v>
      </c>
      <c r="C1865" s="98">
        <v>14.877837854358885</v>
      </c>
      <c r="D1865" s="98">
        <f t="shared" si="218"/>
        <v>11.755331275219156</v>
      </c>
      <c r="E1865" s="98">
        <v>89.249166666666667</v>
      </c>
      <c r="F1865" s="98">
        <f t="shared" si="216"/>
        <v>95.705648148162609</v>
      </c>
      <c r="G1865" s="98">
        <v>69074.4316037729</v>
      </c>
      <c r="H1865" s="98">
        <v>22.123763020833334</v>
      </c>
      <c r="I1865" s="98">
        <v>15026.388888888889</v>
      </c>
      <c r="J1865" s="98">
        <f t="shared" si="219"/>
        <v>67.12540364583333</v>
      </c>
      <c r="K1865" s="98">
        <v>74069.875</v>
      </c>
      <c r="L1865" s="98">
        <f t="shared" si="220"/>
        <v>375.79434444521451</v>
      </c>
      <c r="M1865" s="98">
        <f t="shared" si="215"/>
        <v>377.15483382537917</v>
      </c>
      <c r="N1865" s="98">
        <v>11250.799354654948</v>
      </c>
      <c r="O1865" s="98">
        <v>7393.5908333333336</v>
      </c>
      <c r="P1865" s="98">
        <v>396.02333333333331</v>
      </c>
      <c r="Q1865" s="98">
        <v>20.228988888118831</v>
      </c>
      <c r="R1865" s="98">
        <f t="shared" si="217"/>
        <v>18.880090894144423</v>
      </c>
      <c r="S1865" s="98">
        <f t="shared" si="221"/>
        <v>1213.73933328713</v>
      </c>
      <c r="T1865" s="101">
        <v>15.448952461984526</v>
      </c>
    </row>
    <row r="1866" spans="2:20" x14ac:dyDescent="0.2">
      <c r="B1866" s="100">
        <v>43738.583333333336</v>
      </c>
      <c r="C1866" s="98">
        <v>14.063109540233595</v>
      </c>
      <c r="D1866" s="98">
        <f t="shared" si="218"/>
        <v>11.721952286166557</v>
      </c>
      <c r="E1866" s="98">
        <v>83.422777777777782</v>
      </c>
      <c r="F1866" s="98">
        <f t="shared" si="216"/>
        <v>95.514791666681148</v>
      </c>
      <c r="G1866" s="98">
        <v>74764.173982789784</v>
      </c>
      <c r="H1866" s="98">
        <v>17.746762876158755</v>
      </c>
      <c r="I1866" s="98">
        <v>16216.220445370553</v>
      </c>
      <c r="J1866" s="98">
        <f t="shared" si="219"/>
        <v>65.676014901619027</v>
      </c>
      <c r="K1866" s="98">
        <v>74069.875</v>
      </c>
      <c r="L1866" s="98">
        <f t="shared" si="220"/>
        <v>377.38079552517581</v>
      </c>
      <c r="M1866" s="98">
        <f t="shared" si="215"/>
        <v>377.16552931925139</v>
      </c>
      <c r="N1866" s="98">
        <v>10798.860727539062</v>
      </c>
      <c r="O1866" s="98">
        <v>7256.69</v>
      </c>
      <c r="P1866" s="98">
        <v>396.49546296296847</v>
      </c>
      <c r="Q1866" s="98">
        <v>19.114667437792651</v>
      </c>
      <c r="R1866" s="98">
        <f t="shared" si="217"/>
        <v>18.87891700521071</v>
      </c>
      <c r="S1866" s="98">
        <f t="shared" si="221"/>
        <v>1146.880046267559</v>
      </c>
      <c r="T1866" s="101">
        <v>14.873945605723032</v>
      </c>
    </row>
    <row r="1867" spans="2:20" x14ac:dyDescent="0.2">
      <c r="B1867" s="100">
        <v>43738.625</v>
      </c>
      <c r="C1867" s="98">
        <v>13.481733423338996</v>
      </c>
      <c r="D1867" s="98">
        <f t="shared" si="218"/>
        <v>11.695688592735252</v>
      </c>
      <c r="E1867" s="98">
        <v>94.302777777777777</v>
      </c>
      <c r="F1867" s="98">
        <f t="shared" si="216"/>
        <v>94.886487268533003</v>
      </c>
      <c r="G1867" s="98">
        <v>79892.41259780433</v>
      </c>
      <c r="H1867" s="98">
        <v>21.469531249999999</v>
      </c>
      <c r="I1867" s="98">
        <v>17400.958611111109</v>
      </c>
      <c r="J1867" s="98">
        <f t="shared" si="219"/>
        <v>72.833246527777774</v>
      </c>
      <c r="K1867" s="98">
        <v>74069.875</v>
      </c>
      <c r="L1867" s="98">
        <f t="shared" si="220"/>
        <v>379.08616365151391</v>
      </c>
      <c r="M1867" s="98">
        <f t="shared" si="215"/>
        <v>377.33229128560885</v>
      </c>
      <c r="N1867" s="98">
        <v>10413.070876464844</v>
      </c>
      <c r="O1867" s="98">
        <v>7222.9266666666663</v>
      </c>
      <c r="P1867" s="98">
        <v>395.72546296278637</v>
      </c>
      <c r="Q1867" s="98">
        <v>16.639299311272463</v>
      </c>
      <c r="R1867" s="98">
        <f t="shared" si="217"/>
        <v>18.682043156130128</v>
      </c>
      <c r="S1867" s="98">
        <f t="shared" si="221"/>
        <v>998.35795867634783</v>
      </c>
      <c r="T1867" s="101">
        <v>14.10303322869327</v>
      </c>
    </row>
    <row r="1868" spans="2:20" x14ac:dyDescent="0.2">
      <c r="B1868" s="100">
        <v>43738.666666666664</v>
      </c>
      <c r="C1868" s="98">
        <v>13.740181775622897</v>
      </c>
      <c r="D1868" s="98">
        <f t="shared" si="218"/>
        <v>11.69681037485117</v>
      </c>
      <c r="E1868" s="98">
        <v>116.83861111111111</v>
      </c>
      <c r="F1868" s="98">
        <f t="shared" si="216"/>
        <v>95.636892361125604</v>
      </c>
      <c r="G1868" s="98">
        <v>86342.095751631001</v>
      </c>
      <c r="H1868" s="98">
        <v>18.906922743055556</v>
      </c>
      <c r="I1868" s="98">
        <v>18612.068553640314</v>
      </c>
      <c r="J1868" s="98">
        <f t="shared" si="219"/>
        <v>97.931688368055546</v>
      </c>
      <c r="K1868" s="98">
        <v>74069.875</v>
      </c>
      <c r="L1868" s="98">
        <f t="shared" si="220"/>
        <v>374.77837560136493</v>
      </c>
      <c r="M1868" s="98">
        <f t="shared" si="215"/>
        <v>377.21187912553927</v>
      </c>
      <c r="N1868" s="98">
        <v>10568.370521647135</v>
      </c>
      <c r="O1868" s="98">
        <v>7257.5249999999996</v>
      </c>
      <c r="P1868" s="98">
        <v>396.31694444444446</v>
      </c>
      <c r="Q1868" s="98">
        <v>21.538568843079524</v>
      </c>
      <c r="R1868" s="98">
        <f t="shared" si="217"/>
        <v>18.811342000502862</v>
      </c>
      <c r="S1868" s="98">
        <f t="shared" si="221"/>
        <v>1292.3141305847714</v>
      </c>
      <c r="T1868" s="101">
        <v>13.888837640008164</v>
      </c>
    </row>
    <row r="1869" spans="2:20" x14ac:dyDescent="0.2">
      <c r="B1869" s="100">
        <v>43738.708333333336</v>
      </c>
      <c r="C1869" s="98">
        <v>12.70693183616347</v>
      </c>
      <c r="D1869" s="98">
        <f t="shared" si="218"/>
        <v>11.668257133264186</v>
      </c>
      <c r="E1869" s="98">
        <v>114.03861111111111</v>
      </c>
      <c r="F1869" s="98">
        <f t="shared" si="216"/>
        <v>96.537280092607091</v>
      </c>
      <c r="G1869" s="98">
        <v>92473.435666666992</v>
      </c>
      <c r="H1869" s="98">
        <v>18.745724826388887</v>
      </c>
      <c r="I1869" s="98">
        <v>19800.8125</v>
      </c>
      <c r="J1869" s="98">
        <f t="shared" si="219"/>
        <v>95.292886284722215</v>
      </c>
      <c r="K1869" s="98">
        <v>74069.875</v>
      </c>
      <c r="L1869" s="98">
        <f t="shared" si="220"/>
        <v>376.11767532958334</v>
      </c>
      <c r="M1869" s="98">
        <f t="shared" si="215"/>
        <v>377.08968636657897</v>
      </c>
      <c r="N1869" s="98">
        <v>9799.5033878580725</v>
      </c>
      <c r="O1869" s="98">
        <v>7207.3458333333338</v>
      </c>
      <c r="P1869" s="98">
        <v>396.23361111111109</v>
      </c>
      <c r="Q1869" s="98">
        <v>20.115935781527725</v>
      </c>
      <c r="R1869" s="98">
        <f t="shared" si="217"/>
        <v>18.956945253291227</v>
      </c>
      <c r="S1869" s="98">
        <f t="shared" si="221"/>
        <v>1206.9561468916636</v>
      </c>
      <c r="T1869" s="101">
        <v>13.408061956564586</v>
      </c>
    </row>
    <row r="1870" spans="2:20" x14ac:dyDescent="0.2">
      <c r="B1870" s="100">
        <v>43738.75</v>
      </c>
      <c r="C1870" s="98">
        <v>12.325962915420533</v>
      </c>
      <c r="D1870" s="98">
        <f t="shared" si="218"/>
        <v>11.634269996726701</v>
      </c>
      <c r="E1870" s="98">
        <v>106.5813888888889</v>
      </c>
      <c r="F1870" s="98">
        <f t="shared" si="216"/>
        <v>95.485119598765195</v>
      </c>
      <c r="G1870" s="98">
        <v>99591.518291404514</v>
      </c>
      <c r="H1870" s="98">
        <v>21.314366319444446</v>
      </c>
      <c r="I1870" s="98">
        <v>21005.061507938171</v>
      </c>
      <c r="J1870" s="98">
        <f t="shared" si="219"/>
        <v>85.26702256944445</v>
      </c>
      <c r="K1870" s="98">
        <v>74069.875</v>
      </c>
      <c r="L1870" s="98">
        <f t="shared" si="220"/>
        <v>378.91135882943871</v>
      </c>
      <c r="M1870" s="98">
        <f t="shared" si="215"/>
        <v>377.22377789591491</v>
      </c>
      <c r="N1870" s="98">
        <v>9551.2554272460929</v>
      </c>
      <c r="O1870" s="98">
        <v>7206.3341666666665</v>
      </c>
      <c r="P1870" s="98">
        <v>396.12123456786907</v>
      </c>
      <c r="Q1870" s="98">
        <v>17.209875738430355</v>
      </c>
      <c r="R1870" s="98">
        <f t="shared" si="217"/>
        <v>18.830572988357233</v>
      </c>
      <c r="S1870" s="98">
        <f t="shared" si="221"/>
        <v>1032.5925443058213</v>
      </c>
      <c r="T1870" s="101">
        <v>12.618375303008232</v>
      </c>
    </row>
    <row r="1871" spans="2:20" x14ac:dyDescent="0.2">
      <c r="B1871" s="100">
        <v>43738.791666666664</v>
      </c>
      <c r="C1871" s="98">
        <v>12.212340594250321</v>
      </c>
      <c r="D1871" s="98">
        <f t="shared" si="218"/>
        <v>11.599748440847895</v>
      </c>
      <c r="E1871" s="98">
        <v>120.20305555555555</v>
      </c>
      <c r="F1871" s="98">
        <f t="shared" si="216"/>
        <v>96.391809413580006</v>
      </c>
      <c r="G1871" s="98">
        <v>105774.65934343444</v>
      </c>
      <c r="H1871" s="98">
        <v>17.816113281250001</v>
      </c>
      <c r="I1871" s="98">
        <v>22193.901474073991</v>
      </c>
      <c r="J1871" s="98">
        <f t="shared" si="219"/>
        <v>102.38694227430555</v>
      </c>
      <c r="K1871" s="98">
        <v>74069.875</v>
      </c>
      <c r="L1871" s="98">
        <f t="shared" si="220"/>
        <v>379.49598705627591</v>
      </c>
      <c r="M1871" s="98">
        <f t="shared" si="215"/>
        <v>377.33292945300241</v>
      </c>
      <c r="N1871" s="98">
        <v>9482.4664176432289</v>
      </c>
      <c r="O1871" s="98">
        <v>7205.0124999999998</v>
      </c>
      <c r="P1871" s="98">
        <v>395.9699074074129</v>
      </c>
      <c r="Q1871" s="98">
        <v>16.473920351136993</v>
      </c>
      <c r="R1871" s="98">
        <f t="shared" si="217"/>
        <v>18.713037514946198</v>
      </c>
      <c r="S1871" s="98">
        <f t="shared" si="221"/>
        <v>988.43522106821956</v>
      </c>
      <c r="T1871" s="101">
        <v>12.416640773879157</v>
      </c>
    </row>
    <row r="1872" spans="2:20" x14ac:dyDescent="0.2">
      <c r="B1872" s="100">
        <v>43738.833333333336</v>
      </c>
      <c r="C1872" s="98">
        <v>12.552297050688002</v>
      </c>
      <c r="D1872" s="98">
        <f t="shared" si="218"/>
        <v>11.583547613966038</v>
      </c>
      <c r="E1872" s="98">
        <v>90.215694444444438</v>
      </c>
      <c r="F1872" s="98">
        <f t="shared" si="216"/>
        <v>95.83378279320965</v>
      </c>
      <c r="G1872" s="98">
        <v>112259.703909466</v>
      </c>
      <c r="H1872" s="98">
        <v>22.163335503472222</v>
      </c>
      <c r="I1872" s="98">
        <v>23389.637005208333</v>
      </c>
      <c r="J1872" s="98">
        <f t="shared" si="219"/>
        <v>68.052358940972212</v>
      </c>
      <c r="K1872" s="98">
        <v>74069.875</v>
      </c>
      <c r="L1872" s="98">
        <f t="shared" si="220"/>
        <v>371.9094872685522</v>
      </c>
      <c r="M1872" s="98">
        <f t="shared" si="215"/>
        <v>377.03272515307691</v>
      </c>
      <c r="N1872" s="98">
        <v>9800.4075382486972</v>
      </c>
      <c r="O1872" s="98">
        <v>7208.7033333333329</v>
      </c>
      <c r="P1872" s="98">
        <v>396.00452991452897</v>
      </c>
      <c r="Q1872" s="98">
        <v>24.095042645976775</v>
      </c>
      <c r="R1872" s="98">
        <f t="shared" si="217"/>
        <v>19.015498462545185</v>
      </c>
      <c r="S1872" s="98">
        <f t="shared" si="221"/>
        <v>1445.7025587586065</v>
      </c>
      <c r="T1872" s="101">
        <v>12.577097865412103</v>
      </c>
    </row>
    <row r="1873" spans="2:20" x14ac:dyDescent="0.2">
      <c r="B1873" s="100">
        <v>43738.875</v>
      </c>
      <c r="C1873" s="98">
        <v>13.054722145692731</v>
      </c>
      <c r="D1873" s="98">
        <f t="shared" si="218"/>
        <v>11.576864373343861</v>
      </c>
      <c r="E1873" s="98">
        <v>90.551666666666662</v>
      </c>
      <c r="F1873" s="98">
        <f t="shared" si="216"/>
        <v>96.390264274691106</v>
      </c>
      <c r="G1873" s="98">
        <v>117972.75555555556</v>
      </c>
      <c r="H1873" s="98">
        <v>17.947927608543417</v>
      </c>
      <c r="I1873" s="98">
        <v>24582.474970370498</v>
      </c>
      <c r="J1873" s="98">
        <f t="shared" si="219"/>
        <v>72.603739058123239</v>
      </c>
      <c r="K1873" s="98">
        <v>74069.875</v>
      </c>
      <c r="L1873" s="98">
        <f t="shared" si="220"/>
        <v>377.10503393114857</v>
      </c>
      <c r="M1873" s="98">
        <f t="shared" si="215"/>
        <v>376.96455640698508</v>
      </c>
      <c r="N1873" s="98">
        <v>10178.023725585937</v>
      </c>
      <c r="O1873" s="98">
        <v>7218.2008333333333</v>
      </c>
      <c r="P1873" s="98">
        <v>395.87888888890546</v>
      </c>
      <c r="Q1873" s="98">
        <v>18.773854957756896</v>
      </c>
      <c r="R1873" s="98">
        <f t="shared" si="217"/>
        <v>19.070145603699565</v>
      </c>
      <c r="S1873" s="98">
        <f t="shared" si="221"/>
        <v>1126.4312974654138</v>
      </c>
      <c r="T1873" s="101">
        <v>13.106199296400753</v>
      </c>
    </row>
    <row r="1874" spans="2:20" x14ac:dyDescent="0.2">
      <c r="B1874" s="100">
        <v>43738.916666666664</v>
      </c>
      <c r="C1874" s="98">
        <v>13.36961927819997</v>
      </c>
      <c r="D1874" s="98">
        <f t="shared" si="218"/>
        <v>11.568464642062439</v>
      </c>
      <c r="E1874" s="98">
        <v>95.723611111111111</v>
      </c>
      <c r="F1874" s="98">
        <f t="shared" si="216"/>
        <v>95.855160108024435</v>
      </c>
      <c r="G1874" s="98">
        <v>123541.56388888889</v>
      </c>
      <c r="H1874" s="98">
        <v>22.087836371527779</v>
      </c>
      <c r="I1874" s="98">
        <v>25773.998055555556</v>
      </c>
      <c r="J1874" s="98">
        <f t="shared" si="219"/>
        <v>73.635774739583326</v>
      </c>
      <c r="K1874" s="98">
        <v>74069.875</v>
      </c>
      <c r="L1874" s="98">
        <f t="shared" si="220"/>
        <v>379.71107173768542</v>
      </c>
      <c r="M1874" s="98">
        <f t="shared" si="215"/>
        <v>377.21759531574668</v>
      </c>
      <c r="N1874" s="98">
        <v>10480.051535644532</v>
      </c>
      <c r="O1874" s="98">
        <v>7232.1824999999999</v>
      </c>
      <c r="P1874" s="98">
        <v>395.76449074073798</v>
      </c>
      <c r="Q1874" s="98">
        <v>16.053419003052564</v>
      </c>
      <c r="R1874" s="98">
        <f t="shared" si="217"/>
        <v>18.796090105431684</v>
      </c>
      <c r="S1874" s="98">
        <f t="shared" si="221"/>
        <v>963.20514018315384</v>
      </c>
      <c r="T1874" s="101">
        <v>13.715200432538985</v>
      </c>
    </row>
    <row r="1875" spans="2:20" x14ac:dyDescent="0.2">
      <c r="B1875" s="100">
        <v>43738.958333333336</v>
      </c>
      <c r="C1875" s="98">
        <v>13.210293462189018</v>
      </c>
      <c r="D1875" s="98">
        <f t="shared" si="218"/>
        <v>11.563637049056744</v>
      </c>
      <c r="E1875" s="98">
        <v>108.15597222222222</v>
      </c>
      <c r="F1875" s="98">
        <f t="shared" si="216"/>
        <v>96.309587191357764</v>
      </c>
      <c r="G1875" s="98">
        <v>129674.97903703623</v>
      </c>
      <c r="H1875" s="98">
        <v>17.687445746527779</v>
      </c>
      <c r="I1875" s="98">
        <v>26970.111180555556</v>
      </c>
      <c r="J1875" s="98">
        <f t="shared" si="219"/>
        <v>90.468526475694432</v>
      </c>
      <c r="K1875" s="98">
        <v>74069.875</v>
      </c>
      <c r="L1875" s="98">
        <f t="shared" si="220"/>
        <v>378.24089884436069</v>
      </c>
      <c r="M1875" s="98">
        <f t="shared" si="215"/>
        <v>377.24723870472241</v>
      </c>
      <c r="N1875" s="98">
        <v>10344.426554361979</v>
      </c>
      <c r="O1875" s="98">
        <v>7218.15</v>
      </c>
      <c r="P1875" s="98">
        <v>396.01518518517418</v>
      </c>
      <c r="Q1875" s="98">
        <v>17.774286340813465</v>
      </c>
      <c r="R1875" s="98">
        <f t="shared" si="217"/>
        <v>18.76962457139518</v>
      </c>
      <c r="S1875" s="98">
        <f t="shared" si="221"/>
        <v>1066.4571804488078</v>
      </c>
      <c r="T1875" s="101">
        <v>13.792776118808607</v>
      </c>
    </row>
    <row r="1876" spans="2:20" x14ac:dyDescent="0.2">
      <c r="B1876" s="100">
        <v>43739</v>
      </c>
      <c r="C1876" s="98">
        <v>12.480572199291654</v>
      </c>
      <c r="D1876" s="98">
        <f t="shared" si="218"/>
        <v>11.56684189001683</v>
      </c>
      <c r="E1876" s="98">
        <v>98.261944444444438</v>
      </c>
      <c r="F1876" s="98">
        <f t="shared" si="216"/>
        <v>96.787538580246675</v>
      </c>
      <c r="G1876" s="98">
        <v>135212.13125000001</v>
      </c>
      <c r="H1876" s="98">
        <v>21.583821614583332</v>
      </c>
      <c r="I1876" s="98">
        <v>28164.854722222222</v>
      </c>
      <c r="J1876" s="98">
        <f t="shared" si="219"/>
        <v>76.67812282986111</v>
      </c>
      <c r="K1876" s="98">
        <v>74069.875</v>
      </c>
      <c r="L1876" s="98">
        <f t="shared" si="220"/>
        <v>374.13750376720395</v>
      </c>
      <c r="M1876" s="98">
        <f t="shared" si="215"/>
        <v>377.03614939858107</v>
      </c>
      <c r="N1876" s="98">
        <v>9790.9319238281241</v>
      </c>
      <c r="O1876" s="98">
        <v>7204.8283333333329</v>
      </c>
      <c r="P1876" s="98">
        <v>396.18296296298502</v>
      </c>
      <c r="Q1876" s="98">
        <v>22.045459195781085</v>
      </c>
      <c r="R1876" s="98">
        <f t="shared" si="217"/>
        <v>18.988634402229078</v>
      </c>
      <c r="S1876" s="98">
        <f t="shared" si="221"/>
        <v>1322.7275517468652</v>
      </c>
      <c r="T1876" s="101">
        <v>13.28885879764495</v>
      </c>
    </row>
    <row r="1877" spans="2:20" x14ac:dyDescent="0.2">
      <c r="B1877" s="100">
        <v>43739.041666666664</v>
      </c>
      <c r="C1877" s="98">
        <v>10.759588460922242</v>
      </c>
      <c r="D1877" s="98">
        <f t="shared" si="218"/>
        <v>11.569321946508744</v>
      </c>
      <c r="E1877" s="98">
        <v>99.984999999999999</v>
      </c>
      <c r="F1877" s="98">
        <f t="shared" si="216"/>
        <v>95.943591820987407</v>
      </c>
      <c r="G1877" s="98">
        <v>4071.1461740039454</v>
      </c>
      <c r="H1877" s="98">
        <v>18.652115885416666</v>
      </c>
      <c r="I1877" s="98">
        <v>665.26425287246707</v>
      </c>
      <c r="J1877" s="98">
        <f t="shared" si="219"/>
        <v>81.332884114583337</v>
      </c>
      <c r="K1877" s="98">
        <v>7496.3017772361964</v>
      </c>
      <c r="L1877" s="98">
        <f t="shared" si="220"/>
        <v>375.75393666128315</v>
      </c>
      <c r="M1877" s="98">
        <f t="shared" si="215"/>
        <v>376.93963287647279</v>
      </c>
      <c r="N1877" s="98">
        <v>8861.4847049967448</v>
      </c>
      <c r="O1877" s="98">
        <v>7199.4125000000004</v>
      </c>
      <c r="P1877" s="98">
        <v>395.59708333332503</v>
      </c>
      <c r="Q1877" s="98">
        <v>19.843146672041879</v>
      </c>
      <c r="R1877" s="98">
        <f t="shared" si="217"/>
        <v>19.061966124956268</v>
      </c>
      <c r="S1877" s="98">
        <f t="shared" si="221"/>
        <v>1190.5888003225127</v>
      </c>
      <c r="T1877" s="101">
        <v>12.22049020549955</v>
      </c>
    </row>
    <row r="1878" spans="2:20" x14ac:dyDescent="0.2">
      <c r="B1878" s="100">
        <v>43739.083333333336</v>
      </c>
      <c r="C1878" s="98">
        <v>9.053602163249419</v>
      </c>
      <c r="D1878" s="98">
        <f t="shared" si="218"/>
        <v>11.574474048614382</v>
      </c>
      <c r="E1878" s="98">
        <v>117.28555555555556</v>
      </c>
      <c r="F1878" s="98">
        <f t="shared" si="216"/>
        <v>96.894594907407395</v>
      </c>
      <c r="G1878" s="98">
        <v>8921.8138888888898</v>
      </c>
      <c r="H1878" s="98">
        <v>18.571375868055554</v>
      </c>
      <c r="I1878" s="98">
        <v>1660.0769444444445</v>
      </c>
      <c r="J1878" s="98">
        <f t="shared" si="219"/>
        <v>98.714179687500007</v>
      </c>
      <c r="K1878" s="98">
        <v>21780.452428295084</v>
      </c>
      <c r="L1878" s="98">
        <f t="shared" si="220"/>
        <v>380.40137402507787</v>
      </c>
      <c r="M1878" s="98">
        <f t="shared" si="215"/>
        <v>377.24812078391165</v>
      </c>
      <c r="N1878" s="98">
        <v>7736.5566324869787</v>
      </c>
      <c r="O1878" s="98">
        <v>7199.8708333333334</v>
      </c>
      <c r="P1878" s="98">
        <v>395.985864197529</v>
      </c>
      <c r="Q1878" s="98">
        <v>15.584490172451154</v>
      </c>
      <c r="R1878" s="98">
        <f t="shared" si="217"/>
        <v>18.771356303937281</v>
      </c>
      <c r="S1878" s="98">
        <f t="shared" si="221"/>
        <v>935.06941034706927</v>
      </c>
      <c r="T1878" s="101">
        <v>10.566512390584814</v>
      </c>
    </row>
    <row r="1879" spans="2:20" x14ac:dyDescent="0.2">
      <c r="B1879" s="100">
        <v>43739.125</v>
      </c>
      <c r="C1879" s="98">
        <v>7.6484464662537599</v>
      </c>
      <c r="D1879" s="98">
        <f t="shared" si="218"/>
        <v>11.569718583464327</v>
      </c>
      <c r="E1879" s="98">
        <v>88.502499999999998</v>
      </c>
      <c r="F1879" s="98">
        <f t="shared" si="216"/>
        <v>96.251261574074078</v>
      </c>
      <c r="G1879" s="98">
        <v>15273.540087153116</v>
      </c>
      <c r="H1879" s="98">
        <v>21.480924479166667</v>
      </c>
      <c r="I1879" s="98">
        <v>2864.9665476212235</v>
      </c>
      <c r="J1879" s="98">
        <f t="shared" si="219"/>
        <v>67.021575520833323</v>
      </c>
      <c r="K1879" s="98">
        <v>36575.928912579482</v>
      </c>
      <c r="L1879" s="98">
        <f t="shared" si="220"/>
        <v>374.10253852046617</v>
      </c>
      <c r="M1879" s="98">
        <f t="shared" si="215"/>
        <v>377.0614334683051</v>
      </c>
      <c r="N1879" s="98">
        <v>6786.8560681152339</v>
      </c>
      <c r="O1879" s="98">
        <v>7198.6583333333338</v>
      </c>
      <c r="P1879" s="98">
        <v>396.17535185185574</v>
      </c>
      <c r="Q1879" s="98">
        <v>22.072813331389593</v>
      </c>
      <c r="R1879" s="98">
        <f t="shared" si="217"/>
        <v>18.968278187445915</v>
      </c>
      <c r="S1879" s="98">
        <f t="shared" si="221"/>
        <v>1324.3687998833757</v>
      </c>
      <c r="T1879" s="101">
        <v>8.9395521435680951</v>
      </c>
    </row>
    <row r="1880" spans="2:20" x14ac:dyDescent="0.2">
      <c r="B1880" s="100">
        <v>43739.166666666664</v>
      </c>
      <c r="C1880" s="98">
        <v>6.6774926374462664</v>
      </c>
      <c r="D1880" s="98">
        <f t="shared" si="218"/>
        <v>11.569753536637151</v>
      </c>
      <c r="E1880" s="98">
        <v>100.50749999999999</v>
      </c>
      <c r="F1880" s="98">
        <f t="shared" si="216"/>
        <v>96.91678240740741</v>
      </c>
      <c r="G1880" s="98">
        <v>21293.175888888993</v>
      </c>
      <c r="H1880" s="98">
        <v>17.991449652777778</v>
      </c>
      <c r="I1880" s="98">
        <v>4057.851470370475</v>
      </c>
      <c r="J1880" s="98">
        <f t="shared" si="219"/>
        <v>82.516050347222219</v>
      </c>
      <c r="K1880" s="98">
        <v>50220.968897569444</v>
      </c>
      <c r="L1880" s="98">
        <f t="shared" si="220"/>
        <v>375.61552924771689</v>
      </c>
      <c r="M1880" s="98">
        <f t="shared" si="215"/>
        <v>376.93655234843368</v>
      </c>
      <c r="N1880" s="98">
        <v>6075.8193513997394</v>
      </c>
      <c r="O1880" s="98">
        <v>7203.8616666666667</v>
      </c>
      <c r="P1880" s="98">
        <v>396.04398148145941</v>
      </c>
      <c r="Q1880" s="98">
        <v>20.428452233742508</v>
      </c>
      <c r="R1880" s="98">
        <f t="shared" si="217"/>
        <v>19.100682455464121</v>
      </c>
      <c r="S1880" s="98">
        <f t="shared" si="221"/>
        <v>1225.7071340245504</v>
      </c>
      <c r="T1880" s="101">
        <v>7.6142967213074577</v>
      </c>
    </row>
    <row r="1881" spans="2:20" x14ac:dyDescent="0.2">
      <c r="B1881" s="100">
        <v>43739.208333333336</v>
      </c>
      <c r="C1881" s="98">
        <v>6.2693826850255334</v>
      </c>
      <c r="D1881" s="98">
        <f t="shared" si="218"/>
        <v>11.573302249125922</v>
      </c>
      <c r="E1881" s="98">
        <v>88.979166666666671</v>
      </c>
      <c r="F1881" s="98">
        <f t="shared" si="216"/>
        <v>96.194722222222211</v>
      </c>
      <c r="G1881" s="98">
        <v>26884.061895426381</v>
      </c>
      <c r="H1881" s="98">
        <v>22.206901041666665</v>
      </c>
      <c r="I1881" s="98">
        <v>5264.6084606499808</v>
      </c>
      <c r="J1881" s="98">
        <f t="shared" si="219"/>
        <v>66.772265625000003</v>
      </c>
      <c r="K1881" s="98">
        <v>62083.242165075411</v>
      </c>
      <c r="L1881" s="98">
        <f t="shared" si="220"/>
        <v>378.63422845417841</v>
      </c>
      <c r="M1881" s="98">
        <f t="shared" si="215"/>
        <v>377.05062093930127</v>
      </c>
      <c r="N1881" s="98">
        <v>5758.4749564615886</v>
      </c>
      <c r="O1881" s="98">
        <v>7200.0758333333333</v>
      </c>
      <c r="P1881" s="98">
        <v>396.04666666666668</v>
      </c>
      <c r="Q1881" s="98">
        <v>17.412438212488262</v>
      </c>
      <c r="R1881" s="98">
        <f t="shared" si="217"/>
        <v>19.014214173238681</v>
      </c>
      <c r="S1881" s="98">
        <f t="shared" si="221"/>
        <v>1044.7462927492957</v>
      </c>
      <c r="T1881" s="101">
        <v>7.0846866180962467</v>
      </c>
    </row>
    <row r="1882" spans="2:20" x14ac:dyDescent="0.2">
      <c r="B1882" s="100">
        <v>43739.25</v>
      </c>
      <c r="C1882" s="98">
        <v>6.0213332515125186</v>
      </c>
      <c r="D1882" s="98">
        <f t="shared" si="218"/>
        <v>11.575261894736714</v>
      </c>
      <c r="E1882" s="98">
        <v>101.12</v>
      </c>
      <c r="F1882" s="98">
        <f t="shared" si="216"/>
        <v>96.529120370370364</v>
      </c>
      <c r="G1882" s="98">
        <v>32828.53145645804</v>
      </c>
      <c r="H1882" s="98">
        <v>17.629448784722221</v>
      </c>
      <c r="I1882" s="98">
        <v>6450.2796777775675</v>
      </c>
      <c r="J1882" s="98">
        <f t="shared" si="219"/>
        <v>83.490551215277776</v>
      </c>
      <c r="K1882" s="98">
        <v>71138.948005642364</v>
      </c>
      <c r="L1882" s="98">
        <f t="shared" si="220"/>
        <v>376.72605045393254</v>
      </c>
      <c r="M1882" s="98">
        <f t="shared" si="215"/>
        <v>377.02669827870631</v>
      </c>
      <c r="N1882" s="98">
        <v>5520.3174393717445</v>
      </c>
      <c r="O1882" s="98">
        <v>7198.8583333333336</v>
      </c>
      <c r="P1882" s="98">
        <v>396.16500000000002</v>
      </c>
      <c r="Q1882" s="98">
        <v>19.438949546067452</v>
      </c>
      <c r="R1882" s="98">
        <f t="shared" si="217"/>
        <v>19.034028037537364</v>
      </c>
      <c r="S1882" s="98">
        <f t="shared" si="221"/>
        <v>1166.336972764047</v>
      </c>
      <c r="T1882" s="101">
        <v>6.7862262499045594</v>
      </c>
    </row>
    <row r="1883" spans="2:20" x14ac:dyDescent="0.2">
      <c r="B1883" s="100">
        <v>43739.291666666664</v>
      </c>
      <c r="C1883" s="98">
        <v>6.2115200519561764</v>
      </c>
      <c r="D1883" s="98">
        <f t="shared" si="218"/>
        <v>11.579107935328956</v>
      </c>
      <c r="E1883" s="98">
        <v>103.59222222222222</v>
      </c>
      <c r="F1883" s="98">
        <f t="shared" si="216"/>
        <v>98.294207175925905</v>
      </c>
      <c r="G1883" s="98">
        <v>38100.115740740133</v>
      </c>
      <c r="H1883" s="98">
        <v>22.297159488795518</v>
      </c>
      <c r="I1883" s="98">
        <v>7637.1264981481336</v>
      </c>
      <c r="J1883" s="98">
        <f t="shared" si="219"/>
        <v>81.295062733426704</v>
      </c>
      <c r="K1883" s="98">
        <v>74224.236422164438</v>
      </c>
      <c r="L1883" s="98">
        <f t="shared" si="220"/>
        <v>376.326016647497</v>
      </c>
      <c r="M1883" s="98">
        <f t="shared" ref="M1883:M1946" si="222">AVERAGE(L1860:L1883)</f>
        <v>376.86386174198577</v>
      </c>
      <c r="N1883" s="98">
        <v>5569.4136751302085</v>
      </c>
      <c r="O1883" s="98">
        <v>7201.6549999999997</v>
      </c>
      <c r="P1883" s="98">
        <v>396.04120370374784</v>
      </c>
      <c r="Q1883" s="98">
        <v>19.715187056250869</v>
      </c>
      <c r="R1883" s="98">
        <f t="shared" si="217"/>
        <v>19.182557089691802</v>
      </c>
      <c r="S1883" s="98">
        <f t="shared" si="221"/>
        <v>1182.911223375052</v>
      </c>
      <c r="T1883" s="101">
        <v>6.5955001308737939</v>
      </c>
    </row>
    <row r="1884" spans="2:20" x14ac:dyDescent="0.2">
      <c r="B1884" s="100">
        <v>43739.333333333336</v>
      </c>
      <c r="C1884" s="98">
        <v>7.7270523846587942</v>
      </c>
      <c r="D1884" s="98">
        <f t="shared" si="218"/>
        <v>11.586912372209916</v>
      </c>
      <c r="E1884" s="98">
        <v>100.59188888887564</v>
      </c>
      <c r="F1884" s="98">
        <f t="shared" si="216"/>
        <v>98.253082175925371</v>
      </c>
      <c r="G1884" s="98">
        <v>45116.65244444953</v>
      </c>
      <c r="H1884" s="98">
        <v>17.700596788194446</v>
      </c>
      <c r="I1884" s="98">
        <v>8819.3801333333158</v>
      </c>
      <c r="J1884" s="98">
        <f t="shared" si="219"/>
        <v>82.891292100681198</v>
      </c>
      <c r="K1884" s="98">
        <v>74225.9609375</v>
      </c>
      <c r="L1884" s="98">
        <f t="shared" si="220"/>
        <v>378.14978391083451</v>
      </c>
      <c r="M1884" s="98">
        <f t="shared" si="222"/>
        <v>376.862655143761</v>
      </c>
      <c r="N1884" s="98">
        <v>6585.3715486653646</v>
      </c>
      <c r="O1884" s="98">
        <v>7199.6833333333334</v>
      </c>
      <c r="P1884" s="98">
        <v>396.20837777778507</v>
      </c>
      <c r="Q1884" s="98">
        <v>18.058593866950574</v>
      </c>
      <c r="R1884" s="98">
        <f t="shared" si="217"/>
        <v>19.179760910139194</v>
      </c>
      <c r="S1884" s="98">
        <f t="shared" si="221"/>
        <v>1083.5156320170345</v>
      </c>
      <c r="T1884" s="101">
        <v>7.3881424345285636</v>
      </c>
    </row>
    <row r="1885" spans="2:20" x14ac:dyDescent="0.2">
      <c r="B1885" s="100">
        <v>43739.375</v>
      </c>
      <c r="C1885" s="98">
        <v>11.704679174555672</v>
      </c>
      <c r="D1885" s="98">
        <f t="shared" si="218"/>
        <v>11.581910404318771</v>
      </c>
      <c r="E1885" s="98">
        <v>107.57611111111112</v>
      </c>
      <c r="F1885" s="98">
        <f t="shared" ref="F1885:F1948" si="223">AVERAGE(E1862:E1885)</f>
        <v>99.305431712962388</v>
      </c>
      <c r="G1885" s="98">
        <v>51200.307428947555</v>
      </c>
      <c r="H1885" s="98">
        <v>21.076464843749999</v>
      </c>
      <c r="I1885" s="98">
        <v>9996.0502777777783</v>
      </c>
      <c r="J1885" s="98">
        <f t="shared" si="219"/>
        <v>86.499646267361115</v>
      </c>
      <c r="K1885" s="98">
        <v>74225.9609375</v>
      </c>
      <c r="L1885" s="98">
        <f t="shared" si="220"/>
        <v>375.89914590071885</v>
      </c>
      <c r="M1885" s="98">
        <f t="shared" si="222"/>
        <v>377.00373813671428</v>
      </c>
      <c r="N1885" s="98">
        <v>9565.8667110188799</v>
      </c>
      <c r="O1885" s="98">
        <v>7228.8216666666667</v>
      </c>
      <c r="P1885" s="98">
        <v>395.9525529100539</v>
      </c>
      <c r="Q1885" s="98">
        <v>20.053407009335029</v>
      </c>
      <c r="R1885" s="98">
        <f t="shared" ref="R1885:R1948" si="224">AVERAGE(Q1862:Q1885)</f>
        <v>19.029537374857835</v>
      </c>
      <c r="S1885" s="98">
        <f t="shared" si="221"/>
        <v>1203.2044205601017</v>
      </c>
      <c r="T1885" s="101">
        <v>10.04435196362591</v>
      </c>
    </row>
    <row r="1886" spans="2:20" x14ac:dyDescent="0.2">
      <c r="B1886" s="100">
        <v>43739.416666666664</v>
      </c>
      <c r="C1886" s="98">
        <v>15.910733902189467</v>
      </c>
      <c r="D1886" s="98">
        <f t="shared" si="218"/>
        <v>11.584698282508299</v>
      </c>
      <c r="E1886" s="98">
        <v>79.612499999999997</v>
      </c>
      <c r="F1886" s="98">
        <f t="shared" si="223"/>
        <v>99.688267361110547</v>
      </c>
      <c r="G1886" s="98">
        <v>56142.655185186464</v>
      </c>
      <c r="H1886" s="98">
        <v>18.341493055555556</v>
      </c>
      <c r="I1886" s="98">
        <v>11185.179358239438</v>
      </c>
      <c r="J1886" s="98">
        <f t="shared" si="219"/>
        <v>61.271006944444437</v>
      </c>
      <c r="K1886" s="98">
        <v>74225.9609375</v>
      </c>
      <c r="L1886" s="98">
        <f t="shared" si="220"/>
        <v>375.58167280804366</v>
      </c>
      <c r="M1886" s="98">
        <f t="shared" si="222"/>
        <v>376.8806608733866</v>
      </c>
      <c r="N1886" s="98">
        <v>12342.526401367188</v>
      </c>
      <c r="O1886" s="98">
        <v>8033.23</v>
      </c>
      <c r="P1886" s="98">
        <v>396.01055555555558</v>
      </c>
      <c r="Q1886" s="98">
        <v>20.428882747511896</v>
      </c>
      <c r="R1886" s="98">
        <f t="shared" si="224"/>
        <v>19.167522045593042</v>
      </c>
      <c r="S1886" s="98">
        <f t="shared" si="221"/>
        <v>1225.7329648507136</v>
      </c>
      <c r="T1886" s="101">
        <v>14.371490359836155</v>
      </c>
    </row>
    <row r="1887" spans="2:20" x14ac:dyDescent="0.2">
      <c r="B1887" s="100">
        <v>43739.458333333336</v>
      </c>
      <c r="C1887" s="98">
        <v>16.238061333232455</v>
      </c>
      <c r="D1887" s="98">
        <f t="shared" si="218"/>
        <v>11.578853132686595</v>
      </c>
      <c r="E1887" s="98">
        <v>93.831111111111113</v>
      </c>
      <c r="F1887" s="98">
        <f t="shared" si="223"/>
        <v>100.1746793981476</v>
      </c>
      <c r="G1887" s="98">
        <v>61774.62777777778</v>
      </c>
      <c r="H1887" s="98">
        <v>18.451942274305555</v>
      </c>
      <c r="I1887" s="98">
        <v>12349.901666666667</v>
      </c>
      <c r="J1887" s="98">
        <f t="shared" si="219"/>
        <v>75.379168836805562</v>
      </c>
      <c r="K1887" s="98">
        <v>74225.9609375</v>
      </c>
      <c r="L1887" s="98">
        <f t="shared" si="220"/>
        <v>377.84193217831353</v>
      </c>
      <c r="M1887" s="98">
        <f t="shared" si="222"/>
        <v>376.80113165814942</v>
      </c>
      <c r="N1887" s="98">
        <v>12248.782425944011</v>
      </c>
      <c r="O1887" s="98">
        <v>7983.18</v>
      </c>
      <c r="P1887" s="98">
        <v>395.62453703704807</v>
      </c>
      <c r="Q1887" s="98">
        <v>17.78260485873454</v>
      </c>
      <c r="R1887" s="98">
        <f t="shared" si="224"/>
        <v>19.22000816118188</v>
      </c>
      <c r="S1887" s="98">
        <f t="shared" si="221"/>
        <v>1066.9562915240724</v>
      </c>
      <c r="T1887" s="101">
        <v>16.603104223038795</v>
      </c>
    </row>
    <row r="1888" spans="2:20" x14ac:dyDescent="0.2">
      <c r="B1888" s="100">
        <v>43739.5</v>
      </c>
      <c r="C1888" s="98">
        <v>15.28368965619968</v>
      </c>
      <c r="D1888" s="98">
        <f t="shared" si="218"/>
        <v>11.56588267677717</v>
      </c>
      <c r="E1888" s="98">
        <v>105.80009259257052</v>
      </c>
      <c r="F1888" s="98">
        <f t="shared" si="223"/>
        <v>99.788705246912102</v>
      </c>
      <c r="G1888" s="98">
        <v>67921.444072163897</v>
      </c>
      <c r="H1888" s="98">
        <v>21.437727864583334</v>
      </c>
      <c r="I1888" s="98">
        <v>13545.959325395956</v>
      </c>
      <c r="J1888" s="98">
        <f t="shared" si="219"/>
        <v>84.362364727987185</v>
      </c>
      <c r="K1888" s="98">
        <v>74225.9609375</v>
      </c>
      <c r="L1888" s="98">
        <f t="shared" si="220"/>
        <v>376.71258396847742</v>
      </c>
      <c r="M1888" s="98">
        <f t="shared" si="222"/>
        <v>376.85056203183581</v>
      </c>
      <c r="N1888" s="98">
        <v>11563.170852050782</v>
      </c>
      <c r="O1888" s="98">
        <v>7556.5666666666666</v>
      </c>
      <c r="P1888" s="98">
        <v>396.58506172839139</v>
      </c>
      <c r="Q1888" s="98">
        <v>19.872477759913956</v>
      </c>
      <c r="R1888" s="98">
        <f t="shared" si="224"/>
        <v>19.198115081734048</v>
      </c>
      <c r="S1888" s="98">
        <f t="shared" si="221"/>
        <v>1192.3486655948373</v>
      </c>
      <c r="T1888" s="101">
        <v>16.11229753969554</v>
      </c>
    </row>
    <row r="1889" spans="2:20" x14ac:dyDescent="0.2">
      <c r="B1889" s="100">
        <v>43739.541666666664</v>
      </c>
      <c r="C1889" s="98">
        <v>14.624514748079495</v>
      </c>
      <c r="D1889" s="98">
        <f t="shared" si="218"/>
        <v>11.555327547348861</v>
      </c>
      <c r="E1889" s="98">
        <v>123.45712962961859</v>
      </c>
      <c r="F1889" s="98">
        <f t="shared" si="223"/>
        <v>101.2140370370351</v>
      </c>
      <c r="G1889" s="98">
        <v>74681.244444444441</v>
      </c>
      <c r="H1889" s="98">
        <v>17.792545572916666</v>
      </c>
      <c r="I1889" s="98">
        <v>14747.443148148113</v>
      </c>
      <c r="J1889" s="98">
        <f t="shared" si="219"/>
        <v>105.66458405670193</v>
      </c>
      <c r="K1889" s="98">
        <v>74225.9609375</v>
      </c>
      <c r="L1889" s="98">
        <f t="shared" si="220"/>
        <v>377.38024504173404</v>
      </c>
      <c r="M1889" s="98">
        <f t="shared" si="222"/>
        <v>376.91664122335743</v>
      </c>
      <c r="N1889" s="98">
        <v>11210.654346516927</v>
      </c>
      <c r="O1889" s="98">
        <v>7369.0116666666663</v>
      </c>
      <c r="P1889" s="98">
        <v>396.26577160493366</v>
      </c>
      <c r="Q1889" s="98">
        <v>18.885526563199626</v>
      </c>
      <c r="R1889" s="98">
        <f t="shared" si="224"/>
        <v>19.142137484862413</v>
      </c>
      <c r="S1889" s="98">
        <f t="shared" si="221"/>
        <v>1133.1315937919776</v>
      </c>
      <c r="T1889" s="101">
        <v>15.273367040422228</v>
      </c>
    </row>
    <row r="1890" spans="2:20" x14ac:dyDescent="0.2">
      <c r="B1890" s="100">
        <v>43739.583333333336</v>
      </c>
      <c r="C1890" s="98">
        <v>14.07401700178834</v>
      </c>
      <c r="D1890" s="98">
        <f t="shared" si="218"/>
        <v>11.555782024913642</v>
      </c>
      <c r="E1890" s="98">
        <v>21.747499999999999</v>
      </c>
      <c r="F1890" s="98">
        <f t="shared" si="223"/>
        <v>98.64423379629433</v>
      </c>
      <c r="G1890" s="98">
        <v>78477.437722221424</v>
      </c>
      <c r="H1890" s="98">
        <v>22.168988715277777</v>
      </c>
      <c r="I1890" s="98">
        <v>15956.612811447978</v>
      </c>
      <c r="J1890" s="98">
        <f t="shared" si="219"/>
        <v>-0.42148871527777843</v>
      </c>
      <c r="K1890" s="98">
        <v>74225.9609375</v>
      </c>
      <c r="L1890" s="98">
        <f t="shared" si="220"/>
        <v>373.84983339287339</v>
      </c>
      <c r="M1890" s="98">
        <f t="shared" si="222"/>
        <v>376.76951780117815</v>
      </c>
      <c r="N1890" s="98">
        <v>10902.405859375</v>
      </c>
      <c r="O1890" s="98">
        <v>7289.2983333333332</v>
      </c>
      <c r="P1890" s="98">
        <v>396.02527777777777</v>
      </c>
      <c r="Q1890" s="98">
        <v>22.17544438490437</v>
      </c>
      <c r="R1890" s="98">
        <f t="shared" si="224"/>
        <v>19.269669857658737</v>
      </c>
      <c r="S1890" s="98">
        <f t="shared" si="221"/>
        <v>1330.5266630942622</v>
      </c>
      <c r="T1890" s="101">
        <v>14.625088455494391</v>
      </c>
    </row>
    <row r="1891" spans="2:20" x14ac:dyDescent="0.2">
      <c r="B1891" s="100">
        <v>43739.625</v>
      </c>
      <c r="C1891" s="98">
        <v>13.767086362234291</v>
      </c>
      <c r="D1891" s="98">
        <f t="shared" si="218"/>
        <v>11.567671730700946</v>
      </c>
      <c r="E1891" s="98">
        <v>74.65981481482585</v>
      </c>
      <c r="F1891" s="98">
        <f t="shared" si="223"/>
        <v>97.82577700617135</v>
      </c>
      <c r="G1891" s="98">
        <v>82799.557638888888</v>
      </c>
      <c r="H1891" s="98">
        <v>17.729307725694444</v>
      </c>
      <c r="I1891" s="98">
        <v>17148.650740740839</v>
      </c>
      <c r="J1891" s="98">
        <f t="shared" si="219"/>
        <v>56.93050708913141</v>
      </c>
      <c r="K1891" s="98">
        <v>74225.9609375</v>
      </c>
      <c r="L1891" s="98">
        <f t="shared" si="220"/>
        <v>379.74228897341595</v>
      </c>
      <c r="M1891" s="98">
        <f t="shared" si="222"/>
        <v>376.79685635625742</v>
      </c>
      <c r="N1891" s="98">
        <v>10695.415205891926</v>
      </c>
      <c r="O1891" s="98">
        <v>7264.0908333333336</v>
      </c>
      <c r="P1891" s="98">
        <v>395.94111111111113</v>
      </c>
      <c r="Q1891" s="98">
        <v>16.198822137695178</v>
      </c>
      <c r="R1891" s="98">
        <f t="shared" si="224"/>
        <v>19.251316642093016</v>
      </c>
      <c r="S1891" s="98">
        <f t="shared" si="221"/>
        <v>971.92932826171068</v>
      </c>
      <c r="T1891" s="101">
        <v>14.56261278958781</v>
      </c>
    </row>
    <row r="1892" spans="2:20" x14ac:dyDescent="0.2">
      <c r="B1892" s="100">
        <v>43739.666666666664</v>
      </c>
      <c r="C1892" s="98">
        <v>13.427029709108174</v>
      </c>
      <c r="D1892" s="98">
        <f t="shared" si="218"/>
        <v>11.554623727929501</v>
      </c>
      <c r="E1892" s="98">
        <v>51.714166666666664</v>
      </c>
      <c r="F1892" s="98">
        <f t="shared" si="223"/>
        <v>95.112258487652852</v>
      </c>
      <c r="G1892" s="98">
        <v>84800.502777777772</v>
      </c>
      <c r="H1892" s="98">
        <v>22.857476128472221</v>
      </c>
      <c r="I1892" s="98">
        <v>18373.622500000001</v>
      </c>
      <c r="J1892" s="98">
        <f t="shared" si="219"/>
        <v>28.856690538194442</v>
      </c>
      <c r="K1892" s="98">
        <v>74225.9609375</v>
      </c>
      <c r="L1892" s="98">
        <f t="shared" si="220"/>
        <v>376.92916837473501</v>
      </c>
      <c r="M1892" s="98">
        <f t="shared" si="222"/>
        <v>376.88647272181453</v>
      </c>
      <c r="N1892" s="98">
        <v>10544.930838216145</v>
      </c>
      <c r="O1892" s="98">
        <v>7235.791666666667</v>
      </c>
      <c r="P1892" s="98">
        <v>395.85692129630593</v>
      </c>
      <c r="Q1892" s="98">
        <v>18.927752921570921</v>
      </c>
      <c r="R1892" s="98">
        <f t="shared" si="224"/>
        <v>19.142532645363488</v>
      </c>
      <c r="S1892" s="98">
        <f t="shared" si="221"/>
        <v>1135.6651752942553</v>
      </c>
      <c r="T1892" s="101">
        <v>14.203976011918858</v>
      </c>
    </row>
    <row r="1893" spans="2:20" x14ac:dyDescent="0.2">
      <c r="B1893" s="100">
        <v>43739.708333333336</v>
      </c>
      <c r="C1893" s="98">
        <v>12.625746446185643</v>
      </c>
      <c r="D1893" s="98">
        <f t="shared" si="218"/>
        <v>11.551241003347089</v>
      </c>
      <c r="E1893" s="98">
        <v>47.504499999980133</v>
      </c>
      <c r="F1893" s="98">
        <f t="shared" si="223"/>
        <v>92.340003858022385</v>
      </c>
      <c r="G1893" s="98">
        <v>89270.949382716281</v>
      </c>
      <c r="H1893" s="98">
        <v>17.774207899305555</v>
      </c>
      <c r="I1893" s="98">
        <v>19591.555577777741</v>
      </c>
      <c r="J1893" s="98">
        <f t="shared" si="219"/>
        <v>29.730292100674578</v>
      </c>
      <c r="K1893" s="98">
        <v>74225.9609375</v>
      </c>
      <c r="L1893" s="98">
        <f t="shared" si="220"/>
        <v>376.48739965246369</v>
      </c>
      <c r="M1893" s="98">
        <f t="shared" si="222"/>
        <v>376.90187790193454</v>
      </c>
      <c r="N1893" s="98">
        <v>9883.0722696940102</v>
      </c>
      <c r="O1893" s="98">
        <v>7202.28</v>
      </c>
      <c r="P1893" s="98">
        <v>396.34296296291882</v>
      </c>
      <c r="Q1893" s="98">
        <v>19.855563310455118</v>
      </c>
      <c r="R1893" s="98">
        <f t="shared" si="224"/>
        <v>19.131683792402132</v>
      </c>
      <c r="S1893" s="98">
        <f t="shared" si="221"/>
        <v>1191.333798627307</v>
      </c>
      <c r="T1893" s="101">
        <v>13.38562814646297</v>
      </c>
    </row>
    <row r="1894" spans="2:20" x14ac:dyDescent="0.2">
      <c r="B1894" s="100">
        <v>43739.75</v>
      </c>
      <c r="C1894" s="98">
        <v>12.309490328629812</v>
      </c>
      <c r="D1894" s="98">
        <f t="shared" si="218"/>
        <v>11.550554645564143</v>
      </c>
      <c r="E1894" s="98">
        <v>103.50861111111111</v>
      </c>
      <c r="F1894" s="98">
        <f t="shared" si="223"/>
        <v>92.211971450614968</v>
      </c>
      <c r="G1894" s="98">
        <v>92206.480881442898</v>
      </c>
      <c r="H1894" s="98">
        <v>21.351812065972222</v>
      </c>
      <c r="I1894" s="98">
        <v>20774.449166666665</v>
      </c>
      <c r="J1894" s="98">
        <f t="shared" si="219"/>
        <v>82.156799045138882</v>
      </c>
      <c r="K1894" s="98">
        <v>74225.9609375</v>
      </c>
      <c r="L1894" s="98">
        <f t="shared" si="220"/>
        <v>375.30612728907829</v>
      </c>
      <c r="M1894" s="98">
        <f t="shared" si="222"/>
        <v>376.75165992108623</v>
      </c>
      <c r="N1894" s="98">
        <v>9727.6123006184898</v>
      </c>
      <c r="O1894" s="98">
        <v>7200.4224999999997</v>
      </c>
      <c r="P1894" s="98">
        <v>396.17558641970157</v>
      </c>
      <c r="Q1894" s="98">
        <v>20.869459130623273</v>
      </c>
      <c r="R1894" s="98">
        <f t="shared" si="224"/>
        <v>19.284166433743504</v>
      </c>
      <c r="S1894" s="98">
        <f t="shared" si="221"/>
        <v>1252.1675478373963</v>
      </c>
      <c r="T1894" s="101">
        <v>12.840607227654223</v>
      </c>
    </row>
    <row r="1895" spans="2:20" x14ac:dyDescent="0.2">
      <c r="B1895" s="100">
        <v>43739.791666666664</v>
      </c>
      <c r="C1895" s="98">
        <v>12.413608078107806</v>
      </c>
      <c r="D1895" s="98">
        <f t="shared" si="218"/>
        <v>11.558940790724874</v>
      </c>
      <c r="E1895" s="98">
        <v>100.05130952381425</v>
      </c>
      <c r="F1895" s="98">
        <f t="shared" si="223"/>
        <v>91.372315365959096</v>
      </c>
      <c r="G1895" s="98">
        <v>99327.888515757848</v>
      </c>
      <c r="H1895" s="98">
        <v>18.992252604166666</v>
      </c>
      <c r="I1895" s="98">
        <v>21995.660611111587</v>
      </c>
      <c r="J1895" s="98">
        <f t="shared" si="219"/>
        <v>81.059056919647588</v>
      </c>
      <c r="K1895" s="98">
        <v>74225.9609375</v>
      </c>
      <c r="L1895" s="98">
        <f t="shared" si="220"/>
        <v>377.87450615473506</v>
      </c>
      <c r="M1895" s="98">
        <f t="shared" si="222"/>
        <v>376.68409821685532</v>
      </c>
      <c r="N1895" s="98">
        <v>9670.6789786783847</v>
      </c>
      <c r="O1895" s="98">
        <v>7203.3791666666666</v>
      </c>
      <c r="P1895" s="98">
        <v>396.17444444444442</v>
      </c>
      <c r="Q1895" s="98">
        <v>18.299938289709388</v>
      </c>
      <c r="R1895" s="98">
        <f t="shared" si="224"/>
        <v>19.36025051451735</v>
      </c>
      <c r="S1895" s="98">
        <f t="shared" si="221"/>
        <v>1097.9962973825632</v>
      </c>
      <c r="T1895" s="101">
        <v>12.619234735601479</v>
      </c>
    </row>
    <row r="1896" spans="2:20" x14ac:dyDescent="0.2">
      <c r="B1896" s="100">
        <v>43739.833333333336</v>
      </c>
      <c r="C1896" s="98">
        <v>12.910892073337454</v>
      </c>
      <c r="D1896" s="98">
        <f t="shared" si="218"/>
        <v>11.57388225000193</v>
      </c>
      <c r="E1896" s="98">
        <v>119.67472222222223</v>
      </c>
      <c r="F1896" s="98">
        <f t="shared" si="223"/>
        <v>92.599774856699824</v>
      </c>
      <c r="G1896" s="98">
        <v>105495.83291666667</v>
      </c>
      <c r="H1896" s="98">
        <v>18.761024305555555</v>
      </c>
      <c r="I1896" s="98">
        <v>23198.166666666668</v>
      </c>
      <c r="J1896" s="98">
        <f t="shared" si="219"/>
        <v>100.91369791666668</v>
      </c>
      <c r="K1896" s="98">
        <v>74225.9609375</v>
      </c>
      <c r="L1896" s="98">
        <f t="shared" si="220"/>
        <v>379.51440286841864</v>
      </c>
      <c r="M1896" s="98">
        <f t="shared" si="222"/>
        <v>377.00096970018313</v>
      </c>
      <c r="N1896" s="98">
        <v>10133.90969156901</v>
      </c>
      <c r="O1896" s="98">
        <v>7206.3933333333334</v>
      </c>
      <c r="P1896" s="98">
        <v>396.58253086419569</v>
      </c>
      <c r="Q1896" s="98">
        <v>17.068127995777047</v>
      </c>
      <c r="R1896" s="98">
        <f t="shared" si="224"/>
        <v>19.06746240409236</v>
      </c>
      <c r="S1896" s="98">
        <f t="shared" si="221"/>
        <v>1024.0876797466228</v>
      </c>
      <c r="T1896" s="101">
        <v>13.119291801601648</v>
      </c>
    </row>
    <row r="1897" spans="2:20" x14ac:dyDescent="0.2">
      <c r="B1897" s="100">
        <v>43739.875</v>
      </c>
      <c r="C1897" s="98">
        <v>13.411662482710348</v>
      </c>
      <c r="D1897" s="98">
        <f t="shared" si="218"/>
        <v>11.588754764044333</v>
      </c>
      <c r="E1897" s="98">
        <v>102.97609953703773</v>
      </c>
      <c r="F1897" s="98">
        <f t="shared" si="223"/>
        <v>93.117459559631968</v>
      </c>
      <c r="G1897" s="98">
        <v>112072.58670940188</v>
      </c>
      <c r="H1897" s="98">
        <v>21.466981336805556</v>
      </c>
      <c r="I1897" s="98">
        <v>24414.238240739636</v>
      </c>
      <c r="J1897" s="98">
        <f t="shared" si="219"/>
        <v>81.509118200232166</v>
      </c>
      <c r="K1897" s="98">
        <v>74225.9609375</v>
      </c>
      <c r="L1897" s="98">
        <f t="shared" si="220"/>
        <v>378.75658327842234</v>
      </c>
      <c r="M1897" s="98">
        <f t="shared" si="222"/>
        <v>377.06978425631951</v>
      </c>
      <c r="N1897" s="98">
        <v>10554.542010091145</v>
      </c>
      <c r="O1897" s="98">
        <v>7231.6566666666668</v>
      </c>
      <c r="P1897" s="98">
        <v>396.02839506172472</v>
      </c>
      <c r="Q1897" s="98">
        <v>17.271811783302368</v>
      </c>
      <c r="R1897" s="98">
        <f t="shared" si="224"/>
        <v>19.004877271823425</v>
      </c>
      <c r="S1897" s="98">
        <f t="shared" si="221"/>
        <v>1036.308706998142</v>
      </c>
      <c r="T1897" s="101">
        <v>13.743356115377328</v>
      </c>
    </row>
    <row r="1898" spans="2:20" x14ac:dyDescent="0.2">
      <c r="B1898" s="100">
        <v>43739.916666666664</v>
      </c>
      <c r="C1898" s="98">
        <v>13.800579089117495</v>
      </c>
      <c r="D1898" s="98">
        <f t="shared" si="218"/>
        <v>11.606711422832563</v>
      </c>
      <c r="E1898" s="98">
        <v>120.01259259258707</v>
      </c>
      <c r="F1898" s="98">
        <f t="shared" si="223"/>
        <v>94.129500454693471</v>
      </c>
      <c r="G1898" s="98">
        <v>118598.13333333227</v>
      </c>
      <c r="H1898" s="98">
        <v>18.660818142361112</v>
      </c>
      <c r="I1898" s="98">
        <v>25629.884155555541</v>
      </c>
      <c r="J1898" s="98">
        <f t="shared" si="219"/>
        <v>101.35177445022596</v>
      </c>
      <c r="K1898" s="98">
        <v>74225.9609375</v>
      </c>
      <c r="L1898" s="98">
        <f t="shared" si="220"/>
        <v>373.84054887452885</v>
      </c>
      <c r="M1898" s="98">
        <f t="shared" si="222"/>
        <v>376.82517913702128</v>
      </c>
      <c r="N1898" s="98">
        <v>10814.025177408854</v>
      </c>
      <c r="O1898" s="98">
        <v>7261.7124999999996</v>
      </c>
      <c r="P1898" s="98">
        <v>395.84947530859046</v>
      </c>
      <c r="Q1898" s="98">
        <v>22.008926434061593</v>
      </c>
      <c r="R1898" s="98">
        <f t="shared" si="224"/>
        <v>19.253023414782135</v>
      </c>
      <c r="S1898" s="98">
        <f t="shared" si="221"/>
        <v>1320.5355860436955</v>
      </c>
      <c r="T1898" s="101">
        <v>14.262747694371759</v>
      </c>
    </row>
    <row r="1899" spans="2:20" x14ac:dyDescent="0.2">
      <c r="B1899" s="100">
        <v>43739.958333333336</v>
      </c>
      <c r="C1899" s="98">
        <v>13.623505453798506</v>
      </c>
      <c r="D1899" s="98">
        <f t="shared" si="218"/>
        <v>11.623928589149623</v>
      </c>
      <c r="E1899" s="98">
        <v>87.36888888888889</v>
      </c>
      <c r="F1899" s="98">
        <f t="shared" si="223"/>
        <v>93.263371982471241</v>
      </c>
      <c r="G1899" s="98">
        <v>124826.68539426658</v>
      </c>
      <c r="H1899" s="98">
        <v>22.856467013888889</v>
      </c>
      <c r="I1899" s="98">
        <v>26875.179505291846</v>
      </c>
      <c r="J1899" s="98">
        <f t="shared" si="219"/>
        <v>64.512421875000001</v>
      </c>
      <c r="K1899" s="98">
        <v>74225.9609375</v>
      </c>
      <c r="L1899" s="98">
        <f t="shared" si="220"/>
        <v>377.22814512573598</v>
      </c>
      <c r="M1899" s="98">
        <f t="shared" si="222"/>
        <v>376.782981065412</v>
      </c>
      <c r="N1899" s="98">
        <v>10757.576278483073</v>
      </c>
      <c r="O1899" s="98">
        <v>7253.9258333333337</v>
      </c>
      <c r="P1899" s="98">
        <v>396.0868333333234</v>
      </c>
      <c r="Q1899" s="98">
        <v>18.858688207587434</v>
      </c>
      <c r="R1899" s="98">
        <f t="shared" si="224"/>
        <v>19.298206825897712</v>
      </c>
      <c r="S1899" s="98">
        <f t="shared" si="221"/>
        <v>1131.5212924552461</v>
      </c>
      <c r="T1899" s="101">
        <v>14.511573097669494</v>
      </c>
    </row>
    <row r="1900" spans="2:20" x14ac:dyDescent="0.2">
      <c r="B1900" s="100">
        <v>43740</v>
      </c>
      <c r="C1900" s="98">
        <v>12.953982245689257</v>
      </c>
      <c r="D1900" s="98">
        <f t="shared" si="218"/>
        <v>11.643654007749525</v>
      </c>
      <c r="E1900" s="98">
        <v>109.80138888888889</v>
      </c>
      <c r="F1900" s="98">
        <f t="shared" si="223"/>
        <v>93.744182167656433</v>
      </c>
      <c r="G1900" s="98">
        <v>131289.75277777779</v>
      </c>
      <c r="H1900" s="98">
        <v>17.993017578124999</v>
      </c>
      <c r="I1900" s="98">
        <v>28108.605548147756</v>
      </c>
      <c r="J1900" s="98">
        <f t="shared" si="219"/>
        <v>91.808371310763903</v>
      </c>
      <c r="K1900" s="98">
        <v>74225.9609375</v>
      </c>
      <c r="L1900" s="98">
        <f t="shared" si="220"/>
        <v>378.84172292064875</v>
      </c>
      <c r="M1900" s="98">
        <f t="shared" si="222"/>
        <v>376.97899019680546</v>
      </c>
      <c r="N1900" s="98">
        <v>10296.139118652343</v>
      </c>
      <c r="O1900" s="98">
        <v>7218.376666666667</v>
      </c>
      <c r="P1900" s="98">
        <v>395.93611111111113</v>
      </c>
      <c r="Q1900" s="98">
        <v>17.094388190462357</v>
      </c>
      <c r="R1900" s="98">
        <f t="shared" si="224"/>
        <v>19.091912200676102</v>
      </c>
      <c r="S1900" s="98">
        <f t="shared" si="221"/>
        <v>1025.6632914277413</v>
      </c>
      <c r="T1900" s="101">
        <v>13.911671585883013</v>
      </c>
    </row>
    <row r="1901" spans="2:20" x14ac:dyDescent="0.2">
      <c r="B1901" s="100">
        <v>43740.041666666664</v>
      </c>
      <c r="C1901" s="98">
        <v>11.685138567495031</v>
      </c>
      <c r="D1901" s="98">
        <f t="shared" si="218"/>
        <v>11.682218595523393</v>
      </c>
      <c r="E1901" s="98">
        <v>99.665701754378773</v>
      </c>
      <c r="F1901" s="98">
        <f t="shared" si="223"/>
        <v>93.730878074088878</v>
      </c>
      <c r="G1901" s="98">
        <v>3747.1566939886411</v>
      </c>
      <c r="H1901" s="98">
        <v>22.411458333333332</v>
      </c>
      <c r="I1901" s="98">
        <v>855.04194444444443</v>
      </c>
      <c r="J1901" s="98">
        <f t="shared" si="219"/>
        <v>77.254243421045445</v>
      </c>
      <c r="K1901" s="98">
        <v>7642.0708389276924</v>
      </c>
      <c r="L1901" s="98">
        <f t="shared" si="220"/>
        <v>376.55152050352712</v>
      </c>
      <c r="M1901" s="98">
        <f t="shared" si="222"/>
        <v>377.01222285689892</v>
      </c>
      <c r="N1901" s="98">
        <v>9604.6245296223951</v>
      </c>
      <c r="O1901" s="98">
        <v>7201.8341666666665</v>
      </c>
      <c r="P1901" s="98">
        <v>396.01231481480932</v>
      </c>
      <c r="Q1901" s="98">
        <v>19.460794311282225</v>
      </c>
      <c r="R1901" s="98">
        <f t="shared" si="224"/>
        <v>19.075980852311115</v>
      </c>
      <c r="S1901" s="98">
        <f t="shared" si="221"/>
        <v>1167.6476586769336</v>
      </c>
      <c r="T1901" s="101">
        <v>13.16277799885539</v>
      </c>
    </row>
    <row r="1902" spans="2:20" x14ac:dyDescent="0.2">
      <c r="B1902" s="100">
        <v>43740.083333333336</v>
      </c>
      <c r="C1902" s="98">
        <v>9.8189879384460959</v>
      </c>
      <c r="D1902" s="98">
        <f t="shared" si="218"/>
        <v>11.71410966948992</v>
      </c>
      <c r="E1902" s="98">
        <v>100.79188271605307</v>
      </c>
      <c r="F1902" s="98">
        <f t="shared" si="223"/>
        <v>93.043641705776281</v>
      </c>
      <c r="G1902" s="98">
        <v>9208.5716666666667</v>
      </c>
      <c r="H1902" s="98">
        <v>17.556412760416666</v>
      </c>
      <c r="I1902" s="98">
        <v>1859.3947833333236</v>
      </c>
      <c r="J1902" s="98">
        <f t="shared" si="219"/>
        <v>83.235469955636404</v>
      </c>
      <c r="K1902" s="98">
        <v>21909.799099211163</v>
      </c>
      <c r="L1902" s="98">
        <f t="shared" si="220"/>
        <v>374.59012184963871</v>
      </c>
      <c r="M1902" s="98">
        <f t="shared" si="222"/>
        <v>376.77008734958895</v>
      </c>
      <c r="N1902" s="98">
        <v>8401.3904785156246</v>
      </c>
      <c r="O1902" s="98">
        <v>7205.4941666666664</v>
      </c>
      <c r="P1902" s="98">
        <v>395.70351851834192</v>
      </c>
      <c r="Q1902" s="98">
        <v>21.113396668703192</v>
      </c>
      <c r="R1902" s="98">
        <f t="shared" si="224"/>
        <v>19.306351956321617</v>
      </c>
      <c r="S1902" s="98">
        <f t="shared" si="221"/>
        <v>1266.8038001221914</v>
      </c>
      <c r="T1902" s="101">
        <v>11.696732537333544</v>
      </c>
    </row>
    <row r="1903" spans="2:20" x14ac:dyDescent="0.2">
      <c r="B1903" s="100">
        <v>43740.125</v>
      </c>
      <c r="C1903" s="98">
        <v>8.4382111197047767</v>
      </c>
      <c r="D1903" s="98">
        <f t="shared" si="218"/>
        <v>11.747016530050375</v>
      </c>
      <c r="E1903" s="98">
        <v>107.04305555555555</v>
      </c>
      <c r="F1903" s="98">
        <f t="shared" si="223"/>
        <v>93.81616485392442</v>
      </c>
      <c r="G1903" s="98">
        <v>14882.05</v>
      </c>
      <c r="H1903" s="98">
        <v>20.949316406249999</v>
      </c>
      <c r="I1903" s="98">
        <v>3037.9769444444446</v>
      </c>
      <c r="J1903" s="98">
        <f t="shared" si="219"/>
        <v>86.093739149305549</v>
      </c>
      <c r="K1903" s="98">
        <v>36703.449722945952</v>
      </c>
      <c r="L1903" s="98">
        <f t="shared" si="220"/>
        <v>377.35211263482358</v>
      </c>
      <c r="M1903" s="98">
        <f t="shared" si="222"/>
        <v>376.90548627102049</v>
      </c>
      <c r="N1903" s="98">
        <v>7457.7776863606769</v>
      </c>
      <c r="O1903" s="98">
        <v>7200.96</v>
      </c>
      <c r="P1903" s="98">
        <v>395.68583333333333</v>
      </c>
      <c r="Q1903" s="98">
        <v>18.333720698509779</v>
      </c>
      <c r="R1903" s="98">
        <f t="shared" si="224"/>
        <v>19.150556429951624</v>
      </c>
      <c r="S1903" s="98">
        <f t="shared" si="221"/>
        <v>1100.0232419105869</v>
      </c>
      <c r="T1903" s="101">
        <v>10.068960190878974</v>
      </c>
    </row>
    <row r="1904" spans="2:20" x14ac:dyDescent="0.2">
      <c r="B1904" s="100">
        <v>43740.166666666664</v>
      </c>
      <c r="C1904" s="98">
        <v>7.4811168201928702</v>
      </c>
      <c r="D1904" s="98">
        <f t="shared" si="218"/>
        <v>11.780500870998152</v>
      </c>
      <c r="E1904" s="98">
        <v>95.025277777777774</v>
      </c>
      <c r="F1904" s="98">
        <f t="shared" si="223"/>
        <v>93.587738927998501</v>
      </c>
      <c r="G1904" s="98">
        <v>20963.492447916666</v>
      </c>
      <c r="H1904" s="98">
        <v>18.872374131944444</v>
      </c>
      <c r="I1904" s="98">
        <v>4249.3264197533663</v>
      </c>
      <c r="J1904" s="98">
        <f t="shared" si="219"/>
        <v>76.152903645833334</v>
      </c>
      <c r="K1904" s="98">
        <v>50143.352885199653</v>
      </c>
      <c r="L1904" s="98">
        <f t="shared" si="220"/>
        <v>379.32400059524201</v>
      </c>
      <c r="M1904" s="98">
        <f t="shared" si="222"/>
        <v>377.06000591050071</v>
      </c>
      <c r="N1904" s="98">
        <v>6660.0197229003907</v>
      </c>
      <c r="O1904" s="98">
        <v>7202.56</v>
      </c>
      <c r="P1904" s="98">
        <v>396.50861111111112</v>
      </c>
      <c r="Q1904" s="98">
        <v>17.184610515869117</v>
      </c>
      <c r="R1904" s="98">
        <f t="shared" si="224"/>
        <v>19.015396358373568</v>
      </c>
      <c r="S1904" s="98">
        <f t="shared" si="221"/>
        <v>1031.0766309521471</v>
      </c>
      <c r="T1904" s="101">
        <v>8.6850360269249034</v>
      </c>
    </row>
    <row r="1905" spans="2:20" x14ac:dyDescent="0.2">
      <c r="B1905" s="100">
        <v>43740.208333333336</v>
      </c>
      <c r="C1905" s="98">
        <v>6.9962698352617574</v>
      </c>
      <c r="D1905" s="98">
        <f t="shared" si="218"/>
        <v>11.810787835591329</v>
      </c>
      <c r="E1905" s="98">
        <v>109.38083333333333</v>
      </c>
      <c r="F1905" s="98">
        <f t="shared" si="223"/>
        <v>94.43780837244293</v>
      </c>
      <c r="G1905" s="98">
        <v>27032.939308174318</v>
      </c>
      <c r="H1905" s="98">
        <v>18.64396701388889</v>
      </c>
      <c r="I1905" s="98">
        <v>5453.2969444444443</v>
      </c>
      <c r="J1905" s="98">
        <f t="shared" si="219"/>
        <v>90.736866319444431</v>
      </c>
      <c r="K1905" s="98">
        <v>61946.113731915684</v>
      </c>
      <c r="L1905" s="98">
        <f t="shared" si="220"/>
        <v>376.45248443602765</v>
      </c>
      <c r="M1905" s="98">
        <f t="shared" si="222"/>
        <v>376.96909990974433</v>
      </c>
      <c r="N1905" s="98">
        <v>6331.2703861490882</v>
      </c>
      <c r="O1905" s="98">
        <v>7205.51</v>
      </c>
      <c r="P1905" s="98">
        <v>395.92052469135984</v>
      </c>
      <c r="Q1905" s="98">
        <v>19.468040255332209</v>
      </c>
      <c r="R1905" s="98">
        <f t="shared" si="224"/>
        <v>19.101046443492063</v>
      </c>
      <c r="S1905" s="98">
        <f t="shared" si="221"/>
        <v>1168.0824153199326</v>
      </c>
      <c r="T1905" s="101">
        <v>8.0218380306480039</v>
      </c>
    </row>
    <row r="1906" spans="2:20" x14ac:dyDescent="0.2">
      <c r="B1906" s="100">
        <v>43740.25</v>
      </c>
      <c r="C1906" s="98">
        <v>6.6277898528840806</v>
      </c>
      <c r="D1906" s="98">
        <f t="shared" si="218"/>
        <v>11.836056860648478</v>
      </c>
      <c r="E1906" s="98">
        <v>75.304583333333326</v>
      </c>
      <c r="F1906" s="98">
        <f t="shared" si="223"/>
        <v>93.362166011331837</v>
      </c>
      <c r="G1906" s="98">
        <v>32469.647777777776</v>
      </c>
      <c r="H1906" s="98">
        <v>21.375661892361112</v>
      </c>
      <c r="I1906" s="98">
        <v>6671.5728571446734</v>
      </c>
      <c r="J1906" s="98">
        <f t="shared" si="219"/>
        <v>53.928921440972218</v>
      </c>
      <c r="K1906" s="98">
        <v>71000.484029947911</v>
      </c>
      <c r="L1906" s="98">
        <f t="shared" si="220"/>
        <v>375.00251769292686</v>
      </c>
      <c r="M1906" s="98">
        <f t="shared" si="222"/>
        <v>376.89728604470247</v>
      </c>
      <c r="N1906" s="98">
        <v>6065.5850085449219</v>
      </c>
      <c r="O1906" s="98">
        <v>7209.47</v>
      </c>
      <c r="P1906" s="98">
        <v>396.00435185185739</v>
      </c>
      <c r="Q1906" s="98">
        <v>21.001834158930514</v>
      </c>
      <c r="R1906" s="98">
        <f t="shared" si="224"/>
        <v>19.166166635694694</v>
      </c>
      <c r="S1906" s="98">
        <f t="shared" si="221"/>
        <v>1260.1100495358307</v>
      </c>
      <c r="T1906" s="101">
        <v>7.5552738490901863</v>
      </c>
    </row>
    <row r="1907" spans="2:20" x14ac:dyDescent="0.2">
      <c r="B1907" s="100">
        <v>43740.291666666664</v>
      </c>
      <c r="C1907" s="98">
        <v>6.9724467449650787</v>
      </c>
      <c r="D1907" s="98">
        <f t="shared" si="218"/>
        <v>11.867762139523849</v>
      </c>
      <c r="E1907" s="98">
        <v>92.803055555555559</v>
      </c>
      <c r="F1907" s="98">
        <f t="shared" si="223"/>
        <v>92.912617400220711</v>
      </c>
      <c r="G1907" s="98">
        <v>38034.494444444441</v>
      </c>
      <c r="H1907" s="98">
        <v>17.860877821180555</v>
      </c>
      <c r="I1907" s="98">
        <v>7869.4142935184409</v>
      </c>
      <c r="J1907" s="98">
        <f t="shared" si="219"/>
        <v>74.942177734375008</v>
      </c>
      <c r="K1907" s="98">
        <v>74140.803786168894</v>
      </c>
      <c r="L1907" s="98">
        <f t="shared" si="220"/>
        <v>379.07833028073111</v>
      </c>
      <c r="M1907" s="98">
        <f t="shared" si="222"/>
        <v>377.01196577942056</v>
      </c>
      <c r="N1907" s="98">
        <v>6106.3956945800783</v>
      </c>
      <c r="O1907" s="98">
        <v>7207.6558333333332</v>
      </c>
      <c r="P1907" s="98">
        <v>396.38685185187393</v>
      </c>
      <c r="Q1907" s="98">
        <v>17.308521571142805</v>
      </c>
      <c r="R1907" s="98">
        <f t="shared" si="224"/>
        <v>19.065888907148523</v>
      </c>
      <c r="S1907" s="98">
        <f t="shared" si="221"/>
        <v>1038.5112942685682</v>
      </c>
      <c r="T1907" s="101">
        <v>7.489156436595497</v>
      </c>
    </row>
    <row r="1908" spans="2:20" x14ac:dyDescent="0.2">
      <c r="B1908" s="100">
        <v>43740.333333333336</v>
      </c>
      <c r="C1908" s="98">
        <v>8.5082468165291676</v>
      </c>
      <c r="D1908" s="98">
        <f t="shared" ref="D1908:D1971" si="225">AVERAGE(C1885:C1908)</f>
        <v>11.900311907518448</v>
      </c>
      <c r="E1908" s="98">
        <v>88.921666666666667</v>
      </c>
      <c r="F1908" s="98">
        <f t="shared" si="223"/>
        <v>92.426358140961995</v>
      </c>
      <c r="G1908" s="98">
        <v>43059.970343137451</v>
      </c>
      <c r="H1908" s="98">
        <v>21.534722222222221</v>
      </c>
      <c r="I1908" s="98">
        <v>9067.0598654976147</v>
      </c>
      <c r="J1908" s="98">
        <f t="shared" si="219"/>
        <v>67.386944444444453</v>
      </c>
      <c r="K1908" s="98">
        <v>74143.1640625</v>
      </c>
      <c r="L1908" s="98">
        <f t="shared" si="220"/>
        <v>379.14072947415679</v>
      </c>
      <c r="M1908" s="98">
        <f t="shared" si="222"/>
        <v>377.05325517789237</v>
      </c>
      <c r="N1908" s="98">
        <v>7118.7376554361981</v>
      </c>
      <c r="O1908" s="98">
        <v>7210.9</v>
      </c>
      <c r="P1908" s="98">
        <v>396.14527777777778</v>
      </c>
      <c r="Q1908" s="98">
        <v>17.004548303620993</v>
      </c>
      <c r="R1908" s="98">
        <f t="shared" si="224"/>
        <v>19.021970342009791</v>
      </c>
      <c r="S1908" s="98">
        <f t="shared" si="221"/>
        <v>1020.2728982172596</v>
      </c>
      <c r="T1908" s="101">
        <v>8.4120444480993317</v>
      </c>
    </row>
    <row r="1909" spans="2:20" x14ac:dyDescent="0.2">
      <c r="B1909" s="100">
        <v>43740.375</v>
      </c>
      <c r="C1909" s="98">
        <v>12.671714346477529</v>
      </c>
      <c r="D1909" s="98">
        <f t="shared" si="225"/>
        <v>11.940605039681857</v>
      </c>
      <c r="E1909" s="98">
        <v>88.120669191897747</v>
      </c>
      <c r="F1909" s="98">
        <f t="shared" si="223"/>
        <v>91.615714727661455</v>
      </c>
      <c r="G1909" s="98">
        <v>48887.800555555557</v>
      </c>
      <c r="H1909" s="98">
        <v>17.733333333333334</v>
      </c>
      <c r="I1909" s="98">
        <v>10245.754450000024</v>
      </c>
      <c r="J1909" s="98">
        <f t="shared" si="219"/>
        <v>70.387335858564413</v>
      </c>
      <c r="K1909" s="98">
        <v>74143.1640625</v>
      </c>
      <c r="L1909" s="98">
        <f t="shared" si="220"/>
        <v>376.56782725582661</v>
      </c>
      <c r="M1909" s="98">
        <f t="shared" si="222"/>
        <v>377.08111690102186</v>
      </c>
      <c r="N1909" s="98">
        <v>9902.7578027343752</v>
      </c>
      <c r="O1909" s="98">
        <v>7248.7075000000004</v>
      </c>
      <c r="P1909" s="98">
        <v>395.91138888888889</v>
      </c>
      <c r="Q1909" s="98">
        <v>19.343561633062297</v>
      </c>
      <c r="R1909" s="98">
        <f t="shared" si="224"/>
        <v>18.992393451331761</v>
      </c>
      <c r="S1909" s="98">
        <f t="shared" si="221"/>
        <v>1160.6136979837379</v>
      </c>
      <c r="T1909" s="101">
        <v>11.053916283067018</v>
      </c>
    </row>
    <row r="1910" spans="2:20" x14ac:dyDescent="0.2">
      <c r="B1910" s="100">
        <v>43740.416666666664</v>
      </c>
      <c r="C1910" s="98">
        <v>16.809481241260137</v>
      </c>
      <c r="D1910" s="98">
        <f t="shared" si="225"/>
        <v>11.978052845476471</v>
      </c>
      <c r="E1910" s="98">
        <v>82.295555555555552</v>
      </c>
      <c r="F1910" s="98">
        <f t="shared" si="223"/>
        <v>91.727508709142924</v>
      </c>
      <c r="G1910" s="98">
        <v>53510.865111111045</v>
      </c>
      <c r="H1910" s="98">
        <v>22.054893663194445</v>
      </c>
      <c r="I1910" s="98">
        <v>11428.851944444445</v>
      </c>
      <c r="J1910" s="98">
        <f t="shared" si="219"/>
        <v>60.240661892361103</v>
      </c>
      <c r="K1910" s="98">
        <v>74143.1640625</v>
      </c>
      <c r="L1910" s="98">
        <f t="shared" si="220"/>
        <v>371.01860317030713</v>
      </c>
      <c r="M1910" s="98">
        <f t="shared" si="222"/>
        <v>376.89098899944952</v>
      </c>
      <c r="N1910" s="98">
        <v>12606.688173014323</v>
      </c>
      <c r="O1910" s="98">
        <v>8197.2674999999999</v>
      </c>
      <c r="P1910" s="98">
        <v>396.17361111111109</v>
      </c>
      <c r="Q1910" s="98">
        <v>25.155007940803966</v>
      </c>
      <c r="R1910" s="98">
        <f t="shared" si="224"/>
        <v>19.189315334385594</v>
      </c>
      <c r="S1910" s="98">
        <f t="shared" si="221"/>
        <v>1509.300476448238</v>
      </c>
      <c r="T1910" s="101">
        <v>15.078338360369671</v>
      </c>
    </row>
    <row r="1911" spans="2:20" x14ac:dyDescent="0.2">
      <c r="B1911" s="100">
        <v>43740.458333333336</v>
      </c>
      <c r="C1911" s="98">
        <v>16.561961192454003</v>
      </c>
      <c r="D1911" s="98">
        <f t="shared" si="225"/>
        <v>11.991548672944036</v>
      </c>
      <c r="E1911" s="98">
        <v>86.279424603159228</v>
      </c>
      <c r="F1911" s="98">
        <f t="shared" si="223"/>
        <v>91.412855104644947</v>
      </c>
      <c r="G1911" s="98">
        <v>58186.387461773687</v>
      </c>
      <c r="H1911" s="98">
        <v>17.372813585069444</v>
      </c>
      <c r="I1911" s="98">
        <v>12616.135185185058</v>
      </c>
      <c r="J1911" s="98">
        <f t="shared" si="219"/>
        <v>68.906611018089791</v>
      </c>
      <c r="K1911" s="98">
        <v>74143.1640625</v>
      </c>
      <c r="L1911" s="98">
        <f t="shared" si="220"/>
        <v>377.41977975251359</v>
      </c>
      <c r="M1911" s="98">
        <f t="shared" si="222"/>
        <v>376.87339931504113</v>
      </c>
      <c r="N1911" s="98">
        <v>12436.99375</v>
      </c>
      <c r="O1911" s="98">
        <v>8115.5483333333332</v>
      </c>
      <c r="P1911" s="98">
        <v>395.81089506173299</v>
      </c>
      <c r="Q1911" s="98">
        <v>18.391115309219394</v>
      </c>
      <c r="R1911" s="98">
        <f t="shared" si="224"/>
        <v>19.21466993648913</v>
      </c>
      <c r="S1911" s="98">
        <f t="shared" si="221"/>
        <v>1103.4669185531636</v>
      </c>
      <c r="T1911" s="101">
        <v>17.309084242847231</v>
      </c>
    </row>
    <row r="1912" spans="2:20" x14ac:dyDescent="0.2">
      <c r="B1912" s="100">
        <v>43740.5</v>
      </c>
      <c r="C1912" s="98">
        <v>15.733364037937589</v>
      </c>
      <c r="D1912" s="98">
        <f t="shared" si="225"/>
        <v>12.01028510551645</v>
      </c>
      <c r="E1912" s="98">
        <v>100.26361111111112</v>
      </c>
      <c r="F1912" s="98">
        <f t="shared" si="223"/>
        <v>91.1821683762508</v>
      </c>
      <c r="G1912" s="98">
        <v>63996.649822695254</v>
      </c>
      <c r="H1912" s="98">
        <v>20.774967447916666</v>
      </c>
      <c r="I1912" s="98">
        <v>13787.983055555556</v>
      </c>
      <c r="J1912" s="98">
        <f t="shared" si="219"/>
        <v>79.488643663194452</v>
      </c>
      <c r="K1912" s="98">
        <v>74143.1640625</v>
      </c>
      <c r="L1912" s="98">
        <f t="shared" si="220"/>
        <v>378.4970797466043</v>
      </c>
      <c r="M1912" s="98">
        <f t="shared" si="222"/>
        <v>376.94775330579654</v>
      </c>
      <c r="N1912" s="98">
        <v>11887.730536295572</v>
      </c>
      <c r="O1912" s="98">
        <v>7746.2958333333336</v>
      </c>
      <c r="P1912" s="98">
        <v>395.54467592595353</v>
      </c>
      <c r="Q1912" s="98">
        <v>17.04759617934922</v>
      </c>
      <c r="R1912" s="98">
        <f t="shared" si="224"/>
        <v>19.096966537298933</v>
      </c>
      <c r="S1912" s="98">
        <f t="shared" si="221"/>
        <v>1022.8557707609532</v>
      </c>
      <c r="T1912" s="101">
        <v>16.451749620695288</v>
      </c>
    </row>
    <row r="1913" spans="2:20" x14ac:dyDescent="0.2">
      <c r="B1913" s="100">
        <v>43740.541666666664</v>
      </c>
      <c r="C1913" s="98">
        <v>15.455141581959712</v>
      </c>
      <c r="D1913" s="98">
        <f t="shared" si="225"/>
        <v>12.044894556928126</v>
      </c>
      <c r="E1913" s="98">
        <v>91.066388888888895</v>
      </c>
      <c r="F1913" s="98">
        <f t="shared" si="223"/>
        <v>89.8325541787204</v>
      </c>
      <c r="G1913" s="98">
        <v>70367.489487179657</v>
      </c>
      <c r="H1913" s="98">
        <v>18.615592447916665</v>
      </c>
      <c r="I1913" s="98">
        <v>14984.451234568491</v>
      </c>
      <c r="J1913" s="98">
        <f t="shared" si="219"/>
        <v>72.450796440972226</v>
      </c>
      <c r="K1913" s="98">
        <v>74143.1640625</v>
      </c>
      <c r="L1913" s="98">
        <f t="shared" si="220"/>
        <v>379.77982243151536</v>
      </c>
      <c r="M1913" s="98">
        <f t="shared" si="222"/>
        <v>377.04773569703735</v>
      </c>
      <c r="N1913" s="98">
        <v>11716.843039550782</v>
      </c>
      <c r="O1913" s="98">
        <v>7639.6975000000002</v>
      </c>
      <c r="P1913" s="98">
        <v>396.17861111111114</v>
      </c>
      <c r="Q1913" s="98">
        <v>16.398788679595778</v>
      </c>
      <c r="R1913" s="98">
        <f t="shared" si="224"/>
        <v>18.993352458815441</v>
      </c>
      <c r="S1913" s="98">
        <f t="shared" si="221"/>
        <v>983.92732077574669</v>
      </c>
      <c r="T1913" s="101">
        <v>15.874362305800121</v>
      </c>
    </row>
    <row r="1914" spans="2:20" x14ac:dyDescent="0.2">
      <c r="B1914" s="100">
        <v>43740.583333333336</v>
      </c>
      <c r="C1914" s="98">
        <v>14.68047003728441</v>
      </c>
      <c r="D1914" s="98">
        <f t="shared" si="225"/>
        <v>12.070163433407126</v>
      </c>
      <c r="E1914" s="98">
        <v>123.08055555555555</v>
      </c>
      <c r="F1914" s="98">
        <f t="shared" si="223"/>
        <v>94.054764826868563</v>
      </c>
      <c r="G1914" s="98">
        <v>76154.572222222225</v>
      </c>
      <c r="H1914" s="98">
        <v>18.468066406249999</v>
      </c>
      <c r="I1914" s="98">
        <v>16178.463333333333</v>
      </c>
      <c r="J1914" s="98">
        <f t="shared" si="219"/>
        <v>104.61248914930555</v>
      </c>
      <c r="K1914" s="98">
        <v>74143.1640625</v>
      </c>
      <c r="L1914" s="98">
        <f t="shared" si="220"/>
        <v>376.07141823230103</v>
      </c>
      <c r="M1914" s="98">
        <f t="shared" si="222"/>
        <v>377.14030173201348</v>
      </c>
      <c r="N1914" s="98">
        <v>11180.455192057292</v>
      </c>
      <c r="O1914" s="98">
        <v>7360.1716666666671</v>
      </c>
      <c r="P1914" s="98">
        <v>395.52481481482585</v>
      </c>
      <c r="Q1914" s="98">
        <v>19.45339658252481</v>
      </c>
      <c r="R1914" s="98">
        <f t="shared" si="224"/>
        <v>18.879933800382958</v>
      </c>
      <c r="S1914" s="98">
        <f t="shared" si="221"/>
        <v>1167.2037949514886</v>
      </c>
      <c r="T1914" s="101">
        <v>15.365479324963202</v>
      </c>
    </row>
    <row r="1915" spans="2:20" x14ac:dyDescent="0.2">
      <c r="B1915" s="100">
        <v>43740.625</v>
      </c>
      <c r="C1915" s="98">
        <v>13.958038836407683</v>
      </c>
      <c r="D1915" s="98">
        <f t="shared" si="225"/>
        <v>12.078119786497686</v>
      </c>
      <c r="E1915" s="98">
        <v>108.6873148148093</v>
      </c>
      <c r="F1915" s="98">
        <f t="shared" si="223"/>
        <v>95.472577326867864</v>
      </c>
      <c r="G1915" s="98">
        <v>82730.122222222228</v>
      </c>
      <c r="H1915" s="98">
        <v>21.455653211805554</v>
      </c>
      <c r="I1915" s="98">
        <v>17379.366468252607</v>
      </c>
      <c r="J1915" s="98">
        <f t="shared" si="219"/>
        <v>87.231661603003744</v>
      </c>
      <c r="K1915" s="98">
        <v>74143.1640625</v>
      </c>
      <c r="L1915" s="98">
        <f t="shared" si="220"/>
        <v>378.54277851545356</v>
      </c>
      <c r="M1915" s="98">
        <f t="shared" si="222"/>
        <v>377.09032212959841</v>
      </c>
      <c r="N1915" s="98">
        <v>10791.338012695312</v>
      </c>
      <c r="O1915" s="98">
        <v>7271.2858333333334</v>
      </c>
      <c r="P1915" s="98">
        <v>396.41282921810324</v>
      </c>
      <c r="Q1915" s="98">
        <v>17.870050702649685</v>
      </c>
      <c r="R1915" s="98">
        <f t="shared" si="224"/>
        <v>18.94956832392273</v>
      </c>
      <c r="S1915" s="98">
        <f t="shared" si="221"/>
        <v>1072.2030421589811</v>
      </c>
      <c r="T1915" s="101">
        <v>14.710565400388505</v>
      </c>
    </row>
    <row r="1916" spans="2:20" x14ac:dyDescent="0.2">
      <c r="B1916" s="100">
        <v>43740.666666666664</v>
      </c>
      <c r="C1916" s="98">
        <v>13.900703033341301</v>
      </c>
      <c r="D1916" s="98">
        <f t="shared" si="225"/>
        <v>12.097856175007399</v>
      </c>
      <c r="E1916" s="98">
        <v>103.74527777777777</v>
      </c>
      <c r="F1916" s="98">
        <f t="shared" si="223"/>
        <v>97.640540289830824</v>
      </c>
      <c r="G1916" s="98">
        <v>89185.857523150175</v>
      </c>
      <c r="H1916" s="98">
        <v>17.711284722222221</v>
      </c>
      <c r="I1916" s="98">
        <v>18579.94381481492</v>
      </c>
      <c r="J1916" s="98">
        <f t="shared" si="219"/>
        <v>86.033993055555555</v>
      </c>
      <c r="K1916" s="98">
        <v>74143.1640625</v>
      </c>
      <c r="L1916" s="98">
        <f t="shared" si="220"/>
        <v>375.85241354181534</v>
      </c>
      <c r="M1916" s="98">
        <f t="shared" si="222"/>
        <v>377.04545734489346</v>
      </c>
      <c r="N1916" s="98">
        <v>10746.563697916667</v>
      </c>
      <c r="O1916" s="98">
        <v>7269.5466666666671</v>
      </c>
      <c r="P1916" s="98">
        <v>395.83601851847436</v>
      </c>
      <c r="Q1916" s="98">
        <v>19.98360497665902</v>
      </c>
      <c r="R1916" s="98">
        <f t="shared" si="224"/>
        <v>18.993562159551399</v>
      </c>
      <c r="S1916" s="98">
        <f t="shared" si="221"/>
        <v>1199.0162985995412</v>
      </c>
      <c r="T1916" s="101">
        <v>14.304024545597818</v>
      </c>
    </row>
    <row r="1917" spans="2:20" x14ac:dyDescent="0.2">
      <c r="B1917" s="100">
        <v>43740.708333333336</v>
      </c>
      <c r="C1917" s="98">
        <v>13.11291057533688</v>
      </c>
      <c r="D1917" s="98">
        <f t="shared" si="225"/>
        <v>12.118154680388699</v>
      </c>
      <c r="E1917" s="98">
        <v>94.335833333333326</v>
      </c>
      <c r="F1917" s="98">
        <f t="shared" si="223"/>
        <v>99.591845845387226</v>
      </c>
      <c r="G1917" s="98">
        <v>95284.26880555565</v>
      </c>
      <c r="H1917" s="98">
        <v>22.132942708333335</v>
      </c>
      <c r="I1917" s="98">
        <v>19785.409275485905</v>
      </c>
      <c r="J1917" s="98">
        <f t="shared" si="219"/>
        <v>72.202890624999995</v>
      </c>
      <c r="K1917" s="98">
        <v>74143.1640625</v>
      </c>
      <c r="L1917" s="98">
        <f t="shared" si="220"/>
        <v>380.48470037460135</v>
      </c>
      <c r="M1917" s="98">
        <f t="shared" si="222"/>
        <v>377.21201154164919</v>
      </c>
      <c r="N1917" s="98">
        <v>10181.278753255208</v>
      </c>
      <c r="O1917" s="98">
        <v>7221.2458333333334</v>
      </c>
      <c r="P1917" s="98">
        <v>396.23250000000002</v>
      </c>
      <c r="Q1917" s="98">
        <v>15.747799625398669</v>
      </c>
      <c r="R1917" s="98">
        <f t="shared" si="224"/>
        <v>18.822405339340712</v>
      </c>
      <c r="S1917" s="98">
        <f t="shared" si="221"/>
        <v>944.8679775239201</v>
      </c>
      <c r="T1917" s="101">
        <v>13.903592675203788</v>
      </c>
    </row>
    <row r="1918" spans="2:20" x14ac:dyDescent="0.2">
      <c r="B1918" s="100">
        <v>43740.75</v>
      </c>
      <c r="C1918" s="98">
        <v>12.85106622642941</v>
      </c>
      <c r="D1918" s="98">
        <f t="shared" si="225"/>
        <v>12.140720342797012</v>
      </c>
      <c r="E1918" s="98">
        <v>110.80194444444444</v>
      </c>
      <c r="F1918" s="98">
        <f t="shared" si="223"/>
        <v>99.895734734276104</v>
      </c>
      <c r="G1918" s="98">
        <v>101887.66705127756</v>
      </c>
      <c r="H1918" s="98">
        <v>17.610725911458335</v>
      </c>
      <c r="I1918" s="98">
        <v>20966.907106481431</v>
      </c>
      <c r="J1918" s="98">
        <f t="shared" si="219"/>
        <v>93.191218532986113</v>
      </c>
      <c r="K1918" s="98">
        <v>74143.1640625</v>
      </c>
      <c r="L1918" s="98">
        <f t="shared" si="220"/>
        <v>379.17376328332557</v>
      </c>
      <c r="M1918" s="98">
        <f t="shared" si="222"/>
        <v>377.3731630414095</v>
      </c>
      <c r="N1918" s="98">
        <v>10008.619089355469</v>
      </c>
      <c r="O1918" s="98">
        <v>7215.8641666666663</v>
      </c>
      <c r="P1918" s="98">
        <v>395.91138888888889</v>
      </c>
      <c r="Q1918" s="98">
        <v>16.737625605563323</v>
      </c>
      <c r="R1918" s="98">
        <f t="shared" si="224"/>
        <v>18.650245609129879</v>
      </c>
      <c r="S1918" s="98">
        <f t="shared" si="221"/>
        <v>1004.2575363337994</v>
      </c>
      <c r="T1918" s="101">
        <v>13.259569477270512</v>
      </c>
    </row>
    <row r="1919" spans="2:20" x14ac:dyDescent="0.2">
      <c r="B1919" s="100">
        <v>43740.791666666664</v>
      </c>
      <c r="C1919" s="98">
        <v>12.821422877394491</v>
      </c>
      <c r="D1919" s="98">
        <f t="shared" si="225"/>
        <v>12.157712626100626</v>
      </c>
      <c r="E1919" s="98">
        <v>111.58930555555555</v>
      </c>
      <c r="F1919" s="98">
        <f t="shared" si="223"/>
        <v>100.37648456893199</v>
      </c>
      <c r="G1919" s="98">
        <v>108074.28923611112</v>
      </c>
      <c r="H1919" s="98">
        <v>22.483235677083332</v>
      </c>
      <c r="I1919" s="98">
        <v>22152.214722222223</v>
      </c>
      <c r="J1919" s="98">
        <f t="shared" si="219"/>
        <v>89.106069878472226</v>
      </c>
      <c r="K1919" s="98">
        <v>74143.1640625</v>
      </c>
      <c r="L1919" s="98">
        <f t="shared" si="220"/>
        <v>379.32439838370516</v>
      </c>
      <c r="M1919" s="98">
        <f t="shared" si="222"/>
        <v>377.43357521761664</v>
      </c>
      <c r="N1919" s="98">
        <v>10004.821608886719</v>
      </c>
      <c r="O1919" s="98">
        <v>7218.0908333333336</v>
      </c>
      <c r="P1919" s="98">
        <v>396.26824074072971</v>
      </c>
      <c r="Q1919" s="98">
        <v>16.94384235702455</v>
      </c>
      <c r="R1919" s="98">
        <f t="shared" si="224"/>
        <v>18.593741611934679</v>
      </c>
      <c r="S1919" s="98">
        <f t="shared" si="221"/>
        <v>1016.630541421473</v>
      </c>
      <c r="T1919" s="101">
        <v>13.200974214065614</v>
      </c>
    </row>
    <row r="1920" spans="2:20" x14ac:dyDescent="0.2">
      <c r="B1920" s="100">
        <v>43740.833333333336</v>
      </c>
      <c r="C1920" s="98">
        <v>13.007477366247524</v>
      </c>
      <c r="D1920" s="98">
        <f t="shared" si="225"/>
        <v>12.161737013305213</v>
      </c>
      <c r="E1920" s="98">
        <v>93.294703703704812</v>
      </c>
      <c r="F1920" s="98">
        <f t="shared" si="223"/>
        <v>99.277317130660435</v>
      </c>
      <c r="G1920" s="98">
        <v>114861.75655737665</v>
      </c>
      <c r="H1920" s="98">
        <v>18.021457248263889</v>
      </c>
      <c r="I1920" s="98">
        <v>23369.858577777799</v>
      </c>
      <c r="J1920" s="98">
        <f t="shared" si="219"/>
        <v>75.273246455440926</v>
      </c>
      <c r="K1920" s="98">
        <v>74143.1640625</v>
      </c>
      <c r="L1920" s="98">
        <f t="shared" si="220"/>
        <v>376.14094984615014</v>
      </c>
      <c r="M1920" s="98">
        <f t="shared" si="222"/>
        <v>377.29301467502211</v>
      </c>
      <c r="N1920" s="98">
        <v>10196.613399251302</v>
      </c>
      <c r="O1920" s="98">
        <v>7223.6083333333336</v>
      </c>
      <c r="P1920" s="98">
        <v>396.02524691363175</v>
      </c>
      <c r="Q1920" s="98">
        <v>19.884297067481612</v>
      </c>
      <c r="R1920" s="98">
        <f t="shared" si="224"/>
        <v>18.711081989922373</v>
      </c>
      <c r="S1920" s="98">
        <f t="shared" si="221"/>
        <v>1193.0578240488967</v>
      </c>
      <c r="T1920" s="101">
        <v>13.374124986330669</v>
      </c>
    </row>
    <row r="1921" spans="2:20" x14ac:dyDescent="0.2">
      <c r="B1921" s="100">
        <v>43740.875</v>
      </c>
      <c r="C1921" s="98">
        <v>13.53874211470286</v>
      </c>
      <c r="D1921" s="98">
        <f t="shared" si="225"/>
        <v>12.167031997971568</v>
      </c>
      <c r="E1921" s="98">
        <v>127.10555555555555</v>
      </c>
      <c r="F1921" s="98">
        <f t="shared" si="223"/>
        <v>100.28271113143201</v>
      </c>
      <c r="G1921" s="98">
        <v>120985.00833333333</v>
      </c>
      <c r="H1921" s="98">
        <v>21.432931857638888</v>
      </c>
      <c r="I1921" s="98">
        <v>24566.09</v>
      </c>
      <c r="J1921" s="98">
        <f t="shared" si="219"/>
        <v>105.67262369791666</v>
      </c>
      <c r="K1921" s="98">
        <v>74143.1640625</v>
      </c>
      <c r="L1921" s="98">
        <f t="shared" si="220"/>
        <v>379.48466597127469</v>
      </c>
      <c r="M1921" s="98">
        <f t="shared" si="222"/>
        <v>377.32335145389101</v>
      </c>
      <c r="N1921" s="98">
        <v>10617.991210123699</v>
      </c>
      <c r="O1921" s="98">
        <v>7243.0716666666667</v>
      </c>
      <c r="P1921" s="98">
        <v>396.20781144781245</v>
      </c>
      <c r="Q1921" s="98">
        <v>16.723145476537756</v>
      </c>
      <c r="R1921" s="98">
        <f t="shared" si="224"/>
        <v>18.688220893807177</v>
      </c>
      <c r="S1921" s="98">
        <f t="shared" si="221"/>
        <v>1003.3887285922654</v>
      </c>
      <c r="T1921" s="101">
        <v>13.741352916134574</v>
      </c>
    </row>
    <row r="1922" spans="2:20" x14ac:dyDescent="0.2">
      <c r="B1922" s="100">
        <v>43740.916666666664</v>
      </c>
      <c r="C1922" s="98">
        <v>14.167050930424075</v>
      </c>
      <c r="D1922" s="98">
        <f t="shared" si="225"/>
        <v>12.182301658026008</v>
      </c>
      <c r="E1922" s="98">
        <v>108.23013888888889</v>
      </c>
      <c r="F1922" s="98">
        <f t="shared" si="223"/>
        <v>99.791775560444577</v>
      </c>
      <c r="G1922" s="98">
        <v>127481.62481785669</v>
      </c>
      <c r="H1922" s="98">
        <v>18.733430989583333</v>
      </c>
      <c r="I1922" s="98">
        <v>25774.162777777779</v>
      </c>
      <c r="J1922" s="98">
        <f t="shared" si="219"/>
        <v>89.496707899305562</v>
      </c>
      <c r="K1922" s="98">
        <v>74143.1640625</v>
      </c>
      <c r="L1922" s="98">
        <f t="shared" si="220"/>
        <v>377.92988930750641</v>
      </c>
      <c r="M1922" s="98">
        <f t="shared" si="222"/>
        <v>377.49374063859835</v>
      </c>
      <c r="N1922" s="98">
        <v>10990.652511393229</v>
      </c>
      <c r="O1922" s="98">
        <v>7316.4383333333335</v>
      </c>
      <c r="P1922" s="98">
        <v>396.32395833333334</v>
      </c>
      <c r="Q1922" s="98">
        <v>18.394069025826951</v>
      </c>
      <c r="R1922" s="98">
        <f t="shared" si="224"/>
        <v>18.537601835130733</v>
      </c>
      <c r="S1922" s="98">
        <f t="shared" si="221"/>
        <v>1103.644141549617</v>
      </c>
      <c r="T1922" s="101">
        <v>14.357854432461448</v>
      </c>
    </row>
    <row r="1923" spans="2:20" x14ac:dyDescent="0.2">
      <c r="B1923" s="100">
        <v>43740.958333333336</v>
      </c>
      <c r="C1923" s="98">
        <v>14.022434036466811</v>
      </c>
      <c r="D1923" s="98">
        <f t="shared" si="225"/>
        <v>12.198923682303855</v>
      </c>
      <c r="E1923" s="98">
        <v>108.98597222222222</v>
      </c>
      <c r="F1923" s="98">
        <f t="shared" si="223"/>
        <v>100.69248736600012</v>
      </c>
      <c r="G1923" s="98">
        <v>134036.53724747367</v>
      </c>
      <c r="H1923" s="98">
        <v>18.353461371527779</v>
      </c>
      <c r="I1923" s="98">
        <v>26956.916388888891</v>
      </c>
      <c r="J1923" s="98">
        <f t="shared" si="219"/>
        <v>90.632510850694445</v>
      </c>
      <c r="K1923" s="98">
        <v>74143.1640625</v>
      </c>
      <c r="L1923" s="98">
        <f t="shared" si="220"/>
        <v>375.63258998272011</v>
      </c>
      <c r="M1923" s="98">
        <f t="shared" si="222"/>
        <v>377.42725917430602</v>
      </c>
      <c r="N1923" s="98">
        <v>10973.256363932293</v>
      </c>
      <c r="O1923" s="98">
        <v>7296.2016666666668</v>
      </c>
      <c r="P1923" s="98">
        <v>396.0349074074295</v>
      </c>
      <c r="Q1923" s="98">
        <v>20.402317424709391</v>
      </c>
      <c r="R1923" s="98">
        <f t="shared" si="224"/>
        <v>18.601919719177484</v>
      </c>
      <c r="S1923" s="98">
        <f t="shared" si="221"/>
        <v>1224.1390454825635</v>
      </c>
      <c r="T1923" s="101">
        <v>14.750705685713587</v>
      </c>
    </row>
    <row r="1924" spans="2:20" x14ac:dyDescent="0.2">
      <c r="B1924" s="100">
        <v>43741</v>
      </c>
      <c r="C1924" s="98">
        <v>12.997584032128669</v>
      </c>
      <c r="D1924" s="98">
        <f t="shared" si="225"/>
        <v>12.200740423405497</v>
      </c>
      <c r="E1924" s="98">
        <v>89.891666666666666</v>
      </c>
      <c r="F1924" s="98">
        <f t="shared" si="223"/>
        <v>99.862915606740856</v>
      </c>
      <c r="G1924" s="98">
        <v>140215.15215740766</v>
      </c>
      <c r="H1924" s="98">
        <v>21.189420572916667</v>
      </c>
      <c r="I1924" s="98">
        <v>28143.623400383527</v>
      </c>
      <c r="J1924" s="98">
        <f t="shared" si="219"/>
        <v>68.702246093750006</v>
      </c>
      <c r="K1924" s="98">
        <v>74143.1640625</v>
      </c>
      <c r="L1924" s="98">
        <f t="shared" si="220"/>
        <v>377.603702977279</v>
      </c>
      <c r="M1924" s="98">
        <f t="shared" si="222"/>
        <v>377.37567500999893</v>
      </c>
      <c r="N1924" s="98">
        <v>10183.123261718751</v>
      </c>
      <c r="O1924" s="98">
        <v>7217.2533333333331</v>
      </c>
      <c r="P1924" s="98">
        <v>396.54162037037315</v>
      </c>
      <c r="Q1924" s="98">
        <v>18.937917393094136</v>
      </c>
      <c r="R1924" s="98">
        <f t="shared" si="224"/>
        <v>18.678733435953806</v>
      </c>
      <c r="S1924" s="98">
        <f t="shared" si="221"/>
        <v>1136.2750435856481</v>
      </c>
      <c r="T1924" s="101">
        <v>14.07391764720281</v>
      </c>
    </row>
    <row r="1925" spans="2:20" x14ac:dyDescent="0.2">
      <c r="B1925" s="100">
        <v>43741.041666666664</v>
      </c>
      <c r="C1925" s="98">
        <v>11.395330025643732</v>
      </c>
      <c r="D1925" s="98">
        <f t="shared" si="225"/>
        <v>12.188665067495025</v>
      </c>
      <c r="E1925" s="98">
        <v>114.0103703703483</v>
      </c>
      <c r="F1925" s="98">
        <f t="shared" si="223"/>
        <v>100.46061013240626</v>
      </c>
      <c r="G1925" s="98">
        <v>4687.7972222222224</v>
      </c>
      <c r="H1925" s="98">
        <v>17.606336805555557</v>
      </c>
      <c r="I1925" s="98">
        <v>754.9</v>
      </c>
      <c r="J1925" s="98">
        <f t="shared" si="219"/>
        <v>96.404033564792741</v>
      </c>
      <c r="K1925" s="98">
        <v>7494.8796099291903</v>
      </c>
      <c r="L1925" s="98">
        <f t="shared" si="220"/>
        <v>377.07087889713546</v>
      </c>
      <c r="M1925" s="98">
        <f t="shared" si="222"/>
        <v>377.39731494306596</v>
      </c>
      <c r="N1925" s="98">
        <v>9335.774385579427</v>
      </c>
      <c r="O1925" s="98">
        <v>7208.0283333333336</v>
      </c>
      <c r="P1925" s="98">
        <v>396.08212962963518</v>
      </c>
      <c r="Q1925" s="98">
        <v>19.011250732499693</v>
      </c>
      <c r="R1925" s="98">
        <f t="shared" si="224"/>
        <v>18.660002453504539</v>
      </c>
      <c r="S1925" s="98">
        <f t="shared" si="221"/>
        <v>1140.6750439499815</v>
      </c>
      <c r="T1925" s="101">
        <v>12.860657531566556</v>
      </c>
    </row>
    <row r="1926" spans="2:20" x14ac:dyDescent="0.2">
      <c r="B1926" s="100">
        <v>43741.083333333336</v>
      </c>
      <c r="C1926" s="98">
        <v>9.4529934913848734</v>
      </c>
      <c r="D1926" s="98">
        <f t="shared" si="225"/>
        <v>12.173415298867475</v>
      </c>
      <c r="E1926" s="98">
        <v>104.40174242426124</v>
      </c>
      <c r="F1926" s="98">
        <f t="shared" si="223"/>
        <v>100.6110209535816</v>
      </c>
      <c r="G1926" s="98">
        <v>9662.0547385599875</v>
      </c>
      <c r="H1926" s="98">
        <v>21.759038628472222</v>
      </c>
      <c r="I1926" s="98">
        <v>1737.5326603677538</v>
      </c>
      <c r="J1926" s="98">
        <f t="shared" ref="J1926:J1989" si="226">E1926-H1926</f>
        <v>82.642703795789018</v>
      </c>
      <c r="K1926" s="98">
        <v>21705.151925184462</v>
      </c>
      <c r="L1926" s="98">
        <f t="shared" ref="L1926:L1989" si="227">P1926-Q1926</f>
        <v>377.12545756140105</v>
      </c>
      <c r="M1926" s="98">
        <f t="shared" si="222"/>
        <v>377.50295393105597</v>
      </c>
      <c r="N1926" s="98">
        <v>8085.9990120442708</v>
      </c>
      <c r="O1926" s="98">
        <v>7206.7308333333331</v>
      </c>
      <c r="P1926" s="98">
        <v>396.22166666666669</v>
      </c>
      <c r="Q1926" s="98">
        <v>19.096209105265636</v>
      </c>
      <c r="R1926" s="98">
        <f t="shared" si="224"/>
        <v>18.57595297169464</v>
      </c>
      <c r="S1926" s="98">
        <f t="shared" ref="S1926:S1989" si="228">Q1926*60</f>
        <v>1145.7725463159381</v>
      </c>
      <c r="T1926" s="101">
        <v>11.19401035621426</v>
      </c>
    </row>
    <row r="1927" spans="2:20" x14ac:dyDescent="0.2">
      <c r="B1927" s="100">
        <v>43741.125</v>
      </c>
      <c r="C1927" s="98">
        <v>8.1585164105844328</v>
      </c>
      <c r="D1927" s="98">
        <f t="shared" si="225"/>
        <v>12.161761352654127</v>
      </c>
      <c r="E1927" s="98">
        <v>96.06727777779102</v>
      </c>
      <c r="F1927" s="98">
        <f t="shared" si="223"/>
        <v>100.15369687950808</v>
      </c>
      <c r="G1927" s="98">
        <v>16374.519166666667</v>
      </c>
      <c r="H1927" s="98">
        <v>17.762033420138888</v>
      </c>
      <c r="I1927" s="98">
        <v>2914.7762268518718</v>
      </c>
      <c r="J1927" s="98">
        <f t="shared" si="226"/>
        <v>78.305244357652128</v>
      </c>
      <c r="K1927" s="98">
        <v>36475.765096932781</v>
      </c>
      <c r="L1927" s="98">
        <f t="shared" si="227"/>
        <v>377.63763817446096</v>
      </c>
      <c r="M1927" s="98">
        <f t="shared" si="222"/>
        <v>377.51485082854089</v>
      </c>
      <c r="N1927" s="98">
        <v>7137.4195707194012</v>
      </c>
      <c r="O1927" s="98">
        <v>7202.5441666666666</v>
      </c>
      <c r="P1927" s="98">
        <v>396.55138888888888</v>
      </c>
      <c r="Q1927" s="98">
        <v>18.913750714427895</v>
      </c>
      <c r="R1927" s="98">
        <f t="shared" si="224"/>
        <v>18.600120889024563</v>
      </c>
      <c r="S1927" s="98">
        <f t="shared" si="228"/>
        <v>1134.8250428656736</v>
      </c>
      <c r="T1927" s="101">
        <v>9.5845143817339302</v>
      </c>
    </row>
    <row r="1928" spans="2:20" x14ac:dyDescent="0.2">
      <c r="B1928" s="100">
        <v>43741.166666666664</v>
      </c>
      <c r="C1928" s="98">
        <v>7.2898555846928828</v>
      </c>
      <c r="D1928" s="98">
        <f t="shared" si="225"/>
        <v>12.153792134508294</v>
      </c>
      <c r="E1928" s="98">
        <v>125.07194444444444</v>
      </c>
      <c r="F1928" s="98">
        <f t="shared" si="223"/>
        <v>101.40564132395251</v>
      </c>
      <c r="G1928" s="98">
        <v>22431.241666666665</v>
      </c>
      <c r="H1928" s="98">
        <v>21.90095486111111</v>
      </c>
      <c r="I1928" s="98">
        <v>4099.4819444444447</v>
      </c>
      <c r="J1928" s="98">
        <f t="shared" si="226"/>
        <v>103.17098958333332</v>
      </c>
      <c r="K1928" s="98">
        <v>50158.896677517361</v>
      </c>
      <c r="L1928" s="98">
        <f t="shared" si="227"/>
        <v>376.79272607939112</v>
      </c>
      <c r="M1928" s="98">
        <f t="shared" si="222"/>
        <v>377.40938105704709</v>
      </c>
      <c r="N1928" s="98">
        <v>6491.3020365397133</v>
      </c>
      <c r="O1928" s="98">
        <v>7202.6108333333332</v>
      </c>
      <c r="P1928" s="98">
        <v>396.1535185185075</v>
      </c>
      <c r="Q1928" s="98">
        <v>19.360792439116373</v>
      </c>
      <c r="R1928" s="98">
        <f t="shared" si="224"/>
        <v>18.69079513582653</v>
      </c>
      <c r="S1928" s="98">
        <f t="shared" si="228"/>
        <v>1161.6475463469824</v>
      </c>
      <c r="T1928" s="101">
        <v>8.3957715734508298</v>
      </c>
    </row>
    <row r="1929" spans="2:20" x14ac:dyDescent="0.2">
      <c r="B1929" s="100">
        <v>43741.208333333336</v>
      </c>
      <c r="C1929" s="98">
        <v>6.697707185127979</v>
      </c>
      <c r="D1929" s="98">
        <f t="shared" si="225"/>
        <v>12.141352024086054</v>
      </c>
      <c r="E1929" s="98">
        <v>101.34805555555556</v>
      </c>
      <c r="F1929" s="98">
        <f t="shared" si="223"/>
        <v>101.07094224987843</v>
      </c>
      <c r="G1929" s="98">
        <v>28823.476475694446</v>
      </c>
      <c r="H1929" s="98">
        <v>17.334494357638889</v>
      </c>
      <c r="I1929" s="98">
        <v>5289.6632407408042</v>
      </c>
      <c r="J1929" s="98">
        <f t="shared" si="226"/>
        <v>84.013561197916673</v>
      </c>
      <c r="K1929" s="98">
        <v>61914.413770254454</v>
      </c>
      <c r="L1929" s="98">
        <f t="shared" si="227"/>
        <v>377.21271000807485</v>
      </c>
      <c r="M1929" s="98">
        <f t="shared" si="222"/>
        <v>377.44105712254901</v>
      </c>
      <c r="N1929" s="98">
        <v>6077.3383748372398</v>
      </c>
      <c r="O1929" s="98">
        <v>7196.248333333333</v>
      </c>
      <c r="P1929" s="98">
        <v>395.78814814812608</v>
      </c>
      <c r="Q1929" s="98">
        <v>18.575438140051233</v>
      </c>
      <c r="R1929" s="98">
        <f t="shared" si="224"/>
        <v>18.653603381023157</v>
      </c>
      <c r="S1929" s="98">
        <f t="shared" si="228"/>
        <v>1114.526288403074</v>
      </c>
      <c r="T1929" s="101">
        <v>7.6654028144147661</v>
      </c>
    </row>
    <row r="1930" spans="2:20" x14ac:dyDescent="0.2">
      <c r="B1930" s="100">
        <v>43741.25</v>
      </c>
      <c r="C1930" s="98">
        <v>6.4866203233925628</v>
      </c>
      <c r="D1930" s="98">
        <f t="shared" si="225"/>
        <v>12.13546996035724</v>
      </c>
      <c r="E1930" s="98">
        <v>104.0963888888889</v>
      </c>
      <c r="F1930" s="98">
        <f t="shared" si="223"/>
        <v>102.27060081469328</v>
      </c>
      <c r="G1930" s="98">
        <v>34932.487575759355</v>
      </c>
      <c r="H1930" s="98">
        <v>21.169759114583332</v>
      </c>
      <c r="I1930" s="98">
        <v>6464.6513888888885</v>
      </c>
      <c r="J1930" s="98">
        <f t="shared" si="226"/>
        <v>82.926629774305567</v>
      </c>
      <c r="K1930" s="98">
        <v>69898.504335937498</v>
      </c>
      <c r="L1930" s="98">
        <f t="shared" si="227"/>
        <v>376.04654551180289</v>
      </c>
      <c r="M1930" s="98">
        <f t="shared" si="222"/>
        <v>377.48455828166885</v>
      </c>
      <c r="N1930" s="98">
        <v>5876.0708374023434</v>
      </c>
      <c r="O1930" s="98">
        <v>7198.6591666666664</v>
      </c>
      <c r="P1930" s="98">
        <v>395.85837962960204</v>
      </c>
      <c r="Q1930" s="98">
        <v>19.811834117799169</v>
      </c>
      <c r="R1930" s="98">
        <f t="shared" si="224"/>
        <v>18.604020045976018</v>
      </c>
      <c r="S1930" s="98">
        <f t="shared" si="228"/>
        <v>1188.7100470679502</v>
      </c>
      <c r="T1930" s="101">
        <v>7.2816017100546091</v>
      </c>
    </row>
    <row r="1931" spans="2:20" x14ac:dyDescent="0.2">
      <c r="B1931" s="100">
        <v>43741.291666666664</v>
      </c>
      <c r="C1931" s="98">
        <v>6.5287049237535228</v>
      </c>
      <c r="D1931" s="98">
        <f t="shared" si="225"/>
        <v>12.11698071780676</v>
      </c>
      <c r="E1931" s="98">
        <v>80.691944444444445</v>
      </c>
      <c r="F1931" s="98">
        <f t="shared" si="223"/>
        <v>101.76597118506362</v>
      </c>
      <c r="G1931" s="98">
        <v>40650.628305555707</v>
      </c>
      <c r="H1931" s="98">
        <v>18.509733072916667</v>
      </c>
      <c r="I1931" s="98">
        <v>7664.1534003807437</v>
      </c>
      <c r="J1931" s="98">
        <f t="shared" si="226"/>
        <v>62.182211371527778</v>
      </c>
      <c r="K1931" s="98">
        <v>73013.538269314231</v>
      </c>
      <c r="L1931" s="98">
        <f t="shared" si="227"/>
        <v>377.25820618797923</v>
      </c>
      <c r="M1931" s="98">
        <f t="shared" si="222"/>
        <v>377.40871977780415</v>
      </c>
      <c r="N1931" s="98">
        <v>5746.2867598470048</v>
      </c>
      <c r="O1931" s="98">
        <v>7198.2758333333331</v>
      </c>
      <c r="P1931" s="98">
        <v>396.32511111110864</v>
      </c>
      <c r="Q1931" s="98">
        <v>19.066904923129414</v>
      </c>
      <c r="R1931" s="98">
        <f t="shared" si="224"/>
        <v>18.677286018975462</v>
      </c>
      <c r="S1931" s="98">
        <f t="shared" si="228"/>
        <v>1144.0142953877648</v>
      </c>
      <c r="T1931" s="101">
        <v>7.0690585452571719</v>
      </c>
    </row>
    <row r="1932" spans="2:20" x14ac:dyDescent="0.2">
      <c r="B1932" s="100">
        <v>43741.333333333336</v>
      </c>
      <c r="C1932" s="98">
        <v>8.1525491818671831</v>
      </c>
      <c r="D1932" s="98">
        <f t="shared" si="225"/>
        <v>12.102159983029177</v>
      </c>
      <c r="E1932" s="98">
        <v>102.36438888890876</v>
      </c>
      <c r="F1932" s="98">
        <f t="shared" si="223"/>
        <v>102.32608461099039</v>
      </c>
      <c r="G1932" s="98">
        <v>46636.519753083252</v>
      </c>
      <c r="H1932" s="98">
        <v>18.238346354166666</v>
      </c>
      <c r="I1932" s="98">
        <v>8835.7844444444436</v>
      </c>
      <c r="J1932" s="98">
        <f t="shared" si="226"/>
        <v>84.126042534742098</v>
      </c>
      <c r="K1932" s="98">
        <v>73015.5234375</v>
      </c>
      <c r="L1932" s="98">
        <f t="shared" si="227"/>
        <v>378.60214933094028</v>
      </c>
      <c r="M1932" s="98">
        <f t="shared" si="222"/>
        <v>377.38627893850349</v>
      </c>
      <c r="N1932" s="98">
        <v>6741.5030594889322</v>
      </c>
      <c r="O1932" s="98">
        <v>7199.501666666667</v>
      </c>
      <c r="P1932" s="98">
        <v>396.4734259259701</v>
      </c>
      <c r="Q1932" s="98">
        <v>17.871276595029826</v>
      </c>
      <c r="R1932" s="98">
        <f t="shared" si="224"/>
        <v>18.713399697784158</v>
      </c>
      <c r="S1932" s="98">
        <f t="shared" si="228"/>
        <v>1072.2765957017896</v>
      </c>
      <c r="T1932" s="101">
        <v>7.7469819825009392</v>
      </c>
    </row>
    <row r="1933" spans="2:20" x14ac:dyDescent="0.2">
      <c r="B1933" s="100">
        <v>43741.375</v>
      </c>
      <c r="C1933" s="98">
        <v>12.262023913779929</v>
      </c>
      <c r="D1933" s="98">
        <f t="shared" si="225"/>
        <v>12.085089548333448</v>
      </c>
      <c r="E1933" s="98">
        <v>96.284743589758875</v>
      </c>
      <c r="F1933" s="98">
        <f t="shared" si="223"/>
        <v>102.66625437756794</v>
      </c>
      <c r="G1933" s="98">
        <v>51955.373379636869</v>
      </c>
      <c r="H1933" s="98">
        <v>20.96183810763889</v>
      </c>
      <c r="I1933" s="98">
        <v>10019.997034048769</v>
      </c>
      <c r="J1933" s="98">
        <f t="shared" si="226"/>
        <v>75.322905482119978</v>
      </c>
      <c r="K1933" s="98">
        <v>73015.5234375</v>
      </c>
      <c r="L1933" s="98">
        <f t="shared" si="227"/>
        <v>374.06059401993946</v>
      </c>
      <c r="M1933" s="98">
        <f t="shared" si="222"/>
        <v>377.28181088700825</v>
      </c>
      <c r="N1933" s="98">
        <v>9486.5532002766922</v>
      </c>
      <c r="O1933" s="98">
        <v>7215.5816666666669</v>
      </c>
      <c r="P1933" s="98">
        <v>396.01807407407296</v>
      </c>
      <c r="Q1933" s="98">
        <v>21.95748005413347</v>
      </c>
      <c r="R1933" s="98">
        <f t="shared" si="224"/>
        <v>18.822312965328791</v>
      </c>
      <c r="S1933" s="98">
        <f t="shared" si="228"/>
        <v>1317.4488032480081</v>
      </c>
      <c r="T1933" s="101">
        <v>10.588643813707296</v>
      </c>
    </row>
    <row r="1934" spans="2:20" x14ac:dyDescent="0.2">
      <c r="B1934" s="100">
        <v>43741.416666666664</v>
      </c>
      <c r="C1934" s="98">
        <v>16.120085496373164</v>
      </c>
      <c r="D1934" s="98">
        <f t="shared" si="225"/>
        <v>12.056364725629821</v>
      </c>
      <c r="E1934" s="98">
        <v>69.952500000000001</v>
      </c>
      <c r="F1934" s="98">
        <f t="shared" si="223"/>
        <v>102.15196039608645</v>
      </c>
      <c r="G1934" s="98">
        <v>57449.77837606801</v>
      </c>
      <c r="H1934" s="98">
        <v>17.475922309027776</v>
      </c>
      <c r="I1934" s="98">
        <v>11186.8459722222</v>
      </c>
      <c r="J1934" s="98">
        <f t="shared" si="226"/>
        <v>52.476577690972221</v>
      </c>
      <c r="K1934" s="98">
        <v>73027.60828776042</v>
      </c>
      <c r="L1934" s="98">
        <f t="shared" si="227"/>
        <v>375.98847377131796</v>
      </c>
      <c r="M1934" s="98">
        <f t="shared" si="222"/>
        <v>377.48888882871711</v>
      </c>
      <c r="N1934" s="98">
        <v>11965.235729980468</v>
      </c>
      <c r="O1934" s="98">
        <v>7784.9908333333333</v>
      </c>
      <c r="P1934" s="98">
        <v>396.26287037034831</v>
      </c>
      <c r="Q1934" s="98">
        <v>20.274396599030329</v>
      </c>
      <c r="R1934" s="98">
        <f t="shared" si="224"/>
        <v>18.618954159421556</v>
      </c>
      <c r="S1934" s="98">
        <f t="shared" si="228"/>
        <v>1216.4637959418196</v>
      </c>
      <c r="T1934" s="101">
        <v>14.801809156578706</v>
      </c>
    </row>
    <row r="1935" spans="2:20" x14ac:dyDescent="0.2">
      <c r="B1935" s="100">
        <v>43741.458333333336</v>
      </c>
      <c r="C1935" s="98">
        <v>16.454135926741227</v>
      </c>
      <c r="D1935" s="98">
        <f t="shared" si="225"/>
        <v>12.051872006225123</v>
      </c>
      <c r="E1935" s="98">
        <v>116.25916666666667</v>
      </c>
      <c r="F1935" s="98">
        <f t="shared" si="223"/>
        <v>103.40111631539925</v>
      </c>
      <c r="G1935" s="98">
        <v>62779.311111111114</v>
      </c>
      <c r="H1935" s="98">
        <v>21.401128472222222</v>
      </c>
      <c r="I1935" s="98">
        <v>12356.639607044923</v>
      </c>
      <c r="J1935" s="98">
        <f t="shared" si="226"/>
        <v>94.858038194444447</v>
      </c>
      <c r="K1935" s="98">
        <v>73196.877827495657</v>
      </c>
      <c r="L1935" s="98">
        <f t="shared" si="227"/>
        <v>376.54850270655425</v>
      </c>
      <c r="M1935" s="98">
        <f t="shared" si="222"/>
        <v>377.45258561846885</v>
      </c>
      <c r="N1935" s="98">
        <v>12237.064421386718</v>
      </c>
      <c r="O1935" s="98">
        <v>7978.041666666667</v>
      </c>
      <c r="P1935" s="98">
        <v>395.80430555555557</v>
      </c>
      <c r="Q1935" s="98">
        <v>19.255802849001356</v>
      </c>
      <c r="R1935" s="98">
        <f t="shared" si="224"/>
        <v>18.654982806912471</v>
      </c>
      <c r="S1935" s="98">
        <f t="shared" si="228"/>
        <v>1155.3481709400812</v>
      </c>
      <c r="T1935" s="101">
        <v>16.396435683468976</v>
      </c>
    </row>
    <row r="1936" spans="2:20" x14ac:dyDescent="0.2">
      <c r="B1936" s="100">
        <v>43741.5</v>
      </c>
      <c r="C1936" s="98">
        <v>15.844171822689887</v>
      </c>
      <c r="D1936" s="98">
        <f t="shared" si="225"/>
        <v>12.056488997256466</v>
      </c>
      <c r="E1936" s="98">
        <v>93.719876543242066</v>
      </c>
      <c r="F1936" s="98">
        <f t="shared" si="223"/>
        <v>103.12846070840472</v>
      </c>
      <c r="G1936" s="98">
        <v>68596.248888888891</v>
      </c>
      <c r="H1936" s="98">
        <v>19.0439453125</v>
      </c>
      <c r="I1936" s="98">
        <v>13566.667736111092</v>
      </c>
      <c r="J1936" s="98">
        <f t="shared" si="226"/>
        <v>74.675931230742066</v>
      </c>
      <c r="K1936" s="98">
        <v>73196.8828125</v>
      </c>
      <c r="L1936" s="98">
        <f t="shared" si="227"/>
        <v>376.84940307610259</v>
      </c>
      <c r="M1936" s="98">
        <f t="shared" si="222"/>
        <v>377.38393242386445</v>
      </c>
      <c r="N1936" s="98">
        <v>11814.927054850261</v>
      </c>
      <c r="O1936" s="98">
        <v>7706.71</v>
      </c>
      <c r="P1936" s="98">
        <v>396.29805555555555</v>
      </c>
      <c r="Q1936" s="98">
        <v>19.448652479452949</v>
      </c>
      <c r="R1936" s="98">
        <f t="shared" si="224"/>
        <v>18.755026819416791</v>
      </c>
      <c r="S1936" s="98">
        <f t="shared" si="228"/>
        <v>1166.9191487671769</v>
      </c>
      <c r="T1936" s="101">
        <v>16.262868361601399</v>
      </c>
    </row>
    <row r="1937" spans="2:20" x14ac:dyDescent="0.2">
      <c r="B1937" s="100">
        <v>43741.541666666664</v>
      </c>
      <c r="C1937" s="98">
        <v>15.458797737403462</v>
      </c>
      <c r="D1937" s="98">
        <f t="shared" si="225"/>
        <v>12.056641337066623</v>
      </c>
      <c r="E1937" s="98">
        <v>97.392444444447761</v>
      </c>
      <c r="F1937" s="98">
        <f t="shared" si="223"/>
        <v>103.39204635655301</v>
      </c>
      <c r="G1937" s="98">
        <v>74360.441666669314</v>
      </c>
      <c r="H1937" s="98">
        <v>20.464941406249999</v>
      </c>
      <c r="I1937" s="98">
        <v>14802.44383512497</v>
      </c>
      <c r="J1937" s="98">
        <f t="shared" si="226"/>
        <v>76.927503038197756</v>
      </c>
      <c r="K1937" s="98">
        <v>73196.8828125</v>
      </c>
      <c r="L1937" s="98">
        <f t="shared" si="227"/>
        <v>378.27021911136808</v>
      </c>
      <c r="M1937" s="98">
        <f t="shared" si="222"/>
        <v>377.32103228552506</v>
      </c>
      <c r="N1937" s="98">
        <v>11600.603357747395</v>
      </c>
      <c r="O1937" s="98">
        <v>7561.82</v>
      </c>
      <c r="P1937" s="98">
        <v>395.91990740749571</v>
      </c>
      <c r="Q1937" s="98">
        <v>17.64968829612765</v>
      </c>
      <c r="R1937" s="98">
        <f t="shared" si="224"/>
        <v>18.807147636772285</v>
      </c>
      <c r="S1937" s="98">
        <f t="shared" si="228"/>
        <v>1058.981297767659</v>
      </c>
      <c r="T1937" s="101">
        <v>15.736009149816301</v>
      </c>
    </row>
    <row r="1938" spans="2:20" x14ac:dyDescent="0.2">
      <c r="B1938" s="100">
        <v>43741.583333333336</v>
      </c>
      <c r="C1938" s="98">
        <v>14.574644081857469</v>
      </c>
      <c r="D1938" s="98">
        <f t="shared" si="225"/>
        <v>12.052231922257166</v>
      </c>
      <c r="E1938" s="98">
        <v>85.672499999999999</v>
      </c>
      <c r="F1938" s="98">
        <f t="shared" si="223"/>
        <v>101.83337737507155</v>
      </c>
      <c r="G1938" s="98">
        <v>80003.275629629759</v>
      </c>
      <c r="H1938" s="98">
        <v>21.750021701388889</v>
      </c>
      <c r="I1938" s="98">
        <v>16014.067222222222</v>
      </c>
      <c r="J1938" s="98">
        <f t="shared" si="226"/>
        <v>63.922478298611111</v>
      </c>
      <c r="K1938" s="98">
        <v>73196.8828125</v>
      </c>
      <c r="L1938" s="98">
        <f t="shared" si="227"/>
        <v>375.2110103247378</v>
      </c>
      <c r="M1938" s="98">
        <f t="shared" si="222"/>
        <v>377.28518195604323</v>
      </c>
      <c r="N1938" s="98">
        <v>11160.418832194011</v>
      </c>
      <c r="O1938" s="98">
        <v>7359.2633333333333</v>
      </c>
      <c r="P1938" s="98">
        <v>395.92783068783581</v>
      </c>
      <c r="Q1938" s="98">
        <v>20.716820363098005</v>
      </c>
      <c r="R1938" s="98">
        <f t="shared" si="224"/>
        <v>18.859790294296172</v>
      </c>
      <c r="S1938" s="98">
        <f t="shared" si="228"/>
        <v>1243.0092217858803</v>
      </c>
      <c r="T1938" s="101">
        <v>15.25840168726527</v>
      </c>
    </row>
    <row r="1939" spans="2:20" x14ac:dyDescent="0.2">
      <c r="B1939" s="100">
        <v>43741.625</v>
      </c>
      <c r="C1939" s="98">
        <v>14.138282310697768</v>
      </c>
      <c r="D1939" s="98">
        <f t="shared" si="225"/>
        <v>12.059742067019252</v>
      </c>
      <c r="E1939" s="98">
        <v>113.63977272729079</v>
      </c>
      <c r="F1939" s="98">
        <f t="shared" si="223"/>
        <v>102.03972978809158</v>
      </c>
      <c r="G1939" s="98">
        <v>86511.686363637447</v>
      </c>
      <c r="H1939" s="98">
        <v>17.606618923611112</v>
      </c>
      <c r="I1939" s="98">
        <v>17241.481766666719</v>
      </c>
      <c r="J1939" s="98">
        <f t="shared" si="226"/>
        <v>96.033153803679681</v>
      </c>
      <c r="K1939" s="98">
        <v>73196.8828125</v>
      </c>
      <c r="L1939" s="98">
        <f t="shared" si="227"/>
        <v>374.91255013858694</v>
      </c>
      <c r="M1939" s="98">
        <f t="shared" si="222"/>
        <v>377.13392244034043</v>
      </c>
      <c r="N1939" s="98">
        <v>10936.330180664063</v>
      </c>
      <c r="O1939" s="98">
        <v>7296.0158333333329</v>
      </c>
      <c r="P1939" s="98">
        <v>395.89342592593698</v>
      </c>
      <c r="Q1939" s="98">
        <v>20.98087578735004</v>
      </c>
      <c r="R1939" s="98">
        <f t="shared" si="224"/>
        <v>18.989408006158687</v>
      </c>
      <c r="S1939" s="98">
        <f t="shared" si="228"/>
        <v>1258.8525472410024</v>
      </c>
      <c r="T1939" s="101">
        <v>14.757184482909571</v>
      </c>
    </row>
    <row r="1940" spans="2:20" x14ac:dyDescent="0.2">
      <c r="B1940" s="100">
        <v>43741.666666666664</v>
      </c>
      <c r="C1940" s="98">
        <v>13.677217141787212</v>
      </c>
      <c r="D1940" s="98">
        <f t="shared" si="225"/>
        <v>12.050430154871165</v>
      </c>
      <c r="E1940" s="98">
        <v>111.58166666666666</v>
      </c>
      <c r="F1940" s="98">
        <f t="shared" si="223"/>
        <v>102.36624599179528</v>
      </c>
      <c r="G1940" s="98">
        <v>92659.813474296461</v>
      </c>
      <c r="H1940" s="98">
        <v>22.087836371527779</v>
      </c>
      <c r="I1940" s="98">
        <v>18475.013888888891</v>
      </c>
      <c r="J1940" s="98">
        <f t="shared" si="226"/>
        <v>89.493830295138878</v>
      </c>
      <c r="K1940" s="98">
        <v>73196.8828125</v>
      </c>
      <c r="L1940" s="98">
        <f t="shared" si="227"/>
        <v>375.42122833034233</v>
      </c>
      <c r="M1940" s="98">
        <f t="shared" si="222"/>
        <v>377.11595638986233</v>
      </c>
      <c r="N1940" s="98">
        <v>10619.944187011719</v>
      </c>
      <c r="O1940" s="98">
        <v>7239.2075000000004</v>
      </c>
      <c r="P1940" s="98">
        <v>395.96833333332506</v>
      </c>
      <c r="Q1940" s="98">
        <v>20.54710500298275</v>
      </c>
      <c r="R1940" s="98">
        <f t="shared" si="224"/>
        <v>19.01288717392217</v>
      </c>
      <c r="S1940" s="98">
        <f t="shared" si="228"/>
        <v>1232.8263001789651</v>
      </c>
      <c r="T1940" s="101">
        <v>14.308055482701102</v>
      </c>
    </row>
    <row r="1941" spans="2:20" x14ac:dyDescent="0.2">
      <c r="B1941" s="100">
        <v>43741.708333333336</v>
      </c>
      <c r="C1941" s="98">
        <v>13.240071670767502</v>
      </c>
      <c r="D1941" s="98">
        <f t="shared" si="225"/>
        <v>12.055728533847441</v>
      </c>
      <c r="E1941" s="98">
        <v>97.229102564089828</v>
      </c>
      <c r="F1941" s="98">
        <f t="shared" si="223"/>
        <v>102.48679887641013</v>
      </c>
      <c r="G1941" s="98">
        <v>99587.520505050285</v>
      </c>
      <c r="H1941" s="98">
        <v>20.690306712962695</v>
      </c>
      <c r="I1941" s="98">
        <v>19701.586781481437</v>
      </c>
      <c r="J1941" s="98">
        <f t="shared" si="226"/>
        <v>76.538795851127134</v>
      </c>
      <c r="K1941" s="98">
        <v>73196.8828125</v>
      </c>
      <c r="L1941" s="98">
        <f t="shared" si="227"/>
        <v>377.85104783368195</v>
      </c>
      <c r="M1941" s="98">
        <f t="shared" si="222"/>
        <v>377.00622086732398</v>
      </c>
      <c r="N1941" s="98">
        <v>10249.923076171875</v>
      </c>
      <c r="O1941" s="98">
        <v>7220.9241666666667</v>
      </c>
      <c r="P1941" s="98">
        <v>396.125</v>
      </c>
      <c r="Q1941" s="98">
        <v>18.273952166318065</v>
      </c>
      <c r="R1941" s="98">
        <f t="shared" si="224"/>
        <v>19.118143529793816</v>
      </c>
      <c r="S1941" s="98">
        <f t="shared" si="228"/>
        <v>1096.4371299790839</v>
      </c>
      <c r="T1941" s="101">
        <v>13.705561039712695</v>
      </c>
    </row>
    <row r="1942" spans="2:20" x14ac:dyDescent="0.2">
      <c r="B1942" s="100">
        <v>43741.75</v>
      </c>
      <c r="C1942" s="98">
        <v>12.955090772232765</v>
      </c>
      <c r="D1942" s="98">
        <f t="shared" si="225"/>
        <v>12.060062889922584</v>
      </c>
      <c r="E1942" s="98">
        <v>132.6563888888889</v>
      </c>
      <c r="F1942" s="98">
        <f t="shared" si="223"/>
        <v>103.39740072826199</v>
      </c>
      <c r="G1942" s="98">
        <v>105963.57222222222</v>
      </c>
      <c r="H1942" s="98">
        <v>18.717513020833334</v>
      </c>
      <c r="I1942" s="98">
        <v>20935.997962962523</v>
      </c>
      <c r="J1942" s="98">
        <f t="shared" si="226"/>
        <v>113.93887586805556</v>
      </c>
      <c r="K1942" s="98">
        <v>73196.8828125</v>
      </c>
      <c r="L1942" s="98">
        <f t="shared" si="227"/>
        <v>376.49422150224893</v>
      </c>
      <c r="M1942" s="98">
        <f t="shared" si="222"/>
        <v>376.89457329311261</v>
      </c>
      <c r="N1942" s="98">
        <v>10053.393413085938</v>
      </c>
      <c r="O1942" s="98">
        <v>7214.8533333333335</v>
      </c>
      <c r="P1942" s="98">
        <v>395.57426900583835</v>
      </c>
      <c r="Q1942" s="98">
        <v>19.080047503589434</v>
      </c>
      <c r="R1942" s="98">
        <f t="shared" si="224"/>
        <v>19.21574444221157</v>
      </c>
      <c r="S1942" s="98">
        <f t="shared" si="228"/>
        <v>1144.8028502153661</v>
      </c>
      <c r="T1942" s="101">
        <v>13.345542765746618</v>
      </c>
    </row>
    <row r="1943" spans="2:20" x14ac:dyDescent="0.2">
      <c r="B1943" s="100">
        <v>43741.791666666664</v>
      </c>
      <c r="C1943" s="98">
        <v>12.914702555073632</v>
      </c>
      <c r="D1943" s="98">
        <f t="shared" si="225"/>
        <v>12.063949543159213</v>
      </c>
      <c r="E1943" s="98">
        <v>103.06986111111111</v>
      </c>
      <c r="F1943" s="98">
        <f t="shared" si="223"/>
        <v>103.04242387641013</v>
      </c>
      <c r="G1943" s="98">
        <v>112663.73822975517</v>
      </c>
      <c r="H1943" s="98">
        <v>22.069032300420169</v>
      </c>
      <c r="I1943" s="98">
        <v>22151.462222222221</v>
      </c>
      <c r="J1943" s="98">
        <f t="shared" si="226"/>
        <v>81.000828810690933</v>
      </c>
      <c r="K1943" s="98">
        <v>73196.8828125</v>
      </c>
      <c r="L1943" s="98">
        <f t="shared" si="227"/>
        <v>379.99631188557385</v>
      </c>
      <c r="M1943" s="98">
        <f t="shared" si="222"/>
        <v>376.92256968902376</v>
      </c>
      <c r="N1943" s="98">
        <v>10009.667895507813</v>
      </c>
      <c r="O1943" s="98">
        <v>7217.4025000000001</v>
      </c>
      <c r="P1943" s="98">
        <v>396.16583333333335</v>
      </c>
      <c r="Q1943" s="98">
        <v>16.169521447759536</v>
      </c>
      <c r="R1943" s="98">
        <f t="shared" si="224"/>
        <v>19.18348107099219</v>
      </c>
      <c r="S1943" s="98">
        <f t="shared" si="228"/>
        <v>970.17128686557214</v>
      </c>
      <c r="T1943" s="101">
        <v>13.033911369376712</v>
      </c>
    </row>
    <row r="1944" spans="2:20" x14ac:dyDescent="0.2">
      <c r="B1944" s="100">
        <v>43741.833333333336</v>
      </c>
      <c r="C1944" s="98">
        <v>12.985381410174433</v>
      </c>
      <c r="D1944" s="98">
        <f t="shared" si="225"/>
        <v>12.063028878322838</v>
      </c>
      <c r="E1944" s="98">
        <v>111.28342592593697</v>
      </c>
      <c r="F1944" s="98">
        <f t="shared" si="223"/>
        <v>103.79195396900316</v>
      </c>
      <c r="G1944" s="98">
        <v>118996.11989664104</v>
      </c>
      <c r="H1944" s="98">
        <v>17.35979998553335</v>
      </c>
      <c r="I1944" s="98">
        <v>23365.755496296242</v>
      </c>
      <c r="J1944" s="98">
        <f t="shared" si="226"/>
        <v>93.92362594040361</v>
      </c>
      <c r="K1944" s="98">
        <v>73196.8828125</v>
      </c>
      <c r="L1944" s="98">
        <f t="shared" si="227"/>
        <v>374.94156788615925</v>
      </c>
      <c r="M1944" s="98">
        <f t="shared" si="222"/>
        <v>376.87259544069076</v>
      </c>
      <c r="N1944" s="98">
        <v>10154.949414062499</v>
      </c>
      <c r="O1944" s="98">
        <v>7215.6066666666666</v>
      </c>
      <c r="P1944" s="98">
        <v>395.72805555555556</v>
      </c>
      <c r="Q1944" s="98">
        <v>20.786487669396319</v>
      </c>
      <c r="R1944" s="98">
        <f t="shared" si="224"/>
        <v>19.221072346071971</v>
      </c>
      <c r="S1944" s="98">
        <f t="shared" si="228"/>
        <v>1247.1892601637792</v>
      </c>
      <c r="T1944" s="101">
        <v>13.253351440938035</v>
      </c>
    </row>
    <row r="1945" spans="2:20" x14ac:dyDescent="0.2">
      <c r="B1945" s="100">
        <v>43741.875</v>
      </c>
      <c r="C1945" s="98">
        <v>13.249838608414866</v>
      </c>
      <c r="D1945" s="98">
        <f t="shared" si="225"/>
        <v>12.050991232227503</v>
      </c>
      <c r="E1945" s="98">
        <v>87.12</v>
      </c>
      <c r="F1945" s="98">
        <f t="shared" si="223"/>
        <v>102.12588915418833</v>
      </c>
      <c r="G1945" s="98">
        <v>125167.65885185159</v>
      </c>
      <c r="H1945" s="98">
        <v>21.949952981207105</v>
      </c>
      <c r="I1945" s="98">
        <v>24593.238666667145</v>
      </c>
      <c r="J1945" s="98">
        <f t="shared" si="226"/>
        <v>65.1700470187929</v>
      </c>
      <c r="K1945" s="98">
        <v>73196.8828125</v>
      </c>
      <c r="L1945" s="98">
        <f t="shared" si="227"/>
        <v>376.56874226075905</v>
      </c>
      <c r="M1945" s="98">
        <f t="shared" si="222"/>
        <v>376.75109861941928</v>
      </c>
      <c r="N1945" s="98">
        <v>10354.517061360677</v>
      </c>
      <c r="O1945" s="98">
        <v>7231.9174999999996</v>
      </c>
      <c r="P1945" s="98">
        <v>396.08993055555555</v>
      </c>
      <c r="Q1945" s="98">
        <v>19.521188294796481</v>
      </c>
      <c r="R1945" s="98">
        <f t="shared" si="224"/>
        <v>19.337657463499418</v>
      </c>
      <c r="S1945" s="98">
        <f t="shared" si="228"/>
        <v>1171.2712976877888</v>
      </c>
      <c r="T1945" s="101">
        <v>13.389031793408924</v>
      </c>
    </row>
    <row r="1946" spans="2:20" x14ac:dyDescent="0.2">
      <c r="B1946" s="100">
        <v>43741.916666666664</v>
      </c>
      <c r="C1946" s="98">
        <v>13.789628518365014</v>
      </c>
      <c r="D1946" s="98">
        <f t="shared" si="225"/>
        <v>12.035265298391709</v>
      </c>
      <c r="E1946" s="98">
        <v>114.33888888888889</v>
      </c>
      <c r="F1946" s="98">
        <f t="shared" si="223"/>
        <v>102.38042040418834</v>
      </c>
      <c r="G1946" s="98">
        <v>131672.06179487228</v>
      </c>
      <c r="H1946" s="98">
        <v>22.132790798611111</v>
      </c>
      <c r="I1946" s="98">
        <v>25822.988333333335</v>
      </c>
      <c r="J1946" s="98">
        <f t="shared" si="226"/>
        <v>92.206098090277777</v>
      </c>
      <c r="K1946" s="98">
        <v>73196.8828125</v>
      </c>
      <c r="L1946" s="98">
        <f t="shared" si="227"/>
        <v>375.42468435138051</v>
      </c>
      <c r="M1946" s="98">
        <f t="shared" si="222"/>
        <v>376.64671507958082</v>
      </c>
      <c r="N1946" s="98">
        <v>10792.49534342448</v>
      </c>
      <c r="O1946" s="98">
        <v>7263.4158333333335</v>
      </c>
      <c r="P1946" s="98">
        <v>395.91768518527351</v>
      </c>
      <c r="Q1946" s="98">
        <v>20.493000833892989</v>
      </c>
      <c r="R1946" s="98">
        <f t="shared" si="224"/>
        <v>19.425112955502168</v>
      </c>
      <c r="S1946" s="98">
        <f t="shared" si="228"/>
        <v>1229.5800500335793</v>
      </c>
      <c r="T1946" s="101">
        <v>14.073421308388674</v>
      </c>
    </row>
    <row r="1947" spans="2:20" x14ac:dyDescent="0.2">
      <c r="B1947" s="100">
        <v>43741.958333333336</v>
      </c>
      <c r="C1947" s="98">
        <v>13.464313675737939</v>
      </c>
      <c r="D1947" s="98">
        <f t="shared" si="225"/>
        <v>12.012010283361336</v>
      </c>
      <c r="E1947" s="98">
        <v>101.32601851853232</v>
      </c>
      <c r="F1947" s="98">
        <f t="shared" si="223"/>
        <v>102.06125566653458</v>
      </c>
      <c r="G1947" s="98">
        <v>137610.92098290601</v>
      </c>
      <c r="H1947" s="98">
        <v>17.836698857061776</v>
      </c>
      <c r="I1947" s="98">
        <v>27059.739097222224</v>
      </c>
      <c r="J1947" s="98">
        <f t="shared" si="226"/>
        <v>83.489319661470546</v>
      </c>
      <c r="K1947" s="98">
        <v>73196.8828125</v>
      </c>
      <c r="L1947" s="98">
        <f t="shared" si="227"/>
        <v>379.14059699878828</v>
      </c>
      <c r="M1947" s="98">
        <f t="shared" ref="M1947:M2010" si="229">AVERAGE(L1924:L1947)</f>
        <v>376.79288203858368</v>
      </c>
      <c r="N1947" s="98">
        <v>10565.802714029947</v>
      </c>
      <c r="O1947" s="98">
        <v>7236.7183333333332</v>
      </c>
      <c r="P1947" s="98">
        <v>396.29560185182424</v>
      </c>
      <c r="Q1947" s="98">
        <v>17.155004853035983</v>
      </c>
      <c r="R1947" s="98">
        <f t="shared" si="224"/>
        <v>19.289808265015782</v>
      </c>
      <c r="S1947" s="98">
        <f t="shared" si="228"/>
        <v>1029.3002911821591</v>
      </c>
      <c r="T1947" s="101">
        <v>14.10374285727125</v>
      </c>
    </row>
    <row r="1948" spans="2:20" x14ac:dyDescent="0.2">
      <c r="B1948" s="100">
        <v>43742</v>
      </c>
      <c r="C1948" s="98">
        <v>12.824287184802234</v>
      </c>
      <c r="D1948" s="98">
        <f t="shared" si="225"/>
        <v>12.004789581389403</v>
      </c>
      <c r="E1948" s="98">
        <v>95.817847222222227</v>
      </c>
      <c r="F1948" s="98">
        <f t="shared" si="223"/>
        <v>102.30817985634938</v>
      </c>
      <c r="G1948" s="98">
        <v>144169.98278688669</v>
      </c>
      <c r="H1948" s="98">
        <v>21.733702256944444</v>
      </c>
      <c r="I1948" s="98">
        <v>28290.163888888888</v>
      </c>
      <c r="J1948" s="98">
        <f t="shared" si="226"/>
        <v>74.084144965277787</v>
      </c>
      <c r="K1948" s="98">
        <v>73196.8828125</v>
      </c>
      <c r="L1948" s="98">
        <f t="shared" si="227"/>
        <v>375.92883189855661</v>
      </c>
      <c r="M1948" s="98">
        <f t="shared" si="229"/>
        <v>376.7230957436368</v>
      </c>
      <c r="N1948" s="98">
        <v>10097.372071940104</v>
      </c>
      <c r="O1948" s="98">
        <v>7211.501666666667</v>
      </c>
      <c r="P1948" s="98">
        <v>396.09462962945304</v>
      </c>
      <c r="Q1948" s="98">
        <v>20.165797730896415</v>
      </c>
      <c r="R1948" s="98">
        <f t="shared" si="224"/>
        <v>19.340969945757543</v>
      </c>
      <c r="S1948" s="98">
        <f t="shared" si="228"/>
        <v>1209.9478638537848</v>
      </c>
      <c r="T1948" s="101">
        <v>13.600288977940412</v>
      </c>
    </row>
    <row r="1949" spans="2:20" x14ac:dyDescent="0.2">
      <c r="B1949" s="100">
        <v>43742.041666666664</v>
      </c>
      <c r="C1949" s="98">
        <v>11.332540452215406</v>
      </c>
      <c r="D1949" s="98">
        <f t="shared" si="225"/>
        <v>12.002173349163224</v>
      </c>
      <c r="E1949" s="98">
        <v>118.11083333333333</v>
      </c>
      <c r="F1949" s="98">
        <f t="shared" ref="F1949:F2012" si="230">AVERAGE(E1926:E1949)</f>
        <v>102.47903247980709</v>
      </c>
      <c r="G1949" s="98">
        <v>4450.9472222222221</v>
      </c>
      <c r="H1949" s="98">
        <v>19.033573857060805</v>
      </c>
      <c r="I1949" s="98">
        <v>789.68166666666662</v>
      </c>
      <c r="J1949" s="98">
        <f t="shared" si="226"/>
        <v>99.07725947627253</v>
      </c>
      <c r="K1949" s="98">
        <v>7607.7635915295286</v>
      </c>
      <c r="L1949" s="98">
        <f t="shared" si="227"/>
        <v>380.08372159973618</v>
      </c>
      <c r="M1949" s="98">
        <f t="shared" si="229"/>
        <v>376.84863085624517</v>
      </c>
      <c r="N1949" s="98">
        <v>9316.5699096679691</v>
      </c>
      <c r="O1949" s="98">
        <v>7201.7950000000001</v>
      </c>
      <c r="P1949" s="98">
        <v>396.14722222222224</v>
      </c>
      <c r="Q1949" s="98">
        <v>16.063500622486075</v>
      </c>
      <c r="R1949" s="98">
        <f t="shared" ref="R1949:R2012" si="231">AVERAGE(Q1926:Q1949)</f>
        <v>19.218147024506976</v>
      </c>
      <c r="S1949" s="98">
        <f t="shared" si="228"/>
        <v>963.81003734916453</v>
      </c>
      <c r="T1949" s="101">
        <v>12.787458685914107</v>
      </c>
    </row>
    <row r="1950" spans="2:20" x14ac:dyDescent="0.2">
      <c r="B1950" s="100">
        <v>43742.083333333336</v>
      </c>
      <c r="C1950" s="98">
        <v>9.4430193208110804</v>
      </c>
      <c r="D1950" s="98">
        <f t="shared" si="225"/>
        <v>12.001757758722647</v>
      </c>
      <c r="E1950" s="98">
        <v>100.86513888888889</v>
      </c>
      <c r="F1950" s="98">
        <f t="shared" si="230"/>
        <v>102.33167399916658</v>
      </c>
      <c r="G1950" s="98">
        <v>9726.5506704994041</v>
      </c>
      <c r="H1950" s="98">
        <v>20.452832031250001</v>
      </c>
      <c r="I1950" s="98">
        <v>1809.4790476185747</v>
      </c>
      <c r="J1950" s="98">
        <f t="shared" si="226"/>
        <v>80.412306857638896</v>
      </c>
      <c r="K1950" s="98">
        <v>21867.117468623055</v>
      </c>
      <c r="L1950" s="98">
        <f t="shared" si="227"/>
        <v>375.06660563500805</v>
      </c>
      <c r="M1950" s="98">
        <f t="shared" si="229"/>
        <v>376.76284535931217</v>
      </c>
      <c r="N1950" s="98">
        <v>8075.7999926757811</v>
      </c>
      <c r="O1950" s="98">
        <v>7201.8641666666663</v>
      </c>
      <c r="P1950" s="98">
        <v>396.05148148147595</v>
      </c>
      <c r="Q1950" s="98">
        <v>20.984875846467911</v>
      </c>
      <c r="R1950" s="98">
        <f t="shared" si="231"/>
        <v>19.296841472057064</v>
      </c>
      <c r="S1950" s="98">
        <f t="shared" si="228"/>
        <v>1259.0925507880747</v>
      </c>
      <c r="T1950" s="101">
        <v>11.114365541230654</v>
      </c>
    </row>
    <row r="1951" spans="2:20" x14ac:dyDescent="0.2">
      <c r="B1951" s="100">
        <v>43742.125</v>
      </c>
      <c r="C1951" s="98">
        <v>8.1238562126504252</v>
      </c>
      <c r="D1951" s="98">
        <f t="shared" si="225"/>
        <v>12.000313583808731</v>
      </c>
      <c r="E1951" s="98">
        <v>110.11166666666666</v>
      </c>
      <c r="F1951" s="98">
        <f t="shared" si="230"/>
        <v>102.9168568695364</v>
      </c>
      <c r="G1951" s="98">
        <v>15983.549189822408</v>
      </c>
      <c r="H1951" s="98">
        <v>21.7626953125</v>
      </c>
      <c r="I1951" s="98">
        <v>3019.3049999999998</v>
      </c>
      <c r="J1951" s="98">
        <f t="shared" si="226"/>
        <v>88.348971354166665</v>
      </c>
      <c r="K1951" s="98">
        <v>36696.536977177726</v>
      </c>
      <c r="L1951" s="98">
        <f t="shared" si="227"/>
        <v>376.16036776362608</v>
      </c>
      <c r="M1951" s="98">
        <f t="shared" si="229"/>
        <v>376.70129242552736</v>
      </c>
      <c r="N1951" s="98">
        <v>7187.9082564290366</v>
      </c>
      <c r="O1951" s="98">
        <v>7195.8525</v>
      </c>
      <c r="P1951" s="98">
        <v>396.10268518519069</v>
      </c>
      <c r="Q1951" s="98">
        <v>19.942317421564624</v>
      </c>
      <c r="R1951" s="98">
        <f t="shared" si="231"/>
        <v>19.339698418187766</v>
      </c>
      <c r="S1951" s="98">
        <f t="shared" si="228"/>
        <v>1196.5390452938775</v>
      </c>
      <c r="T1951" s="101">
        <v>9.5606162246068322</v>
      </c>
    </row>
    <row r="1952" spans="2:20" x14ac:dyDescent="0.2">
      <c r="B1952" s="100">
        <v>43742.166666666664</v>
      </c>
      <c r="C1952" s="98">
        <v>7.4397674907578359</v>
      </c>
      <c r="D1952" s="98">
        <f t="shared" si="225"/>
        <v>12.006559913228104</v>
      </c>
      <c r="E1952" s="98">
        <v>88.031666666666666</v>
      </c>
      <c r="F1952" s="98">
        <f t="shared" si="230"/>
        <v>101.37351196212903</v>
      </c>
      <c r="G1952" s="98">
        <v>22033.366666666665</v>
      </c>
      <c r="H1952" s="98">
        <v>17.622656249999999</v>
      </c>
      <c r="I1952" s="98">
        <v>4244.6081944444004</v>
      </c>
      <c r="J1952" s="98">
        <f t="shared" si="226"/>
        <v>70.409010416666661</v>
      </c>
      <c r="K1952" s="98">
        <v>48829.402204861108</v>
      </c>
      <c r="L1952" s="98">
        <f t="shared" si="227"/>
        <v>377.76796206217955</v>
      </c>
      <c r="M1952" s="98">
        <f t="shared" si="229"/>
        <v>376.74192725814356</v>
      </c>
      <c r="N1952" s="98">
        <v>6550.6876973470053</v>
      </c>
      <c r="O1952" s="98">
        <v>7194.15</v>
      </c>
      <c r="P1952" s="98">
        <v>395.8232407407628</v>
      </c>
      <c r="Q1952" s="98">
        <v>18.055278678583239</v>
      </c>
      <c r="R1952" s="98">
        <f t="shared" si="231"/>
        <v>19.285302011498885</v>
      </c>
      <c r="S1952" s="98">
        <f t="shared" si="228"/>
        <v>1083.3167207149943</v>
      </c>
      <c r="T1952" s="101">
        <v>8.4184720647467959</v>
      </c>
    </row>
    <row r="1953" spans="2:20" x14ac:dyDescent="0.2">
      <c r="B1953" s="100">
        <v>43742.208333333336</v>
      </c>
      <c r="C1953" s="98">
        <v>6.6624188632673276</v>
      </c>
      <c r="D1953" s="98">
        <f t="shared" si="225"/>
        <v>12.00508956648391</v>
      </c>
      <c r="E1953" s="98">
        <v>108.30274305555555</v>
      </c>
      <c r="F1953" s="98">
        <f t="shared" si="230"/>
        <v>101.66329060796237</v>
      </c>
      <c r="G1953" s="98">
        <v>28448.462686568368</v>
      </c>
      <c r="H1953" s="98">
        <v>21.732899305555556</v>
      </c>
      <c r="I1953" s="98">
        <v>5470.0277777777774</v>
      </c>
      <c r="J1953" s="98">
        <f t="shared" si="226"/>
        <v>86.56984374999999</v>
      </c>
      <c r="K1953" s="98">
        <v>56274.069472294519</v>
      </c>
      <c r="L1953" s="98">
        <f t="shared" si="227"/>
        <v>376.53033603659702</v>
      </c>
      <c r="M1953" s="98">
        <f t="shared" si="229"/>
        <v>376.71349500933206</v>
      </c>
      <c r="N1953" s="98">
        <v>6003.8657885742186</v>
      </c>
      <c r="O1953" s="98">
        <v>7191.5333333333338</v>
      </c>
      <c r="P1953" s="98">
        <v>396.2211111111111</v>
      </c>
      <c r="Q1953" s="98">
        <v>19.690775074514093</v>
      </c>
      <c r="R1953" s="98">
        <f t="shared" si="231"/>
        <v>19.33177438376817</v>
      </c>
      <c r="S1953" s="98">
        <f t="shared" si="228"/>
        <v>1181.4465044708456</v>
      </c>
      <c r="T1953" s="101">
        <v>7.5404748313956791</v>
      </c>
    </row>
    <row r="1954" spans="2:20" x14ac:dyDescent="0.2">
      <c r="B1954" s="100">
        <v>43742.25</v>
      </c>
      <c r="C1954" s="98">
        <v>6.3637811855032727</v>
      </c>
      <c r="D1954" s="98">
        <f t="shared" si="225"/>
        <v>11.999971269071857</v>
      </c>
      <c r="E1954" s="98">
        <v>92.472222222222229</v>
      </c>
      <c r="F1954" s="98">
        <f t="shared" si="230"/>
        <v>101.17895033018458</v>
      </c>
      <c r="G1954" s="98">
        <v>33903.663640133542</v>
      </c>
      <c r="H1954" s="98">
        <v>21.715290436921592</v>
      </c>
      <c r="I1954" s="98">
        <v>6698.8932175926047</v>
      </c>
      <c r="J1954" s="98">
        <f t="shared" si="226"/>
        <v>70.756931785300637</v>
      </c>
      <c r="K1954" s="98">
        <v>62138.609888056912</v>
      </c>
      <c r="L1954" s="98">
        <f t="shared" si="227"/>
        <v>378.48626318506069</v>
      </c>
      <c r="M1954" s="98">
        <f t="shared" si="229"/>
        <v>376.81514991238441</v>
      </c>
      <c r="N1954" s="98">
        <v>5838.0234948730467</v>
      </c>
      <c r="O1954" s="98">
        <v>7186.7158333333336</v>
      </c>
      <c r="P1954" s="98">
        <v>396.3388888888889</v>
      </c>
      <c r="Q1954" s="98">
        <v>17.852625703828203</v>
      </c>
      <c r="R1954" s="98">
        <f t="shared" si="231"/>
        <v>19.250140699852714</v>
      </c>
      <c r="S1954" s="98">
        <f t="shared" si="228"/>
        <v>1071.1575422296921</v>
      </c>
      <c r="T1954" s="101">
        <v>7.2267511719665745</v>
      </c>
    </row>
    <row r="1955" spans="2:20" x14ac:dyDescent="0.2">
      <c r="B1955" s="100">
        <v>43742.291666666664</v>
      </c>
      <c r="C1955" s="98">
        <v>6.6739329838111168</v>
      </c>
      <c r="D1955" s="98">
        <f t="shared" si="225"/>
        <v>12.006022438240926</v>
      </c>
      <c r="E1955" s="98">
        <v>83.805588235308733</v>
      </c>
      <c r="F1955" s="98">
        <f t="shared" si="230"/>
        <v>101.30868548813726</v>
      </c>
      <c r="G1955" s="98">
        <v>39938.354059828649</v>
      </c>
      <c r="H1955" s="98">
        <v>19.644826027200342</v>
      </c>
      <c r="I1955" s="98">
        <v>7962.0906000000177</v>
      </c>
      <c r="J1955" s="98">
        <f t="shared" si="226"/>
        <v>64.160762208108395</v>
      </c>
      <c r="K1955" s="98">
        <v>65176.671131365831</v>
      </c>
      <c r="L1955" s="98">
        <f t="shared" si="227"/>
        <v>379.56739090422167</v>
      </c>
      <c r="M1955" s="98">
        <f t="shared" si="229"/>
        <v>376.9113659422278</v>
      </c>
      <c r="N1955" s="98">
        <v>5915.1127738444011</v>
      </c>
      <c r="O1955" s="98">
        <v>7186.7583333333332</v>
      </c>
      <c r="P1955" s="98">
        <v>395.98888888888888</v>
      </c>
      <c r="Q1955" s="98">
        <v>16.421497984667187</v>
      </c>
      <c r="R1955" s="98">
        <f t="shared" si="231"/>
        <v>19.139915410750124</v>
      </c>
      <c r="S1955" s="98">
        <f t="shared" si="228"/>
        <v>985.28987908003126</v>
      </c>
      <c r="T1955" s="101">
        <v>7.1459591050446036</v>
      </c>
    </row>
    <row r="1956" spans="2:20" x14ac:dyDescent="0.2">
      <c r="B1956" s="100">
        <v>43742.333333333336</v>
      </c>
      <c r="C1956" s="98">
        <v>8.1530722430763607</v>
      </c>
      <c r="D1956" s="98">
        <f t="shared" si="225"/>
        <v>12.006044232457972</v>
      </c>
      <c r="E1956" s="98">
        <v>112.19944444444444</v>
      </c>
      <c r="F1956" s="98">
        <f t="shared" si="230"/>
        <v>101.71847946961792</v>
      </c>
      <c r="G1956" s="98">
        <v>45395.694444444445</v>
      </c>
      <c r="H1956" s="98">
        <v>19.574403211805556</v>
      </c>
      <c r="I1956" s="98">
        <v>9229.3520833333332</v>
      </c>
      <c r="J1956" s="98">
        <f t="shared" si="226"/>
        <v>92.625041232638878</v>
      </c>
      <c r="K1956" s="98">
        <v>65178.77734375</v>
      </c>
      <c r="L1956" s="98">
        <f t="shared" si="227"/>
        <v>378.29316035222678</v>
      </c>
      <c r="M1956" s="98">
        <f t="shared" si="229"/>
        <v>376.89849140144798</v>
      </c>
      <c r="N1956" s="98">
        <v>6796.0785734049477</v>
      </c>
      <c r="O1956" s="98">
        <v>7191.4416666666666</v>
      </c>
      <c r="P1956" s="98">
        <v>396.2296296296517</v>
      </c>
      <c r="Q1956" s="98">
        <v>17.936469277424944</v>
      </c>
      <c r="R1956" s="98">
        <f t="shared" si="231"/>
        <v>19.142631772516584</v>
      </c>
      <c r="S1956" s="98">
        <f t="shared" si="228"/>
        <v>1076.1881566454967</v>
      </c>
      <c r="T1956" s="101">
        <v>7.9554953563752413</v>
      </c>
    </row>
    <row r="1957" spans="2:20" x14ac:dyDescent="0.2">
      <c r="B1957" s="100">
        <v>43742.375</v>
      </c>
      <c r="C1957" s="98">
        <v>11.895538254047667</v>
      </c>
      <c r="D1957" s="98">
        <f t="shared" si="225"/>
        <v>11.990773996635797</v>
      </c>
      <c r="E1957" s="98">
        <v>85.257626262605186</v>
      </c>
      <c r="F1957" s="98">
        <f t="shared" si="230"/>
        <v>101.25901624765318</v>
      </c>
      <c r="G1957" s="98">
        <v>50555.344444444447</v>
      </c>
      <c r="H1957" s="98">
        <v>21.850010850694446</v>
      </c>
      <c r="I1957" s="98">
        <v>10496.255555555555</v>
      </c>
      <c r="J1957" s="98">
        <f t="shared" si="226"/>
        <v>63.40761541191074</v>
      </c>
      <c r="K1957" s="98">
        <v>65178.77734375</v>
      </c>
      <c r="L1957" s="98">
        <f t="shared" si="227"/>
        <v>373.81951988892422</v>
      </c>
      <c r="M1957" s="98">
        <f t="shared" si="229"/>
        <v>376.88844664598906</v>
      </c>
      <c r="N1957" s="98">
        <v>9310.0237040201828</v>
      </c>
      <c r="O1957" s="98">
        <v>7208.2775000000001</v>
      </c>
      <c r="P1957" s="98">
        <v>396.12416666666667</v>
      </c>
      <c r="Q1957" s="98">
        <v>22.304646777742438</v>
      </c>
      <c r="R1957" s="98">
        <f t="shared" si="231"/>
        <v>19.157097052666959</v>
      </c>
      <c r="S1957" s="98">
        <f t="shared" si="228"/>
        <v>1338.2788066645462</v>
      </c>
      <c r="T1957" s="101">
        <v>10.475928597665495</v>
      </c>
    </row>
    <row r="1958" spans="2:20" x14ac:dyDescent="0.2">
      <c r="B1958" s="100">
        <v>43742.416666666664</v>
      </c>
      <c r="C1958" s="98">
        <v>15.936870104530568</v>
      </c>
      <c r="D1958" s="98">
        <f t="shared" si="225"/>
        <v>11.983140021975688</v>
      </c>
      <c r="E1958" s="98">
        <v>83.229074074063035</v>
      </c>
      <c r="F1958" s="98">
        <f t="shared" si="230"/>
        <v>101.81220683407247</v>
      </c>
      <c r="G1958" s="98">
        <v>56017.014814813934</v>
      </c>
      <c r="H1958" s="98">
        <v>21.825998263888888</v>
      </c>
      <c r="I1958" s="98">
        <v>11758.118055555555</v>
      </c>
      <c r="J1958" s="98">
        <f t="shared" si="226"/>
        <v>61.403075810174144</v>
      </c>
      <c r="K1958" s="98">
        <v>65178.77734375</v>
      </c>
      <c r="L1958" s="98">
        <f t="shared" si="227"/>
        <v>377.07220238855729</v>
      </c>
      <c r="M1958" s="98">
        <f t="shared" si="229"/>
        <v>376.93360200504071</v>
      </c>
      <c r="N1958" s="98">
        <v>11881.618399251302</v>
      </c>
      <c r="O1958" s="98">
        <v>7725.5091666666667</v>
      </c>
      <c r="P1958" s="98">
        <v>395.87333333331679</v>
      </c>
      <c r="Q1958" s="98">
        <v>18.801130944759482</v>
      </c>
      <c r="R1958" s="98">
        <f t="shared" si="231"/>
        <v>19.095710983739007</v>
      </c>
      <c r="S1958" s="98">
        <f t="shared" si="228"/>
        <v>1128.0678566855688</v>
      </c>
      <c r="T1958" s="101">
        <v>14.465103521598438</v>
      </c>
    </row>
    <row r="1959" spans="2:20" x14ac:dyDescent="0.2">
      <c r="B1959" s="100">
        <v>43742.458333333336</v>
      </c>
      <c r="C1959" s="98">
        <v>16.276668100886873</v>
      </c>
      <c r="D1959" s="98">
        <f t="shared" si="225"/>
        <v>11.975745529231757</v>
      </c>
      <c r="E1959" s="98">
        <v>83.808055555555555</v>
      </c>
      <c r="F1959" s="98">
        <f t="shared" si="230"/>
        <v>100.46007720444284</v>
      </c>
      <c r="G1959" s="98">
        <v>60905.155555555553</v>
      </c>
      <c r="H1959" s="98">
        <v>21.981588179977312</v>
      </c>
      <c r="I1959" s="98">
        <v>13027.163851851919</v>
      </c>
      <c r="J1959" s="98">
        <f t="shared" si="226"/>
        <v>61.826467375578247</v>
      </c>
      <c r="K1959" s="98">
        <v>65178.77734375</v>
      </c>
      <c r="L1959" s="98">
        <f t="shared" si="227"/>
        <v>379.15273852619754</v>
      </c>
      <c r="M1959" s="98">
        <f t="shared" si="229"/>
        <v>377.04211183085914</v>
      </c>
      <c r="N1959" s="98">
        <v>12074.386782226562</v>
      </c>
      <c r="O1959" s="98">
        <v>7865.4266666666663</v>
      </c>
      <c r="P1959" s="98">
        <v>396.35537037028206</v>
      </c>
      <c r="Q1959" s="98">
        <v>17.202631844084504</v>
      </c>
      <c r="R1959" s="98">
        <f t="shared" si="231"/>
        <v>19.010162191867472</v>
      </c>
      <c r="S1959" s="98">
        <f t="shared" si="228"/>
        <v>1032.1579106450702</v>
      </c>
      <c r="T1959" s="101">
        <v>16.218606044160133</v>
      </c>
    </row>
    <row r="1960" spans="2:20" x14ac:dyDescent="0.2">
      <c r="B1960" s="100">
        <v>43742.5</v>
      </c>
      <c r="C1960" s="98">
        <v>16.302068839660951</v>
      </c>
      <c r="D1960" s="98">
        <f t="shared" si="225"/>
        <v>11.994824571605548</v>
      </c>
      <c r="E1960" s="98">
        <v>109.68722222222222</v>
      </c>
      <c r="F1960" s="98">
        <f t="shared" si="230"/>
        <v>101.12538327440035</v>
      </c>
      <c r="G1960" s="98">
        <v>67167.194444444438</v>
      </c>
      <c r="H1960" s="98">
        <v>19.507617187499999</v>
      </c>
      <c r="I1960" s="98">
        <v>14292.8376157408</v>
      </c>
      <c r="J1960" s="98">
        <f t="shared" si="226"/>
        <v>90.179605034722215</v>
      </c>
      <c r="K1960" s="98">
        <v>65178.77734375</v>
      </c>
      <c r="L1960" s="98">
        <f t="shared" si="227"/>
        <v>375.74437038026338</v>
      </c>
      <c r="M1960" s="98">
        <f t="shared" si="229"/>
        <v>376.99606880186593</v>
      </c>
      <c r="N1960" s="98">
        <v>12136.231725260417</v>
      </c>
      <c r="O1960" s="98">
        <v>7907.0924999999997</v>
      </c>
      <c r="P1960" s="98">
        <v>395.77197530859047</v>
      </c>
      <c r="Q1960" s="98">
        <v>20.027604928327104</v>
      </c>
      <c r="R1960" s="98">
        <f t="shared" si="231"/>
        <v>19.034285210570562</v>
      </c>
      <c r="S1960" s="98">
        <f t="shared" si="228"/>
        <v>1201.6562956996263</v>
      </c>
      <c r="T1960" s="101">
        <v>16.211521190537347</v>
      </c>
    </row>
    <row r="1961" spans="2:20" x14ac:dyDescent="0.2">
      <c r="B1961" s="100">
        <v>43742.541666666664</v>
      </c>
      <c r="C1961" s="98">
        <v>15.521718162960477</v>
      </c>
      <c r="D1961" s="98">
        <f t="shared" si="225"/>
        <v>11.99744625600376</v>
      </c>
      <c r="E1961" s="98">
        <v>104.87972222222223</v>
      </c>
      <c r="F1961" s="98">
        <f t="shared" si="230"/>
        <v>101.43735318180762</v>
      </c>
      <c r="G1961" s="98">
        <v>73209.674004193017</v>
      </c>
      <c r="H1961" s="98">
        <v>19.404470486111112</v>
      </c>
      <c r="I1961" s="98">
        <v>15550.226264367899</v>
      </c>
      <c r="J1961" s="98">
        <f t="shared" si="226"/>
        <v>85.475251736111119</v>
      </c>
      <c r="K1961" s="98">
        <v>65178.77734375</v>
      </c>
      <c r="L1961" s="98">
        <f t="shared" si="227"/>
        <v>379.25818639784717</v>
      </c>
      <c r="M1961" s="98">
        <f t="shared" si="229"/>
        <v>377.03723410546922</v>
      </c>
      <c r="N1961" s="98">
        <v>11645.667037760417</v>
      </c>
      <c r="O1961" s="98">
        <v>7586.0574999999999</v>
      </c>
      <c r="P1961" s="98">
        <v>395.95222222222225</v>
      </c>
      <c r="Q1961" s="98">
        <v>16.694035824375071</v>
      </c>
      <c r="R1961" s="98">
        <f t="shared" si="231"/>
        <v>18.994466357580873</v>
      </c>
      <c r="S1961" s="98">
        <f t="shared" si="228"/>
        <v>1001.6421494625042</v>
      </c>
      <c r="T1961" s="101">
        <v>16.027263558033415</v>
      </c>
    </row>
    <row r="1962" spans="2:20" x14ac:dyDescent="0.2">
      <c r="B1962" s="100">
        <v>43742.583333333336</v>
      </c>
      <c r="C1962" s="98">
        <v>14.558354133499993</v>
      </c>
      <c r="D1962" s="98">
        <f t="shared" si="225"/>
        <v>11.99676750815553</v>
      </c>
      <c r="E1962" s="98">
        <v>95.620777777797642</v>
      </c>
      <c r="F1962" s="98">
        <f t="shared" si="230"/>
        <v>101.85186475588254</v>
      </c>
      <c r="G1962" s="98">
        <v>79273.462289563016</v>
      </c>
      <c r="H1962" s="98">
        <v>21.862033420138889</v>
      </c>
      <c r="I1962" s="98">
        <v>16814.762222222223</v>
      </c>
      <c r="J1962" s="98">
        <f t="shared" si="226"/>
        <v>73.758744357658756</v>
      </c>
      <c r="K1962" s="98">
        <v>65178.77734375</v>
      </c>
      <c r="L1962" s="98">
        <f t="shared" si="227"/>
        <v>376.51619367819694</v>
      </c>
      <c r="M1962" s="98">
        <f t="shared" si="229"/>
        <v>377.09161674519669</v>
      </c>
      <c r="N1962" s="98">
        <v>11128.845319010417</v>
      </c>
      <c r="O1962" s="98">
        <v>7337.86</v>
      </c>
      <c r="P1962" s="98">
        <v>396.07027777777779</v>
      </c>
      <c r="Q1962" s="98">
        <v>19.554084099580844</v>
      </c>
      <c r="R1962" s="98">
        <f t="shared" si="231"/>
        <v>18.946019013267655</v>
      </c>
      <c r="S1962" s="98">
        <f t="shared" si="228"/>
        <v>1173.2450459748507</v>
      </c>
      <c r="T1962" s="101">
        <v>15.320382463379712</v>
      </c>
    </row>
    <row r="1963" spans="2:20" x14ac:dyDescent="0.2">
      <c r="B1963" s="100">
        <v>43742.625</v>
      </c>
      <c r="C1963" s="98">
        <v>14.12065525183092</v>
      </c>
      <c r="D1963" s="98">
        <f t="shared" si="225"/>
        <v>11.996033047369414</v>
      </c>
      <c r="E1963" s="98">
        <v>85.905092592570512</v>
      </c>
      <c r="F1963" s="98">
        <f t="shared" si="230"/>
        <v>100.69625308360249</v>
      </c>
      <c r="G1963" s="98">
        <v>85021.042391302588</v>
      </c>
      <c r="H1963" s="98">
        <v>21.883615451388888</v>
      </c>
      <c r="I1963" s="98">
        <v>18090.351111111111</v>
      </c>
      <c r="J1963" s="98">
        <f t="shared" si="226"/>
        <v>64.02147714118162</v>
      </c>
      <c r="K1963" s="98">
        <v>65178.77734375</v>
      </c>
      <c r="L1963" s="98">
        <f t="shared" si="227"/>
        <v>377.75579643242889</v>
      </c>
      <c r="M1963" s="98">
        <f t="shared" si="229"/>
        <v>377.2100853407735</v>
      </c>
      <c r="N1963" s="98">
        <v>10877.161517740886</v>
      </c>
      <c r="O1963" s="98">
        <v>7275.0266666666666</v>
      </c>
      <c r="P1963" s="98">
        <v>396.13052631578097</v>
      </c>
      <c r="Q1963" s="98">
        <v>18.374729883352089</v>
      </c>
      <c r="R1963" s="98">
        <f t="shared" si="231"/>
        <v>18.837429600601073</v>
      </c>
      <c r="S1963" s="98">
        <f t="shared" si="228"/>
        <v>1102.4837930011254</v>
      </c>
      <c r="T1963" s="101">
        <v>14.625885852815118</v>
      </c>
    </row>
    <row r="1964" spans="2:20" x14ac:dyDescent="0.2">
      <c r="B1964" s="100">
        <v>43742.666666666664</v>
      </c>
      <c r="C1964" s="98">
        <v>13.635102408859465</v>
      </c>
      <c r="D1964" s="98">
        <f t="shared" si="225"/>
        <v>11.994278266830754</v>
      </c>
      <c r="E1964" s="98">
        <v>117.68208333333334</v>
      </c>
      <c r="F1964" s="98">
        <f t="shared" si="230"/>
        <v>100.95043711138027</v>
      </c>
      <c r="G1964" s="98">
        <v>90936.87055555555</v>
      </c>
      <c r="H1964" s="98">
        <v>22.032096354166665</v>
      </c>
      <c r="I1964" s="98">
        <v>19365.580416666653</v>
      </c>
      <c r="J1964" s="98">
        <f t="shared" si="226"/>
        <v>95.64998697916667</v>
      </c>
      <c r="K1964" s="98">
        <v>65178.77734375</v>
      </c>
      <c r="L1964" s="98">
        <f t="shared" si="227"/>
        <v>376.50191123958263</v>
      </c>
      <c r="M1964" s="98">
        <f t="shared" si="229"/>
        <v>377.25511379532514</v>
      </c>
      <c r="N1964" s="98">
        <v>10557.050375976563</v>
      </c>
      <c r="O1964" s="98">
        <v>7223.8966666666665</v>
      </c>
      <c r="P1964" s="98">
        <v>396.01453703704806</v>
      </c>
      <c r="Q1964" s="98">
        <v>19.512625797465443</v>
      </c>
      <c r="R1964" s="98">
        <f t="shared" si="231"/>
        <v>18.794326300371186</v>
      </c>
      <c r="S1964" s="98">
        <f t="shared" si="228"/>
        <v>1170.7575478479266</v>
      </c>
      <c r="T1964" s="101">
        <v>14.241616915718705</v>
      </c>
    </row>
    <row r="1965" spans="2:20" x14ac:dyDescent="0.2">
      <c r="B1965" s="100">
        <v>43742.708333333336</v>
      </c>
      <c r="C1965" s="98">
        <v>13.165472313741015</v>
      </c>
      <c r="D1965" s="98">
        <f t="shared" si="225"/>
        <v>11.991169960287984</v>
      </c>
      <c r="E1965" s="98">
        <v>95.012222222222221</v>
      </c>
      <c r="F1965" s="98">
        <f t="shared" si="230"/>
        <v>100.85806709713574</v>
      </c>
      <c r="G1965" s="98">
        <v>96609.223858448269</v>
      </c>
      <c r="H1965" s="98">
        <v>19.786241319444443</v>
      </c>
      <c r="I1965" s="98">
        <v>20648.677893518579</v>
      </c>
      <c r="J1965" s="98">
        <f t="shared" si="226"/>
        <v>75.225980902777778</v>
      </c>
      <c r="K1965" s="98">
        <v>65178.77734375</v>
      </c>
      <c r="L1965" s="98">
        <f t="shared" si="227"/>
        <v>375.89672374055203</v>
      </c>
      <c r="M1965" s="98">
        <f t="shared" si="229"/>
        <v>377.17368362477811</v>
      </c>
      <c r="N1965" s="98">
        <v>10153.900580240885</v>
      </c>
      <c r="O1965" s="98">
        <v>7207.1441666666669</v>
      </c>
      <c r="P1965" s="98">
        <v>395.75425925930341</v>
      </c>
      <c r="Q1965" s="98">
        <v>19.857535518751376</v>
      </c>
      <c r="R1965" s="98">
        <f t="shared" si="231"/>
        <v>18.860308940055905</v>
      </c>
      <c r="S1965" s="98">
        <f t="shared" si="228"/>
        <v>1191.4521311250826</v>
      </c>
      <c r="T1965" s="101">
        <v>13.642398646551689</v>
      </c>
    </row>
    <row r="1966" spans="2:20" x14ac:dyDescent="0.2">
      <c r="B1966" s="100">
        <v>43742.75</v>
      </c>
      <c r="C1966" s="98">
        <v>12.973673974540498</v>
      </c>
      <c r="D1966" s="98">
        <f t="shared" si="225"/>
        <v>11.991944260384138</v>
      </c>
      <c r="E1966" s="98">
        <v>85.57416666666667</v>
      </c>
      <c r="F1966" s="98">
        <f t="shared" si="230"/>
        <v>98.89630783787652</v>
      </c>
      <c r="G1966" s="98">
        <v>102459.99374999999</v>
      </c>
      <c r="H1966" s="98">
        <v>19.98876953125</v>
      </c>
      <c r="I1966" s="98">
        <v>21937.22020609273</v>
      </c>
      <c r="J1966" s="98">
        <f t="shared" si="226"/>
        <v>65.58539713541667</v>
      </c>
      <c r="K1966" s="98">
        <v>65178.77734375</v>
      </c>
      <c r="L1966" s="98">
        <f t="shared" si="227"/>
        <v>378.64330492940218</v>
      </c>
      <c r="M1966" s="98">
        <f t="shared" si="229"/>
        <v>377.26322876757621</v>
      </c>
      <c r="N1966" s="98">
        <v>10016.177927246094</v>
      </c>
      <c r="O1966" s="98">
        <v>7202.8916666666664</v>
      </c>
      <c r="P1966" s="98">
        <v>396.20222222222225</v>
      </c>
      <c r="Q1966" s="98">
        <v>17.558917292820084</v>
      </c>
      <c r="R1966" s="98">
        <f t="shared" si="231"/>
        <v>18.796928514607185</v>
      </c>
      <c r="S1966" s="98">
        <f t="shared" si="228"/>
        <v>1053.5350375692051</v>
      </c>
      <c r="T1966" s="101">
        <v>13.286899806178861</v>
      </c>
    </row>
    <row r="1967" spans="2:20" x14ac:dyDescent="0.2">
      <c r="B1967" s="100">
        <v>43742.791666666664</v>
      </c>
      <c r="C1967" s="98">
        <v>13.00716755307797</v>
      </c>
      <c r="D1967" s="98">
        <f t="shared" si="225"/>
        <v>11.995796968634318</v>
      </c>
      <c r="E1967" s="98">
        <v>84.077222222222218</v>
      </c>
      <c r="F1967" s="98">
        <f t="shared" si="230"/>
        <v>98.104947884172816</v>
      </c>
      <c r="G1967" s="98">
        <v>107588.075</v>
      </c>
      <c r="H1967" s="98">
        <v>21.74275173611111</v>
      </c>
      <c r="I1967" s="98">
        <v>23205.235555555555</v>
      </c>
      <c r="J1967" s="98">
        <f t="shared" si="226"/>
        <v>62.334470486111108</v>
      </c>
      <c r="K1967" s="98">
        <v>65178.77734375</v>
      </c>
      <c r="L1967" s="98">
        <f t="shared" si="227"/>
        <v>376.47973367173859</v>
      </c>
      <c r="M1967" s="98">
        <f t="shared" si="229"/>
        <v>377.11670467533304</v>
      </c>
      <c r="N1967" s="98">
        <v>10124.967223307292</v>
      </c>
      <c r="O1967" s="98">
        <v>7207.3474999999999</v>
      </c>
      <c r="P1967" s="98">
        <v>395.92062499999997</v>
      </c>
      <c r="Q1967" s="98">
        <v>19.440891328261415</v>
      </c>
      <c r="R1967" s="98">
        <f t="shared" si="231"/>
        <v>18.933235592961427</v>
      </c>
      <c r="S1967" s="98">
        <f t="shared" si="228"/>
        <v>1166.453479695685</v>
      </c>
      <c r="T1967" s="101">
        <v>13.222000794314242</v>
      </c>
    </row>
    <row r="1968" spans="2:20" x14ac:dyDescent="0.2">
      <c r="B1968" s="100">
        <v>43742.833333333336</v>
      </c>
      <c r="C1968" s="98">
        <v>12.957297390714908</v>
      </c>
      <c r="D1968" s="98">
        <f t="shared" si="225"/>
        <v>11.994626801156841</v>
      </c>
      <c r="E1968" s="98">
        <v>96.537222222222226</v>
      </c>
      <c r="F1968" s="98">
        <f t="shared" si="230"/>
        <v>97.490522729851378</v>
      </c>
      <c r="G1968" s="98">
        <v>113187.97222222222</v>
      </c>
      <c r="H1968" s="98">
        <v>21.851529947916667</v>
      </c>
      <c r="I1968" s="98">
        <v>24469.624444444446</v>
      </c>
      <c r="J1968" s="98">
        <f t="shared" si="226"/>
        <v>74.685692274305552</v>
      </c>
      <c r="K1968" s="98">
        <v>65178.77734375</v>
      </c>
      <c r="L1968" s="98">
        <f t="shared" si="227"/>
        <v>378.20886274527345</v>
      </c>
      <c r="M1968" s="98">
        <f t="shared" si="229"/>
        <v>377.25284196112943</v>
      </c>
      <c r="N1968" s="98">
        <v>10128.873242187499</v>
      </c>
      <c r="O1968" s="98">
        <v>7210.0316666666668</v>
      </c>
      <c r="P1968" s="98">
        <v>396.37120370371474</v>
      </c>
      <c r="Q1968" s="98">
        <v>18.162340958441298</v>
      </c>
      <c r="R1968" s="98">
        <f t="shared" si="231"/>
        <v>18.82389614667164</v>
      </c>
      <c r="S1968" s="98">
        <f t="shared" si="228"/>
        <v>1089.7404575064779</v>
      </c>
      <c r="T1968" s="101">
        <v>13.460677004844312</v>
      </c>
    </row>
    <row r="1969" spans="2:20" x14ac:dyDescent="0.2">
      <c r="B1969" s="100">
        <v>43742.875</v>
      </c>
      <c r="C1969" s="98">
        <v>12.924481950398121</v>
      </c>
      <c r="D1969" s="98">
        <f t="shared" si="225"/>
        <v>11.981070273739476</v>
      </c>
      <c r="E1969" s="98">
        <v>93.896666666666661</v>
      </c>
      <c r="F1969" s="98">
        <f t="shared" si="230"/>
        <v>97.772883840962479</v>
      </c>
      <c r="G1969" s="98">
        <v>118534.83981481327</v>
      </c>
      <c r="H1969" s="98">
        <v>21.86921657986111</v>
      </c>
      <c r="I1969" s="98">
        <v>25739.963472222211</v>
      </c>
      <c r="J1969" s="98">
        <f t="shared" si="226"/>
        <v>72.027450086805544</v>
      </c>
      <c r="K1969" s="98">
        <v>65178.77734375</v>
      </c>
      <c r="L1969" s="98">
        <f t="shared" si="227"/>
        <v>377.59698081679647</v>
      </c>
      <c r="M1969" s="98">
        <f t="shared" si="229"/>
        <v>377.29568523429765</v>
      </c>
      <c r="N1969" s="98">
        <v>10097.842234700522</v>
      </c>
      <c r="O1969" s="98">
        <v>7205.7974999999997</v>
      </c>
      <c r="P1969" s="98">
        <v>395.20231481485899</v>
      </c>
      <c r="Q1969" s="98">
        <v>17.605333998062545</v>
      </c>
      <c r="R1969" s="98">
        <f t="shared" si="231"/>
        <v>18.744068884307723</v>
      </c>
      <c r="S1969" s="98">
        <f t="shared" si="228"/>
        <v>1056.3200398837528</v>
      </c>
      <c r="T1969" s="101">
        <v>13.379480141862295</v>
      </c>
    </row>
    <row r="1970" spans="2:20" x14ac:dyDescent="0.2">
      <c r="B1970" s="100">
        <v>43742.916666666664</v>
      </c>
      <c r="C1970" s="98">
        <v>12.739300670774602</v>
      </c>
      <c r="D1970" s="98">
        <f t="shared" si="225"/>
        <v>11.937306613423209</v>
      </c>
      <c r="E1970" s="98">
        <v>79.897314814792736</v>
      </c>
      <c r="F1970" s="98">
        <f t="shared" si="230"/>
        <v>96.33781825454183</v>
      </c>
      <c r="G1970" s="98">
        <v>124211.57507825004</v>
      </c>
      <c r="H1970" s="98">
        <v>19.686263020833334</v>
      </c>
      <c r="I1970" s="98">
        <v>27013.229852777637</v>
      </c>
      <c r="J1970" s="98">
        <f t="shared" si="226"/>
        <v>60.211051793959399</v>
      </c>
      <c r="K1970" s="98">
        <v>65178.77734375</v>
      </c>
      <c r="L1970" s="98">
        <f t="shared" si="227"/>
        <v>375.80253537684683</v>
      </c>
      <c r="M1970" s="98">
        <f t="shared" si="229"/>
        <v>377.31142902702533</v>
      </c>
      <c r="N1970" s="98">
        <v>9982.0727596028646</v>
      </c>
      <c r="O1970" s="98">
        <v>7208.2666666666664</v>
      </c>
      <c r="P1970" s="98">
        <v>396.36944444444447</v>
      </c>
      <c r="Q1970" s="98">
        <v>20.566909067597653</v>
      </c>
      <c r="R1970" s="98">
        <f t="shared" si="231"/>
        <v>18.747148394045414</v>
      </c>
      <c r="S1970" s="98">
        <f t="shared" si="228"/>
        <v>1234.0145440558592</v>
      </c>
      <c r="T1970" s="101">
        <v>13.237064964830255</v>
      </c>
    </row>
    <row r="1971" spans="2:20" x14ac:dyDescent="0.2">
      <c r="B1971" s="100">
        <v>43742.958333333336</v>
      </c>
      <c r="C1971" s="98">
        <v>12.445339673625098</v>
      </c>
      <c r="D1971" s="98">
        <f t="shared" si="225"/>
        <v>11.894849363335174</v>
      </c>
      <c r="E1971" s="98">
        <v>112.15375</v>
      </c>
      <c r="F1971" s="98">
        <f t="shared" si="230"/>
        <v>96.788973732936313</v>
      </c>
      <c r="G1971" s="98">
        <v>129601.73333333334</v>
      </c>
      <c r="H1971" s="98">
        <v>19.251193576388889</v>
      </c>
      <c r="I1971" s="98">
        <v>28279.101455938551</v>
      </c>
      <c r="J1971" s="98">
        <f t="shared" si="226"/>
        <v>92.902556423611117</v>
      </c>
      <c r="K1971" s="98">
        <v>65178.77734375</v>
      </c>
      <c r="L1971" s="98">
        <f t="shared" si="227"/>
        <v>378.01630835077412</v>
      </c>
      <c r="M1971" s="98">
        <f t="shared" si="229"/>
        <v>377.26458366669141</v>
      </c>
      <c r="N1971" s="98">
        <v>9694.7647648111979</v>
      </c>
      <c r="O1971" s="98">
        <v>7207.7974999999997</v>
      </c>
      <c r="P1971" s="98">
        <v>396.09444444444443</v>
      </c>
      <c r="Q1971" s="98">
        <v>18.078136093670295</v>
      </c>
      <c r="R1971" s="98">
        <f t="shared" si="231"/>
        <v>18.785612195738508</v>
      </c>
      <c r="S1971" s="98">
        <f t="shared" si="228"/>
        <v>1084.6881656202177</v>
      </c>
      <c r="T1971" s="101">
        <v>12.8754700476781</v>
      </c>
    </row>
    <row r="1972" spans="2:20" x14ac:dyDescent="0.2">
      <c r="B1972" s="100">
        <v>43743</v>
      </c>
      <c r="C1972" s="98">
        <v>11.857407179143694</v>
      </c>
      <c r="D1972" s="98">
        <f t="shared" ref="D1972:D2035" si="232">AVERAGE(C1949:C1972)</f>
        <v>11.854562696432737</v>
      </c>
      <c r="E1972" s="98">
        <v>84.655555555555551</v>
      </c>
      <c r="F1972" s="98">
        <f t="shared" si="230"/>
        <v>96.323878246825203</v>
      </c>
      <c r="G1972" s="98">
        <v>135114.74666666667</v>
      </c>
      <c r="H1972" s="98">
        <v>21.783181423611111</v>
      </c>
      <c r="I1972" s="98">
        <v>29539.895277777778</v>
      </c>
      <c r="J1972" s="98">
        <f t="shared" si="226"/>
        <v>62.87237413194444</v>
      </c>
      <c r="K1972" s="98">
        <v>65178.77734375</v>
      </c>
      <c r="L1972" s="98">
        <f t="shared" si="227"/>
        <v>375.50229783710091</v>
      </c>
      <c r="M1972" s="98">
        <f t="shared" si="229"/>
        <v>377.24681141413083</v>
      </c>
      <c r="N1972" s="98">
        <v>9303.0435807291669</v>
      </c>
      <c r="O1972" s="98">
        <v>7199.2658333333329</v>
      </c>
      <c r="P1972" s="98">
        <v>396.11027777777775</v>
      </c>
      <c r="Q1972" s="98">
        <v>20.607979940676856</v>
      </c>
      <c r="R1972" s="98">
        <f t="shared" si="231"/>
        <v>18.804036454479359</v>
      </c>
      <c r="S1972" s="98">
        <f t="shared" si="228"/>
        <v>1236.4787964406114</v>
      </c>
      <c r="T1972" s="101">
        <v>12.447304005622863</v>
      </c>
    </row>
    <row r="1973" spans="2:20" x14ac:dyDescent="0.2">
      <c r="B1973" s="100">
        <v>43743.041666666664</v>
      </c>
      <c r="C1973" s="98">
        <v>10.628513837832854</v>
      </c>
      <c r="D1973" s="98">
        <f t="shared" si="232"/>
        <v>11.825228254166797</v>
      </c>
      <c r="E1973" s="98">
        <v>85.11611111111111</v>
      </c>
      <c r="F1973" s="98">
        <f t="shared" si="230"/>
        <v>94.949098154232601</v>
      </c>
      <c r="G1973" s="98">
        <v>3391.1333333333332</v>
      </c>
      <c r="H1973" s="98">
        <v>22.005870225694444</v>
      </c>
      <c r="I1973" s="98">
        <v>899.0575</v>
      </c>
      <c r="J1973" s="98">
        <f t="shared" si="226"/>
        <v>63.110240885416665</v>
      </c>
      <c r="K1973" s="98">
        <v>7444.6722856039469</v>
      </c>
      <c r="L1973" s="98">
        <f t="shared" si="227"/>
        <v>377.27826083105469</v>
      </c>
      <c r="M1973" s="98">
        <f t="shared" si="229"/>
        <v>377.1299172154358</v>
      </c>
      <c r="N1973" s="98">
        <v>8857.6510579427086</v>
      </c>
      <c r="O1973" s="98">
        <v>7195.6958333333332</v>
      </c>
      <c r="P1973" s="98">
        <v>396.16949074073796</v>
      </c>
      <c r="Q1973" s="98">
        <v>18.891229909683268</v>
      </c>
      <c r="R1973" s="98">
        <f t="shared" si="231"/>
        <v>18.921858508112578</v>
      </c>
      <c r="S1973" s="98">
        <f t="shared" si="228"/>
        <v>1133.4737945809961</v>
      </c>
      <c r="T1973" s="101">
        <v>11.876816417510337</v>
      </c>
    </row>
    <row r="1974" spans="2:20" x14ac:dyDescent="0.2">
      <c r="B1974" s="100">
        <v>43743.083333333336</v>
      </c>
      <c r="C1974" s="98">
        <v>9.3295553388400005</v>
      </c>
      <c r="D1974" s="98">
        <f t="shared" si="232"/>
        <v>11.820500588251333</v>
      </c>
      <c r="E1974" s="98">
        <v>83.622777777777785</v>
      </c>
      <c r="F1974" s="98">
        <f t="shared" si="230"/>
        <v>94.230666441269634</v>
      </c>
      <c r="G1974" s="98">
        <v>7485.0555555555557</v>
      </c>
      <c r="H1974" s="98">
        <v>21.731195746527778</v>
      </c>
      <c r="I1974" s="98">
        <v>1934.8947555555237</v>
      </c>
      <c r="J1974" s="98">
        <f t="shared" si="226"/>
        <v>61.89158203125001</v>
      </c>
      <c r="K1974" s="98">
        <v>21557.633816641701</v>
      </c>
      <c r="L1974" s="98">
        <f t="shared" si="227"/>
        <v>379.35126479222959</v>
      </c>
      <c r="M1974" s="98">
        <f t="shared" si="229"/>
        <v>377.30844468031995</v>
      </c>
      <c r="N1974" s="98">
        <v>7982.743174641927</v>
      </c>
      <c r="O1974" s="98">
        <v>7198.2550000000001</v>
      </c>
      <c r="P1974" s="98">
        <v>395.89237654321721</v>
      </c>
      <c r="Q1974" s="98">
        <v>16.541111750987636</v>
      </c>
      <c r="R1974" s="98">
        <f t="shared" si="231"/>
        <v>18.736701670800898</v>
      </c>
      <c r="S1974" s="98">
        <f t="shared" si="228"/>
        <v>992.46670505925817</v>
      </c>
      <c r="T1974" s="101">
        <v>10.771289778806386</v>
      </c>
    </row>
    <row r="1975" spans="2:20" x14ac:dyDescent="0.2">
      <c r="B1975" s="100">
        <v>43743.125</v>
      </c>
      <c r="C1975" s="98">
        <v>8.0218289422988889</v>
      </c>
      <c r="D1975" s="98">
        <f t="shared" si="232"/>
        <v>11.816249451986687</v>
      </c>
      <c r="E1975" s="98">
        <v>92.551111111111112</v>
      </c>
      <c r="F1975" s="98">
        <f t="shared" si="230"/>
        <v>93.498976626454805</v>
      </c>
      <c r="G1975" s="98">
        <v>13054.642735049989</v>
      </c>
      <c r="H1975" s="98">
        <v>19.610329861111111</v>
      </c>
      <c r="I1975" s="98">
        <v>3199.7086620370069</v>
      </c>
      <c r="J1975" s="98">
        <f t="shared" si="226"/>
        <v>72.940781250000001</v>
      </c>
      <c r="K1975" s="98">
        <v>36330.604584057066</v>
      </c>
      <c r="L1975" s="98">
        <f t="shared" si="227"/>
        <v>373.47455121354511</v>
      </c>
      <c r="M1975" s="98">
        <f t="shared" si="229"/>
        <v>377.19653565739986</v>
      </c>
      <c r="N1975" s="98">
        <v>7153.079736735026</v>
      </c>
      <c r="O1975" s="98">
        <v>7197.1125000000002</v>
      </c>
      <c r="P1975" s="98">
        <v>396.20499999999998</v>
      </c>
      <c r="Q1975" s="98">
        <v>22.730448786454897</v>
      </c>
      <c r="R1975" s="98">
        <f t="shared" si="231"/>
        <v>18.85287381100466</v>
      </c>
      <c r="S1975" s="98">
        <f t="shared" si="228"/>
        <v>1363.8269271872939</v>
      </c>
      <c r="T1975" s="101">
        <v>9.4314889994082556</v>
      </c>
    </row>
    <row r="1976" spans="2:20" x14ac:dyDescent="0.2">
      <c r="B1976" s="100">
        <v>43743.166666666664</v>
      </c>
      <c r="C1976" s="98">
        <v>7.2938807324255404</v>
      </c>
      <c r="D1976" s="98">
        <f t="shared" si="232"/>
        <v>11.810170837056175</v>
      </c>
      <c r="E1976" s="98">
        <v>89.020277777777778</v>
      </c>
      <c r="F1976" s="98">
        <f t="shared" si="230"/>
        <v>93.540168756084441</v>
      </c>
      <c r="G1976" s="98">
        <v>17975.256381381616</v>
      </c>
      <c r="H1976" s="98">
        <v>19.621148003472221</v>
      </c>
      <c r="I1976" s="98">
        <v>4460.3626254484388</v>
      </c>
      <c r="J1976" s="98">
        <f t="shared" si="226"/>
        <v>69.39912977430555</v>
      </c>
      <c r="K1976" s="98">
        <v>48731.854424913196</v>
      </c>
      <c r="L1976" s="98">
        <f t="shared" si="227"/>
        <v>379.21409656271754</v>
      </c>
      <c r="M1976" s="98">
        <f t="shared" si="229"/>
        <v>377.25679126158894</v>
      </c>
      <c r="N1976" s="98">
        <v>6438.71566813151</v>
      </c>
      <c r="O1976" s="98">
        <v>7199.2341666666671</v>
      </c>
      <c r="P1976" s="98">
        <v>395.9870138888889</v>
      </c>
      <c r="Q1976" s="98">
        <v>16.772917326171363</v>
      </c>
      <c r="R1976" s="98">
        <f t="shared" si="231"/>
        <v>18.799442087987497</v>
      </c>
      <c r="S1976" s="98">
        <f t="shared" si="228"/>
        <v>1006.3750395702818</v>
      </c>
      <c r="T1976" s="101">
        <v>8.2464417313995853</v>
      </c>
    </row>
    <row r="1977" spans="2:20" x14ac:dyDescent="0.2">
      <c r="B1977" s="100">
        <v>43743.208333333336</v>
      </c>
      <c r="C1977" s="98">
        <v>6.5990744361174034</v>
      </c>
      <c r="D1977" s="98">
        <f t="shared" si="232"/>
        <v>11.807531485924928</v>
      </c>
      <c r="E1977" s="98">
        <v>75.318333333333328</v>
      </c>
      <c r="F1977" s="98">
        <f t="shared" si="230"/>
        <v>92.165818350991856</v>
      </c>
      <c r="G1977" s="98">
        <v>23525.145138891141</v>
      </c>
      <c r="H1977" s="98">
        <v>21.810655381944443</v>
      </c>
      <c r="I1977" s="98">
        <v>5724.14</v>
      </c>
      <c r="J1977" s="98">
        <f t="shared" si="226"/>
        <v>53.507677951388885</v>
      </c>
      <c r="K1977" s="98">
        <v>56238.402243561875</v>
      </c>
      <c r="L1977" s="98">
        <f t="shared" si="227"/>
        <v>376.68978352110548</v>
      </c>
      <c r="M1977" s="98">
        <f t="shared" si="229"/>
        <v>377.26343490677681</v>
      </c>
      <c r="N1977" s="98">
        <v>5972.8528462727863</v>
      </c>
      <c r="O1977" s="98">
        <v>7202.5391666666665</v>
      </c>
      <c r="P1977" s="98">
        <v>396.05167989417913</v>
      </c>
      <c r="Q1977" s="98">
        <v>19.361896373073623</v>
      </c>
      <c r="R1977" s="98">
        <f t="shared" si="231"/>
        <v>18.785738808760811</v>
      </c>
      <c r="S1977" s="98">
        <f t="shared" si="228"/>
        <v>1161.7137823844173</v>
      </c>
      <c r="T1977" s="101">
        <v>7.4929411218526205</v>
      </c>
    </row>
    <row r="1978" spans="2:20" x14ac:dyDescent="0.2">
      <c r="B1978" s="100">
        <v>43743.25</v>
      </c>
      <c r="C1978" s="98">
        <v>6.3228188747829863</v>
      </c>
      <c r="D1978" s="98">
        <f t="shared" si="232"/>
        <v>11.805824722978249</v>
      </c>
      <c r="E1978" s="98">
        <v>106.73583333333333</v>
      </c>
      <c r="F1978" s="98">
        <f t="shared" si="230"/>
        <v>92.760135480621486</v>
      </c>
      <c r="G1978" s="98">
        <v>28792.550987654791</v>
      </c>
      <c r="H1978" s="98">
        <v>21.702734374999999</v>
      </c>
      <c r="I1978" s="98">
        <v>6979.74</v>
      </c>
      <c r="J1978" s="98">
        <f t="shared" si="226"/>
        <v>85.033098958333341</v>
      </c>
      <c r="K1978" s="98">
        <v>62200.25338246586</v>
      </c>
      <c r="L1978" s="98">
        <f t="shared" si="227"/>
        <v>377.78589677503379</v>
      </c>
      <c r="M1978" s="98">
        <f t="shared" si="229"/>
        <v>377.23425297302566</v>
      </c>
      <c r="N1978" s="98">
        <v>5727.9683626302085</v>
      </c>
      <c r="O1978" s="98">
        <v>7194.2616666666663</v>
      </c>
      <c r="P1978" s="98">
        <v>395.79314102564422</v>
      </c>
      <c r="Q1978" s="98">
        <v>18.00724425061043</v>
      </c>
      <c r="R1978" s="98">
        <f t="shared" si="231"/>
        <v>18.792181248210074</v>
      </c>
      <c r="S1978" s="98">
        <f t="shared" si="228"/>
        <v>1080.4346550366258</v>
      </c>
      <c r="T1978" s="101">
        <v>7.1330819155670344</v>
      </c>
    </row>
    <row r="1979" spans="2:20" x14ac:dyDescent="0.2">
      <c r="B1979" s="100">
        <v>43743.291666666664</v>
      </c>
      <c r="C1979" s="98">
        <v>6.203117260615497</v>
      </c>
      <c r="D1979" s="98">
        <f t="shared" si="232"/>
        <v>11.78620740117843</v>
      </c>
      <c r="E1979" s="98">
        <v>72.112361111111113</v>
      </c>
      <c r="F1979" s="98">
        <f t="shared" si="230"/>
        <v>92.272917683779937</v>
      </c>
      <c r="G1979" s="98">
        <v>33447.185013717542</v>
      </c>
      <c r="H1979" s="98">
        <v>21.616254340277777</v>
      </c>
      <c r="I1979" s="98">
        <v>8239.0609259259072</v>
      </c>
      <c r="J1979" s="98">
        <f t="shared" si="226"/>
        <v>50.496106770833336</v>
      </c>
      <c r="K1979" s="98">
        <v>65306.004851164551</v>
      </c>
      <c r="L1979" s="98">
        <f t="shared" si="227"/>
        <v>373.27118457689772</v>
      </c>
      <c r="M1979" s="98">
        <f t="shared" si="229"/>
        <v>376.97191104272048</v>
      </c>
      <c r="N1979" s="98">
        <v>5595.1101045735677</v>
      </c>
      <c r="O1979" s="98">
        <v>7191.2841666666664</v>
      </c>
      <c r="P1979" s="98">
        <v>395.96833333333331</v>
      </c>
      <c r="Q1979" s="98">
        <v>22.697148756435556</v>
      </c>
      <c r="R1979" s="98">
        <f t="shared" si="231"/>
        <v>19.053666697033758</v>
      </c>
      <c r="S1979" s="98">
        <f t="shared" si="228"/>
        <v>1361.8289253861333</v>
      </c>
      <c r="T1979" s="101">
        <v>6.8041107563177743</v>
      </c>
    </row>
    <row r="1980" spans="2:20" x14ac:dyDescent="0.2">
      <c r="B1980" s="100">
        <v>43743.333333333336</v>
      </c>
      <c r="C1980" s="98">
        <v>6.3799173896331602</v>
      </c>
      <c r="D1980" s="98">
        <f t="shared" si="232"/>
        <v>11.712325948951632</v>
      </c>
      <c r="E1980" s="98">
        <v>82.644999999999996</v>
      </c>
      <c r="F1980" s="98">
        <f t="shared" si="230"/>
        <v>91.041482498594746</v>
      </c>
      <c r="G1980" s="98">
        <v>38576.072888887757</v>
      </c>
      <c r="H1980" s="98">
        <v>19.693109809027778</v>
      </c>
      <c r="I1980" s="98">
        <v>9498.1466333341596</v>
      </c>
      <c r="J1980" s="98">
        <f t="shared" si="226"/>
        <v>62.951890190972222</v>
      </c>
      <c r="K1980" s="98">
        <v>65309.25</v>
      </c>
      <c r="L1980" s="98">
        <f t="shared" si="227"/>
        <v>379.8986451993303</v>
      </c>
      <c r="M1980" s="98">
        <f t="shared" si="229"/>
        <v>377.0388062446832</v>
      </c>
      <c r="N1980" s="98">
        <v>5750.3916906738277</v>
      </c>
      <c r="O1980" s="98">
        <v>7195.2758333333331</v>
      </c>
      <c r="P1980" s="98">
        <v>396.01375000000002</v>
      </c>
      <c r="Q1980" s="98">
        <v>16.115104800669684</v>
      </c>
      <c r="R1980" s="98">
        <f t="shared" si="231"/>
        <v>18.977776510502284</v>
      </c>
      <c r="S1980" s="98">
        <f t="shared" si="228"/>
        <v>966.90628804018104</v>
      </c>
      <c r="T1980" s="101">
        <v>6.8787840285475577</v>
      </c>
    </row>
    <row r="1981" spans="2:20" x14ac:dyDescent="0.2">
      <c r="B1981" s="100">
        <v>43743.375</v>
      </c>
      <c r="C1981" s="98">
        <v>7.9585655000666158</v>
      </c>
      <c r="D1981" s="98">
        <f t="shared" si="232"/>
        <v>11.548285417535757</v>
      </c>
      <c r="E1981" s="98">
        <v>87.855277777777772</v>
      </c>
      <c r="F1981" s="98">
        <f t="shared" si="230"/>
        <v>91.149717978393596</v>
      </c>
      <c r="G1981" s="98">
        <v>43515.994444444441</v>
      </c>
      <c r="H1981" s="98">
        <v>19.450564236111113</v>
      </c>
      <c r="I1981" s="98">
        <v>10770.46875</v>
      </c>
      <c r="J1981" s="98">
        <f t="shared" si="226"/>
        <v>68.404713541666666</v>
      </c>
      <c r="K1981" s="98">
        <v>65309.25</v>
      </c>
      <c r="L1981" s="98">
        <f t="shared" si="227"/>
        <v>376.33515124641258</v>
      </c>
      <c r="M1981" s="98">
        <f t="shared" si="229"/>
        <v>377.14362421791185</v>
      </c>
      <c r="N1981" s="98">
        <v>6692.8769820149737</v>
      </c>
      <c r="O1981" s="98">
        <v>7191.520833333333</v>
      </c>
      <c r="P1981" s="98">
        <v>395.8307638888889</v>
      </c>
      <c r="Q1981" s="98">
        <v>19.495612642476335</v>
      </c>
      <c r="R1981" s="98">
        <f t="shared" si="231"/>
        <v>18.860733421532867</v>
      </c>
      <c r="S1981" s="98">
        <f t="shared" si="228"/>
        <v>1169.7367585485802</v>
      </c>
      <c r="T1981" s="101">
        <v>7.7514696475008451</v>
      </c>
    </row>
    <row r="1982" spans="2:20" x14ac:dyDescent="0.2">
      <c r="B1982" s="100">
        <v>43743.416666666664</v>
      </c>
      <c r="C1982" s="98">
        <v>11.027461790836727</v>
      </c>
      <c r="D1982" s="98">
        <f t="shared" si="232"/>
        <v>11.343726737798514</v>
      </c>
      <c r="E1982" s="98">
        <v>78.447777777777773</v>
      </c>
      <c r="F1982" s="98">
        <f t="shared" si="230"/>
        <v>90.950497299381709</v>
      </c>
      <c r="G1982" s="98">
        <v>48794.087992831068</v>
      </c>
      <c r="H1982" s="98">
        <v>21.672411151960784</v>
      </c>
      <c r="I1982" s="98">
        <v>12030.311388888889</v>
      </c>
      <c r="J1982" s="98">
        <f t="shared" si="226"/>
        <v>56.775366625816986</v>
      </c>
      <c r="K1982" s="98">
        <v>65309.25</v>
      </c>
      <c r="L1982" s="98">
        <f t="shared" si="227"/>
        <v>376.62286851897517</v>
      </c>
      <c r="M1982" s="98">
        <f t="shared" si="229"/>
        <v>377.12490197334591</v>
      </c>
      <c r="N1982" s="98">
        <v>8680.7960201009118</v>
      </c>
      <c r="O1982" s="98">
        <v>7197.1641666666665</v>
      </c>
      <c r="P1982" s="98">
        <v>395.97226851851576</v>
      </c>
      <c r="Q1982" s="98">
        <v>19.349399999540569</v>
      </c>
      <c r="R1982" s="98">
        <f t="shared" si="231"/>
        <v>18.883577965482079</v>
      </c>
      <c r="S1982" s="98">
        <f t="shared" si="228"/>
        <v>1160.9639999724341</v>
      </c>
      <c r="T1982" s="101">
        <v>10.101260635676898</v>
      </c>
    </row>
    <row r="1983" spans="2:20" x14ac:dyDescent="0.2">
      <c r="B1983" s="100">
        <v>43743.458333333336</v>
      </c>
      <c r="C1983" s="98">
        <v>13.93096463768536</v>
      </c>
      <c r="D1983" s="98">
        <f t="shared" si="232"/>
        <v>11.24598909349845</v>
      </c>
      <c r="E1983" s="98">
        <v>93.863611111111112</v>
      </c>
      <c r="F1983" s="98">
        <f t="shared" si="230"/>
        <v>91.36947878086319</v>
      </c>
      <c r="G1983" s="98">
        <v>53681.738888888889</v>
      </c>
      <c r="H1983" s="98">
        <v>21.122341579861111</v>
      </c>
      <c r="I1983" s="98">
        <v>13272.159722222223</v>
      </c>
      <c r="J1983" s="98">
        <f t="shared" si="226"/>
        <v>72.741269531249998</v>
      </c>
      <c r="K1983" s="98">
        <v>65309.25</v>
      </c>
      <c r="L1983" s="98">
        <f t="shared" si="227"/>
        <v>374.02951308704706</v>
      </c>
      <c r="M1983" s="98">
        <f t="shared" si="229"/>
        <v>376.91143424671469</v>
      </c>
      <c r="N1983" s="98">
        <v>10688.624689127604</v>
      </c>
      <c r="O1983" s="98">
        <v>7265.8450000000003</v>
      </c>
      <c r="P1983" s="98">
        <v>395.96462962945304</v>
      </c>
      <c r="Q1983" s="98">
        <v>21.935116542405968</v>
      </c>
      <c r="R1983" s="98">
        <f t="shared" si="231"/>
        <v>19.080764827912144</v>
      </c>
      <c r="S1983" s="98">
        <f t="shared" si="228"/>
        <v>1316.106992544358</v>
      </c>
      <c r="T1983" s="101">
        <v>13.014630884064568</v>
      </c>
    </row>
    <row r="1984" spans="2:20" x14ac:dyDescent="0.2">
      <c r="B1984" s="100">
        <v>43743.5</v>
      </c>
      <c r="C1984" s="98">
        <v>15.897596680323282</v>
      </c>
      <c r="D1984" s="98">
        <f t="shared" si="232"/>
        <v>11.229136086859379</v>
      </c>
      <c r="E1984" s="98">
        <v>66.534201388888889</v>
      </c>
      <c r="F1984" s="98">
        <f t="shared" si="230"/>
        <v>89.571436246140976</v>
      </c>
      <c r="G1984" s="98">
        <v>58634.630415264233</v>
      </c>
      <c r="H1984" s="98">
        <v>21.739236111111111</v>
      </c>
      <c r="I1984" s="98">
        <v>14516.200185185184</v>
      </c>
      <c r="J1984" s="98">
        <f t="shared" si="226"/>
        <v>44.794965277777777</v>
      </c>
      <c r="K1984" s="98">
        <v>65309.25</v>
      </c>
      <c r="L1984" s="98">
        <f t="shared" si="227"/>
        <v>379.64557084859268</v>
      </c>
      <c r="M1984" s="98">
        <f t="shared" si="229"/>
        <v>377.07398426622836</v>
      </c>
      <c r="N1984" s="98">
        <v>11797.675559895833</v>
      </c>
      <c r="O1984" s="98">
        <v>7679.4816666666666</v>
      </c>
      <c r="P1984" s="98">
        <v>395.94379629611967</v>
      </c>
      <c r="Q1984" s="98">
        <v>16.298225447526978</v>
      </c>
      <c r="R1984" s="98">
        <f t="shared" si="231"/>
        <v>18.925374016212135</v>
      </c>
      <c r="S1984" s="98">
        <f t="shared" si="228"/>
        <v>977.89352685161862</v>
      </c>
      <c r="T1984" s="101">
        <v>15.064394840929243</v>
      </c>
    </row>
    <row r="1985" spans="2:20" x14ac:dyDescent="0.2">
      <c r="B1985" s="100">
        <v>43743.541666666664</v>
      </c>
      <c r="C1985" s="98">
        <v>16.152212830295579</v>
      </c>
      <c r="D1985" s="98">
        <f t="shared" si="232"/>
        <v>11.255406697998341</v>
      </c>
      <c r="E1985" s="98">
        <v>118.52824074109395</v>
      </c>
      <c r="F1985" s="98">
        <f t="shared" si="230"/>
        <v>90.140124517760626</v>
      </c>
      <c r="G1985" s="98">
        <v>64108.067708333336</v>
      </c>
      <c r="H1985" s="98">
        <v>19.214550781250001</v>
      </c>
      <c r="I1985" s="98">
        <v>15761.347849999946</v>
      </c>
      <c r="J1985" s="98">
        <f t="shared" si="226"/>
        <v>99.313689959843956</v>
      </c>
      <c r="K1985" s="98">
        <v>65309.25</v>
      </c>
      <c r="L1985" s="98">
        <f t="shared" si="227"/>
        <v>376.8040339485101</v>
      </c>
      <c r="M1985" s="98">
        <f t="shared" si="229"/>
        <v>376.97172791417273</v>
      </c>
      <c r="N1985" s="98">
        <v>11974.928371582031</v>
      </c>
      <c r="O1985" s="98">
        <v>7795.2550000000001</v>
      </c>
      <c r="P1985" s="98">
        <v>396.27222222222224</v>
      </c>
      <c r="Q1985" s="98">
        <v>19.468188273712165</v>
      </c>
      <c r="R1985" s="98">
        <f t="shared" si="231"/>
        <v>19.040963701601182</v>
      </c>
      <c r="S1985" s="98">
        <f t="shared" si="228"/>
        <v>1168.09129642273</v>
      </c>
      <c r="T1985" s="101">
        <v>16.008085951010386</v>
      </c>
    </row>
    <row r="1986" spans="2:20" x14ac:dyDescent="0.2">
      <c r="B1986" s="100">
        <v>43743.583333333336</v>
      </c>
      <c r="C1986" s="98">
        <v>15.31687726215149</v>
      </c>
      <c r="D1986" s="98">
        <f t="shared" si="232"/>
        <v>11.287011828358821</v>
      </c>
      <c r="E1986" s="98">
        <v>103.34843434343735</v>
      </c>
      <c r="F1986" s="98">
        <f t="shared" si="230"/>
        <v>90.462110207995622</v>
      </c>
      <c r="G1986" s="98">
        <v>70270.204121863309</v>
      </c>
      <c r="H1986" s="98">
        <v>19.483083767361112</v>
      </c>
      <c r="I1986" s="98">
        <v>17017.995431034564</v>
      </c>
      <c r="J1986" s="98">
        <f t="shared" si="226"/>
        <v>83.865350576076239</v>
      </c>
      <c r="K1986" s="98">
        <v>65309.25</v>
      </c>
      <c r="L1986" s="98">
        <f t="shared" si="227"/>
        <v>376.00491177067778</v>
      </c>
      <c r="M1986" s="98">
        <f t="shared" si="229"/>
        <v>376.95042450135946</v>
      </c>
      <c r="N1986" s="98">
        <v>11519.590003255209</v>
      </c>
      <c r="O1986" s="98">
        <v>7527.5825000000004</v>
      </c>
      <c r="P1986" s="98">
        <v>395.70416666666665</v>
      </c>
      <c r="Q1986" s="98">
        <v>19.699254895988851</v>
      </c>
      <c r="R1986" s="98">
        <f t="shared" si="231"/>
        <v>19.047012484784851</v>
      </c>
      <c r="S1986" s="98">
        <f t="shared" si="228"/>
        <v>1181.955293759331</v>
      </c>
      <c r="T1986" s="101">
        <v>15.956791953965116</v>
      </c>
    </row>
    <row r="1987" spans="2:20" x14ac:dyDescent="0.2">
      <c r="B1987" s="100">
        <v>43743.625</v>
      </c>
      <c r="C1987" s="98">
        <v>14.276176537407769</v>
      </c>
      <c r="D1987" s="98">
        <f t="shared" si="232"/>
        <v>11.293491881924522</v>
      </c>
      <c r="E1987" s="98">
        <v>99.55972222222222</v>
      </c>
      <c r="F1987" s="98">
        <f t="shared" si="230"/>
        <v>91.031053109231095</v>
      </c>
      <c r="G1987" s="98">
        <v>76595.392629630369</v>
      </c>
      <c r="H1987" s="98">
        <v>21.602256944444445</v>
      </c>
      <c r="I1987" s="98">
        <v>18260.406666666666</v>
      </c>
      <c r="J1987" s="98">
        <f t="shared" si="226"/>
        <v>77.957465277777771</v>
      </c>
      <c r="K1987" s="98">
        <v>65309.25</v>
      </c>
      <c r="L1987" s="98">
        <f t="shared" si="227"/>
        <v>376.16862186626429</v>
      </c>
      <c r="M1987" s="98">
        <f t="shared" si="229"/>
        <v>376.88429222776927</v>
      </c>
      <c r="N1987" s="98">
        <v>10990.363159179688</v>
      </c>
      <c r="O1987" s="98">
        <v>7310.9883333333337</v>
      </c>
      <c r="P1987" s="98">
        <v>396.28001851852156</v>
      </c>
      <c r="Q1987" s="98">
        <v>20.111396652257277</v>
      </c>
      <c r="R1987" s="98">
        <f t="shared" si="231"/>
        <v>19.1193736001559</v>
      </c>
      <c r="S1987" s="98">
        <f t="shared" si="228"/>
        <v>1206.6837991354366</v>
      </c>
      <c r="T1987" s="101">
        <v>15.083223420609462</v>
      </c>
    </row>
    <row r="1988" spans="2:20" x14ac:dyDescent="0.2">
      <c r="B1988" s="100">
        <v>43743.666666666664</v>
      </c>
      <c r="C1988" s="98">
        <v>13.716209613217249</v>
      </c>
      <c r="D1988" s="98">
        <f t="shared" si="232"/>
        <v>11.296871348772763</v>
      </c>
      <c r="E1988" s="98">
        <v>96.186666666666667</v>
      </c>
      <c r="F1988" s="98">
        <f t="shared" si="230"/>
        <v>90.135410748119966</v>
      </c>
      <c r="G1988" s="98">
        <v>82546.636111111118</v>
      </c>
      <c r="H1988" s="98">
        <v>21.734543960812477</v>
      </c>
      <c r="I1988" s="98">
        <v>19510.801666666666</v>
      </c>
      <c r="J1988" s="98">
        <f t="shared" si="226"/>
        <v>74.452122705854194</v>
      </c>
      <c r="K1988" s="98">
        <v>65309.25</v>
      </c>
      <c r="L1988" s="98">
        <f t="shared" si="227"/>
        <v>307.30974547527421</v>
      </c>
      <c r="M1988" s="98">
        <f t="shared" si="229"/>
        <v>374.00128532092305</v>
      </c>
      <c r="N1988" s="98">
        <v>10531.199532756806</v>
      </c>
      <c r="O1988" s="98">
        <v>7216.835</v>
      </c>
      <c r="P1988" s="98">
        <v>317.86574074056415</v>
      </c>
      <c r="Q1988" s="98">
        <v>10.555995265289933</v>
      </c>
      <c r="R1988" s="98">
        <f t="shared" si="231"/>
        <v>18.746180661315254</v>
      </c>
      <c r="S1988" s="98">
        <f t="shared" si="228"/>
        <v>633.35971591739599</v>
      </c>
      <c r="T1988" s="101">
        <v>14.828268868658277</v>
      </c>
    </row>
    <row r="1989" spans="2:20" x14ac:dyDescent="0.2">
      <c r="B1989" s="100">
        <v>43743.708333333336</v>
      </c>
      <c r="C1989" s="98">
        <v>13.023155582216051</v>
      </c>
      <c r="D1989" s="98">
        <f t="shared" si="232"/>
        <v>11.290941484959221</v>
      </c>
      <c r="E1989" s="98">
        <v>116.24093253969318</v>
      </c>
      <c r="F1989" s="98">
        <f t="shared" si="230"/>
        <v>91.019940344681274</v>
      </c>
      <c r="G1989" s="98">
        <v>89346.000683059698</v>
      </c>
      <c r="H1989" s="98">
        <v>21.687792968749999</v>
      </c>
      <c r="I1989" s="98">
        <v>20781.841666666667</v>
      </c>
      <c r="J1989" s="98">
        <f t="shared" si="226"/>
        <v>94.553139570943173</v>
      </c>
      <c r="K1989" s="98">
        <v>65309.25</v>
      </c>
      <c r="L1989" s="98">
        <f t="shared" si="227"/>
        <v>378.57421662831882</v>
      </c>
      <c r="M1989" s="98">
        <f t="shared" si="229"/>
        <v>374.11284752457999</v>
      </c>
      <c r="N1989" s="98">
        <v>10147.824545898438</v>
      </c>
      <c r="O1989" s="98">
        <v>7212.2891666666665</v>
      </c>
      <c r="P1989" s="98">
        <v>396.00916666666666</v>
      </c>
      <c r="Q1989" s="98">
        <v>17.434950038347807</v>
      </c>
      <c r="R1989" s="98">
        <f t="shared" si="231"/>
        <v>18.645239599631768</v>
      </c>
      <c r="S1989" s="98">
        <f t="shared" si="228"/>
        <v>1046.0970023008686</v>
      </c>
      <c r="T1989" s="101">
        <v>13.216804915865263</v>
      </c>
    </row>
    <row r="1990" spans="2:20" x14ac:dyDescent="0.2">
      <c r="B1990" s="100">
        <v>43743.75</v>
      </c>
      <c r="C1990" s="98">
        <v>12.743202421665192</v>
      </c>
      <c r="D1990" s="98">
        <f t="shared" si="232"/>
        <v>11.281338503589417</v>
      </c>
      <c r="E1990" s="98">
        <v>103.54875</v>
      </c>
      <c r="F1990" s="98">
        <f t="shared" si="230"/>
        <v>91.768881316903489</v>
      </c>
      <c r="G1990" s="98">
        <v>95199.502948718073</v>
      </c>
      <c r="H1990" s="98">
        <v>19.540429687500001</v>
      </c>
      <c r="I1990" s="98">
        <v>22053.987621296761</v>
      </c>
      <c r="J1990" s="98">
        <f t="shared" ref="J1990:J2053" si="233">E1990-H1990</f>
        <v>84.00832031249999</v>
      </c>
      <c r="K1990" s="98">
        <v>65309.25</v>
      </c>
      <c r="L1990" s="98">
        <f t="shared" ref="L1990:L2053" si="234">P1990-Q1990</f>
        <v>384.32168118766202</v>
      </c>
      <c r="M1990" s="98">
        <f t="shared" si="229"/>
        <v>374.3494465353408</v>
      </c>
      <c r="N1990" s="98">
        <v>9893.3920629882814</v>
      </c>
      <c r="O1990" s="98">
        <v>7208.5708333333332</v>
      </c>
      <c r="P1990" s="98">
        <v>396.15921296296023</v>
      </c>
      <c r="Q1990" s="98">
        <v>11.837531775298219</v>
      </c>
      <c r="R1990" s="98">
        <f t="shared" si="231"/>
        <v>18.406848536401693</v>
      </c>
      <c r="S1990" s="98">
        <f t="shared" ref="S1990:S2053" si="235">Q1990*60</f>
        <v>710.25190651789308</v>
      </c>
      <c r="T1990" s="101">
        <v>13.041072483368529</v>
      </c>
    </row>
    <row r="1991" spans="2:20" x14ac:dyDescent="0.2">
      <c r="B1991" s="100">
        <v>43743.791666666664</v>
      </c>
      <c r="C1991" s="98">
        <v>12.865741642625718</v>
      </c>
      <c r="D1991" s="98">
        <f t="shared" si="232"/>
        <v>11.275445757320574</v>
      </c>
      <c r="E1991" s="98">
        <v>92.420586419701579</v>
      </c>
      <c r="F1991" s="98">
        <f t="shared" si="230"/>
        <v>92.116521491798451</v>
      </c>
      <c r="G1991" s="98">
        <v>101943.79303118984</v>
      </c>
      <c r="H1991" s="98">
        <v>19.818977864583335</v>
      </c>
      <c r="I1991" s="98">
        <v>23328.068093869686</v>
      </c>
      <c r="J1991" s="98">
        <f t="shared" si="233"/>
        <v>72.601608555118247</v>
      </c>
      <c r="K1991" s="98">
        <v>65309.25</v>
      </c>
      <c r="L1991" s="98">
        <f t="shared" si="234"/>
        <v>385.53470043962642</v>
      </c>
      <c r="M1991" s="98">
        <f t="shared" si="229"/>
        <v>374.72673681733619</v>
      </c>
      <c r="N1991" s="98">
        <v>9946.3400309244789</v>
      </c>
      <c r="O1991" s="98">
        <v>7211.4283333333333</v>
      </c>
      <c r="P1991" s="98">
        <v>396.29975308641792</v>
      </c>
      <c r="Q1991" s="98">
        <v>10.76505264679151</v>
      </c>
      <c r="R1991" s="98">
        <f t="shared" si="231"/>
        <v>18.045355258007113</v>
      </c>
      <c r="S1991" s="98">
        <f t="shared" si="235"/>
        <v>645.90315880749063</v>
      </c>
      <c r="T1991" s="101">
        <v>12.91327303674486</v>
      </c>
    </row>
    <row r="1992" spans="2:20" x14ac:dyDescent="0.2">
      <c r="B1992" s="100">
        <v>43743.833333333336</v>
      </c>
      <c r="C1992" s="98">
        <v>12.738243262755374</v>
      </c>
      <c r="D1992" s="98">
        <f t="shared" si="232"/>
        <v>11.266318501988925</v>
      </c>
      <c r="E1992" s="98">
        <v>133.09629629638459</v>
      </c>
      <c r="F1992" s="98">
        <f t="shared" si="230"/>
        <v>93.63981624488855</v>
      </c>
      <c r="G1992" s="98">
        <v>108065.88333333333</v>
      </c>
      <c r="H1992" s="98">
        <v>21.231054687499999</v>
      </c>
      <c r="I1992" s="98">
        <v>24582.318055555555</v>
      </c>
      <c r="J1992" s="98">
        <f t="shared" si="233"/>
        <v>111.86524160888459</v>
      </c>
      <c r="K1992" s="98">
        <v>65309.25</v>
      </c>
      <c r="L1992" s="98">
        <f t="shared" si="234"/>
        <v>381.81636064152934</v>
      </c>
      <c r="M1992" s="98">
        <f t="shared" si="229"/>
        <v>374.87704922968015</v>
      </c>
      <c r="N1992" s="98">
        <v>9953.4287312825527</v>
      </c>
      <c r="O1992" s="98">
        <v>7210.774166666667</v>
      </c>
      <c r="P1992" s="98">
        <v>396.13055555555553</v>
      </c>
      <c r="Q1992" s="98">
        <v>14.314194914026173</v>
      </c>
      <c r="R1992" s="98">
        <f t="shared" si="231"/>
        <v>17.885015839489817</v>
      </c>
      <c r="S1992" s="98">
        <f t="shared" si="235"/>
        <v>858.85169484157041</v>
      </c>
      <c r="T1992" s="101">
        <v>13.097851617197609</v>
      </c>
    </row>
    <row r="1993" spans="2:20" x14ac:dyDescent="0.2">
      <c r="B1993" s="100">
        <v>43743.875</v>
      </c>
      <c r="C1993" s="98">
        <v>12.617859052552117</v>
      </c>
      <c r="D1993" s="98">
        <f t="shared" si="232"/>
        <v>11.253542547912007</v>
      </c>
      <c r="E1993" s="98">
        <v>100.12986111111111</v>
      </c>
      <c r="F1993" s="98">
        <f t="shared" si="230"/>
        <v>93.899532680073733</v>
      </c>
      <c r="G1993" s="98">
        <v>114660.74046296239</v>
      </c>
      <c r="H1993" s="98">
        <v>21.629828559027779</v>
      </c>
      <c r="I1993" s="98">
        <v>25827.592222222222</v>
      </c>
      <c r="J1993" s="98">
        <f t="shared" si="233"/>
        <v>78.500032552083326</v>
      </c>
      <c r="K1993" s="98">
        <v>65309.25</v>
      </c>
      <c r="L1993" s="98">
        <f t="shared" si="234"/>
        <v>384.79572178008453</v>
      </c>
      <c r="M1993" s="98">
        <f t="shared" si="229"/>
        <v>375.17699676981721</v>
      </c>
      <c r="N1993" s="98">
        <v>9846.8094067382808</v>
      </c>
      <c r="O1993" s="98">
        <v>7208.4</v>
      </c>
      <c r="P1993" s="98">
        <v>395.44664930555558</v>
      </c>
      <c r="Q1993" s="98">
        <v>10.650927525471069</v>
      </c>
      <c r="R1993" s="98">
        <f t="shared" si="231"/>
        <v>17.595248903131839</v>
      </c>
      <c r="S1993" s="98">
        <f t="shared" si="235"/>
        <v>639.05565152826409</v>
      </c>
      <c r="T1993" s="101">
        <v>12.896750442772431</v>
      </c>
    </row>
    <row r="1994" spans="2:20" x14ac:dyDescent="0.2">
      <c r="B1994" s="100">
        <v>43743.916666666664</v>
      </c>
      <c r="C1994" s="98">
        <v>12.503471752447593</v>
      </c>
      <c r="D1994" s="98">
        <f t="shared" si="232"/>
        <v>11.243716342981715</v>
      </c>
      <c r="E1994" s="98">
        <v>108.31</v>
      </c>
      <c r="F1994" s="98">
        <f t="shared" si="230"/>
        <v>95.083394562790716</v>
      </c>
      <c r="G1994" s="98">
        <v>121143.94197222113</v>
      </c>
      <c r="H1994" s="98">
        <v>21.063509114583333</v>
      </c>
      <c r="I1994" s="98">
        <v>27072.945977777745</v>
      </c>
      <c r="J1994" s="98">
        <f t="shared" si="233"/>
        <v>87.246490885416677</v>
      </c>
      <c r="K1994" s="98">
        <v>65309.25</v>
      </c>
      <c r="L1994" s="98">
        <f t="shared" si="234"/>
        <v>381.55251381169228</v>
      </c>
      <c r="M1994" s="98">
        <f t="shared" si="229"/>
        <v>375.41657920460239</v>
      </c>
      <c r="N1994" s="98">
        <v>9740.1539355468758</v>
      </c>
      <c r="O1994" s="98">
        <v>7208.5933333333332</v>
      </c>
      <c r="P1994" s="98">
        <v>396.32361111111112</v>
      </c>
      <c r="Q1994" s="98">
        <v>14.771097299418827</v>
      </c>
      <c r="R1994" s="98">
        <f t="shared" si="231"/>
        <v>17.353756746124386</v>
      </c>
      <c r="S1994" s="98">
        <f t="shared" si="235"/>
        <v>886.26583796512955</v>
      </c>
      <c r="T1994" s="101">
        <v>12.90439582235723</v>
      </c>
    </row>
    <row r="1995" spans="2:20" x14ac:dyDescent="0.2">
      <c r="B1995" s="100">
        <v>43743.958333333336</v>
      </c>
      <c r="C1995" s="98">
        <v>11.931624998781416</v>
      </c>
      <c r="D1995" s="98">
        <f t="shared" si="232"/>
        <v>11.222311564863233</v>
      </c>
      <c r="E1995" s="98">
        <v>98.096388888888896</v>
      </c>
      <c r="F1995" s="98">
        <f t="shared" si="230"/>
        <v>94.497671183161103</v>
      </c>
      <c r="G1995" s="98">
        <v>127347.72777777778</v>
      </c>
      <c r="H1995" s="98">
        <v>19.164746093750001</v>
      </c>
      <c r="I1995" s="98">
        <v>28311.434579629607</v>
      </c>
      <c r="J1995" s="98">
        <f t="shared" si="233"/>
        <v>78.931642795138899</v>
      </c>
      <c r="K1995" s="98">
        <v>65309.25</v>
      </c>
      <c r="L1995" s="98">
        <f t="shared" si="234"/>
        <v>383.52766203642767</v>
      </c>
      <c r="M1995" s="98">
        <f t="shared" si="229"/>
        <v>375.64621894150451</v>
      </c>
      <c r="N1995" s="98">
        <v>9346.9860514322918</v>
      </c>
      <c r="O1995" s="98">
        <v>7207.8633333333337</v>
      </c>
      <c r="P1995" s="98">
        <v>396.14367283950247</v>
      </c>
      <c r="Q1995" s="98">
        <v>12.616010803074783</v>
      </c>
      <c r="R1995" s="98">
        <f t="shared" si="231"/>
        <v>17.126168192349578</v>
      </c>
      <c r="S1995" s="98">
        <f t="shared" si="235"/>
        <v>756.96064818448701</v>
      </c>
      <c r="T1995" s="101">
        <v>12.383361873448044</v>
      </c>
    </row>
    <row r="1996" spans="2:20" x14ac:dyDescent="0.2">
      <c r="B1996" s="100">
        <v>43744</v>
      </c>
      <c r="C1996" s="98">
        <v>11.399638773600261</v>
      </c>
      <c r="D1996" s="98">
        <f t="shared" si="232"/>
        <v>11.20323788129892</v>
      </c>
      <c r="E1996" s="98">
        <v>109.12386111111277</v>
      </c>
      <c r="F1996" s="98">
        <f t="shared" si="230"/>
        <v>95.517183914642644</v>
      </c>
      <c r="G1996" s="98">
        <v>133835.29753086038</v>
      </c>
      <c r="H1996" s="98">
        <v>19.200010850694444</v>
      </c>
      <c r="I1996" s="98">
        <v>29561.28118518538</v>
      </c>
      <c r="J1996" s="98">
        <f t="shared" si="233"/>
        <v>89.923850260418334</v>
      </c>
      <c r="K1996" s="98">
        <v>65309.25</v>
      </c>
      <c r="L1996" s="98">
        <f t="shared" si="234"/>
        <v>383.96138967759492</v>
      </c>
      <c r="M1996" s="98">
        <f t="shared" si="229"/>
        <v>375.99868110152516</v>
      </c>
      <c r="N1996" s="98">
        <v>9063.113907877605</v>
      </c>
      <c r="O1996" s="98">
        <v>7206.6183333333329</v>
      </c>
      <c r="P1996" s="98">
        <v>395.91211934155888</v>
      </c>
      <c r="Q1996" s="98">
        <v>11.950729663963948</v>
      </c>
      <c r="R1996" s="98">
        <f t="shared" si="231"/>
        <v>16.765449430819874</v>
      </c>
      <c r="S1996" s="98">
        <f t="shared" si="235"/>
        <v>717.04377983783684</v>
      </c>
      <c r="T1996" s="101">
        <v>11.936383381014069</v>
      </c>
    </row>
    <row r="1997" spans="2:20" x14ac:dyDescent="0.2">
      <c r="B1997" s="100">
        <v>43744.041666666664</v>
      </c>
      <c r="C1997" s="98">
        <v>10.245890502452385</v>
      </c>
      <c r="D1997" s="98">
        <f t="shared" si="232"/>
        <v>11.187295242324735</v>
      </c>
      <c r="E1997" s="98">
        <v>106.81680555555556</v>
      </c>
      <c r="F1997" s="98">
        <f t="shared" si="230"/>
        <v>96.421379516494483</v>
      </c>
      <c r="G1997" s="98">
        <v>4015.0826388888891</v>
      </c>
      <c r="H1997" s="98">
        <v>21.418467881944444</v>
      </c>
      <c r="I1997" s="98">
        <v>936.70166666666671</v>
      </c>
      <c r="J1997" s="98">
        <f t="shared" si="233"/>
        <v>85.39833767361111</v>
      </c>
      <c r="K1997" s="98">
        <v>7666.1170248148173</v>
      </c>
      <c r="L1997" s="98">
        <f t="shared" si="234"/>
        <v>384.64373101418636</v>
      </c>
      <c r="M1997" s="98">
        <f t="shared" si="229"/>
        <v>376.30557569248907</v>
      </c>
      <c r="N1997" s="98">
        <v>8602.9653776041669</v>
      </c>
      <c r="O1997" s="98">
        <v>7209.3924999999999</v>
      </c>
      <c r="P1997" s="98">
        <v>395.88564814832478</v>
      </c>
      <c r="Q1997" s="98">
        <v>11.241917134138445</v>
      </c>
      <c r="R1997" s="98">
        <f t="shared" si="231"/>
        <v>16.446728065172167</v>
      </c>
      <c r="S1997" s="98">
        <f t="shared" si="235"/>
        <v>674.5150280483067</v>
      </c>
      <c r="T1997" s="101">
        <v>11.513889832595984</v>
      </c>
    </row>
    <row r="1998" spans="2:20" x14ac:dyDescent="0.2">
      <c r="B1998" s="100">
        <v>43744.083333333336</v>
      </c>
      <c r="C1998" s="98">
        <v>9.0616535939110658</v>
      </c>
      <c r="D1998" s="98">
        <f t="shared" si="232"/>
        <v>11.176132669619362</v>
      </c>
      <c r="E1998" s="98">
        <v>90.178333333333327</v>
      </c>
      <c r="F1998" s="98">
        <f t="shared" si="230"/>
        <v>96.694527664642635</v>
      </c>
      <c r="G1998" s="98">
        <v>9382.3777777777777</v>
      </c>
      <c r="H1998" s="98">
        <v>21.818641493055555</v>
      </c>
      <c r="I1998" s="98">
        <v>1945.4580555555556</v>
      </c>
      <c r="J1998" s="98">
        <f t="shared" si="233"/>
        <v>68.359691840277776</v>
      </c>
      <c r="K1998" s="98">
        <v>21829.379184570313</v>
      </c>
      <c r="L1998" s="98">
        <f t="shared" si="234"/>
        <v>381.54223551952174</v>
      </c>
      <c r="M1998" s="98">
        <f t="shared" si="229"/>
        <v>376.39686613945952</v>
      </c>
      <c r="N1998" s="98">
        <v>7692.0354663085936</v>
      </c>
      <c r="O1998" s="98">
        <v>7202.9841666666671</v>
      </c>
      <c r="P1998" s="98">
        <v>396.03944444444443</v>
      </c>
      <c r="Q1998" s="98">
        <v>14.497208924922678</v>
      </c>
      <c r="R1998" s="98">
        <f t="shared" si="231"/>
        <v>16.361565447419462</v>
      </c>
      <c r="S1998" s="98">
        <f t="shared" si="235"/>
        <v>869.83253549536062</v>
      </c>
      <c r="T1998" s="101">
        <v>10.325911546382638</v>
      </c>
    </row>
    <row r="1999" spans="2:20" x14ac:dyDescent="0.2">
      <c r="B1999" s="100">
        <v>43744.125</v>
      </c>
      <c r="C1999" s="98">
        <v>7.8007773014344277</v>
      </c>
      <c r="D1999" s="98">
        <f t="shared" si="232"/>
        <v>11.166922184583344</v>
      </c>
      <c r="E1999" s="98">
        <v>126.50361111111111</v>
      </c>
      <c r="F1999" s="98">
        <f t="shared" si="230"/>
        <v>98.109215164642649</v>
      </c>
      <c r="G1999" s="98">
        <v>15573.699191924201</v>
      </c>
      <c r="H1999" s="98">
        <v>21.363118489583332</v>
      </c>
      <c r="I1999" s="98">
        <v>3195.0423240740556</v>
      </c>
      <c r="J1999" s="98">
        <f t="shared" si="233"/>
        <v>105.14049262152778</v>
      </c>
      <c r="K1999" s="98">
        <v>36656.457449544272</v>
      </c>
      <c r="L1999" s="98">
        <f t="shared" si="234"/>
        <v>385.77262737533715</v>
      </c>
      <c r="M1999" s="98">
        <f t="shared" si="229"/>
        <v>376.90928597953416</v>
      </c>
      <c r="N1999" s="98">
        <v>6901.3416524251306</v>
      </c>
      <c r="O1999" s="98">
        <v>7203.7025000000003</v>
      </c>
      <c r="P1999" s="98">
        <v>396.29574074074628</v>
      </c>
      <c r="Q1999" s="98">
        <v>10.523113365409145</v>
      </c>
      <c r="R1999" s="98">
        <f t="shared" si="231"/>
        <v>15.852926471542554</v>
      </c>
      <c r="S1999" s="98">
        <f t="shared" si="235"/>
        <v>631.38680192454876</v>
      </c>
      <c r="T1999" s="101">
        <v>9.0348994010553643</v>
      </c>
    </row>
    <row r="2000" spans="2:20" x14ac:dyDescent="0.2">
      <c r="B2000" s="100">
        <v>43744.166666666664</v>
      </c>
      <c r="C2000" s="98">
        <v>7.2737704123391049</v>
      </c>
      <c r="D2000" s="98">
        <f t="shared" si="232"/>
        <v>11.166084254579744</v>
      </c>
      <c r="E2000" s="98">
        <v>98.947685185207263</v>
      </c>
      <c r="F2000" s="98">
        <f t="shared" si="230"/>
        <v>98.522857139952194</v>
      </c>
      <c r="G2000" s="98">
        <v>21717.068827159404</v>
      </c>
      <c r="H2000" s="98">
        <v>18.872764756944445</v>
      </c>
      <c r="I2000" s="98">
        <v>4430.4013425931253</v>
      </c>
      <c r="J2000" s="98">
        <f t="shared" si="233"/>
        <v>80.074920428262814</v>
      </c>
      <c r="K2000" s="98">
        <v>48780.744592013885</v>
      </c>
      <c r="L2000" s="98">
        <f t="shared" si="234"/>
        <v>381.7154392058444</v>
      </c>
      <c r="M2000" s="98">
        <f t="shared" si="229"/>
        <v>377.01350858966447</v>
      </c>
      <c r="N2000" s="98">
        <v>6455.6959517415362</v>
      </c>
      <c r="O2000" s="98">
        <v>7206.1674999999996</v>
      </c>
      <c r="P2000" s="98">
        <v>396.2748148148093</v>
      </c>
      <c r="Q2000" s="98">
        <v>14.559375608964928</v>
      </c>
      <c r="R2000" s="98">
        <f t="shared" si="231"/>
        <v>15.760695566658958</v>
      </c>
      <c r="S2000" s="98">
        <f t="shared" si="235"/>
        <v>873.56253653789565</v>
      </c>
      <c r="T2000" s="101">
        <v>7.9621167510747908</v>
      </c>
    </row>
    <row r="2001" spans="2:20" x14ac:dyDescent="0.2">
      <c r="B2001" s="100">
        <v>43744.208333333336</v>
      </c>
      <c r="C2001" s="98">
        <v>6.6828076438327679</v>
      </c>
      <c r="D2001" s="98">
        <f t="shared" si="232"/>
        <v>11.169573138234549</v>
      </c>
      <c r="E2001" s="98">
        <v>94.026388888888889</v>
      </c>
      <c r="F2001" s="98">
        <f t="shared" si="230"/>
        <v>99.302359454767029</v>
      </c>
      <c r="G2001" s="98">
        <v>27718.374888887571</v>
      </c>
      <c r="H2001" s="98">
        <v>19.476106770833333</v>
      </c>
      <c r="I2001" s="98">
        <v>5683.131818996535</v>
      </c>
      <c r="J2001" s="98">
        <f t="shared" si="233"/>
        <v>74.550282118055549</v>
      </c>
      <c r="K2001" s="98">
        <v>56212.384534143341</v>
      </c>
      <c r="L2001" s="98">
        <f t="shared" si="234"/>
        <v>381.75655044416743</v>
      </c>
      <c r="M2001" s="98">
        <f t="shared" si="229"/>
        <v>377.22462387812539</v>
      </c>
      <c r="N2001" s="98">
        <v>5966.3609525553384</v>
      </c>
      <c r="O2001" s="98">
        <v>7205.1841666666669</v>
      </c>
      <c r="P2001" s="98">
        <v>396.01046296291884</v>
      </c>
      <c r="Q2001" s="98">
        <v>14.253912518751394</v>
      </c>
      <c r="R2001" s="98">
        <f t="shared" si="231"/>
        <v>15.547862906062194</v>
      </c>
      <c r="S2001" s="98">
        <f t="shared" si="235"/>
        <v>855.23475112508356</v>
      </c>
      <c r="T2001" s="101">
        <v>7.4255096105376852</v>
      </c>
    </row>
    <row r="2002" spans="2:20" x14ac:dyDescent="0.2">
      <c r="B2002" s="100">
        <v>43744.25</v>
      </c>
      <c r="C2002" s="98">
        <v>6.2126598066753811</v>
      </c>
      <c r="D2002" s="98">
        <f t="shared" si="232"/>
        <v>11.1649831770634</v>
      </c>
      <c r="E2002" s="98">
        <v>89.503611111111113</v>
      </c>
      <c r="F2002" s="98">
        <f t="shared" si="230"/>
        <v>98.584350195507781</v>
      </c>
      <c r="G2002" s="98">
        <v>33313.977777777778</v>
      </c>
      <c r="H2002" s="98">
        <v>21.446202256944446</v>
      </c>
      <c r="I2002" s="98">
        <v>6931.5463888888889</v>
      </c>
      <c r="J2002" s="98">
        <f t="shared" si="233"/>
        <v>68.057408854166667</v>
      </c>
      <c r="K2002" s="98">
        <v>62078.855008680555</v>
      </c>
      <c r="L2002" s="98">
        <f t="shared" si="234"/>
        <v>383.52768945704315</v>
      </c>
      <c r="M2002" s="98">
        <f t="shared" si="229"/>
        <v>377.46386523987576</v>
      </c>
      <c r="N2002" s="98">
        <v>5685.1289514160153</v>
      </c>
      <c r="O2002" s="98">
        <v>7203.5958333333338</v>
      </c>
      <c r="P2002" s="98">
        <v>396.03527777777776</v>
      </c>
      <c r="Q2002" s="98">
        <v>12.5075883207346</v>
      </c>
      <c r="R2002" s="98">
        <f t="shared" si="231"/>
        <v>15.3187105756507</v>
      </c>
      <c r="S2002" s="98">
        <f t="shared" si="235"/>
        <v>750.45529924407595</v>
      </c>
      <c r="T2002" s="101">
        <v>6.9940402022997539</v>
      </c>
    </row>
    <row r="2003" spans="2:20" x14ac:dyDescent="0.2">
      <c r="B2003" s="100">
        <v>43744.291666666664</v>
      </c>
      <c r="C2003" s="98">
        <v>6.1125848895833927</v>
      </c>
      <c r="D2003" s="98">
        <f t="shared" si="232"/>
        <v>11.161210994937063</v>
      </c>
      <c r="E2003" s="98">
        <v>91.409682539684908</v>
      </c>
      <c r="F2003" s="98">
        <f t="shared" si="230"/>
        <v>99.388405255031671</v>
      </c>
      <c r="G2003" s="98">
        <v>39141.752230046986</v>
      </c>
      <c r="H2003" s="98">
        <v>20.87939453125</v>
      </c>
      <c r="I2003" s="98">
        <v>8163.8611111111113</v>
      </c>
      <c r="J2003" s="98">
        <f t="shared" si="233"/>
        <v>70.530288008434908</v>
      </c>
      <c r="K2003" s="98">
        <v>65132.768667173383</v>
      </c>
      <c r="L2003" s="98">
        <f t="shared" si="234"/>
        <v>380.19676324537232</v>
      </c>
      <c r="M2003" s="98">
        <f t="shared" si="229"/>
        <v>377.7524310177289</v>
      </c>
      <c r="N2003" s="98">
        <v>5510.9683797200523</v>
      </c>
      <c r="O2003" s="98">
        <v>7201.5891666666666</v>
      </c>
      <c r="P2003" s="98">
        <v>395.97222222222223</v>
      </c>
      <c r="Q2003" s="98">
        <v>15.775458976849913</v>
      </c>
      <c r="R2003" s="98">
        <f t="shared" si="231"/>
        <v>15.030306834834631</v>
      </c>
      <c r="S2003" s="98">
        <f t="shared" si="235"/>
        <v>946.52753861099484</v>
      </c>
      <c r="T2003" s="101">
        <v>6.5850065186288624</v>
      </c>
    </row>
    <row r="2004" spans="2:20" x14ac:dyDescent="0.2">
      <c r="B2004" s="100">
        <v>43744.333333333336</v>
      </c>
      <c r="C2004" s="98">
        <v>6.3967976909680555</v>
      </c>
      <c r="D2004" s="98">
        <f t="shared" si="232"/>
        <v>11.161914340826018</v>
      </c>
      <c r="E2004" s="98">
        <v>95.646759259253741</v>
      </c>
      <c r="F2004" s="98">
        <f t="shared" si="230"/>
        <v>99.930145224167248</v>
      </c>
      <c r="G2004" s="98">
        <v>44156.205555555556</v>
      </c>
      <c r="H2004" s="98">
        <v>21.559994310224091</v>
      </c>
      <c r="I2004" s="98">
        <v>9406.4292212962864</v>
      </c>
      <c r="J2004" s="98">
        <f t="shared" si="233"/>
        <v>74.086764949029657</v>
      </c>
      <c r="K2004" s="98">
        <v>65135.09765625</v>
      </c>
      <c r="L2004" s="98">
        <f t="shared" si="234"/>
        <v>380.84757112237105</v>
      </c>
      <c r="M2004" s="98">
        <f t="shared" si="229"/>
        <v>377.79196959785548</v>
      </c>
      <c r="N2004" s="98">
        <v>5665.6893599446612</v>
      </c>
      <c r="O2004" s="98">
        <v>7200.4808333333331</v>
      </c>
      <c r="P2004" s="98">
        <v>396.54748842592659</v>
      </c>
      <c r="Q2004" s="98">
        <v>15.699917303555541</v>
      </c>
      <c r="R2004" s="98">
        <f t="shared" si="231"/>
        <v>15.01300735578821</v>
      </c>
      <c r="S2004" s="98">
        <f t="shared" si="235"/>
        <v>941.99503821333246</v>
      </c>
      <c r="T2004" s="101">
        <v>6.7343812562007868</v>
      </c>
    </row>
    <row r="2005" spans="2:20" x14ac:dyDescent="0.2">
      <c r="B2005" s="100">
        <v>43744.375</v>
      </c>
      <c r="C2005" s="98">
        <v>7.6894262179613317</v>
      </c>
      <c r="D2005" s="98">
        <f t="shared" si="232"/>
        <v>11.150700204071628</v>
      </c>
      <c r="E2005" s="98">
        <v>68.098888888888894</v>
      </c>
      <c r="F2005" s="98">
        <f t="shared" si="230"/>
        <v>99.106962353796874</v>
      </c>
      <c r="G2005" s="98">
        <v>49454.344444444447</v>
      </c>
      <c r="H2005" s="98">
        <v>19.133420138888887</v>
      </c>
      <c r="I2005" s="98">
        <v>10646.615740740726</v>
      </c>
      <c r="J2005" s="98">
        <f t="shared" si="233"/>
        <v>48.965468750000007</v>
      </c>
      <c r="K2005" s="98">
        <v>65135.09765625</v>
      </c>
      <c r="L2005" s="98">
        <f t="shared" si="234"/>
        <v>378.90273915044963</v>
      </c>
      <c r="M2005" s="98">
        <f t="shared" si="229"/>
        <v>377.89895242719035</v>
      </c>
      <c r="N2005" s="98">
        <v>6466.0938745117192</v>
      </c>
      <c r="O2005" s="98">
        <v>7202.8424999999997</v>
      </c>
      <c r="P2005" s="98">
        <v>396.05048148148592</v>
      </c>
      <c r="Q2005" s="98">
        <v>17.147742331036262</v>
      </c>
      <c r="R2005" s="98">
        <f t="shared" si="231"/>
        <v>14.915179426144874</v>
      </c>
      <c r="S2005" s="98">
        <f t="shared" si="235"/>
        <v>1028.8645398621757</v>
      </c>
      <c r="T2005" s="101">
        <v>7.5445339706282537</v>
      </c>
    </row>
    <row r="2006" spans="2:20" x14ac:dyDescent="0.2">
      <c r="B2006" s="100">
        <v>43744.416666666664</v>
      </c>
      <c r="C2006" s="98">
        <v>10.507147405941764</v>
      </c>
      <c r="D2006" s="98">
        <f t="shared" si="232"/>
        <v>11.129020438034338</v>
      </c>
      <c r="E2006" s="98">
        <v>104.95277777777778</v>
      </c>
      <c r="F2006" s="98">
        <f t="shared" si="230"/>
        <v>100.21133735379688</v>
      </c>
      <c r="G2006" s="98">
        <v>54786.675975977581</v>
      </c>
      <c r="H2006" s="98">
        <v>19.310861545138888</v>
      </c>
      <c r="I2006" s="98">
        <v>11896.59466475063</v>
      </c>
      <c r="J2006" s="98">
        <f t="shared" si="233"/>
        <v>85.641916232638891</v>
      </c>
      <c r="K2006" s="98">
        <v>65135.09765625</v>
      </c>
      <c r="L2006" s="98">
        <f t="shared" si="234"/>
        <v>380.30560359163832</v>
      </c>
      <c r="M2006" s="98">
        <f t="shared" si="229"/>
        <v>378.05239972188474</v>
      </c>
      <c r="N2006" s="98">
        <v>8282.5648307291667</v>
      </c>
      <c r="O2006" s="98">
        <v>7207.8725000000004</v>
      </c>
      <c r="P2006" s="98">
        <v>396.17166666666668</v>
      </c>
      <c r="Q2006" s="98">
        <v>15.866063075028359</v>
      </c>
      <c r="R2006" s="98">
        <f t="shared" si="231"/>
        <v>14.770040387623533</v>
      </c>
      <c r="S2006" s="98">
        <f t="shared" si="235"/>
        <v>951.96378450170153</v>
      </c>
      <c r="T2006" s="101">
        <v>9.6213895499109316</v>
      </c>
    </row>
    <row r="2007" spans="2:20" x14ac:dyDescent="0.2">
      <c r="B2007" s="100">
        <v>43744.458333333336</v>
      </c>
      <c r="C2007" s="98">
        <v>13.542883625326471</v>
      </c>
      <c r="D2007" s="98">
        <f t="shared" si="232"/>
        <v>11.112850395852719</v>
      </c>
      <c r="E2007" s="98">
        <v>95.586111111111109</v>
      </c>
      <c r="F2007" s="98">
        <f t="shared" si="230"/>
        <v>100.2831081871302</v>
      </c>
      <c r="G2007" s="98">
        <v>59864.751543211009</v>
      </c>
      <c r="H2007" s="98">
        <v>21.197178819444446</v>
      </c>
      <c r="I2007" s="98">
        <v>13134.992777777778</v>
      </c>
      <c r="J2007" s="98">
        <f t="shared" si="233"/>
        <v>74.388932291666663</v>
      </c>
      <c r="K2007" s="98">
        <v>65135.09765625</v>
      </c>
      <c r="L2007" s="98">
        <f t="shared" si="234"/>
        <v>379.07129101855509</v>
      </c>
      <c r="M2007" s="98">
        <f t="shared" si="229"/>
        <v>378.26247380236424</v>
      </c>
      <c r="N2007" s="98">
        <v>10471.046063639324</v>
      </c>
      <c r="O2007" s="98">
        <v>7251.0050000000001</v>
      </c>
      <c r="P2007" s="98">
        <v>395.64527777777778</v>
      </c>
      <c r="Q2007" s="98">
        <v>16.573986759222688</v>
      </c>
      <c r="R2007" s="98">
        <f t="shared" si="231"/>
        <v>14.546659979990897</v>
      </c>
      <c r="S2007" s="98">
        <f t="shared" si="235"/>
        <v>994.43920555336126</v>
      </c>
      <c r="T2007" s="101">
        <v>12.560400861369239</v>
      </c>
    </row>
    <row r="2008" spans="2:20" x14ac:dyDescent="0.2">
      <c r="B2008" s="100">
        <v>43744.5</v>
      </c>
      <c r="C2008" s="98">
        <v>15.038851717313131</v>
      </c>
      <c r="D2008" s="98">
        <f t="shared" si="232"/>
        <v>11.077069355727296</v>
      </c>
      <c r="E2008" s="98">
        <v>102.79027777777777</v>
      </c>
      <c r="F2008" s="98">
        <f t="shared" si="230"/>
        <v>101.79377803666723</v>
      </c>
      <c r="G2008" s="98">
        <v>66120.115333331036</v>
      </c>
      <c r="H2008" s="98">
        <v>21.345431857638889</v>
      </c>
      <c r="I2008" s="98">
        <v>14369.23111111111</v>
      </c>
      <c r="J2008" s="98">
        <f t="shared" si="233"/>
        <v>81.444845920138889</v>
      </c>
      <c r="K2008" s="98">
        <v>65135.09765625</v>
      </c>
      <c r="L2008" s="98">
        <f t="shared" si="234"/>
        <v>374.10819130072161</v>
      </c>
      <c r="M2008" s="98">
        <f t="shared" si="229"/>
        <v>378.03174965453627</v>
      </c>
      <c r="N2008" s="98">
        <v>11416.442667643229</v>
      </c>
      <c r="O2008" s="98">
        <v>7506.45</v>
      </c>
      <c r="P2008" s="98">
        <v>396.03546296331615</v>
      </c>
      <c r="Q2008" s="98">
        <v>21.927271662594542</v>
      </c>
      <c r="R2008" s="98">
        <f t="shared" si="231"/>
        <v>14.78120357228538</v>
      </c>
      <c r="S2008" s="98">
        <f t="shared" si="235"/>
        <v>1315.6362997556726</v>
      </c>
      <c r="T2008" s="101">
        <v>14.694357809009185</v>
      </c>
    </row>
    <row r="2009" spans="2:20" x14ac:dyDescent="0.2">
      <c r="B2009" s="100">
        <v>43744.541666666664</v>
      </c>
      <c r="C2009" s="98">
        <v>15.529174481320918</v>
      </c>
      <c r="D2009" s="98">
        <f t="shared" si="232"/>
        <v>11.051109424520019</v>
      </c>
      <c r="E2009" s="98">
        <v>114.3875</v>
      </c>
      <c r="F2009" s="98">
        <f t="shared" si="230"/>
        <v>101.62124717245497</v>
      </c>
      <c r="G2009" s="98">
        <v>73049.388888888891</v>
      </c>
      <c r="H2009" s="98">
        <v>21.549799262152778</v>
      </c>
      <c r="I2009" s="98">
        <v>15616.617622222228</v>
      </c>
      <c r="J2009" s="98">
        <f t="shared" si="233"/>
        <v>92.837700737847229</v>
      </c>
      <c r="K2009" s="98">
        <v>65135.09765625</v>
      </c>
      <c r="L2009" s="98">
        <f t="shared" si="234"/>
        <v>375.03747834623272</v>
      </c>
      <c r="M2009" s="98">
        <f t="shared" si="229"/>
        <v>377.95814317110802</v>
      </c>
      <c r="N2009" s="98">
        <v>11636.082799479167</v>
      </c>
      <c r="O2009" s="98">
        <v>7588.0041666666666</v>
      </c>
      <c r="P2009" s="98">
        <v>395.96083333333331</v>
      </c>
      <c r="Q2009" s="98">
        <v>20.923354987100595</v>
      </c>
      <c r="R2009" s="98">
        <f t="shared" si="231"/>
        <v>14.841835518676563</v>
      </c>
      <c r="S2009" s="98">
        <f t="shared" si="235"/>
        <v>1255.4012992260357</v>
      </c>
      <c r="T2009" s="101">
        <v>15.357267785308778</v>
      </c>
    </row>
    <row r="2010" spans="2:20" x14ac:dyDescent="0.2">
      <c r="B2010" s="100">
        <v>43744.583333333336</v>
      </c>
      <c r="C2010" s="98">
        <v>15.406233854881592</v>
      </c>
      <c r="D2010" s="98">
        <f t="shared" si="232"/>
        <v>11.054832615883774</v>
      </c>
      <c r="E2010" s="98">
        <v>120.20851851852403</v>
      </c>
      <c r="F2010" s="98">
        <f t="shared" si="230"/>
        <v>102.32375067975026</v>
      </c>
      <c r="G2010" s="98">
        <v>80165.902303522962</v>
      </c>
      <c r="H2010" s="98">
        <v>19.224341299019606</v>
      </c>
      <c r="I2010" s="98">
        <v>16863.992031119789</v>
      </c>
      <c r="J2010" s="98">
        <f t="shared" si="233"/>
        <v>100.98417721950443</v>
      </c>
      <c r="K2010" s="98">
        <v>65135.09765625</v>
      </c>
      <c r="L2010" s="98">
        <f t="shared" si="234"/>
        <v>377.85133954669448</v>
      </c>
      <c r="M2010" s="98">
        <f t="shared" si="229"/>
        <v>378.03507766177535</v>
      </c>
      <c r="N2010" s="98">
        <v>11600.784212239583</v>
      </c>
      <c r="O2010" s="98">
        <v>7598.3458333333338</v>
      </c>
      <c r="P2010" s="98">
        <v>396.17527777777775</v>
      </c>
      <c r="Q2010" s="98">
        <v>18.323938231083254</v>
      </c>
      <c r="R2010" s="98">
        <f t="shared" si="231"/>
        <v>14.784530657638831</v>
      </c>
      <c r="S2010" s="98">
        <f t="shared" si="235"/>
        <v>1099.4362938649952</v>
      </c>
      <c r="T2010" s="101">
        <v>15.770306540790479</v>
      </c>
    </row>
    <row r="2011" spans="2:20" x14ac:dyDescent="0.2">
      <c r="B2011" s="100">
        <v>43744.625</v>
      </c>
      <c r="C2011" s="98">
        <v>14.326083229382833</v>
      </c>
      <c r="D2011" s="98">
        <f t="shared" si="232"/>
        <v>11.056912061382734</v>
      </c>
      <c r="E2011" s="98">
        <v>97.606388888888887</v>
      </c>
      <c r="F2011" s="98">
        <f t="shared" si="230"/>
        <v>102.24236179086138</v>
      </c>
      <c r="G2011" s="98">
        <v>86114.366013068618</v>
      </c>
      <c r="H2011" s="98">
        <v>19.279329427083333</v>
      </c>
      <c r="I2011" s="98">
        <v>18114.583673835066</v>
      </c>
      <c r="J2011" s="98">
        <f t="shared" si="233"/>
        <v>78.327059461805561</v>
      </c>
      <c r="K2011" s="98">
        <v>65135.09765625</v>
      </c>
      <c r="L2011" s="98">
        <f t="shared" si="234"/>
        <v>374.32769613622685</v>
      </c>
      <c r="M2011" s="98">
        <f t="shared" ref="M2011:M2074" si="236">AVERAGE(L1988:L2011)</f>
        <v>377.95837242302377</v>
      </c>
      <c r="N2011" s="98">
        <v>11011.918564453124</v>
      </c>
      <c r="O2011" s="98">
        <v>7328.3125</v>
      </c>
      <c r="P2011" s="98">
        <v>395.82166666666666</v>
      </c>
      <c r="Q2011" s="98">
        <v>21.493970530439789</v>
      </c>
      <c r="R2011" s="98">
        <f t="shared" si="231"/>
        <v>14.842137902563103</v>
      </c>
      <c r="S2011" s="98">
        <f t="shared" si="235"/>
        <v>1289.6382318263873</v>
      </c>
      <c r="T2011" s="101">
        <v>15.046832870004518</v>
      </c>
    </row>
    <row r="2012" spans="2:20" x14ac:dyDescent="0.2">
      <c r="B2012" s="100">
        <v>43744.666666666664</v>
      </c>
      <c r="C2012" s="98">
        <v>13.477221428377346</v>
      </c>
      <c r="D2012" s="98">
        <f t="shared" si="232"/>
        <v>11.046954220347738</v>
      </c>
      <c r="E2012" s="98">
        <v>90.864423076907798</v>
      </c>
      <c r="F2012" s="98">
        <f t="shared" si="230"/>
        <v>102.02060164128811</v>
      </c>
      <c r="G2012" s="98">
        <v>92374.136868684553</v>
      </c>
      <c r="H2012" s="98">
        <v>21.230262586805555</v>
      </c>
      <c r="I2012" s="98">
        <v>19342.666944444445</v>
      </c>
      <c r="J2012" s="98">
        <f t="shared" si="233"/>
        <v>69.634160490102246</v>
      </c>
      <c r="K2012" s="98">
        <v>65135.09765625</v>
      </c>
      <c r="L2012" s="98">
        <f t="shared" si="234"/>
        <v>374.67979084324503</v>
      </c>
      <c r="M2012" s="98">
        <f t="shared" si="236"/>
        <v>380.76545764668936</v>
      </c>
      <c r="N2012" s="98">
        <v>10434.69857828776</v>
      </c>
      <c r="O2012" s="98">
        <v>7223.6875</v>
      </c>
      <c r="P2012" s="98">
        <v>396.2525</v>
      </c>
      <c r="Q2012" s="98">
        <v>21.572709156754943</v>
      </c>
      <c r="R2012" s="98">
        <f t="shared" si="231"/>
        <v>15.301167648040812</v>
      </c>
      <c r="S2012" s="98">
        <f t="shared" si="235"/>
        <v>1294.3625494052965</v>
      </c>
      <c r="T2012" s="101">
        <v>14.306093746441507</v>
      </c>
    </row>
    <row r="2013" spans="2:20" x14ac:dyDescent="0.2">
      <c r="B2013" s="100">
        <v>43744.708333333336</v>
      </c>
      <c r="C2013" s="98">
        <v>13.158919420772129</v>
      </c>
      <c r="D2013" s="98">
        <f t="shared" si="232"/>
        <v>11.05261104695424</v>
      </c>
      <c r="E2013" s="98">
        <v>123.75777777777778</v>
      </c>
      <c r="F2013" s="98">
        <f t="shared" ref="F2013:F2076" si="237">AVERAGE(E1990:E2013)</f>
        <v>102.33380352620829</v>
      </c>
      <c r="G2013" s="98">
        <v>98802.111111111109</v>
      </c>
      <c r="H2013" s="98">
        <v>21.695855034722221</v>
      </c>
      <c r="I2013" s="98">
        <v>20593.621944444443</v>
      </c>
      <c r="J2013" s="98">
        <f t="shared" si="233"/>
        <v>102.06192274305556</v>
      </c>
      <c r="K2013" s="98">
        <v>65135.09765625</v>
      </c>
      <c r="L2013" s="98">
        <f t="shared" si="234"/>
        <v>375.78349926882322</v>
      </c>
      <c r="M2013" s="98">
        <f t="shared" si="236"/>
        <v>380.64917775671034</v>
      </c>
      <c r="N2013" s="98">
        <v>10470.431228841146</v>
      </c>
      <c r="O2013" s="98">
        <v>7230.4991666666665</v>
      </c>
      <c r="P2013" s="98">
        <v>395.50435185185739</v>
      </c>
      <c r="Q2013" s="98">
        <v>19.720852583034173</v>
      </c>
      <c r="R2013" s="98">
        <f t="shared" ref="R2013:R2076" si="238">AVERAGE(Q1990:Q2013)</f>
        <v>15.396413587402746</v>
      </c>
      <c r="S2013" s="98">
        <f t="shared" si="235"/>
        <v>1183.2511549820504</v>
      </c>
      <c r="T2013" s="101">
        <v>13.767682034223755</v>
      </c>
    </row>
    <row r="2014" spans="2:20" x14ac:dyDescent="0.2">
      <c r="B2014" s="100">
        <v>43744.75</v>
      </c>
      <c r="C2014" s="98">
        <v>12.809159145320042</v>
      </c>
      <c r="D2014" s="98">
        <f t="shared" si="232"/>
        <v>11.055359243773191</v>
      </c>
      <c r="E2014" s="98">
        <v>104.73675213675531</v>
      </c>
      <c r="F2014" s="98">
        <f t="shared" si="237"/>
        <v>102.38330361523975</v>
      </c>
      <c r="G2014" s="98">
        <v>105363.05611111112</v>
      </c>
      <c r="H2014" s="98">
        <v>21.443012152777779</v>
      </c>
      <c r="I2014" s="98">
        <v>21851.306732407393</v>
      </c>
      <c r="J2014" s="98">
        <f t="shared" si="233"/>
        <v>83.293739983977531</v>
      </c>
      <c r="K2014" s="98">
        <v>65135.09765625</v>
      </c>
      <c r="L2014" s="98">
        <f t="shared" si="234"/>
        <v>377.90925395983788</v>
      </c>
      <c r="M2014" s="98">
        <f t="shared" si="236"/>
        <v>380.38199328888442</v>
      </c>
      <c r="N2014" s="98">
        <v>10101.27805826823</v>
      </c>
      <c r="O2014" s="98">
        <v>7211.6025</v>
      </c>
      <c r="P2014" s="98">
        <v>396.0710185185406</v>
      </c>
      <c r="Q2014" s="98">
        <v>18.161764558702707</v>
      </c>
      <c r="R2014" s="98">
        <f t="shared" si="238"/>
        <v>15.659923286711264</v>
      </c>
      <c r="S2014" s="98">
        <f t="shared" si="235"/>
        <v>1089.7058735221624</v>
      </c>
      <c r="T2014" s="101">
        <v>13.788418993420072</v>
      </c>
    </row>
    <row r="2015" spans="2:20" x14ac:dyDescent="0.2">
      <c r="B2015" s="100">
        <v>43744.791666666664</v>
      </c>
      <c r="C2015" s="98">
        <v>12.863677905400595</v>
      </c>
      <c r="D2015" s="98">
        <f t="shared" si="232"/>
        <v>11.055273254722145</v>
      </c>
      <c r="E2015" s="98">
        <v>115.63555555555556</v>
      </c>
      <c r="F2015" s="98">
        <f t="shared" si="237"/>
        <v>103.35059399590035</v>
      </c>
      <c r="G2015" s="98">
        <v>111529.46863888849</v>
      </c>
      <c r="H2015" s="98">
        <v>19.372233072916668</v>
      </c>
      <c r="I2015" s="98">
        <v>23098.340399999975</v>
      </c>
      <c r="J2015" s="98">
        <f t="shared" si="233"/>
        <v>96.263322482638884</v>
      </c>
      <c r="K2015" s="98">
        <v>65135.09765625</v>
      </c>
      <c r="L2015" s="98">
        <f t="shared" si="234"/>
        <v>371.36626686091017</v>
      </c>
      <c r="M2015" s="98">
        <f t="shared" si="236"/>
        <v>379.79164188977126</v>
      </c>
      <c r="N2015" s="98">
        <v>10037.226935221353</v>
      </c>
      <c r="O2015" s="98">
        <v>7212.1225000000004</v>
      </c>
      <c r="P2015" s="98">
        <v>396.31905423283371</v>
      </c>
      <c r="Q2015" s="98">
        <v>24.952787371923527</v>
      </c>
      <c r="R2015" s="98">
        <f t="shared" si="238"/>
        <v>16.251078900258431</v>
      </c>
      <c r="S2015" s="98">
        <f t="shared" si="235"/>
        <v>1497.1672423154116</v>
      </c>
      <c r="T2015" s="101">
        <v>13.145524866941203</v>
      </c>
    </row>
    <row r="2016" spans="2:20" x14ac:dyDescent="0.2">
      <c r="B2016" s="100">
        <v>43744.833333333336</v>
      </c>
      <c r="C2016" s="98">
        <v>13.214674725892642</v>
      </c>
      <c r="D2016" s="98">
        <f t="shared" si="232"/>
        <v>11.075124565686197</v>
      </c>
      <c r="E2016" s="98">
        <v>95.424598765464296</v>
      </c>
      <c r="F2016" s="98">
        <f t="shared" si="237"/>
        <v>101.78093993211201</v>
      </c>
      <c r="G2016" s="98">
        <v>118124.14722222222</v>
      </c>
      <c r="H2016" s="98">
        <v>19.643532986111111</v>
      </c>
      <c r="I2016" s="98">
        <v>24366.846129629743</v>
      </c>
      <c r="J2016" s="98">
        <f t="shared" si="233"/>
        <v>75.781065779353185</v>
      </c>
      <c r="K2016" s="98">
        <v>65135.09765625</v>
      </c>
      <c r="L2016" s="98">
        <f t="shared" si="234"/>
        <v>376.52931180997859</v>
      </c>
      <c r="M2016" s="98">
        <f t="shared" si="236"/>
        <v>379.57134818845657</v>
      </c>
      <c r="N2016" s="98">
        <v>10315.782560221354</v>
      </c>
      <c r="O2016" s="98">
        <v>7225.2124999999996</v>
      </c>
      <c r="P2016" s="98">
        <v>395.73083333333335</v>
      </c>
      <c r="Q2016" s="98">
        <v>19.201521523354781</v>
      </c>
      <c r="R2016" s="98">
        <f t="shared" si="238"/>
        <v>16.454717508980455</v>
      </c>
      <c r="S2016" s="98">
        <f t="shared" si="235"/>
        <v>1152.091291401287</v>
      </c>
      <c r="T2016" s="101">
        <v>13.385397671139152</v>
      </c>
    </row>
    <row r="2017" spans="2:20" x14ac:dyDescent="0.2">
      <c r="B2017" s="100">
        <v>43744.875</v>
      </c>
      <c r="C2017" s="98">
        <v>13.533731443572323</v>
      </c>
      <c r="D2017" s="98">
        <f t="shared" si="232"/>
        <v>11.113285915312042</v>
      </c>
      <c r="E2017" s="98">
        <v>112.09472222222222</v>
      </c>
      <c r="F2017" s="98">
        <f t="shared" si="237"/>
        <v>102.27947581174163</v>
      </c>
      <c r="G2017" s="98">
        <v>123943.00462962812</v>
      </c>
      <c r="H2017" s="98">
        <v>21.688226996527778</v>
      </c>
      <c r="I2017" s="98">
        <v>25630.213055555556</v>
      </c>
      <c r="J2017" s="98">
        <f t="shared" si="233"/>
        <v>90.406495225694442</v>
      </c>
      <c r="K2017" s="98">
        <v>65135.09765625</v>
      </c>
      <c r="L2017" s="98">
        <f t="shared" si="234"/>
        <v>374.23512421413039</v>
      </c>
      <c r="M2017" s="98">
        <f t="shared" si="236"/>
        <v>379.13132328987513</v>
      </c>
      <c r="N2017" s="98">
        <v>10662.367734375001</v>
      </c>
      <c r="O2017" s="98">
        <v>7254.6549999999997</v>
      </c>
      <c r="P2017" s="98">
        <v>395.85712962963515</v>
      </c>
      <c r="Q2017" s="98">
        <v>21.622005415504745</v>
      </c>
      <c r="R2017" s="98">
        <f t="shared" si="238"/>
        <v>16.911845754398524</v>
      </c>
      <c r="S2017" s="98">
        <f t="shared" si="235"/>
        <v>1297.3203249302846</v>
      </c>
      <c r="T2017" s="101">
        <v>14.046855005158319</v>
      </c>
    </row>
    <row r="2018" spans="2:20" x14ac:dyDescent="0.2">
      <c r="B2018" s="100">
        <v>43744.916666666664</v>
      </c>
      <c r="C2018" s="98">
        <v>13.719088852106102</v>
      </c>
      <c r="D2018" s="98">
        <f t="shared" si="232"/>
        <v>11.163936627797812</v>
      </c>
      <c r="E2018" s="98">
        <v>82.781666666666666</v>
      </c>
      <c r="F2018" s="98">
        <f t="shared" si="237"/>
        <v>101.21579525618608</v>
      </c>
      <c r="G2018" s="98">
        <v>129848.76979166667</v>
      </c>
      <c r="H2018" s="98">
        <v>21.667198350694445</v>
      </c>
      <c r="I2018" s="98">
        <v>26895.5275</v>
      </c>
      <c r="J2018" s="98">
        <f t="shared" si="233"/>
        <v>61.114468315972218</v>
      </c>
      <c r="K2018" s="98">
        <v>65135.09765625</v>
      </c>
      <c r="L2018" s="98">
        <f t="shared" si="234"/>
        <v>375.48932633134228</v>
      </c>
      <c r="M2018" s="98">
        <f t="shared" si="236"/>
        <v>378.8786904781939</v>
      </c>
      <c r="N2018" s="98">
        <v>10751.120733235677</v>
      </c>
      <c r="O2018" s="98">
        <v>7266.4274999999998</v>
      </c>
      <c r="P2018" s="98">
        <v>396.05966049383085</v>
      </c>
      <c r="Q2018" s="98">
        <v>20.570334162488578</v>
      </c>
      <c r="R2018" s="98">
        <f t="shared" si="238"/>
        <v>17.153480623693095</v>
      </c>
      <c r="S2018" s="98">
        <f t="shared" si="235"/>
        <v>1234.2200497493147</v>
      </c>
      <c r="T2018" s="101">
        <v>14.239343519846702</v>
      </c>
    </row>
    <row r="2019" spans="2:20" x14ac:dyDescent="0.2">
      <c r="B2019" s="100">
        <v>43744.958333333336</v>
      </c>
      <c r="C2019" s="98">
        <v>13.686252350453287</v>
      </c>
      <c r="D2019" s="98">
        <f t="shared" si="232"/>
        <v>11.237046100784141</v>
      </c>
      <c r="E2019" s="98">
        <v>100.92611111111111</v>
      </c>
      <c r="F2019" s="98">
        <f t="shared" si="237"/>
        <v>101.33370034877866</v>
      </c>
      <c r="G2019" s="98">
        <v>135818.37777777779</v>
      </c>
      <c r="H2019" s="98">
        <v>21.353993055555556</v>
      </c>
      <c r="I2019" s="98">
        <v>28142.317996296249</v>
      </c>
      <c r="J2019" s="98">
        <f t="shared" si="233"/>
        <v>79.572118055555563</v>
      </c>
      <c r="K2019" s="98">
        <v>65135.09765625</v>
      </c>
      <c r="L2019" s="98">
        <f t="shared" si="234"/>
        <v>375.33621917782972</v>
      </c>
      <c r="M2019" s="98">
        <f t="shared" si="236"/>
        <v>378.53738035908572</v>
      </c>
      <c r="N2019" s="98">
        <v>10754.484219563803</v>
      </c>
      <c r="O2019" s="98">
        <v>7286.7683333333334</v>
      </c>
      <c r="P2019" s="98">
        <v>396.04657407409616</v>
      </c>
      <c r="Q2019" s="98">
        <v>20.710354896266427</v>
      </c>
      <c r="R2019" s="98">
        <f t="shared" si="238"/>
        <v>17.490744960909414</v>
      </c>
      <c r="S2019" s="98">
        <f t="shared" si="235"/>
        <v>1242.6212937759856</v>
      </c>
      <c r="T2019" s="101">
        <v>14.110356566553108</v>
      </c>
    </row>
    <row r="2020" spans="2:20" x14ac:dyDescent="0.2">
      <c r="B2020" s="100">
        <v>43745</v>
      </c>
      <c r="C2020" s="98">
        <v>12.430156776803649</v>
      </c>
      <c r="D2020" s="98">
        <f t="shared" si="232"/>
        <v>11.279984350917616</v>
      </c>
      <c r="E2020" s="98">
        <v>107.25074074076282</v>
      </c>
      <c r="F2020" s="98">
        <f t="shared" si="237"/>
        <v>101.25565366668076</v>
      </c>
      <c r="G2020" s="98">
        <v>141818.81041666667</v>
      </c>
      <c r="H2020" s="98">
        <v>19.383246527777779</v>
      </c>
      <c r="I2020" s="98">
        <v>29392.407287962917</v>
      </c>
      <c r="J2020" s="98">
        <f t="shared" si="233"/>
        <v>87.867494212985036</v>
      </c>
      <c r="K2020" s="98">
        <v>65135.09765625</v>
      </c>
      <c r="L2020" s="98">
        <f t="shared" si="234"/>
        <v>375.98665432099966</v>
      </c>
      <c r="M2020" s="98">
        <f t="shared" si="236"/>
        <v>378.20509971922752</v>
      </c>
      <c r="N2020" s="98">
        <v>9815.886927897136</v>
      </c>
      <c r="O2020" s="98">
        <v>7205.9158333333335</v>
      </c>
      <c r="P2020" s="98">
        <v>395.90194444444444</v>
      </c>
      <c r="Q2020" s="98">
        <v>19.915290123444802</v>
      </c>
      <c r="R2020" s="98">
        <f t="shared" si="238"/>
        <v>17.822601646721115</v>
      </c>
      <c r="S2020" s="98">
        <f t="shared" si="235"/>
        <v>1194.9174074066882</v>
      </c>
      <c r="T2020" s="101">
        <v>13.890525897079044</v>
      </c>
    </row>
    <row r="2021" spans="2:20" x14ac:dyDescent="0.2">
      <c r="B2021" s="100">
        <v>43745.041666666664</v>
      </c>
      <c r="C2021" s="98">
        <v>10.607487785726164</v>
      </c>
      <c r="D2021" s="98">
        <f t="shared" si="232"/>
        <v>11.295050904387354</v>
      </c>
      <c r="E2021" s="98">
        <v>103.84589181286593</v>
      </c>
      <c r="F2021" s="98">
        <f t="shared" si="237"/>
        <v>101.13186559406866</v>
      </c>
      <c r="G2021" s="98">
        <v>4428.6388888888887</v>
      </c>
      <c r="H2021" s="98">
        <v>19.140516493055557</v>
      </c>
      <c r="I2021" s="98">
        <v>827.01582437237107</v>
      </c>
      <c r="J2021" s="98">
        <f t="shared" si="233"/>
        <v>84.705375319810372</v>
      </c>
      <c r="K2021" s="98">
        <v>7443.6918837332723</v>
      </c>
      <c r="L2021" s="98">
        <f t="shared" si="234"/>
        <v>374.50291445830629</v>
      </c>
      <c r="M2021" s="98">
        <f t="shared" si="236"/>
        <v>377.78256569606583</v>
      </c>
      <c r="N2021" s="98">
        <v>8866.7288663736981</v>
      </c>
      <c r="O2021" s="98">
        <v>7206.4750000000004</v>
      </c>
      <c r="P2021" s="98">
        <v>396.24236111111111</v>
      </c>
      <c r="Q2021" s="98">
        <v>21.739446652804812</v>
      </c>
      <c r="R2021" s="98">
        <f t="shared" si="238"/>
        <v>18.259998709998879</v>
      </c>
      <c r="S2021" s="98">
        <f t="shared" si="235"/>
        <v>1304.3667991682887</v>
      </c>
      <c r="T2021" s="101">
        <v>12.354128431196118</v>
      </c>
    </row>
    <row r="2022" spans="2:20" x14ac:dyDescent="0.2">
      <c r="B2022" s="100">
        <v>43745.083333333336</v>
      </c>
      <c r="C2022" s="98">
        <v>8.7936971017459609</v>
      </c>
      <c r="D2022" s="98">
        <f t="shared" si="232"/>
        <v>11.283886050547144</v>
      </c>
      <c r="E2022" s="98">
        <v>110.46666666666667</v>
      </c>
      <c r="F2022" s="98">
        <f t="shared" si="237"/>
        <v>101.9772128162909</v>
      </c>
      <c r="G2022" s="98">
        <v>9192.2889259256917</v>
      </c>
      <c r="H2022" s="98">
        <v>21.667578124999999</v>
      </c>
      <c r="I2022" s="98">
        <v>1833.7619444444445</v>
      </c>
      <c r="J2022" s="98">
        <f t="shared" si="233"/>
        <v>88.799088541666663</v>
      </c>
      <c r="K2022" s="98">
        <v>21508.027706705729</v>
      </c>
      <c r="L2022" s="98">
        <f t="shared" si="234"/>
        <v>375.89097155181071</v>
      </c>
      <c r="M2022" s="98">
        <f t="shared" si="236"/>
        <v>377.54709636407785</v>
      </c>
      <c r="N2022" s="98">
        <v>7567.0434468587237</v>
      </c>
      <c r="O2022" s="98">
        <v>7207.7608333333337</v>
      </c>
      <c r="P2022" s="98">
        <v>395.78722222222223</v>
      </c>
      <c r="Q2022" s="98">
        <v>19.896250670411522</v>
      </c>
      <c r="R2022" s="98">
        <f t="shared" si="238"/>
        <v>18.484958782727581</v>
      </c>
      <c r="S2022" s="98">
        <f t="shared" si="235"/>
        <v>1193.7750402246913</v>
      </c>
      <c r="T2022" s="101">
        <v>10.483411244383186</v>
      </c>
    </row>
    <row r="2023" spans="2:20" x14ac:dyDescent="0.2">
      <c r="B2023" s="100">
        <v>43745.125</v>
      </c>
      <c r="C2023" s="98">
        <v>7.4847285215939499</v>
      </c>
      <c r="D2023" s="98">
        <f t="shared" si="232"/>
        <v>11.270717351387121</v>
      </c>
      <c r="E2023" s="98">
        <v>98.855000000000004</v>
      </c>
      <c r="F2023" s="98">
        <f t="shared" si="237"/>
        <v>100.82518735332793</v>
      </c>
      <c r="G2023" s="98">
        <v>15534.081093191438</v>
      </c>
      <c r="H2023" s="98">
        <v>21.557378472222222</v>
      </c>
      <c r="I2023" s="98">
        <v>3083.6533333333332</v>
      </c>
      <c r="J2023" s="98">
        <f t="shared" si="233"/>
        <v>77.297621527777778</v>
      </c>
      <c r="K2023" s="98">
        <v>36296.811834852429</v>
      </c>
      <c r="L2023" s="98">
        <f t="shared" si="234"/>
        <v>164.82860390147192</v>
      </c>
      <c r="M2023" s="98">
        <f t="shared" si="236"/>
        <v>368.34109538600018</v>
      </c>
      <c r="N2023" s="98">
        <v>6576.9266125488284</v>
      </c>
      <c r="O2023" s="98">
        <v>7201.4733333333334</v>
      </c>
      <c r="P2023" s="98">
        <v>184.08061728395521</v>
      </c>
      <c r="Q2023" s="98">
        <v>19.252013382483273</v>
      </c>
      <c r="R2023" s="98">
        <f t="shared" si="238"/>
        <v>18.84866295010567</v>
      </c>
      <c r="S2023" s="98">
        <f t="shared" si="235"/>
        <v>1155.1208029489965</v>
      </c>
      <c r="T2023" s="101">
        <v>8.8729690266601065</v>
      </c>
    </row>
    <row r="2024" spans="2:20" x14ac:dyDescent="0.2">
      <c r="B2024" s="100">
        <v>43745.166666666664</v>
      </c>
      <c r="C2024" s="98">
        <v>6.7016695453060997</v>
      </c>
      <c r="D2024" s="98">
        <f t="shared" si="232"/>
        <v>11.246879815260748</v>
      </c>
      <c r="E2024" s="98">
        <v>115.17611111111111</v>
      </c>
      <c r="F2024" s="98">
        <f t="shared" si="237"/>
        <v>101.50137176690725</v>
      </c>
      <c r="G2024" s="98">
        <v>21947.154700857267</v>
      </c>
      <c r="H2024" s="98">
        <v>21.309505208333334</v>
      </c>
      <c r="I2024" s="98">
        <v>4339.4422222221783</v>
      </c>
      <c r="J2024" s="98">
        <f t="shared" si="233"/>
        <v>93.866605902777778</v>
      </c>
      <c r="K2024" s="98">
        <v>48757.493248697916</v>
      </c>
      <c r="L2024" s="98">
        <f t="shared" si="234"/>
        <v>-3.0619241176752592</v>
      </c>
      <c r="M2024" s="98">
        <f t="shared" si="236"/>
        <v>352.30870524752009</v>
      </c>
      <c r="N2024" s="98">
        <v>5678.3657556152348</v>
      </c>
      <c r="O2024" s="98">
        <v>7202.4041666666662</v>
      </c>
      <c r="P2024" s="98">
        <v>8.6480555555555547</v>
      </c>
      <c r="Q2024" s="98">
        <v>11.709979673230814</v>
      </c>
      <c r="R2024" s="98">
        <f t="shared" si="238"/>
        <v>18.729938119450082</v>
      </c>
      <c r="S2024" s="98">
        <f t="shared" si="235"/>
        <v>702.59878039384887</v>
      </c>
      <c r="T2024" s="101">
        <v>7.7020944588051901</v>
      </c>
    </row>
    <row r="2025" spans="2:20" x14ac:dyDescent="0.2">
      <c r="B2025" s="100">
        <v>43745.208333333336</v>
      </c>
      <c r="C2025" s="98">
        <v>6.081174841633894</v>
      </c>
      <c r="D2025" s="98">
        <f t="shared" si="232"/>
        <v>11.221811781835795</v>
      </c>
      <c r="E2025" s="98">
        <v>90.432962962943648</v>
      </c>
      <c r="F2025" s="98">
        <f t="shared" si="237"/>
        <v>101.35164568665954</v>
      </c>
      <c r="G2025" s="98">
        <v>27848.098400673865</v>
      </c>
      <c r="H2025" s="98">
        <v>19.523003472222221</v>
      </c>
      <c r="I2025" s="98">
        <v>5585.2108333333335</v>
      </c>
      <c r="J2025" s="98">
        <f t="shared" si="233"/>
        <v>70.909959490721434</v>
      </c>
      <c r="K2025" s="98">
        <v>56328.808343460689</v>
      </c>
      <c r="L2025" s="98">
        <f t="shared" si="234"/>
        <v>-1.9835087408399623</v>
      </c>
      <c r="M2025" s="98">
        <f t="shared" si="236"/>
        <v>336.31953611481146</v>
      </c>
      <c r="N2025" s="98">
        <v>5281.7259297688806</v>
      </c>
      <c r="O2025" s="98">
        <v>7199.291666666667</v>
      </c>
      <c r="P2025" s="98">
        <v>8.5294444444444437</v>
      </c>
      <c r="Q2025" s="98">
        <v>10.512953185284406</v>
      </c>
      <c r="R2025" s="98">
        <f t="shared" si="238"/>
        <v>18.574064813888956</v>
      </c>
      <c r="S2025" s="98">
        <f t="shared" si="235"/>
        <v>630.77719111706438</v>
      </c>
      <c r="T2025" s="101">
        <v>6.9787698661322546</v>
      </c>
    </row>
    <row r="2026" spans="2:20" x14ac:dyDescent="0.2">
      <c r="B2026" s="100">
        <v>43745.25</v>
      </c>
      <c r="C2026" s="98">
        <v>5.9429690584716282</v>
      </c>
      <c r="D2026" s="98">
        <f t="shared" si="232"/>
        <v>11.210574667327306</v>
      </c>
      <c r="E2026" s="98">
        <v>91.418333333333337</v>
      </c>
      <c r="F2026" s="98">
        <f t="shared" si="237"/>
        <v>101.43142577925214</v>
      </c>
      <c r="G2026" s="98">
        <v>33913.300000000003</v>
      </c>
      <c r="H2026" s="98">
        <v>19.11335720486111</v>
      </c>
      <c r="I2026" s="98">
        <v>6854.1121360150973</v>
      </c>
      <c r="J2026" s="98">
        <f t="shared" si="233"/>
        <v>72.304976128472219</v>
      </c>
      <c r="K2026" s="98">
        <v>62224.813210720487</v>
      </c>
      <c r="L2026" s="98">
        <f t="shared" si="234"/>
        <v>287.926009401062</v>
      </c>
      <c r="M2026" s="98">
        <f t="shared" si="236"/>
        <v>332.3361327791456</v>
      </c>
      <c r="N2026" s="98">
        <v>5365.7772778320314</v>
      </c>
      <c r="O2026" s="98">
        <v>7200.1658333333335</v>
      </c>
      <c r="P2026" s="98">
        <v>302.45749999999998</v>
      </c>
      <c r="Q2026" s="98">
        <v>14.531490598937962</v>
      </c>
      <c r="R2026" s="98">
        <f t="shared" si="238"/>
        <v>18.658394075480768</v>
      </c>
      <c r="S2026" s="98">
        <f t="shared" si="235"/>
        <v>871.88943593627778</v>
      </c>
      <c r="T2026" s="101">
        <v>6.5837634984844291</v>
      </c>
    </row>
    <row r="2027" spans="2:20" x14ac:dyDescent="0.2">
      <c r="B2027" s="100">
        <v>43745.291666666664</v>
      </c>
      <c r="C2027" s="98">
        <v>6.1403670423560675</v>
      </c>
      <c r="D2027" s="98">
        <f t="shared" si="232"/>
        <v>11.211732257026163</v>
      </c>
      <c r="E2027" s="98">
        <v>103.33370370374786</v>
      </c>
      <c r="F2027" s="98">
        <f t="shared" si="237"/>
        <v>101.92825999442142</v>
      </c>
      <c r="G2027" s="98">
        <v>39560.62222222222</v>
      </c>
      <c r="H2027" s="98">
        <v>19.191590711805556</v>
      </c>
      <c r="I2027" s="98">
        <v>8061.9077777777775</v>
      </c>
      <c r="J2027" s="98">
        <f t="shared" si="233"/>
        <v>84.142112991942298</v>
      </c>
      <c r="K2027" s="98">
        <v>65314.490511067706</v>
      </c>
      <c r="L2027" s="98">
        <f t="shared" si="234"/>
        <v>377.15021346840274</v>
      </c>
      <c r="M2027" s="98">
        <f t="shared" si="236"/>
        <v>332.20919320510518</v>
      </c>
      <c r="N2027" s="98">
        <v>5597.4609379069007</v>
      </c>
      <c r="O2027" s="98">
        <v>7196.7624999999998</v>
      </c>
      <c r="P2027" s="98">
        <v>395.81759259258706</v>
      </c>
      <c r="Q2027" s="98">
        <v>18.667379124184308</v>
      </c>
      <c r="R2027" s="98">
        <f t="shared" si="238"/>
        <v>18.778890748286365</v>
      </c>
      <c r="S2027" s="98">
        <f t="shared" si="235"/>
        <v>1120.0427474510584</v>
      </c>
      <c r="T2027" s="101">
        <v>6.5697497895274619</v>
      </c>
    </row>
    <row r="2028" spans="2:20" x14ac:dyDescent="0.2">
      <c r="B2028" s="100">
        <v>43745.333333333336</v>
      </c>
      <c r="C2028" s="98">
        <v>7.6895181786076217</v>
      </c>
      <c r="D2028" s="98">
        <f t="shared" si="232"/>
        <v>11.265595610677813</v>
      </c>
      <c r="E2028" s="98">
        <v>85.576722222235475</v>
      </c>
      <c r="F2028" s="98">
        <f t="shared" si="237"/>
        <v>101.50867511787898</v>
      </c>
      <c r="G2028" s="98">
        <v>45088.811666666668</v>
      </c>
      <c r="H2028" s="98">
        <v>19.388378906250001</v>
      </c>
      <c r="I2028" s="98">
        <v>9111.0422605367494</v>
      </c>
      <c r="J2028" s="98">
        <f t="shared" si="233"/>
        <v>66.188343315985477</v>
      </c>
      <c r="K2028" s="98">
        <v>65318.32421875</v>
      </c>
      <c r="L2028" s="98">
        <f t="shared" si="234"/>
        <v>377.75622385516346</v>
      </c>
      <c r="M2028" s="98">
        <f t="shared" si="236"/>
        <v>332.08038706897156</v>
      </c>
      <c r="N2028" s="98">
        <v>6549.3857153320314</v>
      </c>
      <c r="O2028" s="98">
        <v>7200.2950000000001</v>
      </c>
      <c r="P2028" s="98">
        <v>395.59453703721363</v>
      </c>
      <c r="Q2028" s="98">
        <v>17.838313182050154</v>
      </c>
      <c r="R2028" s="98">
        <f t="shared" si="238"/>
        <v>18.867990576556974</v>
      </c>
      <c r="S2028" s="98">
        <f t="shared" si="235"/>
        <v>1070.2987909230092</v>
      </c>
      <c r="T2028" s="101">
        <v>7.5206668152691174</v>
      </c>
    </row>
    <row r="2029" spans="2:20" x14ac:dyDescent="0.2">
      <c r="B2029" s="100">
        <v>43745.375</v>
      </c>
      <c r="C2029" s="98">
        <v>11.761939106822117</v>
      </c>
      <c r="D2029" s="98">
        <f t="shared" si="232"/>
        <v>11.43528364771368</v>
      </c>
      <c r="E2029" s="98">
        <v>92.032222222222217</v>
      </c>
      <c r="F2029" s="98">
        <f t="shared" si="237"/>
        <v>102.50589734010121</v>
      </c>
      <c r="G2029" s="98">
        <v>50419.666222221967</v>
      </c>
      <c r="H2029" s="98">
        <v>16.729058159722221</v>
      </c>
      <c r="I2029" s="98">
        <v>10180.374548148075</v>
      </c>
      <c r="J2029" s="98">
        <f t="shared" si="233"/>
        <v>75.303164062500002</v>
      </c>
      <c r="K2029" s="98">
        <v>65318.32421875</v>
      </c>
      <c r="L2029" s="98">
        <f t="shared" si="234"/>
        <v>378.37537432812155</v>
      </c>
      <c r="M2029" s="98">
        <f t="shared" si="236"/>
        <v>332.05841353470788</v>
      </c>
      <c r="N2029" s="98">
        <v>9183.9105354817711</v>
      </c>
      <c r="O2029" s="98">
        <v>7217.3249999999998</v>
      </c>
      <c r="P2029" s="98">
        <v>395.95749999999998</v>
      </c>
      <c r="Q2029" s="98">
        <v>17.582125671878458</v>
      </c>
      <c r="R2029" s="98">
        <f t="shared" si="238"/>
        <v>18.886089882425399</v>
      </c>
      <c r="S2029" s="98">
        <f t="shared" si="235"/>
        <v>1054.9275403127076</v>
      </c>
      <c r="T2029" s="101">
        <v>10.20376475095749</v>
      </c>
    </row>
    <row r="2030" spans="2:20" x14ac:dyDescent="0.2">
      <c r="B2030" s="100">
        <v>43745.416666666664</v>
      </c>
      <c r="C2030" s="98">
        <v>16.179003241152191</v>
      </c>
      <c r="D2030" s="98">
        <f t="shared" si="232"/>
        <v>11.67161097418078</v>
      </c>
      <c r="E2030" s="98">
        <v>63.689722222222223</v>
      </c>
      <c r="F2030" s="98">
        <f t="shared" si="237"/>
        <v>100.78660335861974</v>
      </c>
      <c r="G2030" s="98">
        <v>55016.066316317185</v>
      </c>
      <c r="H2030" s="98">
        <v>17.050153718172076</v>
      </c>
      <c r="I2030" s="98">
        <v>11244.897314815356</v>
      </c>
      <c r="J2030" s="98">
        <f t="shared" si="233"/>
        <v>46.639568504050146</v>
      </c>
      <c r="K2030" s="98">
        <v>65318.32421875</v>
      </c>
      <c r="L2030" s="98">
        <f t="shared" si="234"/>
        <v>375.63250613937771</v>
      </c>
      <c r="M2030" s="98">
        <f t="shared" si="236"/>
        <v>331.86370114086367</v>
      </c>
      <c r="N2030" s="98">
        <v>12192.832587890625</v>
      </c>
      <c r="O2030" s="98">
        <v>7928.7491666666665</v>
      </c>
      <c r="P2030" s="98">
        <v>396.22194444444443</v>
      </c>
      <c r="Q2030" s="98">
        <v>20.589438305066693</v>
      </c>
      <c r="R2030" s="98">
        <f t="shared" si="238"/>
        <v>19.082897183676995</v>
      </c>
      <c r="S2030" s="98">
        <f t="shared" si="235"/>
        <v>1235.3662983040017</v>
      </c>
      <c r="T2030" s="101">
        <v>14.190882224010096</v>
      </c>
    </row>
    <row r="2031" spans="2:20" x14ac:dyDescent="0.2">
      <c r="B2031" s="100">
        <v>43745.458333333336</v>
      </c>
      <c r="C2031" s="98">
        <v>16.417454537993503</v>
      </c>
      <c r="D2031" s="98">
        <f t="shared" si="232"/>
        <v>11.791384762208573</v>
      </c>
      <c r="E2031" s="98">
        <v>86.586111111111109</v>
      </c>
      <c r="F2031" s="98">
        <f t="shared" si="237"/>
        <v>100.41160335861974</v>
      </c>
      <c r="G2031" s="98">
        <v>59435.075694444444</v>
      </c>
      <c r="H2031" s="98">
        <v>16.933159722222221</v>
      </c>
      <c r="I2031" s="98">
        <v>12308.914444444445</v>
      </c>
      <c r="J2031" s="98">
        <f t="shared" si="233"/>
        <v>69.65295138888888</v>
      </c>
      <c r="K2031" s="98">
        <v>65318.32421875</v>
      </c>
      <c r="L2031" s="98">
        <f t="shared" si="234"/>
        <v>375.16132551615021</v>
      </c>
      <c r="M2031" s="98">
        <f t="shared" si="236"/>
        <v>331.70078591159677</v>
      </c>
      <c r="N2031" s="98">
        <v>13038.445420735678</v>
      </c>
      <c r="O2031" s="98">
        <v>8483.2958333333336</v>
      </c>
      <c r="P2031" s="98">
        <v>396.16555555555556</v>
      </c>
      <c r="Q2031" s="98">
        <v>21.004230039405325</v>
      </c>
      <c r="R2031" s="98">
        <f t="shared" si="238"/>
        <v>19.267490653684607</v>
      </c>
      <c r="S2031" s="98">
        <f t="shared" si="235"/>
        <v>1260.2538023643194</v>
      </c>
      <c r="T2031" s="101">
        <v>16.819849261492489</v>
      </c>
    </row>
    <row r="2032" spans="2:20" x14ac:dyDescent="0.2">
      <c r="B2032" s="100">
        <v>43745.5</v>
      </c>
      <c r="C2032" s="98">
        <v>15.675481652683683</v>
      </c>
      <c r="D2032" s="98">
        <f t="shared" si="232"/>
        <v>11.817911009515681</v>
      </c>
      <c r="E2032" s="98">
        <v>99.537499999999994</v>
      </c>
      <c r="F2032" s="98">
        <f t="shared" si="237"/>
        <v>100.27607095121233</v>
      </c>
      <c r="G2032" s="98">
        <v>65269.074413861701</v>
      </c>
      <c r="H2032" s="98">
        <v>16.931738281249999</v>
      </c>
      <c r="I2032" s="98">
        <v>13384.997777777779</v>
      </c>
      <c r="J2032" s="98">
        <f t="shared" si="233"/>
        <v>82.605761718749989</v>
      </c>
      <c r="K2032" s="98">
        <v>65318.32421875</v>
      </c>
      <c r="L2032" s="98">
        <f t="shared" si="234"/>
        <v>379.53738599328534</v>
      </c>
      <c r="M2032" s="98">
        <f t="shared" si="236"/>
        <v>331.92700235712033</v>
      </c>
      <c r="N2032" s="98">
        <v>12637.06776936849</v>
      </c>
      <c r="O2032" s="98">
        <v>11946.984166666667</v>
      </c>
      <c r="P2032" s="98">
        <v>396.29907407405477</v>
      </c>
      <c r="Q2032" s="98">
        <v>16.761688080769446</v>
      </c>
      <c r="R2032" s="98">
        <f t="shared" si="238"/>
        <v>19.052258004441896</v>
      </c>
      <c r="S2032" s="98">
        <f t="shared" si="235"/>
        <v>1005.7012848461668</v>
      </c>
      <c r="T2032" s="101">
        <v>16.01866068657009</v>
      </c>
    </row>
    <row r="2033" spans="2:20" x14ac:dyDescent="0.2">
      <c r="B2033" s="100">
        <v>43745.541666666664</v>
      </c>
      <c r="C2033" s="98">
        <v>15.514461247920989</v>
      </c>
      <c r="D2033" s="98">
        <f t="shared" si="232"/>
        <v>11.817297958124016</v>
      </c>
      <c r="E2033" s="98">
        <v>100.20194444444445</v>
      </c>
      <c r="F2033" s="98">
        <f t="shared" si="237"/>
        <v>99.685006136397533</v>
      </c>
      <c r="G2033" s="98">
        <v>70891.635440612896</v>
      </c>
      <c r="H2033" s="98">
        <v>16.617708333333333</v>
      </c>
      <c r="I2033" s="98">
        <v>14437.4</v>
      </c>
      <c r="J2033" s="98">
        <f t="shared" si="233"/>
        <v>83.584236111111125</v>
      </c>
      <c r="K2033" s="98">
        <v>65318.32421875</v>
      </c>
      <c r="L2033" s="98">
        <f t="shared" si="234"/>
        <v>379.15746890758578</v>
      </c>
      <c r="M2033" s="98">
        <f t="shared" si="236"/>
        <v>332.09866863050996</v>
      </c>
      <c r="N2033" s="98">
        <v>12215.979243164062</v>
      </c>
      <c r="O2033" s="98">
        <v>7965.3649999999998</v>
      </c>
      <c r="P2033" s="98">
        <v>396.31620370368165</v>
      </c>
      <c r="Q2033" s="98">
        <v>17.158734796095846</v>
      </c>
      <c r="R2033" s="98">
        <f t="shared" si="238"/>
        <v>18.895398829816703</v>
      </c>
      <c r="S2033" s="98">
        <f t="shared" si="235"/>
        <v>1029.5240877657507</v>
      </c>
      <c r="T2033" s="101">
        <v>17.49487264421251</v>
      </c>
    </row>
    <row r="2034" spans="2:20" x14ac:dyDescent="0.2">
      <c r="B2034" s="100">
        <v>43745.583333333336</v>
      </c>
      <c r="C2034" s="98">
        <v>14.531287606557211</v>
      </c>
      <c r="D2034" s="98">
        <f t="shared" si="232"/>
        <v>11.780841864443834</v>
      </c>
      <c r="E2034" s="98">
        <v>88.02438888890876</v>
      </c>
      <c r="F2034" s="98">
        <f t="shared" si="237"/>
        <v>98.344000735163547</v>
      </c>
      <c r="G2034" s="98">
        <v>77121.158888888895</v>
      </c>
      <c r="H2034" s="98">
        <v>18.174294704861111</v>
      </c>
      <c r="I2034" s="98">
        <v>15497.079315642715</v>
      </c>
      <c r="J2034" s="98">
        <f t="shared" si="233"/>
        <v>69.850094184047649</v>
      </c>
      <c r="K2034" s="98">
        <v>65318.32421875</v>
      </c>
      <c r="L2034" s="98">
        <f t="shared" si="234"/>
        <v>378.31374223346512</v>
      </c>
      <c r="M2034" s="98">
        <f t="shared" si="236"/>
        <v>332.11793540912544</v>
      </c>
      <c r="N2034" s="98">
        <v>11603.352039388021</v>
      </c>
      <c r="O2034" s="98">
        <v>7619.975833333333</v>
      </c>
      <c r="P2034" s="98">
        <v>395.80655555555802</v>
      </c>
      <c r="Q2034" s="98">
        <v>17.492813322092925</v>
      </c>
      <c r="R2034" s="98">
        <f t="shared" si="238"/>
        <v>18.860768625275437</v>
      </c>
      <c r="S2034" s="98">
        <f t="shared" si="235"/>
        <v>1049.5687993255756</v>
      </c>
      <c r="T2034" s="101">
        <v>16.404233337787186</v>
      </c>
    </row>
    <row r="2035" spans="2:20" x14ac:dyDescent="0.2">
      <c r="B2035" s="100">
        <v>43745.625</v>
      </c>
      <c r="C2035" s="98">
        <v>13.675924173284761</v>
      </c>
      <c r="D2035" s="98">
        <f t="shared" si="232"/>
        <v>11.753751903773081</v>
      </c>
      <c r="E2035" s="98">
        <v>115.42555555555556</v>
      </c>
      <c r="F2035" s="98">
        <f t="shared" si="237"/>
        <v>99.086466012941329</v>
      </c>
      <c r="G2035" s="98">
        <v>82775.816666666666</v>
      </c>
      <c r="H2035" s="98">
        <v>20.526953124999999</v>
      </c>
      <c r="I2035" s="98">
        <v>16603.391733716329</v>
      </c>
      <c r="J2035" s="98">
        <f t="shared" si="233"/>
        <v>94.89860243055557</v>
      </c>
      <c r="K2035" s="98">
        <v>65318.32421875</v>
      </c>
      <c r="L2035" s="98">
        <f t="shared" si="234"/>
        <v>374.57184857813849</v>
      </c>
      <c r="M2035" s="98">
        <f t="shared" si="236"/>
        <v>332.12810842753839</v>
      </c>
      <c r="N2035" s="98">
        <v>10854.593544108073</v>
      </c>
      <c r="O2035" s="98">
        <v>7279.6966666666667</v>
      </c>
      <c r="P2035" s="98">
        <v>396.26120370369819</v>
      </c>
      <c r="Q2035" s="98">
        <v>21.6893551255597</v>
      </c>
      <c r="R2035" s="98">
        <f t="shared" si="238"/>
        <v>18.868909650072098</v>
      </c>
      <c r="S2035" s="98">
        <f t="shared" si="235"/>
        <v>1301.361307533582</v>
      </c>
      <c r="T2035" s="101">
        <v>15.058219238748748</v>
      </c>
    </row>
    <row r="2036" spans="2:20" x14ac:dyDescent="0.2">
      <c r="B2036" s="100">
        <v>43745.666666666664</v>
      </c>
      <c r="C2036" s="98">
        <v>13.311387690467527</v>
      </c>
      <c r="D2036" s="98">
        <f t="shared" ref="D2036:D2099" si="239">AVERAGE(C2013:C2036)</f>
        <v>11.746842164693506</v>
      </c>
      <c r="E2036" s="98">
        <v>93.390555555555551</v>
      </c>
      <c r="F2036" s="98">
        <f t="shared" si="237"/>
        <v>99.191721532884969</v>
      </c>
      <c r="G2036" s="98">
        <v>88494.125384617641</v>
      </c>
      <c r="H2036" s="98">
        <v>17.109049479166668</v>
      </c>
      <c r="I2036" s="98">
        <v>17693.505644444467</v>
      </c>
      <c r="J2036" s="98">
        <f t="shared" si="233"/>
        <v>76.281506076388879</v>
      </c>
      <c r="K2036" s="98">
        <v>65318.32421875</v>
      </c>
      <c r="L2036" s="98">
        <f t="shared" si="234"/>
        <v>374.59463567905129</v>
      </c>
      <c r="M2036" s="98">
        <f t="shared" si="236"/>
        <v>332.12456029569699</v>
      </c>
      <c r="N2036" s="98">
        <v>10315.095348307292</v>
      </c>
      <c r="O2036" s="98">
        <v>7217.663333333333</v>
      </c>
      <c r="P2036" s="98">
        <v>396.52629629630184</v>
      </c>
      <c r="Q2036" s="98">
        <v>21.931660617250536</v>
      </c>
      <c r="R2036" s="98">
        <f t="shared" si="238"/>
        <v>18.88386596092608</v>
      </c>
      <c r="S2036" s="98">
        <f t="shared" si="235"/>
        <v>1315.8996370350321</v>
      </c>
      <c r="T2036" s="101">
        <v>13.853882220715944</v>
      </c>
    </row>
    <row r="2037" spans="2:20" x14ac:dyDescent="0.2">
      <c r="B2037" s="100">
        <v>43745.708333333336</v>
      </c>
      <c r="C2037" s="98">
        <v>12.840021894348588</v>
      </c>
      <c r="D2037" s="98">
        <f t="shared" si="239"/>
        <v>11.733554767759193</v>
      </c>
      <c r="E2037" s="98">
        <v>80.652125590441784</v>
      </c>
      <c r="F2037" s="98">
        <f t="shared" si="237"/>
        <v>97.39565269174598</v>
      </c>
      <c r="G2037" s="98">
        <v>93849.801868034891</v>
      </c>
      <c r="H2037" s="98">
        <v>16.007073626564672</v>
      </c>
      <c r="I2037" s="98">
        <v>18770.427819765602</v>
      </c>
      <c r="J2037" s="98">
        <f t="shared" si="233"/>
        <v>64.645051963877108</v>
      </c>
      <c r="K2037" s="98">
        <v>65318.32421875</v>
      </c>
      <c r="L2037" s="98">
        <f t="shared" si="234"/>
        <v>377.93332332881101</v>
      </c>
      <c r="M2037" s="98">
        <f t="shared" si="236"/>
        <v>332.21413629819648</v>
      </c>
      <c r="N2037" s="98">
        <v>9940.2278979492185</v>
      </c>
      <c r="O2037" s="98">
        <v>7207.9908333333333</v>
      </c>
      <c r="P2037" s="98">
        <v>396.07928128188172</v>
      </c>
      <c r="Q2037" s="98">
        <v>18.145957953070692</v>
      </c>
      <c r="R2037" s="98">
        <f t="shared" si="238"/>
        <v>18.818245351344267</v>
      </c>
      <c r="S2037" s="98">
        <f t="shared" si="235"/>
        <v>1088.7574771842415</v>
      </c>
      <c r="T2037" s="101">
        <v>13.404525983118859</v>
      </c>
    </row>
    <row r="2038" spans="2:20" x14ac:dyDescent="0.2">
      <c r="B2038" s="100">
        <v>43745.75</v>
      </c>
      <c r="C2038" s="98">
        <v>12.596641981690707</v>
      </c>
      <c r="D2038" s="98">
        <f t="shared" si="239"/>
        <v>11.724699885941304</v>
      </c>
      <c r="E2038" s="98">
        <v>84.939444444444447</v>
      </c>
      <c r="F2038" s="98">
        <f t="shared" si="237"/>
        <v>96.570764871233038</v>
      </c>
      <c r="G2038" s="98">
        <v>98932.303296296363</v>
      </c>
      <c r="H2038" s="98">
        <v>15.419867621527779</v>
      </c>
      <c r="I2038" s="98">
        <v>19716.946666666667</v>
      </c>
      <c r="J2038" s="98">
        <f t="shared" si="233"/>
        <v>69.519576822916662</v>
      </c>
      <c r="K2038" s="98">
        <v>65318.32421875</v>
      </c>
      <c r="L2038" s="98">
        <f t="shared" si="234"/>
        <v>375.59314590863471</v>
      </c>
      <c r="M2038" s="98">
        <f t="shared" si="236"/>
        <v>332.11763179606299</v>
      </c>
      <c r="N2038" s="98">
        <v>9720.6239021809888</v>
      </c>
      <c r="O2038" s="98">
        <v>7205.7633333333333</v>
      </c>
      <c r="P2038" s="98">
        <v>395.91759259260363</v>
      </c>
      <c r="Q2038" s="98">
        <v>20.324446683968933</v>
      </c>
      <c r="R2038" s="98">
        <f t="shared" si="238"/>
        <v>18.908357106563695</v>
      </c>
      <c r="S2038" s="98">
        <f t="shared" si="235"/>
        <v>1219.4668010381361</v>
      </c>
      <c r="T2038" s="101">
        <v>12.915786886703961</v>
      </c>
    </row>
    <row r="2039" spans="2:20" x14ac:dyDescent="0.2">
      <c r="B2039" s="100">
        <v>43745.791666666664</v>
      </c>
      <c r="C2039" s="98">
        <v>12.631599761880416</v>
      </c>
      <c r="D2039" s="98">
        <f t="shared" si="239"/>
        <v>11.715029963294628</v>
      </c>
      <c r="E2039" s="98">
        <v>86.017222222222216</v>
      </c>
      <c r="F2039" s="98">
        <f t="shared" si="237"/>
        <v>95.336667649010792</v>
      </c>
      <c r="G2039" s="98">
        <v>104268.87022792021</v>
      </c>
      <c r="H2039" s="98">
        <v>14.276898871527777</v>
      </c>
      <c r="I2039" s="98">
        <v>20666.794361110395</v>
      </c>
      <c r="J2039" s="98">
        <f t="shared" si="233"/>
        <v>71.740323350694439</v>
      </c>
      <c r="K2039" s="98">
        <v>65318.32421875</v>
      </c>
      <c r="L2039" s="98">
        <f t="shared" si="234"/>
        <v>373.12205935579203</v>
      </c>
      <c r="M2039" s="98">
        <f t="shared" si="236"/>
        <v>332.19078981668315</v>
      </c>
      <c r="N2039" s="98">
        <v>9787.1705900065099</v>
      </c>
      <c r="O2039" s="98">
        <v>7202.1841666666669</v>
      </c>
      <c r="P2039" s="98">
        <v>395.24601851852401</v>
      </c>
      <c r="Q2039" s="98">
        <v>22.123959162731964</v>
      </c>
      <c r="R2039" s="98">
        <f t="shared" si="238"/>
        <v>18.790489264514047</v>
      </c>
      <c r="S2039" s="98">
        <f t="shared" si="235"/>
        <v>1327.4375497639178</v>
      </c>
      <c r="T2039" s="101">
        <v>12.87414550922009</v>
      </c>
    </row>
    <row r="2040" spans="2:20" x14ac:dyDescent="0.2">
      <c r="B2040" s="100">
        <v>43745.833333333336</v>
      </c>
      <c r="C2040" s="98">
        <v>12.680856304698521</v>
      </c>
      <c r="D2040" s="98">
        <f t="shared" si="239"/>
        <v>11.692787529078208</v>
      </c>
      <c r="E2040" s="98">
        <v>87.273888888888891</v>
      </c>
      <c r="F2040" s="98">
        <f t="shared" si="237"/>
        <v>94.997054737486806</v>
      </c>
      <c r="G2040" s="98">
        <v>109264.86404538367</v>
      </c>
      <c r="H2040" s="98">
        <v>16.670757378472221</v>
      </c>
      <c r="I2040" s="98">
        <v>21588.242222222223</v>
      </c>
      <c r="J2040" s="98">
        <f t="shared" si="233"/>
        <v>70.603131510416674</v>
      </c>
      <c r="K2040" s="98">
        <v>65318.32421875</v>
      </c>
      <c r="L2040" s="98">
        <f t="shared" si="234"/>
        <v>376.47945654960103</v>
      </c>
      <c r="M2040" s="98">
        <f t="shared" si="236"/>
        <v>332.18871251416738</v>
      </c>
      <c r="N2040" s="98">
        <v>9852.5960750325521</v>
      </c>
      <c r="O2040" s="98">
        <v>7204.0050000000001</v>
      </c>
      <c r="P2040" s="98">
        <v>395.9458024691873</v>
      </c>
      <c r="Q2040" s="98">
        <v>19.466345919586278</v>
      </c>
      <c r="R2040" s="98">
        <f t="shared" si="238"/>
        <v>18.801523614357023</v>
      </c>
      <c r="S2040" s="98">
        <f t="shared" si="235"/>
        <v>1167.9807551751767</v>
      </c>
      <c r="T2040" s="101">
        <v>12.887373902646424</v>
      </c>
    </row>
    <row r="2041" spans="2:20" x14ac:dyDescent="0.2">
      <c r="B2041" s="100">
        <v>43745.875</v>
      </c>
      <c r="C2041" s="98">
        <v>13.283995202647315</v>
      </c>
      <c r="D2041" s="98">
        <f t="shared" si="239"/>
        <v>11.682381852372998</v>
      </c>
      <c r="E2041" s="98">
        <v>77.463611111111106</v>
      </c>
      <c r="F2041" s="98">
        <f t="shared" si="237"/>
        <v>93.554091774523854</v>
      </c>
      <c r="G2041" s="98">
        <v>114642.48112535477</v>
      </c>
      <c r="H2041" s="98">
        <v>12.855750868055555</v>
      </c>
      <c r="I2041" s="98">
        <v>22544.190061111105</v>
      </c>
      <c r="J2041" s="98">
        <f t="shared" si="233"/>
        <v>64.607860243055555</v>
      </c>
      <c r="K2041" s="98">
        <v>65318.32421875</v>
      </c>
      <c r="L2041" s="98">
        <f t="shared" si="234"/>
        <v>374.9851484815818</v>
      </c>
      <c r="M2041" s="98">
        <f t="shared" si="236"/>
        <v>332.21996352531124</v>
      </c>
      <c r="N2041" s="98">
        <v>10407.175697428385</v>
      </c>
      <c r="O2041" s="98">
        <v>7220.9416666666666</v>
      </c>
      <c r="P2041" s="98">
        <v>396.03472222220569</v>
      </c>
      <c r="Q2041" s="98">
        <v>21.049573740623892</v>
      </c>
      <c r="R2041" s="98">
        <f t="shared" si="238"/>
        <v>18.777672294570319</v>
      </c>
      <c r="S2041" s="98">
        <f t="shared" si="235"/>
        <v>1262.9744244374335</v>
      </c>
      <c r="T2041" s="101">
        <v>13.376759782975487</v>
      </c>
    </row>
    <row r="2042" spans="2:20" x14ac:dyDescent="0.2">
      <c r="B2042" s="100">
        <v>43745.916666666664</v>
      </c>
      <c r="C2042" s="98">
        <v>13.664469415611691</v>
      </c>
      <c r="D2042" s="98">
        <f t="shared" si="239"/>
        <v>11.680106042519062</v>
      </c>
      <c r="E2042" s="98">
        <v>112.97805555555556</v>
      </c>
      <c r="F2042" s="98">
        <f t="shared" si="237"/>
        <v>94.812274644894231</v>
      </c>
      <c r="G2042" s="98">
        <v>120079.96111111112</v>
      </c>
      <c r="H2042" s="98">
        <v>16.423459201388887</v>
      </c>
      <c r="I2042" s="98">
        <v>23479.719525966164</v>
      </c>
      <c r="J2042" s="98">
        <f t="shared" si="233"/>
        <v>96.554596354166677</v>
      </c>
      <c r="K2042" s="98">
        <v>65318.32421875</v>
      </c>
      <c r="L2042" s="98">
        <f t="shared" si="234"/>
        <v>377.28366433806718</v>
      </c>
      <c r="M2042" s="98">
        <f t="shared" si="236"/>
        <v>332.29472760892475</v>
      </c>
      <c r="N2042" s="98">
        <v>10740.740863444011</v>
      </c>
      <c r="O2042" s="98">
        <v>7246.251666666667</v>
      </c>
      <c r="P2042" s="98">
        <v>395.95326923079375</v>
      </c>
      <c r="Q2042" s="98">
        <v>18.669604892726575</v>
      </c>
      <c r="R2042" s="98">
        <f t="shared" si="238"/>
        <v>18.698475241663569</v>
      </c>
      <c r="S2042" s="98">
        <f t="shared" si="235"/>
        <v>1120.1762935635945</v>
      </c>
      <c r="T2042" s="101">
        <v>14.103957966330668</v>
      </c>
    </row>
    <row r="2043" spans="2:20" x14ac:dyDescent="0.2">
      <c r="B2043" s="100">
        <v>43745.958333333336</v>
      </c>
      <c r="C2043" s="98">
        <v>13.906769136616754</v>
      </c>
      <c r="D2043" s="98">
        <f t="shared" si="239"/>
        <v>11.689294241942539</v>
      </c>
      <c r="E2043" s="98">
        <v>106.00735042735934</v>
      </c>
      <c r="F2043" s="98">
        <f t="shared" si="237"/>
        <v>95.023992949737917</v>
      </c>
      <c r="G2043" s="98">
        <v>126067.10967741808</v>
      </c>
      <c r="H2043" s="98">
        <v>17.016536458333334</v>
      </c>
      <c r="I2043" s="98">
        <v>24411.031944444443</v>
      </c>
      <c r="J2043" s="98">
        <f t="shared" si="233"/>
        <v>88.990813969026007</v>
      </c>
      <c r="K2043" s="98">
        <v>65318.32421875</v>
      </c>
      <c r="L2043" s="98">
        <f t="shared" si="234"/>
        <v>373.77322367650771</v>
      </c>
      <c r="M2043" s="98">
        <f t="shared" si="236"/>
        <v>332.22960279636965</v>
      </c>
      <c r="N2043" s="98">
        <v>10873.798041992188</v>
      </c>
      <c r="O2043" s="98">
        <v>7307.1541666666662</v>
      </c>
      <c r="P2043" s="98">
        <v>396.10870370369821</v>
      </c>
      <c r="Q2043" s="98">
        <v>22.335480027190513</v>
      </c>
      <c r="R2043" s="98">
        <f t="shared" si="238"/>
        <v>18.76618878878541</v>
      </c>
      <c r="S2043" s="98">
        <f t="shared" si="235"/>
        <v>1340.1288016314309</v>
      </c>
      <c r="T2043" s="101">
        <v>14.198737538438031</v>
      </c>
    </row>
    <row r="2044" spans="2:20" x14ac:dyDescent="0.2">
      <c r="B2044" s="100">
        <v>43746</v>
      </c>
      <c r="C2044" s="98">
        <v>12.789105301168229</v>
      </c>
      <c r="D2044" s="98">
        <f t="shared" si="239"/>
        <v>11.704250430457728</v>
      </c>
      <c r="E2044" s="98">
        <v>101.01370370374785</v>
      </c>
      <c r="F2044" s="98">
        <f t="shared" si="237"/>
        <v>94.764116406528956</v>
      </c>
      <c r="G2044" s="98">
        <v>132271.8275193845</v>
      </c>
      <c r="H2044" s="98">
        <v>12.664919704861111</v>
      </c>
      <c r="I2044" s="98">
        <v>25351.38732222193</v>
      </c>
      <c r="J2044" s="98">
        <f t="shared" si="233"/>
        <v>88.348783998886745</v>
      </c>
      <c r="K2044" s="98">
        <v>65318.32421875</v>
      </c>
      <c r="L2044" s="98">
        <f t="shared" si="234"/>
        <v>375.89053442120263</v>
      </c>
      <c r="M2044" s="98">
        <f t="shared" si="236"/>
        <v>332.22559780054479</v>
      </c>
      <c r="N2044" s="98">
        <v>10076.757047526042</v>
      </c>
      <c r="O2044" s="98">
        <v>7204.8233333333337</v>
      </c>
      <c r="P2044" s="98">
        <v>396.23333333333335</v>
      </c>
      <c r="Q2044" s="98">
        <v>20.342798912130721</v>
      </c>
      <c r="R2044" s="98">
        <f t="shared" si="238"/>
        <v>18.784001654980653</v>
      </c>
      <c r="S2044" s="98">
        <f t="shared" si="235"/>
        <v>1220.5679347278433</v>
      </c>
      <c r="T2044" s="101">
        <v>14.102848286644535</v>
      </c>
    </row>
    <row r="2045" spans="2:20" x14ac:dyDescent="0.2">
      <c r="B2045" s="100">
        <v>43746.041666666664</v>
      </c>
      <c r="C2045" s="98">
        <v>11.092871221083527</v>
      </c>
      <c r="D2045" s="98">
        <f t="shared" si="239"/>
        <v>11.724474740264284</v>
      </c>
      <c r="E2045" s="98">
        <v>89.397499999999994</v>
      </c>
      <c r="F2045" s="98">
        <f t="shared" si="237"/>
        <v>94.162100080992886</v>
      </c>
      <c r="G2045" s="98">
        <v>2719.0944444444444</v>
      </c>
      <c r="H2045" s="98">
        <v>16.961131826072233</v>
      </c>
      <c r="I2045" s="98">
        <v>773.91527777777776</v>
      </c>
      <c r="J2045" s="98">
        <f t="shared" si="233"/>
        <v>72.436368173927761</v>
      </c>
      <c r="K2045" s="98">
        <v>707.61517903645836</v>
      </c>
      <c r="L2045" s="98">
        <f t="shared" si="234"/>
        <v>375.41592372860759</v>
      </c>
      <c r="M2045" s="98">
        <f t="shared" si="236"/>
        <v>332.26363985347399</v>
      </c>
      <c r="N2045" s="98">
        <v>8961.7748579915369</v>
      </c>
      <c r="O2045" s="98">
        <v>7195.5533333333333</v>
      </c>
      <c r="P2045" s="98">
        <v>396.25453703694876</v>
      </c>
      <c r="Q2045" s="98">
        <v>20.838613308341138</v>
      </c>
      <c r="R2045" s="98">
        <f t="shared" si="238"/>
        <v>18.746466932294666</v>
      </c>
      <c r="S2045" s="98">
        <f t="shared" si="235"/>
        <v>1250.3167985004684</v>
      </c>
      <c r="T2045" s="101">
        <v>12.465736516879664</v>
      </c>
    </row>
    <row r="2046" spans="2:20" x14ac:dyDescent="0.2">
      <c r="B2046" s="100">
        <v>43746.083333333336</v>
      </c>
      <c r="C2046" s="98">
        <v>9.2772078035937415</v>
      </c>
      <c r="D2046" s="98">
        <f t="shared" si="239"/>
        <v>11.744621019507948</v>
      </c>
      <c r="E2046" s="98">
        <v>108.63492063489225</v>
      </c>
      <c r="F2046" s="98">
        <f t="shared" si="237"/>
        <v>94.085777329668943</v>
      </c>
      <c r="G2046" s="98">
        <v>8748.0694847011564</v>
      </c>
      <c r="H2046" s="98">
        <v>16.906195746527779</v>
      </c>
      <c r="I2046" s="98">
        <v>1474.9213888888889</v>
      </c>
      <c r="J2046" s="98">
        <f t="shared" si="233"/>
        <v>91.728724888364468</v>
      </c>
      <c r="K2046" s="98">
        <v>0</v>
      </c>
      <c r="L2046" s="98">
        <f t="shared" si="234"/>
        <v>375.49015720862997</v>
      </c>
      <c r="M2046" s="98">
        <f t="shared" si="236"/>
        <v>332.24693925584148</v>
      </c>
      <c r="N2046" s="98">
        <v>7687.9848307291668</v>
      </c>
      <c r="O2046" s="98">
        <v>7189.9191666666666</v>
      </c>
      <c r="P2046" s="98">
        <v>396.17611111111108</v>
      </c>
      <c r="Q2046" s="98">
        <v>20.685953902481124</v>
      </c>
      <c r="R2046" s="98">
        <f t="shared" si="238"/>
        <v>18.779371233630904</v>
      </c>
      <c r="S2046" s="98">
        <f t="shared" si="235"/>
        <v>1241.1572341488675</v>
      </c>
      <c r="T2046" s="101">
        <v>10.617016132964183</v>
      </c>
    </row>
    <row r="2047" spans="2:20" x14ac:dyDescent="0.2">
      <c r="B2047" s="100">
        <v>43746.125</v>
      </c>
      <c r="C2047" s="98">
        <v>7.8511967907421703</v>
      </c>
      <c r="D2047" s="98">
        <f t="shared" si="239"/>
        <v>11.759890530722457</v>
      </c>
      <c r="E2047" s="98">
        <v>101.57077777779764</v>
      </c>
      <c r="F2047" s="98">
        <f t="shared" si="237"/>
        <v>94.198934737077181</v>
      </c>
      <c r="G2047" s="98">
        <v>14706.608382066355</v>
      </c>
      <c r="H2047" s="98">
        <v>12.938997395833333</v>
      </c>
      <c r="I2047" s="98">
        <v>2444.2947222222224</v>
      </c>
      <c r="J2047" s="98">
        <f t="shared" si="233"/>
        <v>88.631780381964319</v>
      </c>
      <c r="K2047" s="98">
        <v>0</v>
      </c>
      <c r="L2047" s="98">
        <f t="shared" si="234"/>
        <v>374.94632325284027</v>
      </c>
      <c r="M2047" s="98">
        <f t="shared" si="236"/>
        <v>341.00184422881523</v>
      </c>
      <c r="N2047" s="98">
        <v>6738.320388590495</v>
      </c>
      <c r="O2047" s="98">
        <v>7185.34</v>
      </c>
      <c r="P2047" s="98">
        <v>395.64386574074211</v>
      </c>
      <c r="Q2047" s="98">
        <v>20.697542487901842</v>
      </c>
      <c r="R2047" s="98">
        <f t="shared" si="238"/>
        <v>18.839601613023341</v>
      </c>
      <c r="S2047" s="98">
        <f t="shared" si="235"/>
        <v>1241.8525492741105</v>
      </c>
      <c r="T2047" s="101">
        <v>8.9083412348282422</v>
      </c>
    </row>
    <row r="2048" spans="2:20" x14ac:dyDescent="0.2">
      <c r="B2048" s="100">
        <v>43746.166666666664</v>
      </c>
      <c r="C2048" s="98">
        <v>6.8515198436313467</v>
      </c>
      <c r="D2048" s="98">
        <f t="shared" si="239"/>
        <v>11.766134293152675</v>
      </c>
      <c r="E2048" s="98">
        <v>90.26637820510814</v>
      </c>
      <c r="F2048" s="98">
        <f t="shared" si="237"/>
        <v>93.161029199327061</v>
      </c>
      <c r="G2048" s="98">
        <v>20995.218855218092</v>
      </c>
      <c r="H2048" s="98">
        <v>16.876258680555555</v>
      </c>
      <c r="I2048" s="98">
        <v>3387.9736313861608</v>
      </c>
      <c r="J2048" s="98">
        <f t="shared" si="233"/>
        <v>73.390119524552588</v>
      </c>
      <c r="K2048" s="98">
        <v>0</v>
      </c>
      <c r="L2048" s="98">
        <f t="shared" si="234"/>
        <v>375.40119599267427</v>
      </c>
      <c r="M2048" s="98">
        <f t="shared" si="236"/>
        <v>356.77114090007973</v>
      </c>
      <c r="N2048" s="98">
        <v>6022.672434082031</v>
      </c>
      <c r="O2048" s="98">
        <v>7180.2383333333337</v>
      </c>
      <c r="P2048" s="98">
        <v>395.96342592592043</v>
      </c>
      <c r="Q2048" s="98">
        <v>20.562229933246144</v>
      </c>
      <c r="R2048" s="98">
        <f t="shared" si="238"/>
        <v>19.208445373857312</v>
      </c>
      <c r="S2048" s="98">
        <f t="shared" si="235"/>
        <v>1233.7337959947686</v>
      </c>
      <c r="T2048" s="101">
        <v>7.6651626681288088</v>
      </c>
    </row>
    <row r="2049" spans="2:20" x14ac:dyDescent="0.2">
      <c r="B2049" s="100">
        <v>43746.208333333336</v>
      </c>
      <c r="C2049" s="98">
        <v>6.2874161794017223</v>
      </c>
      <c r="D2049" s="98">
        <f t="shared" si="239"/>
        <v>11.774727682226334</v>
      </c>
      <c r="E2049" s="98">
        <v>119.20694444444445</v>
      </c>
      <c r="F2049" s="98">
        <f t="shared" si="237"/>
        <v>94.359945094389602</v>
      </c>
      <c r="G2049" s="98">
        <v>26871.208333333332</v>
      </c>
      <c r="H2049" s="98">
        <v>15.291265190972222</v>
      </c>
      <c r="I2049" s="98">
        <v>4318.7111111111108</v>
      </c>
      <c r="J2049" s="98">
        <f t="shared" si="233"/>
        <v>103.91567925347222</v>
      </c>
      <c r="K2049" s="98">
        <v>0</v>
      </c>
      <c r="L2049" s="98">
        <f t="shared" si="234"/>
        <v>375.21125846200721</v>
      </c>
      <c r="M2049" s="98">
        <f t="shared" si="236"/>
        <v>372.48758953353172</v>
      </c>
      <c r="N2049" s="98">
        <v>5654.0979252115885</v>
      </c>
      <c r="O2049" s="98">
        <v>7176.086666666667</v>
      </c>
      <c r="P2049" s="98">
        <v>395.89870370371472</v>
      </c>
      <c r="Q2049" s="98">
        <v>20.687445241707479</v>
      </c>
      <c r="R2049" s="98">
        <f t="shared" si="238"/>
        <v>19.632382542874947</v>
      </c>
      <c r="S2049" s="98">
        <f t="shared" si="235"/>
        <v>1241.2467145024489</v>
      </c>
      <c r="T2049" s="101">
        <v>7.0227234291576961</v>
      </c>
    </row>
    <row r="2050" spans="2:20" x14ac:dyDescent="0.2">
      <c r="B2050" s="100">
        <v>43746.25</v>
      </c>
      <c r="C2050" s="98">
        <v>6.1121662407451209</v>
      </c>
      <c r="D2050" s="98">
        <f t="shared" si="239"/>
        <v>11.781777564821065</v>
      </c>
      <c r="E2050" s="98">
        <v>102.03472222222223</v>
      </c>
      <c r="F2050" s="98">
        <f t="shared" si="237"/>
        <v>94.802294631426619</v>
      </c>
      <c r="G2050" s="98">
        <v>32902.281199679906</v>
      </c>
      <c r="H2050" s="98">
        <v>14.543294270833334</v>
      </c>
      <c r="I2050" s="98">
        <v>5263.132142860095</v>
      </c>
      <c r="J2050" s="98">
        <f t="shared" si="233"/>
        <v>87.4914279513889</v>
      </c>
      <c r="K2050" s="98">
        <v>0</v>
      </c>
      <c r="L2050" s="98">
        <f t="shared" si="234"/>
        <v>375.40360273609895</v>
      </c>
      <c r="M2050" s="98">
        <f t="shared" si="236"/>
        <v>376.13248925582502</v>
      </c>
      <c r="N2050" s="98">
        <v>5510.8236735026039</v>
      </c>
      <c r="O2050" s="98">
        <v>7175.3516666666665</v>
      </c>
      <c r="P2050" s="98">
        <v>396.09083333333331</v>
      </c>
      <c r="Q2050" s="98">
        <v>20.68723059723435</v>
      </c>
      <c r="R2050" s="98">
        <f t="shared" si="238"/>
        <v>19.888871709470624</v>
      </c>
      <c r="S2050" s="98">
        <f t="shared" si="235"/>
        <v>1241.233835834061</v>
      </c>
      <c r="T2050" s="101">
        <v>6.7443040818638273</v>
      </c>
    </row>
    <row r="2051" spans="2:20" x14ac:dyDescent="0.2">
      <c r="B2051" s="100">
        <v>43746.291666666664</v>
      </c>
      <c r="C2051" s="98">
        <v>6.3590097213025567</v>
      </c>
      <c r="D2051" s="98">
        <f t="shared" si="239"/>
        <v>11.790887676443836</v>
      </c>
      <c r="E2051" s="98">
        <v>97.62833333333333</v>
      </c>
      <c r="F2051" s="98">
        <f t="shared" si="237"/>
        <v>94.564570865992707</v>
      </c>
      <c r="G2051" s="98">
        <v>39056.626490515606</v>
      </c>
      <c r="H2051" s="98">
        <v>16.769552951388889</v>
      </c>
      <c r="I2051" s="98">
        <v>6184.495277777778</v>
      </c>
      <c r="J2051" s="98">
        <f t="shared" si="233"/>
        <v>80.858780381944442</v>
      </c>
      <c r="K2051" s="98">
        <v>0</v>
      </c>
      <c r="L2051" s="98">
        <f t="shared" si="234"/>
        <v>374.76936024068402</v>
      </c>
      <c r="M2051" s="98">
        <f t="shared" si="236"/>
        <v>376.03328703800327</v>
      </c>
      <c r="N2051" s="98">
        <v>5712.4889973958334</v>
      </c>
      <c r="O2051" s="98">
        <v>7177.5191666666669</v>
      </c>
      <c r="P2051" s="98">
        <v>395.84631481481097</v>
      </c>
      <c r="Q2051" s="98">
        <v>21.07695457412693</v>
      </c>
      <c r="R2051" s="98">
        <f t="shared" si="238"/>
        <v>19.989270686551567</v>
      </c>
      <c r="S2051" s="98">
        <f t="shared" si="235"/>
        <v>1264.6172744476157</v>
      </c>
      <c r="T2051" s="101">
        <v>6.7489719681089309</v>
      </c>
    </row>
    <row r="2052" spans="2:20" x14ac:dyDescent="0.2">
      <c r="B2052" s="100">
        <v>43746.333333333336</v>
      </c>
      <c r="C2052" s="98">
        <v>7.9478018293377115</v>
      </c>
      <c r="D2052" s="98">
        <f t="shared" si="239"/>
        <v>11.801649495224254</v>
      </c>
      <c r="E2052" s="98">
        <v>85.974722222222226</v>
      </c>
      <c r="F2052" s="98">
        <f t="shared" si="237"/>
        <v>94.581154199325468</v>
      </c>
      <c r="G2052" s="98">
        <v>44624.593666666282</v>
      </c>
      <c r="H2052" s="98">
        <v>12.848350694444445</v>
      </c>
      <c r="I2052" s="98">
        <v>7125</v>
      </c>
      <c r="J2052" s="98">
        <f t="shared" si="233"/>
        <v>73.126371527777778</v>
      </c>
      <c r="K2052" s="98">
        <v>8.7787230277061461</v>
      </c>
      <c r="L2052" s="98">
        <f t="shared" si="234"/>
        <v>375.01221887014572</v>
      </c>
      <c r="M2052" s="98">
        <f t="shared" si="236"/>
        <v>375.91895349696097</v>
      </c>
      <c r="N2052" s="98">
        <v>6622.2977209472656</v>
      </c>
      <c r="O2052" s="98">
        <v>7178.1358333333337</v>
      </c>
      <c r="P2052" s="98">
        <v>395.93574074074627</v>
      </c>
      <c r="Q2052" s="98">
        <v>20.923521870600524</v>
      </c>
      <c r="R2052" s="98">
        <f t="shared" si="238"/>
        <v>20.117821048574502</v>
      </c>
      <c r="S2052" s="98">
        <f t="shared" si="235"/>
        <v>1255.4113122360313</v>
      </c>
      <c r="T2052" s="101">
        <v>7.7388173758074279</v>
      </c>
    </row>
    <row r="2053" spans="2:20" x14ac:dyDescent="0.2">
      <c r="B2053" s="100">
        <v>43746.375</v>
      </c>
      <c r="C2053" s="98">
        <v>12.074828496533058</v>
      </c>
      <c r="D2053" s="98">
        <f t="shared" si="239"/>
        <v>11.814686553128874</v>
      </c>
      <c r="E2053" s="98">
        <v>69.672685185190701</v>
      </c>
      <c r="F2053" s="98">
        <f t="shared" si="237"/>
        <v>93.649506822782499</v>
      </c>
      <c r="G2053" s="98">
        <v>49594.823533950512</v>
      </c>
      <c r="H2053" s="98">
        <v>17.002083333333335</v>
      </c>
      <c r="I2053" s="98">
        <v>8062.9996012710862</v>
      </c>
      <c r="J2053" s="98">
        <f t="shared" si="233"/>
        <v>52.67060185185737</v>
      </c>
      <c r="K2053" s="98">
        <v>10.722281455993652</v>
      </c>
      <c r="L2053" s="98">
        <f t="shared" si="234"/>
        <v>375.06880707742545</v>
      </c>
      <c r="M2053" s="98">
        <f t="shared" si="236"/>
        <v>375.78117986151523</v>
      </c>
      <c r="N2053" s="98">
        <v>9412.8816906738284</v>
      </c>
      <c r="O2053" s="98">
        <v>7203.5491666666667</v>
      </c>
      <c r="P2053" s="98">
        <v>396.10250000000002</v>
      </c>
      <c r="Q2053" s="98">
        <v>21.03369292257457</v>
      </c>
      <c r="R2053" s="98">
        <f t="shared" si="238"/>
        <v>20.261636350686842</v>
      </c>
      <c r="S2053" s="98">
        <f t="shared" si="235"/>
        <v>1262.0215753544742</v>
      </c>
      <c r="T2053" s="101">
        <v>10.397921712253268</v>
      </c>
    </row>
    <row r="2054" spans="2:20" x14ac:dyDescent="0.2">
      <c r="B2054" s="100">
        <v>43746.416666666664</v>
      </c>
      <c r="C2054" s="98">
        <v>16.10605308567898</v>
      </c>
      <c r="D2054" s="98">
        <f t="shared" si="239"/>
        <v>11.811646963317493</v>
      </c>
      <c r="E2054" s="98">
        <v>88.499305555555551</v>
      </c>
      <c r="F2054" s="98">
        <f t="shared" si="237"/>
        <v>94.683239461671391</v>
      </c>
      <c r="G2054" s="98">
        <v>54118.275710597038</v>
      </c>
      <c r="H2054" s="98">
        <v>17.227484809027779</v>
      </c>
      <c r="I2054" s="98">
        <v>8993.4658333333336</v>
      </c>
      <c r="J2054" s="98">
        <f t="shared" ref="J2054:J2117" si="240">E2054-H2054</f>
        <v>71.271820746527766</v>
      </c>
      <c r="K2054" s="98">
        <v>10.722281455993652</v>
      </c>
      <c r="L2054" s="98">
        <f t="shared" ref="L2054:L2117" si="241">P2054-Q2054</f>
        <v>375.18567504423771</v>
      </c>
      <c r="M2054" s="98">
        <f t="shared" si="236"/>
        <v>375.7625618992177</v>
      </c>
      <c r="N2054" s="98">
        <v>12018.039057617187</v>
      </c>
      <c r="O2054" s="98">
        <v>7829.6350000000002</v>
      </c>
      <c r="P2054" s="98">
        <v>396.14532163743343</v>
      </c>
      <c r="Q2054" s="98">
        <v>20.959646593195696</v>
      </c>
      <c r="R2054" s="98">
        <f t="shared" si="238"/>
        <v>20.277061696025552</v>
      </c>
      <c r="S2054" s="98">
        <f t="shared" ref="S2054:S2117" si="242">Q2054*60</f>
        <v>1257.5787955917417</v>
      </c>
      <c r="T2054" s="101">
        <v>14.232749458783204</v>
      </c>
    </row>
    <row r="2055" spans="2:20" x14ac:dyDescent="0.2">
      <c r="B2055" s="100">
        <v>43746.458333333336</v>
      </c>
      <c r="C2055" s="98">
        <v>16.510598982705009</v>
      </c>
      <c r="D2055" s="98">
        <f t="shared" si="239"/>
        <v>11.81552798184714</v>
      </c>
      <c r="E2055" s="98">
        <v>80.605888888869018</v>
      </c>
      <c r="F2055" s="98">
        <f t="shared" si="237"/>
        <v>94.434063535744642</v>
      </c>
      <c r="G2055" s="98">
        <v>59461.914722222224</v>
      </c>
      <c r="H2055" s="98">
        <v>12.980495876736111</v>
      </c>
      <c r="I2055" s="98">
        <v>9939.9482379628535</v>
      </c>
      <c r="J2055" s="98">
        <f t="shared" si="240"/>
        <v>67.625393012132903</v>
      </c>
      <c r="K2055" s="98">
        <v>10.722281455993652</v>
      </c>
      <c r="L2055" s="98">
        <f t="shared" si="241"/>
        <v>375.28517972365438</v>
      </c>
      <c r="M2055" s="98">
        <f t="shared" si="236"/>
        <v>375.76772249119705</v>
      </c>
      <c r="N2055" s="98">
        <v>12134.206366373697</v>
      </c>
      <c r="O2055" s="98">
        <v>7909.4975000000004</v>
      </c>
      <c r="P2055" s="98">
        <v>396.13638888888892</v>
      </c>
      <c r="Q2055" s="98">
        <v>20.851209165234533</v>
      </c>
      <c r="R2055" s="98">
        <f t="shared" si="238"/>
        <v>20.270685826268437</v>
      </c>
      <c r="S2055" s="98">
        <f t="shared" si="242"/>
        <v>1251.0725499140719</v>
      </c>
      <c r="T2055" s="101">
        <v>15.729099514484405</v>
      </c>
    </row>
    <row r="2056" spans="2:20" x14ac:dyDescent="0.2">
      <c r="B2056" s="100">
        <v>43746.5</v>
      </c>
      <c r="C2056" s="98">
        <v>15.453569871905659</v>
      </c>
      <c r="D2056" s="98">
        <f t="shared" si="239"/>
        <v>11.806281657648055</v>
      </c>
      <c r="E2056" s="98">
        <v>110.31810631229236</v>
      </c>
      <c r="F2056" s="98">
        <f t="shared" si="237"/>
        <v>94.883255465423474</v>
      </c>
      <c r="G2056" s="98">
        <v>64069.925249169435</v>
      </c>
      <c r="H2056" s="98">
        <v>19.356716804979254</v>
      </c>
      <c r="I2056" s="98">
        <v>10803.498489078915</v>
      </c>
      <c r="J2056" s="98">
        <f t="shared" si="240"/>
        <v>90.9613895073131</v>
      </c>
      <c r="K2056" s="98">
        <v>10.722281455993652</v>
      </c>
      <c r="L2056" s="98">
        <f t="shared" si="241"/>
        <v>374.32528645724085</v>
      </c>
      <c r="M2056" s="98">
        <f t="shared" si="236"/>
        <v>375.55055167719524</v>
      </c>
      <c r="N2056" s="98">
        <v>11984.823974609375</v>
      </c>
      <c r="O2056" s="98">
        <v>7800.1492537313434</v>
      </c>
      <c r="P2056" s="98">
        <v>395.327934662171</v>
      </c>
      <c r="Q2056" s="98">
        <v>21.00264820493015</v>
      </c>
      <c r="R2056" s="98">
        <f t="shared" si="238"/>
        <v>20.447392498108467</v>
      </c>
      <c r="S2056" s="98">
        <f t="shared" si="242"/>
        <v>1260.158892295809</v>
      </c>
      <c r="T2056" s="101">
        <v>15.601350379083808</v>
      </c>
    </row>
    <row r="2057" spans="2:20" x14ac:dyDescent="0.2">
      <c r="B2057" s="100">
        <v>43746.541666666664</v>
      </c>
      <c r="C2057" s="98">
        <v>14.988806472427543</v>
      </c>
      <c r="D2057" s="98">
        <f t="shared" si="239"/>
        <v>11.784379375335829</v>
      </c>
      <c r="E2057" s="98">
        <v>81.117514124293791</v>
      </c>
      <c r="F2057" s="98">
        <f t="shared" si="237"/>
        <v>94.088070868750549</v>
      </c>
      <c r="G2057" s="98">
        <v>71767.658045977005</v>
      </c>
      <c r="H2057" s="98">
        <v>15.347577525191939</v>
      </c>
      <c r="I2057" s="98">
        <v>12276.990960451978</v>
      </c>
      <c r="J2057" s="98">
        <f t="shared" si="240"/>
        <v>65.769936599101854</v>
      </c>
      <c r="K2057" s="98">
        <v>10.722281455993652</v>
      </c>
      <c r="L2057" s="98">
        <f t="shared" si="241"/>
        <v>381.26339201563547</v>
      </c>
      <c r="M2057" s="98">
        <f t="shared" si="236"/>
        <v>375.63829847336393</v>
      </c>
      <c r="N2057" s="98">
        <v>11679.190690398756</v>
      </c>
      <c r="O2057" s="98">
        <v>7616.3042986425344</v>
      </c>
      <c r="P2057" s="98">
        <v>397.02298850574715</v>
      </c>
      <c r="Q2057" s="98">
        <v>15.759596490111702</v>
      </c>
      <c r="R2057" s="98">
        <f t="shared" si="238"/>
        <v>20.389095068692455</v>
      </c>
      <c r="S2057" s="98">
        <f t="shared" si="242"/>
        <v>945.57578940670214</v>
      </c>
      <c r="T2057" s="101">
        <v>15.515032983374322</v>
      </c>
    </row>
    <row r="2058" spans="2:20" x14ac:dyDescent="0.2">
      <c r="B2058" s="100">
        <v>43746.583333333336</v>
      </c>
      <c r="C2058" s="98">
        <v>15.118347575281772</v>
      </c>
      <c r="D2058" s="98">
        <f t="shared" si="239"/>
        <v>11.808840207366018</v>
      </c>
      <c r="E2058" s="98">
        <v>93.902222222222221</v>
      </c>
      <c r="F2058" s="98">
        <f t="shared" si="237"/>
        <v>94.332980590971928</v>
      </c>
      <c r="G2058" s="98">
        <v>75958.510861110612</v>
      </c>
      <c r="H2058" s="98">
        <v>17.344921875000001</v>
      </c>
      <c r="I2058" s="98">
        <v>13061.963618700256</v>
      </c>
      <c r="J2058" s="98">
        <f t="shared" si="240"/>
        <v>76.557300347222224</v>
      </c>
      <c r="K2058" s="98">
        <v>10.722281455993652</v>
      </c>
      <c r="L2058" s="98">
        <f t="shared" si="241"/>
        <v>374.8604761112399</v>
      </c>
      <c r="M2058" s="98">
        <f t="shared" si="236"/>
        <v>375.4944123849379</v>
      </c>
      <c r="N2058" s="98">
        <v>11865.054090169271</v>
      </c>
      <c r="O2058" s="98">
        <v>7744.9433333333336</v>
      </c>
      <c r="P2058" s="98">
        <v>395.41851851860685</v>
      </c>
      <c r="Q2058" s="98">
        <v>20.558042407366965</v>
      </c>
      <c r="R2058" s="98">
        <f t="shared" si="238"/>
        <v>20.516812947245537</v>
      </c>
      <c r="S2058" s="98">
        <f t="shared" si="242"/>
        <v>1233.482544442018</v>
      </c>
      <c r="T2058" s="101">
        <v>15.321690388997085</v>
      </c>
    </row>
    <row r="2059" spans="2:20" x14ac:dyDescent="0.2">
      <c r="B2059" s="100">
        <v>43746.625</v>
      </c>
      <c r="C2059" s="98">
        <v>13.798059073907012</v>
      </c>
      <c r="D2059" s="98">
        <f t="shared" si="239"/>
        <v>11.813929161558614</v>
      </c>
      <c r="E2059" s="98">
        <v>82.110277777777782</v>
      </c>
      <c r="F2059" s="98">
        <f t="shared" si="237"/>
        <v>92.944844016897846</v>
      </c>
      <c r="G2059" s="98">
        <v>81584.129654654404</v>
      </c>
      <c r="H2059" s="98">
        <v>17.293315972222221</v>
      </c>
      <c r="I2059" s="98">
        <v>14103.117085610231</v>
      </c>
      <c r="J2059" s="98">
        <f t="shared" si="240"/>
        <v>64.816961805555565</v>
      </c>
      <c r="K2059" s="98">
        <v>10.722281455993652</v>
      </c>
      <c r="L2059" s="98">
        <f t="shared" si="241"/>
        <v>374.9997084461466</v>
      </c>
      <c r="M2059" s="98">
        <f t="shared" si="236"/>
        <v>375.51223987943825</v>
      </c>
      <c r="N2059" s="98">
        <v>10947.505703938803</v>
      </c>
      <c r="O2059" s="98">
        <v>7327.0041666666666</v>
      </c>
      <c r="P2059" s="98">
        <v>396.20972222222224</v>
      </c>
      <c r="Q2059" s="98">
        <v>21.210013776075662</v>
      </c>
      <c r="R2059" s="98">
        <f t="shared" si="238"/>
        <v>20.496840391017034</v>
      </c>
      <c r="S2059" s="98">
        <f t="shared" si="242"/>
        <v>1272.6008265645398</v>
      </c>
      <c r="T2059" s="101">
        <v>14.930745733932902</v>
      </c>
    </row>
    <row r="2060" spans="2:20" x14ac:dyDescent="0.2">
      <c r="B2060" s="100">
        <v>43746.666666666664</v>
      </c>
      <c r="C2060" s="98">
        <v>13.349360023604499</v>
      </c>
      <c r="D2060" s="98">
        <f t="shared" si="239"/>
        <v>11.815511342105987</v>
      </c>
      <c r="E2060" s="98">
        <v>93.714722222222221</v>
      </c>
      <c r="F2060" s="98">
        <f t="shared" si="237"/>
        <v>92.958350961342276</v>
      </c>
      <c r="G2060" s="98">
        <v>86785.197916666672</v>
      </c>
      <c r="H2060" s="98">
        <v>17.528385416666666</v>
      </c>
      <c r="I2060" s="98">
        <v>15150.893951123158</v>
      </c>
      <c r="J2060" s="98">
        <f t="shared" si="240"/>
        <v>76.186336805555555</v>
      </c>
      <c r="K2060" s="98">
        <v>10.722281455993652</v>
      </c>
      <c r="L2060" s="98">
        <f t="shared" si="241"/>
        <v>374.83290428359061</v>
      </c>
      <c r="M2060" s="98">
        <f t="shared" si="236"/>
        <v>375.52216773796067</v>
      </c>
      <c r="N2060" s="98">
        <v>10322.654228515625</v>
      </c>
      <c r="O2060" s="98">
        <v>7224.17</v>
      </c>
      <c r="P2060" s="98">
        <v>395.95425925923718</v>
      </c>
      <c r="Q2060" s="98">
        <v>21.121354975646568</v>
      </c>
      <c r="R2060" s="98">
        <f t="shared" si="238"/>
        <v>20.463077655950205</v>
      </c>
      <c r="S2060" s="98">
        <f t="shared" si="242"/>
        <v>1267.2812985387941</v>
      </c>
      <c r="T2060" s="101">
        <v>14.013969747186088</v>
      </c>
    </row>
    <row r="2061" spans="2:20" x14ac:dyDescent="0.2">
      <c r="B2061" s="100">
        <v>43746.708333333336</v>
      </c>
      <c r="C2061" s="98">
        <v>12.785101829635289</v>
      </c>
      <c r="D2061" s="98">
        <f t="shared" si="239"/>
        <v>11.813223006076264</v>
      </c>
      <c r="E2061" s="98">
        <v>77.62</v>
      </c>
      <c r="F2061" s="98">
        <f t="shared" si="237"/>
        <v>92.832012395073875</v>
      </c>
      <c r="G2061" s="98">
        <v>91572.033551812696</v>
      </c>
      <c r="H2061" s="98">
        <v>17.40763888888889</v>
      </c>
      <c r="I2061" s="98">
        <v>16200.537342995471</v>
      </c>
      <c r="J2061" s="98">
        <f t="shared" si="240"/>
        <v>60.212361111111115</v>
      </c>
      <c r="K2061" s="98">
        <v>10.722281455993652</v>
      </c>
      <c r="L2061" s="98">
        <f t="shared" si="241"/>
        <v>374.85420060546039</v>
      </c>
      <c r="M2061" s="98">
        <f t="shared" si="236"/>
        <v>375.39387095782121</v>
      </c>
      <c r="N2061" s="98">
        <v>9881.854909667969</v>
      </c>
      <c r="O2061" s="98">
        <v>7207.626666666667</v>
      </c>
      <c r="P2061" s="98">
        <v>396.19805555555558</v>
      </c>
      <c r="Q2061" s="98">
        <v>21.343854950095217</v>
      </c>
      <c r="R2061" s="98">
        <f t="shared" si="238"/>
        <v>20.596323364159559</v>
      </c>
      <c r="S2061" s="98">
        <f t="shared" si="242"/>
        <v>1280.6312970057131</v>
      </c>
      <c r="T2061" s="101">
        <v>13.36092041594623</v>
      </c>
    </row>
    <row r="2062" spans="2:20" x14ac:dyDescent="0.2">
      <c r="B2062" s="100">
        <v>43746.75</v>
      </c>
      <c r="C2062" s="98">
        <v>12.451635394860318</v>
      </c>
      <c r="D2062" s="98">
        <f t="shared" si="239"/>
        <v>11.80718106495833</v>
      </c>
      <c r="E2062" s="98">
        <v>78.105000000000004</v>
      </c>
      <c r="F2062" s="98">
        <f t="shared" si="237"/>
        <v>92.547243876555356</v>
      </c>
      <c r="G2062" s="98">
        <v>96686.272222222222</v>
      </c>
      <c r="H2062" s="98">
        <v>17.320583767361111</v>
      </c>
      <c r="I2062" s="98">
        <v>17248.059949223531</v>
      </c>
      <c r="J2062" s="98">
        <f t="shared" si="240"/>
        <v>60.78441623263889</v>
      </c>
      <c r="K2062" s="98">
        <v>10.722281455993652</v>
      </c>
      <c r="L2062" s="98">
        <f t="shared" si="241"/>
        <v>375.70376310722281</v>
      </c>
      <c r="M2062" s="98">
        <f t="shared" si="236"/>
        <v>375.39848000776237</v>
      </c>
      <c r="N2062" s="98">
        <v>9667.3865861002596</v>
      </c>
      <c r="O2062" s="98">
        <v>7203.7316666666666</v>
      </c>
      <c r="P2062" s="98">
        <v>396.4084722222222</v>
      </c>
      <c r="Q2062" s="98">
        <v>20.704709114999407</v>
      </c>
      <c r="R2062" s="98">
        <f t="shared" si="238"/>
        <v>20.61216763211916</v>
      </c>
      <c r="S2062" s="98">
        <f t="shared" si="242"/>
        <v>1242.2825468999645</v>
      </c>
      <c r="T2062" s="101">
        <v>12.767135532961952</v>
      </c>
    </row>
    <row r="2063" spans="2:20" x14ac:dyDescent="0.2">
      <c r="B2063" s="100">
        <v>43746.791666666664</v>
      </c>
      <c r="C2063" s="98">
        <v>12.416082711396804</v>
      </c>
      <c r="D2063" s="98">
        <f t="shared" si="239"/>
        <v>11.798201187854849</v>
      </c>
      <c r="E2063" s="98">
        <v>93.790555555555557</v>
      </c>
      <c r="F2063" s="98">
        <f t="shared" si="237"/>
        <v>92.871132765444258</v>
      </c>
      <c r="G2063" s="98">
        <v>101747.39976689949</v>
      </c>
      <c r="H2063" s="98">
        <v>17.400195312499999</v>
      </c>
      <c r="I2063" s="98">
        <v>18292.589411588873</v>
      </c>
      <c r="J2063" s="98">
        <f t="shared" si="240"/>
        <v>76.390360243055554</v>
      </c>
      <c r="K2063" s="98">
        <v>10.722281455993652</v>
      </c>
      <c r="L2063" s="98">
        <f t="shared" si="241"/>
        <v>374.74320522024402</v>
      </c>
      <c r="M2063" s="98">
        <f t="shared" si="236"/>
        <v>375.46602775211448</v>
      </c>
      <c r="N2063" s="98">
        <v>9610.279409993489</v>
      </c>
      <c r="O2063" s="98">
        <v>7202.7508333333335</v>
      </c>
      <c r="P2063" s="98">
        <v>395.92935185180772</v>
      </c>
      <c r="Q2063" s="98">
        <v>21.186146631563702</v>
      </c>
      <c r="R2063" s="98">
        <f t="shared" si="238"/>
        <v>20.573092109987151</v>
      </c>
      <c r="S2063" s="98">
        <f t="shared" si="242"/>
        <v>1271.1687978938221</v>
      </c>
      <c r="T2063" s="101">
        <v>12.67467282078093</v>
      </c>
    </row>
    <row r="2064" spans="2:20" x14ac:dyDescent="0.2">
      <c r="B2064" s="100">
        <v>43746.833333333336</v>
      </c>
      <c r="C2064" s="98">
        <v>12.799537500275505</v>
      </c>
      <c r="D2064" s="98">
        <f t="shared" si="239"/>
        <v>11.803146237670555</v>
      </c>
      <c r="E2064" s="98">
        <v>91.538055555555559</v>
      </c>
      <c r="F2064" s="98">
        <f t="shared" si="237"/>
        <v>93.048806376555376</v>
      </c>
      <c r="G2064" s="98">
        <v>107385.42459349275</v>
      </c>
      <c r="H2064" s="98">
        <v>17.423068576388889</v>
      </c>
      <c r="I2064" s="98">
        <v>19341.328196721341</v>
      </c>
      <c r="J2064" s="98">
        <f t="shared" si="240"/>
        <v>74.114986979166673</v>
      </c>
      <c r="K2064" s="98">
        <v>10.722281455993652</v>
      </c>
      <c r="L2064" s="98">
        <f t="shared" si="241"/>
        <v>375.60628855976381</v>
      </c>
      <c r="M2064" s="98">
        <f t="shared" si="236"/>
        <v>375.42964575253791</v>
      </c>
      <c r="N2064" s="98">
        <v>9929.6672347005206</v>
      </c>
      <c r="O2064" s="98">
        <v>7205.5174999999999</v>
      </c>
      <c r="P2064" s="98">
        <v>396.08518518520725</v>
      </c>
      <c r="Q2064" s="98">
        <v>20.478896625443465</v>
      </c>
      <c r="R2064" s="98">
        <f t="shared" si="238"/>
        <v>20.615281722731197</v>
      </c>
      <c r="S2064" s="98">
        <f t="shared" si="242"/>
        <v>1228.733797526608</v>
      </c>
      <c r="T2064" s="101">
        <v>12.975860820955972</v>
      </c>
    </row>
    <row r="2065" spans="2:20" x14ac:dyDescent="0.2">
      <c r="B2065" s="100">
        <v>43746.875</v>
      </c>
      <c r="C2065" s="98">
        <v>13.383217705758289</v>
      </c>
      <c r="D2065" s="98">
        <f t="shared" si="239"/>
        <v>11.807280508633513</v>
      </c>
      <c r="E2065" s="98">
        <v>89.578055555555551</v>
      </c>
      <c r="F2065" s="98">
        <f t="shared" si="237"/>
        <v>93.553574895073893</v>
      </c>
      <c r="G2065" s="98">
        <v>112469.75555555556</v>
      </c>
      <c r="H2065" s="98">
        <v>17.488509114583334</v>
      </c>
      <c r="I2065" s="98">
        <v>20393.632620772787</v>
      </c>
      <c r="J2065" s="98">
        <f t="shared" si="240"/>
        <v>72.089546440972214</v>
      </c>
      <c r="K2065" s="98">
        <v>10.722281455993652</v>
      </c>
      <c r="L2065" s="98">
        <f t="shared" si="241"/>
        <v>374.91171913487216</v>
      </c>
      <c r="M2065" s="98">
        <f t="shared" si="236"/>
        <v>375.42658619642498</v>
      </c>
      <c r="N2065" s="98">
        <v>10465.729541829427</v>
      </c>
      <c r="O2065" s="98">
        <v>7233.6716666666671</v>
      </c>
      <c r="P2065" s="98">
        <v>395.83157407409612</v>
      </c>
      <c r="Q2065" s="98">
        <v>20.919854939223992</v>
      </c>
      <c r="R2065" s="98">
        <f t="shared" si="238"/>
        <v>20.609876772672866</v>
      </c>
      <c r="S2065" s="98">
        <f t="shared" si="242"/>
        <v>1255.1912963534396</v>
      </c>
      <c r="T2065" s="101">
        <v>13.350792065139977</v>
      </c>
    </row>
    <row r="2066" spans="2:20" x14ac:dyDescent="0.2">
      <c r="B2066" s="100">
        <v>43746.916666666664</v>
      </c>
      <c r="C2066" s="98">
        <v>13.58288357310825</v>
      </c>
      <c r="D2066" s="98">
        <f t="shared" si="239"/>
        <v>11.803881098529203</v>
      </c>
      <c r="E2066" s="98">
        <v>84.007499999999993</v>
      </c>
      <c r="F2066" s="98">
        <f t="shared" si="237"/>
        <v>92.346468413592433</v>
      </c>
      <c r="G2066" s="98">
        <v>117820.51481481393</v>
      </c>
      <c r="H2066" s="98">
        <v>17.440180121527778</v>
      </c>
      <c r="I2066" s="98">
        <v>21443.349030054676</v>
      </c>
      <c r="J2066" s="98">
        <f t="shared" si="240"/>
        <v>66.567319878472219</v>
      </c>
      <c r="K2066" s="98">
        <v>10.722281455993652</v>
      </c>
      <c r="L2066" s="98">
        <f t="shared" si="241"/>
        <v>377.27715894343123</v>
      </c>
      <c r="M2066" s="98">
        <f t="shared" si="236"/>
        <v>375.42631513831515</v>
      </c>
      <c r="N2066" s="98">
        <v>10724.791352539063</v>
      </c>
      <c r="O2066" s="98">
        <v>7258.1708333333336</v>
      </c>
      <c r="P2066" s="98">
        <v>396.06805555553899</v>
      </c>
      <c r="Q2066" s="98">
        <v>18.790896612107755</v>
      </c>
      <c r="R2066" s="98">
        <f t="shared" si="238"/>
        <v>20.614930594313751</v>
      </c>
      <c r="S2066" s="98">
        <f t="shared" si="242"/>
        <v>1127.4537967264653</v>
      </c>
      <c r="T2066" s="101">
        <v>14.20099545399348</v>
      </c>
    </row>
    <row r="2067" spans="2:20" x14ac:dyDescent="0.2">
      <c r="B2067" s="100">
        <v>43746.958333333336</v>
      </c>
      <c r="C2067" s="98">
        <v>13.220918189962395</v>
      </c>
      <c r="D2067" s="98">
        <f t="shared" si="239"/>
        <v>11.775303975751937</v>
      </c>
      <c r="E2067" s="98">
        <v>103.75722222222223</v>
      </c>
      <c r="F2067" s="98">
        <f t="shared" si="237"/>
        <v>92.252713071711682</v>
      </c>
      <c r="G2067" s="98">
        <v>123196.65567633284</v>
      </c>
      <c r="H2067" s="98">
        <v>17.452126736111111</v>
      </c>
      <c r="I2067" s="98">
        <v>22494.219722222224</v>
      </c>
      <c r="J2067" s="98">
        <f t="shared" si="240"/>
        <v>86.305095486111114</v>
      </c>
      <c r="K2067" s="98">
        <v>10.722281455993652</v>
      </c>
      <c r="L2067" s="98">
        <f t="shared" si="241"/>
        <v>374.00081198772466</v>
      </c>
      <c r="M2067" s="98">
        <f t="shared" si="236"/>
        <v>375.43579798461582</v>
      </c>
      <c r="N2067" s="98">
        <v>10483.740516764323</v>
      </c>
      <c r="O2067" s="98">
        <v>7220.6658333333335</v>
      </c>
      <c r="P2067" s="98">
        <v>395.78643518518243</v>
      </c>
      <c r="Q2067" s="98">
        <v>21.785623197457753</v>
      </c>
      <c r="R2067" s="98">
        <f t="shared" si="238"/>
        <v>20.592019893074884</v>
      </c>
      <c r="S2067" s="98">
        <f t="shared" si="242"/>
        <v>1307.1373918474651</v>
      </c>
      <c r="T2067" s="101">
        <v>14.024587536801894</v>
      </c>
    </row>
    <row r="2068" spans="2:20" x14ac:dyDescent="0.2">
      <c r="B2068" s="100">
        <v>43747</v>
      </c>
      <c r="C2068" s="98">
        <v>12.647153049045139</v>
      </c>
      <c r="D2068" s="98">
        <f t="shared" si="239"/>
        <v>11.769389298580142</v>
      </c>
      <c r="E2068" s="98">
        <v>97.450850694444441</v>
      </c>
      <c r="F2068" s="98">
        <f t="shared" si="237"/>
        <v>92.104260862990714</v>
      </c>
      <c r="G2068" s="98">
        <v>129057.52030965382</v>
      </c>
      <c r="H2068" s="98">
        <v>17.34611545138889</v>
      </c>
      <c r="I2068" s="98">
        <v>23538.823333333334</v>
      </c>
      <c r="J2068" s="98">
        <f t="shared" si="240"/>
        <v>80.104735243055558</v>
      </c>
      <c r="K2068" s="98">
        <v>10.722281455993652</v>
      </c>
      <c r="L2068" s="98">
        <f t="shared" si="241"/>
        <v>374.32861029168384</v>
      </c>
      <c r="M2068" s="98">
        <f t="shared" si="236"/>
        <v>375.37071781255253</v>
      </c>
      <c r="N2068" s="98">
        <v>10022.073056640626</v>
      </c>
      <c r="O2068" s="98">
        <v>7209.3850000000002</v>
      </c>
      <c r="P2068" s="98">
        <v>395.95236111111109</v>
      </c>
      <c r="Q2068" s="98">
        <v>21.623750819427272</v>
      </c>
      <c r="R2068" s="98">
        <f t="shared" si="238"/>
        <v>20.645392889212243</v>
      </c>
      <c r="S2068" s="98">
        <f t="shared" si="242"/>
        <v>1297.4250491656362</v>
      </c>
      <c r="T2068" s="101">
        <v>13.609598424766187</v>
      </c>
    </row>
    <row r="2069" spans="2:20" x14ac:dyDescent="0.2">
      <c r="B2069" s="100">
        <v>43747.041666666664</v>
      </c>
      <c r="C2069" s="98">
        <v>10.765755158177473</v>
      </c>
      <c r="D2069" s="98">
        <f t="shared" si="239"/>
        <v>11.755759462625724</v>
      </c>
      <c r="E2069" s="98">
        <v>98.209722222222226</v>
      </c>
      <c r="F2069" s="98">
        <f t="shared" si="237"/>
        <v>92.471436788916662</v>
      </c>
      <c r="G2069" s="98">
        <v>3290.4805555555554</v>
      </c>
      <c r="H2069" s="98">
        <v>17.284646267361111</v>
      </c>
      <c r="I2069" s="98">
        <v>773.90839556806623</v>
      </c>
      <c r="J2069" s="98">
        <f t="shared" si="240"/>
        <v>80.925075954861114</v>
      </c>
      <c r="K2069" s="98">
        <v>6983.2526476100129</v>
      </c>
      <c r="L2069" s="98">
        <f t="shared" si="241"/>
        <v>375.92329909220638</v>
      </c>
      <c r="M2069" s="98">
        <f t="shared" si="236"/>
        <v>375.39185845270254</v>
      </c>
      <c r="N2069" s="98">
        <v>9009.3340633138014</v>
      </c>
      <c r="O2069" s="98">
        <v>7204.16</v>
      </c>
      <c r="P2069" s="98">
        <v>395.87921296293536</v>
      </c>
      <c r="Q2069" s="98">
        <v>19.955913870728981</v>
      </c>
      <c r="R2069" s="98">
        <f t="shared" si="238"/>
        <v>20.608613745978403</v>
      </c>
      <c r="S2069" s="98">
        <f t="shared" si="242"/>
        <v>1197.3548322437389</v>
      </c>
      <c r="T2069" s="101">
        <v>12.462466324591821</v>
      </c>
    </row>
    <row r="2070" spans="2:20" x14ac:dyDescent="0.2">
      <c r="B2070" s="100">
        <v>43747.083333333336</v>
      </c>
      <c r="C2070" s="98">
        <v>9.1468821571932892</v>
      </c>
      <c r="D2070" s="98">
        <f t="shared" si="239"/>
        <v>11.750329227359037</v>
      </c>
      <c r="E2070" s="98">
        <v>104.93342592593696</v>
      </c>
      <c r="F2070" s="98">
        <f t="shared" si="237"/>
        <v>92.317207842710175</v>
      </c>
      <c r="G2070" s="98">
        <v>9032.4558368486832</v>
      </c>
      <c r="H2070" s="98">
        <v>17.390082465277779</v>
      </c>
      <c r="I2070" s="98">
        <v>1614.5473952639434</v>
      </c>
      <c r="J2070" s="98">
        <f t="shared" si="240"/>
        <v>87.543343460659173</v>
      </c>
      <c r="K2070" s="98">
        <v>21970.072641691633</v>
      </c>
      <c r="L2070" s="98">
        <f t="shared" si="241"/>
        <v>378.2069368480187</v>
      </c>
      <c r="M2070" s="98">
        <f t="shared" si="236"/>
        <v>375.50505760434379</v>
      </c>
      <c r="N2070" s="98">
        <v>7808.2751228841144</v>
      </c>
      <c r="O2070" s="98">
        <v>7194.836666666667</v>
      </c>
      <c r="P2070" s="98">
        <v>395.79062499999998</v>
      </c>
      <c r="Q2070" s="98">
        <v>17.583688151981267</v>
      </c>
      <c r="R2070" s="98">
        <f t="shared" si="238"/>
        <v>20.479352673040911</v>
      </c>
      <c r="S2070" s="98">
        <f t="shared" si="242"/>
        <v>1055.021289118876</v>
      </c>
      <c r="T2070" s="101">
        <v>10.672961108578473</v>
      </c>
    </row>
    <row r="2071" spans="2:20" x14ac:dyDescent="0.2">
      <c r="B2071" s="100">
        <v>43747.125</v>
      </c>
      <c r="C2071" s="98">
        <v>7.8622649327913923</v>
      </c>
      <c r="D2071" s="98">
        <f t="shared" si="239"/>
        <v>11.750790399944421</v>
      </c>
      <c r="E2071" s="98">
        <v>106.97930555555556</v>
      </c>
      <c r="F2071" s="98">
        <f t="shared" si="237"/>
        <v>92.54256316678341</v>
      </c>
      <c r="G2071" s="98">
        <v>15435.015200617447</v>
      </c>
      <c r="H2071" s="98">
        <v>17.355533854166666</v>
      </c>
      <c r="I2071" s="98">
        <v>2666.7455679009358</v>
      </c>
      <c r="J2071" s="98">
        <f t="shared" si="240"/>
        <v>89.62377170138889</v>
      </c>
      <c r="K2071" s="98">
        <v>36870.962918294274</v>
      </c>
      <c r="L2071" s="98">
        <f t="shared" si="241"/>
        <v>371.72532525474412</v>
      </c>
      <c r="M2071" s="98">
        <f t="shared" si="236"/>
        <v>375.370849354423</v>
      </c>
      <c r="N2071" s="98">
        <v>7069.7879223632808</v>
      </c>
      <c r="O2071" s="98">
        <v>7193.8666666666668</v>
      </c>
      <c r="P2071" s="98">
        <v>395.67305555555555</v>
      </c>
      <c r="Q2071" s="98">
        <v>23.947730300811429</v>
      </c>
      <c r="R2071" s="98">
        <f t="shared" si="238"/>
        <v>20.614777165245478</v>
      </c>
      <c r="S2071" s="98">
        <f t="shared" si="242"/>
        <v>1436.8638180486857</v>
      </c>
      <c r="T2071" s="101">
        <v>9.5008210564984221</v>
      </c>
    </row>
    <row r="2072" spans="2:20" x14ac:dyDescent="0.2">
      <c r="B2072" s="100">
        <v>43747.166666666664</v>
      </c>
      <c r="C2072" s="98">
        <v>6.8302199411392213</v>
      </c>
      <c r="D2072" s="98">
        <f t="shared" si="239"/>
        <v>11.74990290400725</v>
      </c>
      <c r="E2072" s="98">
        <v>97.089722222222221</v>
      </c>
      <c r="F2072" s="98">
        <f t="shared" si="237"/>
        <v>92.826869167496469</v>
      </c>
      <c r="G2072" s="98">
        <v>21205.717851852114</v>
      </c>
      <c r="H2072" s="98">
        <v>17.113867187499999</v>
      </c>
      <c r="I2072" s="98">
        <v>3715.2723148146438</v>
      </c>
      <c r="J2072" s="98">
        <f t="shared" si="240"/>
        <v>79.97585503472223</v>
      </c>
      <c r="K2072" s="98">
        <v>49029.64862883382</v>
      </c>
      <c r="L2072" s="98">
        <f t="shared" si="241"/>
        <v>376.89085570122842</v>
      </c>
      <c r="M2072" s="98">
        <f t="shared" si="236"/>
        <v>375.4329185089461</v>
      </c>
      <c r="N2072" s="98">
        <v>6169.5452445475257</v>
      </c>
      <c r="O2072" s="98">
        <v>7182.9266666666663</v>
      </c>
      <c r="P2072" s="98">
        <v>396.41906481480225</v>
      </c>
      <c r="Q2072" s="98">
        <v>19.528209113573862</v>
      </c>
      <c r="R2072" s="98">
        <f t="shared" si="238"/>
        <v>20.571692964425797</v>
      </c>
      <c r="S2072" s="98">
        <f t="shared" si="242"/>
        <v>1171.6925468144318</v>
      </c>
      <c r="T2072" s="101">
        <v>7.9024919290263727</v>
      </c>
    </row>
    <row r="2073" spans="2:20" x14ac:dyDescent="0.2">
      <c r="B2073" s="100">
        <v>43747.208333333336</v>
      </c>
      <c r="C2073" s="98">
        <v>6.2372281211687044</v>
      </c>
      <c r="D2073" s="98">
        <f t="shared" si="239"/>
        <v>11.747811734914208</v>
      </c>
      <c r="E2073" s="98">
        <v>90.72838888886902</v>
      </c>
      <c r="F2073" s="98">
        <f t="shared" si="237"/>
        <v>91.640262686014196</v>
      </c>
      <c r="G2073" s="98">
        <v>27086.547574334676</v>
      </c>
      <c r="H2073" s="98">
        <v>17.645084635416666</v>
      </c>
      <c r="I2073" s="98">
        <v>4769.1920518723464</v>
      </c>
      <c r="J2073" s="98">
        <f t="shared" si="240"/>
        <v>73.083304253452354</v>
      </c>
      <c r="K2073" s="98">
        <v>56475.161821469861</v>
      </c>
      <c r="L2073" s="98">
        <f t="shared" si="241"/>
        <v>375.02311712869084</v>
      </c>
      <c r="M2073" s="98">
        <f t="shared" si="236"/>
        <v>375.42507928672461</v>
      </c>
      <c r="N2073" s="98">
        <v>5670.083600667318</v>
      </c>
      <c r="O2073" s="98">
        <v>7199.4766666666665</v>
      </c>
      <c r="P2073" s="98">
        <v>395.68586419747936</v>
      </c>
      <c r="Q2073" s="98">
        <v>20.662747068788544</v>
      </c>
      <c r="R2073" s="98">
        <f t="shared" si="238"/>
        <v>20.570663873887508</v>
      </c>
      <c r="S2073" s="98">
        <f t="shared" si="242"/>
        <v>1239.7648241273127</v>
      </c>
      <c r="T2073" s="101">
        <v>7.1252271442493011</v>
      </c>
    </row>
    <row r="2074" spans="2:20" x14ac:dyDescent="0.2">
      <c r="B2074" s="100">
        <v>43747.25</v>
      </c>
      <c r="C2074" s="98">
        <v>6.1492497682319174</v>
      </c>
      <c r="D2074" s="98">
        <f t="shared" si="239"/>
        <v>11.749356881892824</v>
      </c>
      <c r="E2074" s="98">
        <v>114.78833333333333</v>
      </c>
      <c r="F2074" s="98">
        <f t="shared" si="237"/>
        <v>92.171663148977146</v>
      </c>
      <c r="G2074" s="98">
        <v>33135.176164873708</v>
      </c>
      <c r="H2074" s="98">
        <v>17.335177951388889</v>
      </c>
      <c r="I2074" s="98">
        <v>5846.8254381444385</v>
      </c>
      <c r="J2074" s="98">
        <f t="shared" si="240"/>
        <v>97.453155381944441</v>
      </c>
      <c r="K2074" s="98">
        <v>62296.557123842504</v>
      </c>
      <c r="L2074" s="98">
        <f t="shared" si="241"/>
        <v>375.62212766471009</v>
      </c>
      <c r="M2074" s="98">
        <f t="shared" si="236"/>
        <v>375.43418449208343</v>
      </c>
      <c r="N2074" s="98">
        <v>5666.864761962891</v>
      </c>
      <c r="O2074" s="98">
        <v>7203.6066666666666</v>
      </c>
      <c r="P2074" s="98">
        <v>395.98196180555556</v>
      </c>
      <c r="Q2074" s="98">
        <v>20.359834140845471</v>
      </c>
      <c r="R2074" s="98">
        <f t="shared" si="238"/>
        <v>20.557022354871304</v>
      </c>
      <c r="S2074" s="98">
        <f t="shared" si="242"/>
        <v>1221.5900484507283</v>
      </c>
      <c r="T2074" s="101">
        <v>6.8279354064298481</v>
      </c>
    </row>
    <row r="2075" spans="2:20" x14ac:dyDescent="0.2">
      <c r="B2075" s="100">
        <v>43747.291666666664</v>
      </c>
      <c r="C2075" s="98">
        <v>6.1493924538295772</v>
      </c>
      <c r="D2075" s="98">
        <f t="shared" si="239"/>
        <v>11.740622829081451</v>
      </c>
      <c r="E2075" s="98">
        <v>90.011150793640155</v>
      </c>
      <c r="F2075" s="98">
        <f t="shared" si="237"/>
        <v>91.854280543156605</v>
      </c>
      <c r="G2075" s="98">
        <v>38872.566791043413</v>
      </c>
      <c r="H2075" s="98">
        <v>17.663285626750699</v>
      </c>
      <c r="I2075" s="98">
        <v>6941.1202396216986</v>
      </c>
      <c r="J2075" s="98">
        <f t="shared" si="240"/>
        <v>72.347865166889449</v>
      </c>
      <c r="K2075" s="98">
        <v>65388.943697916664</v>
      </c>
      <c r="L2075" s="98">
        <f t="shared" si="241"/>
        <v>376.39010369628642</v>
      </c>
      <c r="M2075" s="98">
        <f t="shared" ref="M2075:M2138" si="243">AVERAGE(L2052:L2075)</f>
        <v>375.50171546940027</v>
      </c>
      <c r="N2075" s="98">
        <v>5601.2403458658855</v>
      </c>
      <c r="O2075" s="98">
        <v>7200.48</v>
      </c>
      <c r="P2075" s="98">
        <v>396.44583333333333</v>
      </c>
      <c r="Q2075" s="98">
        <v>20.055729637046912</v>
      </c>
      <c r="R2075" s="98">
        <f t="shared" si="238"/>
        <v>20.514471315826309</v>
      </c>
      <c r="S2075" s="98">
        <f t="shared" si="242"/>
        <v>1203.3437782228148</v>
      </c>
      <c r="T2075" s="101">
        <v>6.7667249831592846</v>
      </c>
    </row>
    <row r="2076" spans="2:20" x14ac:dyDescent="0.2">
      <c r="B2076" s="100">
        <v>43747.333333333336</v>
      </c>
      <c r="C2076" s="98">
        <v>7.6119762779172095</v>
      </c>
      <c r="D2076" s="98">
        <f t="shared" si="239"/>
        <v>11.726630097772265</v>
      </c>
      <c r="E2076" s="98">
        <v>90.534722222222229</v>
      </c>
      <c r="F2076" s="98">
        <f t="shared" si="237"/>
        <v>92.044280543156603</v>
      </c>
      <c r="G2076" s="98">
        <v>44787.644444444442</v>
      </c>
      <c r="H2076" s="98">
        <v>17.333995225694444</v>
      </c>
      <c r="I2076" s="98">
        <v>8022.3079266418354</v>
      </c>
      <c r="J2076" s="98">
        <f t="shared" si="240"/>
        <v>73.200726996527777</v>
      </c>
      <c r="K2076" s="98">
        <v>65392.140625</v>
      </c>
      <c r="L2076" s="98">
        <f t="shared" si="241"/>
        <v>375.92863586192334</v>
      </c>
      <c r="M2076" s="98">
        <f t="shared" si="243"/>
        <v>375.5398995107243</v>
      </c>
      <c r="N2076" s="98">
        <v>6455.8406062825525</v>
      </c>
      <c r="O2076" s="98">
        <v>7202.6475</v>
      </c>
      <c r="P2076" s="98">
        <v>396.43990740739639</v>
      </c>
      <c r="Q2076" s="98">
        <v>20.511271545473072</v>
      </c>
      <c r="R2076" s="98">
        <f t="shared" si="238"/>
        <v>20.497294218945996</v>
      </c>
      <c r="S2076" s="98">
        <f t="shared" si="242"/>
        <v>1230.6762927283844</v>
      </c>
      <c r="T2076" s="101">
        <v>7.4933642712628679</v>
      </c>
    </row>
    <row r="2077" spans="2:20" x14ac:dyDescent="0.2">
      <c r="B2077" s="100">
        <v>43747.375</v>
      </c>
      <c r="C2077" s="98">
        <v>11.71798061072516</v>
      </c>
      <c r="D2077" s="98">
        <f t="shared" si="239"/>
        <v>11.7117614358636</v>
      </c>
      <c r="E2077" s="98">
        <v>98.974027777777778</v>
      </c>
      <c r="F2077" s="98">
        <f t="shared" ref="F2077:F2140" si="244">AVERAGE(E2054:E2077)</f>
        <v>93.265169817847735</v>
      </c>
      <c r="G2077" s="98">
        <v>50307.376523297629</v>
      </c>
      <c r="H2077" s="98">
        <v>17.050499131944445</v>
      </c>
      <c r="I2077" s="98">
        <v>9083.2341936354496</v>
      </c>
      <c r="J2077" s="98">
        <f t="shared" si="240"/>
        <v>81.923528645833329</v>
      </c>
      <c r="K2077" s="98">
        <v>65392.140625</v>
      </c>
      <c r="L2077" s="98">
        <f t="shared" si="241"/>
        <v>374.63179174941655</v>
      </c>
      <c r="M2077" s="98">
        <f t="shared" si="243"/>
        <v>375.52169053872393</v>
      </c>
      <c r="N2077" s="98">
        <v>9182.9701920572916</v>
      </c>
      <c r="O2077" s="98">
        <v>7209.5741666666663</v>
      </c>
      <c r="P2077" s="98">
        <v>396.08348765432834</v>
      </c>
      <c r="Q2077" s="98">
        <v>21.451695904911805</v>
      </c>
      <c r="R2077" s="98">
        <f t="shared" ref="R2077:R2140" si="245">AVERAGE(Q2054:Q2077)</f>
        <v>20.514711009876713</v>
      </c>
      <c r="S2077" s="98">
        <f t="shared" si="242"/>
        <v>1287.1017542947084</v>
      </c>
      <c r="T2077" s="101">
        <v>10.205074268628508</v>
      </c>
    </row>
    <row r="2078" spans="2:20" x14ac:dyDescent="0.2">
      <c r="B2078" s="100">
        <v>43747.416666666664</v>
      </c>
      <c r="C2078" s="98">
        <v>15.924630505302922</v>
      </c>
      <c r="D2078" s="98">
        <f t="shared" si="239"/>
        <v>11.704202161681264</v>
      </c>
      <c r="E2078" s="98">
        <v>82.918611111111105</v>
      </c>
      <c r="F2078" s="98">
        <f t="shared" si="244"/>
        <v>93.032640882662562</v>
      </c>
      <c r="G2078" s="98">
        <v>55732.197179485956</v>
      </c>
      <c r="H2078" s="98">
        <v>17.339149305555555</v>
      </c>
      <c r="I2078" s="98">
        <v>10147.415618279874</v>
      </c>
      <c r="J2078" s="98">
        <f t="shared" si="240"/>
        <v>65.579461805555553</v>
      </c>
      <c r="K2078" s="98">
        <v>65392.140625</v>
      </c>
      <c r="L2078" s="98">
        <f t="shared" si="241"/>
        <v>378.71042540283275</v>
      </c>
      <c r="M2078" s="98">
        <f t="shared" si="243"/>
        <v>375.66855513699869</v>
      </c>
      <c r="N2078" s="98">
        <v>11850.551180013021</v>
      </c>
      <c r="O2078" s="98">
        <v>7731.1366666666663</v>
      </c>
      <c r="P2078" s="98">
        <v>395.93870370388032</v>
      </c>
      <c r="Q2078" s="98">
        <v>17.228278301047556</v>
      </c>
      <c r="R2078" s="98">
        <f t="shared" si="245"/>
        <v>20.35923733103721</v>
      </c>
      <c r="S2078" s="98">
        <f t="shared" si="242"/>
        <v>1033.6966980628533</v>
      </c>
      <c r="T2078" s="101">
        <v>14.271391410475545</v>
      </c>
    </row>
    <row r="2079" spans="2:20" x14ac:dyDescent="0.2">
      <c r="B2079" s="100">
        <v>43747.458333333336</v>
      </c>
      <c r="C2079" s="98">
        <v>16.336647226545544</v>
      </c>
      <c r="D2079" s="98">
        <f t="shared" si="239"/>
        <v>11.696954171841289</v>
      </c>
      <c r="E2079" s="98">
        <v>97.334166666666661</v>
      </c>
      <c r="F2079" s="98">
        <f t="shared" si="244"/>
        <v>93.729652456737441</v>
      </c>
      <c r="G2079" s="98">
        <v>60764.914333334731</v>
      </c>
      <c r="H2079" s="98">
        <v>16.923350694444444</v>
      </c>
      <c r="I2079" s="98">
        <v>11210.984487987675</v>
      </c>
      <c r="J2079" s="98">
        <f t="shared" si="240"/>
        <v>80.410815972222224</v>
      </c>
      <c r="K2079" s="98">
        <v>65392.140625</v>
      </c>
      <c r="L2079" s="98">
        <f t="shared" si="241"/>
        <v>374.89394365015954</v>
      </c>
      <c r="M2079" s="98">
        <f t="shared" si="243"/>
        <v>375.65225363393637</v>
      </c>
      <c r="N2079" s="98">
        <v>12120.173710937501</v>
      </c>
      <c r="O2079" s="98">
        <v>7897.9525000000003</v>
      </c>
      <c r="P2079" s="98">
        <v>395.80111111109454</v>
      </c>
      <c r="Q2079" s="98">
        <v>20.907167460934982</v>
      </c>
      <c r="R2079" s="98">
        <f t="shared" si="245"/>
        <v>20.361568926691394</v>
      </c>
      <c r="S2079" s="98">
        <f t="shared" si="242"/>
        <v>1254.4300476560988</v>
      </c>
      <c r="T2079" s="101">
        <v>16.332178276107751</v>
      </c>
    </row>
    <row r="2080" spans="2:20" x14ac:dyDescent="0.2">
      <c r="B2080" s="100">
        <v>43747.5</v>
      </c>
      <c r="C2080" s="98">
        <v>15.490091474026752</v>
      </c>
      <c r="D2080" s="98">
        <f t="shared" si="239"/>
        <v>11.698475905263003</v>
      </c>
      <c r="E2080" s="98">
        <v>82.322500000000005</v>
      </c>
      <c r="F2080" s="98">
        <f t="shared" si="244"/>
        <v>92.563168860391954</v>
      </c>
      <c r="G2080" s="98">
        <v>66632.739506171551</v>
      </c>
      <c r="H2080" s="98">
        <v>17.412923177083332</v>
      </c>
      <c r="I2080" s="98">
        <v>12276.486263492274</v>
      </c>
      <c r="J2080" s="98">
        <f t="shared" si="240"/>
        <v>64.909576822916677</v>
      </c>
      <c r="K2080" s="98">
        <v>65392.140625</v>
      </c>
      <c r="L2080" s="98">
        <f t="shared" si="241"/>
        <v>375.79696679491548</v>
      </c>
      <c r="M2080" s="98">
        <f t="shared" si="243"/>
        <v>375.7135736480061</v>
      </c>
      <c r="N2080" s="98">
        <v>11637.854983723959</v>
      </c>
      <c r="O2080" s="98">
        <v>7590.3625000000002</v>
      </c>
      <c r="P2080" s="98">
        <v>396.40175925924547</v>
      </c>
      <c r="Q2080" s="98">
        <v>20.604792464329964</v>
      </c>
      <c r="R2080" s="98">
        <f t="shared" si="245"/>
        <v>20.344991604166388</v>
      </c>
      <c r="S2080" s="98">
        <f t="shared" si="242"/>
        <v>1236.2875478597978</v>
      </c>
      <c r="T2080" s="101">
        <v>15.920036837259929</v>
      </c>
    </row>
    <row r="2081" spans="2:20" x14ac:dyDescent="0.2">
      <c r="B2081" s="100">
        <v>43747.541666666664</v>
      </c>
      <c r="C2081" s="98">
        <v>14.667548869980706</v>
      </c>
      <c r="D2081" s="98">
        <f t="shared" si="239"/>
        <v>11.685090171827717</v>
      </c>
      <c r="E2081" s="98">
        <v>100.04277777777777</v>
      </c>
      <c r="F2081" s="98">
        <f t="shared" si="244"/>
        <v>93.351721512620443</v>
      </c>
      <c r="G2081" s="98">
        <v>71846.534274952282</v>
      </c>
      <c r="H2081" s="98">
        <v>17.575944010416666</v>
      </c>
      <c r="I2081" s="98">
        <v>13347.689531835549</v>
      </c>
      <c r="J2081" s="98">
        <f t="shared" si="240"/>
        <v>82.466833767361109</v>
      </c>
      <c r="K2081" s="98">
        <v>65392.140625</v>
      </c>
      <c r="L2081" s="98">
        <f t="shared" si="241"/>
        <v>375.18285726323722</v>
      </c>
      <c r="M2081" s="98">
        <f t="shared" si="243"/>
        <v>375.46021803332275</v>
      </c>
      <c r="N2081" s="98">
        <v>11249.135691731772</v>
      </c>
      <c r="O2081" s="98">
        <v>7408.8391666666666</v>
      </c>
      <c r="P2081" s="98">
        <v>395.94606481481759</v>
      </c>
      <c r="Q2081" s="98">
        <v>20.763207551580336</v>
      </c>
      <c r="R2081" s="98">
        <f t="shared" si="245"/>
        <v>20.553475398394244</v>
      </c>
      <c r="S2081" s="98">
        <f t="shared" si="242"/>
        <v>1245.7924530948203</v>
      </c>
      <c r="T2081" s="101">
        <v>15.404521186702638</v>
      </c>
    </row>
    <row r="2082" spans="2:20" x14ac:dyDescent="0.2">
      <c r="B2082" s="100">
        <v>43747.583333333336</v>
      </c>
      <c r="C2082" s="98">
        <v>13.890794540290049</v>
      </c>
      <c r="D2082" s="98">
        <f t="shared" si="239"/>
        <v>11.633942128703062</v>
      </c>
      <c r="E2082" s="98">
        <v>73.428194444444443</v>
      </c>
      <c r="F2082" s="98">
        <f t="shared" si="244"/>
        <v>92.498637021879702</v>
      </c>
      <c r="G2082" s="98">
        <v>76791.933370371</v>
      </c>
      <c r="H2082" s="98">
        <v>17.665429687500001</v>
      </c>
      <c r="I2082" s="98">
        <v>14430.06918249829</v>
      </c>
      <c r="J2082" s="98">
        <f t="shared" si="240"/>
        <v>55.762764756944442</v>
      </c>
      <c r="K2082" s="98">
        <v>65392.140625</v>
      </c>
      <c r="L2082" s="98">
        <f t="shared" si="241"/>
        <v>378.81488122680952</v>
      </c>
      <c r="M2082" s="98">
        <f t="shared" si="243"/>
        <v>375.62498491313835</v>
      </c>
      <c r="N2082" s="98">
        <v>10755.713868815104</v>
      </c>
      <c r="O2082" s="98">
        <v>7261.2416666666668</v>
      </c>
      <c r="P2082" s="98">
        <v>395.86944444444447</v>
      </c>
      <c r="Q2082" s="98">
        <v>17.054563217634957</v>
      </c>
      <c r="R2082" s="98">
        <f t="shared" si="245"/>
        <v>20.407497098822081</v>
      </c>
      <c r="S2082" s="98">
        <f t="shared" si="242"/>
        <v>1023.2737930580975</v>
      </c>
      <c r="T2082" s="101">
        <v>14.653196308114193</v>
      </c>
    </row>
    <row r="2083" spans="2:20" x14ac:dyDescent="0.2">
      <c r="B2083" s="100">
        <v>43747.625</v>
      </c>
      <c r="C2083" s="98">
        <v>13.866692697736951</v>
      </c>
      <c r="D2083" s="98">
        <f t="shared" si="239"/>
        <v>11.636801863029307</v>
      </c>
      <c r="E2083" s="98">
        <v>98.697500000000005</v>
      </c>
      <c r="F2083" s="98">
        <f t="shared" si="244"/>
        <v>93.189771281138974</v>
      </c>
      <c r="G2083" s="98">
        <v>82032.527083333334</v>
      </c>
      <c r="H2083" s="98">
        <v>17.207063802083333</v>
      </c>
      <c r="I2083" s="98">
        <v>15517.797625000179</v>
      </c>
      <c r="J2083" s="98">
        <f t="shared" si="240"/>
        <v>81.490436197916665</v>
      </c>
      <c r="K2083" s="98">
        <v>65392.140625</v>
      </c>
      <c r="L2083" s="98">
        <f t="shared" si="241"/>
        <v>373.39174520600591</v>
      </c>
      <c r="M2083" s="98">
        <f t="shared" si="243"/>
        <v>375.5579864447991</v>
      </c>
      <c r="N2083" s="98">
        <v>10736.762537434895</v>
      </c>
      <c r="O2083" s="98">
        <v>7288.0891666666666</v>
      </c>
      <c r="P2083" s="98">
        <v>395.71138888888891</v>
      </c>
      <c r="Q2083" s="98">
        <v>22.319643682883019</v>
      </c>
      <c r="R2083" s="98">
        <f t="shared" si="245"/>
        <v>20.453731678272387</v>
      </c>
      <c r="S2083" s="98">
        <f t="shared" si="242"/>
        <v>1339.1786209729812</v>
      </c>
      <c r="T2083" s="101">
        <v>14.173435213338429</v>
      </c>
    </row>
    <row r="2084" spans="2:20" x14ac:dyDescent="0.2">
      <c r="B2084" s="100">
        <v>43747.666666666664</v>
      </c>
      <c r="C2084" s="98">
        <v>13.110454150835674</v>
      </c>
      <c r="D2084" s="98">
        <f t="shared" si="239"/>
        <v>11.626847451663942</v>
      </c>
      <c r="E2084" s="98">
        <v>79.902777777777771</v>
      </c>
      <c r="F2084" s="98">
        <f t="shared" si="244"/>
        <v>92.614273595953776</v>
      </c>
      <c r="G2084" s="98">
        <v>87252.002777777772</v>
      </c>
      <c r="H2084" s="98">
        <v>17.31404079861111</v>
      </c>
      <c r="I2084" s="98">
        <v>16593.143939393562</v>
      </c>
      <c r="J2084" s="98">
        <f t="shared" si="240"/>
        <v>62.588736979166661</v>
      </c>
      <c r="K2084" s="98">
        <v>65392.140625</v>
      </c>
      <c r="L2084" s="98">
        <f t="shared" si="241"/>
        <v>378.02077021834339</v>
      </c>
      <c r="M2084" s="98">
        <f t="shared" si="243"/>
        <v>375.6908141920805</v>
      </c>
      <c r="N2084" s="98">
        <v>10206.812378743489</v>
      </c>
      <c r="O2084" s="98">
        <v>7203.8474999999999</v>
      </c>
      <c r="P2084" s="98">
        <v>395.86472222222221</v>
      </c>
      <c r="Q2084" s="98">
        <v>17.843952003878851</v>
      </c>
      <c r="R2084" s="98">
        <f t="shared" si="245"/>
        <v>20.317173221115397</v>
      </c>
      <c r="S2084" s="98">
        <f t="shared" si="242"/>
        <v>1070.6371202327311</v>
      </c>
      <c r="T2084" s="101">
        <v>13.891273269344174</v>
      </c>
    </row>
    <row r="2085" spans="2:20" x14ac:dyDescent="0.2">
      <c r="B2085" s="100">
        <v>43747.708333333336</v>
      </c>
      <c r="C2085" s="98">
        <v>12.601425292756822</v>
      </c>
      <c r="D2085" s="98">
        <f t="shared" si="239"/>
        <v>11.619194262627337</v>
      </c>
      <c r="E2085" s="98">
        <v>70.895833333333329</v>
      </c>
      <c r="F2085" s="98">
        <f t="shared" si="244"/>
        <v>92.33409998484268</v>
      </c>
      <c r="G2085" s="98">
        <v>92091.455555555556</v>
      </c>
      <c r="H2085" s="98">
        <v>18.013031684027776</v>
      </c>
      <c r="I2085" s="98">
        <v>17680.961911411072</v>
      </c>
      <c r="J2085" s="98">
        <f t="shared" si="240"/>
        <v>52.882801649305549</v>
      </c>
      <c r="K2085" s="98">
        <v>65392.140625</v>
      </c>
      <c r="L2085" s="98">
        <f t="shared" si="241"/>
        <v>374.28934405968835</v>
      </c>
      <c r="M2085" s="98">
        <f t="shared" si="243"/>
        <v>375.66727850267335</v>
      </c>
      <c r="N2085" s="98">
        <v>9827.1708862304695</v>
      </c>
      <c r="O2085" s="98">
        <v>7189.5283333333336</v>
      </c>
      <c r="P2085" s="98">
        <v>396.17782407407134</v>
      </c>
      <c r="Q2085" s="98">
        <v>21.888480014382964</v>
      </c>
      <c r="R2085" s="98">
        <f t="shared" si="245"/>
        <v>20.339865932127385</v>
      </c>
      <c r="S2085" s="98">
        <f t="shared" si="242"/>
        <v>1313.3088008629779</v>
      </c>
      <c r="T2085" s="101">
        <v>13.160086268903074</v>
      </c>
    </row>
    <row r="2086" spans="2:20" x14ac:dyDescent="0.2">
      <c r="B2086" s="100">
        <v>43747.75</v>
      </c>
      <c r="C2086" s="98">
        <v>12.338634001892318</v>
      </c>
      <c r="D2086" s="98">
        <f t="shared" si="239"/>
        <v>11.61448587125367</v>
      </c>
      <c r="E2086" s="98">
        <v>92.789166666666674</v>
      </c>
      <c r="F2086" s="98">
        <f t="shared" si="244"/>
        <v>92.945940262620425</v>
      </c>
      <c r="G2086" s="98">
        <v>97100.082828285435</v>
      </c>
      <c r="H2086" s="98">
        <v>17.663856336805555</v>
      </c>
      <c r="I2086" s="98">
        <v>18785.172129629784</v>
      </c>
      <c r="J2086" s="98">
        <f t="shared" si="240"/>
        <v>75.125310329861122</v>
      </c>
      <c r="K2086" s="98">
        <v>65392.140625</v>
      </c>
      <c r="L2086" s="98">
        <f t="shared" si="241"/>
        <v>376.98080022883084</v>
      </c>
      <c r="M2086" s="98">
        <f t="shared" si="243"/>
        <v>375.72048838274031</v>
      </c>
      <c r="N2086" s="98">
        <v>9590.0984106445321</v>
      </c>
      <c r="O2086" s="98">
        <v>7185.2866666666669</v>
      </c>
      <c r="P2086" s="98">
        <v>395.88175925930341</v>
      </c>
      <c r="Q2086" s="98">
        <v>18.900959030472571</v>
      </c>
      <c r="R2086" s="98">
        <f t="shared" si="245"/>
        <v>20.264709678605438</v>
      </c>
      <c r="S2086" s="98">
        <f t="shared" si="242"/>
        <v>1134.0575418283543</v>
      </c>
      <c r="T2086" s="101">
        <v>12.63108756369135</v>
      </c>
    </row>
    <row r="2087" spans="2:20" x14ac:dyDescent="0.2">
      <c r="B2087" s="100">
        <v>43747.791666666664</v>
      </c>
      <c r="C2087" s="98">
        <v>12.608142660280896</v>
      </c>
      <c r="D2087" s="98">
        <f t="shared" si="239"/>
        <v>11.622488369123841</v>
      </c>
      <c r="E2087" s="98">
        <v>95.984444444444449</v>
      </c>
      <c r="F2087" s="98">
        <f t="shared" si="244"/>
        <v>93.037352299657471</v>
      </c>
      <c r="G2087" s="98">
        <v>102615.4073888878</v>
      </c>
      <c r="H2087" s="98">
        <v>17.629003906249999</v>
      </c>
      <c r="I2087" s="98">
        <v>19853.772771739365</v>
      </c>
      <c r="J2087" s="98">
        <f t="shared" si="240"/>
        <v>78.355440538194443</v>
      </c>
      <c r="K2087" s="98">
        <v>65392.140625</v>
      </c>
      <c r="L2087" s="98">
        <f t="shared" si="241"/>
        <v>378.46042532488286</v>
      </c>
      <c r="M2087" s="98">
        <f t="shared" si="243"/>
        <v>375.87537255376691</v>
      </c>
      <c r="N2087" s="98">
        <v>9781.3838769531249</v>
      </c>
      <c r="O2087" s="98">
        <v>7192.873333333333</v>
      </c>
      <c r="P2087" s="98">
        <v>395.92842592593695</v>
      </c>
      <c r="Q2087" s="98">
        <v>17.468000601054065</v>
      </c>
      <c r="R2087" s="98">
        <f t="shared" si="245"/>
        <v>20.109786927334198</v>
      </c>
      <c r="S2087" s="98">
        <f t="shared" si="242"/>
        <v>1048.0800360632438</v>
      </c>
      <c r="T2087" s="101">
        <v>12.664887681007386</v>
      </c>
    </row>
    <row r="2088" spans="2:20" x14ac:dyDescent="0.2">
      <c r="B2088" s="100">
        <v>43747.833333333336</v>
      </c>
      <c r="C2088" s="98">
        <v>12.694222970310495</v>
      </c>
      <c r="D2088" s="98">
        <f t="shared" si="239"/>
        <v>11.618100263708632</v>
      </c>
      <c r="E2088" s="98">
        <v>99.517222222222216</v>
      </c>
      <c r="F2088" s="98">
        <f t="shared" si="244"/>
        <v>93.369817577435256</v>
      </c>
      <c r="G2088" s="98">
        <v>108256.69355555746</v>
      </c>
      <c r="H2088" s="98">
        <v>17.382074652777778</v>
      </c>
      <c r="I2088" s="98">
        <v>20929.595876877043</v>
      </c>
      <c r="J2088" s="98">
        <f t="shared" si="240"/>
        <v>82.135147569444442</v>
      </c>
      <c r="K2088" s="98">
        <v>65392.140625</v>
      </c>
      <c r="L2088" s="98">
        <f t="shared" si="241"/>
        <v>376.21618755481802</v>
      </c>
      <c r="M2088" s="98">
        <f t="shared" si="243"/>
        <v>375.90078501189413</v>
      </c>
      <c r="N2088" s="98">
        <v>9862.0717089843747</v>
      </c>
      <c r="O2088" s="98">
        <v>7186.6674999999996</v>
      </c>
      <c r="P2088" s="98">
        <v>395.86861111111114</v>
      </c>
      <c r="Q2088" s="98">
        <v>19.652423556293101</v>
      </c>
      <c r="R2088" s="98">
        <f t="shared" si="245"/>
        <v>20.075350549452935</v>
      </c>
      <c r="S2088" s="98">
        <f t="shared" si="242"/>
        <v>1179.145413377586</v>
      </c>
      <c r="T2088" s="101">
        <v>12.835664779345194</v>
      </c>
    </row>
    <row r="2089" spans="2:20" x14ac:dyDescent="0.2">
      <c r="B2089" s="100">
        <v>43747.875</v>
      </c>
      <c r="C2089" s="98">
        <v>13.081984692855945</v>
      </c>
      <c r="D2089" s="98">
        <f t="shared" si="239"/>
        <v>11.605548888171031</v>
      </c>
      <c r="E2089" s="98">
        <v>104.19125</v>
      </c>
      <c r="F2089" s="98">
        <f t="shared" si="244"/>
        <v>93.978700679287101</v>
      </c>
      <c r="G2089" s="98">
        <v>114357.65887096617</v>
      </c>
      <c r="H2089" s="98">
        <v>17.558420138888888</v>
      </c>
      <c r="I2089" s="98">
        <v>22014.142786786622</v>
      </c>
      <c r="J2089" s="98">
        <f t="shared" si="240"/>
        <v>86.632829861111105</v>
      </c>
      <c r="K2089" s="98">
        <v>65392.140625</v>
      </c>
      <c r="L2089" s="98">
        <f t="shared" si="241"/>
        <v>372.70930234759635</v>
      </c>
      <c r="M2089" s="98">
        <f t="shared" si="243"/>
        <v>375.80901764575765</v>
      </c>
      <c r="N2089" s="98">
        <v>10349.634532063803</v>
      </c>
      <c r="O2089" s="98">
        <v>7206.6408333333329</v>
      </c>
      <c r="P2089" s="98">
        <v>396.37740740741293</v>
      </c>
      <c r="Q2089" s="98">
        <v>23.668105059816604</v>
      </c>
      <c r="R2089" s="98">
        <f t="shared" si="245"/>
        <v>20.189860971144295</v>
      </c>
      <c r="S2089" s="98">
        <f t="shared" si="242"/>
        <v>1420.0863035889963</v>
      </c>
      <c r="T2089" s="101">
        <v>13.305415186207199</v>
      </c>
    </row>
    <row r="2090" spans="2:20" x14ac:dyDescent="0.2">
      <c r="B2090" s="100">
        <v>43747.916666666664</v>
      </c>
      <c r="C2090" s="98">
        <v>13.385320687823825</v>
      </c>
      <c r="D2090" s="98">
        <f t="shared" si="239"/>
        <v>11.597317101284183</v>
      </c>
      <c r="E2090" s="98">
        <v>115.84240740749571</v>
      </c>
      <c r="F2090" s="98">
        <f t="shared" si="244"/>
        <v>95.305155154599433</v>
      </c>
      <c r="G2090" s="98">
        <v>120819.62222222223</v>
      </c>
      <c r="H2090" s="98">
        <v>17.994021267361113</v>
      </c>
      <c r="I2090" s="98">
        <v>23121.925542735193</v>
      </c>
      <c r="J2090" s="98">
        <f t="shared" si="240"/>
        <v>97.848386140134608</v>
      </c>
      <c r="K2090" s="98">
        <v>65392.140625</v>
      </c>
      <c r="L2090" s="98">
        <f t="shared" si="241"/>
        <v>378.80701799474247</v>
      </c>
      <c r="M2090" s="98">
        <f t="shared" si="243"/>
        <v>375.87276177289567</v>
      </c>
      <c r="N2090" s="98">
        <v>10640.523044433594</v>
      </c>
      <c r="O2090" s="98">
        <v>7233.5874999999996</v>
      </c>
      <c r="P2090" s="98">
        <v>395.9585185185075</v>
      </c>
      <c r="Q2090" s="98">
        <v>17.151500523765055</v>
      </c>
      <c r="R2090" s="98">
        <f t="shared" si="245"/>
        <v>20.121552800796682</v>
      </c>
      <c r="S2090" s="98">
        <f t="shared" si="242"/>
        <v>1029.0900314259034</v>
      </c>
      <c r="T2090" s="101">
        <v>13.999393696675801</v>
      </c>
    </row>
    <row r="2091" spans="2:20" x14ac:dyDescent="0.2">
      <c r="B2091" s="100">
        <v>43747.958333333336</v>
      </c>
      <c r="C2091" s="98">
        <v>13.227130213078732</v>
      </c>
      <c r="D2091" s="98">
        <f t="shared" si="239"/>
        <v>11.597575935580698</v>
      </c>
      <c r="E2091" s="98">
        <v>81.42203703701496</v>
      </c>
      <c r="F2091" s="98">
        <f t="shared" si="244"/>
        <v>94.374522438549135</v>
      </c>
      <c r="G2091" s="98">
        <v>126762.29383680556</v>
      </c>
      <c r="H2091" s="98">
        <v>18.236881510416666</v>
      </c>
      <c r="I2091" s="98">
        <v>24217.349913097569</v>
      </c>
      <c r="J2091" s="98">
        <f t="shared" si="240"/>
        <v>63.185155526598294</v>
      </c>
      <c r="K2091" s="98">
        <v>65392.140625</v>
      </c>
      <c r="L2091" s="98">
        <f t="shared" si="241"/>
        <v>378.42000771040301</v>
      </c>
      <c r="M2091" s="98">
        <f t="shared" si="243"/>
        <v>376.0568949280073</v>
      </c>
      <c r="N2091" s="98">
        <v>10505.151184082031</v>
      </c>
      <c r="O2091" s="98">
        <v>7222.2049999999999</v>
      </c>
      <c r="P2091" s="98">
        <v>396.27098765432834</v>
      </c>
      <c r="Q2091" s="98">
        <v>17.850979943925307</v>
      </c>
      <c r="R2091" s="98">
        <f t="shared" si="245"/>
        <v>19.957609331899498</v>
      </c>
      <c r="S2091" s="98">
        <f t="shared" si="242"/>
        <v>1071.0587966355183</v>
      </c>
      <c r="T2091" s="101">
        <v>14.002472342203385</v>
      </c>
    </row>
    <row r="2092" spans="2:20" x14ac:dyDescent="0.2">
      <c r="B2092" s="100">
        <v>43748</v>
      </c>
      <c r="C2092" s="98">
        <v>12.447772748205397</v>
      </c>
      <c r="D2092" s="98">
        <f t="shared" si="239"/>
        <v>11.589268423045707</v>
      </c>
      <c r="E2092" s="98">
        <v>97.385555555555555</v>
      </c>
      <c r="F2092" s="98">
        <f t="shared" si="244"/>
        <v>94.371801807762097</v>
      </c>
      <c r="G2092" s="98">
        <v>132475.13333333333</v>
      </c>
      <c r="H2092" s="98">
        <v>17.594292534722221</v>
      </c>
      <c r="I2092" s="98">
        <v>25318.377619047809</v>
      </c>
      <c r="J2092" s="98">
        <f t="shared" si="240"/>
        <v>79.791263020833327</v>
      </c>
      <c r="K2092" s="98">
        <v>65392.140625</v>
      </c>
      <c r="L2092" s="98">
        <f t="shared" si="241"/>
        <v>377.76850322398172</v>
      </c>
      <c r="M2092" s="98">
        <f t="shared" si="243"/>
        <v>376.20022380018639</v>
      </c>
      <c r="N2092" s="98">
        <v>9967.5337500000005</v>
      </c>
      <c r="O2092" s="98">
        <v>7205.3716666666669</v>
      </c>
      <c r="P2092" s="98">
        <v>396.26166666666666</v>
      </c>
      <c r="Q2092" s="98">
        <v>18.493163442684907</v>
      </c>
      <c r="R2092" s="98">
        <f t="shared" si="245"/>
        <v>19.827168191201899</v>
      </c>
      <c r="S2092" s="98">
        <f t="shared" si="242"/>
        <v>1109.5898065610943</v>
      </c>
      <c r="T2092" s="101">
        <v>13.549542839924495</v>
      </c>
    </row>
    <row r="2093" spans="2:20" x14ac:dyDescent="0.2">
      <c r="B2093" s="100">
        <v>43748.041666666664</v>
      </c>
      <c r="C2093" s="98">
        <v>10.777447617583805</v>
      </c>
      <c r="D2093" s="98">
        <f t="shared" si="239"/>
        <v>11.589755608854304</v>
      </c>
      <c r="E2093" s="98">
        <v>105.07148148149253</v>
      </c>
      <c r="F2093" s="98">
        <f t="shared" si="244"/>
        <v>94.657708443565014</v>
      </c>
      <c r="G2093" s="98">
        <v>3459.85</v>
      </c>
      <c r="H2093" s="98">
        <v>17.551085069444444</v>
      </c>
      <c r="I2093" s="98">
        <v>817.93933274537324</v>
      </c>
      <c r="J2093" s="98">
        <f t="shared" si="240"/>
        <v>87.520396412048086</v>
      </c>
      <c r="K2093" s="98">
        <v>7465.3391491148204</v>
      </c>
      <c r="L2093" s="98">
        <f t="shared" si="241"/>
        <v>372.26467267728924</v>
      </c>
      <c r="M2093" s="98">
        <f t="shared" si="243"/>
        <v>376.04778103289817</v>
      </c>
      <c r="N2093" s="98">
        <v>9133.5303857421877</v>
      </c>
      <c r="O2093" s="98">
        <v>7198.6933333333336</v>
      </c>
      <c r="P2093" s="98">
        <v>395.7236111111111</v>
      </c>
      <c r="Q2093" s="98">
        <v>23.458938433821832</v>
      </c>
      <c r="R2093" s="98">
        <f t="shared" si="245"/>
        <v>19.973127547997436</v>
      </c>
      <c r="S2093" s="98">
        <f t="shared" si="242"/>
        <v>1407.5363060293098</v>
      </c>
      <c r="T2093" s="101">
        <v>12.451143946022752</v>
      </c>
    </row>
    <row r="2094" spans="2:20" x14ac:dyDescent="0.2">
      <c r="B2094" s="100">
        <v>43748.083333333336</v>
      </c>
      <c r="C2094" s="98">
        <v>9.0920538879320443</v>
      </c>
      <c r="D2094" s="98">
        <f t="shared" si="239"/>
        <v>11.587471097635083</v>
      </c>
      <c r="E2094" s="98">
        <v>109.17027777776121</v>
      </c>
      <c r="F2094" s="98">
        <f t="shared" si="244"/>
        <v>94.834243937391022</v>
      </c>
      <c r="G2094" s="98">
        <v>9691.4978090712757</v>
      </c>
      <c r="H2094" s="98">
        <v>17.96875</v>
      </c>
      <c r="I2094" s="98">
        <v>1688.4335334528816</v>
      </c>
      <c r="J2094" s="98">
        <f t="shared" si="240"/>
        <v>91.201527777761214</v>
      </c>
      <c r="K2094" s="98">
        <v>21487.056182906628</v>
      </c>
      <c r="L2094" s="98">
        <f t="shared" si="241"/>
        <v>377.54490662035846</v>
      </c>
      <c r="M2094" s="98">
        <f t="shared" si="243"/>
        <v>376.02019644007896</v>
      </c>
      <c r="N2094" s="98">
        <v>7918.6557922363281</v>
      </c>
      <c r="O2094" s="98">
        <v>7198.2383333333337</v>
      </c>
      <c r="P2094" s="98">
        <v>396.14858796296437</v>
      </c>
      <c r="Q2094" s="98">
        <v>18.603681342605917</v>
      </c>
      <c r="R2094" s="98">
        <f t="shared" si="245"/>
        <v>20.015627264273462</v>
      </c>
      <c r="S2094" s="98">
        <f t="shared" si="242"/>
        <v>1116.220880556355</v>
      </c>
      <c r="T2094" s="101">
        <v>11.011719436359288</v>
      </c>
    </row>
    <row r="2095" spans="2:20" x14ac:dyDescent="0.2">
      <c r="B2095" s="100">
        <v>43748.125</v>
      </c>
      <c r="C2095" s="98">
        <v>7.5685131065361197</v>
      </c>
      <c r="D2095" s="98">
        <f t="shared" si="239"/>
        <v>11.575231438207782</v>
      </c>
      <c r="E2095" s="98">
        <v>105.25194444444445</v>
      </c>
      <c r="F2095" s="98">
        <f t="shared" si="244"/>
        <v>94.762270557761397</v>
      </c>
      <c r="G2095" s="98">
        <v>15692.136888890002</v>
      </c>
      <c r="H2095" s="98">
        <v>18.221701388888889</v>
      </c>
      <c r="I2095" s="98">
        <v>2800.9598185369705</v>
      </c>
      <c r="J2095" s="98">
        <f t="shared" si="240"/>
        <v>87.030243055555559</v>
      </c>
      <c r="K2095" s="98">
        <v>33941.971604094244</v>
      </c>
      <c r="L2095" s="98">
        <f t="shared" si="241"/>
        <v>376.89489569806494</v>
      </c>
      <c r="M2095" s="98">
        <f t="shared" si="243"/>
        <v>376.23559520855065</v>
      </c>
      <c r="N2095" s="98">
        <v>6818.7912145996097</v>
      </c>
      <c r="O2095" s="98">
        <v>7194.08</v>
      </c>
      <c r="P2095" s="98">
        <v>396.3953703703483</v>
      </c>
      <c r="Q2095" s="98">
        <v>19.500474672283357</v>
      </c>
      <c r="R2095" s="98">
        <f t="shared" si="245"/>
        <v>19.830324946418127</v>
      </c>
      <c r="S2095" s="98">
        <f t="shared" si="242"/>
        <v>1170.0284803370014</v>
      </c>
      <c r="T2095" s="101">
        <v>9.1050550207377974</v>
      </c>
    </row>
    <row r="2096" spans="2:20" x14ac:dyDescent="0.2">
      <c r="B2096" s="100">
        <v>43748.166666666664</v>
      </c>
      <c r="C2096" s="98">
        <v>6.7166192632251311</v>
      </c>
      <c r="D2096" s="98">
        <f t="shared" si="239"/>
        <v>11.570498076628029</v>
      </c>
      <c r="E2096" s="98">
        <v>90.437979798002374</v>
      </c>
      <c r="F2096" s="98">
        <f t="shared" si="244"/>
        <v>94.485114623418909</v>
      </c>
      <c r="G2096" s="98">
        <v>21811.597553897169</v>
      </c>
      <c r="H2096" s="98">
        <v>17.375878906250001</v>
      </c>
      <c r="I2096" s="98">
        <v>3893.3141415406267</v>
      </c>
      <c r="J2096" s="98">
        <f t="shared" si="240"/>
        <v>73.06210089175238</v>
      </c>
      <c r="K2096" s="98">
        <v>42916.653185763891</v>
      </c>
      <c r="L2096" s="98">
        <f t="shared" si="241"/>
        <v>379.2543928702093</v>
      </c>
      <c r="M2096" s="98">
        <f t="shared" si="243"/>
        <v>376.3340759239249</v>
      </c>
      <c r="N2096" s="98">
        <v>6190.6485107421877</v>
      </c>
      <c r="O2096" s="98">
        <v>7193.4483333333337</v>
      </c>
      <c r="P2096" s="98">
        <v>395.87490740736325</v>
      </c>
      <c r="Q2096" s="98">
        <v>16.620514537153973</v>
      </c>
      <c r="R2096" s="98">
        <f t="shared" si="245"/>
        <v>19.709171005733964</v>
      </c>
      <c r="S2096" s="98">
        <f t="shared" si="242"/>
        <v>997.23087222923834</v>
      </c>
      <c r="T2096" s="101">
        <v>7.928638966415698</v>
      </c>
    </row>
    <row r="2097" spans="2:20" x14ac:dyDescent="0.2">
      <c r="B2097" s="100">
        <v>43748.208333333336</v>
      </c>
      <c r="C2097" s="98">
        <v>6.1736355717971065</v>
      </c>
      <c r="D2097" s="98">
        <f t="shared" si="239"/>
        <v>11.56784838707088</v>
      </c>
      <c r="E2097" s="98">
        <v>104.91305555555556</v>
      </c>
      <c r="F2097" s="98">
        <f t="shared" si="244"/>
        <v>95.076142401197515</v>
      </c>
      <c r="G2097" s="98">
        <v>27408.233986929787</v>
      </c>
      <c r="H2097" s="98">
        <v>17.836870659722223</v>
      </c>
      <c r="I2097" s="98">
        <v>4999.9334773121282</v>
      </c>
      <c r="J2097" s="98">
        <f t="shared" si="240"/>
        <v>87.076184895833336</v>
      </c>
      <c r="K2097" s="98">
        <v>50396.671368272568</v>
      </c>
      <c r="L2097" s="98">
        <f t="shared" si="241"/>
        <v>376.2120269947913</v>
      </c>
      <c r="M2097" s="98">
        <f t="shared" si="243"/>
        <v>376.38361383501234</v>
      </c>
      <c r="N2097" s="98">
        <v>5796.6669510904949</v>
      </c>
      <c r="O2097" s="98">
        <v>7201.4433333333336</v>
      </c>
      <c r="P2097" s="98">
        <v>395.72861111112769</v>
      </c>
      <c r="Q2097" s="98">
        <v>19.516584116336372</v>
      </c>
      <c r="R2097" s="98">
        <f t="shared" si="245"/>
        <v>19.66141421604846</v>
      </c>
      <c r="S2097" s="98">
        <f t="shared" si="242"/>
        <v>1170.9950469801822</v>
      </c>
      <c r="T2097" s="101">
        <v>7.227937434282568</v>
      </c>
    </row>
    <row r="2098" spans="2:20" x14ac:dyDescent="0.2">
      <c r="B2098" s="100">
        <v>43748.25</v>
      </c>
      <c r="C2098" s="98">
        <v>5.7701811225065551</v>
      </c>
      <c r="D2098" s="98">
        <f t="shared" si="239"/>
        <v>11.552053860165657</v>
      </c>
      <c r="E2098" s="98">
        <v>86.763333333333335</v>
      </c>
      <c r="F2098" s="98">
        <f t="shared" si="244"/>
        <v>93.908434067864206</v>
      </c>
      <c r="G2098" s="98">
        <v>32940.710555555554</v>
      </c>
      <c r="H2098" s="98">
        <v>18.160449218749999</v>
      </c>
      <c r="I2098" s="98">
        <v>6111.0308594229482</v>
      </c>
      <c r="J2098" s="98">
        <f t="shared" si="240"/>
        <v>68.602884114583333</v>
      </c>
      <c r="K2098" s="98">
        <v>56295.722800564239</v>
      </c>
      <c r="L2098" s="98">
        <f t="shared" si="241"/>
        <v>376.04749000151128</v>
      </c>
      <c r="M2098" s="98">
        <f t="shared" si="243"/>
        <v>376.40133726571236</v>
      </c>
      <c r="N2098" s="98">
        <v>5560.6613342285154</v>
      </c>
      <c r="O2098" s="98">
        <v>7201.2166666666662</v>
      </c>
      <c r="P2098" s="98">
        <v>395.89407407406304</v>
      </c>
      <c r="Q2098" s="98">
        <v>19.846584072551792</v>
      </c>
      <c r="R2098" s="98">
        <f t="shared" si="245"/>
        <v>19.640028796536217</v>
      </c>
      <c r="S2098" s="98">
        <f t="shared" si="242"/>
        <v>1190.7950443531076</v>
      </c>
      <c r="T2098" s="101">
        <v>6.8606525705837544</v>
      </c>
    </row>
    <row r="2099" spans="2:20" x14ac:dyDescent="0.2">
      <c r="B2099" s="100">
        <v>43748.291666666664</v>
      </c>
      <c r="C2099" s="98">
        <v>5.9067732710013576</v>
      </c>
      <c r="D2099" s="98">
        <f t="shared" si="239"/>
        <v>11.541944727547815</v>
      </c>
      <c r="E2099" s="98">
        <v>87.328888888888883</v>
      </c>
      <c r="F2099" s="98">
        <f t="shared" si="244"/>
        <v>93.796673155166204</v>
      </c>
      <c r="G2099" s="98">
        <v>38658.638888888891</v>
      </c>
      <c r="H2099" s="98">
        <v>17.911111111111111</v>
      </c>
      <c r="I2099" s="98">
        <v>7251.2028782505622</v>
      </c>
      <c r="J2099" s="98">
        <f t="shared" si="240"/>
        <v>69.417777777777772</v>
      </c>
      <c r="K2099" s="98">
        <v>59354.245412326389</v>
      </c>
      <c r="L2099" s="98">
        <f t="shared" si="241"/>
        <v>375.93258596930679</v>
      </c>
      <c r="M2099" s="98">
        <f t="shared" si="243"/>
        <v>376.38227402708822</v>
      </c>
      <c r="N2099" s="98">
        <v>5590.2637544759118</v>
      </c>
      <c r="O2099" s="98">
        <v>7200.9075000000003</v>
      </c>
      <c r="P2099" s="98">
        <v>396.15429012342457</v>
      </c>
      <c r="Q2099" s="98">
        <v>20.221704154117809</v>
      </c>
      <c r="R2099" s="98">
        <f t="shared" si="245"/>
        <v>19.646944401414174</v>
      </c>
      <c r="S2099" s="98">
        <f t="shared" si="242"/>
        <v>1213.3022492470686</v>
      </c>
      <c r="T2099" s="101">
        <v>6.724863975011087</v>
      </c>
    </row>
    <row r="2100" spans="2:20" x14ac:dyDescent="0.2">
      <c r="B2100" s="100">
        <v>43748.333333333336</v>
      </c>
      <c r="C2100" s="98">
        <v>7.2207767509260314</v>
      </c>
      <c r="D2100" s="98">
        <f t="shared" ref="D2100:D2163" si="246">AVERAGE(C2077:C2100)</f>
        <v>11.525644747256516</v>
      </c>
      <c r="E2100" s="98">
        <v>98.412314814858973</v>
      </c>
      <c r="F2100" s="98">
        <f t="shared" si="244"/>
        <v>94.124906179859408</v>
      </c>
      <c r="G2100" s="98">
        <v>44177.864128352136</v>
      </c>
      <c r="H2100" s="98">
        <v>17.230078124999999</v>
      </c>
      <c r="I2100" s="98">
        <v>8330.4027909358501</v>
      </c>
      <c r="J2100" s="98">
        <f t="shared" si="240"/>
        <v>81.182236689858968</v>
      </c>
      <c r="K2100" s="98">
        <v>59356.56640625</v>
      </c>
      <c r="L2100" s="98">
        <f t="shared" si="241"/>
        <v>377.95162659231158</v>
      </c>
      <c r="M2100" s="98">
        <f t="shared" si="243"/>
        <v>376.46656530752108</v>
      </c>
      <c r="N2100" s="98">
        <v>6418.7155411783851</v>
      </c>
      <c r="O2100" s="98">
        <v>7199.8533333333335</v>
      </c>
      <c r="P2100" s="98">
        <v>395.95731481499143</v>
      </c>
      <c r="Q2100" s="98">
        <v>18.005688222679826</v>
      </c>
      <c r="R2100" s="98">
        <f t="shared" si="245"/>
        <v>19.54254509629779</v>
      </c>
      <c r="S2100" s="98">
        <f t="shared" si="242"/>
        <v>1080.3412933607895</v>
      </c>
      <c r="T2100" s="101">
        <v>7.5251003781954449</v>
      </c>
    </row>
    <row r="2101" spans="2:20" x14ac:dyDescent="0.2">
      <c r="B2101" s="100">
        <v>43748.375</v>
      </c>
      <c r="C2101" s="98">
        <v>11.105943139923943</v>
      </c>
      <c r="D2101" s="98">
        <f t="shared" si="246"/>
        <v>11.500143185973132</v>
      </c>
      <c r="E2101" s="98">
        <v>93.613611111111112</v>
      </c>
      <c r="F2101" s="98">
        <f t="shared" si="244"/>
        <v>93.901555485414931</v>
      </c>
      <c r="G2101" s="98">
        <v>49974.383333333331</v>
      </c>
      <c r="H2101" s="98">
        <v>17.236642795138888</v>
      </c>
      <c r="I2101" s="98">
        <v>9423.4260865563647</v>
      </c>
      <c r="J2101" s="98">
        <f t="shared" si="240"/>
        <v>76.376968315972221</v>
      </c>
      <c r="K2101" s="98">
        <v>59356.56640625</v>
      </c>
      <c r="L2101" s="98">
        <f t="shared" si="241"/>
        <v>377.47091254316268</v>
      </c>
      <c r="M2101" s="98">
        <f t="shared" si="243"/>
        <v>376.58486200726048</v>
      </c>
      <c r="N2101" s="98">
        <v>8783.3285148111972</v>
      </c>
      <c r="O2101" s="98">
        <v>7198.100833333333</v>
      </c>
      <c r="P2101" s="98">
        <v>396.14777777777778</v>
      </c>
      <c r="Q2101" s="98">
        <v>18.676865234615075</v>
      </c>
      <c r="R2101" s="98">
        <f t="shared" si="245"/>
        <v>19.426927151702092</v>
      </c>
      <c r="S2101" s="98">
        <f t="shared" si="242"/>
        <v>1120.6119140769044</v>
      </c>
      <c r="T2101" s="101">
        <v>10.277506877251403</v>
      </c>
    </row>
    <row r="2102" spans="2:20" x14ac:dyDescent="0.2">
      <c r="B2102" s="100">
        <v>43748.416666666664</v>
      </c>
      <c r="C2102" s="98">
        <v>14.364383896863503</v>
      </c>
      <c r="D2102" s="98">
        <f t="shared" si="246"/>
        <v>11.435132910621489</v>
      </c>
      <c r="E2102" s="98">
        <v>96.768055555555549</v>
      </c>
      <c r="F2102" s="98">
        <f t="shared" si="244"/>
        <v>94.478615670600149</v>
      </c>
      <c r="G2102" s="98">
        <v>55383.196000000586</v>
      </c>
      <c r="H2102" s="98">
        <v>16.897569444444443</v>
      </c>
      <c r="I2102" s="98">
        <v>10518.621223118156</v>
      </c>
      <c r="J2102" s="98">
        <f t="shared" si="240"/>
        <v>79.870486111111106</v>
      </c>
      <c r="K2102" s="98">
        <v>59356.56640625</v>
      </c>
      <c r="L2102" s="98">
        <f t="shared" si="241"/>
        <v>375.67456865484519</v>
      </c>
      <c r="M2102" s="98">
        <f t="shared" si="243"/>
        <v>376.45836797609439</v>
      </c>
      <c r="N2102" s="98">
        <v>11057.705555013021</v>
      </c>
      <c r="O2102" s="98">
        <v>7365.5308333333332</v>
      </c>
      <c r="P2102" s="98">
        <v>395.50611111111112</v>
      </c>
      <c r="Q2102" s="98">
        <v>19.831542456265954</v>
      </c>
      <c r="R2102" s="98">
        <f t="shared" si="245"/>
        <v>19.535396491502862</v>
      </c>
      <c r="S2102" s="98">
        <f t="shared" si="242"/>
        <v>1189.8925473759573</v>
      </c>
      <c r="T2102" s="101">
        <v>13.868882703781129</v>
      </c>
    </row>
    <row r="2103" spans="2:20" x14ac:dyDescent="0.2">
      <c r="B2103" s="100">
        <v>43748.458333333336</v>
      </c>
      <c r="C2103" s="98">
        <v>15.117172591773173</v>
      </c>
      <c r="D2103" s="98">
        <f t="shared" si="246"/>
        <v>11.384321467505975</v>
      </c>
      <c r="E2103" s="98">
        <v>85.792777777777772</v>
      </c>
      <c r="F2103" s="98">
        <f t="shared" si="244"/>
        <v>93.997724466896443</v>
      </c>
      <c r="G2103" s="98">
        <v>60598.065374039543</v>
      </c>
      <c r="H2103" s="98">
        <v>17.087988281249999</v>
      </c>
      <c r="I2103" s="98">
        <v>11582.54503801134</v>
      </c>
      <c r="J2103" s="98">
        <f t="shared" si="240"/>
        <v>68.704789496527781</v>
      </c>
      <c r="K2103" s="98">
        <v>59356.56640625</v>
      </c>
      <c r="L2103" s="98">
        <f t="shared" si="241"/>
        <v>270.65782860232724</v>
      </c>
      <c r="M2103" s="98">
        <f t="shared" si="243"/>
        <v>372.11519651576799</v>
      </c>
      <c r="N2103" s="98">
        <v>11308.485221354167</v>
      </c>
      <c r="O2103" s="98">
        <v>7557.75</v>
      </c>
      <c r="P2103" s="98">
        <v>288.27206790120238</v>
      </c>
      <c r="Q2103" s="98">
        <v>17.614239298875134</v>
      </c>
      <c r="R2103" s="98">
        <f t="shared" si="245"/>
        <v>19.398191151417034</v>
      </c>
      <c r="S2103" s="98">
        <f t="shared" si="242"/>
        <v>1056.854357932508</v>
      </c>
      <c r="T2103" s="101">
        <v>16.071420463091798</v>
      </c>
    </row>
    <row r="2104" spans="2:20" x14ac:dyDescent="0.2">
      <c r="B2104" s="100">
        <v>43748.5</v>
      </c>
      <c r="C2104" s="98">
        <v>15.211767975721095</v>
      </c>
      <c r="D2104" s="98">
        <f t="shared" si="246"/>
        <v>11.372724655076572</v>
      </c>
      <c r="E2104" s="98">
        <v>84.209722222222226</v>
      </c>
      <c r="F2104" s="98">
        <f t="shared" si="244"/>
        <v>94.076358726155703</v>
      </c>
      <c r="G2104" s="98">
        <v>65947.959444444437</v>
      </c>
      <c r="H2104" s="98">
        <v>16.612901475694443</v>
      </c>
      <c r="I2104" s="98">
        <v>12631.595396825473</v>
      </c>
      <c r="J2104" s="98">
        <f t="shared" si="240"/>
        <v>67.596820746527783</v>
      </c>
      <c r="K2104" s="98">
        <v>59356.56640625</v>
      </c>
      <c r="L2104" s="98">
        <f t="shared" si="241"/>
        <v>277.76083730807323</v>
      </c>
      <c r="M2104" s="98">
        <f t="shared" si="243"/>
        <v>368.03035778714957</v>
      </c>
      <c r="N2104" s="98">
        <v>11373.042744140625</v>
      </c>
      <c r="O2104" s="98">
        <v>7638.4049999999997</v>
      </c>
      <c r="P2104" s="98">
        <v>294.98740740742949</v>
      </c>
      <c r="Q2104" s="98">
        <v>17.226570099356273</v>
      </c>
      <c r="R2104" s="98">
        <f t="shared" si="245"/>
        <v>19.257431886209794</v>
      </c>
      <c r="S2104" s="98">
        <f t="shared" si="242"/>
        <v>1033.5942059613765</v>
      </c>
      <c r="T2104" s="101">
        <v>15.373897911354176</v>
      </c>
    </row>
    <row r="2105" spans="2:20" x14ac:dyDescent="0.2">
      <c r="B2105" s="100">
        <v>43748.541666666664</v>
      </c>
      <c r="C2105" s="98">
        <v>15.889016423282834</v>
      </c>
      <c r="D2105" s="98">
        <f t="shared" si="246"/>
        <v>11.423619136464161</v>
      </c>
      <c r="E2105" s="98">
        <v>82.000246913631756</v>
      </c>
      <c r="F2105" s="98">
        <f t="shared" si="244"/>
        <v>93.324586606816283</v>
      </c>
      <c r="G2105" s="98">
        <v>71299.811419752572</v>
      </c>
      <c r="H2105" s="98">
        <v>17.992773437499999</v>
      </c>
      <c r="I2105" s="98">
        <v>13692.901826505495</v>
      </c>
      <c r="J2105" s="98">
        <f t="shared" si="240"/>
        <v>64.007473476131764</v>
      </c>
      <c r="K2105" s="98">
        <v>59356.56640625</v>
      </c>
      <c r="L2105" s="98">
        <f t="shared" si="241"/>
        <v>285.02302641143814</v>
      </c>
      <c r="M2105" s="98">
        <f t="shared" si="243"/>
        <v>364.27369816832464</v>
      </c>
      <c r="N2105" s="98">
        <v>11853.19139811198</v>
      </c>
      <c r="O2105" s="98">
        <v>7916.4591666666665</v>
      </c>
      <c r="P2105" s="98">
        <v>302.75245370373131</v>
      </c>
      <c r="Q2105" s="98">
        <v>17.729427292293146</v>
      </c>
      <c r="R2105" s="98">
        <f t="shared" si="245"/>
        <v>19.13102437540616</v>
      </c>
      <c r="S2105" s="98">
        <f t="shared" si="242"/>
        <v>1063.7656375375886</v>
      </c>
      <c r="T2105" s="101">
        <v>16.38945186979241</v>
      </c>
    </row>
    <row r="2106" spans="2:20" x14ac:dyDescent="0.2">
      <c r="B2106" s="100">
        <v>43748.583333333336</v>
      </c>
      <c r="C2106" s="98">
        <v>14.387607971297371</v>
      </c>
      <c r="D2106" s="98">
        <f t="shared" si="246"/>
        <v>11.444319696089465</v>
      </c>
      <c r="E2106" s="98">
        <v>125.25416666666666</v>
      </c>
      <c r="F2106" s="98">
        <f t="shared" si="244"/>
        <v>95.48400211607553</v>
      </c>
      <c r="G2106" s="98">
        <v>77113.505555555559</v>
      </c>
      <c r="H2106" s="98">
        <v>20.70011935763889</v>
      </c>
      <c r="I2106" s="98">
        <v>14782.094631988672</v>
      </c>
      <c r="J2106" s="98">
        <f t="shared" si="240"/>
        <v>104.55404730902777</v>
      </c>
      <c r="K2106" s="98">
        <v>59356.56640625</v>
      </c>
      <c r="L2106" s="98">
        <f t="shared" si="241"/>
        <v>387.23678438914317</v>
      </c>
      <c r="M2106" s="98">
        <f t="shared" si="243"/>
        <v>364.62461080008848</v>
      </c>
      <c r="N2106" s="98">
        <v>11003.202384440105</v>
      </c>
      <c r="O2106" s="98">
        <v>7480.83</v>
      </c>
      <c r="P2106" s="98">
        <v>395.81388888888887</v>
      </c>
      <c r="Q2106" s="98">
        <v>8.5771044997456993</v>
      </c>
      <c r="R2106" s="98">
        <f t="shared" si="245"/>
        <v>18.777796928827438</v>
      </c>
      <c r="S2106" s="98">
        <f t="shared" si="242"/>
        <v>514.62626998474195</v>
      </c>
      <c r="T2106" s="101">
        <v>15.341230642265744</v>
      </c>
    </row>
    <row r="2107" spans="2:20" x14ac:dyDescent="0.2">
      <c r="B2107" s="100">
        <v>43748.625</v>
      </c>
      <c r="C2107" s="98">
        <v>13.767838834185774</v>
      </c>
      <c r="D2107" s="98">
        <f t="shared" si="246"/>
        <v>11.440200785108166</v>
      </c>
      <c r="E2107" s="98">
        <v>109.11474537036899</v>
      </c>
      <c r="F2107" s="98">
        <f t="shared" si="244"/>
        <v>95.918054006507575</v>
      </c>
      <c r="G2107" s="98">
        <v>83644.709865899611</v>
      </c>
      <c r="H2107" s="98">
        <v>18.0810546875</v>
      </c>
      <c r="I2107" s="98">
        <v>15903.327658730082</v>
      </c>
      <c r="J2107" s="98">
        <f t="shared" si="240"/>
        <v>91.033690682868993</v>
      </c>
      <c r="K2107" s="98">
        <v>59356.56640625</v>
      </c>
      <c r="L2107" s="98">
        <f t="shared" si="241"/>
        <v>385.25021484890743</v>
      </c>
      <c r="M2107" s="98">
        <f t="shared" si="243"/>
        <v>365.118713701876</v>
      </c>
      <c r="N2107" s="98">
        <v>10733.86920694987</v>
      </c>
      <c r="O2107" s="98">
        <v>7335.4250000000002</v>
      </c>
      <c r="P2107" s="98">
        <v>396.28777777777776</v>
      </c>
      <c r="Q2107" s="98">
        <v>11.037562928870321</v>
      </c>
      <c r="R2107" s="98">
        <f t="shared" si="245"/>
        <v>18.307710230743577</v>
      </c>
      <c r="S2107" s="98">
        <f t="shared" si="242"/>
        <v>662.2537757322192</v>
      </c>
      <c r="T2107" s="101">
        <v>14.336746562586891</v>
      </c>
    </row>
    <row r="2108" spans="2:20" x14ac:dyDescent="0.2">
      <c r="B2108" s="100">
        <v>43748.666666666664</v>
      </c>
      <c r="C2108" s="98">
        <v>13.113296973264466</v>
      </c>
      <c r="D2108" s="98">
        <f t="shared" si="246"/>
        <v>11.440319236042699</v>
      </c>
      <c r="E2108" s="98">
        <v>107.285</v>
      </c>
      <c r="F2108" s="98">
        <f t="shared" si="244"/>
        <v>97.058979932433488</v>
      </c>
      <c r="G2108" s="98">
        <v>90286.926964765124</v>
      </c>
      <c r="H2108" s="98">
        <v>17.375195312500001</v>
      </c>
      <c r="I2108" s="98">
        <v>17020.74443333329</v>
      </c>
      <c r="J2108" s="98">
        <f t="shared" si="240"/>
        <v>89.909804687499999</v>
      </c>
      <c r="K2108" s="98">
        <v>59356.56640625</v>
      </c>
      <c r="L2108" s="98">
        <f t="shared" si="241"/>
        <v>375.76538582674334</v>
      </c>
      <c r="M2108" s="98">
        <f t="shared" si="243"/>
        <v>365.02473935222605</v>
      </c>
      <c r="N2108" s="98">
        <v>10419.797857259115</v>
      </c>
      <c r="O2108" s="98">
        <v>7233.354166666667</v>
      </c>
      <c r="P2108" s="98">
        <v>396.09990740740881</v>
      </c>
      <c r="Q2108" s="98">
        <v>20.334521580665477</v>
      </c>
      <c r="R2108" s="98">
        <f t="shared" si="245"/>
        <v>18.411483963109688</v>
      </c>
      <c r="S2108" s="98">
        <f t="shared" si="242"/>
        <v>1220.0712948399287</v>
      </c>
      <c r="T2108" s="101">
        <v>14.02406580047475</v>
      </c>
    </row>
    <row r="2109" spans="2:20" x14ac:dyDescent="0.2">
      <c r="B2109" s="100">
        <v>43748.708333333336</v>
      </c>
      <c r="C2109" s="98">
        <v>12.597112087920671</v>
      </c>
      <c r="D2109" s="98">
        <f t="shared" si="246"/>
        <v>11.440139519174524</v>
      </c>
      <c r="E2109" s="98">
        <v>100.96222222222222</v>
      </c>
      <c r="F2109" s="98">
        <f t="shared" si="244"/>
        <v>98.311746136137216</v>
      </c>
      <c r="G2109" s="98">
        <v>96623.066555555721</v>
      </c>
      <c r="H2109" s="98">
        <v>17.586892361111111</v>
      </c>
      <c r="I2109" s="98">
        <v>18122.61747592577</v>
      </c>
      <c r="J2109" s="98">
        <f t="shared" si="240"/>
        <v>83.375329861111112</v>
      </c>
      <c r="K2109" s="98">
        <v>59356.56640625</v>
      </c>
      <c r="L2109" s="98">
        <f t="shared" si="241"/>
        <v>378.55176119042449</v>
      </c>
      <c r="M2109" s="98">
        <f t="shared" si="243"/>
        <v>365.2023400660068</v>
      </c>
      <c r="N2109" s="98">
        <v>10080.988529459635</v>
      </c>
      <c r="O2109" s="98">
        <v>7213.4033333333336</v>
      </c>
      <c r="P2109" s="98">
        <v>396.8820370370812</v>
      </c>
      <c r="Q2109" s="98">
        <v>18.330275846656715</v>
      </c>
      <c r="R2109" s="98">
        <f t="shared" si="245"/>
        <v>18.263225456121095</v>
      </c>
      <c r="S2109" s="98">
        <f t="shared" si="242"/>
        <v>1099.8165507994029</v>
      </c>
      <c r="T2109" s="101">
        <v>13.481767356235844</v>
      </c>
    </row>
    <row r="2110" spans="2:20" x14ac:dyDescent="0.2">
      <c r="B2110" s="100">
        <v>43748.75</v>
      </c>
      <c r="C2110" s="98">
        <v>12.500184677971735</v>
      </c>
      <c r="D2110" s="98">
        <f t="shared" si="246"/>
        <v>11.4468707973445</v>
      </c>
      <c r="E2110" s="98">
        <v>114.41111111111111</v>
      </c>
      <c r="F2110" s="98">
        <f t="shared" si="244"/>
        <v>99.212660487989069</v>
      </c>
      <c r="G2110" s="98">
        <v>103581.90703125</v>
      </c>
      <c r="H2110" s="98">
        <v>17.119401041666666</v>
      </c>
      <c r="I2110" s="98">
        <v>19207.721944444445</v>
      </c>
      <c r="J2110" s="98">
        <f t="shared" si="240"/>
        <v>97.291710069444449</v>
      </c>
      <c r="K2110" s="98">
        <v>59356.56640625</v>
      </c>
      <c r="L2110" s="98">
        <f t="shared" si="241"/>
        <v>376.54012432159647</v>
      </c>
      <c r="M2110" s="98">
        <f t="shared" si="243"/>
        <v>365.18397856987207</v>
      </c>
      <c r="N2110" s="98">
        <v>10017.009712727864</v>
      </c>
      <c r="O2110" s="98">
        <v>7212.586666666667</v>
      </c>
      <c r="P2110" s="98">
        <v>396.01833333331678</v>
      </c>
      <c r="Q2110" s="98">
        <v>19.478209011720285</v>
      </c>
      <c r="R2110" s="98">
        <f t="shared" si="245"/>
        <v>18.287277538673084</v>
      </c>
      <c r="S2110" s="98">
        <f t="shared" si="242"/>
        <v>1168.692540703217</v>
      </c>
      <c r="T2110" s="101">
        <v>13.13271601498127</v>
      </c>
    </row>
    <row r="2111" spans="2:20" x14ac:dyDescent="0.2">
      <c r="B2111" s="100">
        <v>43748.791666666664</v>
      </c>
      <c r="C2111" s="98">
        <v>12.447354327755619</v>
      </c>
      <c r="D2111" s="98">
        <f t="shared" si="246"/>
        <v>11.440171283489278</v>
      </c>
      <c r="E2111" s="98">
        <v>105.16111111111111</v>
      </c>
      <c r="F2111" s="98">
        <f t="shared" si="244"/>
        <v>99.595021599100178</v>
      </c>
      <c r="G2111" s="98">
        <v>109638.79792843634</v>
      </c>
      <c r="H2111" s="98">
        <v>17.284483506944444</v>
      </c>
      <c r="I2111" s="98">
        <v>20298.766944444444</v>
      </c>
      <c r="J2111" s="98">
        <f t="shared" si="240"/>
        <v>87.876627604166671</v>
      </c>
      <c r="K2111" s="98">
        <v>59356.56640625</v>
      </c>
      <c r="L2111" s="98">
        <f t="shared" si="241"/>
        <v>377.89594213047377</v>
      </c>
      <c r="M2111" s="98">
        <f t="shared" si="243"/>
        <v>365.16045843677153</v>
      </c>
      <c r="N2111" s="98">
        <v>9921.348884277344</v>
      </c>
      <c r="O2111" s="98">
        <v>7205.501666666667</v>
      </c>
      <c r="P2111" s="98">
        <v>395.85611111111109</v>
      </c>
      <c r="Q2111" s="98">
        <v>17.960168980637295</v>
      </c>
      <c r="R2111" s="98">
        <f t="shared" si="245"/>
        <v>18.307784554489054</v>
      </c>
      <c r="S2111" s="98">
        <f t="shared" si="242"/>
        <v>1077.6101388382376</v>
      </c>
      <c r="T2111" s="101">
        <v>13.143948948401311</v>
      </c>
    </row>
    <row r="2112" spans="2:20" x14ac:dyDescent="0.2">
      <c r="B2112" s="100">
        <v>43748.833333333336</v>
      </c>
      <c r="C2112" s="98">
        <v>13.052982823229913</v>
      </c>
      <c r="D2112" s="98">
        <f t="shared" si="246"/>
        <v>11.455119610694254</v>
      </c>
      <c r="E2112" s="98">
        <v>92.716944444444451</v>
      </c>
      <c r="F2112" s="98">
        <f t="shared" si="244"/>
        <v>99.311676691692767</v>
      </c>
      <c r="G2112" s="98">
        <v>116145.66940170976</v>
      </c>
      <c r="H2112" s="98">
        <v>18.175824652777777</v>
      </c>
      <c r="I2112" s="98">
        <v>21423.058689729503</v>
      </c>
      <c r="J2112" s="98">
        <f t="shared" si="240"/>
        <v>74.541119791666674</v>
      </c>
      <c r="K2112" s="98">
        <v>59356.56640625</v>
      </c>
      <c r="L2112" s="98">
        <f t="shared" si="241"/>
        <v>376.5098559621639</v>
      </c>
      <c r="M2112" s="98">
        <f t="shared" si="243"/>
        <v>365.17269462041105</v>
      </c>
      <c r="N2112" s="98">
        <v>10407.428860677084</v>
      </c>
      <c r="O2112" s="98">
        <v>7250.8316666666669</v>
      </c>
      <c r="P2112" s="98">
        <v>396.53608024691545</v>
      </c>
      <c r="Q2112" s="98">
        <v>20.026224284751549</v>
      </c>
      <c r="R2112" s="98">
        <f t="shared" si="245"/>
        <v>18.323359584841487</v>
      </c>
      <c r="S2112" s="98">
        <f t="shared" si="242"/>
        <v>1201.573457085093</v>
      </c>
      <c r="T2112" s="101">
        <v>13.394381061441964</v>
      </c>
    </row>
    <row r="2113" spans="2:20" x14ac:dyDescent="0.2">
      <c r="B2113" s="100">
        <v>43748.875</v>
      </c>
      <c r="C2113" s="98">
        <v>13.207107101370218</v>
      </c>
      <c r="D2113" s="98">
        <f t="shared" si="246"/>
        <v>11.460333044382352</v>
      </c>
      <c r="E2113" s="98">
        <v>127.21250000000001</v>
      </c>
      <c r="F2113" s="98">
        <f t="shared" si="244"/>
        <v>100.27089544169279</v>
      </c>
      <c r="G2113" s="98">
        <v>122360.06666666667</v>
      </c>
      <c r="H2113" s="98">
        <v>20.66455078125</v>
      </c>
      <c r="I2113" s="98">
        <v>22562.206684587829</v>
      </c>
      <c r="J2113" s="98">
        <f t="shared" si="240"/>
        <v>106.54794921875001</v>
      </c>
      <c r="K2113" s="98">
        <v>59356.56640625</v>
      </c>
      <c r="L2113" s="98">
        <f t="shared" si="241"/>
        <v>375.52976350362513</v>
      </c>
      <c r="M2113" s="98">
        <f t="shared" si="243"/>
        <v>365.29021383524559</v>
      </c>
      <c r="N2113" s="98">
        <v>10510.359178873698</v>
      </c>
      <c r="O2113" s="98">
        <v>7249.5841666666665</v>
      </c>
      <c r="P2113" s="98">
        <v>395.74564814812607</v>
      </c>
      <c r="Q2113" s="98">
        <v>20.21588464450091</v>
      </c>
      <c r="R2113" s="98">
        <f t="shared" si="245"/>
        <v>18.179517067536668</v>
      </c>
      <c r="S2113" s="98">
        <f t="shared" si="242"/>
        <v>1212.9530786700545</v>
      </c>
      <c r="T2113" s="101">
        <v>13.677302429808512</v>
      </c>
    </row>
    <row r="2114" spans="2:20" x14ac:dyDescent="0.2">
      <c r="B2114" s="100">
        <v>43748.916666666664</v>
      </c>
      <c r="C2114" s="98">
        <v>13.417402288573793</v>
      </c>
      <c r="D2114" s="98">
        <f t="shared" si="246"/>
        <v>11.461669777746932</v>
      </c>
      <c r="E2114" s="98">
        <v>104.68355555557542</v>
      </c>
      <c r="F2114" s="98">
        <f t="shared" si="244"/>
        <v>99.805943281196093</v>
      </c>
      <c r="G2114" s="98">
        <v>128805.88333333333</v>
      </c>
      <c r="H2114" s="98">
        <v>18.938172743055556</v>
      </c>
      <c r="I2114" s="98">
        <v>23687.650166667303</v>
      </c>
      <c r="J2114" s="98">
        <f t="shared" si="240"/>
        <v>85.745382812519864</v>
      </c>
      <c r="K2114" s="98">
        <v>59356.56640625</v>
      </c>
      <c r="L2114" s="98">
        <f t="shared" si="241"/>
        <v>379.04372856736597</v>
      </c>
      <c r="M2114" s="98">
        <f t="shared" si="243"/>
        <v>365.30007677577146</v>
      </c>
      <c r="N2114" s="98">
        <v>10683.633692220052</v>
      </c>
      <c r="O2114" s="98">
        <v>7257.3841666666667</v>
      </c>
      <c r="P2114" s="98">
        <v>395.91833333334989</v>
      </c>
      <c r="Q2114" s="98">
        <v>16.874604765983918</v>
      </c>
      <c r="R2114" s="98">
        <f t="shared" si="245"/>
        <v>18.167979744295788</v>
      </c>
      <c r="S2114" s="98">
        <f t="shared" si="242"/>
        <v>1012.4762859590351</v>
      </c>
      <c r="T2114" s="101">
        <v>14.151096050027862</v>
      </c>
    </row>
    <row r="2115" spans="2:20" x14ac:dyDescent="0.2">
      <c r="B2115" s="100">
        <v>43748.958333333336</v>
      </c>
      <c r="C2115" s="98">
        <v>13.13403069549085</v>
      </c>
      <c r="D2115" s="98">
        <f t="shared" si="246"/>
        <v>11.457790631180771</v>
      </c>
      <c r="E2115" s="98">
        <v>103.3475</v>
      </c>
      <c r="F2115" s="98">
        <f t="shared" si="244"/>
        <v>100.71950423798712</v>
      </c>
      <c r="G2115" s="98">
        <v>135065.28569444444</v>
      </c>
      <c r="H2115" s="98">
        <v>17.052549913194444</v>
      </c>
      <c r="I2115" s="98">
        <v>24805.37497777717</v>
      </c>
      <c r="J2115" s="98">
        <f t="shared" si="240"/>
        <v>86.294950086805557</v>
      </c>
      <c r="K2115" s="98">
        <v>59356.56640625</v>
      </c>
      <c r="L2115" s="98">
        <f t="shared" si="241"/>
        <v>377.20567987670501</v>
      </c>
      <c r="M2115" s="98">
        <f t="shared" si="243"/>
        <v>365.24947978270069</v>
      </c>
      <c r="N2115" s="98">
        <v>10511.191026204428</v>
      </c>
      <c r="O2115" s="98">
        <v>7232.1241666666665</v>
      </c>
      <c r="P2115" s="98">
        <v>396.06388888888887</v>
      </c>
      <c r="Q2115" s="98">
        <v>18.858209012183877</v>
      </c>
      <c r="R2115" s="98">
        <f t="shared" si="245"/>
        <v>18.209947622139897</v>
      </c>
      <c r="S2115" s="98">
        <f t="shared" si="242"/>
        <v>1131.4925407310327</v>
      </c>
      <c r="T2115" s="101">
        <v>14.030157395293935</v>
      </c>
    </row>
    <row r="2116" spans="2:20" x14ac:dyDescent="0.2">
      <c r="B2116" s="100">
        <v>43749</v>
      </c>
      <c r="C2116" s="98">
        <v>12.417374463081361</v>
      </c>
      <c r="D2116" s="98">
        <f t="shared" si="246"/>
        <v>11.456524035967268</v>
      </c>
      <c r="E2116" s="98">
        <v>91.29</v>
      </c>
      <c r="F2116" s="98">
        <f t="shared" si="244"/>
        <v>100.46552275650565</v>
      </c>
      <c r="G2116" s="98">
        <v>141065.61518518568</v>
      </c>
      <c r="H2116" s="98">
        <v>17.59968532986111</v>
      </c>
      <c r="I2116" s="98">
        <v>25889.261455555541</v>
      </c>
      <c r="J2116" s="98">
        <f t="shared" si="240"/>
        <v>73.690314670138889</v>
      </c>
      <c r="K2116" s="98">
        <v>59356.56640625</v>
      </c>
      <c r="L2116" s="98">
        <f t="shared" si="241"/>
        <v>375.04656865451898</v>
      </c>
      <c r="M2116" s="98">
        <f t="shared" si="243"/>
        <v>365.13606584230655</v>
      </c>
      <c r="N2116" s="98">
        <v>9935.9602091471352</v>
      </c>
      <c r="O2116" s="98">
        <v>7212.9533333333329</v>
      </c>
      <c r="P2116" s="98">
        <v>395.91027777777776</v>
      </c>
      <c r="Q2116" s="98">
        <v>20.86370912325879</v>
      </c>
      <c r="R2116" s="98">
        <f t="shared" si="245"/>
        <v>18.308720358830474</v>
      </c>
      <c r="S2116" s="98">
        <f t="shared" si="242"/>
        <v>1251.8225473955274</v>
      </c>
      <c r="T2116" s="101">
        <v>13.509111707627437</v>
      </c>
    </row>
    <row r="2117" spans="2:20" x14ac:dyDescent="0.2">
      <c r="B2117" s="100">
        <v>43749.041666666664</v>
      </c>
      <c r="C2117" s="98">
        <v>10.852545055283441</v>
      </c>
      <c r="D2117" s="98">
        <f t="shared" si="246"/>
        <v>11.459653095871419</v>
      </c>
      <c r="E2117" s="98">
        <v>105.97499999999999</v>
      </c>
      <c r="F2117" s="98">
        <f t="shared" si="244"/>
        <v>100.50316936144345</v>
      </c>
      <c r="G2117" s="98">
        <v>3581.088888888889</v>
      </c>
      <c r="H2117" s="98">
        <v>17.787109375</v>
      </c>
      <c r="I2117" s="98">
        <v>826.47500000000002</v>
      </c>
      <c r="J2117" s="98">
        <f t="shared" si="240"/>
        <v>88.187890624999994</v>
      </c>
      <c r="K2117" s="98">
        <v>7674.3177877012886</v>
      </c>
      <c r="L2117" s="98">
        <f t="shared" si="241"/>
        <v>377.61028058044195</v>
      </c>
      <c r="M2117" s="98">
        <f t="shared" si="243"/>
        <v>365.35879950493791</v>
      </c>
      <c r="N2117" s="98">
        <v>9147.8162182617179</v>
      </c>
      <c r="O2117" s="98">
        <v>7208.0908333333336</v>
      </c>
      <c r="P2117" s="98">
        <v>396.04791666666665</v>
      </c>
      <c r="Q2117" s="98">
        <v>18.437636086224682</v>
      </c>
      <c r="R2117" s="98">
        <f t="shared" si="245"/>
        <v>18.099499427680595</v>
      </c>
      <c r="S2117" s="98">
        <f t="shared" si="242"/>
        <v>1106.2581651734808</v>
      </c>
      <c r="T2117" s="101">
        <v>12.550637403553507</v>
      </c>
    </row>
    <row r="2118" spans="2:20" x14ac:dyDescent="0.2">
      <c r="B2118" s="100">
        <v>43749.083333333336</v>
      </c>
      <c r="C2118" s="98">
        <v>9.0504313507709764</v>
      </c>
      <c r="D2118" s="98">
        <f t="shared" si="246"/>
        <v>11.457918823489708</v>
      </c>
      <c r="E2118" s="98">
        <v>103.03805555555556</v>
      </c>
      <c r="F2118" s="98">
        <f t="shared" si="244"/>
        <v>100.24766010218489</v>
      </c>
      <c r="G2118" s="98">
        <v>9338.6001262619757</v>
      </c>
      <c r="H2118" s="98">
        <v>16.800564236111111</v>
      </c>
      <c r="I2118" s="98">
        <v>1685.4305555555557</v>
      </c>
      <c r="J2118" s="98">
        <f t="shared" ref="J2118:J2181" si="247">E2118-H2118</f>
        <v>86.237491319444445</v>
      </c>
      <c r="K2118" s="98">
        <v>21881.700244954427</v>
      </c>
      <c r="L2118" s="98">
        <f t="shared" ref="L2118:L2181" si="248">P2118-Q2118</f>
        <v>377.20456183783301</v>
      </c>
      <c r="M2118" s="98">
        <f t="shared" si="243"/>
        <v>365.34461847233268</v>
      </c>
      <c r="N2118" s="98">
        <v>7944.9128141276042</v>
      </c>
      <c r="O2118" s="98">
        <v>7204.0983333333334</v>
      </c>
      <c r="P2118" s="98">
        <v>395.72666666666669</v>
      </c>
      <c r="Q2118" s="98">
        <v>18.522104828833704</v>
      </c>
      <c r="R2118" s="98">
        <f t="shared" si="245"/>
        <v>18.096100406273418</v>
      </c>
      <c r="S2118" s="98">
        <f t="shared" ref="S2118:S2181" si="249">Q2118*60</f>
        <v>1111.3262897300224</v>
      </c>
      <c r="T2118" s="101">
        <v>10.902208582333211</v>
      </c>
    </row>
    <row r="2119" spans="2:20" x14ac:dyDescent="0.2">
      <c r="B2119" s="100">
        <v>43749.125</v>
      </c>
      <c r="C2119" s="98">
        <v>7.7746614130338036</v>
      </c>
      <c r="D2119" s="98">
        <f t="shared" si="246"/>
        <v>11.466508336260445</v>
      </c>
      <c r="E2119" s="98">
        <v>88.19916666666667</v>
      </c>
      <c r="F2119" s="98">
        <f t="shared" si="244"/>
        <v>99.537127694777496</v>
      </c>
      <c r="G2119" s="98">
        <v>15521.850161031087</v>
      </c>
      <c r="H2119" s="98">
        <v>17.281825086805554</v>
      </c>
      <c r="I2119" s="98">
        <v>2762.5686111111113</v>
      </c>
      <c r="J2119" s="98">
        <f t="shared" si="247"/>
        <v>70.917341579861116</v>
      </c>
      <c r="K2119" s="98">
        <v>33975.954819337327</v>
      </c>
      <c r="L2119" s="98">
        <f t="shared" si="248"/>
        <v>375.49097145801198</v>
      </c>
      <c r="M2119" s="98">
        <f t="shared" si="243"/>
        <v>365.28612162899708</v>
      </c>
      <c r="N2119" s="98">
        <v>6937.1647583007816</v>
      </c>
      <c r="O2119" s="98">
        <v>7198.7766666666666</v>
      </c>
      <c r="P2119" s="98">
        <v>396.03513888888887</v>
      </c>
      <c r="Q2119" s="98">
        <v>20.544167430876858</v>
      </c>
      <c r="R2119" s="98">
        <f t="shared" si="245"/>
        <v>18.139587604548144</v>
      </c>
      <c r="S2119" s="98">
        <f t="shared" si="249"/>
        <v>1232.6500458526114</v>
      </c>
      <c r="T2119" s="101">
        <v>9.2213662294641665</v>
      </c>
    </row>
    <row r="2120" spans="2:20" x14ac:dyDescent="0.2">
      <c r="B2120" s="100">
        <v>43749.166666666664</v>
      </c>
      <c r="C2120" s="98">
        <v>6.9740251234763608</v>
      </c>
      <c r="D2120" s="98">
        <f t="shared" si="246"/>
        <v>11.477233580437577</v>
      </c>
      <c r="E2120" s="98">
        <v>117.90722222222222</v>
      </c>
      <c r="F2120" s="98">
        <f t="shared" si="244"/>
        <v>100.68167946245332</v>
      </c>
      <c r="G2120" s="98">
        <v>21269.138888888891</v>
      </c>
      <c r="H2120" s="98">
        <v>19.156032986111111</v>
      </c>
      <c r="I2120" s="98">
        <v>3841.9747872717348</v>
      </c>
      <c r="J2120" s="98">
        <f t="shared" si="247"/>
        <v>98.751189236111102</v>
      </c>
      <c r="K2120" s="98">
        <v>41516.035575086804</v>
      </c>
      <c r="L2120" s="98">
        <f t="shared" si="248"/>
        <v>376.94347853700737</v>
      </c>
      <c r="M2120" s="98">
        <f t="shared" si="243"/>
        <v>365.18983353178038</v>
      </c>
      <c r="N2120" s="98">
        <v>6313.0184472656247</v>
      </c>
      <c r="O2120" s="98">
        <v>7206.0950000000003</v>
      </c>
      <c r="P2120" s="98">
        <v>395.68333333333334</v>
      </c>
      <c r="Q2120" s="98">
        <v>18.739854796325996</v>
      </c>
      <c r="R2120" s="98">
        <f t="shared" si="245"/>
        <v>18.227893448680309</v>
      </c>
      <c r="S2120" s="98">
        <f t="shared" si="249"/>
        <v>1124.3912877795599</v>
      </c>
      <c r="T2120" s="101">
        <v>8.1025011934720936</v>
      </c>
    </row>
    <row r="2121" spans="2:20" x14ac:dyDescent="0.2">
      <c r="B2121" s="100">
        <v>43749.208333333336</v>
      </c>
      <c r="C2121" s="98">
        <v>6.3528510593229699</v>
      </c>
      <c r="D2121" s="98">
        <f t="shared" si="246"/>
        <v>11.484700892417822</v>
      </c>
      <c r="E2121" s="98">
        <v>101.23338164250883</v>
      </c>
      <c r="F2121" s="98">
        <f t="shared" si="244"/>
        <v>100.52835971607635</v>
      </c>
      <c r="G2121" s="98">
        <v>27353.685512822471</v>
      </c>
      <c r="H2121" s="98">
        <v>18.769379340277776</v>
      </c>
      <c r="I2121" s="98">
        <v>4930.6088703703881</v>
      </c>
      <c r="J2121" s="98">
        <f t="shared" si="247"/>
        <v>82.464002302231052</v>
      </c>
      <c r="K2121" s="98">
        <v>47392.571739908853</v>
      </c>
      <c r="L2121" s="98">
        <f t="shared" si="248"/>
        <v>379.38307116936062</v>
      </c>
      <c r="M2121" s="98">
        <f t="shared" si="243"/>
        <v>365.32196037238742</v>
      </c>
      <c r="N2121" s="98">
        <v>5919.5793546549476</v>
      </c>
      <c r="O2121" s="98">
        <v>7196.9766666666665</v>
      </c>
      <c r="P2121" s="98">
        <v>396.20259259257051</v>
      </c>
      <c r="Q2121" s="98">
        <v>16.819521423209874</v>
      </c>
      <c r="R2121" s="98">
        <f t="shared" si="245"/>
        <v>18.115515836466709</v>
      </c>
      <c r="S2121" s="98">
        <f t="shared" si="249"/>
        <v>1009.1712853925925</v>
      </c>
      <c r="T2121" s="101">
        <v>7.406823835052136</v>
      </c>
    </row>
    <row r="2122" spans="2:20" x14ac:dyDescent="0.2">
      <c r="B2122" s="100">
        <v>43749.25</v>
      </c>
      <c r="C2122" s="98">
        <v>6.0780620765484894</v>
      </c>
      <c r="D2122" s="98">
        <f t="shared" si="246"/>
        <v>11.497529265502903</v>
      </c>
      <c r="E2122" s="98">
        <v>97.145555555555561</v>
      </c>
      <c r="F2122" s="98">
        <f t="shared" si="244"/>
        <v>100.96095230866894</v>
      </c>
      <c r="G2122" s="98">
        <v>33317.295299144324</v>
      </c>
      <c r="H2122" s="98">
        <v>16.956846788194444</v>
      </c>
      <c r="I2122" s="98">
        <v>5998.1615277777773</v>
      </c>
      <c r="J2122" s="98">
        <f t="shared" si="247"/>
        <v>80.188708767361121</v>
      </c>
      <c r="K2122" s="98">
        <v>53221.534510633683</v>
      </c>
      <c r="L2122" s="98">
        <f t="shared" si="248"/>
        <v>377.7424669394311</v>
      </c>
      <c r="M2122" s="98">
        <f t="shared" si="243"/>
        <v>365.39258441146745</v>
      </c>
      <c r="N2122" s="98">
        <v>5796.1786804199219</v>
      </c>
      <c r="O2122" s="98">
        <v>7194.7674999999999</v>
      </c>
      <c r="P2122" s="98">
        <v>396.15175925923717</v>
      </c>
      <c r="Q2122" s="98">
        <v>18.409292319806084</v>
      </c>
      <c r="R2122" s="98">
        <f t="shared" si="245"/>
        <v>18.055628680102302</v>
      </c>
      <c r="S2122" s="98">
        <f t="shared" si="249"/>
        <v>1104.5575391883651</v>
      </c>
      <c r="T2122" s="101">
        <v>7.1174402093141298</v>
      </c>
    </row>
    <row r="2123" spans="2:20" x14ac:dyDescent="0.2">
      <c r="B2123" s="100">
        <v>43749.291666666664</v>
      </c>
      <c r="C2123" s="98">
        <v>6.1423281190663372</v>
      </c>
      <c r="D2123" s="98">
        <f t="shared" si="246"/>
        <v>11.507344050838945</v>
      </c>
      <c r="E2123" s="98">
        <v>81.245277777777773</v>
      </c>
      <c r="F2123" s="98">
        <f t="shared" si="244"/>
        <v>100.70746851237264</v>
      </c>
      <c r="G2123" s="98">
        <v>38903.658333333333</v>
      </c>
      <c r="H2123" s="98">
        <v>17.061051228557428</v>
      </c>
      <c r="I2123" s="98">
        <v>7090.9911372549395</v>
      </c>
      <c r="J2123" s="98">
        <f t="shared" si="247"/>
        <v>64.184226549220341</v>
      </c>
      <c r="K2123" s="98">
        <v>56300.748844762646</v>
      </c>
      <c r="L2123" s="98">
        <f t="shared" si="248"/>
        <v>378.37818229420657</v>
      </c>
      <c r="M2123" s="98">
        <f t="shared" si="243"/>
        <v>365.49448425833833</v>
      </c>
      <c r="N2123" s="98">
        <v>5741.9286494954431</v>
      </c>
      <c r="O2123" s="98">
        <v>7197.59</v>
      </c>
      <c r="P2123" s="98">
        <v>395.82805555555558</v>
      </c>
      <c r="Q2123" s="98">
        <v>17.449873261349016</v>
      </c>
      <c r="R2123" s="98">
        <f t="shared" si="245"/>
        <v>17.940135726236935</v>
      </c>
      <c r="S2123" s="98">
        <f t="shared" si="249"/>
        <v>1046.9923956809409</v>
      </c>
      <c r="T2123" s="101">
        <v>7.0153565550554129</v>
      </c>
    </row>
    <row r="2124" spans="2:20" x14ac:dyDescent="0.2">
      <c r="B2124" s="100">
        <v>43749.333333333336</v>
      </c>
      <c r="C2124" s="98">
        <v>7.4902202275743326</v>
      </c>
      <c r="D2124" s="98">
        <f t="shared" si="246"/>
        <v>11.518570862365957</v>
      </c>
      <c r="E2124" s="98">
        <v>100.37333333333333</v>
      </c>
      <c r="F2124" s="98">
        <f t="shared" si="244"/>
        <v>100.78917761730908</v>
      </c>
      <c r="G2124" s="98">
        <v>44747.287289564745</v>
      </c>
      <c r="H2124" s="98">
        <v>17.385206886573965</v>
      </c>
      <c r="I2124" s="98">
        <v>8177.7247222222222</v>
      </c>
      <c r="J2124" s="98">
        <f t="shared" si="247"/>
        <v>82.988126446759367</v>
      </c>
      <c r="K2124" s="98">
        <v>56303.796875</v>
      </c>
      <c r="L2124" s="98">
        <f t="shared" si="248"/>
        <v>377.91765703067358</v>
      </c>
      <c r="M2124" s="98">
        <f t="shared" si="243"/>
        <v>365.49306885993678</v>
      </c>
      <c r="N2124" s="98">
        <v>6476.4917793782552</v>
      </c>
      <c r="O2124" s="98">
        <v>7202.5291666666662</v>
      </c>
      <c r="P2124" s="98">
        <v>395.65889171614361</v>
      </c>
      <c r="Q2124" s="98">
        <v>17.741234685470026</v>
      </c>
      <c r="R2124" s="98">
        <f t="shared" si="245"/>
        <v>17.929116828853193</v>
      </c>
      <c r="S2124" s="98">
        <f t="shared" si="249"/>
        <v>1064.4740811282015</v>
      </c>
      <c r="T2124" s="101">
        <v>7.5221761375665661</v>
      </c>
    </row>
    <row r="2125" spans="2:20" x14ac:dyDescent="0.2">
      <c r="B2125" s="100">
        <v>43749.375</v>
      </c>
      <c r="C2125" s="98">
        <v>11.328833639078887</v>
      </c>
      <c r="D2125" s="98">
        <f t="shared" si="246"/>
        <v>11.527857966497415</v>
      </c>
      <c r="E2125" s="98">
        <v>90.165972222222223</v>
      </c>
      <c r="F2125" s="98">
        <f t="shared" si="244"/>
        <v>100.64552599693872</v>
      </c>
      <c r="G2125" s="98">
        <v>49969.380821917854</v>
      </c>
      <c r="H2125" s="98">
        <v>17.337141106442576</v>
      </c>
      <c r="I2125" s="98">
        <v>9265.0830555555549</v>
      </c>
      <c r="J2125" s="98">
        <f t="shared" si="247"/>
        <v>72.82883111577965</v>
      </c>
      <c r="K2125" s="98">
        <v>56303.796875</v>
      </c>
      <c r="L2125" s="98">
        <f t="shared" si="248"/>
        <v>67.070914802749243</v>
      </c>
      <c r="M2125" s="98">
        <f t="shared" si="243"/>
        <v>352.55973562075286</v>
      </c>
      <c r="N2125" s="98">
        <v>6247.8775106986368</v>
      </c>
      <c r="O2125" s="98">
        <v>5416.2833333333338</v>
      </c>
      <c r="P2125" s="98">
        <v>71.511104863649138</v>
      </c>
      <c r="Q2125" s="98">
        <v>4.4401900608998979</v>
      </c>
      <c r="R2125" s="98">
        <f t="shared" si="245"/>
        <v>17.335922029948396</v>
      </c>
      <c r="S2125" s="98">
        <f t="shared" si="249"/>
        <v>266.41140365399389</v>
      </c>
      <c r="T2125" s="101">
        <v>11.297370688252979</v>
      </c>
    </row>
    <row r="2126" spans="2:20" x14ac:dyDescent="0.2">
      <c r="B2126" s="100">
        <v>43749.416666666664</v>
      </c>
      <c r="C2126" s="98">
        <v>15.172289866738849</v>
      </c>
      <c r="D2126" s="98">
        <f t="shared" si="246"/>
        <v>11.561520715242219</v>
      </c>
      <c r="E2126" s="98">
        <v>74.306666666666672</v>
      </c>
      <c r="F2126" s="98">
        <f t="shared" si="244"/>
        <v>99.709634793235026</v>
      </c>
      <c r="G2126" s="98">
        <v>55227.884514687859</v>
      </c>
      <c r="H2126" s="98">
        <v>17.387575954861113</v>
      </c>
      <c r="I2126" s="98">
        <v>10345.501111111111</v>
      </c>
      <c r="J2126" s="98">
        <f t="shared" si="247"/>
        <v>56.919090711805559</v>
      </c>
      <c r="K2126" s="98">
        <v>56303.796875</v>
      </c>
      <c r="L2126" s="98">
        <f t="shared" si="248"/>
        <v>388.94143428246514</v>
      </c>
      <c r="M2126" s="98">
        <f t="shared" si="243"/>
        <v>353.11252168857027</v>
      </c>
      <c r="N2126" s="98">
        <v>13804.093792724609</v>
      </c>
      <c r="O2126" s="98">
        <v>3878.6750000000002</v>
      </c>
      <c r="P2126" s="98">
        <v>396.40922839505805</v>
      </c>
      <c r="Q2126" s="98">
        <v>7.4677941125928839</v>
      </c>
      <c r="R2126" s="98">
        <f t="shared" si="245"/>
        <v>16.820765848962022</v>
      </c>
      <c r="S2126" s="98">
        <f t="shared" si="249"/>
        <v>448.06764675557304</v>
      </c>
      <c r="T2126" s="101">
        <v>12.71254442440139</v>
      </c>
    </row>
    <row r="2127" spans="2:20" x14ac:dyDescent="0.2">
      <c r="B2127" s="100">
        <v>43749.458333333336</v>
      </c>
      <c r="C2127" s="98">
        <v>15.598598673608567</v>
      </c>
      <c r="D2127" s="98">
        <f t="shared" si="246"/>
        <v>11.581580135318696</v>
      </c>
      <c r="E2127" s="98">
        <v>113.845</v>
      </c>
      <c r="F2127" s="98">
        <f t="shared" si="244"/>
        <v>100.87847738582762</v>
      </c>
      <c r="G2127" s="98">
        <v>60703.027777777781</v>
      </c>
      <c r="H2127" s="98">
        <v>19.829611545138889</v>
      </c>
      <c r="I2127" s="98">
        <v>11524.634851254224</v>
      </c>
      <c r="J2127" s="98">
        <f t="shared" si="247"/>
        <v>94.01538845486111</v>
      </c>
      <c r="K2127" s="98">
        <v>56303.796875</v>
      </c>
      <c r="L2127" s="98">
        <f t="shared" si="248"/>
        <v>374.13991117306881</v>
      </c>
      <c r="M2127" s="98">
        <f t="shared" si="243"/>
        <v>357.42427512901781</v>
      </c>
      <c r="N2127" s="98">
        <v>11798.796723632813</v>
      </c>
      <c r="O2127" s="98">
        <v>7690.4016666666666</v>
      </c>
      <c r="P2127" s="98">
        <v>395.63870370368164</v>
      </c>
      <c r="Q2127" s="98">
        <v>21.498792530612814</v>
      </c>
      <c r="R2127" s="98">
        <f t="shared" si="245"/>
        <v>16.982622233617757</v>
      </c>
      <c r="S2127" s="98">
        <f t="shared" si="249"/>
        <v>1289.9275518367688</v>
      </c>
      <c r="T2127" s="101">
        <v>15.638038454764239</v>
      </c>
    </row>
    <row r="2128" spans="2:20" x14ac:dyDescent="0.2">
      <c r="B2128" s="100">
        <v>43749.5</v>
      </c>
      <c r="C2128" s="98">
        <v>15.451268355051676</v>
      </c>
      <c r="D2128" s="98">
        <f t="shared" si="246"/>
        <v>11.591559317790804</v>
      </c>
      <c r="E2128" s="98">
        <v>98.103333333333339</v>
      </c>
      <c r="F2128" s="98">
        <f t="shared" si="244"/>
        <v>101.45737784879059</v>
      </c>
      <c r="G2128" s="98">
        <v>66454.390425531063</v>
      </c>
      <c r="H2128" s="98">
        <v>19.662261284722224</v>
      </c>
      <c r="I2128" s="98">
        <v>12628.280629629558</v>
      </c>
      <c r="J2128" s="98">
        <f t="shared" si="247"/>
        <v>78.441072048611119</v>
      </c>
      <c r="K2128" s="98">
        <v>56303.796875</v>
      </c>
      <c r="L2128" s="98">
        <f t="shared" si="248"/>
        <v>376.93035005881967</v>
      </c>
      <c r="M2128" s="98">
        <f t="shared" si="243"/>
        <v>361.55633816029894</v>
      </c>
      <c r="N2128" s="98">
        <v>11728.922672526041</v>
      </c>
      <c r="O2128" s="98">
        <v>7669.4316666666664</v>
      </c>
      <c r="P2128" s="98">
        <v>395.73027777777776</v>
      </c>
      <c r="Q2128" s="98">
        <v>18.799927718958092</v>
      </c>
      <c r="R2128" s="98">
        <f t="shared" si="245"/>
        <v>17.048178801101162</v>
      </c>
      <c r="S2128" s="98">
        <f t="shared" si="249"/>
        <v>1127.9956631374855</v>
      </c>
      <c r="T2128" s="101">
        <v>15.728503335484548</v>
      </c>
    </row>
    <row r="2129" spans="2:20" x14ac:dyDescent="0.2">
      <c r="B2129" s="100">
        <v>43749.541666666664</v>
      </c>
      <c r="C2129" s="98">
        <v>14.845734904986134</v>
      </c>
      <c r="D2129" s="98">
        <f t="shared" si="246"/>
        <v>11.548089254528442</v>
      </c>
      <c r="E2129" s="98">
        <v>97.488638888903793</v>
      </c>
      <c r="F2129" s="98">
        <f t="shared" si="244"/>
        <v>102.10272751442693</v>
      </c>
      <c r="G2129" s="98">
        <v>72460.842592595422</v>
      </c>
      <c r="H2129" s="98">
        <v>16.836642795138889</v>
      </c>
      <c r="I2129" s="98">
        <v>13707.041181481249</v>
      </c>
      <c r="J2129" s="98">
        <f t="shared" si="247"/>
        <v>80.651996093764907</v>
      </c>
      <c r="K2129" s="98">
        <v>56303.796875</v>
      </c>
      <c r="L2129" s="98">
        <f t="shared" si="248"/>
        <v>374.48383191811132</v>
      </c>
      <c r="M2129" s="98">
        <f t="shared" si="243"/>
        <v>365.28387172307703</v>
      </c>
      <c r="N2129" s="98">
        <v>11329.353386230468</v>
      </c>
      <c r="O2129" s="98">
        <v>7451.4341666666669</v>
      </c>
      <c r="P2129" s="98">
        <v>395.89497863247993</v>
      </c>
      <c r="Q2129" s="98">
        <v>21.411146714368627</v>
      </c>
      <c r="R2129" s="98">
        <f t="shared" si="245"/>
        <v>17.201583777020975</v>
      </c>
      <c r="S2129" s="98">
        <f t="shared" si="249"/>
        <v>1284.6688028621177</v>
      </c>
      <c r="T2129" s="101">
        <v>15.497180980255621</v>
      </c>
    </row>
    <row r="2130" spans="2:20" x14ac:dyDescent="0.2">
      <c r="B2130" s="100">
        <v>43749.583333333336</v>
      </c>
      <c r="C2130" s="98">
        <v>14.235807072321574</v>
      </c>
      <c r="D2130" s="98">
        <f t="shared" si="246"/>
        <v>11.541764217071117</v>
      </c>
      <c r="E2130" s="98">
        <v>86.44916666666667</v>
      </c>
      <c r="F2130" s="98">
        <f t="shared" si="244"/>
        <v>100.48585251442692</v>
      </c>
      <c r="G2130" s="98">
        <v>78151.073444443115</v>
      </c>
      <c r="H2130" s="98">
        <v>17.259895833333335</v>
      </c>
      <c r="I2130" s="98">
        <v>14776.125813888766</v>
      </c>
      <c r="J2130" s="98">
        <f t="shared" si="247"/>
        <v>69.189270833333339</v>
      </c>
      <c r="K2130" s="98">
        <v>56303.796875</v>
      </c>
      <c r="L2130" s="98">
        <f t="shared" si="248"/>
        <v>375.42334178653027</v>
      </c>
      <c r="M2130" s="98">
        <f t="shared" si="243"/>
        <v>364.79164494796811</v>
      </c>
      <c r="N2130" s="98">
        <v>10977.343199869792</v>
      </c>
      <c r="O2130" s="98">
        <v>7308.166666666667</v>
      </c>
      <c r="P2130" s="98">
        <v>395.86675925927028</v>
      </c>
      <c r="Q2130" s="98">
        <v>20.443417472740013</v>
      </c>
      <c r="R2130" s="98">
        <f t="shared" si="245"/>
        <v>17.69601348422907</v>
      </c>
      <c r="S2130" s="98">
        <f t="shared" si="249"/>
        <v>1226.6050483644008</v>
      </c>
      <c r="T2130" s="101">
        <v>14.968811354787936</v>
      </c>
    </row>
    <row r="2131" spans="2:20" x14ac:dyDescent="0.2">
      <c r="B2131" s="100">
        <v>43749.625</v>
      </c>
      <c r="C2131" s="98">
        <v>13.889394184974954</v>
      </c>
      <c r="D2131" s="98">
        <f t="shared" si="246"/>
        <v>11.546829023353999</v>
      </c>
      <c r="E2131" s="98">
        <v>115.20722222222223</v>
      </c>
      <c r="F2131" s="98">
        <f t="shared" si="244"/>
        <v>100.73970571658748</v>
      </c>
      <c r="G2131" s="98">
        <v>84610.522719736095</v>
      </c>
      <c r="H2131" s="98">
        <v>16.677177372684916</v>
      </c>
      <c r="I2131" s="98">
        <v>15845.155833333321</v>
      </c>
      <c r="J2131" s="98">
        <f t="shared" si="247"/>
        <v>98.530044849537319</v>
      </c>
      <c r="K2131" s="98">
        <v>56303.796875</v>
      </c>
      <c r="L2131" s="98">
        <f t="shared" si="248"/>
        <v>374.36527931312719</v>
      </c>
      <c r="M2131" s="98">
        <f t="shared" si="243"/>
        <v>364.33810596731064</v>
      </c>
      <c r="N2131" s="98">
        <v>10795.28019124349</v>
      </c>
      <c r="O2131" s="98">
        <v>7257.3950000000004</v>
      </c>
      <c r="P2131" s="98">
        <v>395.59425925923716</v>
      </c>
      <c r="Q2131" s="98">
        <v>21.228979946109984</v>
      </c>
      <c r="R2131" s="98">
        <f t="shared" si="245"/>
        <v>18.120655859947387</v>
      </c>
      <c r="S2131" s="98">
        <f t="shared" si="249"/>
        <v>1273.7387967665991</v>
      </c>
      <c r="T2131" s="101">
        <v>14.403630302553582</v>
      </c>
    </row>
    <row r="2132" spans="2:20" x14ac:dyDescent="0.2">
      <c r="B2132" s="100">
        <v>43749.666666666664</v>
      </c>
      <c r="C2132" s="98">
        <v>13.534062673956569</v>
      </c>
      <c r="D2132" s="98">
        <f t="shared" si="246"/>
        <v>11.564360927549503</v>
      </c>
      <c r="E2132" s="98">
        <v>65.241736111111109</v>
      </c>
      <c r="F2132" s="98">
        <f t="shared" si="244"/>
        <v>98.987903054550443</v>
      </c>
      <c r="G2132" s="98">
        <v>89245.958602150553</v>
      </c>
      <c r="H2132" s="98">
        <v>17.035340711805556</v>
      </c>
      <c r="I2132" s="98">
        <v>16919.369722222222</v>
      </c>
      <c r="J2132" s="98">
        <f t="shared" si="247"/>
        <v>48.206395399305549</v>
      </c>
      <c r="K2132" s="98">
        <v>56303.796875</v>
      </c>
      <c r="L2132" s="98">
        <f t="shared" si="248"/>
        <v>376.67470765976447</v>
      </c>
      <c r="M2132" s="98">
        <f t="shared" si="243"/>
        <v>364.37599437701982</v>
      </c>
      <c r="N2132" s="98">
        <v>10608.624016927084</v>
      </c>
      <c r="O2132" s="98">
        <v>7235.939166666667</v>
      </c>
      <c r="P2132" s="98">
        <v>395.60166666666669</v>
      </c>
      <c r="Q2132" s="98">
        <v>18.926959006902244</v>
      </c>
      <c r="R2132" s="98">
        <f t="shared" si="245"/>
        <v>18.062007419373924</v>
      </c>
      <c r="S2132" s="98">
        <f t="shared" si="249"/>
        <v>1135.6175404141347</v>
      </c>
      <c r="T2132" s="101">
        <v>14.207298420593919</v>
      </c>
    </row>
    <row r="2133" spans="2:20" x14ac:dyDescent="0.2">
      <c r="B2133" s="100">
        <v>43749.708333333336</v>
      </c>
      <c r="C2133" s="98">
        <v>13.135884286091766</v>
      </c>
      <c r="D2133" s="98">
        <f t="shared" si="246"/>
        <v>11.586809769139963</v>
      </c>
      <c r="E2133" s="98">
        <v>131.90027777777777</v>
      </c>
      <c r="F2133" s="98">
        <f t="shared" si="244"/>
        <v>100.27698870269857</v>
      </c>
      <c r="G2133" s="98">
        <v>95565.395893719455</v>
      </c>
      <c r="H2133" s="98">
        <v>17.258810763888889</v>
      </c>
      <c r="I2133" s="98">
        <v>17988.025000000001</v>
      </c>
      <c r="J2133" s="98">
        <f t="shared" si="247"/>
        <v>114.64146701388889</v>
      </c>
      <c r="K2133" s="98">
        <v>56303.796875</v>
      </c>
      <c r="L2133" s="98">
        <f t="shared" si="248"/>
        <v>377.9054259886268</v>
      </c>
      <c r="M2133" s="98">
        <f t="shared" si="243"/>
        <v>364.34906374361162</v>
      </c>
      <c r="N2133" s="98">
        <v>10322.654191894531</v>
      </c>
      <c r="O2133" s="98">
        <v>7204.6133333333337</v>
      </c>
      <c r="P2133" s="98">
        <v>395.54416666666668</v>
      </c>
      <c r="Q2133" s="98">
        <v>17.638740678039902</v>
      </c>
      <c r="R2133" s="98">
        <f t="shared" si="245"/>
        <v>18.033193454014889</v>
      </c>
      <c r="S2133" s="98">
        <f t="shared" si="249"/>
        <v>1058.3244406823942</v>
      </c>
      <c r="T2133" s="101">
        <v>13.830434195211726</v>
      </c>
    </row>
    <row r="2134" spans="2:20" x14ac:dyDescent="0.2">
      <c r="B2134" s="100">
        <v>43749.75</v>
      </c>
      <c r="C2134" s="98">
        <v>13.058854115274217</v>
      </c>
      <c r="D2134" s="98">
        <f t="shared" si="246"/>
        <v>11.610087662360902</v>
      </c>
      <c r="E2134" s="98">
        <v>93.482222222222219</v>
      </c>
      <c r="F2134" s="98">
        <f t="shared" si="244"/>
        <v>99.404951665661542</v>
      </c>
      <c r="G2134" s="98">
        <v>102038.1028735627</v>
      </c>
      <c r="H2134" s="98">
        <v>18.011783854166666</v>
      </c>
      <c r="I2134" s="98">
        <v>19060.798026070694</v>
      </c>
      <c r="J2134" s="98">
        <f t="shared" si="247"/>
        <v>75.470438368055554</v>
      </c>
      <c r="K2134" s="98">
        <v>56303.796875</v>
      </c>
      <c r="L2134" s="98">
        <f t="shared" si="248"/>
        <v>377.90485642679448</v>
      </c>
      <c r="M2134" s="98">
        <f t="shared" si="243"/>
        <v>364.40592758132817</v>
      </c>
      <c r="N2134" s="98">
        <v>10282.183684895834</v>
      </c>
      <c r="O2134" s="98">
        <v>7199.2366666666667</v>
      </c>
      <c r="P2134" s="98">
        <v>396.03751543209785</v>
      </c>
      <c r="Q2134" s="98">
        <v>18.132659005303349</v>
      </c>
      <c r="R2134" s="98">
        <f t="shared" si="245"/>
        <v>17.97712887041418</v>
      </c>
      <c r="S2134" s="98">
        <f t="shared" si="249"/>
        <v>1087.9595403182009</v>
      </c>
      <c r="T2134" s="101">
        <v>13.548314633231687</v>
      </c>
    </row>
    <row r="2135" spans="2:20" x14ac:dyDescent="0.2">
      <c r="B2135" s="100">
        <v>43749.791666666664</v>
      </c>
      <c r="C2135" s="98">
        <v>12.92405281331804</v>
      </c>
      <c r="D2135" s="98">
        <f t="shared" si="246"/>
        <v>11.629950099259338</v>
      </c>
      <c r="E2135" s="98">
        <v>86.888333333333335</v>
      </c>
      <c r="F2135" s="98">
        <f t="shared" si="244"/>
        <v>98.643585924920828</v>
      </c>
      <c r="G2135" s="98">
        <v>107686.53888888888</v>
      </c>
      <c r="H2135" s="98">
        <v>20.233756510416665</v>
      </c>
      <c r="I2135" s="98">
        <v>20147.923044518066</v>
      </c>
      <c r="J2135" s="98">
        <f t="shared" si="247"/>
        <v>66.654576822916667</v>
      </c>
      <c r="K2135" s="98">
        <v>56303.796875</v>
      </c>
      <c r="L2135" s="98">
        <f t="shared" si="248"/>
        <v>377.14526325774688</v>
      </c>
      <c r="M2135" s="98">
        <f t="shared" si="243"/>
        <v>364.37464929496451</v>
      </c>
      <c r="N2135" s="98">
        <v>10214.660493164063</v>
      </c>
      <c r="O2135" s="98">
        <v>7201.75</v>
      </c>
      <c r="P2135" s="98">
        <v>396.24638888888887</v>
      </c>
      <c r="Q2135" s="98">
        <v>19.101125631141993</v>
      </c>
      <c r="R2135" s="98">
        <f t="shared" si="245"/>
        <v>18.024668730851875</v>
      </c>
      <c r="S2135" s="98">
        <f t="shared" si="249"/>
        <v>1146.0675378685196</v>
      </c>
      <c r="T2135" s="101">
        <v>13.584253188732287</v>
      </c>
    </row>
    <row r="2136" spans="2:20" x14ac:dyDescent="0.2">
      <c r="B2136" s="100">
        <v>43749.833333333336</v>
      </c>
      <c r="C2136" s="98">
        <v>13.105615530366906</v>
      </c>
      <c r="D2136" s="98">
        <f t="shared" si="246"/>
        <v>11.632143128723376</v>
      </c>
      <c r="E2136" s="98">
        <v>105.06111111111112</v>
      </c>
      <c r="F2136" s="98">
        <f t="shared" si="244"/>
        <v>99.15792620269859</v>
      </c>
      <c r="G2136" s="98">
        <v>113477.17138888889</v>
      </c>
      <c r="H2136" s="98">
        <v>17.160373263888889</v>
      </c>
      <c r="I2136" s="98">
        <v>21212.527592593349</v>
      </c>
      <c r="J2136" s="98">
        <f t="shared" si="247"/>
        <v>87.900737847222231</v>
      </c>
      <c r="K2136" s="98">
        <v>56303.796875</v>
      </c>
      <c r="L2136" s="98">
        <f t="shared" si="248"/>
        <v>374.76203785646294</v>
      </c>
      <c r="M2136" s="98">
        <f t="shared" si="243"/>
        <v>364.30182354056029</v>
      </c>
      <c r="N2136" s="98">
        <v>10268.259501953125</v>
      </c>
      <c r="O2136" s="98">
        <v>7206.1674999999996</v>
      </c>
      <c r="P2136" s="98">
        <v>396.01524691363176</v>
      </c>
      <c r="Q2136" s="98">
        <v>21.253209057168828</v>
      </c>
      <c r="R2136" s="98">
        <f t="shared" si="245"/>
        <v>18.075793096369264</v>
      </c>
      <c r="S2136" s="98">
        <f t="shared" si="249"/>
        <v>1275.1925434301297</v>
      </c>
      <c r="T2136" s="101">
        <v>13.401836565363272</v>
      </c>
    </row>
    <row r="2137" spans="2:20" x14ac:dyDescent="0.2">
      <c r="B2137" s="100">
        <v>43749.875</v>
      </c>
      <c r="C2137" s="98">
        <v>13.099209766800826</v>
      </c>
      <c r="D2137" s="98">
        <f t="shared" si="246"/>
        <v>11.627647406449652</v>
      </c>
      <c r="E2137" s="98">
        <v>106.04916666666666</v>
      </c>
      <c r="F2137" s="98">
        <f t="shared" si="244"/>
        <v>98.276120647143031</v>
      </c>
      <c r="G2137" s="98">
        <v>119774.77006172895</v>
      </c>
      <c r="H2137" s="98">
        <v>16.729144965277779</v>
      </c>
      <c r="I2137" s="98">
        <v>22275.880603703634</v>
      </c>
      <c r="J2137" s="98">
        <f t="shared" si="247"/>
        <v>89.320021701388882</v>
      </c>
      <c r="K2137" s="98">
        <v>56303.796875</v>
      </c>
      <c r="L2137" s="98">
        <f t="shared" si="248"/>
        <v>375.37729783725825</v>
      </c>
      <c r="M2137" s="98">
        <f t="shared" si="243"/>
        <v>364.29547080446173</v>
      </c>
      <c r="N2137" s="98">
        <v>10392.781373697917</v>
      </c>
      <c r="O2137" s="98">
        <v>7214.5233333333335</v>
      </c>
      <c r="P2137" s="98">
        <v>395.95305555555558</v>
      </c>
      <c r="Q2137" s="98">
        <v>20.575757718297343</v>
      </c>
      <c r="R2137" s="98">
        <f t="shared" si="245"/>
        <v>18.090787807777446</v>
      </c>
      <c r="S2137" s="98">
        <f t="shared" si="249"/>
        <v>1234.5454630978406</v>
      </c>
      <c r="T2137" s="101">
        <v>13.795840348483114</v>
      </c>
    </row>
    <row r="2138" spans="2:20" x14ac:dyDescent="0.2">
      <c r="B2138" s="100">
        <v>43749.916666666664</v>
      </c>
      <c r="C2138" s="98">
        <v>12.689468344463709</v>
      </c>
      <c r="D2138" s="98">
        <f t="shared" si="246"/>
        <v>11.597316825445064</v>
      </c>
      <c r="E2138" s="98">
        <v>98.361203703747861</v>
      </c>
      <c r="F2138" s="98">
        <f t="shared" si="244"/>
        <v>98.012689319983522</v>
      </c>
      <c r="G2138" s="98">
        <v>125644.58362962755</v>
      </c>
      <c r="H2138" s="98">
        <v>17.472764756944443</v>
      </c>
      <c r="I2138" s="98">
        <v>23347.518344444466</v>
      </c>
      <c r="J2138" s="98">
        <f t="shared" si="247"/>
        <v>80.888438946803419</v>
      </c>
      <c r="K2138" s="98">
        <v>56303.796875</v>
      </c>
      <c r="L2138" s="98">
        <f t="shared" si="248"/>
        <v>375.33400234186814</v>
      </c>
      <c r="M2138" s="98">
        <f t="shared" si="243"/>
        <v>364.14089887839924</v>
      </c>
      <c r="N2138" s="98">
        <v>10044.713376464844</v>
      </c>
      <c r="O2138" s="98">
        <v>7196.5883333333331</v>
      </c>
      <c r="P2138" s="98">
        <v>395.86475308641792</v>
      </c>
      <c r="Q2138" s="98">
        <v>20.530750744549763</v>
      </c>
      <c r="R2138" s="98">
        <f t="shared" si="245"/>
        <v>18.243127223551024</v>
      </c>
      <c r="S2138" s="98">
        <f t="shared" si="249"/>
        <v>1231.8450446729858</v>
      </c>
      <c r="T2138" s="101">
        <v>13.437291758855183</v>
      </c>
    </row>
    <row r="2139" spans="2:20" x14ac:dyDescent="0.2">
      <c r="B2139" s="100">
        <v>43749.958333333336</v>
      </c>
      <c r="C2139" s="98">
        <v>12.097142268286811</v>
      </c>
      <c r="D2139" s="98">
        <f t="shared" si="246"/>
        <v>11.554113140978229</v>
      </c>
      <c r="E2139" s="98">
        <v>94.325277777777771</v>
      </c>
      <c r="F2139" s="98">
        <f t="shared" si="244"/>
        <v>97.63676339405761</v>
      </c>
      <c r="G2139" s="98">
        <v>131733.87934782624</v>
      </c>
      <c r="H2139" s="98">
        <v>17.327994791666665</v>
      </c>
      <c r="I2139" s="98">
        <v>24439.352500000001</v>
      </c>
      <c r="J2139" s="98">
        <f t="shared" si="247"/>
        <v>76.997282986111102</v>
      </c>
      <c r="K2139" s="98">
        <v>56303.796875</v>
      </c>
      <c r="L2139" s="98">
        <f t="shared" si="248"/>
        <v>376.30914976921764</v>
      </c>
      <c r="M2139" s="98">
        <f t="shared" ref="M2139:M2202" si="250">AVERAGE(L2116:L2139)</f>
        <v>364.10354345725403</v>
      </c>
      <c r="N2139" s="98">
        <v>9570.3514119466145</v>
      </c>
      <c r="O2139" s="98">
        <v>7191.6658333333335</v>
      </c>
      <c r="P2139" s="98">
        <v>395.78029629629521</v>
      </c>
      <c r="Q2139" s="98">
        <v>19.47114652707759</v>
      </c>
      <c r="R2139" s="98">
        <f t="shared" si="245"/>
        <v>18.268666286671593</v>
      </c>
      <c r="S2139" s="98">
        <f t="shared" si="249"/>
        <v>1168.2687916246555</v>
      </c>
      <c r="T2139" s="101">
        <v>12.828379599950276</v>
      </c>
    </row>
    <row r="2140" spans="2:20" x14ac:dyDescent="0.2">
      <c r="B2140" s="100">
        <v>43750</v>
      </c>
      <c r="C2140" s="98">
        <v>11.57856780970469</v>
      </c>
      <c r="D2140" s="98">
        <f t="shared" si="246"/>
        <v>11.519162863754202</v>
      </c>
      <c r="E2140" s="98">
        <v>110.98666666666666</v>
      </c>
      <c r="F2140" s="98">
        <f t="shared" si="244"/>
        <v>98.457457838502066</v>
      </c>
      <c r="G2140" s="98">
        <v>137585.76895424791</v>
      </c>
      <c r="H2140" s="98">
        <v>17.032562934027776</v>
      </c>
      <c r="I2140" s="98">
        <v>25508.021944444445</v>
      </c>
      <c r="J2140" s="98">
        <f t="shared" si="247"/>
        <v>93.954103732638885</v>
      </c>
      <c r="K2140" s="98">
        <v>56303.796875</v>
      </c>
      <c r="L2140" s="98">
        <f t="shared" si="248"/>
        <v>377.03160354419964</v>
      </c>
      <c r="M2140" s="98">
        <f t="shared" si="250"/>
        <v>364.18625324432406</v>
      </c>
      <c r="N2140" s="98">
        <v>9266.153529459636</v>
      </c>
      <c r="O2140" s="98">
        <v>7183.5733333333337</v>
      </c>
      <c r="P2140" s="98">
        <v>395.87870370374787</v>
      </c>
      <c r="Q2140" s="98">
        <v>18.847100159548248</v>
      </c>
      <c r="R2140" s="98">
        <f t="shared" si="245"/>
        <v>18.184640913183657</v>
      </c>
      <c r="S2140" s="98">
        <f t="shared" si="249"/>
        <v>1130.8260095728949</v>
      </c>
      <c r="T2140" s="101">
        <v>12.256279230013476</v>
      </c>
    </row>
    <row r="2141" spans="2:20" x14ac:dyDescent="0.2">
      <c r="B2141" s="100">
        <v>43750.041666666664</v>
      </c>
      <c r="C2141" s="98">
        <v>10.399006709287253</v>
      </c>
      <c r="D2141" s="98">
        <f t="shared" si="246"/>
        <v>11.500265432671029</v>
      </c>
      <c r="E2141" s="98">
        <v>93.015462962976756</v>
      </c>
      <c r="F2141" s="98">
        <f t="shared" ref="F2141:F2204" si="251">AVERAGE(E2118:E2141)</f>
        <v>97.917477128626103</v>
      </c>
      <c r="G2141" s="98">
        <v>2732.9833333333331</v>
      </c>
      <c r="H2141" s="98">
        <v>16.966145833333332</v>
      </c>
      <c r="I2141" s="98">
        <v>854.6827777777778</v>
      </c>
      <c r="J2141" s="98">
        <f t="shared" si="247"/>
        <v>76.049317129643427</v>
      </c>
      <c r="K2141" s="98">
        <v>7459.8927028274538</v>
      </c>
      <c r="L2141" s="98">
        <f t="shared" si="248"/>
        <v>378.4314037681275</v>
      </c>
      <c r="M2141" s="98">
        <f t="shared" si="250"/>
        <v>364.22046671047764</v>
      </c>
      <c r="N2141" s="98">
        <v>8736.9267004394533</v>
      </c>
      <c r="O2141" s="98">
        <v>7178.4949999999999</v>
      </c>
      <c r="P2141" s="98">
        <v>395.76034722222221</v>
      </c>
      <c r="Q2141" s="98">
        <v>17.328943454094698</v>
      </c>
      <c r="R2141" s="98">
        <f t="shared" ref="R2141:R2204" si="252">AVERAGE(Q2118:Q2141)</f>
        <v>18.138445386844907</v>
      </c>
      <c r="S2141" s="98">
        <f t="shared" si="249"/>
        <v>1039.7366072456819</v>
      </c>
      <c r="T2141" s="101">
        <v>11.748279864566026</v>
      </c>
    </row>
    <row r="2142" spans="2:20" x14ac:dyDescent="0.2">
      <c r="B2142" s="100">
        <v>43750.083333333336</v>
      </c>
      <c r="C2142" s="98">
        <v>9.0915443259689752</v>
      </c>
      <c r="D2142" s="98">
        <f t="shared" si="246"/>
        <v>11.501978473304279</v>
      </c>
      <c r="E2142" s="98">
        <v>89.833333333333329</v>
      </c>
      <c r="F2142" s="98">
        <f t="shared" si="251"/>
        <v>97.367280369366838</v>
      </c>
      <c r="G2142" s="98">
        <v>8304.3111111111102</v>
      </c>
      <c r="H2142" s="98">
        <v>19.906933593750001</v>
      </c>
      <c r="I2142" s="98">
        <v>1666.7030750173496</v>
      </c>
      <c r="J2142" s="98">
        <f t="shared" si="247"/>
        <v>69.926399739583331</v>
      </c>
      <c r="K2142" s="98">
        <v>21540.265068446763</v>
      </c>
      <c r="L2142" s="98">
        <f t="shared" si="248"/>
        <v>377.88692602985651</v>
      </c>
      <c r="M2142" s="98">
        <f t="shared" si="250"/>
        <v>364.24889855181186</v>
      </c>
      <c r="N2142" s="98">
        <v>7931.2779593912765</v>
      </c>
      <c r="O2142" s="98">
        <v>7174.5133333333333</v>
      </c>
      <c r="P2142" s="98">
        <v>396.13944444442791</v>
      </c>
      <c r="Q2142" s="98">
        <v>18.252518414571401</v>
      </c>
      <c r="R2142" s="98">
        <f t="shared" si="252"/>
        <v>18.127212619583979</v>
      </c>
      <c r="S2142" s="98">
        <f t="shared" si="249"/>
        <v>1095.1511048742841</v>
      </c>
      <c r="T2142" s="101">
        <v>10.709671722094322</v>
      </c>
    </row>
    <row r="2143" spans="2:20" x14ac:dyDescent="0.2">
      <c r="B2143" s="100">
        <v>43750.125</v>
      </c>
      <c r="C2143" s="98">
        <v>7.9660209189297166</v>
      </c>
      <c r="D2143" s="98">
        <f t="shared" si="246"/>
        <v>11.509951786049941</v>
      </c>
      <c r="E2143" s="98">
        <v>105.40722222222222</v>
      </c>
      <c r="F2143" s="98">
        <f t="shared" si="251"/>
        <v>98.084282684181645</v>
      </c>
      <c r="G2143" s="98">
        <v>14114.044017089738</v>
      </c>
      <c r="H2143" s="98">
        <v>18.004372829861111</v>
      </c>
      <c r="I2143" s="98">
        <v>2744.0869061304466</v>
      </c>
      <c r="J2143" s="98">
        <f t="shared" si="247"/>
        <v>87.402849392361105</v>
      </c>
      <c r="K2143" s="98">
        <v>33857.363230070805</v>
      </c>
      <c r="L2143" s="98">
        <f t="shared" si="248"/>
        <v>377.51528340150088</v>
      </c>
      <c r="M2143" s="98">
        <f t="shared" si="250"/>
        <v>364.33324488279055</v>
      </c>
      <c r="N2143" s="98">
        <v>7010.6192569986979</v>
      </c>
      <c r="O2143" s="98">
        <v>7188.62</v>
      </c>
      <c r="P2143" s="98">
        <v>395.75167989417912</v>
      </c>
      <c r="Q2143" s="98">
        <v>18.236396492678256</v>
      </c>
      <c r="R2143" s="98">
        <f t="shared" si="252"/>
        <v>18.031055497159038</v>
      </c>
      <c r="S2143" s="98">
        <f t="shared" si="249"/>
        <v>1094.1837895606955</v>
      </c>
      <c r="T2143" s="101">
        <v>9.3322114906770484</v>
      </c>
    </row>
    <row r="2144" spans="2:20" x14ac:dyDescent="0.2">
      <c r="B2144" s="100">
        <v>43750.166666666664</v>
      </c>
      <c r="C2144" s="98">
        <v>7.318560853799184</v>
      </c>
      <c r="D2144" s="98">
        <f t="shared" si="246"/>
        <v>11.524307441480056</v>
      </c>
      <c r="E2144" s="98">
        <v>109.56277777777778</v>
      </c>
      <c r="F2144" s="98">
        <f t="shared" si="251"/>
        <v>97.736597498996446</v>
      </c>
      <c r="G2144" s="98">
        <v>20733.168888888889</v>
      </c>
      <c r="H2144" s="98">
        <v>17.070442708333335</v>
      </c>
      <c r="I2144" s="98">
        <v>3816.7467740739021</v>
      </c>
      <c r="J2144" s="98">
        <f t="shared" si="247"/>
        <v>92.492335069444451</v>
      </c>
      <c r="K2144" s="98">
        <v>41414.421302445196</v>
      </c>
      <c r="L2144" s="98">
        <f t="shared" si="248"/>
        <v>378.9976081690192</v>
      </c>
      <c r="M2144" s="98">
        <f t="shared" si="250"/>
        <v>364.41883361745772</v>
      </c>
      <c r="N2144" s="98">
        <v>6481.2115413411457</v>
      </c>
      <c r="O2144" s="98">
        <v>7174.4183333333331</v>
      </c>
      <c r="P2144" s="98">
        <v>396.19379629611967</v>
      </c>
      <c r="Q2144" s="98">
        <v>17.196188127100466</v>
      </c>
      <c r="R2144" s="98">
        <f t="shared" si="252"/>
        <v>17.96673605260797</v>
      </c>
      <c r="S2144" s="98">
        <f t="shared" si="249"/>
        <v>1031.771287626028</v>
      </c>
      <c r="T2144" s="101">
        <v>8.3155637678280865</v>
      </c>
    </row>
    <row r="2145" spans="2:20" x14ac:dyDescent="0.2">
      <c r="B2145" s="100">
        <v>43750.208333333336</v>
      </c>
      <c r="C2145" s="98">
        <v>6.8484534701473443</v>
      </c>
      <c r="D2145" s="98">
        <f t="shared" si="246"/>
        <v>11.544957541931074</v>
      </c>
      <c r="E2145" s="98">
        <v>101.98879629630181</v>
      </c>
      <c r="F2145" s="98">
        <f t="shared" si="251"/>
        <v>97.768073109571148</v>
      </c>
      <c r="G2145" s="98">
        <v>26462.791333332392</v>
      </c>
      <c r="H2145" s="98">
        <v>16.387717013888889</v>
      </c>
      <c r="I2145" s="98">
        <v>4872.429544444446</v>
      </c>
      <c r="J2145" s="98">
        <f t="shared" si="247"/>
        <v>85.601079282412925</v>
      </c>
      <c r="K2145" s="98">
        <v>47344.763594111471</v>
      </c>
      <c r="L2145" s="98">
        <f t="shared" si="248"/>
        <v>378.05112432277042</v>
      </c>
      <c r="M2145" s="98">
        <f t="shared" si="250"/>
        <v>364.36333583218311</v>
      </c>
      <c r="N2145" s="98">
        <v>6151.118363850911</v>
      </c>
      <c r="O2145" s="98">
        <v>7182.7224999999999</v>
      </c>
      <c r="P2145" s="98">
        <v>396.28666666666669</v>
      </c>
      <c r="Q2145" s="98">
        <v>18.235542343896295</v>
      </c>
      <c r="R2145" s="98">
        <f t="shared" si="252"/>
        <v>18.025736924303239</v>
      </c>
      <c r="S2145" s="98">
        <f t="shared" si="249"/>
        <v>1094.1325406337778</v>
      </c>
      <c r="T2145" s="101">
        <v>7.7637970404435572</v>
      </c>
    </row>
    <row r="2146" spans="2:20" x14ac:dyDescent="0.2">
      <c r="B2146" s="100">
        <v>43750.25</v>
      </c>
      <c r="C2146" s="98">
        <v>6.4096688771009855</v>
      </c>
      <c r="D2146" s="98">
        <f t="shared" si="246"/>
        <v>11.558774491954095</v>
      </c>
      <c r="E2146" s="98">
        <v>83.624409722222225</v>
      </c>
      <c r="F2146" s="98">
        <f t="shared" si="251"/>
        <v>97.204692033182241</v>
      </c>
      <c r="G2146" s="98">
        <v>32506.314444444444</v>
      </c>
      <c r="H2146" s="98">
        <v>16.801085069444444</v>
      </c>
      <c r="I2146" s="98">
        <v>5921.6038888888888</v>
      </c>
      <c r="J2146" s="98">
        <f t="shared" si="247"/>
        <v>66.823324652777785</v>
      </c>
      <c r="K2146" s="98">
        <v>53302.83242404514</v>
      </c>
      <c r="L2146" s="98">
        <f t="shared" si="248"/>
        <v>376.00475650400335</v>
      </c>
      <c r="M2146" s="98">
        <f t="shared" si="250"/>
        <v>364.29093123070703</v>
      </c>
      <c r="N2146" s="98">
        <v>5926.5957157389321</v>
      </c>
      <c r="O2146" s="98">
        <v>7170.225833333333</v>
      </c>
      <c r="P2146" s="98">
        <v>395.7176767676965</v>
      </c>
      <c r="Q2146" s="98">
        <v>19.71292026369315</v>
      </c>
      <c r="R2146" s="98">
        <f t="shared" si="252"/>
        <v>18.080054755298534</v>
      </c>
      <c r="S2146" s="98">
        <f t="shared" si="249"/>
        <v>1182.775215821589</v>
      </c>
      <c r="T2146" s="101">
        <v>7.3523593246182681</v>
      </c>
    </row>
    <row r="2147" spans="2:20" x14ac:dyDescent="0.2">
      <c r="B2147" s="100">
        <v>43750.291666666664</v>
      </c>
      <c r="C2147" s="98">
        <v>6.2321026209600197</v>
      </c>
      <c r="D2147" s="98">
        <f t="shared" si="246"/>
        <v>11.562515096199666</v>
      </c>
      <c r="E2147" s="98">
        <v>117.53</v>
      </c>
      <c r="F2147" s="98">
        <f t="shared" si="251"/>
        <v>98.716555459108179</v>
      </c>
      <c r="G2147" s="98">
        <v>38376.822222222225</v>
      </c>
      <c r="H2147" s="98">
        <v>16.718641493055557</v>
      </c>
      <c r="I2147" s="98">
        <v>6983.006388888889</v>
      </c>
      <c r="J2147" s="98">
        <f t="shared" si="247"/>
        <v>100.81135850694444</v>
      </c>
      <c r="K2147" s="98">
        <v>56446.602893518604</v>
      </c>
      <c r="L2147" s="98">
        <f t="shared" si="248"/>
        <v>376.603484188339</v>
      </c>
      <c r="M2147" s="98">
        <f t="shared" si="250"/>
        <v>364.21698547629586</v>
      </c>
      <c r="N2147" s="98">
        <v>5686.7383817545569</v>
      </c>
      <c r="O2147" s="98">
        <v>7172.1025</v>
      </c>
      <c r="P2147" s="98">
        <v>396.54453703703155</v>
      </c>
      <c r="Q2147" s="98">
        <v>19.941052848692568</v>
      </c>
      <c r="R2147" s="98">
        <f t="shared" si="252"/>
        <v>18.18385390477118</v>
      </c>
      <c r="S2147" s="98">
        <f t="shared" si="249"/>
        <v>1196.4631709215541</v>
      </c>
      <c r="T2147" s="101">
        <v>7.0382765286051043</v>
      </c>
    </row>
    <row r="2148" spans="2:20" x14ac:dyDescent="0.2">
      <c r="B2148" s="100">
        <v>43750.333333333336</v>
      </c>
      <c r="C2148" s="98">
        <v>6.5285579315821334</v>
      </c>
      <c r="D2148" s="98">
        <f t="shared" si="246"/>
        <v>11.52244583386666</v>
      </c>
      <c r="E2148" s="98">
        <v>87.507003968237996</v>
      </c>
      <c r="F2148" s="98">
        <f t="shared" si="251"/>
        <v>98.180458402229235</v>
      </c>
      <c r="G2148" s="98">
        <v>44015.475555555553</v>
      </c>
      <c r="H2148" s="98">
        <v>17.016091579861111</v>
      </c>
      <c r="I2148" s="98">
        <v>8034.2222222222226</v>
      </c>
      <c r="J2148" s="98">
        <f t="shared" si="247"/>
        <v>70.490912388376884</v>
      </c>
      <c r="K2148" s="98">
        <v>56449.00390625</v>
      </c>
      <c r="L2148" s="98">
        <f t="shared" si="248"/>
        <v>375.25349749908679</v>
      </c>
      <c r="M2148" s="98">
        <f t="shared" si="250"/>
        <v>364.10597882914635</v>
      </c>
      <c r="N2148" s="98">
        <v>5907.9517777506508</v>
      </c>
      <c r="O2148" s="98">
        <v>7175.2791666666662</v>
      </c>
      <c r="P2148" s="98">
        <v>395.66212962963516</v>
      </c>
      <c r="Q2148" s="98">
        <v>20.408632130548359</v>
      </c>
      <c r="R2148" s="98">
        <f t="shared" si="252"/>
        <v>18.29499546498278</v>
      </c>
      <c r="S2148" s="98">
        <f t="shared" si="249"/>
        <v>1224.5179278329015</v>
      </c>
      <c r="T2148" s="101">
        <v>7.0549577205443832</v>
      </c>
    </row>
    <row r="2149" spans="2:20" x14ac:dyDescent="0.2">
      <c r="B2149" s="100">
        <v>43750.375</v>
      </c>
      <c r="C2149" s="98">
        <v>8.1987796994529916</v>
      </c>
      <c r="D2149" s="98">
        <f t="shared" si="246"/>
        <v>11.392026919715578</v>
      </c>
      <c r="E2149" s="98">
        <v>84.106944444444451</v>
      </c>
      <c r="F2149" s="98">
        <f t="shared" si="251"/>
        <v>97.927998911488487</v>
      </c>
      <c r="G2149" s="98">
        <v>49754.555555555555</v>
      </c>
      <c r="H2149" s="98">
        <v>19.563736979166666</v>
      </c>
      <c r="I2149" s="98">
        <v>9123.8495490623845</v>
      </c>
      <c r="J2149" s="98">
        <f t="shared" si="247"/>
        <v>64.543207465277789</v>
      </c>
      <c r="K2149" s="98">
        <v>56449.00390625</v>
      </c>
      <c r="L2149" s="98">
        <f t="shared" si="248"/>
        <v>376.24109100279918</v>
      </c>
      <c r="M2149" s="98">
        <f t="shared" si="250"/>
        <v>376.98806950414843</v>
      </c>
      <c r="N2149" s="98">
        <v>6832.6069042968747</v>
      </c>
      <c r="O2149" s="98">
        <v>7170.8391666666666</v>
      </c>
      <c r="P2149" s="98">
        <v>396.35515432099504</v>
      </c>
      <c r="Q2149" s="98">
        <v>20.114063318195857</v>
      </c>
      <c r="R2149" s="98">
        <f t="shared" si="252"/>
        <v>18.948073517370108</v>
      </c>
      <c r="S2149" s="98">
        <f t="shared" si="249"/>
        <v>1206.8437990917514</v>
      </c>
      <c r="T2149" s="101">
        <v>8.0249889130480323</v>
      </c>
    </row>
    <row r="2150" spans="2:20" x14ac:dyDescent="0.2">
      <c r="B2150" s="100">
        <v>43750.416666666664</v>
      </c>
      <c r="C2150" s="98">
        <v>11.145313676553261</v>
      </c>
      <c r="D2150" s="98">
        <f t="shared" si="246"/>
        <v>11.22423624512451</v>
      </c>
      <c r="E2150" s="98">
        <v>100.79833333333333</v>
      </c>
      <c r="F2150" s="98">
        <f t="shared" si="251"/>
        <v>99.031818355932899</v>
      </c>
      <c r="G2150" s="98">
        <v>55081.073067630794</v>
      </c>
      <c r="H2150" s="98">
        <v>18.826681857638889</v>
      </c>
      <c r="I2150" s="98">
        <v>10185.248194444444</v>
      </c>
      <c r="J2150" s="98">
        <f t="shared" si="247"/>
        <v>81.971651475694443</v>
      </c>
      <c r="K2150" s="98">
        <v>56449.00390625</v>
      </c>
      <c r="L2150" s="98">
        <f t="shared" si="248"/>
        <v>378.5438748713014</v>
      </c>
      <c r="M2150" s="98">
        <f t="shared" si="250"/>
        <v>376.55483786201671</v>
      </c>
      <c r="N2150" s="98">
        <v>8823.5820235188803</v>
      </c>
      <c r="O2150" s="98">
        <v>7179.5291666666662</v>
      </c>
      <c r="P2150" s="98">
        <v>395.60666666666668</v>
      </c>
      <c r="Q2150" s="98">
        <v>17.062791795365307</v>
      </c>
      <c r="R2150" s="98">
        <f t="shared" si="252"/>
        <v>19.347865087485626</v>
      </c>
      <c r="S2150" s="98">
        <f t="shared" si="249"/>
        <v>1023.7675077219184</v>
      </c>
      <c r="T2150" s="101">
        <v>10.204167604234277</v>
      </c>
    </row>
    <row r="2151" spans="2:20" x14ac:dyDescent="0.2">
      <c r="B2151" s="100">
        <v>43750.458333333336</v>
      </c>
      <c r="C2151" s="98">
        <v>13.807743596322316</v>
      </c>
      <c r="D2151" s="98">
        <f t="shared" si="246"/>
        <v>11.149617283570917</v>
      </c>
      <c r="E2151" s="98">
        <v>80.313472222222217</v>
      </c>
      <c r="F2151" s="98">
        <f t="shared" si="251"/>
        <v>97.634671365192162</v>
      </c>
      <c r="G2151" s="98">
        <v>60493.183333333334</v>
      </c>
      <c r="H2151" s="98">
        <v>17.151323784722223</v>
      </c>
      <c r="I2151" s="98">
        <v>11274.177722221828</v>
      </c>
      <c r="J2151" s="98">
        <f t="shared" si="247"/>
        <v>63.162148437499994</v>
      </c>
      <c r="K2151" s="98">
        <v>56449.00390625</v>
      </c>
      <c r="L2151" s="98">
        <f t="shared" si="248"/>
        <v>378.51143669697149</v>
      </c>
      <c r="M2151" s="98">
        <f t="shared" si="250"/>
        <v>376.73698475884595</v>
      </c>
      <c r="N2151" s="98">
        <v>10709.9268359375</v>
      </c>
      <c r="O2151" s="98">
        <v>7263.0516666666663</v>
      </c>
      <c r="P2151" s="98">
        <v>396.60750000000002</v>
      </c>
      <c r="Q2151" s="98">
        <v>18.096063303028544</v>
      </c>
      <c r="R2151" s="98">
        <f t="shared" si="252"/>
        <v>19.206084703002951</v>
      </c>
      <c r="S2151" s="98">
        <f t="shared" si="249"/>
        <v>1085.7637981817127</v>
      </c>
      <c r="T2151" s="101">
        <v>13.11036452370935</v>
      </c>
    </row>
    <row r="2152" spans="2:20" x14ac:dyDescent="0.2">
      <c r="B2152" s="100">
        <v>43750.5</v>
      </c>
      <c r="C2152" s="98">
        <v>15.271983247862922</v>
      </c>
      <c r="D2152" s="98">
        <f t="shared" si="246"/>
        <v>11.142147070771387</v>
      </c>
      <c r="E2152" s="98">
        <v>91.782083333333333</v>
      </c>
      <c r="F2152" s="98">
        <f t="shared" si="251"/>
        <v>97.371285948525511</v>
      </c>
      <c r="G2152" s="98">
        <v>65298.595212765533</v>
      </c>
      <c r="H2152" s="98">
        <v>17.154633246527776</v>
      </c>
      <c r="I2152" s="98">
        <v>12350.461033333142</v>
      </c>
      <c r="J2152" s="98">
        <f t="shared" si="247"/>
        <v>74.627450086805553</v>
      </c>
      <c r="K2152" s="98">
        <v>56449.00390625</v>
      </c>
      <c r="L2152" s="98">
        <f t="shared" si="248"/>
        <v>378.74540832279871</v>
      </c>
      <c r="M2152" s="98">
        <f t="shared" si="250"/>
        <v>376.81261218651179</v>
      </c>
      <c r="N2152" s="98">
        <v>11523.785337727864</v>
      </c>
      <c r="O2152" s="98">
        <v>7535.4708333333338</v>
      </c>
      <c r="P2152" s="98">
        <v>395.84311728394692</v>
      </c>
      <c r="Q2152" s="98">
        <v>17.097708961148228</v>
      </c>
      <c r="R2152" s="98">
        <f t="shared" si="252"/>
        <v>19.135158921427539</v>
      </c>
      <c r="S2152" s="98">
        <f t="shared" si="249"/>
        <v>1025.8625376688938</v>
      </c>
      <c r="T2152" s="101">
        <v>14.771748876836565</v>
      </c>
    </row>
    <row r="2153" spans="2:20" x14ac:dyDescent="0.2">
      <c r="B2153" s="100">
        <v>43750.541666666664</v>
      </c>
      <c r="C2153" s="98">
        <v>15.642646322250366</v>
      </c>
      <c r="D2153" s="98">
        <f t="shared" si="246"/>
        <v>11.175351713157397</v>
      </c>
      <c r="E2153" s="98">
        <v>86.054666666686529</v>
      </c>
      <c r="F2153" s="98">
        <f t="shared" si="251"/>
        <v>96.894870439266455</v>
      </c>
      <c r="G2153" s="98">
        <v>70951.810618846808</v>
      </c>
      <c r="H2153" s="98">
        <v>16.870768229166668</v>
      </c>
      <c r="I2153" s="98">
        <v>13412.016384259259</v>
      </c>
      <c r="J2153" s="98">
        <f t="shared" si="247"/>
        <v>69.183898437519858</v>
      </c>
      <c r="K2153" s="98">
        <v>56449.00390625</v>
      </c>
      <c r="L2153" s="98">
        <f t="shared" si="248"/>
        <v>377.68363357653379</v>
      </c>
      <c r="M2153" s="98">
        <f t="shared" si="250"/>
        <v>376.94593725561271</v>
      </c>
      <c r="N2153" s="98">
        <v>11712.177491861979</v>
      </c>
      <c r="O2153" s="98">
        <v>7642.3325000000004</v>
      </c>
      <c r="P2153" s="98">
        <v>396.01564814832477</v>
      </c>
      <c r="Q2153" s="98">
        <v>18.332014571790996</v>
      </c>
      <c r="R2153" s="98">
        <f t="shared" si="252"/>
        <v>19.006861748820139</v>
      </c>
      <c r="S2153" s="98">
        <f t="shared" si="249"/>
        <v>1099.9208743074598</v>
      </c>
      <c r="T2153" s="101">
        <v>15.679498659457183</v>
      </c>
    </row>
    <row r="2154" spans="2:20" x14ac:dyDescent="0.2">
      <c r="B2154" s="100">
        <v>43750.583333333336</v>
      </c>
      <c r="C2154" s="98">
        <v>15.49292746844184</v>
      </c>
      <c r="D2154" s="98">
        <f t="shared" si="246"/>
        <v>11.227731729662407</v>
      </c>
      <c r="E2154" s="98">
        <v>114.24</v>
      </c>
      <c r="F2154" s="98">
        <f t="shared" si="251"/>
        <v>98.052821828155345</v>
      </c>
      <c r="G2154" s="98">
        <v>76737.506597222222</v>
      </c>
      <c r="H2154" s="98">
        <v>17.258441840277779</v>
      </c>
      <c r="I2154" s="98">
        <v>14489.4375</v>
      </c>
      <c r="J2154" s="98">
        <f t="shared" si="247"/>
        <v>96.981558159722212</v>
      </c>
      <c r="K2154" s="98">
        <v>56449.00390625</v>
      </c>
      <c r="L2154" s="98">
        <f t="shared" si="248"/>
        <v>376.3813302944518</v>
      </c>
      <c r="M2154" s="98">
        <f t="shared" si="250"/>
        <v>376.98585344344275</v>
      </c>
      <c r="N2154" s="98">
        <v>11707.765197753906</v>
      </c>
      <c r="O2154" s="98">
        <v>7659.5141666666668</v>
      </c>
      <c r="P2154" s="98">
        <v>396.0060185185406</v>
      </c>
      <c r="Q2154" s="98">
        <v>19.624688224088814</v>
      </c>
      <c r="R2154" s="98">
        <f t="shared" si="252"/>
        <v>18.972748030126336</v>
      </c>
      <c r="S2154" s="98">
        <f t="shared" si="249"/>
        <v>1177.4812934453289</v>
      </c>
      <c r="T2154" s="101">
        <v>15.803642548577239</v>
      </c>
    </row>
    <row r="2155" spans="2:20" x14ac:dyDescent="0.2">
      <c r="B2155" s="100">
        <v>43750.625</v>
      </c>
      <c r="C2155" s="98">
        <v>14.2436689103105</v>
      </c>
      <c r="D2155" s="98">
        <f t="shared" si="246"/>
        <v>11.24249317655139</v>
      </c>
      <c r="E2155" s="98">
        <v>71.961111111111109</v>
      </c>
      <c r="F2155" s="98">
        <f t="shared" si="251"/>
        <v>96.250900531859045</v>
      </c>
      <c r="G2155" s="98">
        <v>82213.128763438857</v>
      </c>
      <c r="H2155" s="98">
        <v>16.810015190972223</v>
      </c>
      <c r="I2155" s="98">
        <v>15553.157829629623</v>
      </c>
      <c r="J2155" s="98">
        <f t="shared" si="247"/>
        <v>55.151095920138886</v>
      </c>
      <c r="K2155" s="98">
        <v>56449.00390625</v>
      </c>
      <c r="L2155" s="98">
        <f t="shared" si="248"/>
        <v>378.01072154435019</v>
      </c>
      <c r="M2155" s="98">
        <f t="shared" si="250"/>
        <v>377.13774686974358</v>
      </c>
      <c r="N2155" s="98">
        <v>10997.054020996095</v>
      </c>
      <c r="O2155" s="98">
        <v>7310.2341666666671</v>
      </c>
      <c r="P2155" s="98">
        <v>396.6297222222388</v>
      </c>
      <c r="Q2155" s="98">
        <v>18.619000677888593</v>
      </c>
      <c r="R2155" s="98">
        <f t="shared" si="252"/>
        <v>18.863998893950448</v>
      </c>
      <c r="S2155" s="98">
        <f t="shared" si="249"/>
        <v>1117.1400406733155</v>
      </c>
      <c r="T2155" s="101">
        <v>15.166221191529702</v>
      </c>
    </row>
    <row r="2156" spans="2:20" x14ac:dyDescent="0.2">
      <c r="B2156" s="100">
        <v>43750.666666666664</v>
      </c>
      <c r="C2156" s="98">
        <v>13.959468853031803</v>
      </c>
      <c r="D2156" s="98">
        <f t="shared" si="246"/>
        <v>11.260218434012858</v>
      </c>
      <c r="E2156" s="98">
        <v>120.92444444444445</v>
      </c>
      <c r="F2156" s="98">
        <f t="shared" si="251"/>
        <v>98.571013379081265</v>
      </c>
      <c r="G2156" s="98">
        <v>88245.117958662246</v>
      </c>
      <c r="H2156" s="98">
        <v>18.655034722222222</v>
      </c>
      <c r="I2156" s="98">
        <v>16630.249488304256</v>
      </c>
      <c r="J2156" s="98">
        <f t="shared" si="247"/>
        <v>102.26940972222222</v>
      </c>
      <c r="K2156" s="98">
        <v>56449.00390625</v>
      </c>
      <c r="L2156" s="98">
        <f t="shared" si="248"/>
        <v>377.90756179858414</v>
      </c>
      <c r="M2156" s="98">
        <f t="shared" si="250"/>
        <v>377.18911579219451</v>
      </c>
      <c r="N2156" s="98">
        <v>10839.946032714844</v>
      </c>
      <c r="O2156" s="98">
        <v>7277.9949999999999</v>
      </c>
      <c r="P2156" s="98">
        <v>396.87083333333334</v>
      </c>
      <c r="Q2156" s="98">
        <v>18.963271534749204</v>
      </c>
      <c r="R2156" s="98">
        <f t="shared" si="252"/>
        <v>18.865511915944072</v>
      </c>
      <c r="S2156" s="98">
        <f t="shared" si="249"/>
        <v>1137.7962920849523</v>
      </c>
      <c r="T2156" s="101">
        <v>14.554677384627672</v>
      </c>
    </row>
    <row r="2157" spans="2:20" x14ac:dyDescent="0.2">
      <c r="B2157" s="100">
        <v>43750.708333333336</v>
      </c>
      <c r="C2157" s="98">
        <v>13.345321639908684</v>
      </c>
      <c r="D2157" s="98">
        <f t="shared" si="246"/>
        <v>11.268944990421893</v>
      </c>
      <c r="E2157" s="98">
        <v>100.22680555555556</v>
      </c>
      <c r="F2157" s="98">
        <f t="shared" si="251"/>
        <v>97.251285369822028</v>
      </c>
      <c r="G2157" s="98">
        <v>94313.018727597126</v>
      </c>
      <c r="H2157" s="98">
        <v>19.947808159722221</v>
      </c>
      <c r="I2157" s="98">
        <v>17710.783888888887</v>
      </c>
      <c r="J2157" s="98">
        <f t="shared" si="247"/>
        <v>80.278997395833329</v>
      </c>
      <c r="K2157" s="98">
        <v>56449.00390625</v>
      </c>
      <c r="L2157" s="98">
        <f t="shared" si="248"/>
        <v>377.71544551539751</v>
      </c>
      <c r="M2157" s="98">
        <f t="shared" si="250"/>
        <v>377.18119993914326</v>
      </c>
      <c r="N2157" s="98">
        <v>10439.508688964845</v>
      </c>
      <c r="O2157" s="98">
        <v>7213.5541666666668</v>
      </c>
      <c r="P2157" s="98">
        <v>396.2788888888889</v>
      </c>
      <c r="Q2157" s="98">
        <v>18.563443373491367</v>
      </c>
      <c r="R2157" s="98">
        <f t="shared" si="252"/>
        <v>18.904041194921216</v>
      </c>
      <c r="S2157" s="98">
        <f t="shared" si="249"/>
        <v>1113.8066024094819</v>
      </c>
      <c r="T2157" s="101">
        <v>14.051703459469847</v>
      </c>
    </row>
    <row r="2158" spans="2:20" x14ac:dyDescent="0.2">
      <c r="B2158" s="100">
        <v>43750.75</v>
      </c>
      <c r="C2158" s="98">
        <v>13.084187644144727</v>
      </c>
      <c r="D2158" s="98">
        <f t="shared" si="246"/>
        <v>11.270000554124833</v>
      </c>
      <c r="E2158" s="98">
        <v>92.104166666666671</v>
      </c>
      <c r="F2158" s="98">
        <f t="shared" si="251"/>
        <v>97.193866388340538</v>
      </c>
      <c r="G2158" s="98">
        <v>100744.00555555556</v>
      </c>
      <c r="H2158" s="98">
        <v>17.192567274305556</v>
      </c>
      <c r="I2158" s="98">
        <v>18785.755277777778</v>
      </c>
      <c r="J2158" s="98">
        <f t="shared" si="247"/>
        <v>74.911599392361111</v>
      </c>
      <c r="K2158" s="98">
        <v>56449.00390625</v>
      </c>
      <c r="L2158" s="98">
        <f t="shared" si="248"/>
        <v>377.39039647366337</v>
      </c>
      <c r="M2158" s="98">
        <f t="shared" si="250"/>
        <v>377.1597641077629</v>
      </c>
      <c r="N2158" s="98">
        <v>10168.945880533855</v>
      </c>
      <c r="O2158" s="98">
        <v>7189.5825000000004</v>
      </c>
      <c r="P2158" s="98">
        <v>395.61851851854061</v>
      </c>
      <c r="Q2158" s="98">
        <v>18.228122044877253</v>
      </c>
      <c r="R2158" s="98">
        <f t="shared" si="252"/>
        <v>18.908018821570128</v>
      </c>
      <c r="S2158" s="98">
        <f t="shared" si="249"/>
        <v>1093.6873226926352</v>
      </c>
      <c r="T2158" s="101">
        <v>13.45587077419985</v>
      </c>
    </row>
    <row r="2159" spans="2:20" x14ac:dyDescent="0.2">
      <c r="B2159" s="100">
        <v>43750.791666666664</v>
      </c>
      <c r="C2159" s="98">
        <v>12.922052593585104</v>
      </c>
      <c r="D2159" s="98">
        <f t="shared" si="246"/>
        <v>11.269917211635962</v>
      </c>
      <c r="E2159" s="98">
        <v>99.92583333333333</v>
      </c>
      <c r="F2159" s="98">
        <f t="shared" si="251"/>
        <v>97.737095555007201</v>
      </c>
      <c r="G2159" s="98">
        <v>106323.30518518832</v>
      </c>
      <c r="H2159" s="98">
        <v>17.010492621527778</v>
      </c>
      <c r="I2159" s="98">
        <v>19856.056319444411</v>
      </c>
      <c r="J2159" s="98">
        <f t="shared" si="247"/>
        <v>82.915340711805555</v>
      </c>
      <c r="K2159" s="98">
        <v>56449.00390625</v>
      </c>
      <c r="L2159" s="98">
        <f t="shared" si="248"/>
        <v>379.71772794379694</v>
      </c>
      <c r="M2159" s="98">
        <f t="shared" si="250"/>
        <v>377.26695013634827</v>
      </c>
      <c r="N2159" s="98">
        <v>10046.557870279948</v>
      </c>
      <c r="O2159" s="98">
        <v>7183.461666666667</v>
      </c>
      <c r="P2159" s="98">
        <v>396.04444444444442</v>
      </c>
      <c r="Q2159" s="98">
        <v>16.326716500647485</v>
      </c>
      <c r="R2159" s="98">
        <f t="shared" si="252"/>
        <v>18.792418441132856</v>
      </c>
      <c r="S2159" s="98">
        <f t="shared" si="249"/>
        <v>979.60299003884916</v>
      </c>
      <c r="T2159" s="101">
        <v>13.342663799656762</v>
      </c>
    </row>
    <row r="2160" spans="2:20" x14ac:dyDescent="0.2">
      <c r="B2160" s="100">
        <v>43750.833333333336</v>
      </c>
      <c r="C2160" s="98">
        <v>12.85572417428717</v>
      </c>
      <c r="D2160" s="98">
        <f t="shared" si="246"/>
        <v>11.259505071799305</v>
      </c>
      <c r="E2160" s="98">
        <v>109.35944444444445</v>
      </c>
      <c r="F2160" s="98">
        <f t="shared" si="251"/>
        <v>97.916192777229412</v>
      </c>
      <c r="G2160" s="98">
        <v>112681.77437810712</v>
      </c>
      <c r="H2160" s="98">
        <v>17.284711371527777</v>
      </c>
      <c r="I2160" s="98">
        <v>20928.187427777772</v>
      </c>
      <c r="J2160" s="98">
        <f t="shared" si="247"/>
        <v>92.074733072916672</v>
      </c>
      <c r="K2160" s="98">
        <v>56449.00390625</v>
      </c>
      <c r="L2160" s="98">
        <f t="shared" si="248"/>
        <v>378.26660352199025</v>
      </c>
      <c r="M2160" s="98">
        <f t="shared" si="250"/>
        <v>377.41297370574529</v>
      </c>
      <c r="N2160" s="98">
        <v>10039.252238769532</v>
      </c>
      <c r="O2160" s="98">
        <v>7191.8450000000003</v>
      </c>
      <c r="P2160" s="98">
        <v>395.95833333333331</v>
      </c>
      <c r="Q2160" s="98">
        <v>17.691729811343055</v>
      </c>
      <c r="R2160" s="98">
        <f t="shared" si="252"/>
        <v>18.644023472556782</v>
      </c>
      <c r="S2160" s="98">
        <f t="shared" si="249"/>
        <v>1061.5037886805833</v>
      </c>
      <c r="T2160" s="101">
        <v>13.267125226527892</v>
      </c>
    </row>
    <row r="2161" spans="2:20" x14ac:dyDescent="0.2">
      <c r="B2161" s="100">
        <v>43750.875</v>
      </c>
      <c r="C2161" s="98">
        <v>12.779271844969545</v>
      </c>
      <c r="D2161" s="98">
        <f t="shared" si="246"/>
        <v>11.246174325056337</v>
      </c>
      <c r="E2161" s="98">
        <v>99.096388888888896</v>
      </c>
      <c r="F2161" s="98">
        <f t="shared" si="251"/>
        <v>97.626493703155347</v>
      </c>
      <c r="G2161" s="98">
        <v>118404.7630370393</v>
      </c>
      <c r="H2161" s="98">
        <v>17.270898437500001</v>
      </c>
      <c r="I2161" s="98">
        <v>22000.519722222223</v>
      </c>
      <c r="J2161" s="98">
        <f t="shared" si="247"/>
        <v>81.825490451388902</v>
      </c>
      <c r="K2161" s="98">
        <v>56449.00390625</v>
      </c>
      <c r="L2161" s="98">
        <f t="shared" si="248"/>
        <v>374.8722889338232</v>
      </c>
      <c r="M2161" s="98">
        <f t="shared" si="250"/>
        <v>377.39193166810213</v>
      </c>
      <c r="N2161" s="98">
        <v>10031.621044921874</v>
      </c>
      <c r="O2161" s="98">
        <v>7185.2941666666666</v>
      </c>
      <c r="P2161" s="98">
        <v>395.44425925927032</v>
      </c>
      <c r="Q2161" s="98">
        <v>20.571970325447101</v>
      </c>
      <c r="R2161" s="98">
        <f t="shared" si="252"/>
        <v>18.643865664521361</v>
      </c>
      <c r="S2161" s="98">
        <f t="shared" si="249"/>
        <v>1234.3182195268259</v>
      </c>
      <c r="T2161" s="101">
        <v>13.257190198209654</v>
      </c>
    </row>
    <row r="2162" spans="2:20" x14ac:dyDescent="0.2">
      <c r="B2162" s="100">
        <v>43750.916666666664</v>
      </c>
      <c r="C2162" s="98">
        <v>12.236971360842388</v>
      </c>
      <c r="D2162" s="98">
        <f t="shared" si="246"/>
        <v>11.227320284072114</v>
      </c>
      <c r="E2162" s="98">
        <v>90.603333333333339</v>
      </c>
      <c r="F2162" s="98">
        <f t="shared" si="251"/>
        <v>97.303249104388101</v>
      </c>
      <c r="G2162" s="98">
        <v>124625.51944444259</v>
      </c>
      <c r="H2162" s="98">
        <v>17.231467013888889</v>
      </c>
      <c r="I2162" s="98">
        <v>23088.459166666667</v>
      </c>
      <c r="J2162" s="98">
        <f t="shared" si="247"/>
        <v>73.37186631944445</v>
      </c>
      <c r="K2162" s="98">
        <v>56449.00390625</v>
      </c>
      <c r="L2162" s="98">
        <f t="shared" si="248"/>
        <v>376.27039893580394</v>
      </c>
      <c r="M2162" s="98">
        <f t="shared" si="250"/>
        <v>377.43094819284937</v>
      </c>
      <c r="N2162" s="98">
        <v>9596.8615730794263</v>
      </c>
      <c r="O2162" s="98">
        <v>7182.8783333333331</v>
      </c>
      <c r="P2162" s="98">
        <v>396.00709876543948</v>
      </c>
      <c r="Q2162" s="98">
        <v>19.736699829635519</v>
      </c>
      <c r="R2162" s="98">
        <f t="shared" si="252"/>
        <v>18.610780209733267</v>
      </c>
      <c r="S2162" s="98">
        <f t="shared" si="249"/>
        <v>1184.2019897781311</v>
      </c>
      <c r="T2162" s="101">
        <v>12.8691830997565</v>
      </c>
    </row>
    <row r="2163" spans="2:20" x14ac:dyDescent="0.2">
      <c r="B2163" s="100">
        <v>43750.958333333336</v>
      </c>
      <c r="C2163" s="98">
        <v>11.85297003500262</v>
      </c>
      <c r="D2163" s="98">
        <f t="shared" si="246"/>
        <v>11.217146441018606</v>
      </c>
      <c r="E2163" s="98">
        <v>119.5266161615981</v>
      </c>
      <c r="F2163" s="98">
        <f t="shared" si="251"/>
        <v>98.353304870380612</v>
      </c>
      <c r="G2163" s="98">
        <v>130606.35260047304</v>
      </c>
      <c r="H2163" s="98">
        <v>17.492502170138888</v>
      </c>
      <c r="I2163" s="98">
        <v>24151.630631312561</v>
      </c>
      <c r="J2163" s="98">
        <f t="shared" si="247"/>
        <v>102.03411399145921</v>
      </c>
      <c r="K2163" s="98">
        <v>56449.00390625</v>
      </c>
      <c r="L2163" s="98">
        <f t="shared" si="248"/>
        <v>375.80182682101662</v>
      </c>
      <c r="M2163" s="98">
        <f t="shared" si="250"/>
        <v>377.40980973667433</v>
      </c>
      <c r="N2163" s="98">
        <v>9355.3043481445311</v>
      </c>
      <c r="O2163" s="98">
        <v>7180.9849999999997</v>
      </c>
      <c r="P2163" s="98">
        <v>395.65934575111095</v>
      </c>
      <c r="Q2163" s="98">
        <v>19.857518930094344</v>
      </c>
      <c r="R2163" s="98">
        <f t="shared" si="252"/>
        <v>18.626879059858961</v>
      </c>
      <c r="S2163" s="98">
        <f t="shared" si="249"/>
        <v>1191.4511358056607</v>
      </c>
      <c r="T2163" s="101">
        <v>12.408258370279153</v>
      </c>
    </row>
    <row r="2164" spans="2:20" x14ac:dyDescent="0.2">
      <c r="B2164" s="100">
        <v>43751</v>
      </c>
      <c r="C2164" s="98">
        <v>11.247464036236311</v>
      </c>
      <c r="D2164" s="98">
        <f t="shared" ref="D2164:D2227" si="253">AVERAGE(C2141:C2164)</f>
        <v>11.203350450457423</v>
      </c>
      <c r="E2164" s="98">
        <v>89.97462962961859</v>
      </c>
      <c r="F2164" s="98">
        <f t="shared" si="251"/>
        <v>97.47780332717025</v>
      </c>
      <c r="G2164" s="98">
        <v>136665.92996632788</v>
      </c>
      <c r="H2164" s="98">
        <v>20.363140190972221</v>
      </c>
      <c r="I2164" s="98">
        <v>25224.231677529548</v>
      </c>
      <c r="J2164" s="98">
        <f t="shared" si="247"/>
        <v>69.611489438646373</v>
      </c>
      <c r="K2164" s="98">
        <v>56449.00390625</v>
      </c>
      <c r="L2164" s="98">
        <f t="shared" si="248"/>
        <v>377.26665213458654</v>
      </c>
      <c r="M2164" s="98">
        <f t="shared" si="250"/>
        <v>377.41960342794056</v>
      </c>
      <c r="N2164" s="98">
        <v>9020.7988834635416</v>
      </c>
      <c r="O2164" s="98">
        <v>7178.6158333333333</v>
      </c>
      <c r="P2164" s="98">
        <v>395.94111111111113</v>
      </c>
      <c r="Q2164" s="98">
        <v>18.674458976524573</v>
      </c>
      <c r="R2164" s="98">
        <f t="shared" si="252"/>
        <v>18.61968567723298</v>
      </c>
      <c r="S2164" s="98">
        <f t="shared" si="249"/>
        <v>1120.4675385914743</v>
      </c>
      <c r="T2164" s="101">
        <v>12.01030818382899</v>
      </c>
    </row>
    <row r="2165" spans="2:20" x14ac:dyDescent="0.2">
      <c r="B2165" s="100">
        <v>43751.041666666664</v>
      </c>
      <c r="C2165" s="98">
        <v>10.173672202428959</v>
      </c>
      <c r="D2165" s="98">
        <f t="shared" si="253"/>
        <v>11.193961512671661</v>
      </c>
      <c r="E2165" s="98">
        <v>92.833333333333329</v>
      </c>
      <c r="F2165" s="98">
        <f t="shared" si="251"/>
        <v>97.470214592601792</v>
      </c>
      <c r="G2165" s="98">
        <v>3239.9083333333333</v>
      </c>
      <c r="H2165" s="98">
        <v>17.615831163194443</v>
      </c>
      <c r="I2165" s="98">
        <v>690.18555555555554</v>
      </c>
      <c r="J2165" s="98">
        <f t="shared" si="247"/>
        <v>75.217502170138886</v>
      </c>
      <c r="K2165" s="98">
        <v>7670.6371847958035</v>
      </c>
      <c r="L2165" s="98">
        <f t="shared" si="248"/>
        <v>378.41839882204926</v>
      </c>
      <c r="M2165" s="98">
        <f t="shared" si="250"/>
        <v>377.41906155518728</v>
      </c>
      <c r="N2165" s="98">
        <v>8630.8860164388025</v>
      </c>
      <c r="O2165" s="98">
        <v>7178.9016666666666</v>
      </c>
      <c r="P2165" s="98">
        <v>396.3372953216483</v>
      </c>
      <c r="Q2165" s="98">
        <v>17.918896499599018</v>
      </c>
      <c r="R2165" s="98">
        <f t="shared" si="252"/>
        <v>18.644267054128996</v>
      </c>
      <c r="S2165" s="98">
        <f t="shared" si="249"/>
        <v>1075.133789975941</v>
      </c>
      <c r="T2165" s="101">
        <v>11.427101889487142</v>
      </c>
    </row>
    <row r="2166" spans="2:20" x14ac:dyDescent="0.2">
      <c r="B2166" s="100">
        <v>43751.083333333336</v>
      </c>
      <c r="C2166" s="98">
        <v>9.0262903725923707</v>
      </c>
      <c r="D2166" s="98">
        <f t="shared" si="253"/>
        <v>11.191242597947635</v>
      </c>
      <c r="E2166" s="98">
        <v>91.674444444444447</v>
      </c>
      <c r="F2166" s="98">
        <f t="shared" si="251"/>
        <v>97.54692755556475</v>
      </c>
      <c r="G2166" s="98">
        <v>8375.1302052060764</v>
      </c>
      <c r="H2166" s="98">
        <v>16.750423177083334</v>
      </c>
      <c r="I2166" s="98">
        <v>1496.4924944441807</v>
      </c>
      <c r="J2166" s="98">
        <f t="shared" si="247"/>
        <v>74.924021267361113</v>
      </c>
      <c r="K2166" s="98">
        <v>21797.304849446613</v>
      </c>
      <c r="L2166" s="98">
        <f t="shared" si="248"/>
        <v>378.15474008775004</v>
      </c>
      <c r="M2166" s="98">
        <f t="shared" si="250"/>
        <v>377.43022047426621</v>
      </c>
      <c r="N2166" s="98">
        <v>7774.8932816569013</v>
      </c>
      <c r="O2166" s="98">
        <v>7177.9766666666665</v>
      </c>
      <c r="P2166" s="98">
        <v>395.96803240740877</v>
      </c>
      <c r="Q2166" s="98">
        <v>17.813292319658729</v>
      </c>
      <c r="R2166" s="98">
        <f t="shared" si="252"/>
        <v>18.625965966840965</v>
      </c>
      <c r="S2166" s="98">
        <f t="shared" si="249"/>
        <v>1068.7975391795237</v>
      </c>
      <c r="T2166" s="101">
        <v>10.613532662158315</v>
      </c>
    </row>
    <row r="2167" spans="2:20" x14ac:dyDescent="0.2">
      <c r="B2167" s="100">
        <v>43751.125</v>
      </c>
      <c r="C2167" s="98">
        <v>7.8643296794286126</v>
      </c>
      <c r="D2167" s="98">
        <f t="shared" si="253"/>
        <v>11.187005462968422</v>
      </c>
      <c r="E2167" s="98">
        <v>100.52268518519071</v>
      </c>
      <c r="F2167" s="98">
        <f t="shared" si="251"/>
        <v>97.343405179021772</v>
      </c>
      <c r="G2167" s="98">
        <v>14178.179538337919</v>
      </c>
      <c r="H2167" s="98">
        <v>16.973567708333334</v>
      </c>
      <c r="I2167" s="98">
        <v>2568.7066435185161</v>
      </c>
      <c r="J2167" s="98">
        <f t="shared" si="247"/>
        <v>83.549117476857376</v>
      </c>
      <c r="K2167" s="98">
        <v>33938.505025499129</v>
      </c>
      <c r="L2167" s="98">
        <f t="shared" si="248"/>
        <v>377.28151089133075</v>
      </c>
      <c r="M2167" s="98">
        <f t="shared" si="250"/>
        <v>377.42047995300908</v>
      </c>
      <c r="N2167" s="98">
        <v>6907.797412923177</v>
      </c>
      <c r="O2167" s="98">
        <v>7176.6850000000004</v>
      </c>
      <c r="P2167" s="98">
        <v>395.70907407407958</v>
      </c>
      <c r="Q2167" s="98">
        <v>18.427563182748855</v>
      </c>
      <c r="R2167" s="98">
        <f t="shared" si="252"/>
        <v>18.633931245593903</v>
      </c>
      <c r="S2167" s="98">
        <f t="shared" si="249"/>
        <v>1105.6537909649314</v>
      </c>
      <c r="T2167" s="101">
        <v>9.2020155274926214</v>
      </c>
    </row>
    <row r="2168" spans="2:20" x14ac:dyDescent="0.2">
      <c r="B2168" s="100">
        <v>43751.166666666664</v>
      </c>
      <c r="C2168" s="98">
        <v>7.5799071585348186</v>
      </c>
      <c r="D2168" s="98">
        <f t="shared" si="253"/>
        <v>11.197894892332407</v>
      </c>
      <c r="E2168" s="98">
        <v>100.6950925925043</v>
      </c>
      <c r="F2168" s="98">
        <f t="shared" si="251"/>
        <v>96.973918296302045</v>
      </c>
      <c r="G2168" s="98">
        <v>19799.908564817408</v>
      </c>
      <c r="H2168" s="98">
        <v>17.302278645833333</v>
      </c>
      <c r="I2168" s="98">
        <v>3643.7408333333333</v>
      </c>
      <c r="J2168" s="98">
        <f t="shared" si="247"/>
        <v>83.392813946670969</v>
      </c>
      <c r="K2168" s="98">
        <v>41476.16503306463</v>
      </c>
      <c r="L2168" s="98">
        <f t="shared" si="248"/>
        <v>376.82641594691404</v>
      </c>
      <c r="M2168" s="98">
        <f t="shared" si="250"/>
        <v>377.33001361042142</v>
      </c>
      <c r="N2168" s="98">
        <v>6690.7973946126303</v>
      </c>
      <c r="O2168" s="98">
        <v>7176.7658333333329</v>
      </c>
      <c r="P2168" s="98">
        <v>396.15416666666664</v>
      </c>
      <c r="Q2168" s="98">
        <v>19.327750719752576</v>
      </c>
      <c r="R2168" s="98">
        <f t="shared" si="252"/>
        <v>18.72274635362108</v>
      </c>
      <c r="S2168" s="98">
        <f t="shared" si="249"/>
        <v>1159.6650431851544</v>
      </c>
      <c r="T2168" s="101">
        <v>8.3909141014019646</v>
      </c>
    </row>
    <row r="2169" spans="2:20" x14ac:dyDescent="0.2">
      <c r="B2169" s="100">
        <v>43751.208333333336</v>
      </c>
      <c r="C2169" s="98">
        <v>6.6258056391610038</v>
      </c>
      <c r="D2169" s="98">
        <f t="shared" si="253"/>
        <v>11.188617899374643</v>
      </c>
      <c r="E2169" s="98">
        <v>84.137314814809301</v>
      </c>
      <c r="F2169" s="98">
        <f t="shared" si="251"/>
        <v>96.230106567906503</v>
      </c>
      <c r="G2169" s="98">
        <v>25666.18</v>
      </c>
      <c r="H2169" s="98">
        <v>16.935850694444444</v>
      </c>
      <c r="I2169" s="98">
        <v>4698.9227777777778</v>
      </c>
      <c r="J2169" s="98">
        <f t="shared" si="247"/>
        <v>67.201464120364861</v>
      </c>
      <c r="K2169" s="98">
        <v>47464.662957899309</v>
      </c>
      <c r="L2169" s="98">
        <f t="shared" si="248"/>
        <v>376.8030270654005</v>
      </c>
      <c r="M2169" s="98">
        <f t="shared" si="250"/>
        <v>377.27800955803099</v>
      </c>
      <c r="N2169" s="98">
        <v>5985.9090498860678</v>
      </c>
      <c r="O2169" s="98">
        <v>7170.3591666666671</v>
      </c>
      <c r="P2169" s="98">
        <v>396.24111111111114</v>
      </c>
      <c r="Q2169" s="98">
        <v>19.438084045710664</v>
      </c>
      <c r="R2169" s="98">
        <f t="shared" si="252"/>
        <v>18.772852257863345</v>
      </c>
      <c r="S2169" s="98">
        <f t="shared" si="249"/>
        <v>1166.2850427426399</v>
      </c>
      <c r="T2169" s="101">
        <v>7.7358719107839793</v>
      </c>
    </row>
    <row r="2170" spans="2:20" x14ac:dyDescent="0.2">
      <c r="B2170" s="100">
        <v>43751.25</v>
      </c>
      <c r="C2170" s="98">
        <v>6.2406556605030268</v>
      </c>
      <c r="D2170" s="98">
        <f t="shared" si="253"/>
        <v>11.181575682016394</v>
      </c>
      <c r="E2170" s="98">
        <v>113.26111111111111</v>
      </c>
      <c r="F2170" s="98">
        <f t="shared" si="251"/>
        <v>97.464969125776875</v>
      </c>
      <c r="G2170" s="98">
        <v>31563.454954947894</v>
      </c>
      <c r="H2170" s="98">
        <v>20.454144965277777</v>
      </c>
      <c r="I2170" s="98">
        <v>5846.0278907724887</v>
      </c>
      <c r="J2170" s="98">
        <f t="shared" si="247"/>
        <v>92.806966145833329</v>
      </c>
      <c r="K2170" s="98">
        <v>53414.9668218316</v>
      </c>
      <c r="L2170" s="98">
        <f t="shared" si="248"/>
        <v>378.39176635897411</v>
      </c>
      <c r="M2170" s="98">
        <f t="shared" si="250"/>
        <v>377.37746830198807</v>
      </c>
      <c r="N2170" s="98">
        <v>5749.5237349446616</v>
      </c>
      <c r="O2170" s="98">
        <v>7172.583333333333</v>
      </c>
      <c r="P2170" s="98">
        <v>395.6978086419735</v>
      </c>
      <c r="Q2170" s="98">
        <v>17.306042282999389</v>
      </c>
      <c r="R2170" s="98">
        <f t="shared" si="252"/>
        <v>18.67256567533444</v>
      </c>
      <c r="S2170" s="98">
        <f t="shared" si="249"/>
        <v>1038.3625369799634</v>
      </c>
      <c r="T2170" s="101">
        <v>7.1407421291205617</v>
      </c>
    </row>
    <row r="2171" spans="2:20" x14ac:dyDescent="0.2">
      <c r="B2171" s="100">
        <v>43751.291666666664</v>
      </c>
      <c r="C2171" s="98">
        <v>6.121185466978285</v>
      </c>
      <c r="D2171" s="98">
        <f t="shared" si="253"/>
        <v>11.176954133933821</v>
      </c>
      <c r="E2171" s="98">
        <v>88.673177083333329</v>
      </c>
      <c r="F2171" s="98">
        <f t="shared" si="251"/>
        <v>96.262601504249105</v>
      </c>
      <c r="G2171" s="98">
        <v>37100.113223785163</v>
      </c>
      <c r="H2171" s="98">
        <v>20.815191701680671</v>
      </c>
      <c r="I2171" s="98">
        <v>7103.5297222222225</v>
      </c>
      <c r="J2171" s="98">
        <f t="shared" si="247"/>
        <v>67.857985381652654</v>
      </c>
      <c r="K2171" s="98">
        <v>56550.555232120008</v>
      </c>
      <c r="L2171" s="98">
        <f t="shared" si="248"/>
        <v>377.91811757736389</v>
      </c>
      <c r="M2171" s="98">
        <f t="shared" si="250"/>
        <v>377.43224469319745</v>
      </c>
      <c r="N2171" s="98">
        <v>5601.2946105957035</v>
      </c>
      <c r="O2171" s="98">
        <v>7173.5133333333333</v>
      </c>
      <c r="P2171" s="98">
        <v>396.04972222222221</v>
      </c>
      <c r="Q2171" s="98">
        <v>18.131604644858356</v>
      </c>
      <c r="R2171" s="98">
        <f t="shared" si="252"/>
        <v>18.59717200017468</v>
      </c>
      <c r="S2171" s="98">
        <f t="shared" si="249"/>
        <v>1087.8962786915013</v>
      </c>
      <c r="T2171" s="101">
        <v>6.8619847296792758</v>
      </c>
    </row>
    <row r="2172" spans="2:20" x14ac:dyDescent="0.2">
      <c r="B2172" s="100">
        <v>43751.333333333336</v>
      </c>
      <c r="C2172" s="98">
        <v>6.377923093996813</v>
      </c>
      <c r="D2172" s="98">
        <f t="shared" si="253"/>
        <v>11.170677682367765</v>
      </c>
      <c r="E2172" s="98">
        <v>76.653611111111104</v>
      </c>
      <c r="F2172" s="98">
        <f t="shared" si="251"/>
        <v>95.810376801868827</v>
      </c>
      <c r="G2172" s="98">
        <v>42653.133333333331</v>
      </c>
      <c r="H2172" s="98">
        <v>20.333311631944444</v>
      </c>
      <c r="I2172" s="98">
        <v>8350.7911111111116</v>
      </c>
      <c r="J2172" s="98">
        <f t="shared" si="247"/>
        <v>56.320299479166664</v>
      </c>
      <c r="K2172" s="98">
        <v>56553.765625</v>
      </c>
      <c r="L2172" s="98">
        <f t="shared" si="248"/>
        <v>378.91950218664817</v>
      </c>
      <c r="M2172" s="98">
        <f t="shared" si="250"/>
        <v>377.58499488851254</v>
      </c>
      <c r="N2172" s="98">
        <v>5730.3734350585937</v>
      </c>
      <c r="O2172" s="98">
        <v>7174.0008333333335</v>
      </c>
      <c r="P2172" s="98">
        <v>396.58306712962275</v>
      </c>
      <c r="Q2172" s="98">
        <v>17.663564942974546</v>
      </c>
      <c r="R2172" s="98">
        <f t="shared" si="252"/>
        <v>18.482794200692435</v>
      </c>
      <c r="S2172" s="98">
        <f t="shared" si="249"/>
        <v>1059.8138965784728</v>
      </c>
      <c r="T2172" s="101">
        <v>6.905857580761011</v>
      </c>
    </row>
    <row r="2173" spans="2:20" x14ac:dyDescent="0.2">
      <c r="B2173" s="100">
        <v>43751.375</v>
      </c>
      <c r="C2173" s="98">
        <v>7.8817069751242848</v>
      </c>
      <c r="D2173" s="98">
        <f t="shared" si="253"/>
        <v>11.157466318854071</v>
      </c>
      <c r="E2173" s="98">
        <v>97.511111111111106</v>
      </c>
      <c r="F2173" s="98">
        <f t="shared" si="251"/>
        <v>96.368883746313301</v>
      </c>
      <c r="G2173" s="98">
        <v>47629.983838384418</v>
      </c>
      <c r="H2173" s="98">
        <v>21.356108940972224</v>
      </c>
      <c r="I2173" s="98">
        <v>9592.7866666666669</v>
      </c>
      <c r="J2173" s="98">
        <f t="shared" si="247"/>
        <v>76.155002170138886</v>
      </c>
      <c r="K2173" s="98">
        <v>56553.765625</v>
      </c>
      <c r="L2173" s="98">
        <f t="shared" si="248"/>
        <v>378.61144383876683</v>
      </c>
      <c r="M2173" s="98">
        <f t="shared" si="250"/>
        <v>377.68375959001122</v>
      </c>
      <c r="N2173" s="98">
        <v>6608.1746228027341</v>
      </c>
      <c r="O2173" s="98">
        <v>7172.4308333333329</v>
      </c>
      <c r="P2173" s="98">
        <v>395.41611111111109</v>
      </c>
      <c r="Q2173" s="98">
        <v>16.804667272344233</v>
      </c>
      <c r="R2173" s="98">
        <f t="shared" si="252"/>
        <v>18.344902698781947</v>
      </c>
      <c r="S2173" s="98">
        <f t="shared" si="249"/>
        <v>1008.280036340654</v>
      </c>
      <c r="T2173" s="101">
        <v>7.713804712321144</v>
      </c>
    </row>
    <row r="2174" spans="2:20" x14ac:dyDescent="0.2">
      <c r="B2174" s="100">
        <v>43751.416666666664</v>
      </c>
      <c r="C2174" s="98">
        <v>10.558434539117927</v>
      </c>
      <c r="D2174" s="98">
        <f t="shared" si="253"/>
        <v>11.133013021460933</v>
      </c>
      <c r="E2174" s="98">
        <v>82.082722222242097</v>
      </c>
      <c r="F2174" s="98">
        <f t="shared" si="251"/>
        <v>95.589066616684462</v>
      </c>
      <c r="G2174" s="98">
        <v>52997.966500831972</v>
      </c>
      <c r="H2174" s="98">
        <v>20.402712673611113</v>
      </c>
      <c r="I2174" s="98">
        <v>10886.407499999999</v>
      </c>
      <c r="J2174" s="98">
        <f t="shared" si="247"/>
        <v>61.680009548630984</v>
      </c>
      <c r="K2174" s="98">
        <v>56553.765625</v>
      </c>
      <c r="L2174" s="98">
        <f t="shared" si="248"/>
        <v>376.0121399996288</v>
      </c>
      <c r="M2174" s="98">
        <f t="shared" si="250"/>
        <v>377.57827063702479</v>
      </c>
      <c r="N2174" s="98">
        <v>8381.5168391927091</v>
      </c>
      <c r="O2174" s="98">
        <v>7180.7958333333336</v>
      </c>
      <c r="P2174" s="98">
        <v>396.0132638888889</v>
      </c>
      <c r="Q2174" s="98">
        <v>20.001123889260086</v>
      </c>
      <c r="R2174" s="98">
        <f t="shared" si="252"/>
        <v>18.467333202694231</v>
      </c>
      <c r="S2174" s="98">
        <f t="shared" si="249"/>
        <v>1200.0674333556051</v>
      </c>
      <c r="T2174" s="101">
        <v>9.7504520121713476</v>
      </c>
    </row>
    <row r="2175" spans="2:20" x14ac:dyDescent="0.2">
      <c r="B2175" s="100">
        <v>43751.458333333336</v>
      </c>
      <c r="C2175" s="98">
        <v>13.423619022017553</v>
      </c>
      <c r="D2175" s="98">
        <f t="shared" si="253"/>
        <v>11.1170078308649</v>
      </c>
      <c r="E2175" s="98">
        <v>95.444027777777777</v>
      </c>
      <c r="F2175" s="98">
        <f t="shared" si="251"/>
        <v>96.219506431499269</v>
      </c>
      <c r="G2175" s="98">
        <v>58022.398290596007</v>
      </c>
      <c r="H2175" s="98">
        <v>20.269249131944445</v>
      </c>
      <c r="I2175" s="98">
        <v>12113.521388888888</v>
      </c>
      <c r="J2175" s="98">
        <f t="shared" si="247"/>
        <v>75.174778645833328</v>
      </c>
      <c r="K2175" s="98">
        <v>56553.765625</v>
      </c>
      <c r="L2175" s="98">
        <f t="shared" si="248"/>
        <v>378.34076325793234</v>
      </c>
      <c r="M2175" s="98">
        <f t="shared" si="250"/>
        <v>377.57115924373147</v>
      </c>
      <c r="N2175" s="98">
        <v>10347.464545898438</v>
      </c>
      <c r="O2175" s="98">
        <v>7233.8616666666667</v>
      </c>
      <c r="P2175" s="98">
        <v>395.76222222222225</v>
      </c>
      <c r="Q2175" s="98">
        <v>17.42145896428989</v>
      </c>
      <c r="R2175" s="98">
        <f t="shared" si="252"/>
        <v>18.439224688580115</v>
      </c>
      <c r="S2175" s="98">
        <f t="shared" si="249"/>
        <v>1045.2875378573933</v>
      </c>
      <c r="T2175" s="101">
        <v>12.507588170421142</v>
      </c>
    </row>
    <row r="2176" spans="2:20" x14ac:dyDescent="0.2">
      <c r="B2176" s="100">
        <v>43751.5</v>
      </c>
      <c r="C2176" s="98">
        <v>15.098075406994257</v>
      </c>
      <c r="D2176" s="98">
        <f t="shared" si="253"/>
        <v>11.109761670828705</v>
      </c>
      <c r="E2176" s="98">
        <v>81.349444444444444</v>
      </c>
      <c r="F2176" s="98">
        <f t="shared" si="251"/>
        <v>95.784813144462248</v>
      </c>
      <c r="G2176" s="98">
        <v>63378.751500005324</v>
      </c>
      <c r="H2176" s="98">
        <v>20.769694010416668</v>
      </c>
      <c r="I2176" s="98">
        <v>13363.458611111111</v>
      </c>
      <c r="J2176" s="98">
        <f t="shared" si="247"/>
        <v>60.579750434027773</v>
      </c>
      <c r="K2176" s="98">
        <v>56553.765625</v>
      </c>
      <c r="L2176" s="98">
        <f t="shared" si="248"/>
        <v>377.96896963462234</v>
      </c>
      <c r="M2176" s="98">
        <f t="shared" si="250"/>
        <v>377.53880763172418</v>
      </c>
      <c r="N2176" s="98">
        <v>11379.588844401042</v>
      </c>
      <c r="O2176" s="98">
        <v>7472.4208333333336</v>
      </c>
      <c r="P2176" s="98">
        <v>396.12904320988389</v>
      </c>
      <c r="Q2176" s="98">
        <v>18.160073575261567</v>
      </c>
      <c r="R2176" s="98">
        <f t="shared" si="252"/>
        <v>18.483489880834842</v>
      </c>
      <c r="S2176" s="98">
        <f t="shared" si="249"/>
        <v>1089.6044145156941</v>
      </c>
      <c r="T2176" s="101">
        <v>14.560573344601369</v>
      </c>
    </row>
    <row r="2177" spans="2:20" x14ac:dyDescent="0.2">
      <c r="B2177" s="100">
        <v>43751.541666666664</v>
      </c>
      <c r="C2177" s="98">
        <v>15.397279091411166</v>
      </c>
      <c r="D2177" s="98">
        <f t="shared" si="253"/>
        <v>11.099538036210406</v>
      </c>
      <c r="E2177" s="98">
        <v>123.57370370374785</v>
      </c>
      <c r="F2177" s="98">
        <f t="shared" si="251"/>
        <v>97.348106354339805</v>
      </c>
      <c r="G2177" s="98">
        <v>69475.171296295855</v>
      </c>
      <c r="H2177" s="98">
        <v>20.500846354166665</v>
      </c>
      <c r="I2177" s="98">
        <v>14592.807500000001</v>
      </c>
      <c r="J2177" s="98">
        <f t="shared" si="247"/>
        <v>103.07285734958118</v>
      </c>
      <c r="K2177" s="98">
        <v>56553.765625</v>
      </c>
      <c r="L2177" s="98">
        <f t="shared" si="248"/>
        <v>376.60437730375679</v>
      </c>
      <c r="M2177" s="98">
        <f t="shared" si="250"/>
        <v>377.49383862035842</v>
      </c>
      <c r="N2177" s="98">
        <v>11603.098847656251</v>
      </c>
      <c r="O2177" s="98">
        <v>7567.435833333333</v>
      </c>
      <c r="P2177" s="98">
        <v>395.80952380952738</v>
      </c>
      <c r="Q2177" s="98">
        <v>19.205146505770585</v>
      </c>
      <c r="R2177" s="98">
        <f t="shared" si="252"/>
        <v>18.51987037808399</v>
      </c>
      <c r="S2177" s="98">
        <f t="shared" si="249"/>
        <v>1152.3087903462351</v>
      </c>
      <c r="T2177" s="101">
        <v>15.515111872473629</v>
      </c>
    </row>
    <row r="2178" spans="2:20" x14ac:dyDescent="0.2">
      <c r="B2178" s="100">
        <v>43751.583333333336</v>
      </c>
      <c r="C2178" s="98">
        <v>14.953713352415297</v>
      </c>
      <c r="D2178" s="98">
        <f t="shared" si="253"/>
        <v>11.077070781375967</v>
      </c>
      <c r="E2178" s="98">
        <v>95.265000000000001</v>
      </c>
      <c r="F2178" s="98">
        <f t="shared" si="251"/>
        <v>96.557481354339814</v>
      </c>
      <c r="G2178" s="98">
        <v>75874.877777773538</v>
      </c>
      <c r="H2178" s="98">
        <v>20.327050781250001</v>
      </c>
      <c r="I2178" s="98">
        <v>15837.879722222222</v>
      </c>
      <c r="J2178" s="98">
        <f t="shared" si="247"/>
        <v>74.937949218749992</v>
      </c>
      <c r="K2178" s="98">
        <v>56553.765625</v>
      </c>
      <c r="L2178" s="98">
        <f t="shared" si="248"/>
        <v>375.85101991949807</v>
      </c>
      <c r="M2178" s="98">
        <f t="shared" si="250"/>
        <v>377.47174235473534</v>
      </c>
      <c r="N2178" s="98">
        <v>11377.925168457032</v>
      </c>
      <c r="O2178" s="98">
        <v>7470.9775</v>
      </c>
      <c r="P2178" s="98">
        <v>396.34083333331677</v>
      </c>
      <c r="Q2178" s="98">
        <v>20.489813413818677</v>
      </c>
      <c r="R2178" s="98">
        <f t="shared" si="252"/>
        <v>18.5559172609894</v>
      </c>
      <c r="S2178" s="98">
        <f t="shared" si="249"/>
        <v>1229.3888048291205</v>
      </c>
      <c r="T2178" s="101">
        <v>15.401512810124292</v>
      </c>
    </row>
    <row r="2179" spans="2:20" x14ac:dyDescent="0.2">
      <c r="B2179" s="100">
        <v>43751.625</v>
      </c>
      <c r="C2179" s="98">
        <v>14.136790596644083</v>
      </c>
      <c r="D2179" s="98">
        <f t="shared" si="253"/>
        <v>11.072617518306535</v>
      </c>
      <c r="E2179" s="98">
        <v>80.25888888888889</v>
      </c>
      <c r="F2179" s="98">
        <f t="shared" si="251"/>
        <v>96.903222095080579</v>
      </c>
      <c r="G2179" s="98">
        <v>81535.990074074129</v>
      </c>
      <c r="H2179" s="98">
        <v>20.279090711805555</v>
      </c>
      <c r="I2179" s="98">
        <v>17071.946944444444</v>
      </c>
      <c r="J2179" s="98">
        <f t="shared" si="247"/>
        <v>59.979798177083339</v>
      </c>
      <c r="K2179" s="98">
        <v>56553.765625</v>
      </c>
      <c r="L2179" s="98">
        <f t="shared" si="248"/>
        <v>378.33999700933276</v>
      </c>
      <c r="M2179" s="98">
        <f t="shared" si="250"/>
        <v>377.48546216577626</v>
      </c>
      <c r="N2179" s="98">
        <v>10906.022518717447</v>
      </c>
      <c r="O2179" s="98">
        <v>7295.9383333333335</v>
      </c>
      <c r="P2179" s="98">
        <v>395.83118518516005</v>
      </c>
      <c r="Q2179" s="98">
        <v>17.491188175827265</v>
      </c>
      <c r="R2179" s="98">
        <f t="shared" si="252"/>
        <v>18.508925073403514</v>
      </c>
      <c r="S2179" s="98">
        <f t="shared" si="249"/>
        <v>1049.4712905496358</v>
      </c>
      <c r="T2179" s="101">
        <v>14.891944041499453</v>
      </c>
    </row>
    <row r="2180" spans="2:20" x14ac:dyDescent="0.2">
      <c r="B2180" s="100">
        <v>43751.666666666664</v>
      </c>
      <c r="C2180" s="98">
        <v>13.606256718990368</v>
      </c>
      <c r="D2180" s="98">
        <f t="shared" si="253"/>
        <v>11.057900346054808</v>
      </c>
      <c r="E2180" s="98">
        <v>86.139722222222218</v>
      </c>
      <c r="F2180" s="98">
        <f t="shared" si="251"/>
        <v>95.453858669154656</v>
      </c>
      <c r="G2180" s="98">
        <v>86502.261111111118</v>
      </c>
      <c r="H2180" s="98">
        <v>20.684407552083332</v>
      </c>
      <c r="I2180" s="98">
        <v>18315.775833333333</v>
      </c>
      <c r="J2180" s="98">
        <f t="shared" si="247"/>
        <v>65.45531467013889</v>
      </c>
      <c r="K2180" s="98">
        <v>56553.765625</v>
      </c>
      <c r="L2180" s="98">
        <f t="shared" si="248"/>
        <v>377.80489739649829</v>
      </c>
      <c r="M2180" s="98">
        <f t="shared" si="250"/>
        <v>377.48118448235601</v>
      </c>
      <c r="N2180" s="98">
        <v>10556.761015624999</v>
      </c>
      <c r="O2180" s="98">
        <v>7224.4841666666671</v>
      </c>
      <c r="P2180" s="98">
        <v>396.32148148165811</v>
      </c>
      <c r="Q2180" s="98">
        <v>18.516584085159831</v>
      </c>
      <c r="R2180" s="98">
        <f t="shared" si="252"/>
        <v>18.490313096337289</v>
      </c>
      <c r="S2180" s="98">
        <f t="shared" si="249"/>
        <v>1110.9950451095899</v>
      </c>
      <c r="T2180" s="101">
        <v>14.272859111362033</v>
      </c>
    </row>
    <row r="2181" spans="2:20" x14ac:dyDescent="0.2">
      <c r="B2181" s="100">
        <v>43751.708333333336</v>
      </c>
      <c r="C2181" s="98">
        <v>13.088269965363304</v>
      </c>
      <c r="D2181" s="98">
        <f t="shared" si="253"/>
        <v>11.04718985961542</v>
      </c>
      <c r="E2181" s="98">
        <v>91.869166666666672</v>
      </c>
      <c r="F2181" s="98">
        <f t="shared" si="251"/>
        <v>95.10562371545096</v>
      </c>
      <c r="G2181" s="98">
        <v>91793.061145405241</v>
      </c>
      <c r="H2181" s="98">
        <v>17.141666666666666</v>
      </c>
      <c r="I2181" s="98">
        <v>19488.804722222223</v>
      </c>
      <c r="J2181" s="98">
        <f t="shared" si="247"/>
        <v>74.727500000000006</v>
      </c>
      <c r="K2181" s="98">
        <v>56553.765625</v>
      </c>
      <c r="L2181" s="98">
        <f t="shared" si="248"/>
        <v>378.76387510464838</v>
      </c>
      <c r="M2181" s="98">
        <f t="shared" si="250"/>
        <v>377.52486904857483</v>
      </c>
      <c r="N2181" s="98">
        <v>10186.631388346354</v>
      </c>
      <c r="O2181" s="98">
        <v>7195.0541666666668</v>
      </c>
      <c r="P2181" s="98">
        <v>396.17327160493369</v>
      </c>
      <c r="Q2181" s="98">
        <v>17.4093965002853</v>
      </c>
      <c r="R2181" s="98">
        <f t="shared" si="252"/>
        <v>18.442227809953707</v>
      </c>
      <c r="S2181" s="98">
        <f t="shared" si="249"/>
        <v>1044.563790017118</v>
      </c>
      <c r="T2181" s="101">
        <v>13.678517658016322</v>
      </c>
    </row>
    <row r="2182" spans="2:20" x14ac:dyDescent="0.2">
      <c r="B2182" s="100">
        <v>43751.75</v>
      </c>
      <c r="C2182" s="98">
        <v>13.202740630926048</v>
      </c>
      <c r="D2182" s="98">
        <f t="shared" si="253"/>
        <v>11.052129567397975</v>
      </c>
      <c r="E2182" s="98">
        <v>88.801111111111112</v>
      </c>
      <c r="F2182" s="98">
        <f t="shared" si="251"/>
        <v>94.967996400636125</v>
      </c>
      <c r="G2182" s="98">
        <v>96844.593972225921</v>
      </c>
      <c r="H2182" s="98">
        <v>18.498795572916666</v>
      </c>
      <c r="I2182" s="98">
        <v>20559.866759260363</v>
      </c>
      <c r="J2182" s="98">
        <f t="shared" ref="J2182:J2245" si="254">E2182-H2182</f>
        <v>70.302315538194449</v>
      </c>
      <c r="K2182" s="98">
        <v>56553.765625</v>
      </c>
      <c r="L2182" s="98">
        <f t="shared" ref="L2182:L2245" si="255">P2182-Q2182</f>
        <v>377.80099067900534</v>
      </c>
      <c r="M2182" s="98">
        <f t="shared" si="250"/>
        <v>377.54197714046404</v>
      </c>
      <c r="N2182" s="98">
        <v>10283.341044108072</v>
      </c>
      <c r="O2182" s="98">
        <v>7213.2491666666665</v>
      </c>
      <c r="P2182" s="98">
        <v>396.00749999999999</v>
      </c>
      <c r="Q2182" s="98">
        <v>18.20650932099463</v>
      </c>
      <c r="R2182" s="98">
        <f t="shared" si="252"/>
        <v>18.441327279791931</v>
      </c>
      <c r="S2182" s="98">
        <f t="shared" ref="S2182:S2245" si="256">Q2182*60</f>
        <v>1092.3905592596777</v>
      </c>
      <c r="T2182" s="101">
        <v>13.294392392935116</v>
      </c>
    </row>
    <row r="2183" spans="2:20" x14ac:dyDescent="0.2">
      <c r="B2183" s="100">
        <v>43751.791666666664</v>
      </c>
      <c r="C2183" s="98">
        <v>13.077167425950368</v>
      </c>
      <c r="D2183" s="98">
        <f t="shared" si="253"/>
        <v>11.058592685413194</v>
      </c>
      <c r="E2183" s="98">
        <v>83.350833333333327</v>
      </c>
      <c r="F2183" s="98">
        <f t="shared" si="251"/>
        <v>94.277371400636127</v>
      </c>
      <c r="G2183" s="98">
        <v>102313.80631313258</v>
      </c>
      <c r="H2183" s="98">
        <v>20.301638454861113</v>
      </c>
      <c r="I2183" s="98">
        <v>21641.032500000001</v>
      </c>
      <c r="J2183" s="98">
        <f t="shared" si="254"/>
        <v>63.049194878472214</v>
      </c>
      <c r="K2183" s="98">
        <v>56553.765625</v>
      </c>
      <c r="L2183" s="98">
        <f t="shared" si="255"/>
        <v>378.50755443288296</v>
      </c>
      <c r="M2183" s="98">
        <f t="shared" si="250"/>
        <v>377.49155324417598</v>
      </c>
      <c r="N2183" s="98">
        <v>10193.937043457032</v>
      </c>
      <c r="O2183" s="98">
        <v>7199.32</v>
      </c>
      <c r="P2183" s="98">
        <v>395.72351851852403</v>
      </c>
      <c r="Q2183" s="98">
        <v>17.215964085641058</v>
      </c>
      <c r="R2183" s="98">
        <f t="shared" si="252"/>
        <v>18.478379262499999</v>
      </c>
      <c r="S2183" s="98">
        <f t="shared" si="256"/>
        <v>1032.9578451384634</v>
      </c>
      <c r="T2183" s="101">
        <v>13.617188611295488</v>
      </c>
    </row>
    <row r="2184" spans="2:20" x14ac:dyDescent="0.2">
      <c r="B2184" s="100">
        <v>43751.833333333336</v>
      </c>
      <c r="C2184" s="98">
        <v>13.209527096394449</v>
      </c>
      <c r="D2184" s="98">
        <f t="shared" si="253"/>
        <v>11.073334473834329</v>
      </c>
      <c r="E2184" s="98">
        <v>92.150555555555556</v>
      </c>
      <c r="F2184" s="98">
        <f t="shared" si="251"/>
        <v>93.560334363599068</v>
      </c>
      <c r="G2184" s="98">
        <v>107291.59403073681</v>
      </c>
      <c r="H2184" s="98">
        <v>17.249066840277777</v>
      </c>
      <c r="I2184" s="98">
        <v>22731.43493611132</v>
      </c>
      <c r="J2184" s="98">
        <f t="shared" si="254"/>
        <v>74.901488715277779</v>
      </c>
      <c r="K2184" s="98">
        <v>56553.765625</v>
      </c>
      <c r="L2184" s="98">
        <f t="shared" si="255"/>
        <v>377.29908034794857</v>
      </c>
      <c r="M2184" s="98">
        <f t="shared" si="250"/>
        <v>377.45123977859089</v>
      </c>
      <c r="N2184" s="98">
        <v>10292.635862630208</v>
      </c>
      <c r="O2184" s="98">
        <v>7204.0166666666664</v>
      </c>
      <c r="P2184" s="98">
        <v>396.50518518517413</v>
      </c>
      <c r="Q2184" s="98">
        <v>19.206104837225542</v>
      </c>
      <c r="R2184" s="98">
        <f t="shared" si="252"/>
        <v>18.541478221911767</v>
      </c>
      <c r="S2184" s="98">
        <f t="shared" si="256"/>
        <v>1152.3662902335325</v>
      </c>
      <c r="T2184" s="101">
        <v>13.516479864650302</v>
      </c>
    </row>
    <row r="2185" spans="2:20" x14ac:dyDescent="0.2">
      <c r="B2185" s="100">
        <v>43751.875</v>
      </c>
      <c r="C2185" s="98">
        <v>13.356399728574067</v>
      </c>
      <c r="D2185" s="98">
        <f t="shared" si="253"/>
        <v>11.097381468984517</v>
      </c>
      <c r="E2185" s="98">
        <v>84.647777777777776</v>
      </c>
      <c r="F2185" s="98">
        <f t="shared" si="251"/>
        <v>92.958308900636112</v>
      </c>
      <c r="G2185" s="98">
        <v>112475.2823161157</v>
      </c>
      <c r="H2185" s="98">
        <v>17.579090711805556</v>
      </c>
      <c r="I2185" s="98">
        <v>23825.98846111109</v>
      </c>
      <c r="J2185" s="98">
        <f t="shared" si="254"/>
        <v>67.068687065972227</v>
      </c>
      <c r="K2185" s="98">
        <v>56553.765625</v>
      </c>
      <c r="L2185" s="98">
        <f t="shared" si="255"/>
        <v>376.30061272097959</v>
      </c>
      <c r="M2185" s="98">
        <f t="shared" si="250"/>
        <v>377.51075326972244</v>
      </c>
      <c r="N2185" s="98">
        <v>10410.466845703126</v>
      </c>
      <c r="O2185" s="98">
        <v>7211.7524999999996</v>
      </c>
      <c r="P2185" s="98">
        <v>395.98780092591215</v>
      </c>
      <c r="Q2185" s="98">
        <v>19.687188204932543</v>
      </c>
      <c r="R2185" s="98">
        <f t="shared" si="252"/>
        <v>18.504612300223663</v>
      </c>
      <c r="S2185" s="98">
        <f t="shared" si="256"/>
        <v>1181.2312922959525</v>
      </c>
      <c r="T2185" s="101">
        <v>13.679067854881287</v>
      </c>
    </row>
    <row r="2186" spans="2:20" x14ac:dyDescent="0.2">
      <c r="B2186" s="100">
        <v>43751.916666666664</v>
      </c>
      <c r="C2186" s="98">
        <v>13.174673377672832</v>
      </c>
      <c r="D2186" s="98">
        <f t="shared" si="253"/>
        <v>11.136452386352454</v>
      </c>
      <c r="E2186" s="98">
        <v>100.43861111111111</v>
      </c>
      <c r="F2186" s="98">
        <f t="shared" si="251"/>
        <v>93.368112141376855</v>
      </c>
      <c r="G2186" s="98">
        <v>118351.27773148156</v>
      </c>
      <c r="H2186" s="98">
        <v>16.54931640625</v>
      </c>
      <c r="I2186" s="98">
        <v>24906.467685185184</v>
      </c>
      <c r="J2186" s="98">
        <f t="shared" si="254"/>
        <v>83.889294704861115</v>
      </c>
      <c r="K2186" s="98">
        <v>56553.765625</v>
      </c>
      <c r="L2186" s="98">
        <f t="shared" si="255"/>
        <v>377.70545762245024</v>
      </c>
      <c r="M2186" s="98">
        <f t="shared" si="250"/>
        <v>377.57054738166607</v>
      </c>
      <c r="N2186" s="98">
        <v>10354.046861165365</v>
      </c>
      <c r="O2186" s="98">
        <v>7209.4525000000003</v>
      </c>
      <c r="P2186" s="98">
        <v>395.8125</v>
      </c>
      <c r="Q2186" s="98">
        <v>18.107042377549742</v>
      </c>
      <c r="R2186" s="98">
        <f t="shared" si="252"/>
        <v>18.436709906386756</v>
      </c>
      <c r="S2186" s="98">
        <f t="shared" si="256"/>
        <v>1086.4225426529845</v>
      </c>
      <c r="T2186" s="101">
        <v>13.856444118559788</v>
      </c>
    </row>
    <row r="2187" spans="2:20" x14ac:dyDescent="0.2">
      <c r="B2187" s="100">
        <v>43751.958333333336</v>
      </c>
      <c r="C2187" s="98">
        <v>12.918911876148648</v>
      </c>
      <c r="D2187" s="98">
        <f t="shared" si="253"/>
        <v>11.180866629733536</v>
      </c>
      <c r="E2187" s="98">
        <v>100.65333333333334</v>
      </c>
      <c r="F2187" s="98">
        <f t="shared" si="251"/>
        <v>92.581725356865817</v>
      </c>
      <c r="G2187" s="98">
        <v>124342.84851046636</v>
      </c>
      <c r="H2187" s="98">
        <v>16.619813368055556</v>
      </c>
      <c r="I2187" s="98">
        <v>25960.890555555554</v>
      </c>
      <c r="J2187" s="98">
        <f t="shared" si="254"/>
        <v>84.033519965277776</v>
      </c>
      <c r="K2187" s="98">
        <v>56553.765625</v>
      </c>
      <c r="L2187" s="98">
        <f t="shared" si="255"/>
        <v>378.34997848242108</v>
      </c>
      <c r="M2187" s="98">
        <f t="shared" si="250"/>
        <v>377.67672036755795</v>
      </c>
      <c r="N2187" s="98">
        <v>10121.820720214844</v>
      </c>
      <c r="O2187" s="98">
        <v>7195.873333333333</v>
      </c>
      <c r="P2187" s="98">
        <v>395.78430555554729</v>
      </c>
      <c r="Q2187" s="98">
        <v>17.434327073126205</v>
      </c>
      <c r="R2187" s="98">
        <f t="shared" si="252"/>
        <v>18.335743579013084</v>
      </c>
      <c r="S2187" s="98">
        <f t="shared" si="256"/>
        <v>1046.0596243875723</v>
      </c>
      <c r="T2187" s="101">
        <v>13.437961921813548</v>
      </c>
    </row>
    <row r="2188" spans="2:20" x14ac:dyDescent="0.2">
      <c r="B2188" s="100">
        <v>43752</v>
      </c>
      <c r="C2188" s="98">
        <v>12.111441819100227</v>
      </c>
      <c r="D2188" s="98">
        <f t="shared" si="253"/>
        <v>11.216865704019533</v>
      </c>
      <c r="E2188" s="98">
        <v>111.24561111109124</v>
      </c>
      <c r="F2188" s="98">
        <f t="shared" si="251"/>
        <v>93.468016251927182</v>
      </c>
      <c r="G2188" s="98">
        <v>130880.06921675841</v>
      </c>
      <c r="H2188" s="98">
        <v>16.754459635416666</v>
      </c>
      <c r="I2188" s="98">
        <v>27006.981666666667</v>
      </c>
      <c r="J2188" s="98">
        <f t="shared" si="254"/>
        <v>94.49115147567457</v>
      </c>
      <c r="K2188" s="98">
        <v>56553.765625</v>
      </c>
      <c r="L2188" s="98">
        <f t="shared" si="255"/>
        <v>379.43455952637311</v>
      </c>
      <c r="M2188" s="98">
        <f t="shared" si="250"/>
        <v>377.76704984221573</v>
      </c>
      <c r="N2188" s="98">
        <v>9545.107106933594</v>
      </c>
      <c r="O2188" s="98">
        <v>7181.5741666666663</v>
      </c>
      <c r="P2188" s="98">
        <v>395.86310185184908</v>
      </c>
      <c r="Q2188" s="98">
        <v>16.428542325475977</v>
      </c>
      <c r="R2188" s="98">
        <f t="shared" si="252"/>
        <v>18.242163718552725</v>
      </c>
      <c r="S2188" s="98">
        <f t="shared" si="256"/>
        <v>985.71253952855864</v>
      </c>
      <c r="T2188" s="101">
        <v>13.018468520316592</v>
      </c>
    </row>
    <row r="2189" spans="2:20" x14ac:dyDescent="0.2">
      <c r="B2189" s="100">
        <v>43752.041666666664</v>
      </c>
      <c r="C2189" s="98">
        <v>10.603388594118361</v>
      </c>
      <c r="D2189" s="98">
        <f t="shared" si="253"/>
        <v>11.234770553673258</v>
      </c>
      <c r="E2189" s="98">
        <v>102.65861111111111</v>
      </c>
      <c r="F2189" s="98">
        <f t="shared" si="251"/>
        <v>93.877402826001244</v>
      </c>
      <c r="G2189" s="98">
        <v>3004.3611111111113</v>
      </c>
      <c r="H2189" s="98">
        <v>17.597330729166668</v>
      </c>
      <c r="I2189" s="98">
        <v>891.99138888888888</v>
      </c>
      <c r="J2189" s="98">
        <f t="shared" si="254"/>
        <v>85.061280381944442</v>
      </c>
      <c r="K2189" s="98">
        <v>7500.5152092382641</v>
      </c>
      <c r="L2189" s="98">
        <f t="shared" si="255"/>
        <v>378.1839761356037</v>
      </c>
      <c r="M2189" s="98">
        <f t="shared" si="250"/>
        <v>377.75728223028045</v>
      </c>
      <c r="N2189" s="98">
        <v>8834.4681970214842</v>
      </c>
      <c r="O2189" s="98">
        <v>7178.0775000000003</v>
      </c>
      <c r="P2189" s="98">
        <v>395.82610185185035</v>
      </c>
      <c r="Q2189" s="98">
        <v>17.642125716246664</v>
      </c>
      <c r="R2189" s="98">
        <f t="shared" si="252"/>
        <v>18.230631602579709</v>
      </c>
      <c r="S2189" s="98">
        <f t="shared" si="256"/>
        <v>1058.5275429747999</v>
      </c>
      <c r="T2189" s="101">
        <v>12.026019571919459</v>
      </c>
    </row>
    <row r="2190" spans="2:20" x14ac:dyDescent="0.2">
      <c r="B2190" s="100">
        <v>43752.083333333336</v>
      </c>
      <c r="C2190" s="98">
        <v>8.9017050956524653</v>
      </c>
      <c r="D2190" s="98">
        <f t="shared" si="253"/>
        <v>11.229579500467429</v>
      </c>
      <c r="E2190" s="98">
        <v>93.712321428569652</v>
      </c>
      <c r="F2190" s="98">
        <f t="shared" si="251"/>
        <v>93.962314367006471</v>
      </c>
      <c r="G2190" s="98">
        <v>9090.1819444444445</v>
      </c>
      <c r="H2190" s="98">
        <v>20.606282552083332</v>
      </c>
      <c r="I2190" s="98">
        <v>1697.4194968555039</v>
      </c>
      <c r="J2190" s="98">
        <f t="shared" si="254"/>
        <v>73.106038876486323</v>
      </c>
      <c r="K2190" s="98">
        <v>21543.073016854658</v>
      </c>
      <c r="L2190" s="98">
        <f t="shared" si="255"/>
        <v>377.99989284219839</v>
      </c>
      <c r="M2190" s="98">
        <f t="shared" si="250"/>
        <v>377.75083026171586</v>
      </c>
      <c r="N2190" s="98">
        <v>7752.072118733724</v>
      </c>
      <c r="O2190" s="98">
        <v>7177.873333333333</v>
      </c>
      <c r="P2190" s="98">
        <v>395.65185185194014</v>
      </c>
      <c r="Q2190" s="98">
        <v>17.651959009741745</v>
      </c>
      <c r="R2190" s="98">
        <f t="shared" si="252"/>
        <v>18.223909381333169</v>
      </c>
      <c r="S2190" s="98">
        <f t="shared" si="256"/>
        <v>1059.1175405845047</v>
      </c>
      <c r="T2190" s="101">
        <v>10.580572740423829</v>
      </c>
    </row>
    <row r="2191" spans="2:20" x14ac:dyDescent="0.2">
      <c r="B2191" s="100">
        <v>43752.125</v>
      </c>
      <c r="C2191" s="98">
        <v>7.6891102281026544</v>
      </c>
      <c r="D2191" s="98">
        <f t="shared" si="253"/>
        <v>11.222278689995514</v>
      </c>
      <c r="E2191" s="98">
        <v>116.76574073791504</v>
      </c>
      <c r="F2191" s="98">
        <f t="shared" si="251"/>
        <v>94.639108348369987</v>
      </c>
      <c r="G2191" s="98">
        <v>15036.103903901841</v>
      </c>
      <c r="H2191" s="98">
        <v>16.947656250000001</v>
      </c>
      <c r="I2191" s="98">
        <v>2757.1983154110112</v>
      </c>
      <c r="J2191" s="98">
        <f t="shared" si="254"/>
        <v>99.81808448791503</v>
      </c>
      <c r="K2191" s="98">
        <v>33890.202706563774</v>
      </c>
      <c r="L2191" s="98">
        <f t="shared" si="255"/>
        <v>375.0051618856005</v>
      </c>
      <c r="M2191" s="98">
        <f t="shared" si="250"/>
        <v>377.65598238647709</v>
      </c>
      <c r="N2191" s="98">
        <v>6778.1398974609374</v>
      </c>
      <c r="O2191" s="98">
        <v>7178.3975</v>
      </c>
      <c r="P2191" s="98">
        <v>395.94632936507668</v>
      </c>
      <c r="Q2191" s="98">
        <v>20.941167479476167</v>
      </c>
      <c r="R2191" s="98">
        <f t="shared" si="252"/>
        <v>18.328642893696806</v>
      </c>
      <c r="S2191" s="98">
        <f t="shared" si="256"/>
        <v>1256.47004876857</v>
      </c>
      <c r="T2191" s="101">
        <v>9.0771809506416314</v>
      </c>
    </row>
    <row r="2192" spans="2:20" x14ac:dyDescent="0.2">
      <c r="B2192" s="100">
        <v>43752.166666666664</v>
      </c>
      <c r="C2192" s="98">
        <v>6.7372421503067015</v>
      </c>
      <c r="D2192" s="98">
        <f t="shared" si="253"/>
        <v>11.18716764798601</v>
      </c>
      <c r="E2192" s="98">
        <v>101.4675</v>
      </c>
      <c r="F2192" s="98">
        <f t="shared" si="251"/>
        <v>94.67129199034899</v>
      </c>
      <c r="G2192" s="98">
        <v>21254.833333333332</v>
      </c>
      <c r="H2192" s="98">
        <v>16.862543402777778</v>
      </c>
      <c r="I2192" s="98">
        <v>3813.6646296295357</v>
      </c>
      <c r="J2192" s="98">
        <f t="shared" si="254"/>
        <v>84.604956597222227</v>
      </c>
      <c r="K2192" s="98">
        <v>41447.098973162574</v>
      </c>
      <c r="L2192" s="98">
        <f t="shared" si="255"/>
        <v>375.38770294753624</v>
      </c>
      <c r="M2192" s="98">
        <f t="shared" si="250"/>
        <v>377.59603601150303</v>
      </c>
      <c r="N2192" s="98">
        <v>6102.5827006022137</v>
      </c>
      <c r="O2192" s="98">
        <v>7177.7049999999999</v>
      </c>
      <c r="P2192" s="98">
        <v>396.26703703704806</v>
      </c>
      <c r="Q2192" s="98">
        <v>20.879334089511797</v>
      </c>
      <c r="R2192" s="98">
        <f t="shared" si="252"/>
        <v>18.393292200770109</v>
      </c>
      <c r="S2192" s="98">
        <f t="shared" si="256"/>
        <v>1252.7600453707078</v>
      </c>
      <c r="T2192" s="101">
        <v>7.798214862346649</v>
      </c>
    </row>
    <row r="2193" spans="2:20" x14ac:dyDescent="0.2">
      <c r="B2193" s="100">
        <v>43752.208333333336</v>
      </c>
      <c r="C2193" s="98">
        <v>6.2491162954337458</v>
      </c>
      <c r="D2193" s="98">
        <f t="shared" si="253"/>
        <v>11.171472258664039</v>
      </c>
      <c r="E2193" s="98">
        <v>92.321666666666673</v>
      </c>
      <c r="F2193" s="98">
        <f t="shared" si="251"/>
        <v>95.01230665084303</v>
      </c>
      <c r="G2193" s="98">
        <v>27549.954277777724</v>
      </c>
      <c r="H2193" s="98">
        <v>17.087575954861112</v>
      </c>
      <c r="I2193" s="98">
        <v>4872.133055555556</v>
      </c>
      <c r="J2193" s="98">
        <f t="shared" si="254"/>
        <v>75.234090711805564</v>
      </c>
      <c r="K2193" s="98">
        <v>47319.797312101924</v>
      </c>
      <c r="L2193" s="98">
        <f t="shared" si="255"/>
        <v>377.0942171013769</v>
      </c>
      <c r="M2193" s="98">
        <f t="shared" si="250"/>
        <v>377.60816892966869</v>
      </c>
      <c r="N2193" s="98">
        <v>5756.341108805339</v>
      </c>
      <c r="O2193" s="98">
        <v>7179.6941666666671</v>
      </c>
      <c r="P2193" s="98">
        <v>395.76274691363176</v>
      </c>
      <c r="Q2193" s="98">
        <v>18.668529812254839</v>
      </c>
      <c r="R2193" s="98">
        <f t="shared" si="252"/>
        <v>18.361227441042779</v>
      </c>
      <c r="S2193" s="98">
        <f t="shared" si="256"/>
        <v>1120.1117887352902</v>
      </c>
      <c r="T2193" s="101">
        <v>7.1569993014248192</v>
      </c>
    </row>
    <row r="2194" spans="2:20" x14ac:dyDescent="0.2">
      <c r="B2194" s="100">
        <v>43752.25</v>
      </c>
      <c r="C2194" s="98">
        <v>5.9952695588664051</v>
      </c>
      <c r="D2194" s="98">
        <f t="shared" si="253"/>
        <v>11.161247837762517</v>
      </c>
      <c r="E2194" s="98">
        <v>91.024722222222223</v>
      </c>
      <c r="F2194" s="98">
        <f t="shared" si="251"/>
        <v>94.085790447139331</v>
      </c>
      <c r="G2194" s="98">
        <v>33015.35833333333</v>
      </c>
      <c r="H2194" s="98">
        <v>16.674826388888889</v>
      </c>
      <c r="I2194" s="98">
        <v>5947.2541666666666</v>
      </c>
      <c r="J2194" s="98">
        <f t="shared" si="254"/>
        <v>74.349895833333335</v>
      </c>
      <c r="K2194" s="98">
        <v>53136.999106243049</v>
      </c>
      <c r="L2194" s="98">
        <f t="shared" si="255"/>
        <v>378.74329181292819</v>
      </c>
      <c r="M2194" s="98">
        <f t="shared" si="250"/>
        <v>377.62281582358349</v>
      </c>
      <c r="N2194" s="98">
        <v>5653.8447456868489</v>
      </c>
      <c r="O2194" s="98">
        <v>7173.7875000000004</v>
      </c>
      <c r="P2194" s="98">
        <v>396.10827160493369</v>
      </c>
      <c r="Q2194" s="98">
        <v>17.364979792005485</v>
      </c>
      <c r="R2194" s="98">
        <f t="shared" si="252"/>
        <v>18.3636831705847</v>
      </c>
      <c r="S2194" s="98">
        <f t="shared" si="256"/>
        <v>1041.8987875203291</v>
      </c>
      <c r="T2194" s="101">
        <v>6.8945700390455826</v>
      </c>
    </row>
    <row r="2195" spans="2:20" x14ac:dyDescent="0.2">
      <c r="B2195" s="100">
        <v>43752.291666666664</v>
      </c>
      <c r="C2195" s="98">
        <v>6.1630071588114115</v>
      </c>
      <c r="D2195" s="98">
        <f t="shared" si="253"/>
        <v>11.162990408255562</v>
      </c>
      <c r="E2195" s="98">
        <v>88.754499999980126</v>
      </c>
      <c r="F2195" s="98">
        <f t="shared" si="251"/>
        <v>94.089178901999603</v>
      </c>
      <c r="G2195" s="98">
        <v>38498.19071309593</v>
      </c>
      <c r="H2195" s="98">
        <v>17.041330295138888</v>
      </c>
      <c r="I2195" s="98">
        <v>7041.7036111111111</v>
      </c>
      <c r="J2195" s="98">
        <f t="shared" si="254"/>
        <v>71.713169704841235</v>
      </c>
      <c r="K2195" s="98">
        <v>56275.997113479985</v>
      </c>
      <c r="L2195" s="98">
        <f t="shared" si="255"/>
        <v>378.84610039991935</v>
      </c>
      <c r="M2195" s="98">
        <f t="shared" si="250"/>
        <v>377.66148177452328</v>
      </c>
      <c r="N2195" s="98">
        <v>5606.1770930989587</v>
      </c>
      <c r="O2195" s="98">
        <v>7175.45</v>
      </c>
      <c r="P2195" s="98">
        <v>396.30388888888888</v>
      </c>
      <c r="Q2195" s="98">
        <v>17.457788488969545</v>
      </c>
      <c r="R2195" s="98">
        <f t="shared" si="252"/>
        <v>18.335607497422668</v>
      </c>
      <c r="S2195" s="98">
        <f t="shared" si="256"/>
        <v>1047.4673093381728</v>
      </c>
      <c r="T2195" s="101">
        <v>6.855295811256898</v>
      </c>
    </row>
    <row r="2196" spans="2:20" x14ac:dyDescent="0.2">
      <c r="B2196" s="100">
        <v>43752.333333333336</v>
      </c>
      <c r="C2196" s="98">
        <v>7.3745831926146312</v>
      </c>
      <c r="D2196" s="98">
        <f t="shared" si="253"/>
        <v>11.204517912364638</v>
      </c>
      <c r="E2196" s="98">
        <v>93.523680555555558</v>
      </c>
      <c r="F2196" s="98">
        <f t="shared" si="251"/>
        <v>94.792098462184796</v>
      </c>
      <c r="G2196" s="98">
        <v>43649.114814814464</v>
      </c>
      <c r="H2196" s="98">
        <v>16.827018229166665</v>
      </c>
      <c r="I2196" s="98">
        <v>8115.9980555555558</v>
      </c>
      <c r="J2196" s="98">
        <f t="shared" si="254"/>
        <v>76.696662326388889</v>
      </c>
      <c r="K2196" s="98">
        <v>56278.37109375</v>
      </c>
      <c r="L2196" s="98">
        <f t="shared" si="255"/>
        <v>378.66019048809346</v>
      </c>
      <c r="M2196" s="98">
        <f t="shared" si="250"/>
        <v>377.65067712041679</v>
      </c>
      <c r="N2196" s="98">
        <v>6326.4724357096356</v>
      </c>
      <c r="O2196" s="98">
        <v>7183.3158333333331</v>
      </c>
      <c r="P2196" s="98">
        <v>396.21069444444447</v>
      </c>
      <c r="Q2196" s="98">
        <v>17.55050395635099</v>
      </c>
      <c r="R2196" s="98">
        <f t="shared" si="252"/>
        <v>18.330896622980017</v>
      </c>
      <c r="S2196" s="98">
        <f t="shared" si="256"/>
        <v>1053.0302373810594</v>
      </c>
      <c r="T2196" s="101">
        <v>7.3449817496534928</v>
      </c>
    </row>
    <row r="2197" spans="2:20" x14ac:dyDescent="0.2">
      <c r="B2197" s="100">
        <v>43752.375</v>
      </c>
      <c r="C2197" s="98">
        <v>10.765723730723064</v>
      </c>
      <c r="D2197" s="98">
        <f t="shared" si="253"/>
        <v>11.324685277181251</v>
      </c>
      <c r="E2197" s="98">
        <v>69.030111111108624</v>
      </c>
      <c r="F2197" s="98">
        <f t="shared" si="251"/>
        <v>93.60539012885134</v>
      </c>
      <c r="G2197" s="98">
        <v>48503.500890985</v>
      </c>
      <c r="H2197" s="98">
        <v>19.645605468749999</v>
      </c>
      <c r="I2197" s="98">
        <v>9184.6378143274123</v>
      </c>
      <c r="J2197" s="98">
        <f t="shared" si="254"/>
        <v>49.384505642358626</v>
      </c>
      <c r="K2197" s="98">
        <v>56278.37109375</v>
      </c>
      <c r="L2197" s="98">
        <f t="shared" si="255"/>
        <v>376.10325441848948</v>
      </c>
      <c r="M2197" s="98">
        <f t="shared" si="250"/>
        <v>377.54616922790518</v>
      </c>
      <c r="N2197" s="98">
        <v>8484.1216752115888</v>
      </c>
      <c r="O2197" s="98">
        <v>7186.9866666666667</v>
      </c>
      <c r="P2197" s="98">
        <v>395.51296296296846</v>
      </c>
      <c r="Q2197" s="98">
        <v>19.40970854447896</v>
      </c>
      <c r="R2197" s="98">
        <f t="shared" si="252"/>
        <v>18.439440009318965</v>
      </c>
      <c r="S2197" s="98">
        <f t="shared" si="256"/>
        <v>1164.5825126687375</v>
      </c>
      <c r="T2197" s="101">
        <v>9.5360413794503422</v>
      </c>
    </row>
    <row r="2198" spans="2:20" x14ac:dyDescent="0.2">
      <c r="B2198" s="100">
        <v>43752.416666666664</v>
      </c>
      <c r="C2198" s="98">
        <v>14.980484035456968</v>
      </c>
      <c r="D2198" s="98">
        <f t="shared" si="253"/>
        <v>11.508937339528714</v>
      </c>
      <c r="E2198" s="98">
        <v>96.382777777777775</v>
      </c>
      <c r="F2198" s="98">
        <f t="shared" si="251"/>
        <v>94.201225776998669</v>
      </c>
      <c r="G2198" s="98">
        <v>53822.7881578909</v>
      </c>
      <c r="H2198" s="98">
        <v>18.576396183473388</v>
      </c>
      <c r="I2198" s="98">
        <v>10270.830106063497</v>
      </c>
      <c r="J2198" s="98">
        <f t="shared" si="254"/>
        <v>77.806381594304383</v>
      </c>
      <c r="K2198" s="98">
        <v>56278.37109375</v>
      </c>
      <c r="L2198" s="98">
        <f t="shared" si="255"/>
        <v>378.10922968125385</v>
      </c>
      <c r="M2198" s="98">
        <f t="shared" si="250"/>
        <v>377.63354796463949</v>
      </c>
      <c r="N2198" s="98">
        <v>11287.002194010416</v>
      </c>
      <c r="O2198" s="98">
        <v>7480.6116666666667</v>
      </c>
      <c r="P2198" s="98">
        <v>395.69990740741292</v>
      </c>
      <c r="Q2198" s="98">
        <v>17.590677726159079</v>
      </c>
      <c r="R2198" s="98">
        <f t="shared" si="252"/>
        <v>18.339004752523092</v>
      </c>
      <c r="S2198" s="98">
        <f t="shared" si="256"/>
        <v>1055.4406635695448</v>
      </c>
      <c r="T2198" s="101">
        <v>13.534748566945394</v>
      </c>
    </row>
    <row r="2199" spans="2:20" x14ac:dyDescent="0.2">
      <c r="B2199" s="100">
        <v>43752.458333333336</v>
      </c>
      <c r="C2199" s="98">
        <v>16.589302418496874</v>
      </c>
      <c r="D2199" s="98">
        <f t="shared" si="253"/>
        <v>11.640840814382017</v>
      </c>
      <c r="E2199" s="98">
        <v>87.486666666666665</v>
      </c>
      <c r="F2199" s="98">
        <f t="shared" si="251"/>
        <v>93.869669064035691</v>
      </c>
      <c r="G2199" s="98">
        <v>58597.067611111801</v>
      </c>
      <c r="H2199" s="98">
        <v>16.885731336805556</v>
      </c>
      <c r="I2199" s="98">
        <v>11324.684791666667</v>
      </c>
      <c r="J2199" s="98">
        <f t="shared" si="254"/>
        <v>70.600935329861102</v>
      </c>
      <c r="K2199" s="98">
        <v>56278.37109375</v>
      </c>
      <c r="L2199" s="98">
        <f t="shared" si="255"/>
        <v>376.86671919777575</v>
      </c>
      <c r="M2199" s="98">
        <f t="shared" si="250"/>
        <v>377.57212946213303</v>
      </c>
      <c r="N2199" s="98">
        <v>12260.211062825521</v>
      </c>
      <c r="O2199" s="98">
        <v>7989.2650000000003</v>
      </c>
      <c r="P2199" s="98">
        <v>396.40907407389744</v>
      </c>
      <c r="Q2199" s="98">
        <v>19.542354876121713</v>
      </c>
      <c r="R2199" s="98">
        <f t="shared" si="252"/>
        <v>18.427375415516082</v>
      </c>
      <c r="S2199" s="98">
        <f t="shared" si="256"/>
        <v>1172.5412925673029</v>
      </c>
      <c r="T2199" s="101">
        <v>15.903146007908443</v>
      </c>
    </row>
    <row r="2200" spans="2:20" x14ac:dyDescent="0.2">
      <c r="B2200" s="100">
        <v>43752.5</v>
      </c>
      <c r="C2200" s="98">
        <v>15.724492082595825</v>
      </c>
      <c r="D2200" s="98">
        <f t="shared" si="253"/>
        <v>11.666941509198749</v>
      </c>
      <c r="E2200" s="98">
        <v>91.917222222222222</v>
      </c>
      <c r="F2200" s="98">
        <f t="shared" si="251"/>
        <v>94.309993138109789</v>
      </c>
      <c r="G2200" s="98">
        <v>64407.440861110867</v>
      </c>
      <c r="H2200" s="98">
        <v>17.186252170138889</v>
      </c>
      <c r="I2200" s="98">
        <v>12414.54841944438</v>
      </c>
      <c r="J2200" s="98">
        <f t="shared" si="254"/>
        <v>74.730970052083336</v>
      </c>
      <c r="K2200" s="98">
        <v>56278.37109375</v>
      </c>
      <c r="L2200" s="98">
        <f t="shared" si="255"/>
        <v>379.30137978102425</v>
      </c>
      <c r="M2200" s="98">
        <f t="shared" si="250"/>
        <v>377.62764655156639</v>
      </c>
      <c r="N2200" s="98">
        <v>11755.179752604166</v>
      </c>
      <c r="O2200" s="98">
        <v>7673.8716666666669</v>
      </c>
      <c r="P2200" s="98">
        <v>396.34305555555557</v>
      </c>
      <c r="Q2200" s="98">
        <v>17.041675774531324</v>
      </c>
      <c r="R2200" s="98">
        <f t="shared" si="252"/>
        <v>18.380775507152318</v>
      </c>
      <c r="S2200" s="98">
        <f t="shared" si="256"/>
        <v>1022.5005464718795</v>
      </c>
      <c r="T2200" s="101">
        <v>16.121672456065813</v>
      </c>
    </row>
    <row r="2201" spans="2:20" x14ac:dyDescent="0.2">
      <c r="B2201" s="100">
        <v>43752.541666666664</v>
      </c>
      <c r="C2201" s="98">
        <v>15.360770976278516</v>
      </c>
      <c r="D2201" s="98">
        <f t="shared" si="253"/>
        <v>11.665420337734888</v>
      </c>
      <c r="E2201" s="98">
        <v>91.634722222222223</v>
      </c>
      <c r="F2201" s="98">
        <f t="shared" si="251"/>
        <v>92.979202243046203</v>
      </c>
      <c r="G2201" s="98">
        <v>69913.802777777775</v>
      </c>
      <c r="H2201" s="98">
        <v>17.127495659722221</v>
      </c>
      <c r="I2201" s="98">
        <v>13492.79361111111</v>
      </c>
      <c r="J2201" s="98">
        <f t="shared" si="254"/>
        <v>74.507226562499994</v>
      </c>
      <c r="K2201" s="98">
        <v>56278.37109375</v>
      </c>
      <c r="L2201" s="98">
        <f t="shared" si="255"/>
        <v>378.5686035837399</v>
      </c>
      <c r="M2201" s="98">
        <f t="shared" si="250"/>
        <v>377.7094893132325</v>
      </c>
      <c r="N2201" s="98">
        <v>11526.895712076823</v>
      </c>
      <c r="O2201" s="98">
        <v>7552.1625000000004</v>
      </c>
      <c r="P2201" s="98">
        <v>395.79833333333335</v>
      </c>
      <c r="Q2201" s="98">
        <v>17.229729749593471</v>
      </c>
      <c r="R2201" s="98">
        <f t="shared" si="252"/>
        <v>18.29846647564494</v>
      </c>
      <c r="S2201" s="98">
        <f t="shared" si="256"/>
        <v>1033.7837849756083</v>
      </c>
      <c r="T2201" s="101">
        <v>15.612179080910153</v>
      </c>
    </row>
    <row r="2202" spans="2:20" x14ac:dyDescent="0.2">
      <c r="B2202" s="100">
        <v>43752.583333333336</v>
      </c>
      <c r="C2202" s="98">
        <v>14.649929450458925</v>
      </c>
      <c r="D2202" s="98">
        <f t="shared" si="253"/>
        <v>11.652762675153374</v>
      </c>
      <c r="E2202" s="98">
        <v>102.39944444444444</v>
      </c>
      <c r="F2202" s="98">
        <f t="shared" si="251"/>
        <v>93.276470761564724</v>
      </c>
      <c r="G2202" s="98">
        <v>75780.648484841979</v>
      </c>
      <c r="H2202" s="98">
        <v>16.997699652777779</v>
      </c>
      <c r="I2202" s="98">
        <v>14564.232222222223</v>
      </c>
      <c r="J2202" s="98">
        <f t="shared" si="254"/>
        <v>85.401744791666658</v>
      </c>
      <c r="K2202" s="98">
        <v>56278.37109375</v>
      </c>
      <c r="L2202" s="98">
        <f t="shared" si="255"/>
        <v>379.05713853400874</v>
      </c>
      <c r="M2202" s="98">
        <f t="shared" si="250"/>
        <v>377.84307758883705</v>
      </c>
      <c r="N2202" s="98">
        <v>11177.959729003906</v>
      </c>
      <c r="O2202" s="98">
        <v>7418.6049999999996</v>
      </c>
      <c r="P2202" s="98">
        <v>396.20157407406305</v>
      </c>
      <c r="Q2202" s="98">
        <v>17.144435540054303</v>
      </c>
      <c r="R2202" s="98">
        <f t="shared" si="252"/>
        <v>18.159075730904757</v>
      </c>
      <c r="S2202" s="98">
        <f t="shared" si="256"/>
        <v>1028.6661324032582</v>
      </c>
      <c r="T2202" s="101">
        <v>15.226174987127953</v>
      </c>
    </row>
    <row r="2203" spans="2:20" x14ac:dyDescent="0.2">
      <c r="B2203" s="100">
        <v>43752.625</v>
      </c>
      <c r="C2203" s="98">
        <v>14.23019607314426</v>
      </c>
      <c r="D2203" s="98">
        <f t="shared" si="253"/>
        <v>11.656654570007547</v>
      </c>
      <c r="E2203" s="98">
        <v>92.544444444444451</v>
      </c>
      <c r="F2203" s="98">
        <f t="shared" si="251"/>
        <v>93.788368909712858</v>
      </c>
      <c r="G2203" s="98">
        <v>81138.10024510225</v>
      </c>
      <c r="H2203" s="98">
        <v>16.787261284722224</v>
      </c>
      <c r="I2203" s="98">
        <v>15625.738888888889</v>
      </c>
      <c r="J2203" s="98">
        <f t="shared" si="254"/>
        <v>75.757183159722231</v>
      </c>
      <c r="K2203" s="98">
        <v>56278.37109375</v>
      </c>
      <c r="L2203" s="98">
        <f t="shared" si="255"/>
        <v>377.61591689780607</v>
      </c>
      <c r="M2203" s="98">
        <f t="shared" ref="M2203:M2266" si="257">AVERAGE(L2180:L2203)</f>
        <v>377.81290758419004</v>
      </c>
      <c r="N2203" s="98">
        <v>10940.814896647136</v>
      </c>
      <c r="O2203" s="98">
        <v>7318.0574999999999</v>
      </c>
      <c r="P2203" s="98">
        <v>395.50030092589554</v>
      </c>
      <c r="Q2203" s="98">
        <v>17.884384028089457</v>
      </c>
      <c r="R2203" s="98">
        <f t="shared" si="252"/>
        <v>18.17545889141568</v>
      </c>
      <c r="S2203" s="98">
        <f t="shared" si="256"/>
        <v>1073.0630416853674</v>
      </c>
      <c r="T2203" s="101">
        <v>14.671685030665508</v>
      </c>
    </row>
    <row r="2204" spans="2:20" x14ac:dyDescent="0.2">
      <c r="B2204" s="100">
        <v>43752.666666666664</v>
      </c>
      <c r="C2204" s="98">
        <v>13.780665089959124</v>
      </c>
      <c r="D2204" s="98">
        <f t="shared" si="253"/>
        <v>11.663921585464578</v>
      </c>
      <c r="E2204" s="98">
        <v>80.263055555555553</v>
      </c>
      <c r="F2204" s="98">
        <f t="shared" si="251"/>
        <v>93.543507798601766</v>
      </c>
      <c r="G2204" s="98">
        <v>86880.304694835082</v>
      </c>
      <c r="H2204" s="98">
        <v>19.725531684027779</v>
      </c>
      <c r="I2204" s="98">
        <v>16706.975189323774</v>
      </c>
      <c r="J2204" s="98">
        <f t="shared" si="254"/>
        <v>60.537523871527775</v>
      </c>
      <c r="K2204" s="98">
        <v>56278.37109375</v>
      </c>
      <c r="L2204" s="98">
        <f t="shared" si="255"/>
        <v>378.95570770793904</v>
      </c>
      <c r="M2204" s="98">
        <f t="shared" si="257"/>
        <v>377.86085801383342</v>
      </c>
      <c r="N2204" s="98">
        <v>10683.633745930989</v>
      </c>
      <c r="O2204" s="98">
        <v>7307.0725000000002</v>
      </c>
      <c r="P2204" s="98">
        <v>396.40166666666664</v>
      </c>
      <c r="Q2204" s="98">
        <v>17.445958958727619</v>
      </c>
      <c r="R2204" s="98">
        <f t="shared" si="252"/>
        <v>18.13084951114767</v>
      </c>
      <c r="S2204" s="98">
        <f t="shared" si="256"/>
        <v>1046.7575375236572</v>
      </c>
      <c r="T2204" s="101">
        <v>14.536696057054732</v>
      </c>
    </row>
    <row r="2205" spans="2:20" x14ac:dyDescent="0.2">
      <c r="B2205" s="100">
        <v>43752.708333333336</v>
      </c>
      <c r="C2205" s="98">
        <v>13.020976869795058</v>
      </c>
      <c r="D2205" s="98">
        <f t="shared" si="253"/>
        <v>11.661117706482566</v>
      </c>
      <c r="E2205" s="98">
        <v>103.20888888888889</v>
      </c>
      <c r="F2205" s="98">
        <f t="shared" ref="F2205:F2268" si="258">AVERAGE(E2182:E2205)</f>
        <v>94.015996224527711</v>
      </c>
      <c r="G2205" s="98">
        <v>92117.279838705057</v>
      </c>
      <c r="H2205" s="98">
        <v>19.009299045138889</v>
      </c>
      <c r="I2205" s="98">
        <v>17797.604291187923</v>
      </c>
      <c r="J2205" s="98">
        <f t="shared" si="254"/>
        <v>84.199589843750005</v>
      </c>
      <c r="K2205" s="98">
        <v>56278.37109375</v>
      </c>
      <c r="L2205" s="98">
        <f t="shared" si="255"/>
        <v>376.07455943981392</v>
      </c>
      <c r="M2205" s="98">
        <f t="shared" si="257"/>
        <v>377.74880319446532</v>
      </c>
      <c r="N2205" s="98">
        <v>10088.511239420573</v>
      </c>
      <c r="O2205" s="98">
        <v>7187.6875</v>
      </c>
      <c r="P2205" s="98">
        <v>396.93074074074627</v>
      </c>
      <c r="Q2205" s="98">
        <v>20.856181300932334</v>
      </c>
      <c r="R2205" s="98">
        <f t="shared" ref="R2205:R2268" si="259">AVERAGE(Q2182:Q2205)</f>
        <v>18.274465544507965</v>
      </c>
      <c r="S2205" s="98">
        <f t="shared" si="256"/>
        <v>1251.37087805594</v>
      </c>
      <c r="T2205" s="101">
        <v>13.465898606806812</v>
      </c>
    </row>
    <row r="2206" spans="2:20" x14ac:dyDescent="0.2">
      <c r="B2206" s="100">
        <v>43752.75</v>
      </c>
      <c r="C2206" s="98">
        <v>12.808767579102165</v>
      </c>
      <c r="D2206" s="98">
        <f t="shared" si="253"/>
        <v>11.644702162656573</v>
      </c>
      <c r="E2206" s="98">
        <v>87.655555555555551</v>
      </c>
      <c r="F2206" s="98">
        <f t="shared" si="258"/>
        <v>93.96826474304622</v>
      </c>
      <c r="G2206" s="98">
        <v>97420.206231233809</v>
      </c>
      <c r="H2206" s="98">
        <v>12.468912760416666</v>
      </c>
      <c r="I2206" s="98">
        <v>18839.708085184411</v>
      </c>
      <c r="J2206" s="98">
        <f t="shared" si="254"/>
        <v>75.18664279513888</v>
      </c>
      <c r="K2206" s="98">
        <v>56278.37109375</v>
      </c>
      <c r="L2206" s="98">
        <f t="shared" si="255"/>
        <v>377.34577827980121</v>
      </c>
      <c r="M2206" s="98">
        <f t="shared" si="257"/>
        <v>377.72983601116516</v>
      </c>
      <c r="N2206" s="98">
        <v>9881.0592350260413</v>
      </c>
      <c r="O2206" s="98">
        <v>7182.5958333333338</v>
      </c>
      <c r="P2206" s="98">
        <v>396.11851851852401</v>
      </c>
      <c r="Q2206" s="98">
        <v>18.772740238722829</v>
      </c>
      <c r="R2206" s="98">
        <f t="shared" si="259"/>
        <v>18.298058499413305</v>
      </c>
      <c r="S2206" s="98">
        <f t="shared" si="256"/>
        <v>1126.3644143233698</v>
      </c>
      <c r="T2206" s="101">
        <v>13.154420746740264</v>
      </c>
    </row>
    <row r="2207" spans="2:20" x14ac:dyDescent="0.2">
      <c r="B2207" s="100">
        <v>43752.791666666664</v>
      </c>
      <c r="C2207" s="98">
        <v>12.757601854125193</v>
      </c>
      <c r="D2207" s="98">
        <f t="shared" si="253"/>
        <v>11.631386930497191</v>
      </c>
      <c r="E2207" s="98">
        <v>76.816111111111113</v>
      </c>
      <c r="F2207" s="98">
        <f t="shared" si="258"/>
        <v>93.695984650453667</v>
      </c>
      <c r="G2207" s="98">
        <v>102620.29633333394</v>
      </c>
      <c r="H2207" s="98">
        <v>17.24951171875</v>
      </c>
      <c r="I2207" s="98">
        <v>19725.72861111111</v>
      </c>
      <c r="J2207" s="98">
        <f t="shared" si="254"/>
        <v>59.566599392361113</v>
      </c>
      <c r="K2207" s="98">
        <v>56278.37109375</v>
      </c>
      <c r="L2207" s="98">
        <f t="shared" si="255"/>
        <v>377.75430953861525</v>
      </c>
      <c r="M2207" s="98">
        <f t="shared" si="257"/>
        <v>377.69845080723735</v>
      </c>
      <c r="N2207" s="98">
        <v>9858.1295800781245</v>
      </c>
      <c r="O2207" s="98">
        <v>7184.274166666667</v>
      </c>
      <c r="P2207" s="98">
        <v>395.63518518520726</v>
      </c>
      <c r="Q2207" s="98">
        <v>17.880875646592013</v>
      </c>
      <c r="R2207" s="98">
        <f t="shared" si="259"/>
        <v>18.325763147786262</v>
      </c>
      <c r="S2207" s="98">
        <f t="shared" si="256"/>
        <v>1072.8525387955208</v>
      </c>
      <c r="T2207" s="101">
        <v>12.991456009474739</v>
      </c>
    </row>
    <row r="2208" spans="2:20" x14ac:dyDescent="0.2">
      <c r="B2208" s="100">
        <v>43752.833333333336</v>
      </c>
      <c r="C2208" s="98">
        <v>12.871721646874729</v>
      </c>
      <c r="D2208" s="98">
        <f t="shared" si="253"/>
        <v>11.61731170343387</v>
      </c>
      <c r="E2208" s="98">
        <v>90.144722222222228</v>
      </c>
      <c r="F2208" s="98">
        <f t="shared" si="258"/>
        <v>93.612408261564738</v>
      </c>
      <c r="G2208" s="98">
        <v>107671.31666666667</v>
      </c>
      <c r="H2208" s="98">
        <v>14.685069444444444</v>
      </c>
      <c r="I2208" s="98">
        <v>20663.655318518518</v>
      </c>
      <c r="J2208" s="98">
        <f t="shared" si="254"/>
        <v>75.459652777777791</v>
      </c>
      <c r="K2208" s="98">
        <v>56278.37109375</v>
      </c>
      <c r="L2208" s="98">
        <f t="shared" si="255"/>
        <v>377.23481879226449</v>
      </c>
      <c r="M2208" s="98">
        <f t="shared" si="257"/>
        <v>377.69577324241726</v>
      </c>
      <c r="N2208" s="98">
        <v>9998.7817553710938</v>
      </c>
      <c r="O2208" s="98">
        <v>7186.0450000000001</v>
      </c>
      <c r="P2208" s="98">
        <v>395.23590277777777</v>
      </c>
      <c r="Q2208" s="98">
        <v>18.001083985513283</v>
      </c>
      <c r="R2208" s="98">
        <f t="shared" si="259"/>
        <v>18.275553945631582</v>
      </c>
      <c r="S2208" s="98">
        <f t="shared" si="256"/>
        <v>1080.065039130797</v>
      </c>
      <c r="T2208" s="101">
        <v>13.146203898475505</v>
      </c>
    </row>
    <row r="2209" spans="2:20" x14ac:dyDescent="0.2">
      <c r="B2209" s="100">
        <v>43752.875</v>
      </c>
      <c r="C2209" s="98">
        <v>13.502012855319254</v>
      </c>
      <c r="D2209" s="98">
        <f t="shared" si="253"/>
        <v>11.623378917048251</v>
      </c>
      <c r="E2209" s="98">
        <v>90.851111111111109</v>
      </c>
      <c r="F2209" s="98">
        <f t="shared" si="258"/>
        <v>93.870880483786962</v>
      </c>
      <c r="G2209" s="98">
        <v>113086.11259689927</v>
      </c>
      <c r="H2209" s="98">
        <v>15.542068142361112</v>
      </c>
      <c r="I2209" s="98">
        <v>21634.832930107383</v>
      </c>
      <c r="J2209" s="98">
        <f t="shared" si="254"/>
        <v>75.309042968749992</v>
      </c>
      <c r="K2209" s="98">
        <v>56278.37109375</v>
      </c>
      <c r="L2209" s="98">
        <f t="shared" si="255"/>
        <v>377.27234304979856</v>
      </c>
      <c r="M2209" s="98">
        <f t="shared" si="257"/>
        <v>377.73626200611807</v>
      </c>
      <c r="N2209" s="98">
        <v>10519.183889160156</v>
      </c>
      <c r="O2209" s="98">
        <v>7223.8125</v>
      </c>
      <c r="P2209" s="98">
        <v>396.17249999998342</v>
      </c>
      <c r="Q2209" s="98">
        <v>18.900156950184869</v>
      </c>
      <c r="R2209" s="98">
        <f t="shared" si="259"/>
        <v>18.242760976683762</v>
      </c>
      <c r="S2209" s="98">
        <f t="shared" si="256"/>
        <v>1134.0094170110922</v>
      </c>
      <c r="T2209" s="101">
        <v>13.570990280090676</v>
      </c>
    </row>
    <row r="2210" spans="2:20" x14ac:dyDescent="0.2">
      <c r="B2210" s="100">
        <v>43752.916666666664</v>
      </c>
      <c r="C2210" s="98">
        <v>13.607921969202451</v>
      </c>
      <c r="D2210" s="98">
        <f t="shared" si="253"/>
        <v>11.641430941695319</v>
      </c>
      <c r="E2210" s="98">
        <v>82.054444444444442</v>
      </c>
      <c r="F2210" s="98">
        <f t="shared" si="258"/>
        <v>93.10487353934252</v>
      </c>
      <c r="G2210" s="98">
        <v>117979.61517412875</v>
      </c>
      <c r="H2210" s="98">
        <v>16.301519097222222</v>
      </c>
      <c r="I2210" s="98">
        <v>22573.023611111112</v>
      </c>
      <c r="J2210" s="98">
        <f t="shared" si="254"/>
        <v>65.752925347222217</v>
      </c>
      <c r="K2210" s="98">
        <v>56278.37109375</v>
      </c>
      <c r="L2210" s="98">
        <f t="shared" si="255"/>
        <v>378.64028560317638</v>
      </c>
      <c r="M2210" s="98">
        <f t="shared" si="257"/>
        <v>377.77521317198165</v>
      </c>
      <c r="N2210" s="98">
        <v>10687.250375162761</v>
      </c>
      <c r="O2210" s="98">
        <v>7249.1083333333336</v>
      </c>
      <c r="P2210" s="98">
        <v>396.45376543213098</v>
      </c>
      <c r="Q2210" s="98">
        <v>17.81347982895457</v>
      </c>
      <c r="R2210" s="98">
        <f t="shared" si="259"/>
        <v>18.230529203825636</v>
      </c>
      <c r="S2210" s="98">
        <f t="shared" si="256"/>
        <v>1068.8087897372743</v>
      </c>
      <c r="T2210" s="101">
        <v>14.138874373225134</v>
      </c>
    </row>
    <row r="2211" spans="2:20" x14ac:dyDescent="0.2">
      <c r="B2211" s="100">
        <v>43752.958333333336</v>
      </c>
      <c r="C2211" s="98">
        <v>13.274237606260511</v>
      </c>
      <c r="D2211" s="98">
        <f t="shared" si="253"/>
        <v>11.65623618044998</v>
      </c>
      <c r="E2211" s="98">
        <v>78.810277777777785</v>
      </c>
      <c r="F2211" s="98">
        <f t="shared" si="258"/>
        <v>92.194746224527705</v>
      </c>
      <c r="G2211" s="98">
        <v>123249.06999313844</v>
      </c>
      <c r="H2211" s="98">
        <v>12.650759548611111</v>
      </c>
      <c r="I2211" s="98">
        <v>23509.924444444445</v>
      </c>
      <c r="J2211" s="98">
        <f t="shared" si="254"/>
        <v>66.159518229166679</v>
      </c>
      <c r="K2211" s="98">
        <v>56278.37109375</v>
      </c>
      <c r="L2211" s="98">
        <f t="shared" si="255"/>
        <v>375.9643349437581</v>
      </c>
      <c r="M2211" s="98">
        <f t="shared" si="257"/>
        <v>377.67581135787054</v>
      </c>
      <c r="N2211" s="98">
        <v>10506.597876790365</v>
      </c>
      <c r="O2211" s="98">
        <v>7220.7233333333334</v>
      </c>
      <c r="P2211" s="98">
        <v>396.13564814812605</v>
      </c>
      <c r="Q2211" s="98">
        <v>20.171313204367955</v>
      </c>
      <c r="R2211" s="98">
        <f t="shared" si="259"/>
        <v>18.34457029262737</v>
      </c>
      <c r="S2211" s="98">
        <f t="shared" si="256"/>
        <v>1210.2787922620773</v>
      </c>
      <c r="T2211" s="101">
        <v>14.023314462502798</v>
      </c>
    </row>
    <row r="2212" spans="2:20" x14ac:dyDescent="0.2">
      <c r="B2212" s="100">
        <v>43753</v>
      </c>
      <c r="C2212" s="98">
        <v>12.610757034737357</v>
      </c>
      <c r="D2212" s="98">
        <f t="shared" si="253"/>
        <v>11.677040981101525</v>
      </c>
      <c r="E2212" s="98">
        <v>91.512638888888887</v>
      </c>
      <c r="F2212" s="98">
        <f t="shared" si="258"/>
        <v>91.372539048602604</v>
      </c>
      <c r="G2212" s="98">
        <v>128073.1964120396</v>
      </c>
      <c r="H2212" s="98">
        <v>16.596690538194444</v>
      </c>
      <c r="I2212" s="98">
        <v>24463.970154320665</v>
      </c>
      <c r="J2212" s="98">
        <f t="shared" si="254"/>
        <v>74.915948350694435</v>
      </c>
      <c r="K2212" s="98">
        <v>56278.37109375</v>
      </c>
      <c r="L2212" s="98">
        <f t="shared" si="255"/>
        <v>376.79028862264425</v>
      </c>
      <c r="M2212" s="98">
        <f t="shared" si="257"/>
        <v>377.56563340354859</v>
      </c>
      <c r="N2212" s="98">
        <v>9962.7597534179695</v>
      </c>
      <c r="O2212" s="98">
        <v>7184.6949999999997</v>
      </c>
      <c r="P2212" s="98">
        <v>396.79518518520729</v>
      </c>
      <c r="Q2212" s="98">
        <v>20.004896562563047</v>
      </c>
      <c r="R2212" s="98">
        <f t="shared" si="259"/>
        <v>18.493585052505999</v>
      </c>
      <c r="S2212" s="98">
        <f t="shared" si="256"/>
        <v>1200.2937937537829</v>
      </c>
      <c r="T2212" s="101">
        <v>13.546914617378109</v>
      </c>
    </row>
    <row r="2213" spans="2:20" x14ac:dyDescent="0.2">
      <c r="B2213" s="100">
        <v>43753.041666666664</v>
      </c>
      <c r="C2213" s="98">
        <v>10.880582949674119</v>
      </c>
      <c r="D2213" s="98">
        <f t="shared" si="253"/>
        <v>11.688590745916349</v>
      </c>
      <c r="E2213" s="98">
        <v>95.163055555555559</v>
      </c>
      <c r="F2213" s="98">
        <f t="shared" si="258"/>
        <v>91.060224233787793</v>
      </c>
      <c r="G2213" s="98">
        <v>2688.6416666666669</v>
      </c>
      <c r="H2213" s="98">
        <v>15.924370659722221</v>
      </c>
      <c r="I2213" s="98">
        <v>724.42166666666662</v>
      </c>
      <c r="J2213" s="98">
        <f t="shared" si="254"/>
        <v>79.23868489583333</v>
      </c>
      <c r="K2213" s="98">
        <v>7375.1916729127033</v>
      </c>
      <c r="L2213" s="98">
        <f t="shared" si="255"/>
        <v>378.03293682544597</v>
      </c>
      <c r="M2213" s="98">
        <f t="shared" si="257"/>
        <v>377.55934009895867</v>
      </c>
      <c r="N2213" s="98">
        <v>9021.3052067057288</v>
      </c>
      <c r="O2213" s="98">
        <v>7176.58</v>
      </c>
      <c r="P2213" s="98">
        <v>395.95708333333334</v>
      </c>
      <c r="Q2213" s="98">
        <v>17.924146507887375</v>
      </c>
      <c r="R2213" s="98">
        <f t="shared" si="259"/>
        <v>18.505335918824361</v>
      </c>
      <c r="S2213" s="98">
        <f t="shared" si="256"/>
        <v>1075.4487904732425</v>
      </c>
      <c r="T2213" s="101">
        <v>12.436535899043083</v>
      </c>
    </row>
    <row r="2214" spans="2:20" x14ac:dyDescent="0.2">
      <c r="B2214" s="100">
        <v>43753.083333333336</v>
      </c>
      <c r="C2214" s="98">
        <v>9.0835013539079554</v>
      </c>
      <c r="D2214" s="98">
        <f t="shared" si="253"/>
        <v>11.696165590010326</v>
      </c>
      <c r="E2214" s="98">
        <v>92.92305555555555</v>
      </c>
      <c r="F2214" s="98">
        <f t="shared" si="258"/>
        <v>91.027338155745539</v>
      </c>
      <c r="G2214" s="98">
        <v>8392.8755092595438</v>
      </c>
      <c r="H2214" s="98">
        <v>13.136328125</v>
      </c>
      <c r="I2214" s="98">
        <v>1424.8229666666748</v>
      </c>
      <c r="J2214" s="98">
        <f t="shared" si="254"/>
        <v>79.786727430555544</v>
      </c>
      <c r="K2214" s="98">
        <v>21349.348876676006</v>
      </c>
      <c r="L2214" s="98">
        <f t="shared" si="255"/>
        <v>377.39335737332914</v>
      </c>
      <c r="M2214" s="98">
        <f t="shared" si="257"/>
        <v>377.53406778775576</v>
      </c>
      <c r="N2214" s="98">
        <v>7843.2121337890621</v>
      </c>
      <c r="O2214" s="98">
        <v>7174.0458333333336</v>
      </c>
      <c r="P2214" s="98">
        <v>396.01601851850751</v>
      </c>
      <c r="Q2214" s="98">
        <v>18.622661145178395</v>
      </c>
      <c r="R2214" s="98">
        <f t="shared" si="259"/>
        <v>18.545781841134225</v>
      </c>
      <c r="S2214" s="98">
        <f t="shared" si="256"/>
        <v>1117.3596687107038</v>
      </c>
      <c r="T2214" s="101">
        <v>10.785657325090012</v>
      </c>
    </row>
    <row r="2215" spans="2:20" x14ac:dyDescent="0.2">
      <c r="B2215" s="100">
        <v>43753.125</v>
      </c>
      <c r="C2215" s="98">
        <v>7.6233230492172552</v>
      </c>
      <c r="D2215" s="98">
        <f t="shared" si="253"/>
        <v>11.693424457556771</v>
      </c>
      <c r="E2215" s="98">
        <v>103.22194444444445</v>
      </c>
      <c r="F2215" s="98">
        <f t="shared" si="258"/>
        <v>90.463013310184252</v>
      </c>
      <c r="G2215" s="98">
        <v>14328.472222222223</v>
      </c>
      <c r="H2215" s="98">
        <v>16.979720052083334</v>
      </c>
      <c r="I2215" s="98">
        <v>2379.5243921089336</v>
      </c>
      <c r="J2215" s="98">
        <f t="shared" si="254"/>
        <v>86.242224392361109</v>
      </c>
      <c r="K2215" s="98">
        <v>33899.520621282194</v>
      </c>
      <c r="L2215" s="98">
        <f t="shared" si="255"/>
        <v>378.11416366242702</v>
      </c>
      <c r="M2215" s="98">
        <f t="shared" si="257"/>
        <v>377.66360952845685</v>
      </c>
      <c r="N2215" s="98">
        <v>6792.4256994628904</v>
      </c>
      <c r="O2215" s="98">
        <v>7171.7108333333335</v>
      </c>
      <c r="P2215" s="98">
        <v>395.76435185167526</v>
      </c>
      <c r="Q2215" s="98">
        <v>17.650188189248244</v>
      </c>
      <c r="R2215" s="98">
        <f t="shared" si="259"/>
        <v>18.408657704041392</v>
      </c>
      <c r="S2215" s="98">
        <f t="shared" si="256"/>
        <v>1059.0112913548946</v>
      </c>
      <c r="T2215" s="101">
        <v>8.9881123994279193</v>
      </c>
    </row>
    <row r="2216" spans="2:20" x14ac:dyDescent="0.2">
      <c r="B2216" s="100">
        <v>43753.166666666664</v>
      </c>
      <c r="C2216" s="98">
        <v>6.6823340184108302</v>
      </c>
      <c r="D2216" s="98">
        <f t="shared" si="253"/>
        <v>11.691136618727775</v>
      </c>
      <c r="E2216" s="98">
        <v>103.67708333333333</v>
      </c>
      <c r="F2216" s="98">
        <f t="shared" si="258"/>
        <v>90.555079282406481</v>
      </c>
      <c r="G2216" s="98">
        <v>20501.953562797175</v>
      </c>
      <c r="H2216" s="98">
        <v>17.357204861111111</v>
      </c>
      <c r="I2216" s="98">
        <v>3338.117777777778</v>
      </c>
      <c r="J2216" s="98">
        <f t="shared" si="254"/>
        <v>86.319878472222214</v>
      </c>
      <c r="K2216" s="98">
        <v>41418.010039062501</v>
      </c>
      <c r="L2216" s="98">
        <f t="shared" si="255"/>
        <v>378.5651633637321</v>
      </c>
      <c r="M2216" s="98">
        <f t="shared" si="257"/>
        <v>377.79600371246505</v>
      </c>
      <c r="N2216" s="98">
        <v>6043.4863484700518</v>
      </c>
      <c r="O2216" s="98">
        <v>7170.06</v>
      </c>
      <c r="P2216" s="98">
        <v>396.09694444444443</v>
      </c>
      <c r="Q2216" s="98">
        <v>17.531781080712356</v>
      </c>
      <c r="R2216" s="98">
        <f t="shared" si="259"/>
        <v>18.269176328674749</v>
      </c>
      <c r="S2216" s="98">
        <f t="shared" si="256"/>
        <v>1051.9068648427415</v>
      </c>
      <c r="T2216" s="101">
        <v>7.7286581164143149</v>
      </c>
    </row>
    <row r="2217" spans="2:20" x14ac:dyDescent="0.2">
      <c r="B2217" s="100">
        <v>43753.208333333336</v>
      </c>
      <c r="C2217" s="98">
        <v>6.1792214674314403</v>
      </c>
      <c r="D2217" s="98">
        <f t="shared" si="253"/>
        <v>11.688224334227678</v>
      </c>
      <c r="E2217" s="98">
        <v>100.25319444444445</v>
      </c>
      <c r="F2217" s="98">
        <f t="shared" si="258"/>
        <v>90.885559606480555</v>
      </c>
      <c r="G2217" s="98">
        <v>26364.096948350139</v>
      </c>
      <c r="H2217" s="98">
        <v>12.353873697916667</v>
      </c>
      <c r="I2217" s="98">
        <v>4324.084814815521</v>
      </c>
      <c r="J2217" s="98">
        <f t="shared" si="254"/>
        <v>87.899320746527778</v>
      </c>
      <c r="K2217" s="98">
        <v>47326.09006203086</v>
      </c>
      <c r="L2217" s="98">
        <f t="shared" si="255"/>
        <v>377.0506034377093</v>
      </c>
      <c r="M2217" s="98">
        <f t="shared" si="257"/>
        <v>377.7941864764789</v>
      </c>
      <c r="N2217" s="98">
        <v>5725.7260233561201</v>
      </c>
      <c r="O2217" s="98">
        <v>7169.7650000000003</v>
      </c>
      <c r="P2217" s="98">
        <v>396.08166666666665</v>
      </c>
      <c r="Q2217" s="98">
        <v>19.031063228957354</v>
      </c>
      <c r="R2217" s="98">
        <f t="shared" si="259"/>
        <v>18.284281887704019</v>
      </c>
      <c r="S2217" s="98">
        <f t="shared" si="256"/>
        <v>1141.8637937374413</v>
      </c>
      <c r="T2217" s="101">
        <v>7.0921975274986151</v>
      </c>
    </row>
    <row r="2218" spans="2:20" x14ac:dyDescent="0.2">
      <c r="B2218" s="100">
        <v>43753.25</v>
      </c>
      <c r="C2218" s="98">
        <v>5.906287825659577</v>
      </c>
      <c r="D2218" s="98">
        <f t="shared" si="253"/>
        <v>11.684516762010729</v>
      </c>
      <c r="E2218" s="98">
        <v>82.728981481475969</v>
      </c>
      <c r="F2218" s="98">
        <f t="shared" si="258"/>
        <v>90.539903742282775</v>
      </c>
      <c r="G2218" s="98">
        <v>32273.761111111111</v>
      </c>
      <c r="H2218" s="98">
        <v>17.081032986111111</v>
      </c>
      <c r="I2218" s="98">
        <v>5308.8996445635958</v>
      </c>
      <c r="J2218" s="98">
        <f t="shared" si="254"/>
        <v>65.647948495364858</v>
      </c>
      <c r="K2218" s="98">
        <v>53253.979566153284</v>
      </c>
      <c r="L2218" s="98">
        <f t="shared" si="255"/>
        <v>375.59777009339797</v>
      </c>
      <c r="M2218" s="98">
        <f t="shared" si="257"/>
        <v>377.66312307149843</v>
      </c>
      <c r="N2218" s="98">
        <v>5536.1765157063801</v>
      </c>
      <c r="O2218" s="98">
        <v>7171.7991666666667</v>
      </c>
      <c r="P2218" s="98">
        <v>395.8125</v>
      </c>
      <c r="Q2218" s="98">
        <v>20.214729906602038</v>
      </c>
      <c r="R2218" s="98">
        <f t="shared" si="259"/>
        <v>18.40302147581221</v>
      </c>
      <c r="S2218" s="98">
        <f t="shared" si="256"/>
        <v>1212.8837943961223</v>
      </c>
      <c r="T2218" s="101">
        <v>6.7920491635799412</v>
      </c>
    </row>
    <row r="2219" spans="2:20" x14ac:dyDescent="0.2">
      <c r="B2219" s="100">
        <v>43753.291666666664</v>
      </c>
      <c r="C2219" s="98">
        <v>6.0548549620310466</v>
      </c>
      <c r="D2219" s="98">
        <f t="shared" si="253"/>
        <v>11.680010420478213</v>
      </c>
      <c r="E2219" s="98">
        <v>112.46083333333333</v>
      </c>
      <c r="F2219" s="98">
        <f t="shared" si="258"/>
        <v>91.527667631172505</v>
      </c>
      <c r="G2219" s="98">
        <v>37942.75379403538</v>
      </c>
      <c r="H2219" s="98">
        <v>14.149383318865553</v>
      </c>
      <c r="I2219" s="98">
        <v>6292.9471888888875</v>
      </c>
      <c r="J2219" s="98">
        <f t="shared" si="254"/>
        <v>98.311450014467766</v>
      </c>
      <c r="K2219" s="98">
        <v>56360.970553385414</v>
      </c>
      <c r="L2219" s="98">
        <f t="shared" si="255"/>
        <v>378.19336277068902</v>
      </c>
      <c r="M2219" s="98">
        <f t="shared" si="257"/>
        <v>377.63592567028053</v>
      </c>
      <c r="N2219" s="98">
        <v>5573.988741048177</v>
      </c>
      <c r="O2219" s="98">
        <v>7173.0966666666664</v>
      </c>
      <c r="P2219" s="98">
        <v>396.24363425925787</v>
      </c>
      <c r="Q2219" s="98">
        <v>18.05027148856885</v>
      </c>
      <c r="R2219" s="98">
        <f t="shared" si="259"/>
        <v>18.427708267462183</v>
      </c>
      <c r="S2219" s="98">
        <f t="shared" si="256"/>
        <v>1083.016289314131</v>
      </c>
      <c r="T2219" s="101">
        <v>6.5914423909193847</v>
      </c>
    </row>
    <row r="2220" spans="2:20" x14ac:dyDescent="0.2">
      <c r="B2220" s="100">
        <v>43753.333333333336</v>
      </c>
      <c r="C2220" s="98">
        <v>7.6337824994458225</v>
      </c>
      <c r="D2220" s="98">
        <f t="shared" si="253"/>
        <v>11.690810391596182</v>
      </c>
      <c r="E2220" s="98">
        <v>94.755833333333328</v>
      </c>
      <c r="F2220" s="98">
        <f t="shared" si="258"/>
        <v>91.579007330246569</v>
      </c>
      <c r="G2220" s="98">
        <v>43570.894522694485</v>
      </c>
      <c r="H2220" s="98">
        <v>16.341417100694443</v>
      </c>
      <c r="I2220" s="98">
        <v>7309.7680197117061</v>
      </c>
      <c r="J2220" s="98">
        <f t="shared" si="254"/>
        <v>78.414416232638885</v>
      </c>
      <c r="K2220" s="98">
        <v>56364.2421875</v>
      </c>
      <c r="L2220" s="98">
        <f t="shared" si="255"/>
        <v>377.31574703716495</v>
      </c>
      <c r="M2220" s="98">
        <f t="shared" si="257"/>
        <v>377.57990719315848</v>
      </c>
      <c r="N2220" s="98">
        <v>6499.0959541829425</v>
      </c>
      <c r="O2220" s="98">
        <v>7173.2691666666669</v>
      </c>
      <c r="P2220" s="98">
        <v>395.84462962945304</v>
      </c>
      <c r="Q2220" s="98">
        <v>18.528882592288106</v>
      </c>
      <c r="R2220" s="98">
        <f t="shared" si="259"/>
        <v>18.468474043959564</v>
      </c>
      <c r="S2220" s="98">
        <f t="shared" si="256"/>
        <v>1111.7329555372864</v>
      </c>
      <c r="T2220" s="101">
        <v>7.5431358604179692</v>
      </c>
    </row>
    <row r="2221" spans="2:20" x14ac:dyDescent="0.2">
      <c r="B2221" s="100">
        <v>43753.375</v>
      </c>
      <c r="C2221" s="98">
        <v>11.763396748260647</v>
      </c>
      <c r="D2221" s="98">
        <f t="shared" si="253"/>
        <v>11.732380100660246</v>
      </c>
      <c r="E2221" s="98">
        <v>79.176388888888894</v>
      </c>
      <c r="F2221" s="98">
        <f t="shared" si="258"/>
        <v>92.00176890432077</v>
      </c>
      <c r="G2221" s="98">
        <v>49175.273240741306</v>
      </c>
      <c r="H2221" s="98">
        <v>17.207606336805554</v>
      </c>
      <c r="I2221" s="98">
        <v>8398.7213888888891</v>
      </c>
      <c r="J2221" s="98">
        <f t="shared" si="254"/>
        <v>61.96878255208334</v>
      </c>
      <c r="K2221" s="98">
        <v>56364.2421875</v>
      </c>
      <c r="L2221" s="98">
        <f t="shared" si="255"/>
        <v>379.09915313707666</v>
      </c>
      <c r="M2221" s="98">
        <f t="shared" si="257"/>
        <v>377.70473630643295</v>
      </c>
      <c r="N2221" s="98">
        <v>9504.130197753906</v>
      </c>
      <c r="O2221" s="98">
        <v>7215.2533333333331</v>
      </c>
      <c r="P2221" s="98">
        <v>396.25212962945301</v>
      </c>
      <c r="Q2221" s="98">
        <v>17.152976492376379</v>
      </c>
      <c r="R2221" s="98">
        <f t="shared" si="259"/>
        <v>18.374443541788619</v>
      </c>
      <c r="S2221" s="98">
        <f t="shared" si="256"/>
        <v>1029.1785895425828</v>
      </c>
      <c r="T2221" s="101">
        <v>10.060862231784396</v>
      </c>
    </row>
    <row r="2222" spans="2:20" x14ac:dyDescent="0.2">
      <c r="B2222" s="100">
        <v>43753.416666666664</v>
      </c>
      <c r="C2222" s="98">
        <v>15.701342600716485</v>
      </c>
      <c r="D2222" s="98">
        <f t="shared" si="253"/>
        <v>11.762415874212726</v>
      </c>
      <c r="E2222" s="98">
        <v>88.13388888888889</v>
      </c>
      <c r="F2222" s="98">
        <f t="shared" si="258"/>
        <v>91.65806520061706</v>
      </c>
      <c r="G2222" s="98">
        <v>54107.98333333333</v>
      </c>
      <c r="H2222" s="98">
        <v>17.339811197916667</v>
      </c>
      <c r="I2222" s="98">
        <v>9477.6497222222224</v>
      </c>
      <c r="J2222" s="98">
        <f t="shared" si="254"/>
        <v>70.794077690972216</v>
      </c>
      <c r="K2222" s="98">
        <v>56364.2421875</v>
      </c>
      <c r="L2222" s="98">
        <f t="shared" si="255"/>
        <v>377.94384206832905</v>
      </c>
      <c r="M2222" s="98">
        <f t="shared" si="257"/>
        <v>377.69784515589453</v>
      </c>
      <c r="N2222" s="98">
        <v>12174.568446451824</v>
      </c>
      <c r="O2222" s="98">
        <v>7926.6841666666669</v>
      </c>
      <c r="P2222" s="98">
        <v>396.55048611111113</v>
      </c>
      <c r="Q2222" s="98">
        <v>18.606644042782072</v>
      </c>
      <c r="R2222" s="98">
        <f t="shared" si="259"/>
        <v>18.41677547164791</v>
      </c>
      <c r="S2222" s="98">
        <f t="shared" si="256"/>
        <v>1116.3986425669243</v>
      </c>
      <c r="T2222" s="101">
        <v>14.288684913575286</v>
      </c>
    </row>
    <row r="2223" spans="2:20" x14ac:dyDescent="0.2">
      <c r="B2223" s="100">
        <v>43753.458333333336</v>
      </c>
      <c r="C2223" s="98">
        <v>16.152820195621398</v>
      </c>
      <c r="D2223" s="98">
        <f t="shared" si="253"/>
        <v>11.744229114926249</v>
      </c>
      <c r="E2223" s="98">
        <v>114.62555555555555</v>
      </c>
      <c r="F2223" s="98">
        <f t="shared" si="258"/>
        <v>92.788852237654069</v>
      </c>
      <c r="G2223" s="98">
        <v>60394.683333333334</v>
      </c>
      <c r="H2223" s="98">
        <v>17.570865885416666</v>
      </c>
      <c r="I2223" s="98">
        <v>10552.06218253798</v>
      </c>
      <c r="J2223" s="98">
        <f t="shared" si="254"/>
        <v>97.054689670138885</v>
      </c>
      <c r="K2223" s="98">
        <v>56364.2421875</v>
      </c>
      <c r="L2223" s="98">
        <f t="shared" si="255"/>
        <v>379.36385125090681</v>
      </c>
      <c r="M2223" s="98">
        <f t="shared" si="257"/>
        <v>377.80189232477488</v>
      </c>
      <c r="N2223" s="98">
        <v>12219.451222330728</v>
      </c>
      <c r="O2223" s="98">
        <v>7971.6750000000002</v>
      </c>
      <c r="P2223" s="98">
        <v>396.15935185184082</v>
      </c>
      <c r="Q2223" s="98">
        <v>16.79550060093403</v>
      </c>
      <c r="R2223" s="98">
        <f t="shared" si="259"/>
        <v>18.302323210181758</v>
      </c>
      <c r="S2223" s="98">
        <f t="shared" si="256"/>
        <v>1007.7300360560419</v>
      </c>
      <c r="T2223" s="101">
        <v>16.462909296593732</v>
      </c>
    </row>
    <row r="2224" spans="2:20" x14ac:dyDescent="0.2">
      <c r="B2224" s="100">
        <v>43753.5</v>
      </c>
      <c r="C2224" s="98">
        <v>15.490610678638072</v>
      </c>
      <c r="D2224" s="98">
        <f t="shared" si="253"/>
        <v>11.734484056428007</v>
      </c>
      <c r="E2224" s="98">
        <v>101.49305555555556</v>
      </c>
      <c r="F2224" s="98">
        <f t="shared" si="258"/>
        <v>93.187845293209648</v>
      </c>
      <c r="G2224" s="98">
        <v>66359.32504873276</v>
      </c>
      <c r="H2224" s="98">
        <v>18.080045572916667</v>
      </c>
      <c r="I2224" s="98">
        <v>11711.991666666667</v>
      </c>
      <c r="J2224" s="98">
        <f t="shared" si="254"/>
        <v>83.413009982638897</v>
      </c>
      <c r="K2224" s="98">
        <v>56364.2421875</v>
      </c>
      <c r="L2224" s="98">
        <f t="shared" si="255"/>
        <v>378.52950382185895</v>
      </c>
      <c r="M2224" s="98">
        <f t="shared" si="257"/>
        <v>377.7697308264764</v>
      </c>
      <c r="N2224" s="98">
        <v>11703.49755452474</v>
      </c>
      <c r="O2224" s="98">
        <v>7645.3558333333331</v>
      </c>
      <c r="P2224" s="98">
        <v>396.23379629630182</v>
      </c>
      <c r="Q2224" s="98">
        <v>17.704292474442887</v>
      </c>
      <c r="R2224" s="98">
        <f t="shared" si="259"/>
        <v>18.329932239344739</v>
      </c>
      <c r="S2224" s="98">
        <f t="shared" si="256"/>
        <v>1062.2575484665733</v>
      </c>
      <c r="T2224" s="101">
        <v>16.171870181955292</v>
      </c>
    </row>
    <row r="2225" spans="2:20" x14ac:dyDescent="0.2">
      <c r="B2225" s="100">
        <v>43753.541666666664</v>
      </c>
      <c r="C2225" s="98">
        <v>15.039922568179254</v>
      </c>
      <c r="D2225" s="98">
        <f t="shared" si="253"/>
        <v>11.721115372757204</v>
      </c>
      <c r="E2225" s="98">
        <v>98.198388888877304</v>
      </c>
      <c r="F2225" s="98">
        <f t="shared" si="258"/>
        <v>93.461331404320262</v>
      </c>
      <c r="G2225" s="98">
        <v>72807.537476458281</v>
      </c>
      <c r="H2225" s="98">
        <v>17.051334635416666</v>
      </c>
      <c r="I2225" s="98">
        <v>12833.137138889233</v>
      </c>
      <c r="J2225" s="98">
        <f t="shared" si="254"/>
        <v>81.147054253460638</v>
      </c>
      <c r="K2225" s="98">
        <v>56364.2421875</v>
      </c>
      <c r="L2225" s="98">
        <f t="shared" si="255"/>
        <v>371.28756384602855</v>
      </c>
      <c r="M2225" s="98">
        <f t="shared" si="257"/>
        <v>377.46635417073838</v>
      </c>
      <c r="N2225" s="98">
        <v>11462.916891276041</v>
      </c>
      <c r="O2225" s="98">
        <v>7548.7558333333336</v>
      </c>
      <c r="P2225" s="98">
        <v>396.15648148145942</v>
      </c>
      <c r="Q2225" s="98">
        <v>24.868917635430893</v>
      </c>
      <c r="R2225" s="98">
        <f t="shared" si="259"/>
        <v>18.648231734587966</v>
      </c>
      <c r="S2225" s="98">
        <f t="shared" si="256"/>
        <v>1492.1350581258537</v>
      </c>
      <c r="T2225" s="101">
        <v>15.509439158808027</v>
      </c>
    </row>
    <row r="2226" spans="2:20" x14ac:dyDescent="0.2">
      <c r="B2226" s="100">
        <v>43753.583333333336</v>
      </c>
      <c r="C2226" s="98">
        <v>13.748720900217693</v>
      </c>
      <c r="D2226" s="98">
        <f t="shared" si="253"/>
        <v>11.683565016497154</v>
      </c>
      <c r="E2226" s="98">
        <v>105.08333333333333</v>
      </c>
      <c r="F2226" s="98">
        <f t="shared" si="258"/>
        <v>93.573160108023998</v>
      </c>
      <c r="G2226" s="98">
        <v>78739.810304660263</v>
      </c>
      <c r="H2226" s="98">
        <v>16.89794921875</v>
      </c>
      <c r="I2226" s="98">
        <v>13899.967638888889</v>
      </c>
      <c r="J2226" s="98">
        <f t="shared" si="254"/>
        <v>88.185384114583329</v>
      </c>
      <c r="K2226" s="98">
        <v>56364.2421875</v>
      </c>
      <c r="L2226" s="98">
        <f t="shared" si="255"/>
        <v>377.66315897398522</v>
      </c>
      <c r="M2226" s="98">
        <f t="shared" si="257"/>
        <v>377.40827168907072</v>
      </c>
      <c r="N2226" s="98">
        <v>10648.190416666666</v>
      </c>
      <c r="O2226" s="98">
        <v>7233.0658333333331</v>
      </c>
      <c r="P2226" s="98">
        <v>395.94555555555553</v>
      </c>
      <c r="Q2226" s="98">
        <v>18.282396581570307</v>
      </c>
      <c r="R2226" s="98">
        <f t="shared" si="259"/>
        <v>18.695646777984468</v>
      </c>
      <c r="S2226" s="98">
        <f t="shared" si="256"/>
        <v>1096.9437948942184</v>
      </c>
      <c r="T2226" s="101">
        <v>14.639598294280457</v>
      </c>
    </row>
    <row r="2227" spans="2:20" x14ac:dyDescent="0.2">
      <c r="B2227" s="100">
        <v>43753.625</v>
      </c>
      <c r="C2227" s="98">
        <v>13.452573969629075</v>
      </c>
      <c r="D2227" s="98">
        <f t="shared" si="253"/>
        <v>11.651164095517354</v>
      </c>
      <c r="E2227" s="98">
        <v>107.11692129629768</v>
      </c>
      <c r="F2227" s="98">
        <f t="shared" si="258"/>
        <v>94.180346643517865</v>
      </c>
      <c r="G2227" s="98">
        <v>84434.044999999998</v>
      </c>
      <c r="H2227" s="98">
        <v>16.890972222222221</v>
      </c>
      <c r="I2227" s="98">
        <v>14954.473199588987</v>
      </c>
      <c r="J2227" s="98">
        <f t="shared" si="254"/>
        <v>90.225949074075459</v>
      </c>
      <c r="K2227" s="98">
        <v>56364.2421875</v>
      </c>
      <c r="L2227" s="98">
        <f t="shared" si="255"/>
        <v>377.21413912674461</v>
      </c>
      <c r="M2227" s="98">
        <f t="shared" si="257"/>
        <v>377.3915309486099</v>
      </c>
      <c r="N2227" s="98">
        <v>10467.646434733073</v>
      </c>
      <c r="O2227" s="98">
        <v>7211.7849999999999</v>
      </c>
      <c r="P2227" s="98">
        <v>396.4736111111111</v>
      </c>
      <c r="Q2227" s="98">
        <v>19.259471984366474</v>
      </c>
      <c r="R2227" s="98">
        <f t="shared" si="259"/>
        <v>18.752942109496008</v>
      </c>
      <c r="S2227" s="98">
        <f t="shared" si="256"/>
        <v>1155.5683190619884</v>
      </c>
      <c r="T2227" s="101">
        <v>14.109621247370896</v>
      </c>
    </row>
    <row r="2228" spans="2:20" x14ac:dyDescent="0.2">
      <c r="B2228" s="100">
        <v>43753.666666666664</v>
      </c>
      <c r="C2228" s="98">
        <v>13.074701724582248</v>
      </c>
      <c r="D2228" s="98">
        <f t="shared" ref="D2228:D2291" si="260">AVERAGE(C2205:C2228)</f>
        <v>11.62174895529332</v>
      </c>
      <c r="E2228" s="98">
        <v>90.432222222222222</v>
      </c>
      <c r="F2228" s="98">
        <f t="shared" si="258"/>
        <v>94.604061921295639</v>
      </c>
      <c r="G2228" s="98">
        <v>90804.697194444845</v>
      </c>
      <c r="H2228" s="98">
        <v>16.618446180555555</v>
      </c>
      <c r="I2228" s="98">
        <v>15987.484928313626</v>
      </c>
      <c r="J2228" s="98">
        <f t="shared" si="254"/>
        <v>73.813776041666671</v>
      </c>
      <c r="K2228" s="98">
        <v>56364.2421875</v>
      </c>
      <c r="L2228" s="98">
        <f t="shared" si="255"/>
        <v>381.28070848519189</v>
      </c>
      <c r="M2228" s="98">
        <f t="shared" si="257"/>
        <v>377.48840598099542</v>
      </c>
      <c r="N2228" s="98">
        <v>11033.293057454428</v>
      </c>
      <c r="O2228" s="98">
        <v>7352.98</v>
      </c>
      <c r="P2228" s="98">
        <v>396.02938271605308</v>
      </c>
      <c r="Q2228" s="98">
        <v>14.748674230861168</v>
      </c>
      <c r="R2228" s="98">
        <f t="shared" si="259"/>
        <v>18.640555245834907</v>
      </c>
      <c r="S2228" s="98">
        <f t="shared" si="256"/>
        <v>884.92045385167012</v>
      </c>
      <c r="T2228" s="101">
        <v>14.293622283405728</v>
      </c>
    </row>
    <row r="2229" spans="2:20" x14ac:dyDescent="0.2">
      <c r="B2229" s="100">
        <v>43753.708333333336</v>
      </c>
      <c r="C2229" s="98">
        <v>12.620612317456139</v>
      </c>
      <c r="D2229" s="98">
        <f t="shared" si="260"/>
        <v>11.605067098945865</v>
      </c>
      <c r="E2229" s="98">
        <v>114.44416666666666</v>
      </c>
      <c r="F2229" s="98">
        <f t="shared" si="258"/>
        <v>95.072198495369719</v>
      </c>
      <c r="G2229" s="98">
        <v>97084.272222222222</v>
      </c>
      <c r="H2229" s="98">
        <v>17.561328124999999</v>
      </c>
      <c r="I2229" s="98">
        <v>17040.121462962627</v>
      </c>
      <c r="J2229" s="98">
        <f t="shared" si="254"/>
        <v>96.882838541666658</v>
      </c>
      <c r="K2229" s="98">
        <v>56364.2421875</v>
      </c>
      <c r="L2229" s="98">
        <f t="shared" si="255"/>
        <v>372.89874443721851</v>
      </c>
      <c r="M2229" s="98">
        <f t="shared" si="257"/>
        <v>377.35608035588729</v>
      </c>
      <c r="N2229" s="98">
        <v>9838.9250602213542</v>
      </c>
      <c r="O2229" s="98">
        <v>7178.2941666666666</v>
      </c>
      <c r="P2229" s="98">
        <v>396.35787037034828</v>
      </c>
      <c r="Q2229" s="98">
        <v>23.459125933129755</v>
      </c>
      <c r="R2229" s="98">
        <f t="shared" si="259"/>
        <v>18.749011272176467</v>
      </c>
      <c r="S2229" s="98">
        <f t="shared" si="256"/>
        <v>1407.5475559877852</v>
      </c>
      <c r="T2229" s="101">
        <v>13.755682849884034</v>
      </c>
    </row>
    <row r="2230" spans="2:20" x14ac:dyDescent="0.2">
      <c r="B2230" s="100">
        <v>43753.75</v>
      </c>
      <c r="C2230" s="98">
        <v>12.446942999803772</v>
      </c>
      <c r="D2230" s="98">
        <f t="shared" si="260"/>
        <v>11.589991074808431</v>
      </c>
      <c r="E2230" s="98">
        <v>109.58783625732693</v>
      </c>
      <c r="F2230" s="98">
        <f t="shared" si="258"/>
        <v>95.986043524610196</v>
      </c>
      <c r="G2230" s="98">
        <v>103919.16888888889</v>
      </c>
      <c r="H2230" s="98">
        <v>17.114984809027778</v>
      </c>
      <c r="I2230" s="98">
        <v>18109.819007937112</v>
      </c>
      <c r="J2230" s="98">
        <f t="shared" si="254"/>
        <v>92.472851448299153</v>
      </c>
      <c r="K2230" s="98">
        <v>56364.2421875</v>
      </c>
      <c r="L2230" s="98">
        <f t="shared" si="255"/>
        <v>375.7130221968884</v>
      </c>
      <c r="M2230" s="98">
        <f t="shared" si="257"/>
        <v>377.28804885243261</v>
      </c>
      <c r="N2230" s="98">
        <v>9684.2764086914067</v>
      </c>
      <c r="O2230" s="98">
        <v>7176.9449999999997</v>
      </c>
      <c r="P2230" s="98">
        <v>395.52546296298505</v>
      </c>
      <c r="Q2230" s="98">
        <v>19.812440766096632</v>
      </c>
      <c r="R2230" s="98">
        <f t="shared" si="259"/>
        <v>18.792332127483711</v>
      </c>
      <c r="S2230" s="98">
        <f t="shared" si="256"/>
        <v>1188.7464459657979</v>
      </c>
      <c r="T2230" s="101">
        <v>12.861728348398788</v>
      </c>
    </row>
    <row r="2231" spans="2:20" x14ac:dyDescent="0.2">
      <c r="B2231" s="100">
        <v>43753.791666666664</v>
      </c>
      <c r="C2231" s="98">
        <v>12.466763232664153</v>
      </c>
      <c r="D2231" s="98">
        <f t="shared" si="260"/>
        <v>11.577872798914221</v>
      </c>
      <c r="E2231" s="98">
        <v>109.79958333333333</v>
      </c>
      <c r="F2231" s="98">
        <f t="shared" si="258"/>
        <v>97.360354867202815</v>
      </c>
      <c r="G2231" s="98">
        <v>110092.29722222222</v>
      </c>
      <c r="H2231" s="98">
        <v>16.87297092013889</v>
      </c>
      <c r="I2231" s="98">
        <v>19131.188924730617</v>
      </c>
      <c r="J2231" s="98">
        <f t="shared" si="254"/>
        <v>92.926612413194448</v>
      </c>
      <c r="K2231" s="98">
        <v>56364.2421875</v>
      </c>
      <c r="L2231" s="98">
        <f t="shared" si="255"/>
        <v>379.57170669971254</v>
      </c>
      <c r="M2231" s="98">
        <f t="shared" si="257"/>
        <v>377.36377373414501</v>
      </c>
      <c r="N2231" s="98">
        <v>9758.5265608723967</v>
      </c>
      <c r="O2231" s="98">
        <v>7184.4274999999998</v>
      </c>
      <c r="P2231" s="98">
        <v>396.42680555555557</v>
      </c>
      <c r="Q2231" s="98">
        <v>16.855098855843018</v>
      </c>
      <c r="R2231" s="98">
        <f t="shared" si="259"/>
        <v>18.74959142786917</v>
      </c>
      <c r="S2231" s="98">
        <f t="shared" si="256"/>
        <v>1011.3059313505811</v>
      </c>
      <c r="T2231" s="101">
        <v>12.739713233411312</v>
      </c>
    </row>
    <row r="2232" spans="2:20" x14ac:dyDescent="0.2">
      <c r="B2232" s="100">
        <v>43753.833333333336</v>
      </c>
      <c r="C2232" s="98">
        <v>12.74421849515703</v>
      </c>
      <c r="D2232" s="98">
        <f t="shared" si="260"/>
        <v>11.57256016759265</v>
      </c>
      <c r="E2232" s="98">
        <v>96.840740740762811</v>
      </c>
      <c r="F2232" s="98">
        <f t="shared" si="258"/>
        <v>97.639355638808652</v>
      </c>
      <c r="G2232" s="98">
        <v>116730.85679933522</v>
      </c>
      <c r="H2232" s="98">
        <v>16.801616753472221</v>
      </c>
      <c r="I2232" s="98">
        <v>20172.891000001429</v>
      </c>
      <c r="J2232" s="98">
        <f t="shared" si="254"/>
        <v>80.039123987290594</v>
      </c>
      <c r="K2232" s="98">
        <v>56364.2421875</v>
      </c>
      <c r="L2232" s="98">
        <f t="shared" si="255"/>
        <v>372.55636796960397</v>
      </c>
      <c r="M2232" s="98">
        <f t="shared" si="257"/>
        <v>377.16883828320084</v>
      </c>
      <c r="N2232" s="98">
        <v>9990.7527547200516</v>
      </c>
      <c r="O2232" s="98">
        <v>7203.9624999999996</v>
      </c>
      <c r="P2232" s="98">
        <v>396.46007716050991</v>
      </c>
      <c r="Q2232" s="98">
        <v>23.903709190905921</v>
      </c>
      <c r="R2232" s="98">
        <f t="shared" si="259"/>
        <v>18.99553414476053</v>
      </c>
      <c r="S2232" s="98">
        <f t="shared" si="256"/>
        <v>1434.2225514543552</v>
      </c>
      <c r="T2232" s="101">
        <v>12.976168698330229</v>
      </c>
    </row>
    <row r="2233" spans="2:20" x14ac:dyDescent="0.2">
      <c r="B2233" s="100">
        <v>43753.875</v>
      </c>
      <c r="C2233" s="98">
        <v>13.011939233042714</v>
      </c>
      <c r="D2233" s="98">
        <f t="shared" si="260"/>
        <v>11.552140433331127</v>
      </c>
      <c r="E2233" s="98">
        <v>133.20120370374786</v>
      </c>
      <c r="F2233" s="98">
        <f t="shared" si="258"/>
        <v>99.403942830168504</v>
      </c>
      <c r="G2233" s="98">
        <v>123522.94750957913</v>
      </c>
      <c r="H2233" s="98">
        <v>17.405566406249999</v>
      </c>
      <c r="I2233" s="98">
        <v>21223.722442529201</v>
      </c>
      <c r="J2233" s="98">
        <f t="shared" si="254"/>
        <v>115.79563729749786</v>
      </c>
      <c r="K2233" s="98">
        <v>56364.2421875</v>
      </c>
      <c r="L2233" s="98">
        <f t="shared" si="255"/>
        <v>379.40010746176256</v>
      </c>
      <c r="M2233" s="98">
        <f t="shared" si="257"/>
        <v>377.25749513369936</v>
      </c>
      <c r="N2233" s="98">
        <v>10232.960928548177</v>
      </c>
      <c r="O2233" s="98">
        <v>7203.2875000000004</v>
      </c>
      <c r="P2233" s="98">
        <v>396.37518518519073</v>
      </c>
      <c r="Q2233" s="98">
        <v>16.975077723428193</v>
      </c>
      <c r="R2233" s="98">
        <f t="shared" si="259"/>
        <v>18.915322510312336</v>
      </c>
      <c r="S2233" s="98">
        <f t="shared" si="256"/>
        <v>1018.5046634056915</v>
      </c>
      <c r="T2233" s="101">
        <v>13.3615784740448</v>
      </c>
    </row>
    <row r="2234" spans="2:20" x14ac:dyDescent="0.2">
      <c r="B2234" s="100">
        <v>43753.916666666664</v>
      </c>
      <c r="C2234" s="98">
        <v>13.20417604110928</v>
      </c>
      <c r="D2234" s="98">
        <f t="shared" si="260"/>
        <v>11.535317686327247</v>
      </c>
      <c r="E2234" s="98">
        <v>111.35399999999338</v>
      </c>
      <c r="F2234" s="98">
        <f t="shared" si="258"/>
        <v>100.62475764498305</v>
      </c>
      <c r="G2234" s="98">
        <v>130150.01203703535</v>
      </c>
      <c r="H2234" s="98">
        <v>17.035872395833334</v>
      </c>
      <c r="I2234" s="98">
        <v>22280.137438272635</v>
      </c>
      <c r="J2234" s="98">
        <f t="shared" si="254"/>
        <v>94.31812760416004</v>
      </c>
      <c r="K2234" s="98">
        <v>56364.2421875</v>
      </c>
      <c r="L2234" s="98">
        <f t="shared" si="255"/>
        <v>372.41022947078363</v>
      </c>
      <c r="M2234" s="98">
        <f t="shared" si="257"/>
        <v>376.99790946151614</v>
      </c>
      <c r="N2234" s="98">
        <v>10374.878903808594</v>
      </c>
      <c r="O2234" s="98">
        <v>7207.7524999999996</v>
      </c>
      <c r="P2234" s="98">
        <v>396.03907407409616</v>
      </c>
      <c r="Q2234" s="98">
        <v>23.628844603312512</v>
      </c>
      <c r="R2234" s="98">
        <f t="shared" si="259"/>
        <v>19.157629375910584</v>
      </c>
      <c r="S2234" s="98">
        <f t="shared" si="256"/>
        <v>1417.7306761987506</v>
      </c>
      <c r="T2234" s="101">
        <v>13.697438992791705</v>
      </c>
    </row>
    <row r="2235" spans="2:20" x14ac:dyDescent="0.2">
      <c r="B2235" s="100">
        <v>43753.958333333336</v>
      </c>
      <c r="C2235" s="98">
        <v>13.109404881972198</v>
      </c>
      <c r="D2235" s="98">
        <f t="shared" si="260"/>
        <v>11.528449656148567</v>
      </c>
      <c r="E2235" s="98">
        <v>102.35833333333333</v>
      </c>
      <c r="F2235" s="98">
        <f t="shared" si="258"/>
        <v>101.60592662646452</v>
      </c>
      <c r="G2235" s="98">
        <v>136870.70410185214</v>
      </c>
      <c r="H2235" s="98">
        <v>16.471430121527778</v>
      </c>
      <c r="I2235" s="98">
        <v>23335.055381944443</v>
      </c>
      <c r="J2235" s="98">
        <f t="shared" si="254"/>
        <v>85.88690321180556</v>
      </c>
      <c r="K2235" s="98">
        <v>56364.2421875</v>
      </c>
      <c r="L2235" s="98">
        <f t="shared" si="255"/>
        <v>378.52196264981194</v>
      </c>
      <c r="M2235" s="98">
        <f t="shared" si="257"/>
        <v>377.10447728260169</v>
      </c>
      <c r="N2235" s="98">
        <v>10375.059761555989</v>
      </c>
      <c r="O2235" s="98">
        <v>7204.5349999999999</v>
      </c>
      <c r="P2235" s="98">
        <v>395.64249999999998</v>
      </c>
      <c r="Q2235" s="98">
        <v>17.120537350188048</v>
      </c>
      <c r="R2235" s="98">
        <f t="shared" si="259"/>
        <v>19.030513715319756</v>
      </c>
      <c r="S2235" s="98">
        <f t="shared" si="256"/>
        <v>1027.2322410112829</v>
      </c>
      <c r="T2235" s="101">
        <v>13.72803614947531</v>
      </c>
    </row>
    <row r="2236" spans="2:20" x14ac:dyDescent="0.2">
      <c r="B2236" s="100">
        <v>43754</v>
      </c>
      <c r="C2236" s="98">
        <v>12.640264151626162</v>
      </c>
      <c r="D2236" s="98">
        <f t="shared" si="260"/>
        <v>11.529679119352268</v>
      </c>
      <c r="E2236" s="98">
        <v>105.52722222222222</v>
      </c>
      <c r="F2236" s="98">
        <f t="shared" si="258"/>
        <v>102.18986759868675</v>
      </c>
      <c r="G2236" s="98">
        <v>143167.09444444443</v>
      </c>
      <c r="H2236" s="98">
        <v>16.640603298611111</v>
      </c>
      <c r="I2236" s="98">
        <v>24386.466819923189</v>
      </c>
      <c r="J2236" s="98">
        <f t="shared" si="254"/>
        <v>88.88661892361111</v>
      </c>
      <c r="K2236" s="98">
        <v>56364.2421875</v>
      </c>
      <c r="L2236" s="98">
        <f t="shared" si="255"/>
        <v>373.46152698414193</v>
      </c>
      <c r="M2236" s="98">
        <f t="shared" si="257"/>
        <v>376.96577888099756</v>
      </c>
      <c r="N2236" s="98">
        <v>9990.8974300130212</v>
      </c>
      <c r="O2236" s="98">
        <v>7181.4008333333331</v>
      </c>
      <c r="P2236" s="98">
        <v>395.5911111111111</v>
      </c>
      <c r="Q2236" s="98">
        <v>22.129584126969178</v>
      </c>
      <c r="R2236" s="98">
        <f t="shared" si="259"/>
        <v>19.11904236383668</v>
      </c>
      <c r="S2236" s="98">
        <f t="shared" si="256"/>
        <v>1327.7750476181507</v>
      </c>
      <c r="T2236" s="101">
        <v>13.445048874294734</v>
      </c>
    </row>
    <row r="2237" spans="2:20" x14ac:dyDescent="0.2">
      <c r="B2237" s="100">
        <v>43754.041666666664</v>
      </c>
      <c r="C2237" s="98">
        <v>10.936718051622933</v>
      </c>
      <c r="D2237" s="98">
        <f t="shared" si="260"/>
        <v>11.532018081933467</v>
      </c>
      <c r="E2237" s="98">
        <v>119.92659722222223</v>
      </c>
      <c r="F2237" s="98">
        <f t="shared" si="258"/>
        <v>103.22168183479788</v>
      </c>
      <c r="G2237" s="98">
        <v>4295.5361111111115</v>
      </c>
      <c r="H2237" s="98">
        <v>16.506250000000001</v>
      </c>
      <c r="I2237" s="98">
        <v>732.3137927356031</v>
      </c>
      <c r="J2237" s="98">
        <f t="shared" si="254"/>
        <v>103.42034722222223</v>
      </c>
      <c r="K2237" s="98">
        <v>7642.2455291644728</v>
      </c>
      <c r="L2237" s="98">
        <f t="shared" si="255"/>
        <v>378.76813773156221</v>
      </c>
      <c r="M2237" s="98">
        <f t="shared" si="257"/>
        <v>376.99641225208575</v>
      </c>
      <c r="N2237" s="98">
        <v>9137.5810644531248</v>
      </c>
      <c r="O2237" s="98">
        <v>7177.0758333333333</v>
      </c>
      <c r="P2237" s="98">
        <v>395.75981481480932</v>
      </c>
      <c r="Q2237" s="98">
        <v>16.991677083247097</v>
      </c>
      <c r="R2237" s="98">
        <f t="shared" si="259"/>
        <v>19.080189471143335</v>
      </c>
      <c r="S2237" s="98">
        <f t="shared" si="256"/>
        <v>1019.5006249948258</v>
      </c>
      <c r="T2237" s="101">
        <v>12.58661457233519</v>
      </c>
    </row>
    <row r="2238" spans="2:20" x14ac:dyDescent="0.2">
      <c r="B2238" s="100">
        <v>43754.083333333336</v>
      </c>
      <c r="C2238" s="98">
        <v>9.1035815705017491</v>
      </c>
      <c r="D2238" s="98">
        <f t="shared" si="260"/>
        <v>11.532854757624875</v>
      </c>
      <c r="E2238" s="98">
        <v>106.74166666666666</v>
      </c>
      <c r="F2238" s="98">
        <f t="shared" si="258"/>
        <v>103.79745729776083</v>
      </c>
      <c r="G2238" s="98">
        <v>10080.876915707853</v>
      </c>
      <c r="H2238" s="98">
        <v>16.603645833333335</v>
      </c>
      <c r="I2238" s="98">
        <v>1527.2909677422047</v>
      </c>
      <c r="J2238" s="98">
        <f t="shared" si="254"/>
        <v>90.138020833333329</v>
      </c>
      <c r="K2238" s="98">
        <v>21812.015911697246</v>
      </c>
      <c r="L2238" s="98">
        <f t="shared" si="255"/>
        <v>372.79668242803257</v>
      </c>
      <c r="M2238" s="98">
        <f t="shared" si="257"/>
        <v>376.80488412936501</v>
      </c>
      <c r="N2238" s="98">
        <v>7842.8866613769533</v>
      </c>
      <c r="O2238" s="98">
        <v>7168.9966666666669</v>
      </c>
      <c r="P2238" s="98">
        <v>395.97333333333336</v>
      </c>
      <c r="Q2238" s="98">
        <v>23.176650905300761</v>
      </c>
      <c r="R2238" s="98">
        <f t="shared" si="259"/>
        <v>19.269939044481763</v>
      </c>
      <c r="S2238" s="98">
        <f t="shared" si="256"/>
        <v>1390.5990543180455</v>
      </c>
      <c r="T2238" s="101">
        <v>10.846743088101697</v>
      </c>
    </row>
    <row r="2239" spans="2:20" x14ac:dyDescent="0.2">
      <c r="B2239" s="100">
        <v>43754.125</v>
      </c>
      <c r="C2239" s="98">
        <v>7.6343025192213503</v>
      </c>
      <c r="D2239" s="98">
        <f t="shared" si="260"/>
        <v>11.533312235541715</v>
      </c>
      <c r="E2239" s="98">
        <v>93.681014492751828</v>
      </c>
      <c r="F2239" s="98">
        <f t="shared" si="258"/>
        <v>103.39991854977363</v>
      </c>
      <c r="G2239" s="98">
        <v>16650.127160491149</v>
      </c>
      <c r="H2239" s="98">
        <v>16.666861979166665</v>
      </c>
      <c r="I2239" s="98">
        <v>2613.5776440323725</v>
      </c>
      <c r="J2239" s="98">
        <f t="shared" si="254"/>
        <v>77.014152513585159</v>
      </c>
      <c r="K2239" s="98">
        <v>34024.867012803821</v>
      </c>
      <c r="L2239" s="98">
        <f t="shared" si="255"/>
        <v>379.92323551322852</v>
      </c>
      <c r="M2239" s="98">
        <f t="shared" si="257"/>
        <v>376.88026212314838</v>
      </c>
      <c r="N2239" s="98">
        <v>6796.7295642089848</v>
      </c>
      <c r="O2239" s="98">
        <v>7168.5150000000003</v>
      </c>
      <c r="P2239" s="98">
        <v>395.97444444442789</v>
      </c>
      <c r="Q2239" s="98">
        <v>16.05120893119938</v>
      </c>
      <c r="R2239" s="98">
        <f t="shared" si="259"/>
        <v>19.20331490872973</v>
      </c>
      <c r="S2239" s="98">
        <f t="shared" si="256"/>
        <v>963.07253587196283</v>
      </c>
      <c r="T2239" s="101">
        <v>9.006912230684021</v>
      </c>
    </row>
    <row r="2240" spans="2:20" x14ac:dyDescent="0.2">
      <c r="B2240" s="100">
        <v>43754.166666666664</v>
      </c>
      <c r="C2240" s="98">
        <v>6.6880757209989756</v>
      </c>
      <c r="D2240" s="98">
        <f t="shared" si="260"/>
        <v>11.533551473149553</v>
      </c>
      <c r="E2240" s="98">
        <v>124.73296296295193</v>
      </c>
      <c r="F2240" s="98">
        <f t="shared" si="258"/>
        <v>104.27724686767442</v>
      </c>
      <c r="G2240" s="98">
        <v>23016.35892255836</v>
      </c>
      <c r="H2240" s="98">
        <v>16.729644097222224</v>
      </c>
      <c r="I2240" s="98">
        <v>3670.091865079668</v>
      </c>
      <c r="J2240" s="98">
        <f t="shared" si="254"/>
        <v>108.00331886572971</v>
      </c>
      <c r="K2240" s="98">
        <v>41478.733250506324</v>
      </c>
      <c r="L2240" s="98">
        <f t="shared" si="255"/>
        <v>376.12353678340713</v>
      </c>
      <c r="M2240" s="98">
        <f t="shared" si="257"/>
        <v>376.7785276823015</v>
      </c>
      <c r="N2240" s="98">
        <v>6089.4722932942705</v>
      </c>
      <c r="O2240" s="98">
        <v>7167.09</v>
      </c>
      <c r="P2240" s="98">
        <v>395.86833333333334</v>
      </c>
      <c r="Q2240" s="98">
        <v>19.744796549926203</v>
      </c>
      <c r="R2240" s="98">
        <f t="shared" si="259"/>
        <v>19.295523886613637</v>
      </c>
      <c r="S2240" s="98">
        <f t="shared" si="256"/>
        <v>1184.6877929955722</v>
      </c>
      <c r="T2240" s="101">
        <v>7.8039522966315662</v>
      </c>
    </row>
    <row r="2241" spans="2:20" x14ac:dyDescent="0.2">
      <c r="B2241" s="100">
        <v>43754.208333333336</v>
      </c>
      <c r="C2241" s="98">
        <v>6.177086949727058</v>
      </c>
      <c r="D2241" s="98">
        <f t="shared" si="260"/>
        <v>11.533462534911871</v>
      </c>
      <c r="E2241" s="98">
        <v>105.77055555555556</v>
      </c>
      <c r="F2241" s="98">
        <f t="shared" si="258"/>
        <v>104.50713691397071</v>
      </c>
      <c r="G2241" s="98">
        <v>29131.926234567563</v>
      </c>
      <c r="H2241" s="98">
        <v>16.844932725694445</v>
      </c>
      <c r="I2241" s="98">
        <v>4739.2746031750576</v>
      </c>
      <c r="J2241" s="98">
        <f t="shared" si="254"/>
        <v>88.925622829861112</v>
      </c>
      <c r="K2241" s="98">
        <v>47273.015400989905</v>
      </c>
      <c r="L2241" s="98">
        <f t="shared" si="255"/>
        <v>375.91813322781934</v>
      </c>
      <c r="M2241" s="98">
        <f t="shared" si="257"/>
        <v>376.7313414235561</v>
      </c>
      <c r="N2241" s="98">
        <v>5646.2316719563805</v>
      </c>
      <c r="O2241" s="98">
        <v>7180.4525000000003</v>
      </c>
      <c r="P2241" s="98">
        <v>396.06111111111113</v>
      </c>
      <c r="Q2241" s="98">
        <v>20.142977883291799</v>
      </c>
      <c r="R2241" s="98">
        <f t="shared" si="259"/>
        <v>19.341853663877572</v>
      </c>
      <c r="S2241" s="98">
        <f t="shared" si="256"/>
        <v>1208.578672997508</v>
      </c>
      <c r="T2241" s="101">
        <v>7.0544759243487434</v>
      </c>
    </row>
    <row r="2242" spans="2:20" x14ac:dyDescent="0.2">
      <c r="B2242" s="100">
        <v>43754.25</v>
      </c>
      <c r="C2242" s="98">
        <v>5.9748846831888009</v>
      </c>
      <c r="D2242" s="98">
        <f t="shared" si="260"/>
        <v>11.536320737308921</v>
      </c>
      <c r="E2242" s="98">
        <v>90.988888888888894</v>
      </c>
      <c r="F2242" s="98">
        <f t="shared" si="258"/>
        <v>104.85129972261291</v>
      </c>
      <c r="G2242" s="98">
        <v>35412.745833333334</v>
      </c>
      <c r="H2242" s="98">
        <v>17.515559895833334</v>
      </c>
      <c r="I2242" s="98">
        <v>5798.3085850694442</v>
      </c>
      <c r="J2242" s="98">
        <f t="shared" si="254"/>
        <v>73.47332899305556</v>
      </c>
      <c r="K2242" s="98">
        <v>53094.741051070952</v>
      </c>
      <c r="L2242" s="98">
        <f t="shared" si="255"/>
        <v>374.36124914227673</v>
      </c>
      <c r="M2242" s="98">
        <f t="shared" si="257"/>
        <v>376.67981971725936</v>
      </c>
      <c r="N2242" s="98">
        <v>5606.3940893554691</v>
      </c>
      <c r="O2242" s="98">
        <v>7183.92</v>
      </c>
      <c r="P2242" s="98">
        <v>395.70708333333334</v>
      </c>
      <c r="Q2242" s="98">
        <v>21.345834191056589</v>
      </c>
      <c r="R2242" s="98">
        <f t="shared" si="259"/>
        <v>19.388983009063178</v>
      </c>
      <c r="S2242" s="98">
        <f t="shared" si="256"/>
        <v>1280.7500514633953</v>
      </c>
      <c r="T2242" s="101">
        <v>6.7826776353960545</v>
      </c>
    </row>
    <row r="2243" spans="2:20" x14ac:dyDescent="0.2">
      <c r="B2243" s="100">
        <v>43754.291666666664</v>
      </c>
      <c r="C2243" s="98">
        <v>6.3225202545192509</v>
      </c>
      <c r="D2243" s="98">
        <f t="shared" si="260"/>
        <v>11.547473457829264</v>
      </c>
      <c r="E2243" s="98">
        <v>94.529722222222219</v>
      </c>
      <c r="F2243" s="98">
        <f t="shared" si="258"/>
        <v>104.10417009298328</v>
      </c>
      <c r="G2243" s="98">
        <v>41107.883333333331</v>
      </c>
      <c r="H2243" s="98">
        <v>18.958062065972221</v>
      </c>
      <c r="I2243" s="98">
        <v>6941.4922619048757</v>
      </c>
      <c r="J2243" s="98">
        <f t="shared" si="254"/>
        <v>75.571660156250005</v>
      </c>
      <c r="K2243" s="98">
        <v>56186.985082826883</v>
      </c>
      <c r="L2243" s="98">
        <f t="shared" si="255"/>
        <v>376.44809646862353</v>
      </c>
      <c r="M2243" s="98">
        <f t="shared" si="257"/>
        <v>376.60710028800662</v>
      </c>
      <c r="N2243" s="98">
        <v>5693.7727449544273</v>
      </c>
      <c r="O2243" s="98">
        <v>7192.2383333333337</v>
      </c>
      <c r="P2243" s="98">
        <v>395.63259259257052</v>
      </c>
      <c r="Q2243" s="98">
        <v>19.184496123946996</v>
      </c>
      <c r="R2243" s="98">
        <f t="shared" si="259"/>
        <v>19.436242368870598</v>
      </c>
      <c r="S2243" s="98">
        <f t="shared" si="256"/>
        <v>1151.0697674368198</v>
      </c>
      <c r="T2243" s="101">
        <v>6.7913438766815588</v>
      </c>
    </row>
    <row r="2244" spans="2:20" x14ac:dyDescent="0.2">
      <c r="B2244" s="100">
        <v>43754.333333333336</v>
      </c>
      <c r="C2244" s="98">
        <v>7.7416410211722058</v>
      </c>
      <c r="D2244" s="98">
        <f t="shared" si="260"/>
        <v>11.551967562901195</v>
      </c>
      <c r="E2244" s="98">
        <v>94.687222222222218</v>
      </c>
      <c r="F2244" s="98">
        <f t="shared" si="258"/>
        <v>104.10131129668697</v>
      </c>
      <c r="G2244" s="98">
        <v>46797.642592588534</v>
      </c>
      <c r="H2244" s="98">
        <v>16.829307725694445</v>
      </c>
      <c r="I2244" s="98">
        <v>8078.5982740733107</v>
      </c>
      <c r="J2244" s="98">
        <f t="shared" si="254"/>
        <v>77.857914496527769</v>
      </c>
      <c r="K2244" s="98">
        <v>56190.76171875</v>
      </c>
      <c r="L2244" s="98">
        <f t="shared" si="255"/>
        <v>374.58522830701952</v>
      </c>
      <c r="M2244" s="98">
        <f t="shared" si="257"/>
        <v>376.49332867425056</v>
      </c>
      <c r="N2244" s="98">
        <v>6594.8291101074219</v>
      </c>
      <c r="O2244" s="98">
        <v>7190.4825000000001</v>
      </c>
      <c r="P2244" s="98">
        <v>395.94083333333333</v>
      </c>
      <c r="Q2244" s="98">
        <v>21.355605026313828</v>
      </c>
      <c r="R2244" s="98">
        <f t="shared" si="259"/>
        <v>19.554022470288338</v>
      </c>
      <c r="S2244" s="98">
        <f t="shared" si="256"/>
        <v>1281.3363015788298</v>
      </c>
      <c r="T2244" s="101">
        <v>7.7506924932532844</v>
      </c>
    </row>
    <row r="2245" spans="2:20" x14ac:dyDescent="0.2">
      <c r="B2245" s="100">
        <v>43754.375</v>
      </c>
      <c r="C2245" s="98">
        <v>12.051036638684391</v>
      </c>
      <c r="D2245" s="98">
        <f t="shared" si="260"/>
        <v>11.563952558335515</v>
      </c>
      <c r="E2245" s="98">
        <v>97.64</v>
      </c>
      <c r="F2245" s="98">
        <f t="shared" si="258"/>
        <v>104.8706284263166</v>
      </c>
      <c r="G2245" s="98">
        <v>52336.149392361112</v>
      </c>
      <c r="H2245" s="98">
        <v>17.651378038194444</v>
      </c>
      <c r="I2245" s="98">
        <v>9216.261040740832</v>
      </c>
      <c r="J2245" s="98">
        <f t="shared" si="254"/>
        <v>79.988621961805563</v>
      </c>
      <c r="K2245" s="98">
        <v>56190.76171875</v>
      </c>
      <c r="L2245" s="98">
        <f t="shared" si="255"/>
        <v>373.43675465650858</v>
      </c>
      <c r="M2245" s="98">
        <f t="shared" si="257"/>
        <v>376.25739540422688</v>
      </c>
      <c r="N2245" s="98">
        <v>9414.2560286458338</v>
      </c>
      <c r="O2245" s="98">
        <v>7203.22</v>
      </c>
      <c r="P2245" s="98">
        <v>395.7163888888889</v>
      </c>
      <c r="Q2245" s="98">
        <v>22.279634232380324</v>
      </c>
      <c r="R2245" s="98">
        <f t="shared" si="259"/>
        <v>19.767633209455166</v>
      </c>
      <c r="S2245" s="98">
        <f t="shared" si="256"/>
        <v>1336.7780539428195</v>
      </c>
      <c r="T2245" s="101">
        <v>10.482802770932516</v>
      </c>
    </row>
    <row r="2246" spans="2:20" x14ac:dyDescent="0.2">
      <c r="B2246" s="100">
        <v>43754.416666666664</v>
      </c>
      <c r="C2246" s="98">
        <v>16.20267506475664</v>
      </c>
      <c r="D2246" s="98">
        <f t="shared" si="260"/>
        <v>11.584841411003856</v>
      </c>
      <c r="E2246" s="98">
        <v>80.485590277777774</v>
      </c>
      <c r="F2246" s="98">
        <f t="shared" si="258"/>
        <v>104.55194931752028</v>
      </c>
      <c r="G2246" s="98">
        <v>58125.723548922011</v>
      </c>
      <c r="H2246" s="98">
        <v>16.824772135416666</v>
      </c>
      <c r="I2246" s="98">
        <v>10373.348611111111</v>
      </c>
      <c r="J2246" s="98">
        <f t="shared" ref="J2246:J2309" si="261">E2246-H2246</f>
        <v>63.660818142361109</v>
      </c>
      <c r="K2246" s="98">
        <v>56190.76171875</v>
      </c>
      <c r="L2246" s="98">
        <f t="shared" ref="L2246:L2309" si="262">P2246-Q2246</f>
        <v>369.5396905163015</v>
      </c>
      <c r="M2246" s="98">
        <f t="shared" si="257"/>
        <v>375.9072224228924</v>
      </c>
      <c r="N2246" s="98">
        <v>12028.527383626302</v>
      </c>
      <c r="O2246" s="98">
        <v>7833.4291666666668</v>
      </c>
      <c r="P2246" s="98">
        <v>390.18564814832473</v>
      </c>
      <c r="Q2246" s="98">
        <v>20.645957632023201</v>
      </c>
      <c r="R2246" s="98">
        <f t="shared" si="259"/>
        <v>19.852604609006885</v>
      </c>
      <c r="S2246" s="98">
        <f t="shared" ref="S2246:S2309" si="263">Q2246*60</f>
        <v>1238.757457921392</v>
      </c>
      <c r="T2246" s="101">
        <v>14.620156665742398</v>
      </c>
    </row>
    <row r="2247" spans="2:20" x14ac:dyDescent="0.2">
      <c r="B2247" s="100">
        <v>43754.458333333336</v>
      </c>
      <c r="C2247" s="98">
        <v>16.429386972673239</v>
      </c>
      <c r="D2247" s="98">
        <f t="shared" si="260"/>
        <v>11.596365026714347</v>
      </c>
      <c r="E2247" s="98">
        <v>106.82259259250429</v>
      </c>
      <c r="F2247" s="98">
        <f t="shared" si="258"/>
        <v>104.22682586072649</v>
      </c>
      <c r="G2247" s="98">
        <v>63451.690633073384</v>
      </c>
      <c r="H2247" s="98">
        <v>16.308734809027779</v>
      </c>
      <c r="I2247" s="98">
        <v>11497.655833333334</v>
      </c>
      <c r="J2247" s="98">
        <f t="shared" si="261"/>
        <v>90.51385778347651</v>
      </c>
      <c r="K2247" s="98">
        <v>56190.76171875</v>
      </c>
      <c r="L2247" s="98">
        <f t="shared" si="262"/>
        <v>373.71632902973414</v>
      </c>
      <c r="M2247" s="98">
        <f t="shared" si="257"/>
        <v>375.67190899701023</v>
      </c>
      <c r="N2247" s="98">
        <v>12204.333552246093</v>
      </c>
      <c r="O2247" s="98">
        <v>7948.8450000000003</v>
      </c>
      <c r="P2247" s="98">
        <v>395.48101851850748</v>
      </c>
      <c r="Q2247" s="98">
        <v>21.764689488773325</v>
      </c>
      <c r="R2247" s="98">
        <f t="shared" si="259"/>
        <v>20.059654146000188</v>
      </c>
      <c r="S2247" s="98">
        <f t="shared" si="263"/>
        <v>1305.8813693263994</v>
      </c>
      <c r="T2247" s="101">
        <v>16.514249547004194</v>
      </c>
    </row>
    <row r="2248" spans="2:20" x14ac:dyDescent="0.2">
      <c r="B2248" s="100">
        <v>43754.5</v>
      </c>
      <c r="C2248" s="98">
        <v>15.893013268753162</v>
      </c>
      <c r="D2248" s="98">
        <f t="shared" si="260"/>
        <v>11.61313180130248</v>
      </c>
      <c r="E2248" s="98">
        <v>90.825590277777778</v>
      </c>
      <c r="F2248" s="98">
        <f t="shared" si="258"/>
        <v>103.78234814081908</v>
      </c>
      <c r="G2248" s="98">
        <v>68826.595647200083</v>
      </c>
      <c r="H2248" s="98">
        <v>17.372927517361113</v>
      </c>
      <c r="I2248" s="98">
        <v>12633.877777777778</v>
      </c>
      <c r="J2248" s="98">
        <f t="shared" si="261"/>
        <v>73.452662760416672</v>
      </c>
      <c r="K2248" s="98">
        <v>56190.76171875</v>
      </c>
      <c r="L2248" s="98">
        <f t="shared" si="262"/>
        <v>374.96061378992675</v>
      </c>
      <c r="M2248" s="98">
        <f t="shared" si="257"/>
        <v>375.52320524567978</v>
      </c>
      <c r="N2248" s="98">
        <v>11864.764698893228</v>
      </c>
      <c r="O2248" s="98">
        <v>7731.774166666667</v>
      </c>
      <c r="P2248" s="98">
        <v>395.55874999999997</v>
      </c>
      <c r="Q2248" s="98">
        <v>20.5981362100732</v>
      </c>
      <c r="R2248" s="98">
        <f t="shared" si="259"/>
        <v>20.180230968318117</v>
      </c>
      <c r="S2248" s="98">
        <f t="shared" si="263"/>
        <v>1235.8881726043919</v>
      </c>
      <c r="T2248" s="101">
        <v>15.871654463211696</v>
      </c>
    </row>
    <row r="2249" spans="2:20" x14ac:dyDescent="0.2">
      <c r="B2249" s="100">
        <v>43754.541666666664</v>
      </c>
      <c r="C2249" s="98">
        <v>14.743872522778654</v>
      </c>
      <c r="D2249" s="98">
        <f t="shared" si="260"/>
        <v>11.600796382744116</v>
      </c>
      <c r="E2249" s="98">
        <v>88.416111111111107</v>
      </c>
      <c r="F2249" s="98">
        <f t="shared" si="258"/>
        <v>103.37475323341216</v>
      </c>
      <c r="G2249" s="98">
        <v>74555.803111111658</v>
      </c>
      <c r="H2249" s="98">
        <v>18.463662027310924</v>
      </c>
      <c r="I2249" s="98">
        <v>13739.402960526248</v>
      </c>
      <c r="J2249" s="98">
        <f t="shared" si="261"/>
        <v>69.95244908380019</v>
      </c>
      <c r="K2249" s="98">
        <v>56190.76171875</v>
      </c>
      <c r="L2249" s="98">
        <f t="shared" si="262"/>
        <v>277.62100374608167</v>
      </c>
      <c r="M2249" s="98">
        <f t="shared" si="257"/>
        <v>371.62043190818196</v>
      </c>
      <c r="N2249" s="98">
        <v>11205.798757781982</v>
      </c>
      <c r="O2249" s="98">
        <v>7313.2349999999997</v>
      </c>
      <c r="P2249" s="98">
        <v>286.56555555555553</v>
      </c>
      <c r="Q2249" s="98">
        <v>8.9445518094738592</v>
      </c>
      <c r="R2249" s="98">
        <f t="shared" si="259"/>
        <v>19.51671572556991</v>
      </c>
      <c r="S2249" s="98">
        <f t="shared" si="263"/>
        <v>536.67310856843153</v>
      </c>
      <c r="T2249" s="101">
        <v>15.0060318505396</v>
      </c>
    </row>
    <row r="2250" spans="2:20" x14ac:dyDescent="0.2">
      <c r="B2250" s="100">
        <v>43754.583333333336</v>
      </c>
      <c r="C2250" s="98">
        <v>14.169704044659932</v>
      </c>
      <c r="D2250" s="98">
        <f t="shared" si="260"/>
        <v>11.618337347095876</v>
      </c>
      <c r="E2250" s="98">
        <v>111.94861111111111</v>
      </c>
      <c r="F2250" s="98">
        <f t="shared" si="258"/>
        <v>103.66080647415292</v>
      </c>
      <c r="G2250" s="98">
        <v>80613.188888888893</v>
      </c>
      <c r="H2250" s="98">
        <v>18.311393229166665</v>
      </c>
      <c r="I2250" s="98">
        <v>14828.500555555556</v>
      </c>
      <c r="J2250" s="98">
        <f t="shared" si="261"/>
        <v>93.637217881944437</v>
      </c>
      <c r="K2250" s="98">
        <v>56190.76171875</v>
      </c>
      <c r="L2250" s="98">
        <f t="shared" si="262"/>
        <v>374.70477604502196</v>
      </c>
      <c r="M2250" s="98">
        <f t="shared" si="257"/>
        <v>371.49716595280853</v>
      </c>
      <c r="N2250" s="98">
        <v>10946.782363281251</v>
      </c>
      <c r="O2250" s="98">
        <v>7303.5491666666667</v>
      </c>
      <c r="P2250" s="98">
        <v>396.07101851852406</v>
      </c>
      <c r="Q2250" s="98">
        <v>21.366242473502126</v>
      </c>
      <c r="R2250" s="98">
        <f t="shared" si="259"/>
        <v>19.645209304400399</v>
      </c>
      <c r="S2250" s="98">
        <f t="shared" si="263"/>
        <v>1281.9745484101277</v>
      </c>
      <c r="T2250" s="101">
        <v>16.096886337333256</v>
      </c>
    </row>
    <row r="2251" spans="2:20" x14ac:dyDescent="0.2">
      <c r="B2251" s="100">
        <v>43754.625</v>
      </c>
      <c r="C2251" s="98">
        <v>13.722314038806491</v>
      </c>
      <c r="D2251" s="98">
        <f t="shared" si="260"/>
        <v>11.629576516644933</v>
      </c>
      <c r="E2251" s="98">
        <v>65.264722222222218</v>
      </c>
      <c r="F2251" s="98">
        <f t="shared" si="258"/>
        <v>101.91696484606643</v>
      </c>
      <c r="G2251" s="98">
        <v>85791.666333333982</v>
      </c>
      <c r="H2251" s="98">
        <v>17.757020399305556</v>
      </c>
      <c r="I2251" s="98">
        <v>15923.923562962744</v>
      </c>
      <c r="J2251" s="98">
        <f t="shared" si="261"/>
        <v>47.507701822916658</v>
      </c>
      <c r="K2251" s="98">
        <v>56190.76171875</v>
      </c>
      <c r="L2251" s="98">
        <f t="shared" si="262"/>
        <v>368.50172594815336</v>
      </c>
      <c r="M2251" s="98">
        <f t="shared" si="257"/>
        <v>371.13414873703385</v>
      </c>
      <c r="N2251" s="98">
        <v>10694.085881347657</v>
      </c>
      <c r="O2251" s="98">
        <v>7250.4466666666667</v>
      </c>
      <c r="P2251" s="98">
        <v>395.49537037034827</v>
      </c>
      <c r="Q2251" s="98">
        <v>26.993644422194919</v>
      </c>
      <c r="R2251" s="98">
        <f t="shared" si="259"/>
        <v>19.967466489309921</v>
      </c>
      <c r="S2251" s="98">
        <f t="shared" si="263"/>
        <v>1619.6186653316952</v>
      </c>
      <c r="T2251" s="101">
        <v>13.951833776827229</v>
      </c>
    </row>
    <row r="2252" spans="2:20" x14ac:dyDescent="0.2">
      <c r="B2252" s="100">
        <v>43754.666666666664</v>
      </c>
      <c r="C2252" s="98">
        <v>13.287795907158843</v>
      </c>
      <c r="D2252" s="98">
        <f t="shared" si="260"/>
        <v>11.638455440918962</v>
      </c>
      <c r="E2252" s="98">
        <v>88.62555555555555</v>
      </c>
      <c r="F2252" s="98">
        <f t="shared" si="258"/>
        <v>101.84168706828865</v>
      </c>
      <c r="G2252" s="98">
        <v>90620.189814820289</v>
      </c>
      <c r="H2252" s="98">
        <v>17.354861111111113</v>
      </c>
      <c r="I2252" s="98">
        <v>17057.409844444432</v>
      </c>
      <c r="J2252" s="98">
        <f t="shared" si="261"/>
        <v>71.270694444444445</v>
      </c>
      <c r="K2252" s="98">
        <v>56190.76171875</v>
      </c>
      <c r="L2252" s="98">
        <f t="shared" si="262"/>
        <v>254.54967400654252</v>
      </c>
      <c r="M2252" s="98">
        <f t="shared" si="257"/>
        <v>365.85368896709014</v>
      </c>
      <c r="N2252" s="98">
        <v>10174.08976922353</v>
      </c>
      <c r="O2252" s="98">
        <v>5965.2349999999997</v>
      </c>
      <c r="P2252" s="98">
        <v>254.56203703704807</v>
      </c>
      <c r="Q2252" s="98">
        <v>1.2363030505555195E-2</v>
      </c>
      <c r="R2252" s="98">
        <f t="shared" si="259"/>
        <v>19.353453522628438</v>
      </c>
      <c r="S2252" s="98">
        <f t="shared" si="263"/>
        <v>0.74178183033331169</v>
      </c>
      <c r="T2252" s="101">
        <v>14.129109347274319</v>
      </c>
    </row>
    <row r="2253" spans="2:20" x14ac:dyDescent="0.2">
      <c r="B2253" s="100">
        <v>43754.708333333336</v>
      </c>
      <c r="C2253" s="98">
        <v>12.741008530722723</v>
      </c>
      <c r="D2253" s="98">
        <f t="shared" si="260"/>
        <v>11.64347194980507</v>
      </c>
      <c r="E2253" s="98">
        <v>78.065138888888896</v>
      </c>
      <c r="F2253" s="98">
        <f t="shared" si="258"/>
        <v>100.32589424421458</v>
      </c>
      <c r="G2253" s="98">
        <v>95402.679966334239</v>
      </c>
      <c r="H2253" s="98">
        <v>17.213628472222222</v>
      </c>
      <c r="I2253" s="98">
        <v>18178.723277777746</v>
      </c>
      <c r="J2253" s="98">
        <f t="shared" si="261"/>
        <v>60.85151041666667</v>
      </c>
      <c r="K2253" s="98">
        <v>56190.76171875</v>
      </c>
      <c r="L2253" s="98">
        <f t="shared" si="262"/>
        <v>363.81706809755832</v>
      </c>
      <c r="M2253" s="98">
        <f t="shared" si="257"/>
        <v>365.47528578627094</v>
      </c>
      <c r="N2253" s="98">
        <v>9837.2252197265625</v>
      </c>
      <c r="O2253" s="98">
        <v>7233.1708333333336</v>
      </c>
      <c r="P2253" s="98">
        <v>396.18944444444446</v>
      </c>
      <c r="Q2253" s="98">
        <v>32.372376346886156</v>
      </c>
      <c r="R2253" s="98">
        <f t="shared" si="259"/>
        <v>19.724838956534949</v>
      </c>
      <c r="S2253" s="98">
        <f t="shared" si="263"/>
        <v>1942.3425808131694</v>
      </c>
      <c r="T2253" s="101">
        <v>13.195742835203806</v>
      </c>
    </row>
    <row r="2254" spans="2:20" x14ac:dyDescent="0.2">
      <c r="B2254" s="100">
        <v>43754.75</v>
      </c>
      <c r="C2254" s="98">
        <v>12.437508904811693</v>
      </c>
      <c r="D2254" s="98">
        <f t="shared" si="260"/>
        <v>11.643078862513734</v>
      </c>
      <c r="E2254" s="98">
        <v>75.247777777777785</v>
      </c>
      <c r="F2254" s="98">
        <f t="shared" si="258"/>
        <v>98.89505847423338</v>
      </c>
      <c r="G2254" s="98">
        <v>100332.38714859645</v>
      </c>
      <c r="H2254" s="98">
        <v>16.428461371527778</v>
      </c>
      <c r="I2254" s="98">
        <v>19292.703055555554</v>
      </c>
      <c r="J2254" s="98">
        <f t="shared" si="261"/>
        <v>58.81931640625001</v>
      </c>
      <c r="K2254" s="98">
        <v>56190.76171875</v>
      </c>
      <c r="L2254" s="98">
        <f t="shared" si="262"/>
        <v>366.92138829736348</v>
      </c>
      <c r="M2254" s="98">
        <f t="shared" si="257"/>
        <v>365.10896770712412</v>
      </c>
      <c r="N2254" s="98">
        <v>9655.1984008789059</v>
      </c>
      <c r="O2254" s="98">
        <v>7213.27</v>
      </c>
      <c r="P2254" s="98">
        <v>396.12592592593694</v>
      </c>
      <c r="Q2254" s="98">
        <v>29.204537628573469</v>
      </c>
      <c r="R2254" s="98">
        <f t="shared" si="259"/>
        <v>20.116176325804819</v>
      </c>
      <c r="S2254" s="98">
        <f t="shared" si="263"/>
        <v>1752.2722577144082</v>
      </c>
      <c r="T2254" s="101">
        <v>12.793960348529476</v>
      </c>
    </row>
    <row r="2255" spans="2:20" x14ac:dyDescent="0.2">
      <c r="B2255" s="100">
        <v>43754.791666666664</v>
      </c>
      <c r="C2255" s="98">
        <v>12.51751585280555</v>
      </c>
      <c r="D2255" s="98">
        <f t="shared" si="260"/>
        <v>11.645193555019626</v>
      </c>
      <c r="E2255" s="98">
        <v>100.86694444444444</v>
      </c>
      <c r="F2255" s="98">
        <f t="shared" si="258"/>
        <v>98.522865187196331</v>
      </c>
      <c r="G2255" s="98">
        <v>105530.86660280956</v>
      </c>
      <c r="H2255" s="98">
        <v>16.771234809027778</v>
      </c>
      <c r="I2255" s="98">
        <v>20400.366666666665</v>
      </c>
      <c r="J2255" s="98">
        <f t="shared" si="261"/>
        <v>84.095709635416668</v>
      </c>
      <c r="K2255" s="98">
        <v>56190.76171875</v>
      </c>
      <c r="L2255" s="98">
        <f t="shared" si="262"/>
        <v>362.00031575673574</v>
      </c>
      <c r="M2255" s="98">
        <f t="shared" si="257"/>
        <v>364.37682641783334</v>
      </c>
      <c r="N2255" s="98">
        <v>9751.3294213867193</v>
      </c>
      <c r="O2255" s="98">
        <v>7212.2325000000001</v>
      </c>
      <c r="P2255" s="98">
        <v>395.92171296296021</v>
      </c>
      <c r="Q2255" s="98">
        <v>33.921397206224498</v>
      </c>
      <c r="R2255" s="98">
        <f t="shared" si="259"/>
        <v>20.827272090404051</v>
      </c>
      <c r="S2255" s="98">
        <f t="shared" si="263"/>
        <v>2035.28383237347</v>
      </c>
      <c r="T2255" s="101">
        <v>12.534495957692464</v>
      </c>
    </row>
    <row r="2256" spans="2:20" x14ac:dyDescent="0.2">
      <c r="B2256" s="100">
        <v>43754.833333333336</v>
      </c>
      <c r="C2256" s="98">
        <v>12.68962102137713</v>
      </c>
      <c r="D2256" s="98">
        <f t="shared" si="260"/>
        <v>11.642918660278797</v>
      </c>
      <c r="E2256" s="98">
        <v>87.607222222222219</v>
      </c>
      <c r="F2256" s="98">
        <f t="shared" si="258"/>
        <v>98.138135248923845</v>
      </c>
      <c r="G2256" s="98">
        <v>110486.75925925732</v>
      </c>
      <c r="H2256" s="98">
        <v>17.922536892361112</v>
      </c>
      <c r="I2256" s="98">
        <v>21556.422511239318</v>
      </c>
      <c r="J2256" s="98">
        <f t="shared" si="261"/>
        <v>69.684685329861111</v>
      </c>
      <c r="K2256" s="98">
        <v>56190.76171875</v>
      </c>
      <c r="L2256" s="98">
        <f t="shared" si="262"/>
        <v>366.82905447142406</v>
      </c>
      <c r="M2256" s="98">
        <f t="shared" si="257"/>
        <v>364.13818835540928</v>
      </c>
      <c r="N2256" s="98">
        <v>9905.2547371419278</v>
      </c>
      <c r="O2256" s="98">
        <v>7213.7433333333329</v>
      </c>
      <c r="P2256" s="98">
        <v>395.88805555555558</v>
      </c>
      <c r="Q2256" s="98">
        <v>29.059001084131499</v>
      </c>
      <c r="R2256" s="98">
        <f t="shared" si="259"/>
        <v>21.04207591928845</v>
      </c>
      <c r="S2256" s="98">
        <f t="shared" si="263"/>
        <v>1743.5400650478898</v>
      </c>
      <c r="T2256" s="101">
        <v>12.852638493682283</v>
      </c>
    </row>
    <row r="2257" spans="2:20" x14ac:dyDescent="0.2">
      <c r="B2257" s="100">
        <v>43754.875</v>
      </c>
      <c r="C2257" s="98">
        <v>13.13560190015369</v>
      </c>
      <c r="D2257" s="98">
        <f t="shared" si="260"/>
        <v>11.648071271408421</v>
      </c>
      <c r="E2257" s="98">
        <v>73.202222222222218</v>
      </c>
      <c r="F2257" s="98">
        <f t="shared" si="258"/>
        <v>95.638177687193604</v>
      </c>
      <c r="G2257" s="98">
        <v>115523.21100000133</v>
      </c>
      <c r="H2257" s="98">
        <v>20.115147569444446</v>
      </c>
      <c r="I2257" s="98">
        <v>22694.626582126086</v>
      </c>
      <c r="J2257" s="98">
        <f t="shared" si="261"/>
        <v>53.087074652777773</v>
      </c>
      <c r="K2257" s="98">
        <v>56190.76171875</v>
      </c>
      <c r="L2257" s="98">
        <f t="shared" si="262"/>
        <v>365.71624708359025</v>
      </c>
      <c r="M2257" s="98">
        <f t="shared" si="257"/>
        <v>363.56802750631874</v>
      </c>
      <c r="N2257" s="98">
        <v>10264.498196614584</v>
      </c>
      <c r="O2257" s="98">
        <v>7223.8716666666669</v>
      </c>
      <c r="P2257" s="98">
        <v>395.8505555555721</v>
      </c>
      <c r="Q2257" s="98">
        <v>30.13430847198185</v>
      </c>
      <c r="R2257" s="98">
        <f t="shared" si="259"/>
        <v>21.590377200478187</v>
      </c>
      <c r="S2257" s="98">
        <f t="shared" si="263"/>
        <v>1808.058508318911</v>
      </c>
      <c r="T2257" s="101">
        <v>13.239789186539452</v>
      </c>
    </row>
    <row r="2258" spans="2:20" x14ac:dyDescent="0.2">
      <c r="B2258" s="100">
        <v>43754.916666666664</v>
      </c>
      <c r="C2258" s="98">
        <v>13.428127660221524</v>
      </c>
      <c r="D2258" s="98">
        <f t="shared" si="260"/>
        <v>11.657402588871433</v>
      </c>
      <c r="E2258" s="98">
        <v>76.314444444444447</v>
      </c>
      <c r="F2258" s="98">
        <f t="shared" si="258"/>
        <v>94.178196205712382</v>
      </c>
      <c r="G2258" s="98">
        <v>120265.825</v>
      </c>
      <c r="H2258" s="98">
        <v>16.14103732638889</v>
      </c>
      <c r="I2258" s="98">
        <v>23822.369055555497</v>
      </c>
      <c r="J2258" s="98">
        <f t="shared" si="261"/>
        <v>60.173407118055557</v>
      </c>
      <c r="K2258" s="98">
        <v>56190.76171875</v>
      </c>
      <c r="L2258" s="98">
        <f t="shared" si="262"/>
        <v>363.48507518243343</v>
      </c>
      <c r="M2258" s="98">
        <f t="shared" si="257"/>
        <v>363.19614607763748</v>
      </c>
      <c r="N2258" s="98">
        <v>10494.87985921224</v>
      </c>
      <c r="O2258" s="98">
        <v>7236.9508333333333</v>
      </c>
      <c r="P2258" s="98">
        <v>396.13875000000002</v>
      </c>
      <c r="Q2258" s="98">
        <v>32.653674817566582</v>
      </c>
      <c r="R2258" s="98">
        <f t="shared" si="259"/>
        <v>21.966411792738768</v>
      </c>
      <c r="S2258" s="98">
        <f t="shared" si="263"/>
        <v>1959.2204890539949</v>
      </c>
      <c r="T2258" s="101">
        <v>13.799328144921196</v>
      </c>
    </row>
    <row r="2259" spans="2:20" x14ac:dyDescent="0.2">
      <c r="B2259" s="100">
        <v>43754.958333333336</v>
      </c>
      <c r="C2259" s="98">
        <v>13.296643484731385</v>
      </c>
      <c r="D2259" s="98">
        <f t="shared" si="260"/>
        <v>11.665204197319731</v>
      </c>
      <c r="E2259" s="98">
        <v>85.722870370348289</v>
      </c>
      <c r="F2259" s="98">
        <f t="shared" si="258"/>
        <v>93.485051915587988</v>
      </c>
      <c r="G2259" s="98">
        <v>125096.2631100744</v>
      </c>
      <c r="H2259" s="98">
        <v>17.350531684027779</v>
      </c>
      <c r="I2259" s="98">
        <v>24979.248781482016</v>
      </c>
      <c r="J2259" s="98">
        <f t="shared" si="261"/>
        <v>68.372338686320518</v>
      </c>
      <c r="K2259" s="98">
        <v>56190.76171875</v>
      </c>
      <c r="L2259" s="98">
        <f t="shared" si="262"/>
        <v>360.48950181333555</v>
      </c>
      <c r="M2259" s="98">
        <f t="shared" si="257"/>
        <v>362.44479354278428</v>
      </c>
      <c r="N2259" s="98">
        <v>10486.67002360026</v>
      </c>
      <c r="O2259" s="98">
        <v>7239.4224999999997</v>
      </c>
      <c r="P2259" s="98">
        <v>396.28808641975127</v>
      </c>
      <c r="Q2259" s="98">
        <v>35.798584606415695</v>
      </c>
      <c r="R2259" s="98">
        <f t="shared" si="259"/>
        <v>22.744663761748253</v>
      </c>
      <c r="S2259" s="98">
        <f t="shared" si="263"/>
        <v>2147.9150763849416</v>
      </c>
      <c r="T2259" s="101">
        <v>13.80026486007031</v>
      </c>
    </row>
    <row r="2260" spans="2:20" x14ac:dyDescent="0.2">
      <c r="B2260" s="100">
        <v>43755</v>
      </c>
      <c r="C2260" s="98">
        <v>12.497461104216054</v>
      </c>
      <c r="D2260" s="98">
        <f t="shared" si="260"/>
        <v>11.659254070344309</v>
      </c>
      <c r="E2260" s="98">
        <v>89.86666666666666</v>
      </c>
      <c r="F2260" s="98">
        <f t="shared" si="258"/>
        <v>92.83252876743984</v>
      </c>
      <c r="G2260" s="98">
        <v>130262.25185185274</v>
      </c>
      <c r="H2260" s="98">
        <v>16.875824652777776</v>
      </c>
      <c r="I2260" s="98">
        <v>26129.58447407413</v>
      </c>
      <c r="J2260" s="98">
        <f t="shared" si="261"/>
        <v>72.99084201388888</v>
      </c>
      <c r="K2260" s="98">
        <v>56190.76171875</v>
      </c>
      <c r="L2260" s="98">
        <f t="shared" si="262"/>
        <v>367.24375041712074</v>
      </c>
      <c r="M2260" s="98">
        <f t="shared" si="257"/>
        <v>362.18571951915834</v>
      </c>
      <c r="N2260" s="98">
        <v>9893.5005533854164</v>
      </c>
      <c r="O2260" s="98">
        <v>7222.4091666666664</v>
      </c>
      <c r="P2260" s="98">
        <v>395.88654320988388</v>
      </c>
      <c r="Q2260" s="98">
        <v>28.642792792763146</v>
      </c>
      <c r="R2260" s="98">
        <f t="shared" si="259"/>
        <v>23.016047456156333</v>
      </c>
      <c r="S2260" s="98">
        <f t="shared" si="263"/>
        <v>1718.5675675657887</v>
      </c>
      <c r="T2260" s="101">
        <v>13.429525589678022</v>
      </c>
    </row>
    <row r="2261" spans="2:20" x14ac:dyDescent="0.2">
      <c r="B2261" s="100">
        <v>43755.041666666664</v>
      </c>
      <c r="C2261" s="98">
        <v>10.876215537707193</v>
      </c>
      <c r="D2261" s="98">
        <f t="shared" si="260"/>
        <v>11.656733132264486</v>
      </c>
      <c r="E2261" s="98">
        <v>92.353592592593699</v>
      </c>
      <c r="F2261" s="98">
        <f t="shared" si="258"/>
        <v>91.683653574538653</v>
      </c>
      <c r="G2261" s="98">
        <v>3552.707843137317</v>
      </c>
      <c r="H2261" s="98">
        <v>15.84392361111111</v>
      </c>
      <c r="I2261" s="98">
        <v>837.37750000000005</v>
      </c>
      <c r="J2261" s="98">
        <f t="shared" si="261"/>
        <v>76.509668981482591</v>
      </c>
      <c r="K2261" s="98">
        <v>7455.5098172145417</v>
      </c>
      <c r="L2261" s="98">
        <f t="shared" si="262"/>
        <v>364.94275107365758</v>
      </c>
      <c r="M2261" s="98">
        <f t="shared" si="257"/>
        <v>361.60966174174564</v>
      </c>
      <c r="N2261" s="98">
        <v>9031.865883382161</v>
      </c>
      <c r="O2261" s="98">
        <v>7218.5649999999996</v>
      </c>
      <c r="P2261" s="98">
        <v>395.73074074072969</v>
      </c>
      <c r="Q2261" s="98">
        <v>30.78798966707209</v>
      </c>
      <c r="R2261" s="98">
        <f t="shared" si="259"/>
        <v>23.590893813815711</v>
      </c>
      <c r="S2261" s="98">
        <f t="shared" si="263"/>
        <v>1847.2793800243253</v>
      </c>
      <c r="T2261" s="101">
        <v>12.441361922933849</v>
      </c>
    </row>
    <row r="2262" spans="2:20" x14ac:dyDescent="0.2">
      <c r="B2262" s="100">
        <v>43755.083333333336</v>
      </c>
      <c r="C2262" s="98">
        <v>8.9211889589193749</v>
      </c>
      <c r="D2262" s="98">
        <f t="shared" si="260"/>
        <v>11.649133440115223</v>
      </c>
      <c r="E2262" s="98">
        <v>114.23722222222223</v>
      </c>
      <c r="F2262" s="98">
        <f t="shared" si="258"/>
        <v>91.99596838935345</v>
      </c>
      <c r="G2262" s="98">
        <v>8907.0363026814994</v>
      </c>
      <c r="H2262" s="98">
        <v>17.985470920138887</v>
      </c>
      <c r="I2262" s="98">
        <v>1742.4758629628436</v>
      </c>
      <c r="J2262" s="98">
        <f t="shared" si="261"/>
        <v>96.251751302083335</v>
      </c>
      <c r="K2262" s="98">
        <v>21425.194940049914</v>
      </c>
      <c r="L2262" s="98">
        <f t="shared" si="262"/>
        <v>372.06374258590745</v>
      </c>
      <c r="M2262" s="98">
        <f t="shared" si="257"/>
        <v>361.57912258165715</v>
      </c>
      <c r="N2262" s="98">
        <v>7764.1156001790368</v>
      </c>
      <c r="O2262" s="98">
        <v>7212.5791666666664</v>
      </c>
      <c r="P2262" s="98">
        <v>395.60988888890381</v>
      </c>
      <c r="Q2262" s="98">
        <v>23.546146302996334</v>
      </c>
      <c r="R2262" s="98">
        <f t="shared" si="259"/>
        <v>23.606289455386364</v>
      </c>
      <c r="S2262" s="98">
        <f t="shared" si="263"/>
        <v>1412.7687781797799</v>
      </c>
      <c r="T2262" s="101">
        <v>10.596446219216773</v>
      </c>
    </row>
    <row r="2263" spans="2:20" x14ac:dyDescent="0.2">
      <c r="B2263" s="100">
        <v>43755.125</v>
      </c>
      <c r="C2263" s="98">
        <v>7.7774583946036486</v>
      </c>
      <c r="D2263" s="98">
        <f t="shared" si="260"/>
        <v>11.655098268256152</v>
      </c>
      <c r="E2263" s="98">
        <v>105.81629629631837</v>
      </c>
      <c r="F2263" s="98">
        <f t="shared" si="258"/>
        <v>92.501605131168745</v>
      </c>
      <c r="G2263" s="98">
        <v>15028.518300653828</v>
      </c>
      <c r="H2263" s="98">
        <v>17.012934027777778</v>
      </c>
      <c r="I2263" s="98">
        <v>2931.5907651997604</v>
      </c>
      <c r="J2263" s="98">
        <f t="shared" si="261"/>
        <v>88.803362268540596</v>
      </c>
      <c r="K2263" s="98">
        <v>33886.801323784719</v>
      </c>
      <c r="L2263" s="98">
        <f t="shared" si="262"/>
        <v>368.22758157922812</v>
      </c>
      <c r="M2263" s="98">
        <f t="shared" si="257"/>
        <v>361.09180366774035</v>
      </c>
      <c r="N2263" s="98">
        <v>6830.1475480143226</v>
      </c>
      <c r="O2263" s="98">
        <v>7204.8249999999998</v>
      </c>
      <c r="P2263" s="98">
        <v>395.89408436214757</v>
      </c>
      <c r="Q2263" s="98">
        <v>27.666502782919462</v>
      </c>
      <c r="R2263" s="98">
        <f t="shared" si="259"/>
        <v>24.090260032541366</v>
      </c>
      <c r="S2263" s="98">
        <f t="shared" si="263"/>
        <v>1659.9901669751678</v>
      </c>
      <c r="T2263" s="101">
        <v>8.9724579080526023</v>
      </c>
    </row>
    <row r="2264" spans="2:20" x14ac:dyDescent="0.2">
      <c r="B2264" s="100">
        <v>43755.166666666664</v>
      </c>
      <c r="C2264" s="98">
        <v>6.8068111591579186</v>
      </c>
      <c r="D2264" s="98">
        <f t="shared" si="260"/>
        <v>11.660045578179441</v>
      </c>
      <c r="E2264" s="98">
        <v>82.648333333333326</v>
      </c>
      <c r="F2264" s="98">
        <f t="shared" si="258"/>
        <v>90.748078896601328</v>
      </c>
      <c r="G2264" s="98">
        <v>20695.525231486889</v>
      </c>
      <c r="H2264" s="98">
        <v>20.874414062500001</v>
      </c>
      <c r="I2264" s="98">
        <v>4099.3490322581929</v>
      </c>
      <c r="J2264" s="98">
        <f t="shared" si="261"/>
        <v>61.773919270833325</v>
      </c>
      <c r="K2264" s="98">
        <v>41450.147307219369</v>
      </c>
      <c r="L2264" s="98">
        <f t="shared" si="262"/>
        <v>373.30720534523556</v>
      </c>
      <c r="M2264" s="98">
        <f t="shared" si="257"/>
        <v>360.97445652448329</v>
      </c>
      <c r="N2264" s="98">
        <v>6143.0531778971354</v>
      </c>
      <c r="O2264" s="98">
        <v>7190.7250000000004</v>
      </c>
      <c r="P2264" s="98">
        <v>396.36438271605306</v>
      </c>
      <c r="Q2264" s="98">
        <v>23.057177370817502</v>
      </c>
      <c r="R2264" s="98">
        <f t="shared" si="259"/>
        <v>24.228275900078504</v>
      </c>
      <c r="S2264" s="98">
        <f t="shared" si="263"/>
        <v>1383.4306422490502</v>
      </c>
      <c r="T2264" s="101">
        <v>7.7775353331698316</v>
      </c>
    </row>
    <row r="2265" spans="2:20" x14ac:dyDescent="0.2">
      <c r="B2265" s="100">
        <v>43755.208333333336</v>
      </c>
      <c r="C2265" s="98">
        <v>6.2603804445586215</v>
      </c>
      <c r="D2265" s="98">
        <f t="shared" si="260"/>
        <v>11.663516140464088</v>
      </c>
      <c r="E2265" s="98">
        <v>96.057777777777773</v>
      </c>
      <c r="F2265" s="98">
        <f t="shared" si="258"/>
        <v>90.343379822527211</v>
      </c>
      <c r="G2265" s="98">
        <v>26387.863888888889</v>
      </c>
      <c r="H2265" s="98">
        <v>17.857931857638889</v>
      </c>
      <c r="I2265" s="98">
        <v>5265.8944123933052</v>
      </c>
      <c r="J2265" s="98">
        <f t="shared" si="261"/>
        <v>78.199845920138884</v>
      </c>
      <c r="K2265" s="98">
        <v>47356.371470181766</v>
      </c>
      <c r="L2265" s="98">
        <f t="shared" si="262"/>
        <v>368.52054282130467</v>
      </c>
      <c r="M2265" s="98">
        <f t="shared" si="257"/>
        <v>360.66622359087859</v>
      </c>
      <c r="N2265" s="98">
        <v>5779.8132409667969</v>
      </c>
      <c r="O2265" s="98">
        <v>7201.2108333333335</v>
      </c>
      <c r="P2265" s="98">
        <v>396.08398148145943</v>
      </c>
      <c r="Q2265" s="98">
        <v>27.563438660154741</v>
      </c>
      <c r="R2265" s="98">
        <f t="shared" si="259"/>
        <v>24.537461765781128</v>
      </c>
      <c r="S2265" s="98">
        <f t="shared" si="263"/>
        <v>1653.8063196092844</v>
      </c>
      <c r="T2265" s="101">
        <v>7.0709958826374111</v>
      </c>
    </row>
    <row r="2266" spans="2:20" x14ac:dyDescent="0.2">
      <c r="B2266" s="100">
        <v>43755.25</v>
      </c>
      <c r="C2266" s="98">
        <v>6.3640346737973026</v>
      </c>
      <c r="D2266" s="98">
        <f t="shared" si="260"/>
        <v>11.679730723406109</v>
      </c>
      <c r="E2266" s="98">
        <v>100.95685185185737</v>
      </c>
      <c r="F2266" s="98">
        <f t="shared" si="258"/>
        <v>90.758711612650913</v>
      </c>
      <c r="G2266" s="98">
        <v>32427.92279201905</v>
      </c>
      <c r="H2266" s="98">
        <v>16.542198350694445</v>
      </c>
      <c r="I2266" s="98">
        <v>6415.4115111106803</v>
      </c>
      <c r="J2266" s="98">
        <f t="shared" si="261"/>
        <v>84.414653501162917</v>
      </c>
      <c r="K2266" s="98">
        <v>53231.27125325521</v>
      </c>
      <c r="L2266" s="98">
        <f t="shared" si="262"/>
        <v>372.32882098601095</v>
      </c>
      <c r="M2266" s="98">
        <f t="shared" si="257"/>
        <v>360.58153908436742</v>
      </c>
      <c r="N2266" s="98">
        <v>5818.9094091796878</v>
      </c>
      <c r="O2266" s="98">
        <v>7205.2166666666662</v>
      </c>
      <c r="P2266" s="98">
        <v>396.48333333333335</v>
      </c>
      <c r="Q2266" s="98">
        <v>24.15451234732237</v>
      </c>
      <c r="R2266" s="98">
        <f t="shared" si="259"/>
        <v>24.654490022292197</v>
      </c>
      <c r="S2266" s="98">
        <f t="shared" si="263"/>
        <v>1449.2707408393421</v>
      </c>
      <c r="T2266" s="101">
        <v>6.8661254451720746</v>
      </c>
    </row>
    <row r="2267" spans="2:20" x14ac:dyDescent="0.2">
      <c r="B2267" s="100">
        <v>43755.291666666664</v>
      </c>
      <c r="C2267" s="98">
        <v>6.2005690364746586</v>
      </c>
      <c r="D2267" s="98">
        <f t="shared" si="260"/>
        <v>11.67464942265425</v>
      </c>
      <c r="E2267" s="98">
        <v>96.656666666666666</v>
      </c>
      <c r="F2267" s="98">
        <f t="shared" si="258"/>
        <v>90.847334297836099</v>
      </c>
      <c r="G2267" s="98">
        <v>38042.629385963548</v>
      </c>
      <c r="H2267" s="98">
        <v>16.628591579861112</v>
      </c>
      <c r="I2267" s="98">
        <v>7540.7226296296712</v>
      </c>
      <c r="J2267" s="98">
        <f t="shared" si="261"/>
        <v>80.028075086805558</v>
      </c>
      <c r="K2267" s="98">
        <v>56328.847234785142</v>
      </c>
      <c r="L2267" s="98">
        <f t="shared" si="262"/>
        <v>369.94755454225674</v>
      </c>
      <c r="M2267" s="98">
        <f t="shared" ref="M2267:M2330" si="264">AVERAGE(L2244:L2267)</f>
        <v>360.31068317076887</v>
      </c>
      <c r="N2267" s="98">
        <v>5620.0469807942709</v>
      </c>
      <c r="O2267" s="98">
        <v>7201.5174999999999</v>
      </c>
      <c r="P2267" s="98">
        <v>395.75472222220566</v>
      </c>
      <c r="Q2267" s="98">
        <v>25.80716767994894</v>
      </c>
      <c r="R2267" s="98">
        <f t="shared" si="259"/>
        <v>24.930434670458947</v>
      </c>
      <c r="S2267" s="98">
        <f t="shared" si="263"/>
        <v>1548.4300607969365</v>
      </c>
      <c r="T2267" s="101">
        <v>6.9865377074728405</v>
      </c>
    </row>
    <row r="2268" spans="2:20" x14ac:dyDescent="0.2">
      <c r="B2268" s="100">
        <v>43755.333333333336</v>
      </c>
      <c r="C2268" s="98">
        <v>7.7227338851822749</v>
      </c>
      <c r="D2268" s="98">
        <f t="shared" si="260"/>
        <v>11.673861625321337</v>
      </c>
      <c r="E2268" s="98">
        <v>87.194444444444443</v>
      </c>
      <c r="F2268" s="98">
        <f t="shared" si="258"/>
        <v>90.535135223762026</v>
      </c>
      <c r="G2268" s="98">
        <v>44187.387499999997</v>
      </c>
      <c r="H2268" s="98">
        <v>16.795182291666666</v>
      </c>
      <c r="I2268" s="98">
        <v>8683.4255555555555</v>
      </c>
      <c r="J2268" s="98">
        <f t="shared" si="261"/>
        <v>70.39926215277778</v>
      </c>
      <c r="K2268" s="98">
        <v>56331.8671875</v>
      </c>
      <c r="L2268" s="98">
        <f t="shared" si="262"/>
        <v>372.29448832570341</v>
      </c>
      <c r="M2268" s="98">
        <f t="shared" si="264"/>
        <v>360.21523567154736</v>
      </c>
      <c r="N2268" s="98">
        <v>6565.7872485351563</v>
      </c>
      <c r="O2268" s="98">
        <v>7196.7891666666665</v>
      </c>
      <c r="P2268" s="98">
        <v>396.60925925925375</v>
      </c>
      <c r="Q2268" s="98">
        <v>24.314770933550317</v>
      </c>
      <c r="R2268" s="98">
        <f t="shared" si="259"/>
        <v>25.053733249927134</v>
      </c>
      <c r="S2268" s="98">
        <f t="shared" si="263"/>
        <v>1458.886256013019</v>
      </c>
      <c r="T2268" s="101">
        <v>7.5202396327145919</v>
      </c>
    </row>
    <row r="2269" spans="2:20" x14ac:dyDescent="0.2">
      <c r="B2269" s="100">
        <v>43755.375</v>
      </c>
      <c r="C2269" s="98">
        <v>11.755673306518132</v>
      </c>
      <c r="D2269" s="98">
        <f t="shared" si="260"/>
        <v>11.661554819814411</v>
      </c>
      <c r="E2269" s="98">
        <v>120.89311111109124</v>
      </c>
      <c r="F2269" s="98">
        <f t="shared" ref="F2269:F2332" si="265">AVERAGE(E2246:E2269)</f>
        <v>91.504014853390842</v>
      </c>
      <c r="G2269" s="98">
        <v>49933.997716048958</v>
      </c>
      <c r="H2269" s="98">
        <v>17.466482204861112</v>
      </c>
      <c r="I2269" s="98">
        <v>9826.5088888888895</v>
      </c>
      <c r="J2269" s="98">
        <f t="shared" si="261"/>
        <v>103.42662890623014</v>
      </c>
      <c r="K2269" s="98">
        <v>56331.8671875</v>
      </c>
      <c r="L2269" s="98">
        <f t="shared" si="262"/>
        <v>374.01568273088168</v>
      </c>
      <c r="M2269" s="98">
        <f t="shared" si="264"/>
        <v>360.23935767464627</v>
      </c>
      <c r="N2269" s="98">
        <v>9241.2346818033857</v>
      </c>
      <c r="O2269" s="98">
        <v>7215.5924999999997</v>
      </c>
      <c r="P2269" s="98">
        <v>396.51364197531507</v>
      </c>
      <c r="Q2269" s="98">
        <v>22.497959244433378</v>
      </c>
      <c r="R2269" s="98">
        <f t="shared" ref="R2269:R2332" si="266">AVERAGE(Q2246:Q2269)</f>
        <v>25.062830125429343</v>
      </c>
      <c r="S2269" s="98">
        <f t="shared" si="263"/>
        <v>1349.8775546660027</v>
      </c>
      <c r="T2269" s="101">
        <v>10.356252506689763</v>
      </c>
    </row>
    <row r="2270" spans="2:20" x14ac:dyDescent="0.2">
      <c r="B2270" s="100">
        <v>43755.416666666664</v>
      </c>
      <c r="C2270" s="98">
        <v>15.761842968728807</v>
      </c>
      <c r="D2270" s="98">
        <f t="shared" si="260"/>
        <v>11.64318681581325</v>
      </c>
      <c r="E2270" s="98">
        <v>102.26602564102245</v>
      </c>
      <c r="F2270" s="98">
        <f t="shared" si="265"/>
        <v>92.411532993526023</v>
      </c>
      <c r="G2270" s="98">
        <v>56174.490643276105</v>
      </c>
      <c r="H2270" s="98">
        <v>16.361610243055555</v>
      </c>
      <c r="I2270" s="98">
        <v>10949.986944444445</v>
      </c>
      <c r="J2270" s="98">
        <f t="shared" si="261"/>
        <v>85.904415397966901</v>
      </c>
      <c r="K2270" s="98">
        <v>56331.8671875</v>
      </c>
      <c r="L2270" s="98">
        <f t="shared" si="262"/>
        <v>369.28821796709985</v>
      </c>
      <c r="M2270" s="98">
        <f t="shared" si="264"/>
        <v>360.22887965176278</v>
      </c>
      <c r="N2270" s="98">
        <v>11796.952231445313</v>
      </c>
      <c r="O2270" s="98">
        <v>7702.7108333333335</v>
      </c>
      <c r="P2270" s="98">
        <v>396.2424074074957</v>
      </c>
      <c r="Q2270" s="98">
        <v>26.954189440395826</v>
      </c>
      <c r="R2270" s="98">
        <f t="shared" si="266"/>
        <v>25.325673117444868</v>
      </c>
      <c r="S2270" s="98">
        <f t="shared" si="263"/>
        <v>1617.2513664237495</v>
      </c>
      <c r="T2270" s="101">
        <v>14.31723238017824</v>
      </c>
    </row>
    <row r="2271" spans="2:20" x14ac:dyDescent="0.2">
      <c r="B2271" s="100">
        <v>43755.458333333336</v>
      </c>
      <c r="C2271" s="98">
        <v>16.286192887581162</v>
      </c>
      <c r="D2271" s="98">
        <f t="shared" si="260"/>
        <v>11.637220395601078</v>
      </c>
      <c r="E2271" s="98">
        <v>106.91222222222223</v>
      </c>
      <c r="F2271" s="98">
        <f t="shared" si="265"/>
        <v>92.415267561430937</v>
      </c>
      <c r="G2271" s="98">
        <v>62430.797222222223</v>
      </c>
      <c r="H2271" s="98">
        <v>19.699435763888889</v>
      </c>
      <c r="I2271" s="98">
        <v>12079.876014738613</v>
      </c>
      <c r="J2271" s="98">
        <f t="shared" si="261"/>
        <v>87.212786458333341</v>
      </c>
      <c r="K2271" s="98">
        <v>56331.8671875</v>
      </c>
      <c r="L2271" s="98">
        <f t="shared" si="262"/>
        <v>372.79143793921918</v>
      </c>
      <c r="M2271" s="98">
        <f t="shared" si="264"/>
        <v>360.19034252299139</v>
      </c>
      <c r="N2271" s="98">
        <v>12144.730898437499</v>
      </c>
      <c r="O2271" s="98">
        <v>7906.83</v>
      </c>
      <c r="P2271" s="98">
        <v>396.23638888888888</v>
      </c>
      <c r="Q2271" s="98">
        <v>23.44495094966971</v>
      </c>
      <c r="R2271" s="98">
        <f t="shared" si="266"/>
        <v>25.395684011648886</v>
      </c>
      <c r="S2271" s="98">
        <f t="shared" si="263"/>
        <v>1406.6970569801827</v>
      </c>
      <c r="T2271" s="101">
        <v>16.207045127899359</v>
      </c>
    </row>
    <row r="2272" spans="2:20" x14ac:dyDescent="0.2">
      <c r="B2272" s="100">
        <v>43755.5</v>
      </c>
      <c r="C2272" s="98">
        <v>15.455047167142233</v>
      </c>
      <c r="D2272" s="98">
        <f t="shared" si="260"/>
        <v>11.61897180803396</v>
      </c>
      <c r="E2272" s="98">
        <v>91.045277777777784</v>
      </c>
      <c r="F2272" s="98">
        <f t="shared" si="265"/>
        <v>92.424421207264274</v>
      </c>
      <c r="G2272" s="98">
        <v>68869.963888888888</v>
      </c>
      <c r="H2272" s="98">
        <v>16.166438802083334</v>
      </c>
      <c r="I2272" s="98">
        <v>13120.634920635224</v>
      </c>
      <c r="J2272" s="98">
        <f t="shared" si="261"/>
        <v>74.87883897569445</v>
      </c>
      <c r="K2272" s="98">
        <v>56331.8671875</v>
      </c>
      <c r="L2272" s="98">
        <f t="shared" si="262"/>
        <v>370.21736796307226</v>
      </c>
      <c r="M2272" s="98">
        <f t="shared" si="264"/>
        <v>359.99270728020582</v>
      </c>
      <c r="N2272" s="98">
        <v>11670.11571858724</v>
      </c>
      <c r="O2272" s="98">
        <v>7621.1324999999997</v>
      </c>
      <c r="P2272" s="98">
        <v>396.05342592592041</v>
      </c>
      <c r="Q2272" s="98">
        <v>25.836057962848152</v>
      </c>
      <c r="R2272" s="98">
        <f t="shared" si="266"/>
        <v>25.613930751347837</v>
      </c>
      <c r="S2272" s="98">
        <f t="shared" si="263"/>
        <v>1550.1634777708891</v>
      </c>
      <c r="T2272" s="101">
        <v>16.075802165233632</v>
      </c>
    </row>
    <row r="2273" spans="2:20" x14ac:dyDescent="0.2">
      <c r="B2273" s="100">
        <v>43755.541666666664</v>
      </c>
      <c r="C2273" s="98">
        <v>14.685226076092157</v>
      </c>
      <c r="D2273" s="98">
        <f t="shared" si="260"/>
        <v>11.616528206088688</v>
      </c>
      <c r="E2273" s="98">
        <v>125.99194444444444</v>
      </c>
      <c r="F2273" s="98">
        <f t="shared" si="265"/>
        <v>93.990080929486496</v>
      </c>
      <c r="G2273" s="98">
        <v>75478.483333333337</v>
      </c>
      <c r="H2273" s="98">
        <v>16.873448350694446</v>
      </c>
      <c r="I2273" s="98">
        <v>14260.334619444402</v>
      </c>
      <c r="J2273" s="98">
        <f t="shared" si="261"/>
        <v>109.11849609375</v>
      </c>
      <c r="K2273" s="98">
        <v>56331.8671875</v>
      </c>
      <c r="L2273" s="98">
        <f t="shared" si="262"/>
        <v>372.40763555688164</v>
      </c>
      <c r="M2273" s="98">
        <f t="shared" si="264"/>
        <v>363.94215027232241</v>
      </c>
      <c r="N2273" s="98">
        <v>11209.677834472655</v>
      </c>
      <c r="O2273" s="98">
        <v>7380.6816666666664</v>
      </c>
      <c r="P2273" s="98">
        <v>395.99907407402992</v>
      </c>
      <c r="Q2273" s="98">
        <v>23.591438517148298</v>
      </c>
      <c r="R2273" s="98">
        <f t="shared" si="266"/>
        <v>26.224217697500944</v>
      </c>
      <c r="S2273" s="98">
        <f t="shared" si="263"/>
        <v>1415.4863110288979</v>
      </c>
      <c r="T2273" s="101">
        <v>15.267559606366687</v>
      </c>
    </row>
    <row r="2274" spans="2:20" x14ac:dyDescent="0.2">
      <c r="B2274" s="100">
        <v>43755.583333333336</v>
      </c>
      <c r="C2274" s="98">
        <v>14.060637770228915</v>
      </c>
      <c r="D2274" s="98">
        <f t="shared" si="260"/>
        <v>11.611983777987396</v>
      </c>
      <c r="E2274" s="98">
        <v>81.765833333333333</v>
      </c>
      <c r="F2274" s="98">
        <f t="shared" si="265"/>
        <v>92.732465188745763</v>
      </c>
      <c r="G2274" s="98">
        <v>81532.228942651884</v>
      </c>
      <c r="H2274" s="98">
        <v>18.732269965277776</v>
      </c>
      <c r="I2274" s="98">
        <v>15468.179166666667</v>
      </c>
      <c r="J2274" s="98">
        <f t="shared" si="261"/>
        <v>63.033563368055553</v>
      </c>
      <c r="K2274" s="98">
        <v>56331.8671875</v>
      </c>
      <c r="L2274" s="98">
        <f t="shared" si="262"/>
        <v>375.28339354282451</v>
      </c>
      <c r="M2274" s="98">
        <f t="shared" si="264"/>
        <v>363.96625933473092</v>
      </c>
      <c r="N2274" s="98">
        <v>10979.730190429687</v>
      </c>
      <c r="O2274" s="98">
        <v>7301.6724999999997</v>
      </c>
      <c r="P2274" s="98">
        <v>395.73651234567166</v>
      </c>
      <c r="Q2274" s="98">
        <v>20.453118802847133</v>
      </c>
      <c r="R2274" s="98">
        <f t="shared" si="266"/>
        <v>26.186170877890319</v>
      </c>
      <c r="S2274" s="98">
        <f t="shared" si="263"/>
        <v>1227.1871281708279</v>
      </c>
      <c r="T2274" s="101">
        <v>14.76662071236364</v>
      </c>
    </row>
    <row r="2275" spans="2:20" x14ac:dyDescent="0.2">
      <c r="B2275" s="100">
        <v>43755.625</v>
      </c>
      <c r="C2275" s="98">
        <v>13.585689096980625</v>
      </c>
      <c r="D2275" s="98">
        <f t="shared" si="260"/>
        <v>11.606291072077985</v>
      </c>
      <c r="E2275" s="98">
        <v>12.102777777777778</v>
      </c>
      <c r="F2275" s="98">
        <f t="shared" si="265"/>
        <v>90.517384170227231</v>
      </c>
      <c r="G2275" s="98">
        <v>84156.1</v>
      </c>
      <c r="H2275" s="98">
        <v>21.037554253472223</v>
      </c>
      <c r="I2275" s="98">
        <v>16668.819166666668</v>
      </c>
      <c r="J2275" s="98">
        <f t="shared" si="261"/>
        <v>-8.934776475694445</v>
      </c>
      <c r="K2275" s="98">
        <v>56331.8671875</v>
      </c>
      <c r="L2275" s="98">
        <f t="shared" si="262"/>
        <v>367.11027462399431</v>
      </c>
      <c r="M2275" s="98">
        <f t="shared" si="264"/>
        <v>363.90828219622426</v>
      </c>
      <c r="N2275" s="98">
        <v>10582.475532226563</v>
      </c>
      <c r="O2275" s="98">
        <v>7237.14</v>
      </c>
      <c r="P2275" s="98">
        <v>395.54611111111109</v>
      </c>
      <c r="Q2275" s="98">
        <v>28.435836487116759</v>
      </c>
      <c r="R2275" s="98">
        <f t="shared" si="266"/>
        <v>26.246262213928727</v>
      </c>
      <c r="S2275" s="98">
        <f t="shared" si="263"/>
        <v>1706.1501892270055</v>
      </c>
      <c r="T2275" s="101">
        <v>14.285803324381607</v>
      </c>
    </row>
    <row r="2276" spans="2:20" x14ac:dyDescent="0.2">
      <c r="B2276" s="100">
        <v>43755.666666666664</v>
      </c>
      <c r="C2276" s="98">
        <v>13.159470807151973</v>
      </c>
      <c r="D2276" s="98">
        <f t="shared" si="260"/>
        <v>11.600944192911031</v>
      </c>
      <c r="E2276" s="98">
        <v>7.9436111111111112</v>
      </c>
      <c r="F2276" s="98">
        <f t="shared" si="265"/>
        <v>87.155636485042066</v>
      </c>
      <c r="G2276" s="98">
        <v>84908.605833333335</v>
      </c>
      <c r="H2276" s="98">
        <v>17.616265190972221</v>
      </c>
      <c r="I2276" s="98">
        <v>17867.306483333305</v>
      </c>
      <c r="J2276" s="98">
        <f t="shared" si="261"/>
        <v>-9.6726540798611111</v>
      </c>
      <c r="K2276" s="98">
        <v>56331.8671875</v>
      </c>
      <c r="L2276" s="98">
        <f t="shared" si="262"/>
        <v>373.40491322714422</v>
      </c>
      <c r="M2276" s="98">
        <f t="shared" si="264"/>
        <v>368.86058383041603</v>
      </c>
      <c r="N2276" s="98">
        <v>10252.780221354167</v>
      </c>
      <c r="O2276" s="98">
        <v>7199.3625000000002</v>
      </c>
      <c r="P2276" s="98">
        <v>396.29657407406302</v>
      </c>
      <c r="Q2276" s="98">
        <v>22.891660846918821</v>
      </c>
      <c r="R2276" s="98">
        <f t="shared" si="266"/>
        <v>27.199566289612616</v>
      </c>
      <c r="S2276" s="98">
        <f t="shared" si="263"/>
        <v>1373.4996508151294</v>
      </c>
      <c r="T2276" s="101">
        <v>13.888227385414972</v>
      </c>
    </row>
    <row r="2277" spans="2:20" x14ac:dyDescent="0.2">
      <c r="B2277" s="100">
        <v>43755.708333333336</v>
      </c>
      <c r="C2277" s="98">
        <v>12.975029357451325</v>
      </c>
      <c r="D2277" s="98">
        <f t="shared" si="260"/>
        <v>11.610695060691389</v>
      </c>
      <c r="E2277" s="98">
        <v>71.199722222222221</v>
      </c>
      <c r="F2277" s="98">
        <f t="shared" si="265"/>
        <v>86.86957745726427</v>
      </c>
      <c r="G2277" s="98">
        <v>86172.166666666672</v>
      </c>
      <c r="H2277" s="98">
        <v>18.08935546875</v>
      </c>
      <c r="I2277" s="98">
        <v>19049.993055555555</v>
      </c>
      <c r="J2277" s="98">
        <f t="shared" si="261"/>
        <v>53.110366753472221</v>
      </c>
      <c r="K2277" s="98">
        <v>56331.8671875</v>
      </c>
      <c r="L2277" s="98">
        <f t="shared" si="262"/>
        <v>373.82616135515917</v>
      </c>
      <c r="M2277" s="98">
        <f t="shared" si="264"/>
        <v>369.27762938281597</v>
      </c>
      <c r="N2277" s="98">
        <v>10058.854542643228</v>
      </c>
      <c r="O2277" s="98">
        <v>7188.3408333333336</v>
      </c>
      <c r="P2277" s="98">
        <v>396.35381172837896</v>
      </c>
      <c r="Q2277" s="98">
        <v>22.527650373219771</v>
      </c>
      <c r="R2277" s="98">
        <f t="shared" si="266"/>
        <v>26.789369374043179</v>
      </c>
      <c r="S2277" s="98">
        <f t="shared" si="263"/>
        <v>1351.6590223931862</v>
      </c>
      <c r="T2277" s="101">
        <v>13.255720380283375</v>
      </c>
    </row>
    <row r="2278" spans="2:20" x14ac:dyDescent="0.2">
      <c r="B2278" s="100">
        <v>43755.75</v>
      </c>
      <c r="C2278" s="98">
        <v>12.493755182867043</v>
      </c>
      <c r="D2278" s="98">
        <f t="shared" si="260"/>
        <v>11.613038655610362</v>
      </c>
      <c r="E2278" s="98">
        <v>102.70527777777778</v>
      </c>
      <c r="F2278" s="98">
        <f t="shared" si="265"/>
        <v>88.013639957264274</v>
      </c>
      <c r="G2278" s="98">
        <v>91479.535259259908</v>
      </c>
      <c r="H2278" s="98">
        <v>20.314572482638887</v>
      </c>
      <c r="I2278" s="98">
        <v>20234.629305555554</v>
      </c>
      <c r="J2278" s="98">
        <f t="shared" si="261"/>
        <v>82.390705295138901</v>
      </c>
      <c r="K2278" s="98">
        <v>56331.8671875</v>
      </c>
      <c r="L2278" s="98">
        <f t="shared" si="262"/>
        <v>373.13658679775477</v>
      </c>
      <c r="M2278" s="98">
        <f t="shared" si="264"/>
        <v>369.53659598699892</v>
      </c>
      <c r="N2278" s="98">
        <v>9724.3129085286455</v>
      </c>
      <c r="O2278" s="98">
        <v>7189.8758333333335</v>
      </c>
      <c r="P2278" s="98">
        <v>396.37256172839966</v>
      </c>
      <c r="Q2278" s="98">
        <v>23.235974930644865</v>
      </c>
      <c r="R2278" s="98">
        <f t="shared" si="266"/>
        <v>26.540679261629492</v>
      </c>
      <c r="S2278" s="98">
        <f t="shared" si="263"/>
        <v>1394.1584958386918</v>
      </c>
      <c r="T2278" s="101">
        <v>13.038800912168291</v>
      </c>
    </row>
    <row r="2279" spans="2:20" x14ac:dyDescent="0.2">
      <c r="B2279" s="100">
        <v>43755.791666666664</v>
      </c>
      <c r="C2279" s="98">
        <v>12.545663645333715</v>
      </c>
      <c r="D2279" s="98">
        <f t="shared" si="260"/>
        <v>11.614211480299035</v>
      </c>
      <c r="E2279" s="98">
        <v>57.701944444444443</v>
      </c>
      <c r="F2279" s="98">
        <f t="shared" si="265"/>
        <v>86.215098290597609</v>
      </c>
      <c r="G2279" s="98">
        <v>96870.225095785456</v>
      </c>
      <c r="H2279" s="98">
        <v>16.628776041666665</v>
      </c>
      <c r="I2279" s="98">
        <v>21399.095724999606</v>
      </c>
      <c r="J2279" s="98">
        <f t="shared" si="261"/>
        <v>41.073168402777782</v>
      </c>
      <c r="K2279" s="98">
        <v>56331.8671875</v>
      </c>
      <c r="L2279" s="98">
        <f t="shared" si="262"/>
        <v>374.22111876187046</v>
      </c>
      <c r="M2279" s="98">
        <f t="shared" si="264"/>
        <v>370.04579611221294</v>
      </c>
      <c r="N2279" s="98">
        <v>9780.2627766927089</v>
      </c>
      <c r="O2279" s="98">
        <v>7198.0408333333335</v>
      </c>
      <c r="P2279" s="98">
        <v>395.81916666666666</v>
      </c>
      <c r="Q2279" s="98">
        <v>21.598047904796225</v>
      </c>
      <c r="R2279" s="98">
        <f t="shared" si="266"/>
        <v>26.027206374069976</v>
      </c>
      <c r="S2279" s="98">
        <f t="shared" si="263"/>
        <v>1295.8828742877736</v>
      </c>
      <c r="T2279" s="101">
        <v>12.616484922463359</v>
      </c>
    </row>
    <row r="2280" spans="2:20" x14ac:dyDescent="0.2">
      <c r="B2280" s="100">
        <v>43755.833333333336</v>
      </c>
      <c r="C2280" s="98">
        <v>12.941796798562734</v>
      </c>
      <c r="D2280" s="98">
        <f t="shared" si="260"/>
        <v>11.624718804348435</v>
      </c>
      <c r="E2280" s="98">
        <v>74.949444444444438</v>
      </c>
      <c r="F2280" s="98">
        <f t="shared" si="265"/>
        <v>85.6876908831902</v>
      </c>
      <c r="G2280" s="98">
        <v>100927.45197222137</v>
      </c>
      <c r="H2280" s="98">
        <v>15.976009114583333</v>
      </c>
      <c r="I2280" s="98">
        <v>22569.075374074113</v>
      </c>
      <c r="J2280" s="98">
        <f t="shared" si="261"/>
        <v>58.973435329861104</v>
      </c>
      <c r="K2280" s="98">
        <v>56331.8671875</v>
      </c>
      <c r="L2280" s="98">
        <f t="shared" si="262"/>
        <v>370.80873511805305</v>
      </c>
      <c r="M2280" s="98">
        <f t="shared" si="264"/>
        <v>370.21161613915586</v>
      </c>
      <c r="N2280" s="98">
        <v>10024.351572265625</v>
      </c>
      <c r="O2280" s="98">
        <v>7222.5516666666663</v>
      </c>
      <c r="P2280" s="98">
        <v>395.70138888888891</v>
      </c>
      <c r="Q2280" s="98">
        <v>24.892653770835864</v>
      </c>
      <c r="R2280" s="98">
        <f t="shared" si="266"/>
        <v>25.853608569349323</v>
      </c>
      <c r="S2280" s="98">
        <f t="shared" si="263"/>
        <v>1493.5592262501518</v>
      </c>
      <c r="T2280" s="101">
        <v>12.759218161399346</v>
      </c>
    </row>
    <row r="2281" spans="2:20" x14ac:dyDescent="0.2">
      <c r="B2281" s="100">
        <v>43755.875</v>
      </c>
      <c r="C2281" s="98">
        <v>13.167795506230451</v>
      </c>
      <c r="D2281" s="98">
        <f t="shared" si="260"/>
        <v>11.626060204601634</v>
      </c>
      <c r="E2281" s="98">
        <v>72.137152777777771</v>
      </c>
      <c r="F2281" s="98">
        <f t="shared" si="265"/>
        <v>85.643312989671685</v>
      </c>
      <c r="G2281" s="98">
        <v>105441.52160979675</v>
      </c>
      <c r="H2281" s="98">
        <v>17.677354600694443</v>
      </c>
      <c r="I2281" s="98">
        <v>23745.386111111111</v>
      </c>
      <c r="J2281" s="98">
        <f t="shared" si="261"/>
        <v>54.459798177083329</v>
      </c>
      <c r="K2281" s="98">
        <v>56331.8671875</v>
      </c>
      <c r="L2281" s="98">
        <f t="shared" si="262"/>
        <v>375.38787189537044</v>
      </c>
      <c r="M2281" s="98">
        <f t="shared" si="264"/>
        <v>370.61460050631337</v>
      </c>
      <c r="N2281" s="98">
        <v>10438.098198242187</v>
      </c>
      <c r="O2281" s="98">
        <v>7235.4266666666663</v>
      </c>
      <c r="P2281" s="98">
        <v>395.62351851852407</v>
      </c>
      <c r="Q2281" s="98">
        <v>20.235646623153652</v>
      </c>
      <c r="R2281" s="98">
        <f t="shared" si="266"/>
        <v>25.441164325648149</v>
      </c>
      <c r="S2281" s="98">
        <f t="shared" si="263"/>
        <v>1214.1387973892192</v>
      </c>
      <c r="T2281" s="101">
        <v>13.586597537994384</v>
      </c>
    </row>
    <row r="2282" spans="2:20" x14ac:dyDescent="0.2">
      <c r="B2282" s="100">
        <v>43755.916666666664</v>
      </c>
      <c r="C2282" s="98">
        <v>13.243818401230707</v>
      </c>
      <c r="D2282" s="98">
        <f t="shared" si="260"/>
        <v>11.618380652143685</v>
      </c>
      <c r="E2282" s="98">
        <v>78.672222222222217</v>
      </c>
      <c r="F2282" s="98">
        <f t="shared" si="265"/>
        <v>85.74155373041242</v>
      </c>
      <c r="G2282" s="98">
        <v>110083.2952269174</v>
      </c>
      <c r="H2282" s="98">
        <v>21.171202256944444</v>
      </c>
      <c r="I2282" s="98">
        <v>24953.763641974925</v>
      </c>
      <c r="J2282" s="98">
        <f t="shared" si="261"/>
        <v>57.501019965277777</v>
      </c>
      <c r="K2282" s="98">
        <v>56331.8671875</v>
      </c>
      <c r="L2282" s="98">
        <f t="shared" si="262"/>
        <v>373.35301761765862</v>
      </c>
      <c r="M2282" s="98">
        <f t="shared" si="264"/>
        <v>371.02576477444774</v>
      </c>
      <c r="N2282" s="98">
        <v>10449.780024414062</v>
      </c>
      <c r="O2282" s="98">
        <v>7214.0583333333334</v>
      </c>
      <c r="P2282" s="98">
        <v>395.93351851854061</v>
      </c>
      <c r="Q2282" s="98">
        <v>22.580500900881987</v>
      </c>
      <c r="R2282" s="98">
        <f t="shared" si="266"/>
        <v>25.021448745786291</v>
      </c>
      <c r="S2282" s="98">
        <f t="shared" si="263"/>
        <v>1354.8300540529192</v>
      </c>
      <c r="T2282" s="101">
        <v>13.795214672353532</v>
      </c>
    </row>
    <row r="2283" spans="2:20" x14ac:dyDescent="0.2">
      <c r="B2283" s="100">
        <v>43755.958333333336</v>
      </c>
      <c r="C2283" s="98">
        <v>12.937185938623216</v>
      </c>
      <c r="D2283" s="98">
        <f t="shared" si="260"/>
        <v>11.603403254389177</v>
      </c>
      <c r="E2283" s="98">
        <v>82.682222222222222</v>
      </c>
      <c r="F2283" s="98">
        <f t="shared" si="265"/>
        <v>85.614860057573836</v>
      </c>
      <c r="G2283" s="98">
        <v>114900.80523147907</v>
      </c>
      <c r="H2283" s="98">
        <v>18.761631944444446</v>
      </c>
      <c r="I2283" s="98">
        <v>26203.528540741139</v>
      </c>
      <c r="J2283" s="98">
        <f t="shared" si="261"/>
        <v>63.920590277777777</v>
      </c>
      <c r="K2283" s="98">
        <v>56331.8671875</v>
      </c>
      <c r="L2283" s="98">
        <f t="shared" si="262"/>
        <v>369.69049949673729</v>
      </c>
      <c r="M2283" s="98">
        <f t="shared" si="264"/>
        <v>371.40913967792272</v>
      </c>
      <c r="N2283" s="98">
        <v>10193.828540852865</v>
      </c>
      <c r="O2283" s="98">
        <v>7211.748333333333</v>
      </c>
      <c r="P2283" s="98">
        <v>395.74509259257053</v>
      </c>
      <c r="Q2283" s="98">
        <v>26.05459309583323</v>
      </c>
      <c r="R2283" s="98">
        <f t="shared" si="266"/>
        <v>24.61544909951202</v>
      </c>
      <c r="S2283" s="98">
        <f t="shared" si="263"/>
        <v>1563.2755857499938</v>
      </c>
      <c r="T2283" s="101">
        <v>13.544424303679811</v>
      </c>
    </row>
    <row r="2284" spans="2:20" x14ac:dyDescent="0.2">
      <c r="B2284" s="100">
        <v>43756</v>
      </c>
      <c r="C2284" s="98">
        <v>12.299014356024175</v>
      </c>
      <c r="D2284" s="98">
        <f t="shared" si="260"/>
        <v>11.595134639881181</v>
      </c>
      <c r="E2284" s="98">
        <v>99.969444444444449</v>
      </c>
      <c r="F2284" s="98">
        <f t="shared" si="265"/>
        <v>86.035809131647909</v>
      </c>
      <c r="G2284" s="98">
        <v>120166.23888888888</v>
      </c>
      <c r="H2284" s="98">
        <v>17.984277343750001</v>
      </c>
      <c r="I2284" s="98">
        <v>27489.971388888887</v>
      </c>
      <c r="J2284" s="98">
        <f t="shared" si="261"/>
        <v>81.98516710069444</v>
      </c>
      <c r="K2284" s="98">
        <v>56331.8671875</v>
      </c>
      <c r="L2284" s="98">
        <f t="shared" si="262"/>
        <v>376.96162292827552</v>
      </c>
      <c r="M2284" s="98">
        <f t="shared" si="264"/>
        <v>371.81405103255412</v>
      </c>
      <c r="N2284" s="98">
        <v>9777.6948917643222</v>
      </c>
      <c r="O2284" s="98">
        <v>7200.85</v>
      </c>
      <c r="P2284" s="98">
        <v>396.14249999999998</v>
      </c>
      <c r="Q2284" s="98">
        <v>19.180877071724453</v>
      </c>
      <c r="R2284" s="98">
        <f t="shared" si="266"/>
        <v>24.221202611135407</v>
      </c>
      <c r="S2284" s="98">
        <f t="shared" si="263"/>
        <v>1150.8526243034671</v>
      </c>
      <c r="T2284" s="101">
        <v>13.159563282666754</v>
      </c>
    </row>
    <row r="2285" spans="2:20" x14ac:dyDescent="0.2">
      <c r="B2285" s="100">
        <v>43756.041666666664</v>
      </c>
      <c r="C2285" s="98">
        <v>10.755727808286577</v>
      </c>
      <c r="D2285" s="98">
        <f t="shared" si="260"/>
        <v>11.590114317821987</v>
      </c>
      <c r="E2285" s="98">
        <v>95.476111111111109</v>
      </c>
      <c r="F2285" s="98">
        <f t="shared" si="265"/>
        <v>86.165914069919481</v>
      </c>
      <c r="G2285" s="98">
        <v>3018.1318917014864</v>
      </c>
      <c r="H2285" s="98">
        <v>21.582465277777779</v>
      </c>
      <c r="I2285" s="98">
        <v>997.4088888888889</v>
      </c>
      <c r="J2285" s="98">
        <f t="shared" si="261"/>
        <v>73.893645833333323</v>
      </c>
      <c r="K2285" s="98">
        <v>7714.0699659808479</v>
      </c>
      <c r="L2285" s="98">
        <f t="shared" si="262"/>
        <v>369.90550818536428</v>
      </c>
      <c r="M2285" s="98">
        <f t="shared" si="264"/>
        <v>372.02083257887529</v>
      </c>
      <c r="N2285" s="98">
        <v>8949.5867085774735</v>
      </c>
      <c r="O2285" s="98">
        <v>7199.6416666666664</v>
      </c>
      <c r="P2285" s="98">
        <v>396.25925925925372</v>
      </c>
      <c r="Q2285" s="98">
        <v>26.353751073889434</v>
      </c>
      <c r="R2285" s="98">
        <f t="shared" si="266"/>
        <v>24.036442669752798</v>
      </c>
      <c r="S2285" s="98">
        <f t="shared" si="263"/>
        <v>1581.225064433366</v>
      </c>
      <c r="T2285" s="101">
        <v>12.229501596845997</v>
      </c>
    </row>
    <row r="2286" spans="2:20" x14ac:dyDescent="0.2">
      <c r="B2286" s="100">
        <v>43756.083333333336</v>
      </c>
      <c r="C2286" s="98">
        <v>8.9463482713844211</v>
      </c>
      <c r="D2286" s="98">
        <f t="shared" si="260"/>
        <v>11.591162622508032</v>
      </c>
      <c r="E2286" s="98">
        <v>94.54805555555555</v>
      </c>
      <c r="F2286" s="98">
        <f t="shared" si="265"/>
        <v>85.345532125475032</v>
      </c>
      <c r="G2286" s="98">
        <v>8181.0886524815032</v>
      </c>
      <c r="H2286" s="98">
        <v>17.454861111111111</v>
      </c>
      <c r="I2286" s="98">
        <v>1887.4002925918664</v>
      </c>
      <c r="J2286" s="98">
        <f t="shared" si="261"/>
        <v>77.093194444444435</v>
      </c>
      <c r="K2286" s="98">
        <v>21816.031309136284</v>
      </c>
      <c r="L2286" s="98">
        <f t="shared" si="262"/>
        <v>374.86804199917032</v>
      </c>
      <c r="M2286" s="98">
        <f t="shared" si="264"/>
        <v>372.13767838776124</v>
      </c>
      <c r="N2286" s="98">
        <v>7745.959982096354</v>
      </c>
      <c r="O2286" s="98">
        <v>7200.7733333333335</v>
      </c>
      <c r="P2286" s="98">
        <v>396.10157407407956</v>
      </c>
      <c r="Q2286" s="98">
        <v>21.233532074909242</v>
      </c>
      <c r="R2286" s="98">
        <f t="shared" si="266"/>
        <v>23.940083743582502</v>
      </c>
      <c r="S2286" s="98">
        <f t="shared" si="263"/>
        <v>1274.0119244945545</v>
      </c>
      <c r="T2286" s="101">
        <v>10.669442511007396</v>
      </c>
    </row>
    <row r="2287" spans="2:20" x14ac:dyDescent="0.2">
      <c r="B2287" s="100">
        <v>43756.125</v>
      </c>
      <c r="C2287" s="98">
        <v>7.6931223565340039</v>
      </c>
      <c r="D2287" s="98">
        <f t="shared" si="260"/>
        <v>11.587648620921795</v>
      </c>
      <c r="E2287" s="98">
        <v>85.445555555555558</v>
      </c>
      <c r="F2287" s="98">
        <f t="shared" si="265"/>
        <v>84.496751261276572</v>
      </c>
      <c r="G2287" s="98">
        <v>13729.598768516382</v>
      </c>
      <c r="H2287" s="98">
        <v>16.86369357638889</v>
      </c>
      <c r="I2287" s="98">
        <v>3059.1306018518139</v>
      </c>
      <c r="J2287" s="98">
        <f t="shared" si="261"/>
        <v>68.581861979166661</v>
      </c>
      <c r="K2287" s="98">
        <v>34021.420204173992</v>
      </c>
      <c r="L2287" s="98">
        <f t="shared" si="262"/>
        <v>372.60727947546275</v>
      </c>
      <c r="M2287" s="98">
        <f t="shared" si="264"/>
        <v>372.32016580010423</v>
      </c>
      <c r="N2287" s="98">
        <v>6737.1991756184898</v>
      </c>
      <c r="O2287" s="98">
        <v>7191.3583333333336</v>
      </c>
      <c r="P2287" s="98">
        <v>396.1360185185406</v>
      </c>
      <c r="Q2287" s="98">
        <v>23.528739043077866</v>
      </c>
      <c r="R2287" s="98">
        <f t="shared" si="266"/>
        <v>23.767676921089105</v>
      </c>
      <c r="S2287" s="98">
        <f t="shared" si="263"/>
        <v>1411.7243425846721</v>
      </c>
      <c r="T2287" s="101">
        <v>8.9541688996987716</v>
      </c>
    </row>
    <row r="2288" spans="2:20" x14ac:dyDescent="0.2">
      <c r="B2288" s="100">
        <v>43756.166666666664</v>
      </c>
      <c r="C2288" s="98">
        <v>6.9235667069760769</v>
      </c>
      <c r="D2288" s="98">
        <f t="shared" si="260"/>
        <v>11.592513435414219</v>
      </c>
      <c r="E2288" s="98">
        <v>92.111333333353201</v>
      </c>
      <c r="F2288" s="98">
        <f t="shared" si="265"/>
        <v>84.891042927944071</v>
      </c>
      <c r="G2288" s="98">
        <v>19239.952252251573</v>
      </c>
      <c r="H2288" s="98">
        <v>16.928005642361111</v>
      </c>
      <c r="I2288" s="98">
        <v>4223.9480555555556</v>
      </c>
      <c r="J2288" s="98">
        <f t="shared" si="261"/>
        <v>75.183327690992087</v>
      </c>
      <c r="K2288" s="98">
        <v>41558.536191767984</v>
      </c>
      <c r="L2288" s="98">
        <f t="shared" si="262"/>
        <v>371.36580458004437</v>
      </c>
      <c r="M2288" s="98">
        <f t="shared" si="264"/>
        <v>372.23927410155471</v>
      </c>
      <c r="N2288" s="98">
        <v>6160.5940083821615</v>
      </c>
      <c r="O2288" s="98">
        <v>7192.729166666667</v>
      </c>
      <c r="P2288" s="98">
        <v>395.75305555555553</v>
      </c>
      <c r="Q2288" s="98">
        <v>24.38725097551114</v>
      </c>
      <c r="R2288" s="98">
        <f t="shared" si="266"/>
        <v>23.823096654618009</v>
      </c>
      <c r="S2288" s="98">
        <f t="shared" si="263"/>
        <v>1463.2350585306683</v>
      </c>
      <c r="T2288" s="101">
        <v>7.8201163156827294</v>
      </c>
    </row>
    <row r="2289" spans="2:20" x14ac:dyDescent="0.2">
      <c r="B2289" s="100">
        <v>43756.208333333336</v>
      </c>
      <c r="C2289" s="98">
        <v>6.3558877200029222</v>
      </c>
      <c r="D2289" s="98">
        <f t="shared" si="260"/>
        <v>11.5964929052244</v>
      </c>
      <c r="E2289" s="98">
        <v>89.840868055555561</v>
      </c>
      <c r="F2289" s="98">
        <f t="shared" si="265"/>
        <v>84.632005022851487</v>
      </c>
      <c r="G2289" s="98">
        <v>24620.641255144012</v>
      </c>
      <c r="H2289" s="98">
        <v>20.703591579861111</v>
      </c>
      <c r="I2289" s="98">
        <v>5413.242378618088</v>
      </c>
      <c r="J2289" s="98">
        <f t="shared" si="261"/>
        <v>69.137276475694449</v>
      </c>
      <c r="K2289" s="98">
        <v>47449.309964192711</v>
      </c>
      <c r="L2289" s="98">
        <f t="shared" si="262"/>
        <v>373.24068654042566</v>
      </c>
      <c r="M2289" s="98">
        <f t="shared" si="264"/>
        <v>372.43594675651815</v>
      </c>
      <c r="N2289" s="98">
        <v>5789.1623384602863</v>
      </c>
      <c r="O2289" s="98">
        <v>7179.4666666666662</v>
      </c>
      <c r="P2289" s="98">
        <v>395.99666666666667</v>
      </c>
      <c r="Q2289" s="98">
        <v>22.755980126241013</v>
      </c>
      <c r="R2289" s="98">
        <f t="shared" si="266"/>
        <v>23.622785882371602</v>
      </c>
      <c r="S2289" s="98">
        <f t="shared" si="263"/>
        <v>1365.3588075744608</v>
      </c>
      <c r="T2289" s="101">
        <v>7.1945895869367655</v>
      </c>
    </row>
    <row r="2290" spans="2:20" x14ac:dyDescent="0.2">
      <c r="B2290" s="100">
        <v>43756.25</v>
      </c>
      <c r="C2290" s="98">
        <v>6.0794844821643261</v>
      </c>
      <c r="D2290" s="98">
        <f t="shared" si="260"/>
        <v>11.584636647239691</v>
      </c>
      <c r="E2290" s="98">
        <v>87.170555555555552</v>
      </c>
      <c r="F2290" s="98">
        <f t="shared" si="265"/>
        <v>84.057576010505571</v>
      </c>
      <c r="G2290" s="98">
        <v>30137.185298105345</v>
      </c>
      <c r="H2290" s="98">
        <v>17.518728298611112</v>
      </c>
      <c r="I2290" s="98">
        <v>6612.7248518518272</v>
      </c>
      <c r="J2290" s="98">
        <f t="shared" si="261"/>
        <v>69.651827256944443</v>
      </c>
      <c r="K2290" s="98">
        <v>53401.569796006945</v>
      </c>
      <c r="L2290" s="98">
        <f t="shared" si="262"/>
        <v>374.25717513839868</v>
      </c>
      <c r="M2290" s="98">
        <f t="shared" si="264"/>
        <v>372.51629484620094</v>
      </c>
      <c r="N2290" s="98">
        <v>5600.1734049479164</v>
      </c>
      <c r="O2290" s="98">
        <v>7179.8074999999999</v>
      </c>
      <c r="P2290" s="98">
        <v>395.67101851852402</v>
      </c>
      <c r="Q2290" s="98">
        <v>21.413843380125343</v>
      </c>
      <c r="R2290" s="98">
        <f t="shared" si="266"/>
        <v>23.508591342071725</v>
      </c>
      <c r="S2290" s="98">
        <f t="shared" si="263"/>
        <v>1284.8306028075206</v>
      </c>
      <c r="T2290" s="101">
        <v>6.9386092751188615</v>
      </c>
    </row>
    <row r="2291" spans="2:20" x14ac:dyDescent="0.2">
      <c r="B2291" s="100">
        <v>43756.291666666664</v>
      </c>
      <c r="C2291" s="98">
        <v>6.1367931964662343</v>
      </c>
      <c r="D2291" s="98">
        <f t="shared" si="260"/>
        <v>11.581979320572671</v>
      </c>
      <c r="E2291" s="98">
        <v>99.682777777777773</v>
      </c>
      <c r="F2291" s="98">
        <f t="shared" si="265"/>
        <v>84.183663973468512</v>
      </c>
      <c r="G2291" s="98">
        <v>35423.75</v>
      </c>
      <c r="H2291" s="98">
        <v>16.646744791666666</v>
      </c>
      <c r="I2291" s="98">
        <v>7772.3343296296234</v>
      </c>
      <c r="J2291" s="98">
        <f t="shared" si="261"/>
        <v>83.03603298611111</v>
      </c>
      <c r="K2291" s="98">
        <v>56543.039341362848</v>
      </c>
      <c r="L2291" s="98">
        <f t="shared" si="262"/>
        <v>369.81847746927701</v>
      </c>
      <c r="M2291" s="98">
        <f t="shared" si="264"/>
        <v>372.51091663482674</v>
      </c>
      <c r="N2291" s="98">
        <v>5525.3626900227864</v>
      </c>
      <c r="O2291" s="98">
        <v>7190.9666666666662</v>
      </c>
      <c r="P2291" s="98">
        <v>396.46282222221294</v>
      </c>
      <c r="Q2291" s="98">
        <v>26.644344752935901</v>
      </c>
      <c r="R2291" s="98">
        <f t="shared" si="266"/>
        <v>23.543473720112853</v>
      </c>
      <c r="S2291" s="98">
        <f t="shared" si="263"/>
        <v>1598.6606851761539</v>
      </c>
      <c r="T2291" s="101">
        <v>6.6463085115929914</v>
      </c>
    </row>
    <row r="2292" spans="2:20" x14ac:dyDescent="0.2">
      <c r="B2292" s="100">
        <v>43756.333333333336</v>
      </c>
      <c r="C2292" s="98">
        <v>7.5281321117613054</v>
      </c>
      <c r="D2292" s="98">
        <f t="shared" ref="D2292:D2355" si="267">AVERAGE(C2269:C2292)</f>
        <v>11.5738709133468</v>
      </c>
      <c r="E2292" s="98">
        <v>92.306888888908759</v>
      </c>
      <c r="F2292" s="98">
        <f t="shared" si="265"/>
        <v>84.396682491987875</v>
      </c>
      <c r="G2292" s="98">
        <v>40808.722925925518</v>
      </c>
      <c r="H2292" s="98">
        <v>21.332769097222222</v>
      </c>
      <c r="I2292" s="98">
        <v>8937.5052777777782</v>
      </c>
      <c r="J2292" s="98">
        <f t="shared" si="261"/>
        <v>70.974119791686533</v>
      </c>
      <c r="K2292" s="98">
        <v>56546.2265625</v>
      </c>
      <c r="L2292" s="98">
        <f t="shared" si="262"/>
        <v>375.70183598948125</v>
      </c>
      <c r="M2292" s="98">
        <f t="shared" si="264"/>
        <v>372.65288945415085</v>
      </c>
      <c r="N2292" s="98">
        <v>6322.9642504882813</v>
      </c>
      <c r="O2292" s="98">
        <v>7187.65</v>
      </c>
      <c r="P2292" s="98">
        <v>395.65587962960205</v>
      </c>
      <c r="Q2292" s="98">
        <v>19.954043640120783</v>
      </c>
      <c r="R2292" s="98">
        <f t="shared" si="266"/>
        <v>23.361776749553286</v>
      </c>
      <c r="S2292" s="98">
        <f t="shared" si="263"/>
        <v>1197.2426184072469</v>
      </c>
      <c r="T2292" s="101">
        <v>7.4413873715350123</v>
      </c>
    </row>
    <row r="2293" spans="2:20" x14ac:dyDescent="0.2">
      <c r="B2293" s="100">
        <v>43756.375</v>
      </c>
      <c r="C2293" s="98">
        <v>11.098899059295654</v>
      </c>
      <c r="D2293" s="98">
        <f t="shared" si="267"/>
        <v>11.54650531971253</v>
      </c>
      <c r="E2293" s="98">
        <v>66.010925925837626</v>
      </c>
      <c r="F2293" s="98">
        <f t="shared" si="265"/>
        <v>82.109924775935653</v>
      </c>
      <c r="G2293" s="98">
        <v>45286.427541370394</v>
      </c>
      <c r="H2293" s="98">
        <v>18.086078559027779</v>
      </c>
      <c r="I2293" s="98">
        <v>10135.882496296168</v>
      </c>
      <c r="J2293" s="98">
        <f t="shared" si="261"/>
        <v>47.924847366809843</v>
      </c>
      <c r="K2293" s="98">
        <v>56546.2265625</v>
      </c>
      <c r="L2293" s="98">
        <f t="shared" si="262"/>
        <v>372.19634625476681</v>
      </c>
      <c r="M2293" s="98">
        <f t="shared" si="264"/>
        <v>372.577083767646</v>
      </c>
      <c r="N2293" s="98">
        <v>8752.406005859375</v>
      </c>
      <c r="O2293" s="98">
        <v>7197.14</v>
      </c>
      <c r="P2293" s="98">
        <v>396.11638888888888</v>
      </c>
      <c r="Q2293" s="98">
        <v>23.920042634122073</v>
      </c>
      <c r="R2293" s="98">
        <f t="shared" si="266"/>
        <v>23.421030224123644</v>
      </c>
      <c r="S2293" s="98">
        <f t="shared" si="263"/>
        <v>1435.2025580473244</v>
      </c>
      <c r="T2293" s="101">
        <v>9.6907994008956795</v>
      </c>
    </row>
    <row r="2294" spans="2:20" x14ac:dyDescent="0.2">
      <c r="B2294" s="100">
        <v>43756.416666666664</v>
      </c>
      <c r="C2294" s="98">
        <v>14.902236497667101</v>
      </c>
      <c r="D2294" s="98">
        <f t="shared" si="267"/>
        <v>11.510688383418293</v>
      </c>
      <c r="E2294" s="98">
        <v>86.70194444444445</v>
      </c>
      <c r="F2294" s="98">
        <f t="shared" si="265"/>
        <v>81.461421392744896</v>
      </c>
      <c r="G2294" s="98">
        <v>49801.916083333599</v>
      </c>
      <c r="H2294" s="98">
        <v>16.749305555555555</v>
      </c>
      <c r="I2294" s="98">
        <v>11321.761463889041</v>
      </c>
      <c r="J2294" s="98">
        <f t="shared" si="261"/>
        <v>69.952638888888899</v>
      </c>
      <c r="K2294" s="98">
        <v>56546.2265625</v>
      </c>
      <c r="L2294" s="98">
        <f t="shared" si="262"/>
        <v>372.660793045991</v>
      </c>
      <c r="M2294" s="98">
        <f t="shared" si="264"/>
        <v>372.71760772926649</v>
      </c>
      <c r="N2294" s="98">
        <v>11332.065853678385</v>
      </c>
      <c r="O2294" s="98">
        <v>7467.2441666666664</v>
      </c>
      <c r="P2294" s="98">
        <v>396.04648148147595</v>
      </c>
      <c r="Q2294" s="98">
        <v>23.385688435484965</v>
      </c>
      <c r="R2294" s="98">
        <f t="shared" si="266"/>
        <v>23.272342682252368</v>
      </c>
      <c r="S2294" s="98">
        <f t="shared" si="263"/>
        <v>1403.141306129098</v>
      </c>
      <c r="T2294" s="101">
        <v>13.594753290988608</v>
      </c>
    </row>
    <row r="2295" spans="2:20" x14ac:dyDescent="0.2">
      <c r="B2295" s="100">
        <v>43756.458333333336</v>
      </c>
      <c r="C2295" s="98">
        <v>15.607486514408246</v>
      </c>
      <c r="D2295" s="98">
        <f t="shared" si="267"/>
        <v>11.482408951202755</v>
      </c>
      <c r="E2295" s="98">
        <v>96.013333333333335</v>
      </c>
      <c r="F2295" s="98">
        <f t="shared" si="265"/>
        <v>81.00730102237452</v>
      </c>
      <c r="G2295" s="98">
        <v>55396.040025251445</v>
      </c>
      <c r="H2295" s="98">
        <v>17.751562499999999</v>
      </c>
      <c r="I2295" s="98">
        <v>12481.416944444445</v>
      </c>
      <c r="J2295" s="98">
        <f t="shared" si="261"/>
        <v>78.261770833333344</v>
      </c>
      <c r="K2295" s="98">
        <v>56546.2265625</v>
      </c>
      <c r="L2295" s="98">
        <f t="shared" si="262"/>
        <v>373.06870975037828</v>
      </c>
      <c r="M2295" s="98">
        <f t="shared" si="264"/>
        <v>372.7291607213981</v>
      </c>
      <c r="N2295" s="98">
        <v>11771.526969401042</v>
      </c>
      <c r="O2295" s="98">
        <v>7665.9608333333335</v>
      </c>
      <c r="P2295" s="98">
        <v>395.43648148147594</v>
      </c>
      <c r="Q2295" s="98">
        <v>22.367771731097665</v>
      </c>
      <c r="R2295" s="98">
        <f t="shared" si="266"/>
        <v>23.227460214811867</v>
      </c>
      <c r="S2295" s="98">
        <f t="shared" si="263"/>
        <v>1342.0663038658599</v>
      </c>
      <c r="T2295" s="101">
        <v>15.616349492246647</v>
      </c>
    </row>
    <row r="2296" spans="2:20" x14ac:dyDescent="0.2">
      <c r="B2296" s="100">
        <v>43756.5</v>
      </c>
      <c r="C2296" s="98">
        <v>15.334237427094227</v>
      </c>
      <c r="D2296" s="98">
        <f t="shared" si="267"/>
        <v>11.477375212034088</v>
      </c>
      <c r="E2296" s="98">
        <v>88.984444444444449</v>
      </c>
      <c r="F2296" s="98">
        <f t="shared" si="265"/>
        <v>80.921432966818969</v>
      </c>
      <c r="G2296" s="98">
        <v>61493.790555555555</v>
      </c>
      <c r="H2296" s="98">
        <v>20.363313802083333</v>
      </c>
      <c r="I2296" s="98">
        <v>13630.869770833353</v>
      </c>
      <c r="J2296" s="98">
        <f t="shared" si="261"/>
        <v>68.621130642361123</v>
      </c>
      <c r="K2296" s="98">
        <v>56546.2265625</v>
      </c>
      <c r="L2296" s="98">
        <f t="shared" si="262"/>
        <v>372.01640516378399</v>
      </c>
      <c r="M2296" s="98">
        <f t="shared" si="264"/>
        <v>372.80412060476118</v>
      </c>
      <c r="N2296" s="98">
        <v>11574.599520670572</v>
      </c>
      <c r="O2296" s="98">
        <v>7563.8233333333337</v>
      </c>
      <c r="P2296" s="98">
        <v>395.93298941798508</v>
      </c>
      <c r="Q2296" s="98">
        <v>23.916584254201087</v>
      </c>
      <c r="R2296" s="98">
        <f t="shared" si="266"/>
        <v>23.147482143618237</v>
      </c>
      <c r="S2296" s="98">
        <f t="shared" si="263"/>
        <v>1434.9950552520652</v>
      </c>
      <c r="T2296" s="101">
        <v>15.623935501722929</v>
      </c>
    </row>
    <row r="2297" spans="2:20" x14ac:dyDescent="0.2">
      <c r="B2297" s="100">
        <v>43756.541666666664</v>
      </c>
      <c r="C2297" s="98">
        <v>14.519182665082626</v>
      </c>
      <c r="D2297" s="98">
        <f t="shared" si="267"/>
        <v>11.470456736575358</v>
      </c>
      <c r="E2297" s="98">
        <v>124.02296296295192</v>
      </c>
      <c r="F2297" s="98">
        <f t="shared" si="265"/>
        <v>80.839392071756777</v>
      </c>
      <c r="G2297" s="98">
        <v>68061.067682197361</v>
      </c>
      <c r="H2297" s="98">
        <v>17.138661024305556</v>
      </c>
      <c r="I2297" s="98">
        <v>14761.597055556078</v>
      </c>
      <c r="J2297" s="98">
        <f t="shared" si="261"/>
        <v>106.88430193864636</v>
      </c>
      <c r="K2297" s="98">
        <v>56546.2265625</v>
      </c>
      <c r="L2297" s="98">
        <f t="shared" si="262"/>
        <v>371.26258835472373</v>
      </c>
      <c r="M2297" s="98">
        <f t="shared" si="264"/>
        <v>372.75641030467131</v>
      </c>
      <c r="N2297" s="98">
        <v>11250.076072591146</v>
      </c>
      <c r="O2297" s="98">
        <v>7399.1525000000001</v>
      </c>
      <c r="P2297" s="98">
        <v>395.53222222222223</v>
      </c>
      <c r="Q2297" s="98">
        <v>24.269633867498488</v>
      </c>
      <c r="R2297" s="98">
        <f t="shared" si="266"/>
        <v>23.175740283216157</v>
      </c>
      <c r="S2297" s="98">
        <f t="shared" si="263"/>
        <v>1456.1780320499092</v>
      </c>
      <c r="T2297" s="101">
        <v>15.174506835713789</v>
      </c>
    </row>
    <row r="2298" spans="2:20" x14ac:dyDescent="0.2">
      <c r="B2298" s="100">
        <v>43756.583333333336</v>
      </c>
      <c r="C2298" s="98">
        <v>14.009713520297987</v>
      </c>
      <c r="D2298" s="98">
        <f t="shared" si="267"/>
        <v>11.468334892828233</v>
      </c>
      <c r="E2298" s="98">
        <v>110.15305555555555</v>
      </c>
      <c r="F2298" s="98">
        <f t="shared" si="265"/>
        <v>82.022192997682723</v>
      </c>
      <c r="G2298" s="98">
        <v>74710.803519256122</v>
      </c>
      <c r="H2298" s="98">
        <v>17.076323784722224</v>
      </c>
      <c r="I2298" s="98">
        <v>15910.906666666666</v>
      </c>
      <c r="J2298" s="98">
        <f t="shared" si="261"/>
        <v>93.076731770833334</v>
      </c>
      <c r="K2298" s="98">
        <v>56546.2265625</v>
      </c>
      <c r="L2298" s="98">
        <f t="shared" si="262"/>
        <v>374.15586058614929</v>
      </c>
      <c r="M2298" s="98">
        <f t="shared" si="264"/>
        <v>372.70942976480984</v>
      </c>
      <c r="N2298" s="98">
        <v>10869.313372395833</v>
      </c>
      <c r="O2298" s="98">
        <v>7282.0566666666664</v>
      </c>
      <c r="P2298" s="98">
        <v>395.36277777777775</v>
      </c>
      <c r="Q2298" s="98">
        <v>21.20691719162847</v>
      </c>
      <c r="R2298" s="98">
        <f t="shared" si="266"/>
        <v>23.207148549415379</v>
      </c>
      <c r="S2298" s="98">
        <f t="shared" si="263"/>
        <v>1272.4150314977082</v>
      </c>
      <c r="T2298" s="101">
        <v>14.757206686867608</v>
      </c>
    </row>
    <row r="2299" spans="2:20" x14ac:dyDescent="0.2">
      <c r="B2299" s="100">
        <v>43756.625</v>
      </c>
      <c r="C2299" s="98">
        <v>13.459000184445953</v>
      </c>
      <c r="D2299" s="98">
        <f t="shared" si="267"/>
        <v>11.463056188139291</v>
      </c>
      <c r="E2299" s="98">
        <v>105.92055555555555</v>
      </c>
      <c r="F2299" s="98">
        <f t="shared" si="265"/>
        <v>85.931267071756778</v>
      </c>
      <c r="G2299" s="98">
        <v>81685.291851851143</v>
      </c>
      <c r="H2299" s="98">
        <v>20.593120659722221</v>
      </c>
      <c r="I2299" s="98">
        <v>17066.440602503353</v>
      </c>
      <c r="J2299" s="98">
        <f t="shared" si="261"/>
        <v>85.327434895833335</v>
      </c>
      <c r="K2299" s="98">
        <v>56546.2265625</v>
      </c>
      <c r="L2299" s="98">
        <f t="shared" si="262"/>
        <v>369.8202374600329</v>
      </c>
      <c r="M2299" s="98">
        <f t="shared" si="264"/>
        <v>372.82234488297814</v>
      </c>
      <c r="N2299" s="98">
        <v>10475.349864908854</v>
      </c>
      <c r="O2299" s="98">
        <v>7212.2616666666663</v>
      </c>
      <c r="P2299" s="98">
        <v>396.23092592593696</v>
      </c>
      <c r="Q2299" s="98">
        <v>26.41068846590403</v>
      </c>
      <c r="R2299" s="98">
        <f t="shared" si="266"/>
        <v>23.122767381864858</v>
      </c>
      <c r="S2299" s="98">
        <f t="shared" si="263"/>
        <v>1584.6413079542417</v>
      </c>
      <c r="T2299" s="101">
        <v>14.1064362666342</v>
      </c>
    </row>
    <row r="2300" spans="2:20" x14ac:dyDescent="0.2">
      <c r="B2300" s="100">
        <v>43756.666666666664</v>
      </c>
      <c r="C2300" s="98">
        <v>13.258757891831403</v>
      </c>
      <c r="D2300" s="98">
        <f t="shared" si="267"/>
        <v>11.467193150000936</v>
      </c>
      <c r="E2300" s="98">
        <v>112.51138888888889</v>
      </c>
      <c r="F2300" s="98">
        <f t="shared" si="265"/>
        <v>90.28825781249752</v>
      </c>
      <c r="G2300" s="98">
        <v>87491.125</v>
      </c>
      <c r="H2300" s="98">
        <v>17.567643229166666</v>
      </c>
      <c r="I2300" s="98">
        <v>18212.296712962758</v>
      </c>
      <c r="J2300" s="98">
        <f t="shared" si="261"/>
        <v>94.943745659722225</v>
      </c>
      <c r="K2300" s="98">
        <v>56546.2265625</v>
      </c>
      <c r="L2300" s="98">
        <f t="shared" si="262"/>
        <v>376.98231366109735</v>
      </c>
      <c r="M2300" s="98">
        <f t="shared" si="264"/>
        <v>372.97140323439277</v>
      </c>
      <c r="N2300" s="98">
        <v>10331.75821858724</v>
      </c>
      <c r="O2300" s="98">
        <v>7198.26</v>
      </c>
      <c r="P2300" s="98">
        <v>396.1285185185406</v>
      </c>
      <c r="Q2300" s="98">
        <v>19.146204857443227</v>
      </c>
      <c r="R2300" s="98">
        <f t="shared" si="266"/>
        <v>22.9667067156367</v>
      </c>
      <c r="S2300" s="98">
        <f t="shared" si="263"/>
        <v>1148.7722914465935</v>
      </c>
      <c r="T2300" s="101">
        <v>13.746867056674221</v>
      </c>
    </row>
    <row r="2301" spans="2:20" x14ac:dyDescent="0.2">
      <c r="B2301" s="100">
        <v>43756.708333333336</v>
      </c>
      <c r="C2301" s="98">
        <v>13.253884473641714</v>
      </c>
      <c r="D2301" s="98">
        <f t="shared" si="267"/>
        <v>11.478812113175536</v>
      </c>
      <c r="E2301" s="98">
        <v>101.15394444445769</v>
      </c>
      <c r="F2301" s="98">
        <f t="shared" si="265"/>
        <v>91.536350405090658</v>
      </c>
      <c r="G2301" s="98">
        <v>94035.203719393408</v>
      </c>
      <c r="H2301" s="98">
        <v>16.543717447916666</v>
      </c>
      <c r="I2301" s="98">
        <v>19353.555378703692</v>
      </c>
      <c r="J2301" s="98">
        <f t="shared" si="261"/>
        <v>84.61022699654103</v>
      </c>
      <c r="K2301" s="98">
        <v>56546.2265625</v>
      </c>
      <c r="L2301" s="98">
        <f t="shared" si="262"/>
        <v>370.66864849259895</v>
      </c>
      <c r="M2301" s="98">
        <f t="shared" si="264"/>
        <v>372.8398401984528</v>
      </c>
      <c r="N2301" s="98">
        <v>10347.467755533855</v>
      </c>
      <c r="O2301" s="98">
        <v>7215.5858333333335</v>
      </c>
      <c r="P2301" s="98">
        <v>396.38175925925373</v>
      </c>
      <c r="Q2301" s="98">
        <v>25.713110766654783</v>
      </c>
      <c r="R2301" s="98">
        <f t="shared" si="266"/>
        <v>23.099434232029825</v>
      </c>
      <c r="S2301" s="98">
        <f t="shared" si="263"/>
        <v>1542.786645999287</v>
      </c>
      <c r="T2301" s="101">
        <v>13.449836335855329</v>
      </c>
    </row>
    <row r="2302" spans="2:20" x14ac:dyDescent="0.2">
      <c r="B2302" s="100">
        <v>43756.75</v>
      </c>
      <c r="C2302" s="98">
        <v>12.504521961212157</v>
      </c>
      <c r="D2302" s="98">
        <f t="shared" si="267"/>
        <v>11.479260728939915</v>
      </c>
      <c r="E2302" s="98">
        <v>101.21138888888889</v>
      </c>
      <c r="F2302" s="98">
        <f t="shared" si="265"/>
        <v>91.474105034720296</v>
      </c>
      <c r="G2302" s="98">
        <v>99898.913141025565</v>
      </c>
      <c r="H2302" s="98">
        <v>17.748665364583335</v>
      </c>
      <c r="I2302" s="98">
        <v>20491.409722222223</v>
      </c>
      <c r="J2302" s="98">
        <f t="shared" si="261"/>
        <v>83.462723524305559</v>
      </c>
      <c r="K2302" s="98">
        <v>56546.2265625</v>
      </c>
      <c r="L2302" s="98">
        <f t="shared" si="262"/>
        <v>374.34114353561154</v>
      </c>
      <c r="M2302" s="98">
        <f t="shared" si="264"/>
        <v>372.89003006253023</v>
      </c>
      <c r="N2302" s="98">
        <v>9842.8485774739584</v>
      </c>
      <c r="O2302" s="98">
        <v>7196.39</v>
      </c>
      <c r="P2302" s="98">
        <v>396.20611111111111</v>
      </c>
      <c r="Q2302" s="98">
        <v>21.86496757549958</v>
      </c>
      <c r="R2302" s="98">
        <f t="shared" si="266"/>
        <v>23.04230892556544</v>
      </c>
      <c r="S2302" s="98">
        <f t="shared" si="263"/>
        <v>1311.8980545299748</v>
      </c>
      <c r="T2302" s="101">
        <v>13.366911988073973</v>
      </c>
    </row>
    <row r="2303" spans="2:20" x14ac:dyDescent="0.2">
      <c r="B2303" s="100">
        <v>43756.791666666664</v>
      </c>
      <c r="C2303" s="98">
        <v>12.583145739944237</v>
      </c>
      <c r="D2303" s="98">
        <f t="shared" si="267"/>
        <v>11.48082248288202</v>
      </c>
      <c r="E2303" s="98">
        <v>78.460277777777776</v>
      </c>
      <c r="F2303" s="98">
        <f t="shared" si="265"/>
        <v>92.339035590275842</v>
      </c>
      <c r="G2303" s="98">
        <v>105415.07416666667</v>
      </c>
      <c r="H2303" s="98">
        <v>20.879720052083332</v>
      </c>
      <c r="I2303" s="98">
        <v>21661.472852303519</v>
      </c>
      <c r="J2303" s="98">
        <f t="shared" si="261"/>
        <v>57.580557725694447</v>
      </c>
      <c r="K2303" s="98">
        <v>56546.2265625</v>
      </c>
      <c r="L2303" s="98">
        <f t="shared" si="262"/>
        <v>375.31204115258635</v>
      </c>
      <c r="M2303" s="98">
        <f t="shared" si="264"/>
        <v>372.93548516214338</v>
      </c>
      <c r="N2303" s="98">
        <v>9890.6433707682299</v>
      </c>
      <c r="O2303" s="98">
        <v>7200.2933333333331</v>
      </c>
      <c r="P2303" s="98">
        <v>396.68092592592041</v>
      </c>
      <c r="Q2303" s="98">
        <v>21.368884773334074</v>
      </c>
      <c r="R2303" s="98">
        <f t="shared" si="266"/>
        <v>23.032760461754521</v>
      </c>
      <c r="S2303" s="98">
        <f t="shared" si="263"/>
        <v>1282.1330864000445</v>
      </c>
      <c r="T2303" s="101">
        <v>12.889661409554247</v>
      </c>
    </row>
    <row r="2304" spans="2:20" x14ac:dyDescent="0.2">
      <c r="B2304" s="100">
        <v>43756.833333333336</v>
      </c>
      <c r="C2304" s="98">
        <v>12.548565711975098</v>
      </c>
      <c r="D2304" s="98">
        <f t="shared" si="267"/>
        <v>11.464437854274202</v>
      </c>
      <c r="E2304" s="98">
        <v>103.11768518519071</v>
      </c>
      <c r="F2304" s="98">
        <f t="shared" si="265"/>
        <v>93.512712287806934</v>
      </c>
      <c r="G2304" s="98">
        <v>111056.92099811661</v>
      </c>
      <c r="H2304" s="98">
        <v>16.19217303240633</v>
      </c>
      <c r="I2304" s="98">
        <v>22862.786388889312</v>
      </c>
      <c r="J2304" s="98">
        <f t="shared" si="261"/>
        <v>86.925512152784378</v>
      </c>
      <c r="K2304" s="98">
        <v>56546.2265625</v>
      </c>
      <c r="L2304" s="98">
        <f t="shared" si="262"/>
        <v>370.23981605557935</v>
      </c>
      <c r="M2304" s="98">
        <f t="shared" si="264"/>
        <v>372.91178020120691</v>
      </c>
      <c r="N2304" s="98">
        <v>9951.0055322265616</v>
      </c>
      <c r="O2304" s="98">
        <v>7200.9575000000004</v>
      </c>
      <c r="P2304" s="98">
        <v>396.16212962963516</v>
      </c>
      <c r="Q2304" s="98">
        <v>25.922313574055831</v>
      </c>
      <c r="R2304" s="98">
        <f t="shared" si="266"/>
        <v>23.075662953555348</v>
      </c>
      <c r="S2304" s="98">
        <f t="shared" si="263"/>
        <v>1555.33881444335</v>
      </c>
      <c r="T2304" s="101">
        <v>13.162886019850784</v>
      </c>
    </row>
    <row r="2305" spans="2:20" x14ac:dyDescent="0.2">
      <c r="B2305" s="100">
        <v>43756.875</v>
      </c>
      <c r="C2305" s="98">
        <v>12.501519432531463</v>
      </c>
      <c r="D2305" s="98">
        <f t="shared" si="267"/>
        <v>11.436676351203408</v>
      </c>
      <c r="E2305" s="98">
        <v>95.130277777777778</v>
      </c>
      <c r="F2305" s="98">
        <f t="shared" si="265"/>
        <v>94.470759162806928</v>
      </c>
      <c r="G2305" s="98">
        <v>116788.60823586796</v>
      </c>
      <c r="H2305" s="98">
        <v>16.917035590277777</v>
      </c>
      <c r="I2305" s="98">
        <v>24011.304166666665</v>
      </c>
      <c r="J2305" s="98">
        <f t="shared" si="261"/>
        <v>78.213242187500001</v>
      </c>
      <c r="K2305" s="98">
        <v>56546.2265625</v>
      </c>
      <c r="L2305" s="98">
        <f t="shared" si="262"/>
        <v>376.84466127639433</v>
      </c>
      <c r="M2305" s="98">
        <f t="shared" si="264"/>
        <v>372.97247975874956</v>
      </c>
      <c r="N2305" s="98">
        <v>9830.1727197265627</v>
      </c>
      <c r="O2305" s="98">
        <v>7201.0441666666666</v>
      </c>
      <c r="P2305" s="98">
        <v>396.11776620371063</v>
      </c>
      <c r="Q2305" s="98">
        <v>19.273104927316307</v>
      </c>
      <c r="R2305" s="98">
        <f t="shared" si="266"/>
        <v>23.035557049562129</v>
      </c>
      <c r="S2305" s="98">
        <f t="shared" si="263"/>
        <v>1156.3862956389785</v>
      </c>
      <c r="T2305" s="101">
        <v>12.982894397771194</v>
      </c>
    </row>
    <row r="2306" spans="2:20" x14ac:dyDescent="0.2">
      <c r="B2306" s="100">
        <v>43756.916666666664</v>
      </c>
      <c r="C2306" s="98">
        <v>12.347011371717995</v>
      </c>
      <c r="D2306" s="98">
        <f t="shared" si="267"/>
        <v>11.399309391640381</v>
      </c>
      <c r="E2306" s="98">
        <v>98.472923976580304</v>
      </c>
      <c r="F2306" s="98">
        <f t="shared" si="265"/>
        <v>95.295788402571858</v>
      </c>
      <c r="G2306" s="98">
        <v>123016.6205638455</v>
      </c>
      <c r="H2306" s="98">
        <v>20.733648003472222</v>
      </c>
      <c r="I2306" s="98">
        <v>25159.94287634578</v>
      </c>
      <c r="J2306" s="98">
        <f t="shared" si="261"/>
        <v>77.739275973108079</v>
      </c>
      <c r="K2306" s="98">
        <v>56546.2265625</v>
      </c>
      <c r="L2306" s="98">
        <f t="shared" si="262"/>
        <v>370.78144339538278</v>
      </c>
      <c r="M2306" s="98">
        <f t="shared" si="264"/>
        <v>372.86533083282143</v>
      </c>
      <c r="N2306" s="98">
        <v>9766.230051269531</v>
      </c>
      <c r="O2306" s="98">
        <v>7200.2183333333332</v>
      </c>
      <c r="P2306" s="98">
        <v>395.79361111111109</v>
      </c>
      <c r="Q2306" s="98">
        <v>25.012167715728282</v>
      </c>
      <c r="R2306" s="98">
        <f t="shared" si="266"/>
        <v>23.136876500180719</v>
      </c>
      <c r="S2306" s="98">
        <f t="shared" si="263"/>
        <v>1500.7300629436968</v>
      </c>
      <c r="T2306" s="101">
        <v>12.877769188616011</v>
      </c>
    </row>
    <row r="2307" spans="2:20" x14ac:dyDescent="0.2">
      <c r="B2307" s="100">
        <v>43756.958333333336</v>
      </c>
      <c r="C2307" s="98">
        <v>12.078301040236838</v>
      </c>
      <c r="D2307" s="98">
        <f t="shared" si="267"/>
        <v>11.363522520874284</v>
      </c>
      <c r="E2307" s="98">
        <v>106.01361111111112</v>
      </c>
      <c r="F2307" s="98">
        <f t="shared" si="265"/>
        <v>96.267929606275558</v>
      </c>
      <c r="G2307" s="98">
        <v>128610.95555555556</v>
      </c>
      <c r="H2307" s="98">
        <v>16.376671006944445</v>
      </c>
      <c r="I2307" s="98">
        <v>26327.891992592529</v>
      </c>
      <c r="J2307" s="98">
        <f t="shared" si="261"/>
        <v>89.636940104166669</v>
      </c>
      <c r="K2307" s="98">
        <v>56546.2265625</v>
      </c>
      <c r="L2307" s="98">
        <f t="shared" si="262"/>
        <v>374.23281239409829</v>
      </c>
      <c r="M2307" s="98">
        <f t="shared" si="264"/>
        <v>373.05459387021148</v>
      </c>
      <c r="N2307" s="98">
        <v>9549.627866210938</v>
      </c>
      <c r="O2307" s="98">
        <v>7202.0391666666665</v>
      </c>
      <c r="P2307" s="98">
        <v>396.07230286740594</v>
      </c>
      <c r="Q2307" s="98">
        <v>21.83949047330767</v>
      </c>
      <c r="R2307" s="98">
        <f t="shared" si="266"/>
        <v>22.961247224242154</v>
      </c>
      <c r="S2307" s="98">
        <f t="shared" si="263"/>
        <v>1310.3694283984603</v>
      </c>
      <c r="T2307" s="101">
        <v>12.696768311937081</v>
      </c>
    </row>
    <row r="2308" spans="2:20" x14ac:dyDescent="0.2">
      <c r="B2308" s="100">
        <v>43757</v>
      </c>
      <c r="C2308" s="98">
        <v>11.302932131555345</v>
      </c>
      <c r="D2308" s="98">
        <f t="shared" si="267"/>
        <v>11.322019094854747</v>
      </c>
      <c r="E2308" s="98">
        <v>99.639368686849878</v>
      </c>
      <c r="F2308" s="98">
        <f t="shared" si="265"/>
        <v>96.254176449709135</v>
      </c>
      <c r="G2308" s="98">
        <v>134746.43611111111</v>
      </c>
      <c r="H2308" s="98">
        <v>17.561932146990308</v>
      </c>
      <c r="I2308" s="98">
        <v>27507.808313888989</v>
      </c>
      <c r="J2308" s="98">
        <f t="shared" si="261"/>
        <v>82.077436539859576</v>
      </c>
      <c r="K2308" s="98">
        <v>56546.2265625</v>
      </c>
      <c r="L2308" s="98">
        <f t="shared" si="262"/>
        <v>373.23097522749254</v>
      </c>
      <c r="M2308" s="98">
        <f t="shared" si="264"/>
        <v>372.89915021601217</v>
      </c>
      <c r="N2308" s="98">
        <v>9049.4067154947916</v>
      </c>
      <c r="O2308" s="98">
        <v>7199.2141666666666</v>
      </c>
      <c r="P2308" s="98">
        <v>396.13774691358208</v>
      </c>
      <c r="Q2308" s="98">
        <v>22.906771686089535</v>
      </c>
      <c r="R2308" s="98">
        <f t="shared" si="266"/>
        <v>23.116492833174036</v>
      </c>
      <c r="S2308" s="98">
        <f t="shared" si="263"/>
        <v>1374.406301165372</v>
      </c>
      <c r="T2308" s="101">
        <v>12.110649277709889</v>
      </c>
    </row>
    <row r="2309" spans="2:20" x14ac:dyDescent="0.2">
      <c r="B2309" s="100">
        <v>43757.041666666664</v>
      </c>
      <c r="C2309" s="98">
        <v>9.9353360160625819</v>
      </c>
      <c r="D2309" s="98">
        <f t="shared" si="267"/>
        <v>11.287836103512079</v>
      </c>
      <c r="E2309" s="98">
        <v>108.15018518517415</v>
      </c>
      <c r="F2309" s="98">
        <f t="shared" si="265"/>
        <v>96.782262869461761</v>
      </c>
      <c r="G2309" s="98">
        <v>3417.2616557730571</v>
      </c>
      <c r="H2309" s="98">
        <v>16.868142361111111</v>
      </c>
      <c r="I2309" s="98">
        <v>949.67222222222222</v>
      </c>
      <c r="J2309" s="98">
        <f t="shared" si="261"/>
        <v>91.282042824063041</v>
      </c>
      <c r="K2309" s="98">
        <v>7518.5510553571912</v>
      </c>
      <c r="L2309" s="98">
        <f t="shared" si="262"/>
        <v>368.18175347670086</v>
      </c>
      <c r="M2309" s="98">
        <f t="shared" si="264"/>
        <v>372.82732710315122</v>
      </c>
      <c r="N2309" s="98">
        <v>8512.657233886719</v>
      </c>
      <c r="O2309" s="98">
        <v>7195.2641666666668</v>
      </c>
      <c r="P2309" s="98">
        <v>395.76546296305128</v>
      </c>
      <c r="Q2309" s="98">
        <v>27.583709486350418</v>
      </c>
      <c r="R2309" s="98">
        <f t="shared" si="266"/>
        <v>23.167741100359905</v>
      </c>
      <c r="S2309" s="98">
        <f t="shared" si="263"/>
        <v>1655.0225691810251</v>
      </c>
      <c r="T2309" s="101">
        <v>11.44172525633023</v>
      </c>
    </row>
    <row r="2310" spans="2:20" x14ac:dyDescent="0.2">
      <c r="B2310" s="100">
        <v>43757.083333333336</v>
      </c>
      <c r="C2310" s="98">
        <v>8.6901073715421884</v>
      </c>
      <c r="D2310" s="98">
        <f t="shared" si="267"/>
        <v>11.277159399351987</v>
      </c>
      <c r="E2310" s="98">
        <v>83.084444444444443</v>
      </c>
      <c r="F2310" s="98">
        <f t="shared" si="265"/>
        <v>96.304612406498791</v>
      </c>
      <c r="G2310" s="98">
        <v>8723.0145555518393</v>
      </c>
      <c r="H2310" s="98">
        <v>21.656987847222222</v>
      </c>
      <c r="I2310" s="98">
        <v>1810.9023449612657</v>
      </c>
      <c r="J2310" s="98">
        <f t="shared" ref="J2310:J2373" si="268">E2310-H2310</f>
        <v>61.427456597222218</v>
      </c>
      <c r="K2310" s="98">
        <v>21389.412395562067</v>
      </c>
      <c r="L2310" s="98">
        <f t="shared" ref="L2310:L2373" si="269">P2310-Q2310</f>
        <v>376.54905673623495</v>
      </c>
      <c r="M2310" s="98">
        <f t="shared" si="264"/>
        <v>372.89736938386227</v>
      </c>
      <c r="N2310" s="98">
        <v>7636.8089554850258</v>
      </c>
      <c r="O2310" s="98">
        <v>7203.1833333333334</v>
      </c>
      <c r="P2310" s="98">
        <v>395.93046296298502</v>
      </c>
      <c r="Q2310" s="98">
        <v>19.381406226750048</v>
      </c>
      <c r="R2310" s="98">
        <f t="shared" si="266"/>
        <v>23.090569190019938</v>
      </c>
      <c r="S2310" s="98">
        <f t="shared" ref="S2310:S2373" si="270">Q2310*60</f>
        <v>1162.8843736050028</v>
      </c>
      <c r="T2310" s="101">
        <v>10.302622997044301</v>
      </c>
    </row>
    <row r="2311" spans="2:20" x14ac:dyDescent="0.2">
      <c r="B2311" s="100">
        <v>43757.125</v>
      </c>
      <c r="C2311" s="98">
        <v>7.7585642028558581</v>
      </c>
      <c r="D2311" s="98">
        <f t="shared" si="267"/>
        <v>11.279886142948731</v>
      </c>
      <c r="E2311" s="98">
        <v>103.28218253968491</v>
      </c>
      <c r="F2311" s="98">
        <f t="shared" si="265"/>
        <v>97.047805197504161</v>
      </c>
      <c r="G2311" s="98">
        <v>14688.840957447952</v>
      </c>
      <c r="H2311" s="98">
        <v>17.57568359375</v>
      </c>
      <c r="I2311" s="98">
        <v>3037.4855277774982</v>
      </c>
      <c r="J2311" s="98">
        <f t="shared" si="268"/>
        <v>85.706498945934911</v>
      </c>
      <c r="K2311" s="98">
        <v>33845.907465785502</v>
      </c>
      <c r="L2311" s="98">
        <f t="shared" si="269"/>
        <v>372.17956685032698</v>
      </c>
      <c r="M2311" s="98">
        <f t="shared" si="264"/>
        <v>372.87954802448161</v>
      </c>
      <c r="N2311" s="98">
        <v>6852.462384440104</v>
      </c>
      <c r="O2311" s="98">
        <v>7195.600833333333</v>
      </c>
      <c r="P2311" s="98">
        <v>395.91444444446103</v>
      </c>
      <c r="Q2311" s="98">
        <v>23.734877594134048</v>
      </c>
      <c r="R2311" s="98">
        <f t="shared" si="266"/>
        <v>23.099158296313949</v>
      </c>
      <c r="S2311" s="98">
        <f t="shared" si="270"/>
        <v>1424.0926556480429</v>
      </c>
      <c r="T2311" s="101">
        <v>9.0398218115495474</v>
      </c>
    </row>
    <row r="2312" spans="2:20" x14ac:dyDescent="0.2">
      <c r="B2312" s="100">
        <v>43757.166666666664</v>
      </c>
      <c r="C2312" s="98">
        <v>7.0400231318408624</v>
      </c>
      <c r="D2312" s="98">
        <f t="shared" si="267"/>
        <v>11.284738493984763</v>
      </c>
      <c r="E2312" s="98">
        <v>89.578148148142631</v>
      </c>
      <c r="F2312" s="98">
        <f t="shared" si="265"/>
        <v>96.942255814787089</v>
      </c>
      <c r="G2312" s="98">
        <v>20342.187978138925</v>
      </c>
      <c r="H2312" s="98">
        <v>16.94038357204861</v>
      </c>
      <c r="I2312" s="98">
        <v>4254.7730555555554</v>
      </c>
      <c r="J2312" s="98">
        <f t="shared" si="268"/>
        <v>72.637764576094014</v>
      </c>
      <c r="K2312" s="98">
        <v>41367.900173611109</v>
      </c>
      <c r="L2312" s="98">
        <f t="shared" si="269"/>
        <v>372.53824088212514</v>
      </c>
      <c r="M2312" s="98">
        <f t="shared" si="264"/>
        <v>372.92839953706817</v>
      </c>
      <c r="N2312" s="98">
        <v>6284.7360978190109</v>
      </c>
      <c r="O2312" s="98">
        <v>7193.4566666666669</v>
      </c>
      <c r="P2312" s="98">
        <v>396.199825102869</v>
      </c>
      <c r="Q2312" s="98">
        <v>23.66158422074384</v>
      </c>
      <c r="R2312" s="98">
        <f t="shared" si="266"/>
        <v>23.068922181531974</v>
      </c>
      <c r="S2312" s="98">
        <f t="shared" si="270"/>
        <v>1419.6950532446303</v>
      </c>
      <c r="T2312" s="101">
        <v>8.0818735924809388</v>
      </c>
    </row>
    <row r="2313" spans="2:20" x14ac:dyDescent="0.2">
      <c r="B2313" s="100">
        <v>43757.208333333336</v>
      </c>
      <c r="C2313" s="98">
        <v>6.3528241340025691</v>
      </c>
      <c r="D2313" s="98">
        <f t="shared" si="267"/>
        <v>11.28461084456808</v>
      </c>
      <c r="E2313" s="98">
        <v>89.706111111111113</v>
      </c>
      <c r="F2313" s="98">
        <f t="shared" si="265"/>
        <v>96.936640942101874</v>
      </c>
      <c r="G2313" s="98">
        <v>25870.755555555555</v>
      </c>
      <c r="H2313" s="98">
        <v>19.86286892361111</v>
      </c>
      <c r="I2313" s="98">
        <v>5472.0021111119122</v>
      </c>
      <c r="J2313" s="98">
        <f t="shared" si="268"/>
        <v>69.84324218750001</v>
      </c>
      <c r="K2313" s="98">
        <v>47231.19400824653</v>
      </c>
      <c r="L2313" s="98">
        <f t="shared" si="269"/>
        <v>374.9379984643486</v>
      </c>
      <c r="M2313" s="98">
        <f t="shared" si="264"/>
        <v>372.99912086723162</v>
      </c>
      <c r="N2313" s="98">
        <v>5904.7329081217449</v>
      </c>
      <c r="O2313" s="98">
        <v>7195.4541666666664</v>
      </c>
      <c r="P2313" s="98">
        <v>396.1704629629188</v>
      </c>
      <c r="Q2313" s="98">
        <v>21.232464498570188</v>
      </c>
      <c r="R2313" s="98">
        <f t="shared" si="266"/>
        <v>23.005442363712358</v>
      </c>
      <c r="S2313" s="98">
        <f t="shared" si="270"/>
        <v>1273.9478699142112</v>
      </c>
      <c r="T2313" s="101">
        <v>7.3978256981405943</v>
      </c>
    </row>
    <row r="2314" spans="2:20" x14ac:dyDescent="0.2">
      <c r="B2314" s="100">
        <v>43757.25</v>
      </c>
      <c r="C2314" s="98">
        <v>5.9634880089223019</v>
      </c>
      <c r="D2314" s="98">
        <f t="shared" si="267"/>
        <v>11.279777658182999</v>
      </c>
      <c r="E2314" s="98">
        <v>106.13583333333334</v>
      </c>
      <c r="F2314" s="98">
        <f t="shared" si="265"/>
        <v>97.726860849509293</v>
      </c>
      <c r="G2314" s="98">
        <v>31318.197222222221</v>
      </c>
      <c r="H2314" s="98">
        <v>17.190147569444445</v>
      </c>
      <c r="I2314" s="98">
        <v>6657.8116666666665</v>
      </c>
      <c r="J2314" s="98">
        <f t="shared" si="268"/>
        <v>88.945685763888889</v>
      </c>
      <c r="K2314" s="98">
        <v>53147.264395616323</v>
      </c>
      <c r="L2314" s="98">
        <f t="shared" si="269"/>
        <v>372.44939026800711</v>
      </c>
      <c r="M2314" s="98">
        <f t="shared" si="264"/>
        <v>372.92379649763205</v>
      </c>
      <c r="N2314" s="98">
        <v>5602.578508707682</v>
      </c>
      <c r="O2314" s="98">
        <v>7195.4333333333334</v>
      </c>
      <c r="P2314" s="98">
        <v>396.612870370547</v>
      </c>
      <c r="Q2314" s="98">
        <v>24.163480102539889</v>
      </c>
      <c r="R2314" s="98">
        <f t="shared" si="266"/>
        <v>23.120010560479631</v>
      </c>
      <c r="S2314" s="98">
        <f t="shared" si="270"/>
        <v>1449.8088061523933</v>
      </c>
      <c r="T2314" s="101">
        <v>6.980242532812861</v>
      </c>
    </row>
    <row r="2315" spans="2:20" x14ac:dyDescent="0.2">
      <c r="B2315" s="100">
        <v>43757.291666666664</v>
      </c>
      <c r="C2315" s="98">
        <v>5.9656373641756364</v>
      </c>
      <c r="D2315" s="98">
        <f t="shared" si="267"/>
        <v>11.272646165170888</v>
      </c>
      <c r="E2315" s="98">
        <v>92.68472222222222</v>
      </c>
      <c r="F2315" s="98">
        <f t="shared" si="265"/>
        <v>97.435275201361137</v>
      </c>
      <c r="G2315" s="98">
        <v>37080.202503912187</v>
      </c>
      <c r="H2315" s="98">
        <v>16.977560763888889</v>
      </c>
      <c r="I2315" s="98">
        <v>7844.7982092592538</v>
      </c>
      <c r="J2315" s="98">
        <f t="shared" si="268"/>
        <v>75.707161458333331</v>
      </c>
      <c r="K2315" s="98">
        <v>56262.743296983506</v>
      </c>
      <c r="L2315" s="98">
        <f t="shared" si="269"/>
        <v>372.62782918166579</v>
      </c>
      <c r="M2315" s="98">
        <f t="shared" si="264"/>
        <v>373.04085281898159</v>
      </c>
      <c r="N2315" s="98">
        <v>5566.6107442220055</v>
      </c>
      <c r="O2315" s="98">
        <v>7192.5524999999998</v>
      </c>
      <c r="P2315" s="98">
        <v>395.66638888887235</v>
      </c>
      <c r="Q2315" s="98">
        <v>23.03855970720657</v>
      </c>
      <c r="R2315" s="98">
        <f t="shared" si="266"/>
        <v>22.969769516907576</v>
      </c>
      <c r="S2315" s="98">
        <f t="shared" si="270"/>
        <v>1382.3135824323942</v>
      </c>
      <c r="T2315" s="101">
        <v>6.734868936373128</v>
      </c>
    </row>
    <row r="2316" spans="2:20" x14ac:dyDescent="0.2">
      <c r="B2316" s="100">
        <v>43757.333333333336</v>
      </c>
      <c r="C2316" s="98">
        <v>6.3305153612207832</v>
      </c>
      <c r="D2316" s="98">
        <f t="shared" si="267"/>
        <v>11.222745467231698</v>
      </c>
      <c r="E2316" s="98">
        <v>96.933055555555555</v>
      </c>
      <c r="F2316" s="98">
        <f t="shared" si="265"/>
        <v>97.628032145804767</v>
      </c>
      <c r="G2316" s="98">
        <v>42600.562301585938</v>
      </c>
      <c r="H2316" s="98">
        <v>17.073470052083334</v>
      </c>
      <c r="I2316" s="98">
        <v>9045.575277777778</v>
      </c>
      <c r="J2316" s="98">
        <f t="shared" si="268"/>
        <v>79.859585503472218</v>
      </c>
      <c r="K2316" s="98">
        <v>56266.16015625</v>
      </c>
      <c r="L2316" s="98">
        <f t="shared" si="269"/>
        <v>375.42227693093321</v>
      </c>
      <c r="M2316" s="98">
        <f t="shared" si="264"/>
        <v>373.0292045248753</v>
      </c>
      <c r="N2316" s="98">
        <v>5730.3372721354162</v>
      </c>
      <c r="O2316" s="98">
        <v>7196.9350000000004</v>
      </c>
      <c r="P2316" s="98">
        <v>396.64673611111112</v>
      </c>
      <c r="Q2316" s="98">
        <v>21.224459180177913</v>
      </c>
      <c r="R2316" s="98">
        <f t="shared" si="266"/>
        <v>23.02270349774329</v>
      </c>
      <c r="S2316" s="98">
        <f t="shared" si="270"/>
        <v>1273.4675508106748</v>
      </c>
      <c r="T2316" s="101">
        <v>6.8535943690369212</v>
      </c>
    </row>
    <row r="2317" spans="2:20" x14ac:dyDescent="0.2">
      <c r="B2317" s="100">
        <v>43757.375</v>
      </c>
      <c r="C2317" s="98">
        <v>7.780802984389787</v>
      </c>
      <c r="D2317" s="98">
        <f t="shared" si="267"/>
        <v>11.084491464110625</v>
      </c>
      <c r="E2317" s="98">
        <v>75.368333333333339</v>
      </c>
      <c r="F2317" s="98">
        <f t="shared" si="265"/>
        <v>98.017924121117105</v>
      </c>
      <c r="G2317" s="98">
        <v>47894.750999998651</v>
      </c>
      <c r="H2317" s="98">
        <v>20.801236979166667</v>
      </c>
      <c r="I2317" s="98">
        <v>10241.760587855313</v>
      </c>
      <c r="J2317" s="98">
        <f t="shared" si="268"/>
        <v>54.567096354166672</v>
      </c>
      <c r="K2317" s="98">
        <v>56266.16015625</v>
      </c>
      <c r="L2317" s="98">
        <f t="shared" si="269"/>
        <v>370.58334850473534</v>
      </c>
      <c r="M2317" s="98">
        <f t="shared" si="264"/>
        <v>372.9619962852907</v>
      </c>
      <c r="N2317" s="98">
        <v>6601.5199499511718</v>
      </c>
      <c r="O2317" s="98">
        <v>7195.8183333333336</v>
      </c>
      <c r="P2317" s="98">
        <v>396.22314814814263</v>
      </c>
      <c r="Q2317" s="98">
        <v>25.639799643407265</v>
      </c>
      <c r="R2317" s="98">
        <f t="shared" si="266"/>
        <v>23.09436003979684</v>
      </c>
      <c r="S2317" s="98">
        <f t="shared" si="270"/>
        <v>1538.3879786044358</v>
      </c>
      <c r="T2317" s="101">
        <v>7.704785731263045</v>
      </c>
    </row>
    <row r="2318" spans="2:20" x14ac:dyDescent="0.2">
      <c r="B2318" s="100">
        <v>43757.416666666664</v>
      </c>
      <c r="C2318" s="98">
        <v>10.891706123669605</v>
      </c>
      <c r="D2318" s="98">
        <f t="shared" si="267"/>
        <v>10.917386031860728</v>
      </c>
      <c r="E2318" s="98">
        <v>105.33902777777777</v>
      </c>
      <c r="F2318" s="98">
        <f t="shared" si="265"/>
        <v>98.794469260005954</v>
      </c>
      <c r="G2318" s="98">
        <v>53774.931498470309</v>
      </c>
      <c r="H2318" s="98">
        <v>16.206694878472224</v>
      </c>
      <c r="I2318" s="98">
        <v>11454.0875</v>
      </c>
      <c r="J2318" s="98">
        <f t="shared" si="268"/>
        <v>89.132332899305553</v>
      </c>
      <c r="K2318" s="98">
        <v>56266.16015625</v>
      </c>
      <c r="L2318" s="98">
        <f t="shared" si="269"/>
        <v>377.23226433284168</v>
      </c>
      <c r="M2318" s="98">
        <f t="shared" si="264"/>
        <v>373.15247425557618</v>
      </c>
      <c r="N2318" s="98">
        <v>8659.5662011718741</v>
      </c>
      <c r="O2318" s="98">
        <v>7194.774166666667</v>
      </c>
      <c r="P2318" s="98">
        <v>395.85337962960205</v>
      </c>
      <c r="Q2318" s="98">
        <v>18.621115296760365</v>
      </c>
      <c r="R2318" s="98">
        <f t="shared" si="266"/>
        <v>22.895836159016653</v>
      </c>
      <c r="S2318" s="98">
        <f t="shared" si="270"/>
        <v>1117.2669178056219</v>
      </c>
      <c r="T2318" s="101">
        <v>9.9620504470407543</v>
      </c>
    </row>
    <row r="2319" spans="2:20" x14ac:dyDescent="0.2">
      <c r="B2319" s="100">
        <v>43757.458333333336</v>
      </c>
      <c r="C2319" s="98">
        <v>13.444483532906096</v>
      </c>
      <c r="D2319" s="98">
        <f t="shared" si="267"/>
        <v>10.827260907631471</v>
      </c>
      <c r="E2319" s="98">
        <v>92.942361111111111</v>
      </c>
      <c r="F2319" s="98">
        <f t="shared" si="265"/>
        <v>98.666512084080026</v>
      </c>
      <c r="G2319" s="98">
        <v>59206.580630628669</v>
      </c>
      <c r="H2319" s="98">
        <v>17.837207031249999</v>
      </c>
      <c r="I2319" s="98">
        <v>12675.295277777777</v>
      </c>
      <c r="J2319" s="98">
        <f t="shared" si="268"/>
        <v>75.105154079861109</v>
      </c>
      <c r="K2319" s="98">
        <v>56266.16015625</v>
      </c>
      <c r="L2319" s="98">
        <f t="shared" si="269"/>
        <v>368.98400007662053</v>
      </c>
      <c r="M2319" s="98">
        <f t="shared" si="264"/>
        <v>372.98227801916966</v>
      </c>
      <c r="N2319" s="98">
        <v>10468.912238769532</v>
      </c>
      <c r="O2319" s="98">
        <v>7223.3133333333335</v>
      </c>
      <c r="P2319" s="98">
        <v>396.05490740723081</v>
      </c>
      <c r="Q2319" s="98">
        <v>27.070907330610272</v>
      </c>
      <c r="R2319" s="98">
        <f t="shared" si="266"/>
        <v>23.091800142329674</v>
      </c>
      <c r="S2319" s="98">
        <f t="shared" si="270"/>
        <v>1624.2544398366163</v>
      </c>
      <c r="T2319" s="101">
        <v>12.860121746116267</v>
      </c>
    </row>
    <row r="2320" spans="2:20" x14ac:dyDescent="0.2">
      <c r="B2320" s="100">
        <v>43757.5</v>
      </c>
      <c r="C2320" s="98">
        <v>14.547246429503689</v>
      </c>
      <c r="D2320" s="98">
        <f t="shared" si="267"/>
        <v>10.7944696160652</v>
      </c>
      <c r="E2320" s="98">
        <v>97.991944444444442</v>
      </c>
      <c r="F2320" s="98">
        <f t="shared" si="265"/>
        <v>99.041824584080032</v>
      </c>
      <c r="G2320" s="98">
        <v>65485.576969696682</v>
      </c>
      <c r="H2320" s="98">
        <v>20.714138454861111</v>
      </c>
      <c r="I2320" s="98">
        <v>13871.433185183738</v>
      </c>
      <c r="J2320" s="98">
        <f t="shared" si="268"/>
        <v>77.277805989583328</v>
      </c>
      <c r="K2320" s="98">
        <v>56266.16015625</v>
      </c>
      <c r="L2320" s="98">
        <f t="shared" si="269"/>
        <v>373.2812600020319</v>
      </c>
      <c r="M2320" s="98">
        <f t="shared" si="264"/>
        <v>373.03498030409656</v>
      </c>
      <c r="N2320" s="98">
        <v>11188.339570312501</v>
      </c>
      <c r="O2320" s="98">
        <v>7373.185833333333</v>
      </c>
      <c r="P2320" s="98">
        <v>396.0160317460406</v>
      </c>
      <c r="Q2320" s="98">
        <v>22.734771744008693</v>
      </c>
      <c r="R2320" s="98">
        <f t="shared" si="266"/>
        <v>23.042557954404987</v>
      </c>
      <c r="S2320" s="98">
        <f t="shared" si="270"/>
        <v>1364.0863046405216</v>
      </c>
      <c r="T2320" s="101">
        <v>14.410330679769007</v>
      </c>
    </row>
    <row r="2321" spans="2:20" x14ac:dyDescent="0.2">
      <c r="B2321" s="100">
        <v>43757.541666666664</v>
      </c>
      <c r="C2321" s="98">
        <v>14.66250813484192</v>
      </c>
      <c r="D2321" s="98">
        <f t="shared" si="267"/>
        <v>10.800441510638505</v>
      </c>
      <c r="E2321" s="98">
        <v>111.27805555555555</v>
      </c>
      <c r="F2321" s="98">
        <f t="shared" si="265"/>
        <v>98.510786775438532</v>
      </c>
      <c r="G2321" s="98">
        <v>71092.077777777784</v>
      </c>
      <c r="H2321" s="98">
        <v>16.551475694444445</v>
      </c>
      <c r="I2321" s="98">
        <v>15049.974333333819</v>
      </c>
      <c r="J2321" s="98">
        <f t="shared" si="268"/>
        <v>94.726579861111105</v>
      </c>
      <c r="K2321" s="98">
        <v>56266.16015625</v>
      </c>
      <c r="L2321" s="98">
        <f t="shared" si="269"/>
        <v>375.27106633792732</v>
      </c>
      <c r="M2321" s="98">
        <f t="shared" si="264"/>
        <v>373.20200022006344</v>
      </c>
      <c r="N2321" s="98">
        <v>11236.441280110677</v>
      </c>
      <c r="O2321" s="98">
        <v>7391.336666666667</v>
      </c>
      <c r="P2321" s="98">
        <v>395.76192129629766</v>
      </c>
      <c r="Q2321" s="98">
        <v>20.490854958370328</v>
      </c>
      <c r="R2321" s="98">
        <f t="shared" si="266"/>
        <v>22.885108833191321</v>
      </c>
      <c r="S2321" s="98">
        <f t="shared" si="270"/>
        <v>1229.4512975022196</v>
      </c>
      <c r="T2321" s="101">
        <v>14.995770400304011</v>
      </c>
    </row>
    <row r="2322" spans="2:20" x14ac:dyDescent="0.2">
      <c r="B2322" s="100">
        <v>43757.583333333336</v>
      </c>
      <c r="C2322" s="98">
        <v>14.266263125561075</v>
      </c>
      <c r="D2322" s="98">
        <f t="shared" si="267"/>
        <v>10.811131077524466</v>
      </c>
      <c r="E2322" s="98">
        <v>98.799444444444447</v>
      </c>
      <c r="F2322" s="98">
        <f t="shared" si="265"/>
        <v>98.037719645808906</v>
      </c>
      <c r="G2322" s="98">
        <v>77553.18824073553</v>
      </c>
      <c r="H2322" s="98">
        <v>17.455653211805554</v>
      </c>
      <c r="I2322" s="98">
        <v>16232.793014814853</v>
      </c>
      <c r="J2322" s="98">
        <f t="shared" si="268"/>
        <v>81.343791232638893</v>
      </c>
      <c r="K2322" s="98">
        <v>56266.16015625</v>
      </c>
      <c r="L2322" s="98">
        <f t="shared" si="269"/>
        <v>368.14906837478281</v>
      </c>
      <c r="M2322" s="98">
        <f t="shared" si="264"/>
        <v>372.95171721125661</v>
      </c>
      <c r="N2322" s="98">
        <v>11021.79206217448</v>
      </c>
      <c r="O2322" s="98">
        <v>7321.57</v>
      </c>
      <c r="P2322" s="98">
        <v>395.7786111111111</v>
      </c>
      <c r="Q2322" s="98">
        <v>27.629542736328311</v>
      </c>
      <c r="R2322" s="98">
        <f t="shared" si="266"/>
        <v>23.152718230887146</v>
      </c>
      <c r="S2322" s="98">
        <f t="shared" si="270"/>
        <v>1657.7725641796987</v>
      </c>
      <c r="T2322" s="101">
        <v>14.883314539406921</v>
      </c>
    </row>
    <row r="2323" spans="2:20" x14ac:dyDescent="0.2">
      <c r="B2323" s="100">
        <v>43757.625</v>
      </c>
      <c r="C2323" s="98">
        <v>13.793643513555741</v>
      </c>
      <c r="D2323" s="98">
        <f t="shared" si="267"/>
        <v>10.825074549570708</v>
      </c>
      <c r="E2323" s="98">
        <v>111.93888888888888</v>
      </c>
      <c r="F2323" s="98">
        <f t="shared" si="265"/>
        <v>98.288483534697775</v>
      </c>
      <c r="G2323" s="98">
        <v>83310.719850947062</v>
      </c>
      <c r="H2323" s="98">
        <v>16.853255208333334</v>
      </c>
      <c r="I2323" s="98">
        <v>17379.765555555554</v>
      </c>
      <c r="J2323" s="98">
        <f t="shared" si="268"/>
        <v>95.085633680555546</v>
      </c>
      <c r="K2323" s="98">
        <v>56266.16015625</v>
      </c>
      <c r="L2323" s="98">
        <f t="shared" si="269"/>
        <v>376.51527796012067</v>
      </c>
      <c r="M2323" s="98">
        <f t="shared" si="264"/>
        <v>373.23067723209357</v>
      </c>
      <c r="N2323" s="98">
        <v>10683.778375651042</v>
      </c>
      <c r="O2323" s="98">
        <v>7240.3874999999998</v>
      </c>
      <c r="P2323" s="98">
        <v>395.82611111111112</v>
      </c>
      <c r="Q2323" s="98">
        <v>19.310833150990462</v>
      </c>
      <c r="R2323" s="98">
        <f t="shared" si="266"/>
        <v>22.856890926099084</v>
      </c>
      <c r="S2323" s="98">
        <f t="shared" si="270"/>
        <v>1158.6499890594278</v>
      </c>
      <c r="T2323" s="101">
        <v>14.388228445983906</v>
      </c>
    </row>
    <row r="2324" spans="2:20" x14ac:dyDescent="0.2">
      <c r="B2324" s="100">
        <v>43757.666666666664</v>
      </c>
      <c r="C2324" s="98">
        <v>13.281663568815631</v>
      </c>
      <c r="D2324" s="98">
        <f t="shared" si="267"/>
        <v>10.826028952778382</v>
      </c>
      <c r="E2324" s="98">
        <v>80.759722222222223</v>
      </c>
      <c r="F2324" s="98">
        <f t="shared" si="265"/>
        <v>96.965497423586669</v>
      </c>
      <c r="G2324" s="98">
        <v>89548.116666666669</v>
      </c>
      <c r="H2324" s="98">
        <v>19.486490885416668</v>
      </c>
      <c r="I2324" s="98">
        <v>18516.41497846683</v>
      </c>
      <c r="J2324" s="98">
        <f t="shared" si="268"/>
        <v>61.273231336805551</v>
      </c>
      <c r="K2324" s="98">
        <v>56266.16015625</v>
      </c>
      <c r="L2324" s="98">
        <f t="shared" si="269"/>
        <v>373.57368107278222</v>
      </c>
      <c r="M2324" s="98">
        <f t="shared" si="264"/>
        <v>373.08865087424715</v>
      </c>
      <c r="N2324" s="98">
        <v>10361.280234375001</v>
      </c>
      <c r="O2324" s="98">
        <v>7210.0566666666664</v>
      </c>
      <c r="P2324" s="98">
        <v>395.73944444444442</v>
      </c>
      <c r="Q2324" s="98">
        <v>22.165763371662212</v>
      </c>
      <c r="R2324" s="98">
        <f t="shared" si="266"/>
        <v>22.982705864191544</v>
      </c>
      <c r="S2324" s="98">
        <f t="shared" si="270"/>
        <v>1329.9458022997328</v>
      </c>
      <c r="T2324" s="101">
        <v>13.983290542264779</v>
      </c>
    </row>
    <row r="2325" spans="2:20" x14ac:dyDescent="0.2">
      <c r="B2325" s="100">
        <v>43757.708333333336</v>
      </c>
      <c r="C2325" s="98">
        <v>12.997197005132007</v>
      </c>
      <c r="D2325" s="98">
        <f t="shared" si="267"/>
        <v>10.815333641590479</v>
      </c>
      <c r="E2325" s="98">
        <v>123.84601851850748</v>
      </c>
      <c r="F2325" s="98">
        <f t="shared" si="265"/>
        <v>97.911000510005408</v>
      </c>
      <c r="G2325" s="98">
        <v>96164.963166670408</v>
      </c>
      <c r="H2325" s="98">
        <v>16.874175347222224</v>
      </c>
      <c r="I2325" s="98">
        <v>19646.276659259398</v>
      </c>
      <c r="J2325" s="98">
        <f t="shared" si="268"/>
        <v>106.97184317128526</v>
      </c>
      <c r="K2325" s="98">
        <v>56266.16015625</v>
      </c>
      <c r="L2325" s="98">
        <f t="shared" si="269"/>
        <v>372.02237633813996</v>
      </c>
      <c r="M2325" s="98">
        <f t="shared" si="264"/>
        <v>373.1450562011446</v>
      </c>
      <c r="N2325" s="98">
        <v>10156.504582519532</v>
      </c>
      <c r="O2325" s="98">
        <v>7204.6475</v>
      </c>
      <c r="P2325" s="98">
        <v>395.80356481481755</v>
      </c>
      <c r="Q2325" s="98">
        <v>23.781188476677571</v>
      </c>
      <c r="R2325" s="98">
        <f t="shared" si="266"/>
        <v>22.902209102109154</v>
      </c>
      <c r="S2325" s="98">
        <f t="shared" si="270"/>
        <v>1426.8713086006542</v>
      </c>
      <c r="T2325" s="101">
        <v>13.491036214267886</v>
      </c>
    </row>
    <row r="2326" spans="2:20" x14ac:dyDescent="0.2">
      <c r="B2326" s="100">
        <v>43757.75</v>
      </c>
      <c r="C2326" s="98">
        <v>12.694122927838988</v>
      </c>
      <c r="D2326" s="98">
        <f t="shared" si="267"/>
        <v>10.823233681866595</v>
      </c>
      <c r="E2326" s="98">
        <v>107.31222222222222</v>
      </c>
      <c r="F2326" s="98">
        <f t="shared" si="265"/>
        <v>98.165201898894296</v>
      </c>
      <c r="G2326" s="98">
        <v>102607.78055555555</v>
      </c>
      <c r="H2326" s="98">
        <v>16.726927806713665</v>
      </c>
      <c r="I2326" s="98">
        <v>20811.836111111112</v>
      </c>
      <c r="J2326" s="98">
        <f t="shared" si="268"/>
        <v>90.585294415508557</v>
      </c>
      <c r="K2326" s="98">
        <v>56266.16015625</v>
      </c>
      <c r="L2326" s="98">
        <f t="shared" si="269"/>
        <v>377.23141569243438</v>
      </c>
      <c r="M2326" s="98">
        <f t="shared" si="264"/>
        <v>373.26548420767887</v>
      </c>
      <c r="N2326" s="98">
        <v>9917.3344466145827</v>
      </c>
      <c r="O2326" s="98">
        <v>7207.2349999999997</v>
      </c>
      <c r="P2326" s="98">
        <v>396.30694444444447</v>
      </c>
      <c r="Q2326" s="98">
        <v>19.075528752010108</v>
      </c>
      <c r="R2326" s="98">
        <f t="shared" si="266"/>
        <v>22.785982484463755</v>
      </c>
      <c r="S2326" s="98">
        <f t="shared" si="270"/>
        <v>1144.5317251206066</v>
      </c>
      <c r="T2326" s="101">
        <v>13.164875879519515</v>
      </c>
    </row>
    <row r="2327" spans="2:20" x14ac:dyDescent="0.2">
      <c r="B2327" s="100">
        <v>43757.791666666664</v>
      </c>
      <c r="C2327" s="98">
        <v>12.721283613664305</v>
      </c>
      <c r="D2327" s="98">
        <f t="shared" si="267"/>
        <v>10.828989426604933</v>
      </c>
      <c r="E2327" s="98">
        <v>115.1630833333234</v>
      </c>
      <c r="F2327" s="98">
        <f t="shared" si="265"/>
        <v>99.694485463708702</v>
      </c>
      <c r="G2327" s="98">
        <v>109651.49775985201</v>
      </c>
      <c r="H2327" s="98">
        <v>22.325857204861112</v>
      </c>
      <c r="I2327" s="98">
        <v>21988.652114815712</v>
      </c>
      <c r="J2327" s="98">
        <f t="shared" si="268"/>
        <v>92.837226128462291</v>
      </c>
      <c r="K2327" s="98">
        <v>56266.16015625</v>
      </c>
      <c r="L2327" s="98">
        <f t="shared" si="269"/>
        <v>370.30392028277538</v>
      </c>
      <c r="M2327" s="98">
        <f t="shared" si="264"/>
        <v>373.05681250477005</v>
      </c>
      <c r="N2327" s="98">
        <v>9914.4772672526033</v>
      </c>
      <c r="O2327" s="98">
        <v>7209.0725000000002</v>
      </c>
      <c r="P2327" s="98">
        <v>396.19025462964345</v>
      </c>
      <c r="Q2327" s="98">
        <v>25.886334346868097</v>
      </c>
      <c r="R2327" s="98">
        <f t="shared" si="266"/>
        <v>22.974209550027677</v>
      </c>
      <c r="S2327" s="98">
        <f t="shared" si="270"/>
        <v>1553.1800608120857</v>
      </c>
      <c r="T2327" s="101">
        <v>13.065324650037413</v>
      </c>
    </row>
    <row r="2328" spans="2:20" x14ac:dyDescent="0.2">
      <c r="B2328" s="100">
        <v>43757.833333333336</v>
      </c>
      <c r="C2328" s="98">
        <v>12.628980112075805</v>
      </c>
      <c r="D2328" s="98">
        <f t="shared" si="267"/>
        <v>10.832340026609126</v>
      </c>
      <c r="E2328" s="98">
        <v>115.85666666666667</v>
      </c>
      <c r="F2328" s="98">
        <f t="shared" si="265"/>
        <v>100.2252763587702</v>
      </c>
      <c r="G2328" s="98">
        <v>115895.46388888889</v>
      </c>
      <c r="H2328" s="98">
        <v>17.605414496527779</v>
      </c>
      <c r="I2328" s="98">
        <v>23200.144407407694</v>
      </c>
      <c r="J2328" s="98">
        <f t="shared" si="268"/>
        <v>98.251252170138883</v>
      </c>
      <c r="K2328" s="98">
        <v>56266.16015625</v>
      </c>
      <c r="L2328" s="98">
        <f t="shared" si="269"/>
        <v>376.83378395896403</v>
      </c>
      <c r="M2328" s="98">
        <f t="shared" si="264"/>
        <v>373.33156116741111</v>
      </c>
      <c r="N2328" s="98">
        <v>9838.2740926106762</v>
      </c>
      <c r="O2328" s="98">
        <v>7211.8033333333333</v>
      </c>
      <c r="P2328" s="98">
        <v>395.85263888888886</v>
      </c>
      <c r="Q2328" s="98">
        <v>19.018854929924839</v>
      </c>
      <c r="R2328" s="98">
        <f t="shared" si="266"/>
        <v>22.686565439855546</v>
      </c>
      <c r="S2328" s="98">
        <f t="shared" si="270"/>
        <v>1141.1312957954904</v>
      </c>
      <c r="T2328" s="101">
        <v>13.015178329149881</v>
      </c>
    </row>
    <row r="2329" spans="2:20" x14ac:dyDescent="0.2">
      <c r="B2329" s="100">
        <v>43757.875</v>
      </c>
      <c r="C2329" s="98">
        <v>12.458735897922889</v>
      </c>
      <c r="D2329" s="98">
        <f t="shared" si="267"/>
        <v>10.830557379333769</v>
      </c>
      <c r="E2329" s="98">
        <v>103.90583333333333</v>
      </c>
      <c r="F2329" s="98">
        <f t="shared" si="265"/>
        <v>100.59092450691834</v>
      </c>
      <c r="G2329" s="98">
        <v>122712.74397363397</v>
      </c>
      <c r="H2329" s="98">
        <v>17.134537760416666</v>
      </c>
      <c r="I2329" s="98">
        <v>24367.537785185144</v>
      </c>
      <c r="J2329" s="98">
        <f t="shared" si="268"/>
        <v>86.771295572916671</v>
      </c>
      <c r="K2329" s="98">
        <v>56266.16015625</v>
      </c>
      <c r="L2329" s="98">
        <f t="shared" si="269"/>
        <v>371.38075181637993</v>
      </c>
      <c r="M2329" s="98">
        <f t="shared" si="264"/>
        <v>373.10389827324371</v>
      </c>
      <c r="N2329" s="98">
        <v>9781.3477384440102</v>
      </c>
      <c r="O2329" s="98">
        <v>7211.9716666666664</v>
      </c>
      <c r="P2329" s="98">
        <v>396.01333333333332</v>
      </c>
      <c r="Q2329" s="98">
        <v>24.632581516953394</v>
      </c>
      <c r="R2329" s="98">
        <f t="shared" si="266"/>
        <v>22.909876964423763</v>
      </c>
      <c r="S2329" s="98">
        <f t="shared" si="270"/>
        <v>1477.9548910172036</v>
      </c>
      <c r="T2329" s="101">
        <v>12.932438008737</v>
      </c>
    </row>
    <row r="2330" spans="2:20" x14ac:dyDescent="0.2">
      <c r="B2330" s="100">
        <v>43757.916666666664</v>
      </c>
      <c r="C2330" s="98">
        <v>12.449346531245391</v>
      </c>
      <c r="D2330" s="98">
        <f t="shared" si="267"/>
        <v>10.834821344314078</v>
      </c>
      <c r="E2330" s="98">
        <v>118.52819444444444</v>
      </c>
      <c r="F2330" s="98">
        <f t="shared" si="265"/>
        <v>101.4265607764127</v>
      </c>
      <c r="G2330" s="98">
        <v>128869.44818181833</v>
      </c>
      <c r="H2330" s="98">
        <v>16.767697482638887</v>
      </c>
      <c r="I2330" s="98">
        <v>25491.778333333332</v>
      </c>
      <c r="J2330" s="98">
        <f t="shared" si="268"/>
        <v>101.76049696180556</v>
      </c>
      <c r="K2330" s="98">
        <v>56266.16015625</v>
      </c>
      <c r="L2330" s="98">
        <f t="shared" si="269"/>
        <v>374.16168039896837</v>
      </c>
      <c r="M2330" s="98">
        <f t="shared" si="264"/>
        <v>373.24474148172652</v>
      </c>
      <c r="N2330" s="98">
        <v>9881.9995629882815</v>
      </c>
      <c r="O2330" s="98">
        <v>7223.6108333333332</v>
      </c>
      <c r="P2330" s="98">
        <v>396.23324074074628</v>
      </c>
      <c r="Q2330" s="98">
        <v>22.0715603417779</v>
      </c>
      <c r="R2330" s="98">
        <f t="shared" si="266"/>
        <v>22.787351657175829</v>
      </c>
      <c r="S2330" s="98">
        <f t="shared" si="270"/>
        <v>1324.293620506674</v>
      </c>
      <c r="T2330" s="101">
        <v>13.091261486096515</v>
      </c>
    </row>
    <row r="2331" spans="2:20" x14ac:dyDescent="0.2">
      <c r="B2331" s="100">
        <v>43757.958333333336</v>
      </c>
      <c r="C2331" s="98">
        <v>11.440564467642043</v>
      </c>
      <c r="D2331" s="98">
        <f t="shared" si="267"/>
        <v>10.808248987122626</v>
      </c>
      <c r="E2331" s="98">
        <v>80.61333333333333</v>
      </c>
      <c r="F2331" s="98">
        <f t="shared" si="265"/>
        <v>100.36821586900528</v>
      </c>
      <c r="G2331" s="98">
        <v>135206.81388888889</v>
      </c>
      <c r="H2331" s="98">
        <v>19.909982638888888</v>
      </c>
      <c r="I2331" s="98">
        <v>26641.12257452574</v>
      </c>
      <c r="J2331" s="98">
        <f t="shared" si="268"/>
        <v>60.703350694444438</v>
      </c>
      <c r="K2331" s="98">
        <v>56266.16015625</v>
      </c>
      <c r="L2331" s="98">
        <f t="shared" si="269"/>
        <v>373.14662338164845</v>
      </c>
      <c r="M2331" s="98">
        <f t="shared" ref="M2331:M2394" si="271">AVERAGE(L2308:L2331)</f>
        <v>373.19948360620782</v>
      </c>
      <c r="N2331" s="98">
        <v>9106.9840478515616</v>
      </c>
      <c r="O2331" s="98">
        <v>7201.185833333333</v>
      </c>
      <c r="P2331" s="98">
        <v>396.11783950617746</v>
      </c>
      <c r="Q2331" s="98">
        <v>22.971216124529018</v>
      </c>
      <c r="R2331" s="98">
        <f t="shared" si="266"/>
        <v>22.834506892643386</v>
      </c>
      <c r="S2331" s="98">
        <f t="shared" si="270"/>
        <v>1378.2729674717411</v>
      </c>
      <c r="T2331" s="101">
        <v>12.292650142449549</v>
      </c>
    </row>
    <row r="2332" spans="2:20" x14ac:dyDescent="0.2">
      <c r="B2332" s="100">
        <v>43758</v>
      </c>
      <c r="C2332" s="98">
        <v>10.905802011357414</v>
      </c>
      <c r="D2332" s="98">
        <f t="shared" si="267"/>
        <v>10.791701898781048</v>
      </c>
      <c r="E2332" s="98">
        <v>116.22333333333333</v>
      </c>
      <c r="F2332" s="98">
        <f t="shared" si="265"/>
        <v>101.05921439594211</v>
      </c>
      <c r="G2332" s="98">
        <v>141609.16752777772</v>
      </c>
      <c r="H2332" s="98">
        <v>17.326942274305555</v>
      </c>
      <c r="I2332" s="98">
        <v>27786.156666666517</v>
      </c>
      <c r="J2332" s="98">
        <f t="shared" si="268"/>
        <v>98.896391059027778</v>
      </c>
      <c r="K2332" s="98">
        <v>56266.16015625</v>
      </c>
      <c r="L2332" s="98">
        <f t="shared" si="269"/>
        <v>372.87245974653712</v>
      </c>
      <c r="M2332" s="98">
        <f t="shared" si="271"/>
        <v>373.184545461168</v>
      </c>
      <c r="N2332" s="98">
        <v>8807.8857246907555</v>
      </c>
      <c r="O2332" s="98">
        <v>7201.2533333333331</v>
      </c>
      <c r="P2332" s="98">
        <v>396.11231481479274</v>
      </c>
      <c r="Q2332" s="98">
        <v>23.239855068255629</v>
      </c>
      <c r="R2332" s="98">
        <f t="shared" si="266"/>
        <v>22.848385366900306</v>
      </c>
      <c r="S2332" s="98">
        <f t="shared" si="270"/>
        <v>1394.3913040953378</v>
      </c>
      <c r="T2332" s="101">
        <v>11.732355189588334</v>
      </c>
    </row>
    <row r="2333" spans="2:20" x14ac:dyDescent="0.2">
      <c r="B2333" s="100">
        <v>43758.041666666664</v>
      </c>
      <c r="C2333" s="98">
        <v>9.9589503796900516</v>
      </c>
      <c r="D2333" s="98">
        <f t="shared" si="267"/>
        <v>10.792685830598858</v>
      </c>
      <c r="E2333" s="98">
        <v>102.19166666666666</v>
      </c>
      <c r="F2333" s="98">
        <f t="shared" ref="F2333:F2396" si="272">AVERAGE(E2310:E2333)</f>
        <v>100.81094279100428</v>
      </c>
      <c r="G2333" s="98">
        <v>3590.4972222222223</v>
      </c>
      <c r="H2333" s="98">
        <v>17.395203993055556</v>
      </c>
      <c r="I2333" s="98">
        <v>920.20305555555558</v>
      </c>
      <c r="J2333" s="98">
        <f t="shared" si="268"/>
        <v>84.796462673611103</v>
      </c>
      <c r="K2333" s="98">
        <v>7714.0136032890096</v>
      </c>
      <c r="L2333" s="98">
        <f t="shared" si="269"/>
        <v>374.98767603351217</v>
      </c>
      <c r="M2333" s="98">
        <f t="shared" si="271"/>
        <v>373.46812556770175</v>
      </c>
      <c r="N2333" s="98">
        <v>8420.5768741861975</v>
      </c>
      <c r="O2333" s="98">
        <v>7200.0533333333333</v>
      </c>
      <c r="P2333" s="98">
        <v>395.83055555555558</v>
      </c>
      <c r="Q2333" s="98">
        <v>20.842879522043383</v>
      </c>
      <c r="R2333" s="98">
        <f t="shared" ref="R2333:R2396" si="273">AVERAGE(Q2310:Q2333)</f>
        <v>22.567517451720846</v>
      </c>
      <c r="S2333" s="98">
        <f t="shared" si="270"/>
        <v>1250.5727713226029</v>
      </c>
      <c r="T2333" s="101">
        <v>11.19769802519518</v>
      </c>
    </row>
    <row r="2334" spans="2:20" x14ac:dyDescent="0.2">
      <c r="B2334" s="100">
        <v>43758.083333333336</v>
      </c>
      <c r="C2334" s="98">
        <v>8.7940410313272146</v>
      </c>
      <c r="D2334" s="98">
        <f t="shared" si="267"/>
        <v>10.797016399756567</v>
      </c>
      <c r="E2334" s="98">
        <v>103.74509259257051</v>
      </c>
      <c r="F2334" s="98">
        <f t="shared" si="272"/>
        <v>101.67180313050953</v>
      </c>
      <c r="G2334" s="98">
        <v>9453.0888888888894</v>
      </c>
      <c r="H2334" s="98">
        <v>21.477387152777776</v>
      </c>
      <c r="I2334" s="98">
        <v>1737.7722222222221</v>
      </c>
      <c r="J2334" s="98">
        <f t="shared" si="268"/>
        <v>82.267705439792735</v>
      </c>
      <c r="K2334" s="98">
        <v>21774.188721878527</v>
      </c>
      <c r="L2334" s="98">
        <f t="shared" si="269"/>
        <v>371.29140416933842</v>
      </c>
      <c r="M2334" s="98">
        <f t="shared" si="271"/>
        <v>373.24905671074777</v>
      </c>
      <c r="N2334" s="98">
        <v>7646.6462959798173</v>
      </c>
      <c r="O2334" s="98">
        <v>7193.649166666667</v>
      </c>
      <c r="P2334" s="98">
        <v>395.69675925925372</v>
      </c>
      <c r="Q2334" s="98">
        <v>24.405355089915297</v>
      </c>
      <c r="R2334" s="98">
        <f t="shared" si="273"/>
        <v>22.77684865435273</v>
      </c>
      <c r="S2334" s="98">
        <f t="shared" si="270"/>
        <v>1464.3213053949178</v>
      </c>
      <c r="T2334" s="101">
        <v>10.344501913918389</v>
      </c>
    </row>
    <row r="2335" spans="2:20" x14ac:dyDescent="0.2">
      <c r="B2335" s="100">
        <v>43758.125</v>
      </c>
      <c r="C2335" s="98">
        <v>7.5826285494118926</v>
      </c>
      <c r="D2335" s="98">
        <f t="shared" si="267"/>
        <v>10.789685747529738</v>
      </c>
      <c r="E2335" s="98">
        <v>110.34861111111111</v>
      </c>
      <c r="F2335" s="98">
        <f t="shared" si="272"/>
        <v>101.96623765431895</v>
      </c>
      <c r="G2335" s="98">
        <v>15216.613888888889</v>
      </c>
      <c r="H2335" s="98">
        <v>17.346343315972224</v>
      </c>
      <c r="I2335" s="98">
        <v>2910.1574999999998</v>
      </c>
      <c r="J2335" s="98">
        <f t="shared" si="268"/>
        <v>93.002267795138891</v>
      </c>
      <c r="K2335" s="98">
        <v>33902.620041956106</v>
      </c>
      <c r="L2335" s="98">
        <f t="shared" si="269"/>
        <v>376.22308724157926</v>
      </c>
      <c r="M2335" s="98">
        <f t="shared" si="271"/>
        <v>373.41753672704994</v>
      </c>
      <c r="N2335" s="98">
        <v>6770.906554361979</v>
      </c>
      <c r="O2335" s="98">
        <v>7183.7733333333335</v>
      </c>
      <c r="P2335" s="98">
        <v>395.76712962961858</v>
      </c>
      <c r="Q2335" s="98">
        <v>19.54404238803933</v>
      </c>
      <c r="R2335" s="98">
        <f t="shared" si="273"/>
        <v>22.602230520765449</v>
      </c>
      <c r="S2335" s="98">
        <f t="shared" si="270"/>
        <v>1172.6425432823598</v>
      </c>
      <c r="T2335" s="101">
        <v>8.9477889886620048</v>
      </c>
    </row>
    <row r="2336" spans="2:20" x14ac:dyDescent="0.2">
      <c r="B2336" s="100">
        <v>43758.166666666664</v>
      </c>
      <c r="C2336" s="98">
        <v>7.0429920356351392</v>
      </c>
      <c r="D2336" s="98">
        <f t="shared" si="267"/>
        <v>10.789809451854497</v>
      </c>
      <c r="E2336" s="98">
        <v>101.85902777777778</v>
      </c>
      <c r="F2336" s="98">
        <f t="shared" si="272"/>
        <v>102.47794097222042</v>
      </c>
      <c r="G2336" s="98">
        <v>21757.375</v>
      </c>
      <c r="H2336" s="98">
        <v>17.252007378472221</v>
      </c>
      <c r="I2336" s="98">
        <v>4065.986833333423</v>
      </c>
      <c r="J2336" s="98">
        <f t="shared" si="268"/>
        <v>84.607020399305554</v>
      </c>
      <c r="K2336" s="98">
        <v>41385.90787507216</v>
      </c>
      <c r="L2336" s="98">
        <f t="shared" si="269"/>
        <v>370.77096194309075</v>
      </c>
      <c r="M2336" s="98">
        <f t="shared" si="271"/>
        <v>373.3439001045902</v>
      </c>
      <c r="N2336" s="98">
        <v>6225.2961641438806</v>
      </c>
      <c r="O2336" s="98">
        <v>7177.4241666666667</v>
      </c>
      <c r="P2336" s="98">
        <v>395.81296296278634</v>
      </c>
      <c r="Q2336" s="98">
        <v>25.042001019695565</v>
      </c>
      <c r="R2336" s="98">
        <f t="shared" si="273"/>
        <v>22.659747887388445</v>
      </c>
      <c r="S2336" s="98">
        <f t="shared" si="270"/>
        <v>1502.5200611817338</v>
      </c>
      <c r="T2336" s="101">
        <v>7.9685750227891061</v>
      </c>
    </row>
    <row r="2337" spans="2:20" x14ac:dyDescent="0.2">
      <c r="B2337" s="100">
        <v>43758.208333333336</v>
      </c>
      <c r="C2337" s="98">
        <v>6.3345378913408945</v>
      </c>
      <c r="D2337" s="98">
        <f t="shared" si="267"/>
        <v>10.78904752507693</v>
      </c>
      <c r="E2337" s="98">
        <v>113.98805555555556</v>
      </c>
      <c r="F2337" s="98">
        <f t="shared" si="272"/>
        <v>103.48968865740558</v>
      </c>
      <c r="G2337" s="98">
        <v>27915.034502923223</v>
      </c>
      <c r="H2337" s="98">
        <v>17.49812282986111</v>
      </c>
      <c r="I2337" s="98">
        <v>5221.9713888888891</v>
      </c>
      <c r="J2337" s="98">
        <f t="shared" si="268"/>
        <v>96.489932725694445</v>
      </c>
      <c r="K2337" s="98">
        <v>47228.73058105469</v>
      </c>
      <c r="L2337" s="98">
        <f t="shared" si="269"/>
        <v>374.37674009921705</v>
      </c>
      <c r="M2337" s="98">
        <f t="shared" si="271"/>
        <v>373.32051433937636</v>
      </c>
      <c r="N2337" s="98">
        <v>5828.6201692708337</v>
      </c>
      <c r="O2337" s="98">
        <v>7186.49</v>
      </c>
      <c r="P2337" s="98">
        <v>395.75238888890379</v>
      </c>
      <c r="Q2337" s="98">
        <v>21.375648789686771</v>
      </c>
      <c r="R2337" s="98">
        <f t="shared" si="273"/>
        <v>22.665713899518298</v>
      </c>
      <c r="S2337" s="98">
        <f t="shared" si="270"/>
        <v>1282.5389273812063</v>
      </c>
      <c r="T2337" s="101">
        <v>7.2798222605387366</v>
      </c>
    </row>
    <row r="2338" spans="2:20" x14ac:dyDescent="0.2">
      <c r="B2338" s="100">
        <v>43758.25</v>
      </c>
      <c r="C2338" s="98">
        <v>5.8849618267138588</v>
      </c>
      <c r="D2338" s="98">
        <f t="shared" si="267"/>
        <v>10.785775600818242</v>
      </c>
      <c r="E2338" s="98">
        <v>75.570277777777775</v>
      </c>
      <c r="F2338" s="98">
        <f t="shared" si="272"/>
        <v>102.21612384259079</v>
      </c>
      <c r="G2338" s="98">
        <v>33727.293111109335</v>
      </c>
      <c r="H2338" s="98">
        <v>19.967220052083334</v>
      </c>
      <c r="I2338" s="98">
        <v>6368.8124045138893</v>
      </c>
      <c r="J2338" s="98">
        <f t="shared" si="268"/>
        <v>55.603057725694441</v>
      </c>
      <c r="K2338" s="98">
        <v>53059.713180741484</v>
      </c>
      <c r="L2338" s="98">
        <f t="shared" si="269"/>
        <v>373.42889493262601</v>
      </c>
      <c r="M2338" s="98">
        <f t="shared" si="271"/>
        <v>373.36132703373545</v>
      </c>
      <c r="N2338" s="98">
        <v>5525.832845052083</v>
      </c>
      <c r="O2338" s="98">
        <v>7186.2191666666668</v>
      </c>
      <c r="P2338" s="98">
        <v>396.05666666666667</v>
      </c>
      <c r="Q2338" s="98">
        <v>22.627771734040646</v>
      </c>
      <c r="R2338" s="98">
        <f t="shared" si="273"/>
        <v>22.60172605083083</v>
      </c>
      <c r="S2338" s="98">
        <f t="shared" si="270"/>
        <v>1357.6663040424387</v>
      </c>
      <c r="T2338" s="101">
        <v>6.8149373490247589</v>
      </c>
    </row>
    <row r="2339" spans="2:20" x14ac:dyDescent="0.2">
      <c r="B2339" s="100">
        <v>43758.291666666664</v>
      </c>
      <c r="C2339" s="98">
        <v>5.7217116683320555</v>
      </c>
      <c r="D2339" s="98">
        <f t="shared" si="267"/>
        <v>10.775612030158094</v>
      </c>
      <c r="E2339" s="98">
        <v>99.085277777777776</v>
      </c>
      <c r="F2339" s="98">
        <f t="shared" si="272"/>
        <v>102.4828136574056</v>
      </c>
      <c r="G2339" s="98">
        <v>39436.658333333333</v>
      </c>
      <c r="H2339" s="98">
        <v>16.462641059027778</v>
      </c>
      <c r="I2339" s="98">
        <v>7474.9911111111114</v>
      </c>
      <c r="J2339" s="98">
        <f t="shared" si="268"/>
        <v>82.622636718750002</v>
      </c>
      <c r="K2339" s="98">
        <v>56152.579120370283</v>
      </c>
      <c r="L2339" s="98">
        <f t="shared" si="269"/>
        <v>369.22948741335421</v>
      </c>
      <c r="M2339" s="98">
        <f t="shared" si="271"/>
        <v>373.21972946005582</v>
      </c>
      <c r="N2339" s="98">
        <v>5374.0956009928386</v>
      </c>
      <c r="O2339" s="98">
        <v>7178.2574999999997</v>
      </c>
      <c r="P2339" s="98">
        <v>396.31275925926036</v>
      </c>
      <c r="Q2339" s="98">
        <v>27.083271845906147</v>
      </c>
      <c r="R2339" s="98">
        <f t="shared" si="273"/>
        <v>22.770255723276644</v>
      </c>
      <c r="S2339" s="98">
        <f t="shared" si="270"/>
        <v>1624.9963107543688</v>
      </c>
      <c r="T2339" s="101">
        <v>6.569815834893121</v>
      </c>
    </row>
    <row r="2340" spans="2:20" x14ac:dyDescent="0.2">
      <c r="B2340" s="100">
        <v>43758.333333333336</v>
      </c>
      <c r="C2340" s="98">
        <v>6.0118487494967932</v>
      </c>
      <c r="D2340" s="98">
        <f t="shared" si="267"/>
        <v>10.762334254669595</v>
      </c>
      <c r="E2340" s="98">
        <v>93.874166666666667</v>
      </c>
      <c r="F2340" s="98">
        <f t="shared" si="272"/>
        <v>102.35535995370186</v>
      </c>
      <c r="G2340" s="98">
        <v>44742.43342911826</v>
      </c>
      <c r="H2340" s="98">
        <v>16.404676649305557</v>
      </c>
      <c r="I2340" s="98">
        <v>8604.8836111111104</v>
      </c>
      <c r="J2340" s="98">
        <f t="shared" si="268"/>
        <v>77.46949001736111</v>
      </c>
      <c r="K2340" s="98">
        <v>56156.421875</v>
      </c>
      <c r="L2340" s="98">
        <f t="shared" si="269"/>
        <v>375.85567737716349</v>
      </c>
      <c r="M2340" s="98">
        <f t="shared" si="271"/>
        <v>373.23778781198217</v>
      </c>
      <c r="N2340" s="98">
        <v>5570.6795235188802</v>
      </c>
      <c r="O2340" s="98">
        <v>7186.9658333333336</v>
      </c>
      <c r="P2340" s="98">
        <v>395.70990740742945</v>
      </c>
      <c r="Q2340" s="98">
        <v>19.854230030265946</v>
      </c>
      <c r="R2340" s="98">
        <f t="shared" si="273"/>
        <v>22.713162842030314</v>
      </c>
      <c r="S2340" s="98">
        <f t="shared" si="270"/>
        <v>1191.2538018159566</v>
      </c>
      <c r="T2340" s="101">
        <v>6.5233994399618433</v>
      </c>
    </row>
    <row r="2341" spans="2:20" x14ac:dyDescent="0.2">
      <c r="B2341" s="100">
        <v>43758.375</v>
      </c>
      <c r="C2341" s="98">
        <v>7.1633055485619437</v>
      </c>
      <c r="D2341" s="98">
        <f t="shared" si="267"/>
        <v>10.736605194843435</v>
      </c>
      <c r="E2341" s="98">
        <v>72.051666666666662</v>
      </c>
      <c r="F2341" s="98">
        <f t="shared" si="272"/>
        <v>102.21716550925744</v>
      </c>
      <c r="G2341" s="98">
        <v>50078.007239060935</v>
      </c>
      <c r="H2341" s="98">
        <v>21.215473090277779</v>
      </c>
      <c r="I2341" s="98">
        <v>9756.5522222222226</v>
      </c>
      <c r="J2341" s="98">
        <f t="shared" si="268"/>
        <v>50.836193576388879</v>
      </c>
      <c r="K2341" s="98">
        <v>56156.421875</v>
      </c>
      <c r="L2341" s="98">
        <f t="shared" si="269"/>
        <v>373.87257224553241</v>
      </c>
      <c r="M2341" s="98">
        <f t="shared" si="271"/>
        <v>373.37483880118208</v>
      </c>
      <c r="N2341" s="98">
        <v>6201.6612528483074</v>
      </c>
      <c r="O2341" s="98">
        <v>7187.7558333333336</v>
      </c>
      <c r="P2341" s="98">
        <v>395.95944444444444</v>
      </c>
      <c r="Q2341" s="98">
        <v>22.086872198912058</v>
      </c>
      <c r="R2341" s="98">
        <f t="shared" si="273"/>
        <v>22.565124198509679</v>
      </c>
      <c r="S2341" s="98">
        <f t="shared" si="270"/>
        <v>1325.2123319347236</v>
      </c>
      <c r="T2341" s="101">
        <v>7.3730549187700829</v>
      </c>
    </row>
    <row r="2342" spans="2:20" x14ac:dyDescent="0.2">
      <c r="B2342" s="100">
        <v>43758.416666666664</v>
      </c>
      <c r="C2342" s="98">
        <v>9.8828186269202796</v>
      </c>
      <c r="D2342" s="98">
        <f t="shared" si="267"/>
        <v>10.694568215812213</v>
      </c>
      <c r="E2342" s="98">
        <v>108.35638888888889</v>
      </c>
      <c r="F2342" s="98">
        <f t="shared" si="272"/>
        <v>102.34288888888706</v>
      </c>
      <c r="G2342" s="98">
        <v>54857.816666666666</v>
      </c>
      <c r="H2342" s="98">
        <v>17.395789930555555</v>
      </c>
      <c r="I2342" s="98">
        <v>10905.278524904516</v>
      </c>
      <c r="J2342" s="98">
        <f t="shared" si="268"/>
        <v>90.960598958333335</v>
      </c>
      <c r="K2342" s="98">
        <v>56156.421875</v>
      </c>
      <c r="L2342" s="98">
        <f t="shared" si="269"/>
        <v>370.87369050179092</v>
      </c>
      <c r="M2342" s="98">
        <f t="shared" si="271"/>
        <v>373.10989822488824</v>
      </c>
      <c r="N2342" s="98">
        <v>7891.6392932128911</v>
      </c>
      <c r="O2342" s="98">
        <v>7188.583333333333</v>
      </c>
      <c r="P2342" s="98">
        <v>395.88277777777779</v>
      </c>
      <c r="Q2342" s="98">
        <v>25.009087275986872</v>
      </c>
      <c r="R2342" s="98">
        <f t="shared" si="273"/>
        <v>22.83128969764412</v>
      </c>
      <c r="S2342" s="98">
        <f t="shared" si="270"/>
        <v>1500.5452365592123</v>
      </c>
      <c r="T2342" s="101">
        <v>8.9450496415959471</v>
      </c>
    </row>
    <row r="2343" spans="2:20" x14ac:dyDescent="0.2">
      <c r="B2343" s="100">
        <v>43758.458333333336</v>
      </c>
      <c r="C2343" s="98">
        <v>13.023305148231383</v>
      </c>
      <c r="D2343" s="98">
        <f t="shared" si="267"/>
        <v>10.67701911645077</v>
      </c>
      <c r="E2343" s="98">
        <v>82.384722222222223</v>
      </c>
      <c r="F2343" s="98">
        <f t="shared" si="272"/>
        <v>101.9029872685167</v>
      </c>
      <c r="G2343" s="98">
        <v>60720.199166666665</v>
      </c>
      <c r="H2343" s="98">
        <v>16.382345920138889</v>
      </c>
      <c r="I2343" s="98">
        <v>12029.06646666656</v>
      </c>
      <c r="J2343" s="98">
        <f t="shared" si="268"/>
        <v>66.002376302083334</v>
      </c>
      <c r="K2343" s="98">
        <v>56156.421875</v>
      </c>
      <c r="L2343" s="98">
        <f t="shared" si="269"/>
        <v>377.07653251034515</v>
      </c>
      <c r="M2343" s="98">
        <f t="shared" si="271"/>
        <v>373.44708707629343</v>
      </c>
      <c r="N2343" s="98">
        <v>9696.8624072265629</v>
      </c>
      <c r="O2343" s="98">
        <v>7189.916666666667</v>
      </c>
      <c r="P2343" s="98">
        <v>396.30151234564681</v>
      </c>
      <c r="Q2343" s="98">
        <v>19.224979835301639</v>
      </c>
      <c r="R2343" s="98">
        <f t="shared" si="273"/>
        <v>22.504376052006261</v>
      </c>
      <c r="S2343" s="98">
        <f t="shared" si="270"/>
        <v>1153.4987901180984</v>
      </c>
      <c r="T2343" s="101">
        <v>11.847575202782949</v>
      </c>
    </row>
    <row r="2344" spans="2:20" x14ac:dyDescent="0.2">
      <c r="B2344" s="100">
        <v>43758.5</v>
      </c>
      <c r="C2344" s="98">
        <v>14.965310063505118</v>
      </c>
      <c r="D2344" s="98">
        <f t="shared" si="267"/>
        <v>10.694438434534161</v>
      </c>
      <c r="E2344" s="98">
        <v>104.63500000000001</v>
      </c>
      <c r="F2344" s="98">
        <f t="shared" si="272"/>
        <v>102.1797812499982</v>
      </c>
      <c r="G2344" s="98">
        <v>66237.360317458049</v>
      </c>
      <c r="H2344" s="98">
        <v>18.275900607638889</v>
      </c>
      <c r="I2344" s="98">
        <v>13185.861388888889</v>
      </c>
      <c r="J2344" s="98">
        <f t="shared" si="268"/>
        <v>86.359099392361117</v>
      </c>
      <c r="K2344" s="98">
        <v>56156.421875</v>
      </c>
      <c r="L2344" s="98">
        <f t="shared" si="269"/>
        <v>371.73979072650275</v>
      </c>
      <c r="M2344" s="98">
        <f t="shared" si="271"/>
        <v>373.38285918981296</v>
      </c>
      <c r="N2344" s="98">
        <v>11885.958413085937</v>
      </c>
      <c r="O2344" s="98">
        <v>7841.7766666666666</v>
      </c>
      <c r="P2344" s="98">
        <v>396.31083333333333</v>
      </c>
      <c r="Q2344" s="98">
        <v>24.571042606830598</v>
      </c>
      <c r="R2344" s="98">
        <f t="shared" si="273"/>
        <v>22.580887337957176</v>
      </c>
      <c r="S2344" s="98">
        <f t="shared" si="270"/>
        <v>1474.262556409836</v>
      </c>
      <c r="T2344" s="101">
        <v>13.805199859783492</v>
      </c>
    </row>
    <row r="2345" spans="2:20" x14ac:dyDescent="0.2">
      <c r="B2345" s="100">
        <v>43758.541666666664</v>
      </c>
      <c r="C2345" s="98">
        <v>15.370625795698206</v>
      </c>
      <c r="D2345" s="98">
        <f t="shared" si="267"/>
        <v>10.723943337069839</v>
      </c>
      <c r="E2345" s="98">
        <v>85.040277777777774</v>
      </c>
      <c r="F2345" s="98">
        <f t="shared" si="272"/>
        <v>101.08654050925746</v>
      </c>
      <c r="G2345" s="98">
        <v>71499.588916665409</v>
      </c>
      <c r="H2345" s="98">
        <v>20.683138020833333</v>
      </c>
      <c r="I2345" s="98">
        <v>14393.084444444445</v>
      </c>
      <c r="J2345" s="98">
        <f t="shared" si="268"/>
        <v>64.357139756944434</v>
      </c>
      <c r="K2345" s="98">
        <v>56156.421875</v>
      </c>
      <c r="L2345" s="98">
        <f t="shared" si="269"/>
        <v>375.13093211161174</v>
      </c>
      <c r="M2345" s="98">
        <f t="shared" si="271"/>
        <v>373.37702026371653</v>
      </c>
      <c r="N2345" s="98">
        <v>11600.675766601562</v>
      </c>
      <c r="O2345" s="98">
        <v>7569.5858333333335</v>
      </c>
      <c r="P2345" s="98">
        <v>395.8921759259535</v>
      </c>
      <c r="Q2345" s="98">
        <v>20.761243814341725</v>
      </c>
      <c r="R2345" s="98">
        <f t="shared" si="273"/>
        <v>22.592153540289313</v>
      </c>
      <c r="S2345" s="98">
        <f t="shared" si="270"/>
        <v>1245.6746288605036</v>
      </c>
      <c r="T2345" s="101">
        <v>16.316454199773595</v>
      </c>
    </row>
    <row r="2346" spans="2:20" x14ac:dyDescent="0.2">
      <c r="B2346" s="100">
        <v>43758.583333333336</v>
      </c>
      <c r="C2346" s="98">
        <v>14.807913611906761</v>
      </c>
      <c r="D2346" s="98">
        <f t="shared" si="267"/>
        <v>10.746512107334242</v>
      </c>
      <c r="E2346" s="98">
        <v>76.365694444444443</v>
      </c>
      <c r="F2346" s="98">
        <f t="shared" si="272"/>
        <v>100.15180092592414</v>
      </c>
      <c r="G2346" s="98">
        <v>76824.003935191373</v>
      </c>
      <c r="H2346" s="98">
        <v>16.710557725694443</v>
      </c>
      <c r="I2346" s="98">
        <v>15531.852318518373</v>
      </c>
      <c r="J2346" s="98">
        <f t="shared" si="268"/>
        <v>59.655136718750001</v>
      </c>
      <c r="K2346" s="98">
        <v>56156.421875</v>
      </c>
      <c r="L2346" s="98">
        <f t="shared" si="269"/>
        <v>372.78452080200788</v>
      </c>
      <c r="M2346" s="98">
        <f t="shared" si="271"/>
        <v>373.57016411485091</v>
      </c>
      <c r="N2346" s="98">
        <v>11339.624711914063</v>
      </c>
      <c r="O2346" s="98">
        <v>7416.3708333333334</v>
      </c>
      <c r="P2346" s="98">
        <v>395.4063888888889</v>
      </c>
      <c r="Q2346" s="98">
        <v>22.621868086881005</v>
      </c>
      <c r="R2346" s="98">
        <f t="shared" si="273"/>
        <v>22.383500429895673</v>
      </c>
      <c r="S2346" s="98">
        <f t="shared" si="270"/>
        <v>1357.3120852128602</v>
      </c>
      <c r="T2346" s="101">
        <v>15.39647099354686</v>
      </c>
    </row>
    <row r="2347" spans="2:20" x14ac:dyDescent="0.2">
      <c r="B2347" s="100">
        <v>43758.625</v>
      </c>
      <c r="C2347" s="98">
        <v>14.088805667276805</v>
      </c>
      <c r="D2347" s="98">
        <f t="shared" si="267"/>
        <v>10.758810530405952</v>
      </c>
      <c r="E2347" s="98">
        <v>102.97111111111111</v>
      </c>
      <c r="F2347" s="98">
        <f t="shared" si="272"/>
        <v>99.778143518516728</v>
      </c>
      <c r="G2347" s="98">
        <v>82533.005555555559</v>
      </c>
      <c r="H2347" s="98">
        <v>16.723097511574775</v>
      </c>
      <c r="I2347" s="98">
        <v>16656.714444444446</v>
      </c>
      <c r="J2347" s="98">
        <f t="shared" si="268"/>
        <v>86.248013599536336</v>
      </c>
      <c r="K2347" s="98">
        <v>56156.421875</v>
      </c>
      <c r="L2347" s="98">
        <f t="shared" si="269"/>
        <v>373.00074914034457</v>
      </c>
      <c r="M2347" s="98">
        <f t="shared" si="271"/>
        <v>373.42372541402705</v>
      </c>
      <c r="N2347" s="98">
        <v>10991.086510416666</v>
      </c>
      <c r="O2347" s="98">
        <v>7298.4766666666665</v>
      </c>
      <c r="P2347" s="98">
        <v>395.70333333333332</v>
      </c>
      <c r="Q2347" s="98">
        <v>22.702584192988773</v>
      </c>
      <c r="R2347" s="98">
        <f t="shared" si="273"/>
        <v>22.524823389978938</v>
      </c>
      <c r="S2347" s="98">
        <f t="shared" si="270"/>
        <v>1362.1550515793265</v>
      </c>
      <c r="T2347" s="101">
        <v>14.894043604374035</v>
      </c>
    </row>
    <row r="2348" spans="2:20" x14ac:dyDescent="0.2">
      <c r="B2348" s="100">
        <v>43758.666666666664</v>
      </c>
      <c r="C2348" s="98">
        <v>13.755562506781684</v>
      </c>
      <c r="D2348" s="98">
        <f t="shared" si="267"/>
        <v>10.778556319487871</v>
      </c>
      <c r="E2348" s="98">
        <v>97.969097222222217</v>
      </c>
      <c r="F2348" s="98">
        <f t="shared" si="272"/>
        <v>100.49520081018341</v>
      </c>
      <c r="G2348" s="98">
        <v>88402.34612159252</v>
      </c>
      <c r="H2348" s="98">
        <v>21.333539496527777</v>
      </c>
      <c r="I2348" s="98">
        <v>17804.090113026763</v>
      </c>
      <c r="J2348" s="98">
        <f t="shared" si="268"/>
        <v>76.63555772569444</v>
      </c>
      <c r="K2348" s="98">
        <v>56156.421875</v>
      </c>
      <c r="L2348" s="98">
        <f t="shared" si="269"/>
        <v>373.50850239414098</v>
      </c>
      <c r="M2348" s="98">
        <f t="shared" si="271"/>
        <v>373.42100963575018</v>
      </c>
      <c r="N2348" s="98">
        <v>10686.527063802083</v>
      </c>
      <c r="O2348" s="98">
        <v>7238.3308333333334</v>
      </c>
      <c r="P2348" s="98">
        <v>395.66731481482583</v>
      </c>
      <c r="Q2348" s="98">
        <v>22.158812420684843</v>
      </c>
      <c r="R2348" s="98">
        <f t="shared" si="273"/>
        <v>22.524533767021548</v>
      </c>
      <c r="S2348" s="98">
        <f t="shared" si="270"/>
        <v>1329.5287452410905</v>
      </c>
      <c r="T2348" s="101">
        <v>14.43431711047254</v>
      </c>
    </row>
    <row r="2349" spans="2:20" x14ac:dyDescent="0.2">
      <c r="B2349" s="100">
        <v>43758.708333333336</v>
      </c>
      <c r="C2349" s="98">
        <v>13.384368337525261</v>
      </c>
      <c r="D2349" s="98">
        <f t="shared" si="267"/>
        <v>10.794688458337589</v>
      </c>
      <c r="E2349" s="98">
        <v>113.26960317461027</v>
      </c>
      <c r="F2349" s="98">
        <f t="shared" si="272"/>
        <v>100.05451683752102</v>
      </c>
      <c r="G2349" s="98">
        <v>94871.880864195817</v>
      </c>
      <c r="H2349" s="98">
        <v>18.052365451388887</v>
      </c>
      <c r="I2349" s="98">
        <v>18972.913083333573</v>
      </c>
      <c r="J2349" s="98">
        <f t="shared" si="268"/>
        <v>95.217237723221388</v>
      </c>
      <c r="K2349" s="98">
        <v>56156.421875</v>
      </c>
      <c r="L2349" s="98">
        <f t="shared" si="269"/>
        <v>374.05431430449914</v>
      </c>
      <c r="M2349" s="98">
        <f t="shared" si="271"/>
        <v>373.50567371768187</v>
      </c>
      <c r="N2349" s="98">
        <v>10433.613581542968</v>
      </c>
      <c r="O2349" s="98">
        <v>7227.6625000000004</v>
      </c>
      <c r="P2349" s="98">
        <v>395.84615740737979</v>
      </c>
      <c r="Q2349" s="98">
        <v>21.791843102880652</v>
      </c>
      <c r="R2349" s="98">
        <f t="shared" si="273"/>
        <v>22.441644376446675</v>
      </c>
      <c r="S2349" s="98">
        <f t="shared" si="270"/>
        <v>1307.5105861728391</v>
      </c>
      <c r="T2349" s="101">
        <v>13.991531326854602</v>
      </c>
    </row>
    <row r="2350" spans="2:20" x14ac:dyDescent="0.2">
      <c r="B2350" s="100">
        <v>43758.75</v>
      </c>
      <c r="C2350" s="98">
        <v>13.072045395109647</v>
      </c>
      <c r="D2350" s="98">
        <f t="shared" si="267"/>
        <v>10.810435227807202</v>
      </c>
      <c r="E2350" s="98">
        <v>100.49361111111111</v>
      </c>
      <c r="F2350" s="98">
        <f t="shared" si="272"/>
        <v>99.770408041224741</v>
      </c>
      <c r="G2350" s="98">
        <v>100629.70985185199</v>
      </c>
      <c r="H2350" s="98">
        <v>17.508984375000001</v>
      </c>
      <c r="I2350" s="98">
        <v>20149.101759259469</v>
      </c>
      <c r="J2350" s="98">
        <f t="shared" si="268"/>
        <v>82.98462673611111</v>
      </c>
      <c r="K2350" s="98">
        <v>56156.421875</v>
      </c>
      <c r="L2350" s="98">
        <f t="shared" si="269"/>
        <v>375.61560106683936</v>
      </c>
      <c r="M2350" s="98">
        <f t="shared" si="271"/>
        <v>373.43834810828207</v>
      </c>
      <c r="N2350" s="98">
        <v>10181.748893229167</v>
      </c>
      <c r="O2350" s="98">
        <v>7211.5758333333333</v>
      </c>
      <c r="P2350" s="98">
        <v>395.86435185184081</v>
      </c>
      <c r="Q2350" s="98">
        <v>20.248750785001452</v>
      </c>
      <c r="R2350" s="98">
        <f t="shared" si="273"/>
        <v>22.490528627821316</v>
      </c>
      <c r="S2350" s="98">
        <f t="shared" si="270"/>
        <v>1214.9250471000871</v>
      </c>
      <c r="T2350" s="101">
        <v>13.565109268589618</v>
      </c>
    </row>
    <row r="2351" spans="2:20" x14ac:dyDescent="0.2">
      <c r="B2351" s="100">
        <v>43758.791666666664</v>
      </c>
      <c r="C2351" s="98">
        <v>13.214855580206494</v>
      </c>
      <c r="D2351" s="98">
        <f t="shared" si="267"/>
        <v>10.831000726413128</v>
      </c>
      <c r="E2351" s="98">
        <v>98.439135802520653</v>
      </c>
      <c r="F2351" s="98">
        <f t="shared" si="272"/>
        <v>99.073576894107944</v>
      </c>
      <c r="G2351" s="98">
        <v>106952.8994949505</v>
      </c>
      <c r="H2351" s="98">
        <v>17.970399305555556</v>
      </c>
      <c r="I2351" s="98">
        <v>21315.191388888888</v>
      </c>
      <c r="J2351" s="98">
        <f t="shared" si="268"/>
        <v>80.468736496965093</v>
      </c>
      <c r="K2351" s="98">
        <v>56156.421875</v>
      </c>
      <c r="L2351" s="98">
        <f t="shared" si="269"/>
        <v>373.77049220042926</v>
      </c>
      <c r="M2351" s="98">
        <f t="shared" si="271"/>
        <v>373.58278860485098</v>
      </c>
      <c r="N2351" s="98">
        <v>10291.044578450521</v>
      </c>
      <c r="O2351" s="98">
        <v>7224.6783333333333</v>
      </c>
      <c r="P2351" s="98">
        <v>395.98222222222222</v>
      </c>
      <c r="Q2351" s="98">
        <v>22.211730021792981</v>
      </c>
      <c r="R2351" s="98">
        <f t="shared" si="273"/>
        <v>22.337420114276515</v>
      </c>
      <c r="S2351" s="98">
        <f t="shared" si="270"/>
        <v>1332.7038013075789</v>
      </c>
      <c r="T2351" s="101">
        <v>13.339183973645753</v>
      </c>
    </row>
    <row r="2352" spans="2:20" x14ac:dyDescent="0.2">
      <c r="B2352" s="100">
        <v>43758.833333333336</v>
      </c>
      <c r="C2352" s="98">
        <v>13.126110489456398</v>
      </c>
      <c r="D2352" s="98">
        <f t="shared" si="267"/>
        <v>10.851714492137319</v>
      </c>
      <c r="E2352" s="98">
        <v>108.88574074076281</v>
      </c>
      <c r="F2352" s="98">
        <f t="shared" si="272"/>
        <v>98.783121647195273</v>
      </c>
      <c r="G2352" s="98">
        <v>112860.43617284192</v>
      </c>
      <c r="H2352" s="98">
        <v>20.232628038194445</v>
      </c>
      <c r="I2352" s="98">
        <v>22438.353009623719</v>
      </c>
      <c r="J2352" s="98">
        <f t="shared" si="268"/>
        <v>88.653112702568365</v>
      </c>
      <c r="K2352" s="98">
        <v>56156.421875</v>
      </c>
      <c r="L2352" s="98">
        <f t="shared" si="269"/>
        <v>376.22288351165753</v>
      </c>
      <c r="M2352" s="98">
        <f t="shared" si="271"/>
        <v>373.55733441954652</v>
      </c>
      <c r="N2352" s="98">
        <v>10270.682735188802</v>
      </c>
      <c r="O2352" s="98">
        <v>7206.163333333333</v>
      </c>
      <c r="P2352" s="98">
        <v>396.29187037039549</v>
      </c>
      <c r="Q2352" s="98">
        <v>20.068986858737965</v>
      </c>
      <c r="R2352" s="98">
        <f t="shared" si="273"/>
        <v>22.381175611310397</v>
      </c>
      <c r="S2352" s="98">
        <f t="shared" si="270"/>
        <v>1204.1392115242779</v>
      </c>
      <c r="T2352" s="101">
        <v>13.743412496770034</v>
      </c>
    </row>
    <row r="2353" spans="2:20" x14ac:dyDescent="0.2">
      <c r="B2353" s="100">
        <v>43758.875</v>
      </c>
      <c r="C2353" s="98">
        <v>13.42228727693773</v>
      </c>
      <c r="D2353" s="98">
        <f t="shared" si="267"/>
        <v>10.891862466262937</v>
      </c>
      <c r="E2353" s="98">
        <v>86.150800653563607</v>
      </c>
      <c r="F2353" s="98">
        <f t="shared" si="272"/>
        <v>98.043328618871541</v>
      </c>
      <c r="G2353" s="98">
        <v>118774.31512345737</v>
      </c>
      <c r="H2353" s="98">
        <v>16.976356336805555</v>
      </c>
      <c r="I2353" s="98">
        <v>23574.590996296305</v>
      </c>
      <c r="J2353" s="98">
        <f t="shared" si="268"/>
        <v>69.174444316758056</v>
      </c>
      <c r="K2353" s="98">
        <v>56156.421875</v>
      </c>
      <c r="L2353" s="98">
        <f t="shared" si="269"/>
        <v>373.20462879889129</v>
      </c>
      <c r="M2353" s="98">
        <f t="shared" si="271"/>
        <v>373.63332929381789</v>
      </c>
      <c r="N2353" s="98">
        <v>10455.13273030599</v>
      </c>
      <c r="O2353" s="98">
        <v>7216.899166666667</v>
      </c>
      <c r="P2353" s="98">
        <v>395.86796296296848</v>
      </c>
      <c r="Q2353" s="98">
        <v>22.663334164077209</v>
      </c>
      <c r="R2353" s="98">
        <f t="shared" si="273"/>
        <v>22.299123638273887</v>
      </c>
      <c r="S2353" s="98">
        <f t="shared" si="270"/>
        <v>1359.8000498446327</v>
      </c>
      <c r="T2353" s="101">
        <v>13.695902673668332</v>
      </c>
    </row>
    <row r="2354" spans="2:20" x14ac:dyDescent="0.2">
      <c r="B2354" s="100">
        <v>43758.916666666664</v>
      </c>
      <c r="C2354" s="98">
        <v>13.434703493030845</v>
      </c>
      <c r="D2354" s="98">
        <f t="shared" si="267"/>
        <v>10.932919006337331</v>
      </c>
      <c r="E2354" s="98">
        <v>103.85416666666667</v>
      </c>
      <c r="F2354" s="98">
        <f t="shared" si="272"/>
        <v>97.431910794797474</v>
      </c>
      <c r="G2354" s="98">
        <v>124788.86111111111</v>
      </c>
      <c r="H2354" s="98">
        <v>17.005815972222223</v>
      </c>
      <c r="I2354" s="98">
        <v>24706.703333333335</v>
      </c>
      <c r="J2354" s="98">
        <f t="shared" si="268"/>
        <v>86.848350694444449</v>
      </c>
      <c r="K2354" s="98">
        <v>56156.421875</v>
      </c>
      <c r="L2354" s="98">
        <f t="shared" si="269"/>
        <v>374.13591001520967</v>
      </c>
      <c r="M2354" s="98">
        <f t="shared" si="271"/>
        <v>373.63225552782779</v>
      </c>
      <c r="N2354" s="98">
        <v>10490.105889485678</v>
      </c>
      <c r="O2354" s="98">
        <v>7215.23</v>
      </c>
      <c r="P2354" s="98">
        <v>396.05212962958547</v>
      </c>
      <c r="Q2354" s="98">
        <v>21.916219614375798</v>
      </c>
      <c r="R2354" s="98">
        <f t="shared" si="273"/>
        <v>22.292651107965469</v>
      </c>
      <c r="S2354" s="98">
        <f t="shared" si="270"/>
        <v>1314.9731768625479</v>
      </c>
      <c r="T2354" s="101">
        <v>13.944109308750033</v>
      </c>
    </row>
    <row r="2355" spans="2:20" x14ac:dyDescent="0.2">
      <c r="B2355" s="100">
        <v>43758.958333333336</v>
      </c>
      <c r="C2355" s="98">
        <v>12.952632773717244</v>
      </c>
      <c r="D2355" s="98">
        <f t="shared" si="267"/>
        <v>10.995921852423798</v>
      </c>
      <c r="E2355" s="98">
        <v>100.03361111111111</v>
      </c>
      <c r="F2355" s="98">
        <f t="shared" si="272"/>
        <v>98.241089035538195</v>
      </c>
      <c r="G2355" s="98">
        <v>130744.67063492087</v>
      </c>
      <c r="H2355" s="98">
        <v>20.904926215277779</v>
      </c>
      <c r="I2355" s="98">
        <v>25850.01</v>
      </c>
      <c r="J2355" s="98">
        <f t="shared" si="268"/>
        <v>79.128684895833331</v>
      </c>
      <c r="K2355" s="98">
        <v>56156.421875</v>
      </c>
      <c r="L2355" s="98">
        <f t="shared" si="269"/>
        <v>373.83966027388038</v>
      </c>
      <c r="M2355" s="98">
        <f t="shared" si="271"/>
        <v>373.66113206500427</v>
      </c>
      <c r="N2355" s="98">
        <v>10130.175227864584</v>
      </c>
      <c r="O2355" s="98">
        <v>7204.2241666666669</v>
      </c>
      <c r="P2355" s="98">
        <v>395.94638888889511</v>
      </c>
      <c r="Q2355" s="98">
        <v>22.10672861501471</v>
      </c>
      <c r="R2355" s="98">
        <f t="shared" si="273"/>
        <v>22.256630795069039</v>
      </c>
      <c r="S2355" s="98">
        <f t="shared" si="270"/>
        <v>1326.4037169008825</v>
      </c>
      <c r="T2355" s="101">
        <v>13.623984826803207</v>
      </c>
    </row>
    <row r="2356" spans="2:20" x14ac:dyDescent="0.2">
      <c r="B2356" s="100">
        <v>43759</v>
      </c>
      <c r="C2356" s="98">
        <v>12.120769785951513</v>
      </c>
      <c r="D2356" s="98">
        <f t="shared" ref="D2356:D2419" si="274">AVERAGE(C2333:C2356)</f>
        <v>11.046545509698552</v>
      </c>
      <c r="E2356" s="98">
        <v>107.65111111111111</v>
      </c>
      <c r="F2356" s="98">
        <f t="shared" si="272"/>
        <v>97.883913109612294</v>
      </c>
      <c r="G2356" s="98">
        <v>137129.67374551986</v>
      </c>
      <c r="H2356" s="98">
        <v>16.935373263888888</v>
      </c>
      <c r="I2356" s="98">
        <v>27000.804711111039</v>
      </c>
      <c r="J2356" s="98">
        <f t="shared" si="268"/>
        <v>90.715737847222215</v>
      </c>
      <c r="K2356" s="98">
        <v>56156.421875</v>
      </c>
      <c r="L2356" s="98">
        <f t="shared" si="269"/>
        <v>373.21000608662348</v>
      </c>
      <c r="M2356" s="98">
        <f t="shared" si="271"/>
        <v>373.67519649584119</v>
      </c>
      <c r="N2356" s="98">
        <v>9547.2770589192714</v>
      </c>
      <c r="O2356" s="98">
        <v>7205.8083333333334</v>
      </c>
      <c r="P2356" s="98">
        <v>395.63861111111112</v>
      </c>
      <c r="Q2356" s="98">
        <v>22.428605024487609</v>
      </c>
      <c r="R2356" s="98">
        <f t="shared" si="273"/>
        <v>22.222828709912037</v>
      </c>
      <c r="S2356" s="98">
        <f t="shared" si="270"/>
        <v>1345.7163014692565</v>
      </c>
      <c r="T2356" s="101">
        <v>12.972638954540534</v>
      </c>
    </row>
    <row r="2357" spans="2:20" x14ac:dyDescent="0.2">
      <c r="B2357" s="100">
        <v>43759.041666666664</v>
      </c>
      <c r="C2357" s="98">
        <v>10.450037765399902</v>
      </c>
      <c r="D2357" s="98">
        <f t="shared" si="274"/>
        <v>11.067007484103129</v>
      </c>
      <c r="E2357" s="98">
        <v>94.473333333333329</v>
      </c>
      <c r="F2357" s="98">
        <f t="shared" si="272"/>
        <v>97.562315887390071</v>
      </c>
      <c r="G2357" s="98">
        <v>3185.375</v>
      </c>
      <c r="H2357" s="98">
        <v>16.156825086805554</v>
      </c>
      <c r="I2357" s="98">
        <v>847.68333333333328</v>
      </c>
      <c r="J2357" s="98">
        <f t="shared" si="268"/>
        <v>78.316508246527775</v>
      </c>
      <c r="K2357" s="98">
        <v>7851.9126699988046</v>
      </c>
      <c r="L2357" s="98">
        <f t="shared" si="269"/>
        <v>374.69419345638119</v>
      </c>
      <c r="M2357" s="98">
        <f t="shared" si="271"/>
        <v>373.66296805512735</v>
      </c>
      <c r="N2357" s="98">
        <v>8708.7528788248692</v>
      </c>
      <c r="O2357" s="98">
        <v>7210.52</v>
      </c>
      <c r="P2357" s="98">
        <v>395.67851851852402</v>
      </c>
      <c r="Q2357" s="98">
        <v>20.984325062142858</v>
      </c>
      <c r="R2357" s="98">
        <f t="shared" si="273"/>
        <v>22.228722274082845</v>
      </c>
      <c r="S2357" s="98">
        <f t="shared" si="270"/>
        <v>1259.0595037285716</v>
      </c>
      <c r="T2357" s="101">
        <v>11.958416807519065</v>
      </c>
    </row>
    <row r="2358" spans="2:20" x14ac:dyDescent="0.2">
      <c r="B2358" s="100">
        <v>43759.083333333336</v>
      </c>
      <c r="C2358" s="98">
        <v>8.5996604098214036</v>
      </c>
      <c r="D2358" s="98">
        <f t="shared" si="274"/>
        <v>11.058908291540385</v>
      </c>
      <c r="E2358" s="98">
        <v>88.40954678361615</v>
      </c>
      <c r="F2358" s="98">
        <f t="shared" si="272"/>
        <v>96.923334812016961</v>
      </c>
      <c r="G2358" s="98">
        <v>8349.3956964037152</v>
      </c>
      <c r="H2358" s="98">
        <v>17.739995659722222</v>
      </c>
      <c r="I2358" s="98">
        <v>1624.4344444444444</v>
      </c>
      <c r="J2358" s="98">
        <f t="shared" si="268"/>
        <v>70.669551123893925</v>
      </c>
      <c r="K2358" s="98">
        <v>21829.994519540087</v>
      </c>
      <c r="L2358" s="98">
        <f t="shared" si="269"/>
        <v>373.67364266408401</v>
      </c>
      <c r="M2358" s="98">
        <f t="shared" si="271"/>
        <v>373.7622279924085</v>
      </c>
      <c r="N2358" s="98">
        <v>7508.995954182943</v>
      </c>
      <c r="O2358" s="98">
        <v>7209.7183333333332</v>
      </c>
      <c r="P2358" s="98">
        <v>395.95268518520726</v>
      </c>
      <c r="Q2358" s="98">
        <v>22.279042521123255</v>
      </c>
      <c r="R2358" s="98">
        <f t="shared" si="273"/>
        <v>22.140125917049847</v>
      </c>
      <c r="S2358" s="98">
        <f t="shared" si="270"/>
        <v>1336.7425512673954</v>
      </c>
      <c r="T2358" s="101">
        <v>10.346496998657758</v>
      </c>
    </row>
    <row r="2359" spans="2:20" x14ac:dyDescent="0.2">
      <c r="B2359" s="100">
        <v>43759.125</v>
      </c>
      <c r="C2359" s="98">
        <v>7.4360177766435989</v>
      </c>
      <c r="D2359" s="98">
        <f t="shared" si="274"/>
        <v>11.052799509341709</v>
      </c>
      <c r="E2359" s="98">
        <v>106.79861111111111</v>
      </c>
      <c r="F2359" s="98">
        <f t="shared" si="272"/>
        <v>96.775418145350287</v>
      </c>
      <c r="G2359" s="98">
        <v>13886.945432097911</v>
      </c>
      <c r="H2359" s="98">
        <v>20.904849439775909</v>
      </c>
      <c r="I2359" s="98">
        <v>2776.6092577413719</v>
      </c>
      <c r="J2359" s="98">
        <f t="shared" si="268"/>
        <v>85.893761671335199</v>
      </c>
      <c r="K2359" s="98">
        <v>33845.13422200521</v>
      </c>
      <c r="L2359" s="98">
        <f t="shared" si="269"/>
        <v>375.97936033483597</v>
      </c>
      <c r="M2359" s="98">
        <f t="shared" si="271"/>
        <v>373.75207270462744</v>
      </c>
      <c r="N2359" s="98">
        <v>6659.8748885091145</v>
      </c>
      <c r="O2359" s="98">
        <v>7209.5133333333333</v>
      </c>
      <c r="P2359" s="98">
        <v>396.24594444445438</v>
      </c>
      <c r="Q2359" s="98">
        <v>20.266584109618432</v>
      </c>
      <c r="R2359" s="98">
        <f t="shared" si="273"/>
        <v>22.170231822115642</v>
      </c>
      <c r="S2359" s="98">
        <f t="shared" si="270"/>
        <v>1215.995046577106</v>
      </c>
      <c r="T2359" s="101">
        <v>8.8794139939237446</v>
      </c>
    </row>
    <row r="2360" spans="2:20" x14ac:dyDescent="0.2">
      <c r="B2360" s="100">
        <v>43759.166666666664</v>
      </c>
      <c r="C2360" s="98">
        <v>6.5029504135271745</v>
      </c>
      <c r="D2360" s="98">
        <f t="shared" si="274"/>
        <v>11.030297775087211</v>
      </c>
      <c r="E2360" s="98">
        <v>82.95986111111111</v>
      </c>
      <c r="F2360" s="98">
        <f t="shared" si="272"/>
        <v>95.987952867572517</v>
      </c>
      <c r="G2360" s="98">
        <v>19557.304991948473</v>
      </c>
      <c r="H2360" s="98">
        <v>16.885112847222221</v>
      </c>
      <c r="I2360" s="98">
        <v>3877.0465999999478</v>
      </c>
      <c r="J2360" s="98">
        <f t="shared" si="268"/>
        <v>66.074748263888893</v>
      </c>
      <c r="K2360" s="98">
        <v>41315.075421368681</v>
      </c>
      <c r="L2360" s="98">
        <f t="shared" si="269"/>
        <v>372.40424974930994</v>
      </c>
      <c r="M2360" s="98">
        <f t="shared" si="271"/>
        <v>373.82012636321991</v>
      </c>
      <c r="N2360" s="98">
        <v>5925.6915087890629</v>
      </c>
      <c r="O2360" s="98">
        <v>7207.6908333333331</v>
      </c>
      <c r="P2360" s="98">
        <v>395.74263888886821</v>
      </c>
      <c r="Q2360" s="98">
        <v>23.338389139558291</v>
      </c>
      <c r="R2360" s="98">
        <f t="shared" si="273"/>
        <v>22.099247993776586</v>
      </c>
      <c r="S2360" s="98">
        <f t="shared" si="270"/>
        <v>1400.3033483734976</v>
      </c>
      <c r="T2360" s="101">
        <v>7.6077974822580456</v>
      </c>
    </row>
    <row r="2361" spans="2:20" x14ac:dyDescent="0.2">
      <c r="B2361" s="100">
        <v>43759.208333333336</v>
      </c>
      <c r="C2361" s="98">
        <v>6.1878653488354756</v>
      </c>
      <c r="D2361" s="98">
        <f t="shared" si="274"/>
        <v>11.024186419149485</v>
      </c>
      <c r="E2361" s="98">
        <v>92.573888888888888</v>
      </c>
      <c r="F2361" s="98">
        <f t="shared" si="272"/>
        <v>95.095695923128076</v>
      </c>
      <c r="G2361" s="98">
        <v>25206.638888888891</v>
      </c>
      <c r="H2361" s="98">
        <v>16.938628472222224</v>
      </c>
      <c r="I2361" s="98">
        <v>5040.3897222222222</v>
      </c>
      <c r="J2361" s="98">
        <f t="shared" si="268"/>
        <v>75.635260416666668</v>
      </c>
      <c r="K2361" s="98">
        <v>47171.627668547233</v>
      </c>
      <c r="L2361" s="98">
        <f t="shared" si="269"/>
        <v>374.2621380721281</v>
      </c>
      <c r="M2361" s="98">
        <f t="shared" si="271"/>
        <v>373.81535127875787</v>
      </c>
      <c r="N2361" s="98">
        <v>5615.5081412760419</v>
      </c>
      <c r="O2361" s="98">
        <v>7205.4808333333331</v>
      </c>
      <c r="P2361" s="98">
        <v>395.77805555555557</v>
      </c>
      <c r="Q2361" s="98">
        <v>21.515917483427458</v>
      </c>
      <c r="R2361" s="98">
        <f t="shared" si="273"/>
        <v>22.105092522682451</v>
      </c>
      <c r="S2361" s="98">
        <f t="shared" si="270"/>
        <v>1290.9550490056474</v>
      </c>
      <c r="T2361" s="101">
        <v>6.9595106134577263</v>
      </c>
    </row>
    <row r="2362" spans="2:20" x14ac:dyDescent="0.2">
      <c r="B2362" s="100">
        <v>43759.25</v>
      </c>
      <c r="C2362" s="98">
        <v>5.7974211055262845</v>
      </c>
      <c r="D2362" s="98">
        <f t="shared" si="274"/>
        <v>11.020538889100003</v>
      </c>
      <c r="E2362" s="98">
        <v>96.446666666666673</v>
      </c>
      <c r="F2362" s="98">
        <f t="shared" si="272"/>
        <v>95.965545460165117</v>
      </c>
      <c r="G2362" s="98">
        <v>30665.975075075494</v>
      </c>
      <c r="H2362" s="98">
        <v>20.256532118055556</v>
      </c>
      <c r="I2362" s="98">
        <v>6199.5355555555552</v>
      </c>
      <c r="J2362" s="98">
        <f t="shared" si="268"/>
        <v>76.190134548611113</v>
      </c>
      <c r="K2362" s="98">
        <v>53079.874718605548</v>
      </c>
      <c r="L2362" s="98">
        <f t="shared" si="269"/>
        <v>373.09557078277874</v>
      </c>
      <c r="M2362" s="98">
        <f t="shared" si="271"/>
        <v>373.80146277251418</v>
      </c>
      <c r="N2362" s="98">
        <v>5425.3799544270832</v>
      </c>
      <c r="O2362" s="98">
        <v>7200.5050000000001</v>
      </c>
      <c r="P2362" s="98">
        <v>395.95734126985076</v>
      </c>
      <c r="Q2362" s="98">
        <v>22.861770487071997</v>
      </c>
      <c r="R2362" s="98">
        <f t="shared" si="273"/>
        <v>22.114842470725421</v>
      </c>
      <c r="S2362" s="98">
        <f t="shared" si="270"/>
        <v>1371.7062292243197</v>
      </c>
      <c r="T2362" s="101">
        <v>6.6031569266134946</v>
      </c>
    </row>
    <row r="2363" spans="2:20" x14ac:dyDescent="0.2">
      <c r="B2363" s="100">
        <v>43759.291666666664</v>
      </c>
      <c r="C2363" s="98">
        <v>6.0061613236533269</v>
      </c>
      <c r="D2363" s="98">
        <f t="shared" si="274"/>
        <v>11.032390958071721</v>
      </c>
      <c r="E2363" s="98">
        <v>93.330611111091244</v>
      </c>
      <c r="F2363" s="98">
        <f t="shared" si="272"/>
        <v>95.725767682386518</v>
      </c>
      <c r="G2363" s="98">
        <v>36464.714444444442</v>
      </c>
      <c r="H2363" s="98">
        <v>16.500835503472221</v>
      </c>
      <c r="I2363" s="98">
        <v>7309.7833675941829</v>
      </c>
      <c r="J2363" s="98">
        <f t="shared" si="268"/>
        <v>76.829775607619027</v>
      </c>
      <c r="K2363" s="98">
        <v>56230.02601453993</v>
      </c>
      <c r="L2363" s="98">
        <f t="shared" si="269"/>
        <v>372.7605478089468</v>
      </c>
      <c r="M2363" s="98">
        <f t="shared" si="271"/>
        <v>373.9485902889972</v>
      </c>
      <c r="N2363" s="98">
        <v>5483.4636246744794</v>
      </c>
      <c r="O2363" s="98">
        <v>7196.5074999999997</v>
      </c>
      <c r="P2363" s="98">
        <v>395.41444444444443</v>
      </c>
      <c r="Q2363" s="98">
        <v>22.65389663549761</v>
      </c>
      <c r="R2363" s="98">
        <f t="shared" si="273"/>
        <v>21.930285170291736</v>
      </c>
      <c r="S2363" s="98">
        <f t="shared" si="270"/>
        <v>1359.2337981298565</v>
      </c>
      <c r="T2363" s="101">
        <v>6.5609172020304767</v>
      </c>
    </row>
    <row r="2364" spans="2:20" x14ac:dyDescent="0.2">
      <c r="B2364" s="100">
        <v>43759.333333333336</v>
      </c>
      <c r="C2364" s="98">
        <v>7.303427121197779</v>
      </c>
      <c r="D2364" s="98">
        <f t="shared" si="274"/>
        <v>11.086206723559265</v>
      </c>
      <c r="E2364" s="98">
        <v>86.478055555555557</v>
      </c>
      <c r="F2364" s="98">
        <f t="shared" si="272"/>
        <v>95.41759638609021</v>
      </c>
      <c r="G2364" s="98">
        <v>41528.714444444442</v>
      </c>
      <c r="H2364" s="98">
        <v>16.343923611111112</v>
      </c>
      <c r="I2364" s="98">
        <v>8415.571887037142</v>
      </c>
      <c r="J2364" s="98">
        <f t="shared" si="268"/>
        <v>70.134131944444448</v>
      </c>
      <c r="K2364" s="98">
        <v>56233.44921875</v>
      </c>
      <c r="L2364" s="98">
        <f t="shared" si="269"/>
        <v>373.16550656995997</v>
      </c>
      <c r="M2364" s="98">
        <f t="shared" si="271"/>
        <v>373.83649983869708</v>
      </c>
      <c r="N2364" s="98">
        <v>6287.5571378580726</v>
      </c>
      <c r="O2364" s="98">
        <v>7195.6833333333334</v>
      </c>
      <c r="P2364" s="98">
        <v>396.08277777777778</v>
      </c>
      <c r="Q2364" s="98">
        <v>22.91727120781783</v>
      </c>
      <c r="R2364" s="98">
        <f t="shared" si="273"/>
        <v>22.057911886023067</v>
      </c>
      <c r="S2364" s="98">
        <f t="shared" si="270"/>
        <v>1375.0362724690699</v>
      </c>
      <c r="T2364" s="101">
        <v>7.2455375689297865</v>
      </c>
    </row>
    <row r="2365" spans="2:20" x14ac:dyDescent="0.2">
      <c r="B2365" s="100">
        <v>43759.375</v>
      </c>
      <c r="C2365" s="98">
        <v>11.292695595333223</v>
      </c>
      <c r="D2365" s="98">
        <f t="shared" si="274"/>
        <v>11.258264642174732</v>
      </c>
      <c r="E2365" s="98">
        <v>69.417111111084623</v>
      </c>
      <c r="F2365" s="98">
        <f t="shared" si="272"/>
        <v>95.307823237940966</v>
      </c>
      <c r="G2365" s="98">
        <v>46315.155705705947</v>
      </c>
      <c r="H2365" s="98">
        <v>18.14702494784423</v>
      </c>
      <c r="I2365" s="98">
        <v>9543.4305555555547</v>
      </c>
      <c r="J2365" s="98">
        <f t="shared" si="268"/>
        <v>51.270086163240393</v>
      </c>
      <c r="K2365" s="98">
        <v>56233.44921875</v>
      </c>
      <c r="L2365" s="98">
        <f t="shared" si="269"/>
        <v>373.73358476661247</v>
      </c>
      <c r="M2365" s="98">
        <f t="shared" si="271"/>
        <v>373.83070869374211</v>
      </c>
      <c r="N2365" s="98">
        <v>8903.4741927083342</v>
      </c>
      <c r="O2365" s="98">
        <v>7198.9908333333333</v>
      </c>
      <c r="P2365" s="98">
        <v>396.07222222222219</v>
      </c>
      <c r="Q2365" s="98">
        <v>22.338637455609732</v>
      </c>
      <c r="R2365" s="98">
        <f t="shared" si="273"/>
        <v>22.068402105052133</v>
      </c>
      <c r="S2365" s="98">
        <f t="shared" si="270"/>
        <v>1340.3182473365839</v>
      </c>
      <c r="T2365" s="101">
        <v>9.6409141119416901</v>
      </c>
    </row>
    <row r="2366" spans="2:20" x14ac:dyDescent="0.2">
      <c r="B2366" s="100">
        <v>43759.416666666664</v>
      </c>
      <c r="C2366" s="98">
        <v>15.571201530032688</v>
      </c>
      <c r="D2366" s="98">
        <f t="shared" si="274"/>
        <v>11.495280596471083</v>
      </c>
      <c r="E2366" s="98">
        <v>84.206000000006625</v>
      </c>
      <c r="F2366" s="98">
        <f t="shared" si="272"/>
        <v>94.301557034237518</v>
      </c>
      <c r="G2366" s="98">
        <v>50632.451234568493</v>
      </c>
      <c r="H2366" s="98">
        <v>19.879752604166665</v>
      </c>
      <c r="I2366" s="98">
        <v>10663.52846189171</v>
      </c>
      <c r="J2366" s="98">
        <f t="shared" si="268"/>
        <v>64.326247395839957</v>
      </c>
      <c r="K2366" s="98">
        <v>56233.44921875</v>
      </c>
      <c r="L2366" s="98">
        <f t="shared" si="269"/>
        <v>373.22598874900905</v>
      </c>
      <c r="M2366" s="98">
        <f t="shared" si="271"/>
        <v>373.92872112070955</v>
      </c>
      <c r="N2366" s="98">
        <v>11740.49607381185</v>
      </c>
      <c r="O2366" s="98">
        <v>7710.5825000000004</v>
      </c>
      <c r="P2366" s="98">
        <v>396.11950617283583</v>
      </c>
      <c r="Q2366" s="98">
        <v>22.893517423826786</v>
      </c>
      <c r="R2366" s="98">
        <f t="shared" si="273"/>
        <v>21.980253361212135</v>
      </c>
      <c r="S2366" s="98">
        <f t="shared" si="270"/>
        <v>1373.6110454296072</v>
      </c>
      <c r="T2366" s="101">
        <v>14.013637916247051</v>
      </c>
    </row>
    <row r="2367" spans="2:20" x14ac:dyDescent="0.2">
      <c r="B2367" s="100">
        <v>43759.458333333336</v>
      </c>
      <c r="C2367" s="98">
        <v>16.180858648291842</v>
      </c>
      <c r="D2367" s="98">
        <f t="shared" si="274"/>
        <v>11.62684532564027</v>
      </c>
      <c r="E2367" s="98">
        <v>80.616527777777776</v>
      </c>
      <c r="F2367" s="98">
        <f t="shared" si="272"/>
        <v>94.227882265719003</v>
      </c>
      <c r="G2367" s="98">
        <v>55533.794907404314</v>
      </c>
      <c r="H2367" s="98">
        <v>16.770529513888889</v>
      </c>
      <c r="I2367" s="98">
        <v>11787.706712963205</v>
      </c>
      <c r="J2367" s="98">
        <f t="shared" si="268"/>
        <v>63.845998263888887</v>
      </c>
      <c r="K2367" s="98">
        <v>56233.44921875</v>
      </c>
      <c r="L2367" s="98">
        <f t="shared" si="269"/>
        <v>375.24187251002115</v>
      </c>
      <c r="M2367" s="98">
        <f t="shared" si="271"/>
        <v>373.85227695402938</v>
      </c>
      <c r="N2367" s="98">
        <v>12097.099383951823</v>
      </c>
      <c r="O2367" s="98">
        <v>7878.9066666666668</v>
      </c>
      <c r="P2367" s="98">
        <v>395.5577777777778</v>
      </c>
      <c r="Q2367" s="98">
        <v>20.315905267756641</v>
      </c>
      <c r="R2367" s="98">
        <f t="shared" si="273"/>
        <v>22.025708587564424</v>
      </c>
      <c r="S2367" s="98">
        <f t="shared" si="270"/>
        <v>1218.9543160653984</v>
      </c>
      <c r="T2367" s="101">
        <v>16.179134373488939</v>
      </c>
    </row>
    <row r="2368" spans="2:20" x14ac:dyDescent="0.2">
      <c r="B2368" s="100">
        <v>43759.5</v>
      </c>
      <c r="C2368" s="98">
        <v>15.376711666319105</v>
      </c>
      <c r="D2368" s="98">
        <f t="shared" si="274"/>
        <v>11.643987059090852</v>
      </c>
      <c r="E2368" s="98">
        <v>94.857222222222219</v>
      </c>
      <c r="F2368" s="98">
        <f t="shared" si="272"/>
        <v>93.820474858311584</v>
      </c>
      <c r="G2368" s="98">
        <v>60658.61511110935</v>
      </c>
      <c r="H2368" s="98">
        <v>17.178092447916665</v>
      </c>
      <c r="I2368" s="98">
        <v>12922.219166666666</v>
      </c>
      <c r="J2368" s="98">
        <f t="shared" si="268"/>
        <v>77.679129774305551</v>
      </c>
      <c r="K2368" s="98">
        <v>56233.44921875</v>
      </c>
      <c r="L2368" s="98">
        <f t="shared" si="269"/>
        <v>370.14221426179427</v>
      </c>
      <c r="M2368" s="98">
        <f t="shared" si="271"/>
        <v>373.78571126799989</v>
      </c>
      <c r="N2368" s="98">
        <v>11609.127579752605</v>
      </c>
      <c r="O2368" s="98">
        <v>7559.1033333333335</v>
      </c>
      <c r="P2368" s="98">
        <v>396.02138888888891</v>
      </c>
      <c r="Q2368" s="98">
        <v>25.879174627094635</v>
      </c>
      <c r="R2368" s="98">
        <f t="shared" si="273"/>
        <v>22.080214088408756</v>
      </c>
      <c r="S2368" s="98">
        <f t="shared" si="270"/>
        <v>1552.7504776256781</v>
      </c>
      <c r="T2368" s="101">
        <v>15.88125444783066</v>
      </c>
    </row>
    <row r="2369" spans="2:20" x14ac:dyDescent="0.2">
      <c r="B2369" s="100">
        <v>43759.541666666664</v>
      </c>
      <c r="C2369" s="98">
        <v>14.54303887118456</v>
      </c>
      <c r="D2369" s="98">
        <f t="shared" si="274"/>
        <v>11.609504270569447</v>
      </c>
      <c r="E2369" s="98">
        <v>88.028055555555554</v>
      </c>
      <c r="F2369" s="98">
        <f t="shared" si="272"/>
        <v>93.944965599052338</v>
      </c>
      <c r="G2369" s="98">
        <v>66882.851178451121</v>
      </c>
      <c r="H2369" s="98">
        <v>20.837912326388889</v>
      </c>
      <c r="I2369" s="98">
        <v>14051.593055555555</v>
      </c>
      <c r="J2369" s="98">
        <f t="shared" si="268"/>
        <v>67.190143229166665</v>
      </c>
      <c r="K2369" s="98">
        <v>56233.44921875</v>
      </c>
      <c r="L2369" s="98">
        <f t="shared" si="269"/>
        <v>379.05056160746318</v>
      </c>
      <c r="M2369" s="98">
        <f t="shared" si="271"/>
        <v>373.94902916366033</v>
      </c>
      <c r="N2369" s="98">
        <v>11212.596611328125</v>
      </c>
      <c r="O2369" s="98">
        <v>7397.9266666666663</v>
      </c>
      <c r="P2369" s="98">
        <v>396.07027777777779</v>
      </c>
      <c r="Q2369" s="98">
        <v>17.019716170314609</v>
      </c>
      <c r="R2369" s="98">
        <f t="shared" si="273"/>
        <v>21.924317103240963</v>
      </c>
      <c r="S2369" s="98">
        <f t="shared" si="270"/>
        <v>1021.1829702188766</v>
      </c>
      <c r="T2369" s="101">
        <v>15.195661051683128</v>
      </c>
    </row>
    <row r="2370" spans="2:20" x14ac:dyDescent="0.2">
      <c r="B2370" s="100">
        <v>43759.583333333336</v>
      </c>
      <c r="C2370" s="98">
        <v>13.925135974000312</v>
      </c>
      <c r="D2370" s="98">
        <f t="shared" si="274"/>
        <v>11.57272186899001</v>
      </c>
      <c r="E2370" s="98">
        <v>90.466388888888886</v>
      </c>
      <c r="F2370" s="98">
        <f t="shared" si="272"/>
        <v>94.532494534237514</v>
      </c>
      <c r="G2370" s="98">
        <v>72613.210073627764</v>
      </c>
      <c r="H2370" s="98">
        <v>17.463585069444445</v>
      </c>
      <c r="I2370" s="98">
        <v>15176.055967741808</v>
      </c>
      <c r="J2370" s="98">
        <f t="shared" si="268"/>
        <v>73.002803819444438</v>
      </c>
      <c r="K2370" s="98">
        <v>56233.44921875</v>
      </c>
      <c r="L2370" s="98">
        <f t="shared" si="269"/>
        <v>384.30022474354746</v>
      </c>
      <c r="M2370" s="98">
        <f t="shared" si="271"/>
        <v>374.42885016122449</v>
      </c>
      <c r="N2370" s="98">
        <v>10925.101613769531</v>
      </c>
      <c r="O2370" s="98">
        <v>7304.6750000000002</v>
      </c>
      <c r="P2370" s="98">
        <v>396.28219135802652</v>
      </c>
      <c r="Q2370" s="98">
        <v>11.981966614479056</v>
      </c>
      <c r="R2370" s="98">
        <f t="shared" si="273"/>
        <v>21.480987875224216</v>
      </c>
      <c r="S2370" s="98">
        <f t="shared" si="270"/>
        <v>718.91799686874333</v>
      </c>
      <c r="T2370" s="101">
        <v>14.839086591137781</v>
      </c>
    </row>
    <row r="2371" spans="2:20" x14ac:dyDescent="0.2">
      <c r="B2371" s="100">
        <v>43759.625</v>
      </c>
      <c r="C2371" s="98">
        <v>13.496934940197194</v>
      </c>
      <c r="D2371" s="98">
        <f t="shared" si="274"/>
        <v>11.548060588695028</v>
      </c>
      <c r="E2371" s="98">
        <v>106.93444444444444</v>
      </c>
      <c r="F2371" s="98">
        <f t="shared" si="272"/>
        <v>94.697633423126419</v>
      </c>
      <c r="G2371" s="98">
        <v>77061.2621296328</v>
      </c>
      <c r="H2371" s="98">
        <v>16.614888961227312</v>
      </c>
      <c r="I2371" s="98">
        <v>16290.062637036988</v>
      </c>
      <c r="J2371" s="98">
        <f t="shared" si="268"/>
        <v>90.31955548321713</v>
      </c>
      <c r="K2371" s="98">
        <v>56233.44921875</v>
      </c>
      <c r="L2371" s="98">
        <f t="shared" si="269"/>
        <v>380.18530570980573</v>
      </c>
      <c r="M2371" s="98">
        <f t="shared" si="271"/>
        <v>374.728206684952</v>
      </c>
      <c r="N2371" s="98">
        <v>10543.356791992188</v>
      </c>
      <c r="O2371" s="98">
        <v>7229.2316666666666</v>
      </c>
      <c r="P2371" s="98">
        <v>395.68132716048922</v>
      </c>
      <c r="Q2371" s="98">
        <v>15.496021450683475</v>
      </c>
      <c r="R2371" s="98">
        <f t="shared" si="273"/>
        <v>21.180714427628164</v>
      </c>
      <c r="S2371" s="98">
        <f t="shared" si="270"/>
        <v>929.76128704100847</v>
      </c>
      <c r="T2371" s="101">
        <v>14.244592245855376</v>
      </c>
    </row>
    <row r="2372" spans="2:20" x14ac:dyDescent="0.2">
      <c r="B2372" s="100">
        <v>43759.666666666664</v>
      </c>
      <c r="C2372" s="98">
        <v>13.034023140801324</v>
      </c>
      <c r="D2372" s="98">
        <f t="shared" si="274"/>
        <v>11.517996448445844</v>
      </c>
      <c r="E2372" s="98">
        <v>80.685555555555553</v>
      </c>
      <c r="F2372" s="98">
        <f t="shared" si="272"/>
        <v>93.977485853681969</v>
      </c>
      <c r="G2372" s="98">
        <v>83158.767111110021</v>
      </c>
      <c r="H2372" s="98">
        <v>17.538378906249999</v>
      </c>
      <c r="I2372" s="98">
        <v>17395.488055555557</v>
      </c>
      <c r="J2372" s="98">
        <f t="shared" si="268"/>
        <v>63.14717664930555</v>
      </c>
      <c r="K2372" s="98">
        <v>56233.44921875</v>
      </c>
      <c r="L2372" s="98">
        <f t="shared" si="269"/>
        <v>382.73627978000115</v>
      </c>
      <c r="M2372" s="98">
        <f t="shared" si="271"/>
        <v>375.11269740936291</v>
      </c>
      <c r="N2372" s="98">
        <v>10306.948642578125</v>
      </c>
      <c r="O2372" s="98">
        <v>7213.854166666667</v>
      </c>
      <c r="P2372" s="98">
        <v>395.66393518515758</v>
      </c>
      <c r="Q2372" s="98">
        <v>12.927655405156418</v>
      </c>
      <c r="R2372" s="98">
        <f t="shared" si="273"/>
        <v>20.79608288531448</v>
      </c>
      <c r="S2372" s="98">
        <f t="shared" si="270"/>
        <v>775.65932430938506</v>
      </c>
      <c r="T2372" s="101">
        <v>13.753484668328634</v>
      </c>
    </row>
    <row r="2373" spans="2:20" x14ac:dyDescent="0.2">
      <c r="B2373" s="100">
        <v>43759.708333333336</v>
      </c>
      <c r="C2373" s="98">
        <v>12.558017675901194</v>
      </c>
      <c r="D2373" s="98">
        <f t="shared" si="274"/>
        <v>11.483565170878174</v>
      </c>
      <c r="E2373" s="98">
        <v>109.68398148145941</v>
      </c>
      <c r="F2373" s="98">
        <f t="shared" si="272"/>
        <v>93.828084949800669</v>
      </c>
      <c r="G2373" s="98">
        <v>89232.649829056521</v>
      </c>
      <c r="H2373" s="98">
        <v>20.568402777777777</v>
      </c>
      <c r="I2373" s="98">
        <v>18514.914017615054</v>
      </c>
      <c r="J2373" s="98">
        <f t="shared" si="268"/>
        <v>89.115578703681635</v>
      </c>
      <c r="K2373" s="98">
        <v>56233.44921875</v>
      </c>
      <c r="L2373" s="98">
        <f t="shared" si="269"/>
        <v>378.97816602765687</v>
      </c>
      <c r="M2373" s="98">
        <f t="shared" si="271"/>
        <v>375.31785789782776</v>
      </c>
      <c r="N2373" s="98">
        <v>9892.9756787109382</v>
      </c>
      <c r="O2373" s="98">
        <v>7201.5341666666664</v>
      </c>
      <c r="P2373" s="98">
        <v>395.86750000000001</v>
      </c>
      <c r="Q2373" s="98">
        <v>16.889333972343142</v>
      </c>
      <c r="R2373" s="98">
        <f t="shared" si="273"/>
        <v>20.591811671542082</v>
      </c>
      <c r="S2373" s="98">
        <f t="shared" si="270"/>
        <v>1013.3600383405885</v>
      </c>
      <c r="T2373" s="101">
        <v>13.189095420038308</v>
      </c>
    </row>
    <row r="2374" spans="2:20" x14ac:dyDescent="0.2">
      <c r="B2374" s="100">
        <v>43759.75</v>
      </c>
      <c r="C2374" s="98">
        <v>12.207922196918064</v>
      </c>
      <c r="D2374" s="98">
        <f t="shared" si="274"/>
        <v>11.447560037620192</v>
      </c>
      <c r="E2374" s="98">
        <v>96.346805555555562</v>
      </c>
      <c r="F2374" s="98">
        <f t="shared" si="272"/>
        <v>93.655301384985833</v>
      </c>
      <c r="G2374" s="98">
        <v>95164.368666666618</v>
      </c>
      <c r="H2374" s="98">
        <v>17.012946686922401</v>
      </c>
      <c r="I2374" s="98">
        <v>19638.199444444297</v>
      </c>
      <c r="J2374" s="98">
        <f t="shared" ref="J2374:J2437" si="275">E2374-H2374</f>
        <v>79.333858868633158</v>
      </c>
      <c r="K2374" s="98">
        <v>56233.44921875</v>
      </c>
      <c r="L2374" s="98">
        <f t="shared" ref="L2374:L2437" si="276">P2374-Q2374</f>
        <v>379.3065787056849</v>
      </c>
      <c r="M2374" s="98">
        <f t="shared" si="271"/>
        <v>375.47164863277976</v>
      </c>
      <c r="N2374" s="98">
        <v>9615.4305859374999</v>
      </c>
      <c r="O2374" s="98">
        <v>7202.3549999999996</v>
      </c>
      <c r="P2374" s="98">
        <v>395.79546296295194</v>
      </c>
      <c r="Q2374" s="98">
        <v>16.488884257267021</v>
      </c>
      <c r="R2374" s="98">
        <f t="shared" si="273"/>
        <v>20.435150566219814</v>
      </c>
      <c r="S2374" s="98">
        <f t="shared" ref="S2374:S2437" si="277">Q2374*60</f>
        <v>989.33305543602125</v>
      </c>
      <c r="T2374" s="101">
        <v>12.813613487614525</v>
      </c>
    </row>
    <row r="2375" spans="2:20" x14ac:dyDescent="0.2">
      <c r="B2375" s="100">
        <v>43759.791666666664</v>
      </c>
      <c r="C2375" s="98">
        <v>12.301601078421809</v>
      </c>
      <c r="D2375" s="98">
        <f t="shared" si="274"/>
        <v>11.409507766712499</v>
      </c>
      <c r="E2375" s="98">
        <v>102.6143518518077</v>
      </c>
      <c r="F2375" s="98">
        <f t="shared" si="272"/>
        <v>93.829268720372809</v>
      </c>
      <c r="G2375" s="98">
        <v>101381.23649691396</v>
      </c>
      <c r="H2375" s="98">
        <v>17.329622395833333</v>
      </c>
      <c r="I2375" s="98">
        <v>20780.978055555555</v>
      </c>
      <c r="J2375" s="98">
        <f t="shared" si="275"/>
        <v>85.284729455974372</v>
      </c>
      <c r="K2375" s="98">
        <v>56233.44921875</v>
      </c>
      <c r="L2375" s="98">
        <f t="shared" si="276"/>
        <v>379.05861971230973</v>
      </c>
      <c r="M2375" s="98">
        <f t="shared" si="271"/>
        <v>375.69198727910816</v>
      </c>
      <c r="N2375" s="98">
        <v>9720.1744873046882</v>
      </c>
      <c r="O2375" s="98">
        <v>7196.6525000000001</v>
      </c>
      <c r="P2375" s="98">
        <v>396.00370370369819</v>
      </c>
      <c r="Q2375" s="98">
        <v>16.945083991388479</v>
      </c>
      <c r="R2375" s="98">
        <f t="shared" si="273"/>
        <v>20.215706981619626</v>
      </c>
      <c r="S2375" s="98">
        <f t="shared" si="277"/>
        <v>1016.7050394833087</v>
      </c>
      <c r="T2375" s="101">
        <v>12.659526563107242</v>
      </c>
    </row>
    <row r="2376" spans="2:20" x14ac:dyDescent="0.2">
      <c r="B2376" s="100">
        <v>43759.833333333336</v>
      </c>
      <c r="C2376" s="98">
        <v>12.709928210458408</v>
      </c>
      <c r="D2376" s="98">
        <f t="shared" si="274"/>
        <v>11.392166838420918</v>
      </c>
      <c r="E2376" s="98">
        <v>105.01055555555556</v>
      </c>
      <c r="F2376" s="98">
        <f t="shared" si="272"/>
        <v>93.66780267098919</v>
      </c>
      <c r="G2376" s="98">
        <v>107060.05</v>
      </c>
      <c r="H2376" s="98">
        <v>20.028754340277779</v>
      </c>
      <c r="I2376" s="98">
        <v>21892.243333333332</v>
      </c>
      <c r="J2376" s="98">
        <f t="shared" si="275"/>
        <v>84.981801215277784</v>
      </c>
      <c r="K2376" s="98">
        <v>56233.44921875</v>
      </c>
      <c r="L2376" s="98">
        <f t="shared" si="276"/>
        <v>376.82247842087099</v>
      </c>
      <c r="M2376" s="98">
        <f t="shared" si="271"/>
        <v>375.71697040032535</v>
      </c>
      <c r="N2376" s="98">
        <v>10046.36432779948</v>
      </c>
      <c r="O2376" s="98">
        <v>7202.3833333333332</v>
      </c>
      <c r="P2376" s="98">
        <v>395.96083333333331</v>
      </c>
      <c r="Q2376" s="98">
        <v>19.138354912462333</v>
      </c>
      <c r="R2376" s="98">
        <f t="shared" si="273"/>
        <v>20.176930650524806</v>
      </c>
      <c r="S2376" s="98">
        <f t="shared" si="277"/>
        <v>1148.30129474774</v>
      </c>
      <c r="T2376" s="101">
        <v>13.074282164838579</v>
      </c>
    </row>
    <row r="2377" spans="2:20" x14ac:dyDescent="0.2">
      <c r="B2377" s="100">
        <v>43759.875</v>
      </c>
      <c r="C2377" s="98">
        <v>12.993716074095833</v>
      </c>
      <c r="D2377" s="98">
        <f t="shared" si="274"/>
        <v>11.374309704969173</v>
      </c>
      <c r="E2377" s="98">
        <v>100.15100308641378</v>
      </c>
      <c r="F2377" s="98">
        <f t="shared" si="272"/>
        <v>94.2511444390246</v>
      </c>
      <c r="G2377" s="98">
        <v>113317.35689964268</v>
      </c>
      <c r="H2377" s="98">
        <v>17.486208767361113</v>
      </c>
      <c r="I2377" s="98">
        <v>23019.816018518079</v>
      </c>
      <c r="J2377" s="98">
        <f t="shared" si="275"/>
        <v>82.664794319052675</v>
      </c>
      <c r="K2377" s="98">
        <v>56233.44921875</v>
      </c>
      <c r="L2377" s="98">
        <f t="shared" si="276"/>
        <v>375.25719934132468</v>
      </c>
      <c r="M2377" s="98">
        <f t="shared" si="271"/>
        <v>375.80249417292663</v>
      </c>
      <c r="N2377" s="98">
        <v>10268.626852213541</v>
      </c>
      <c r="O2377" s="98">
        <v>7208.9</v>
      </c>
      <c r="P2377" s="98">
        <v>395.30138888888888</v>
      </c>
      <c r="Q2377" s="98">
        <v>20.044189547564212</v>
      </c>
      <c r="R2377" s="98">
        <f t="shared" si="273"/>
        <v>20.06779962483677</v>
      </c>
      <c r="S2377" s="98">
        <f t="shared" si="277"/>
        <v>1202.6513728538528</v>
      </c>
      <c r="T2377" s="101">
        <v>13.422276870939466</v>
      </c>
    </row>
    <row r="2378" spans="2:20" x14ac:dyDescent="0.2">
      <c r="B2378" s="100">
        <v>43759.916666666664</v>
      </c>
      <c r="C2378" s="98">
        <v>13.246952473852369</v>
      </c>
      <c r="D2378" s="98">
        <f t="shared" si="274"/>
        <v>11.366486745836738</v>
      </c>
      <c r="E2378" s="98">
        <v>112.96861111111112</v>
      </c>
      <c r="F2378" s="98">
        <f t="shared" si="272"/>
        <v>94.630912957543103</v>
      </c>
      <c r="G2378" s="98">
        <v>119372.35791961856</v>
      </c>
      <c r="H2378" s="98">
        <v>16.536751302083335</v>
      </c>
      <c r="I2378" s="98">
        <v>24134.812374999896</v>
      </c>
      <c r="J2378" s="98">
        <f t="shared" si="275"/>
        <v>96.431859809027785</v>
      </c>
      <c r="K2378" s="98">
        <v>56233.44921875</v>
      </c>
      <c r="L2378" s="98">
        <f t="shared" si="276"/>
        <v>371.34904909991968</v>
      </c>
      <c r="M2378" s="98">
        <f t="shared" si="271"/>
        <v>375.68637496812289</v>
      </c>
      <c r="N2378" s="98">
        <v>10499.590847981772</v>
      </c>
      <c r="O2378" s="98">
        <v>7221.6941666666671</v>
      </c>
      <c r="P2378" s="98">
        <v>395.54291666666666</v>
      </c>
      <c r="Q2378" s="98">
        <v>24.19386756674697</v>
      </c>
      <c r="R2378" s="98">
        <f t="shared" si="273"/>
        <v>20.162701622852232</v>
      </c>
      <c r="S2378" s="98">
        <f t="shared" si="277"/>
        <v>1451.6320540048182</v>
      </c>
      <c r="T2378" s="101">
        <v>13.754231682236616</v>
      </c>
    </row>
    <row r="2379" spans="2:20" x14ac:dyDescent="0.2">
      <c r="B2379" s="100">
        <v>43759.958333333336</v>
      </c>
      <c r="C2379" s="98">
        <v>12.949951216203885</v>
      </c>
      <c r="D2379" s="98">
        <f t="shared" si="274"/>
        <v>11.366375014273681</v>
      </c>
      <c r="E2379" s="98">
        <v>82.393333333333331</v>
      </c>
      <c r="F2379" s="98">
        <f t="shared" si="272"/>
        <v>93.895901383469038</v>
      </c>
      <c r="G2379" s="98">
        <v>125556.0781388887</v>
      </c>
      <c r="H2379" s="98">
        <v>18.159125434027779</v>
      </c>
      <c r="I2379" s="98">
        <v>25307.602777777778</v>
      </c>
      <c r="J2379" s="98">
        <f t="shared" si="275"/>
        <v>64.234207899305545</v>
      </c>
      <c r="K2379" s="98">
        <v>56233.44921875</v>
      </c>
      <c r="L2379" s="98">
        <f t="shared" si="276"/>
        <v>372.02330936413671</v>
      </c>
      <c r="M2379" s="98">
        <f t="shared" si="271"/>
        <v>375.61069368021691</v>
      </c>
      <c r="N2379" s="98">
        <v>10274.512744140626</v>
      </c>
      <c r="O2379" s="98">
        <v>7210.0708333333332</v>
      </c>
      <c r="P2379" s="98">
        <v>395.14824074074625</v>
      </c>
      <c r="Q2379" s="98">
        <v>23.124931376609538</v>
      </c>
      <c r="R2379" s="98">
        <f t="shared" si="273"/>
        <v>20.205126737918683</v>
      </c>
      <c r="S2379" s="98">
        <f t="shared" si="277"/>
        <v>1387.4958825965723</v>
      </c>
      <c r="T2379" s="101">
        <v>13.785781963842714</v>
      </c>
    </row>
    <row r="2380" spans="2:20" x14ac:dyDescent="0.2">
      <c r="B2380" s="100">
        <v>43760</v>
      </c>
      <c r="C2380" s="98">
        <v>12.785628458658854</v>
      </c>
      <c r="D2380" s="98">
        <f t="shared" si="274"/>
        <v>11.394077458969818</v>
      </c>
      <c r="E2380" s="98">
        <v>120.7667129629602</v>
      </c>
      <c r="F2380" s="98">
        <f t="shared" si="272"/>
        <v>94.442384793962773</v>
      </c>
      <c r="G2380" s="98">
        <v>131975.58718637945</v>
      </c>
      <c r="H2380" s="98">
        <v>20.697070312499999</v>
      </c>
      <c r="I2380" s="98">
        <v>26469.371089906625</v>
      </c>
      <c r="J2380" s="98">
        <f t="shared" si="275"/>
        <v>100.0696426504602</v>
      </c>
      <c r="K2380" s="98">
        <v>56233.44921875</v>
      </c>
      <c r="L2380" s="98">
        <f t="shared" si="276"/>
        <v>375.60711953317798</v>
      </c>
      <c r="M2380" s="98">
        <f t="shared" si="271"/>
        <v>375.71057340715674</v>
      </c>
      <c r="N2380" s="98">
        <v>10120.522672526042</v>
      </c>
      <c r="O2380" s="98">
        <v>7229.7141666666666</v>
      </c>
      <c r="P2380" s="98">
        <v>395.61175925927029</v>
      </c>
      <c r="Q2380" s="98">
        <v>20.004639726092314</v>
      </c>
      <c r="R2380" s="98">
        <f t="shared" si="273"/>
        <v>20.104128183818879</v>
      </c>
      <c r="S2380" s="98">
        <f t="shared" si="277"/>
        <v>1200.2783835655389</v>
      </c>
      <c r="T2380" s="101">
        <v>13.70006116012868</v>
      </c>
    </row>
    <row r="2381" spans="2:20" x14ac:dyDescent="0.2">
      <c r="B2381" s="100">
        <v>43760.041666666664</v>
      </c>
      <c r="C2381" s="98">
        <v>10.462006317924502</v>
      </c>
      <c r="D2381" s="98">
        <f t="shared" si="274"/>
        <v>11.394576148658343</v>
      </c>
      <c r="E2381" s="98">
        <v>93.819953703731301</v>
      </c>
      <c r="F2381" s="98">
        <f t="shared" si="272"/>
        <v>94.415160642729347</v>
      </c>
      <c r="G2381" s="98">
        <v>3675.3006501187219</v>
      </c>
      <c r="H2381" s="98">
        <v>16.052907986111112</v>
      </c>
      <c r="I2381" s="98">
        <v>842.12583333333339</v>
      </c>
      <c r="J2381" s="98">
        <f t="shared" si="275"/>
        <v>77.767045717620192</v>
      </c>
      <c r="K2381" s="98">
        <v>7887.654816797045</v>
      </c>
      <c r="L2381" s="98">
        <f t="shared" si="276"/>
        <v>369.17193977260757</v>
      </c>
      <c r="M2381" s="98">
        <f t="shared" si="271"/>
        <v>375.48047950366623</v>
      </c>
      <c r="N2381" s="98">
        <v>8802.2984029134113</v>
      </c>
      <c r="O2381" s="98">
        <v>7196.085</v>
      </c>
      <c r="P2381" s="98">
        <v>395.91074074076283</v>
      </c>
      <c r="Q2381" s="98">
        <v>26.738800968155264</v>
      </c>
      <c r="R2381" s="98">
        <f t="shared" si="273"/>
        <v>20.343898013236064</v>
      </c>
      <c r="S2381" s="98">
        <f t="shared" si="277"/>
        <v>1604.3280580893158</v>
      </c>
      <c r="T2381" s="101">
        <v>12.23802653674683</v>
      </c>
    </row>
    <row r="2382" spans="2:20" x14ac:dyDescent="0.2">
      <c r="B2382" s="100">
        <v>43760.083333333336</v>
      </c>
      <c r="C2382" s="98">
        <v>8.7990101697312717</v>
      </c>
      <c r="D2382" s="98">
        <f t="shared" si="274"/>
        <v>11.402882388654588</v>
      </c>
      <c r="E2382" s="98">
        <v>104.41329861111112</v>
      </c>
      <c r="F2382" s="98">
        <f t="shared" si="272"/>
        <v>95.081983635541633</v>
      </c>
      <c r="G2382" s="98">
        <v>8873.9272222222226</v>
      </c>
      <c r="H2382" s="98">
        <v>17.188335503472221</v>
      </c>
      <c r="I2382" s="98">
        <v>1660.421111111111</v>
      </c>
      <c r="J2382" s="98">
        <f t="shared" si="275"/>
        <v>87.224963107638899</v>
      </c>
      <c r="K2382" s="98">
        <v>21854.721369447972</v>
      </c>
      <c r="L2382" s="98">
        <f t="shared" si="276"/>
        <v>371.15593417965704</v>
      </c>
      <c r="M2382" s="98">
        <f t="shared" si="271"/>
        <v>375.37557498348173</v>
      </c>
      <c r="N2382" s="98">
        <v>7710.8523881022138</v>
      </c>
      <c r="O2382" s="98">
        <v>7194.0858333333335</v>
      </c>
      <c r="P2382" s="98">
        <v>396.06101851851577</v>
      </c>
      <c r="Q2382" s="98">
        <v>24.905084338858725</v>
      </c>
      <c r="R2382" s="98">
        <f t="shared" si="273"/>
        <v>20.453316422308372</v>
      </c>
      <c r="S2382" s="98">
        <f t="shared" si="277"/>
        <v>1494.3050603315235</v>
      </c>
      <c r="T2382" s="101">
        <v>10.615659712396381</v>
      </c>
    </row>
    <row r="2383" spans="2:20" x14ac:dyDescent="0.2">
      <c r="B2383" s="100">
        <v>43760.125</v>
      </c>
      <c r="C2383" s="98">
        <v>7.4118613179524742</v>
      </c>
      <c r="D2383" s="98">
        <f t="shared" si="274"/>
        <v>11.401875869542456</v>
      </c>
      <c r="E2383" s="98">
        <v>105.90777777777778</v>
      </c>
      <c r="F2383" s="98">
        <f t="shared" si="272"/>
        <v>95.044865579986094</v>
      </c>
      <c r="G2383" s="98">
        <v>14693.761111111111</v>
      </c>
      <c r="H2383" s="98">
        <v>20.014898003472222</v>
      </c>
      <c r="I2383" s="98">
        <v>2796.7115625000001</v>
      </c>
      <c r="J2383" s="98">
        <f t="shared" si="275"/>
        <v>85.892879774305555</v>
      </c>
      <c r="K2383" s="98">
        <v>33998.530780707464</v>
      </c>
      <c r="L2383" s="98">
        <f t="shared" si="276"/>
        <v>374.94440302186337</v>
      </c>
      <c r="M2383" s="98">
        <f t="shared" si="271"/>
        <v>375.33245176210784</v>
      </c>
      <c r="N2383" s="98">
        <v>6663.0958386230468</v>
      </c>
      <c r="O2383" s="98">
        <v>7192.1383333333333</v>
      </c>
      <c r="P2383" s="98">
        <v>395.70851851852404</v>
      </c>
      <c r="Q2383" s="98">
        <v>20.764115496660686</v>
      </c>
      <c r="R2383" s="98">
        <f t="shared" si="273"/>
        <v>20.474046896768467</v>
      </c>
      <c r="S2383" s="98">
        <f t="shared" si="277"/>
        <v>1245.8469297996412</v>
      </c>
      <c r="T2383" s="101">
        <v>8.9247077130384014</v>
      </c>
    </row>
    <row r="2384" spans="2:20" x14ac:dyDescent="0.2">
      <c r="B2384" s="100">
        <v>43760.166666666664</v>
      </c>
      <c r="C2384" s="98">
        <v>6.5479446270068484</v>
      </c>
      <c r="D2384" s="98">
        <f t="shared" si="274"/>
        <v>11.403750628437443</v>
      </c>
      <c r="E2384" s="98">
        <v>101.30226851851576</v>
      </c>
      <c r="F2384" s="98">
        <f t="shared" si="272"/>
        <v>95.809132555294596</v>
      </c>
      <c r="G2384" s="98">
        <v>20937.18104575263</v>
      </c>
      <c r="H2384" s="98">
        <v>18.22941623263889</v>
      </c>
      <c r="I2384" s="98">
        <v>3998.1290740744853</v>
      </c>
      <c r="J2384" s="98">
        <f t="shared" si="275"/>
        <v>83.072852285876877</v>
      </c>
      <c r="K2384" s="98">
        <v>41552.651068793406</v>
      </c>
      <c r="L2384" s="98">
        <f t="shared" si="276"/>
        <v>374.1684656111151</v>
      </c>
      <c r="M2384" s="98">
        <f t="shared" si="271"/>
        <v>375.40596075634971</v>
      </c>
      <c r="N2384" s="98">
        <v>5970.4477303059894</v>
      </c>
      <c r="O2384" s="98">
        <v>7189.439166666667</v>
      </c>
      <c r="P2384" s="98">
        <v>395.8822222222222</v>
      </c>
      <c r="Q2384" s="98">
        <v>21.713756611107126</v>
      </c>
      <c r="R2384" s="98">
        <f t="shared" si="273"/>
        <v>20.406353874749666</v>
      </c>
      <c r="S2384" s="98">
        <f t="shared" si="277"/>
        <v>1302.8253966664277</v>
      </c>
      <c r="T2384" s="101">
        <v>7.7638893688290329</v>
      </c>
    </row>
    <row r="2385" spans="2:20" x14ac:dyDescent="0.2">
      <c r="B2385" s="100">
        <v>43760.208333333336</v>
      </c>
      <c r="C2385" s="98">
        <v>6.0851030728690478</v>
      </c>
      <c r="D2385" s="98">
        <f t="shared" si="274"/>
        <v>11.399468866938845</v>
      </c>
      <c r="E2385" s="98">
        <v>105.32898148147596</v>
      </c>
      <c r="F2385" s="98">
        <f t="shared" si="272"/>
        <v>96.340594746652414</v>
      </c>
      <c r="G2385" s="98">
        <v>26923.849116161666</v>
      </c>
      <c r="H2385" s="98">
        <v>16.631087239583334</v>
      </c>
      <c r="I2385" s="98">
        <v>5204.1052490740849</v>
      </c>
      <c r="J2385" s="98">
        <f t="shared" si="275"/>
        <v>88.697894241892627</v>
      </c>
      <c r="K2385" s="98">
        <v>47472.616958550345</v>
      </c>
      <c r="L2385" s="98">
        <f t="shared" si="276"/>
        <v>369.89323729551916</v>
      </c>
      <c r="M2385" s="98">
        <f t="shared" si="271"/>
        <v>375.22392322399099</v>
      </c>
      <c r="N2385" s="98">
        <v>5576.762109781901</v>
      </c>
      <c r="O2385" s="98">
        <v>7186.2749999999996</v>
      </c>
      <c r="P2385" s="98">
        <v>396.15342592593697</v>
      </c>
      <c r="Q2385" s="98">
        <v>26.260188630417819</v>
      </c>
      <c r="R2385" s="98">
        <f t="shared" si="273"/>
        <v>20.6040318392076</v>
      </c>
      <c r="S2385" s="98">
        <f t="shared" si="277"/>
        <v>1575.6113178250691</v>
      </c>
      <c r="T2385" s="101">
        <v>6.928186506514515</v>
      </c>
    </row>
    <row r="2386" spans="2:20" x14ac:dyDescent="0.2">
      <c r="B2386" s="100">
        <v>43760.25</v>
      </c>
      <c r="C2386" s="98">
        <v>5.7568290772519282</v>
      </c>
      <c r="D2386" s="98">
        <f t="shared" si="274"/>
        <v>11.397777532427412</v>
      </c>
      <c r="E2386" s="98">
        <v>73.501944444444447</v>
      </c>
      <c r="F2386" s="98">
        <f t="shared" si="272"/>
        <v>95.384564654059815</v>
      </c>
      <c r="G2386" s="98">
        <v>32577.253777779209</v>
      </c>
      <c r="H2386" s="98">
        <v>17.345052083333332</v>
      </c>
      <c r="I2386" s="98">
        <v>6377.6788888888887</v>
      </c>
      <c r="J2386" s="98">
        <f t="shared" si="275"/>
        <v>56.156892361111119</v>
      </c>
      <c r="K2386" s="98">
        <v>53440.197484809025</v>
      </c>
      <c r="L2386" s="98">
        <f t="shared" si="276"/>
        <v>374.16796457923539</v>
      </c>
      <c r="M2386" s="98">
        <f t="shared" si="271"/>
        <v>375.26860629884328</v>
      </c>
      <c r="N2386" s="98">
        <v>5439.2452026367191</v>
      </c>
      <c r="O2386" s="98">
        <v>7189.3041666666668</v>
      </c>
      <c r="P2386" s="98">
        <v>395.62611111111113</v>
      </c>
      <c r="Q2386" s="98">
        <v>21.458146531875762</v>
      </c>
      <c r="R2386" s="98">
        <f t="shared" si="273"/>
        <v>20.545547507741087</v>
      </c>
      <c r="S2386" s="98">
        <f t="shared" si="277"/>
        <v>1287.4887919125458</v>
      </c>
      <c r="T2386" s="101">
        <v>6.5963507952034064</v>
      </c>
    </row>
    <row r="2387" spans="2:20" x14ac:dyDescent="0.2">
      <c r="B2387" s="100">
        <v>43760.291666666664</v>
      </c>
      <c r="C2387" s="98">
        <v>5.9048783053240426</v>
      </c>
      <c r="D2387" s="98">
        <f t="shared" si="274"/>
        <v>11.393557406663691</v>
      </c>
      <c r="E2387" s="98">
        <v>95.550277777777779</v>
      </c>
      <c r="F2387" s="98">
        <f t="shared" si="272"/>
        <v>95.477050765171739</v>
      </c>
      <c r="G2387" s="98">
        <v>38035.370994830133</v>
      </c>
      <c r="H2387" s="98">
        <v>20.903461371527779</v>
      </c>
      <c r="I2387" s="98">
        <v>7570.9055555555551</v>
      </c>
      <c r="J2387" s="98">
        <f t="shared" si="275"/>
        <v>74.646816406249997</v>
      </c>
      <c r="K2387" s="98">
        <v>56598.898282335067</v>
      </c>
      <c r="L2387" s="98">
        <f t="shared" si="276"/>
        <v>374.53090209116124</v>
      </c>
      <c r="M2387" s="98">
        <f t="shared" si="271"/>
        <v>375.34237106060226</v>
      </c>
      <c r="N2387" s="98">
        <v>5644.3907706705731</v>
      </c>
      <c r="O2387" s="98">
        <v>7183.4691666666668</v>
      </c>
      <c r="P2387" s="98">
        <v>395.92027777777776</v>
      </c>
      <c r="Q2387" s="98">
        <v>21.389375686616532</v>
      </c>
      <c r="R2387" s="98">
        <f t="shared" si="273"/>
        <v>20.492859134871043</v>
      </c>
      <c r="S2387" s="98">
        <f t="shared" si="277"/>
        <v>1283.362541196992</v>
      </c>
      <c r="T2387" s="101">
        <v>6.402160752172672</v>
      </c>
    </row>
    <row r="2388" spans="2:20" x14ac:dyDescent="0.2">
      <c r="B2388" s="100">
        <v>43760.333333333336</v>
      </c>
      <c r="C2388" s="98">
        <v>7.2320065506004418</v>
      </c>
      <c r="D2388" s="98">
        <f t="shared" si="274"/>
        <v>11.390581549555469</v>
      </c>
      <c r="E2388" s="98">
        <v>81.902222222222221</v>
      </c>
      <c r="F2388" s="98">
        <f t="shared" si="272"/>
        <v>95.286391042949504</v>
      </c>
      <c r="G2388" s="98">
        <v>42815.264141412044</v>
      </c>
      <c r="H2388" s="98">
        <v>16.982248263888888</v>
      </c>
      <c r="I2388" s="98">
        <v>8754.7919444439976</v>
      </c>
      <c r="J2388" s="98">
        <f t="shared" si="275"/>
        <v>64.91997395833333</v>
      </c>
      <c r="K2388" s="98">
        <v>56601.70703125</v>
      </c>
      <c r="L2388" s="98">
        <f t="shared" si="276"/>
        <v>368.72582065551649</v>
      </c>
      <c r="M2388" s="98">
        <f t="shared" si="271"/>
        <v>375.15738414750041</v>
      </c>
      <c r="N2388" s="98">
        <v>6662.4782995605465</v>
      </c>
      <c r="O2388" s="98">
        <v>7187.9049999999997</v>
      </c>
      <c r="P2388" s="98">
        <v>395.33300925926204</v>
      </c>
      <c r="Q2388" s="98">
        <v>26.607188603745566</v>
      </c>
      <c r="R2388" s="98">
        <f t="shared" si="273"/>
        <v>20.646605693034697</v>
      </c>
      <c r="S2388" s="98">
        <f t="shared" si="277"/>
        <v>1596.431316224734</v>
      </c>
      <c r="T2388" s="101">
        <v>7.1110464839460716</v>
      </c>
    </row>
    <row r="2389" spans="2:20" x14ac:dyDescent="0.2">
      <c r="B2389" s="100">
        <v>43760.375</v>
      </c>
      <c r="C2389" s="98">
        <v>11.323108263073696</v>
      </c>
      <c r="D2389" s="98">
        <f t="shared" si="274"/>
        <v>11.391848744044657</v>
      </c>
      <c r="E2389" s="98">
        <v>73.521789215658274</v>
      </c>
      <c r="F2389" s="98">
        <f t="shared" si="272"/>
        <v>95.457419297306743</v>
      </c>
      <c r="G2389" s="98">
        <v>47876.148255813125</v>
      </c>
      <c r="H2389" s="98">
        <v>15.920421006944444</v>
      </c>
      <c r="I2389" s="98">
        <v>10010.12638888889</v>
      </c>
      <c r="J2389" s="98">
        <f t="shared" si="275"/>
        <v>57.601368208713829</v>
      </c>
      <c r="K2389" s="98">
        <v>56601.70703125</v>
      </c>
      <c r="L2389" s="98">
        <f t="shared" si="276"/>
        <v>373.44499051881382</v>
      </c>
      <c r="M2389" s="98">
        <f t="shared" si="271"/>
        <v>375.14535938717546</v>
      </c>
      <c r="N2389" s="98">
        <v>9365.8489066569018</v>
      </c>
      <c r="O2389" s="98">
        <v>7202.4650000000001</v>
      </c>
      <c r="P2389" s="98">
        <v>395.57640740741044</v>
      </c>
      <c r="Q2389" s="98">
        <v>22.131416888596593</v>
      </c>
      <c r="R2389" s="98">
        <f t="shared" si="273"/>
        <v>20.637971502742484</v>
      </c>
      <c r="S2389" s="98">
        <f t="shared" si="277"/>
        <v>1327.8850133157955</v>
      </c>
      <c r="T2389" s="101">
        <v>9.8359644818857976</v>
      </c>
    </row>
    <row r="2390" spans="2:20" x14ac:dyDescent="0.2">
      <c r="B2390" s="100">
        <v>43760.416666666664</v>
      </c>
      <c r="C2390" s="98">
        <v>15.417666014035543</v>
      </c>
      <c r="D2390" s="98">
        <f t="shared" si="274"/>
        <v>11.385451430878106</v>
      </c>
      <c r="E2390" s="98">
        <v>102.12861111111111</v>
      </c>
      <c r="F2390" s="98">
        <f t="shared" si="272"/>
        <v>96.204194760269445</v>
      </c>
      <c r="G2390" s="98">
        <v>52697.427777777775</v>
      </c>
      <c r="H2390" s="98">
        <v>20.181901041666666</v>
      </c>
      <c r="I2390" s="98">
        <v>11246.818611111112</v>
      </c>
      <c r="J2390" s="98">
        <f t="shared" si="275"/>
        <v>81.94671006944445</v>
      </c>
      <c r="K2390" s="98">
        <v>56601.70703125</v>
      </c>
      <c r="L2390" s="98">
        <f t="shared" si="276"/>
        <v>376.05711116479085</v>
      </c>
      <c r="M2390" s="98">
        <f t="shared" si="271"/>
        <v>375.26332282116641</v>
      </c>
      <c r="N2390" s="98">
        <v>11643.624149576823</v>
      </c>
      <c r="O2390" s="98">
        <v>7598.3291666666664</v>
      </c>
      <c r="P2390" s="98">
        <v>395.97854938271144</v>
      </c>
      <c r="Q2390" s="98">
        <v>19.92143821792056</v>
      </c>
      <c r="R2390" s="98">
        <f t="shared" si="273"/>
        <v>20.514134869163058</v>
      </c>
      <c r="S2390" s="98">
        <f t="shared" si="277"/>
        <v>1195.2862930752335</v>
      </c>
      <c r="T2390" s="101">
        <v>14.157202857961723</v>
      </c>
    </row>
    <row r="2391" spans="2:20" x14ac:dyDescent="0.2">
      <c r="B2391" s="100">
        <v>43760.458333333336</v>
      </c>
      <c r="C2391" s="98">
        <v>15.878209070629543</v>
      </c>
      <c r="D2391" s="98">
        <f t="shared" si="274"/>
        <v>11.372841031808845</v>
      </c>
      <c r="E2391" s="98">
        <v>87.196250000000006</v>
      </c>
      <c r="F2391" s="98">
        <f t="shared" si="272"/>
        <v>96.478349852862038</v>
      </c>
      <c r="G2391" s="98">
        <v>58083.715957446097</v>
      </c>
      <c r="H2391" s="98">
        <v>17.051736111111111</v>
      </c>
      <c r="I2391" s="98">
        <v>12503.825972222223</v>
      </c>
      <c r="J2391" s="98">
        <f t="shared" si="275"/>
        <v>70.144513888888895</v>
      </c>
      <c r="K2391" s="98">
        <v>56601.70703125</v>
      </c>
      <c r="L2391" s="98">
        <f t="shared" si="276"/>
        <v>368.70831540411496</v>
      </c>
      <c r="M2391" s="98">
        <f t="shared" si="271"/>
        <v>374.991091275087</v>
      </c>
      <c r="N2391" s="98">
        <v>11881.45274251302</v>
      </c>
      <c r="O2391" s="98">
        <v>7723.350833333333</v>
      </c>
      <c r="P2391" s="98">
        <v>395.52472222222224</v>
      </c>
      <c r="Q2391" s="98">
        <v>26.816406818107289</v>
      </c>
      <c r="R2391" s="98">
        <f t="shared" si="273"/>
        <v>20.784989100427669</v>
      </c>
      <c r="S2391" s="98">
        <f t="shared" si="277"/>
        <v>1608.9844090864374</v>
      </c>
      <c r="T2391" s="101">
        <v>15.848756582345167</v>
      </c>
    </row>
    <row r="2392" spans="2:20" x14ac:dyDescent="0.2">
      <c r="B2392" s="100">
        <v>43760.5</v>
      </c>
      <c r="C2392" s="98">
        <v>14.753165343072679</v>
      </c>
      <c r="D2392" s="98">
        <f t="shared" si="274"/>
        <v>11.346859935006911</v>
      </c>
      <c r="E2392" s="98">
        <v>105.36388888888889</v>
      </c>
      <c r="F2392" s="98">
        <f t="shared" si="272"/>
        <v>96.916127630639835</v>
      </c>
      <c r="G2392" s="98">
        <v>63858.944089825949</v>
      </c>
      <c r="H2392" s="98">
        <v>16.656846788194443</v>
      </c>
      <c r="I2392" s="98">
        <v>13730.377453703739</v>
      </c>
      <c r="J2392" s="98">
        <f t="shared" si="275"/>
        <v>88.707042100694451</v>
      </c>
      <c r="K2392" s="98">
        <v>56601.70703125</v>
      </c>
      <c r="L2392" s="98">
        <f t="shared" si="276"/>
        <v>370.0428747207464</v>
      </c>
      <c r="M2392" s="98">
        <f t="shared" si="271"/>
        <v>374.98695212754342</v>
      </c>
      <c r="N2392" s="98">
        <v>11325.343184407551</v>
      </c>
      <c r="O2392" s="98">
        <v>7429.7166666666662</v>
      </c>
      <c r="P2392" s="98">
        <v>395.67660493827526</v>
      </c>
      <c r="Q2392" s="98">
        <v>25.633730217528839</v>
      </c>
      <c r="R2392" s="98">
        <f t="shared" si="273"/>
        <v>20.774762250029095</v>
      </c>
      <c r="S2392" s="98">
        <f t="shared" si="277"/>
        <v>1538.0238130517303</v>
      </c>
      <c r="T2392" s="101">
        <v>15.664975059249231</v>
      </c>
    </row>
    <row r="2393" spans="2:20" x14ac:dyDescent="0.2">
      <c r="B2393" s="100">
        <v>43760.541666666664</v>
      </c>
      <c r="C2393" s="98">
        <v>14.580436491436428</v>
      </c>
      <c r="D2393" s="98">
        <f t="shared" si="274"/>
        <v>11.348418169184072</v>
      </c>
      <c r="E2393" s="98">
        <v>79.556666666666672</v>
      </c>
      <c r="F2393" s="98">
        <f t="shared" si="272"/>
        <v>96.563153093602793</v>
      </c>
      <c r="G2393" s="98">
        <v>69718.774999999994</v>
      </c>
      <c r="H2393" s="98">
        <v>17.988671875000001</v>
      </c>
      <c r="I2393" s="98">
        <v>14986.620277777778</v>
      </c>
      <c r="J2393" s="98">
        <f t="shared" si="275"/>
        <v>61.567994791666671</v>
      </c>
      <c r="K2393" s="98">
        <v>56601.70703125</v>
      </c>
      <c r="L2393" s="98">
        <f t="shared" si="276"/>
        <v>375.06489877338208</v>
      </c>
      <c r="M2393" s="98">
        <f t="shared" si="271"/>
        <v>374.8208828427899</v>
      </c>
      <c r="N2393" s="98">
        <v>11185.122569173178</v>
      </c>
      <c r="O2393" s="98">
        <v>7365.4324999999999</v>
      </c>
      <c r="P2393" s="98">
        <v>395.49135802474285</v>
      </c>
      <c r="Q2393" s="98">
        <v>20.426459251360761</v>
      </c>
      <c r="R2393" s="98">
        <f t="shared" si="273"/>
        <v>20.916709878406021</v>
      </c>
      <c r="S2393" s="98">
        <f t="shared" si="277"/>
        <v>1225.5875550816456</v>
      </c>
      <c r="T2393" s="101">
        <v>14.890493994553884</v>
      </c>
    </row>
    <row r="2394" spans="2:20" x14ac:dyDescent="0.2">
      <c r="B2394" s="100">
        <v>43760.583333333336</v>
      </c>
      <c r="C2394" s="98">
        <v>13.910435354974535</v>
      </c>
      <c r="D2394" s="98">
        <f t="shared" si="274"/>
        <v>11.347805643391331</v>
      </c>
      <c r="E2394" s="98">
        <v>110.19633333335319</v>
      </c>
      <c r="F2394" s="98">
        <f t="shared" si="272"/>
        <v>97.385234112122149</v>
      </c>
      <c r="G2394" s="98">
        <v>76014.313888888035</v>
      </c>
      <c r="H2394" s="98">
        <v>20.796006944444443</v>
      </c>
      <c r="I2394" s="98">
        <v>16221.220277777778</v>
      </c>
      <c r="J2394" s="98">
        <f t="shared" si="275"/>
        <v>89.400326388908752</v>
      </c>
      <c r="K2394" s="98">
        <v>56601.70703125</v>
      </c>
      <c r="L2394" s="98">
        <f t="shared" si="276"/>
        <v>369.87477497969496</v>
      </c>
      <c r="M2394" s="98">
        <f t="shared" si="271"/>
        <v>374.21982243596273</v>
      </c>
      <c r="N2394" s="98">
        <v>10819.488225911458</v>
      </c>
      <c r="O2394" s="98">
        <v>7255.4608333333335</v>
      </c>
      <c r="P2394" s="98">
        <v>395.54712962965169</v>
      </c>
      <c r="Q2394" s="98">
        <v>25.672354649956752</v>
      </c>
      <c r="R2394" s="98">
        <f t="shared" si="273"/>
        <v>21.48714271321759</v>
      </c>
      <c r="S2394" s="98">
        <f t="shared" si="277"/>
        <v>1540.3412789974052</v>
      </c>
      <c r="T2394" s="101">
        <v>14.766729775046437</v>
      </c>
    </row>
    <row r="2395" spans="2:20" x14ac:dyDescent="0.2">
      <c r="B2395" s="100">
        <v>43760.625</v>
      </c>
      <c r="C2395" s="98">
        <v>13.459281432363722</v>
      </c>
      <c r="D2395" s="98">
        <f t="shared" si="274"/>
        <v>11.3462367472316</v>
      </c>
      <c r="E2395" s="98">
        <v>80.956666666666663</v>
      </c>
      <c r="F2395" s="98">
        <f t="shared" si="272"/>
        <v>96.302826704714718</v>
      </c>
      <c r="G2395" s="98">
        <v>81319.72915793088</v>
      </c>
      <c r="H2395" s="98">
        <v>17.367773437499999</v>
      </c>
      <c r="I2395" s="98">
        <v>17421.121944443996</v>
      </c>
      <c r="J2395" s="98">
        <f t="shared" si="275"/>
        <v>63.588893229166665</v>
      </c>
      <c r="K2395" s="98">
        <v>56601.70703125</v>
      </c>
      <c r="L2395" s="98">
        <f t="shared" si="276"/>
        <v>371.78073525869598</v>
      </c>
      <c r="M2395" s="98">
        <f t="shared" ref="M2395:M2458" si="278">AVERAGE(L2372:L2395)</f>
        <v>373.86963200049973</v>
      </c>
      <c r="N2395" s="98">
        <v>10816.350002441406</v>
      </c>
      <c r="O2395" s="98">
        <v>7263.1483333333335</v>
      </c>
      <c r="P2395" s="98">
        <v>396.04444444442788</v>
      </c>
      <c r="Q2395" s="98">
        <v>24.263709185731908</v>
      </c>
      <c r="R2395" s="98">
        <f t="shared" si="273"/>
        <v>21.852463035511274</v>
      </c>
      <c r="S2395" s="98">
        <f t="shared" si="277"/>
        <v>1455.8225511439146</v>
      </c>
      <c r="T2395" s="101">
        <v>13.923618116842375</v>
      </c>
    </row>
    <row r="2396" spans="2:20" x14ac:dyDescent="0.2">
      <c r="B2396" s="100">
        <v>43760.666666666664</v>
      </c>
      <c r="C2396" s="98">
        <v>13.007592147897878</v>
      </c>
      <c r="D2396" s="98">
        <f t="shared" si="274"/>
        <v>11.345135455860623</v>
      </c>
      <c r="E2396" s="98">
        <v>93.096111111111114</v>
      </c>
      <c r="F2396" s="98">
        <f t="shared" si="272"/>
        <v>96.819933186196181</v>
      </c>
      <c r="G2396" s="98">
        <v>86541.280083854988</v>
      </c>
      <c r="H2396" s="98">
        <v>17.480772569444444</v>
      </c>
      <c r="I2396" s="98">
        <v>18632.113611111112</v>
      </c>
      <c r="J2396" s="98">
        <f t="shared" si="275"/>
        <v>75.615338541666674</v>
      </c>
      <c r="K2396" s="98">
        <v>56601.70703125</v>
      </c>
      <c r="L2396" s="98">
        <f t="shared" si="276"/>
        <v>373.21344009528559</v>
      </c>
      <c r="M2396" s="98">
        <f t="shared" si="278"/>
        <v>373.47284701363657</v>
      </c>
      <c r="N2396" s="98">
        <v>10583.307015787761</v>
      </c>
      <c r="O2396" s="98">
        <v>7223.9025000000001</v>
      </c>
      <c r="P2396" s="98">
        <v>395.35638888888889</v>
      </c>
      <c r="Q2396" s="98">
        <v>22.142948793603313</v>
      </c>
      <c r="R2396" s="98">
        <f t="shared" si="273"/>
        <v>22.23643359336323</v>
      </c>
      <c r="S2396" s="98">
        <f t="shared" si="277"/>
        <v>1328.5769276161989</v>
      </c>
      <c r="T2396" s="101">
        <v>13.599191522298304</v>
      </c>
    </row>
    <row r="2397" spans="2:20" x14ac:dyDescent="0.2">
      <c r="B2397" s="100">
        <v>43760.708333333336</v>
      </c>
      <c r="C2397" s="98">
        <v>12.495366866494296</v>
      </c>
      <c r="D2397" s="98">
        <f t="shared" si="274"/>
        <v>11.342525005468671</v>
      </c>
      <c r="E2397" s="98">
        <v>91.4939814814594</v>
      </c>
      <c r="F2397" s="98">
        <f t="shared" ref="F2397:F2460" si="279">AVERAGE(E2374:E2397)</f>
        <v>96.062016519529536</v>
      </c>
      <c r="G2397" s="98">
        <v>91850.921083788606</v>
      </c>
      <c r="H2397" s="98">
        <v>19.736621093749999</v>
      </c>
      <c r="I2397" s="98">
        <v>19792.294040403234</v>
      </c>
      <c r="J2397" s="98">
        <f t="shared" si="275"/>
        <v>71.757360387709397</v>
      </c>
      <c r="K2397" s="98">
        <v>56601.70703125</v>
      </c>
      <c r="L2397" s="98">
        <f t="shared" si="276"/>
        <v>374.27983135837854</v>
      </c>
      <c r="M2397" s="98">
        <f t="shared" si="278"/>
        <v>373.27708306908335</v>
      </c>
      <c r="N2397" s="98">
        <v>10187.375616861978</v>
      </c>
      <c r="O2397" s="98">
        <v>7199.7833333333338</v>
      </c>
      <c r="P2397" s="98">
        <v>396.02416666666664</v>
      </c>
      <c r="Q2397" s="98">
        <v>21.744335308288122</v>
      </c>
      <c r="R2397" s="98">
        <f t="shared" ref="R2397:R2460" si="280">AVERAGE(Q2374:Q2397)</f>
        <v>22.438725315694271</v>
      </c>
      <c r="S2397" s="98">
        <f t="shared" si="277"/>
        <v>1304.6601184972874</v>
      </c>
      <c r="T2397" s="101">
        <v>13.183782221260222</v>
      </c>
    </row>
    <row r="2398" spans="2:20" x14ac:dyDescent="0.2">
      <c r="B2398" s="100">
        <v>43760.75</v>
      </c>
      <c r="C2398" s="98">
        <v>12.182993223755103</v>
      </c>
      <c r="D2398" s="98">
        <f t="shared" si="274"/>
        <v>11.341486298253548</v>
      </c>
      <c r="E2398" s="98">
        <v>98.928981481459402</v>
      </c>
      <c r="F2398" s="98">
        <f t="shared" si="279"/>
        <v>96.169607183108852</v>
      </c>
      <c r="G2398" s="98">
        <v>97707.676944444451</v>
      </c>
      <c r="H2398" s="98">
        <v>17.059331597222222</v>
      </c>
      <c r="I2398" s="98">
        <v>20928.393833333652</v>
      </c>
      <c r="J2398" s="98">
        <f t="shared" si="275"/>
        <v>81.869649884237177</v>
      </c>
      <c r="K2398" s="98">
        <v>56601.70703125</v>
      </c>
      <c r="L2398" s="98">
        <f t="shared" si="276"/>
        <v>372.81107317355566</v>
      </c>
      <c r="M2398" s="98">
        <f t="shared" si="278"/>
        <v>373.00643700524478</v>
      </c>
      <c r="N2398" s="98">
        <v>9565.1595776367194</v>
      </c>
      <c r="O2398" s="98">
        <v>7194.7983333333332</v>
      </c>
      <c r="P2398" s="98">
        <v>395.60407407409616</v>
      </c>
      <c r="Q2398" s="98">
        <v>22.793000900540502</v>
      </c>
      <c r="R2398" s="98">
        <f t="shared" si="280"/>
        <v>22.701396842497331</v>
      </c>
      <c r="S2398" s="98">
        <f t="shared" si="277"/>
        <v>1367.5800540324301</v>
      </c>
      <c r="T2398" s="101">
        <v>13.373944857561922</v>
      </c>
    </row>
    <row r="2399" spans="2:20" x14ac:dyDescent="0.2">
      <c r="B2399" s="100">
        <v>43760.791666666664</v>
      </c>
      <c r="C2399" s="98">
        <v>12.378773315747578</v>
      </c>
      <c r="D2399" s="98">
        <f t="shared" si="274"/>
        <v>11.344701808142121</v>
      </c>
      <c r="E2399" s="98">
        <v>99.343611111111116</v>
      </c>
      <c r="F2399" s="98">
        <f t="shared" si="279"/>
        <v>96.033326318913169</v>
      </c>
      <c r="G2399" s="98">
        <v>103095.73333333334</v>
      </c>
      <c r="H2399" s="98">
        <v>16.554817708333335</v>
      </c>
      <c r="I2399" s="98">
        <v>22070.153213888974</v>
      </c>
      <c r="J2399" s="98">
        <f t="shared" si="275"/>
        <v>82.788793402777785</v>
      </c>
      <c r="K2399" s="98">
        <v>56601.70703125</v>
      </c>
      <c r="L2399" s="98">
        <f t="shared" si="276"/>
        <v>371.04063996287067</v>
      </c>
      <c r="M2399" s="98">
        <f t="shared" si="278"/>
        <v>372.67235451568467</v>
      </c>
      <c r="N2399" s="98">
        <v>9596.8823461914071</v>
      </c>
      <c r="O2399" s="98">
        <v>7194.2608333333337</v>
      </c>
      <c r="P2399" s="98">
        <v>395.5850069444482</v>
      </c>
      <c r="Q2399" s="98">
        <v>24.544366981577543</v>
      </c>
      <c r="R2399" s="98">
        <f t="shared" si="280"/>
        <v>23.018033633755209</v>
      </c>
      <c r="S2399" s="98">
        <f t="shared" si="277"/>
        <v>1472.6620188946526</v>
      </c>
      <c r="T2399" s="101">
        <v>12.326635325219897</v>
      </c>
    </row>
    <row r="2400" spans="2:20" x14ac:dyDescent="0.2">
      <c r="B2400" s="100">
        <v>43760.833333333336</v>
      </c>
      <c r="C2400" s="98">
        <v>12.641526745937558</v>
      </c>
      <c r="D2400" s="98">
        <f t="shared" si="274"/>
        <v>11.341851747120415</v>
      </c>
      <c r="E2400" s="98">
        <v>98.210972222222225</v>
      </c>
      <c r="F2400" s="98">
        <f t="shared" si="279"/>
        <v>95.750010346690942</v>
      </c>
      <c r="G2400" s="98">
        <v>109229.80147569445</v>
      </c>
      <c r="H2400" s="98">
        <v>17.279492187500001</v>
      </c>
      <c r="I2400" s="98">
        <v>23204.27138888889</v>
      </c>
      <c r="J2400" s="98">
        <f t="shared" si="275"/>
        <v>80.931480034722227</v>
      </c>
      <c r="K2400" s="98">
        <v>56601.70703125</v>
      </c>
      <c r="L2400" s="98">
        <f t="shared" si="276"/>
        <v>372.10449219288512</v>
      </c>
      <c r="M2400" s="98">
        <f t="shared" si="278"/>
        <v>372.47577175618534</v>
      </c>
      <c r="N2400" s="98">
        <v>9840.3584635416664</v>
      </c>
      <c r="O2400" s="98">
        <v>7195.0908333333336</v>
      </c>
      <c r="P2400" s="98">
        <v>395.62138888887233</v>
      </c>
      <c r="Q2400" s="98">
        <v>23.516896695987217</v>
      </c>
      <c r="R2400" s="98">
        <f t="shared" si="280"/>
        <v>23.200472874735414</v>
      </c>
      <c r="S2400" s="98">
        <f t="shared" si="277"/>
        <v>1411.013801759233</v>
      </c>
      <c r="T2400" s="101">
        <v>12.793501420464469</v>
      </c>
    </row>
    <row r="2401" spans="2:20" x14ac:dyDescent="0.2">
      <c r="B2401" s="100">
        <v>43760.875</v>
      </c>
      <c r="C2401" s="98">
        <v>13.073472059922189</v>
      </c>
      <c r="D2401" s="98">
        <f t="shared" si="274"/>
        <v>11.345174913196516</v>
      </c>
      <c r="E2401" s="98">
        <v>97.757499999999993</v>
      </c>
      <c r="F2401" s="98">
        <f t="shared" si="279"/>
        <v>95.650281051423704</v>
      </c>
      <c r="G2401" s="98">
        <v>114771.40599415355</v>
      </c>
      <c r="H2401" s="98">
        <v>20.349348958333334</v>
      </c>
      <c r="I2401" s="98">
        <v>24334.975588888858</v>
      </c>
      <c r="J2401" s="98">
        <f t="shared" si="275"/>
        <v>77.408151041666656</v>
      </c>
      <c r="K2401" s="98">
        <v>56601.70703125</v>
      </c>
      <c r="L2401" s="98">
        <f t="shared" si="276"/>
        <v>375.91787888107405</v>
      </c>
      <c r="M2401" s="98">
        <f t="shared" si="278"/>
        <v>372.5033000703416</v>
      </c>
      <c r="N2401" s="98">
        <v>10257.405940755209</v>
      </c>
      <c r="O2401" s="98">
        <v>7199.3474999999999</v>
      </c>
      <c r="P2401" s="98">
        <v>395.70862268518033</v>
      </c>
      <c r="Q2401" s="98">
        <v>19.790743804106281</v>
      </c>
      <c r="R2401" s="98">
        <f t="shared" si="280"/>
        <v>23.189912635424665</v>
      </c>
      <c r="S2401" s="98">
        <f t="shared" si="277"/>
        <v>1187.4446282463769</v>
      </c>
      <c r="T2401" s="101">
        <v>13.297651382287343</v>
      </c>
    </row>
    <row r="2402" spans="2:20" x14ac:dyDescent="0.2">
      <c r="B2402" s="100">
        <v>43760.916666666664</v>
      </c>
      <c r="C2402" s="98">
        <v>13.543094859358648</v>
      </c>
      <c r="D2402" s="98">
        <f t="shared" si="274"/>
        <v>11.357514179259276</v>
      </c>
      <c r="E2402" s="98">
        <v>75.669841269859006</v>
      </c>
      <c r="F2402" s="98">
        <f t="shared" si="279"/>
        <v>94.096165641371542</v>
      </c>
      <c r="G2402" s="98">
        <v>120277.50172221937</v>
      </c>
      <c r="H2402" s="98">
        <v>16.720334201388887</v>
      </c>
      <c r="I2402" s="98">
        <v>25448.894722222223</v>
      </c>
      <c r="J2402" s="98">
        <f t="shared" si="275"/>
        <v>58.949507068470119</v>
      </c>
      <c r="K2402" s="98">
        <v>56601.70703125</v>
      </c>
      <c r="L2402" s="98">
        <f t="shared" si="276"/>
        <v>372.79171626732995</v>
      </c>
      <c r="M2402" s="98">
        <f t="shared" si="278"/>
        <v>372.56341120231696</v>
      </c>
      <c r="N2402" s="98">
        <v>10627.517679036459</v>
      </c>
      <c r="O2402" s="98">
        <v>7223.0950000000003</v>
      </c>
      <c r="P2402" s="98">
        <v>395.86362962964506</v>
      </c>
      <c r="Q2402" s="98">
        <v>23.071913362315133</v>
      </c>
      <c r="R2402" s="98">
        <f t="shared" si="280"/>
        <v>23.143164543573338</v>
      </c>
      <c r="S2402" s="98">
        <f t="shared" si="277"/>
        <v>1384.314801738908</v>
      </c>
      <c r="T2402" s="101">
        <v>13.822102099798956</v>
      </c>
    </row>
    <row r="2403" spans="2:20" x14ac:dyDescent="0.2">
      <c r="B2403" s="100">
        <v>43760.958333333336</v>
      </c>
      <c r="C2403" s="98">
        <v>13.149484222730518</v>
      </c>
      <c r="D2403" s="98">
        <f t="shared" si="274"/>
        <v>11.365828054531219</v>
      </c>
      <c r="E2403" s="98">
        <v>93.844999999999999</v>
      </c>
      <c r="F2403" s="98">
        <f t="shared" si="279"/>
        <v>94.573318419149302</v>
      </c>
      <c r="G2403" s="98">
        <v>125469.36192660649</v>
      </c>
      <c r="H2403" s="98">
        <v>16.333441840277779</v>
      </c>
      <c r="I2403" s="98">
        <v>26537.814999999999</v>
      </c>
      <c r="J2403" s="98">
        <f t="shared" si="275"/>
        <v>77.511558159722227</v>
      </c>
      <c r="K2403" s="98">
        <v>56601.70703125</v>
      </c>
      <c r="L2403" s="98">
        <f t="shared" si="276"/>
        <v>373.83881785698651</v>
      </c>
      <c r="M2403" s="98">
        <f t="shared" si="278"/>
        <v>372.63905738951911</v>
      </c>
      <c r="N2403" s="98">
        <v>10361.522158203124</v>
      </c>
      <c r="O2403" s="98">
        <v>7203.9425000000001</v>
      </c>
      <c r="P2403" s="98">
        <v>395.88523148150909</v>
      </c>
      <c r="Q2403" s="98">
        <v>22.046413624522586</v>
      </c>
      <c r="R2403" s="98">
        <f t="shared" si="280"/>
        <v>23.098226303903051</v>
      </c>
      <c r="S2403" s="98">
        <f t="shared" si="277"/>
        <v>1322.7848174713552</v>
      </c>
      <c r="T2403" s="101">
        <v>14.008482528868027</v>
      </c>
    </row>
    <row r="2404" spans="2:20" x14ac:dyDescent="0.2">
      <c r="B2404" s="100">
        <v>43761</v>
      </c>
      <c r="C2404" s="98">
        <v>12.360096661249797</v>
      </c>
      <c r="D2404" s="98">
        <f t="shared" si="274"/>
        <v>11.34809756297251</v>
      </c>
      <c r="E2404" s="98">
        <v>98.49166666666666</v>
      </c>
      <c r="F2404" s="98">
        <f t="shared" si="279"/>
        <v>93.645191490137094</v>
      </c>
      <c r="G2404" s="98">
        <v>131265.99290123422</v>
      </c>
      <c r="H2404" s="98">
        <v>19.785818142361112</v>
      </c>
      <c r="I2404" s="98">
        <v>27656.988055555557</v>
      </c>
      <c r="J2404" s="98">
        <f t="shared" si="275"/>
        <v>78.705848524305551</v>
      </c>
      <c r="K2404" s="98">
        <v>56601.70703125</v>
      </c>
      <c r="L2404" s="98">
        <f t="shared" si="276"/>
        <v>370.83034164834459</v>
      </c>
      <c r="M2404" s="98">
        <f t="shared" si="278"/>
        <v>372.44002497765109</v>
      </c>
      <c r="N2404" s="98">
        <v>9727.8071126302075</v>
      </c>
      <c r="O2404" s="98">
        <v>7190.6416666666664</v>
      </c>
      <c r="P2404" s="98">
        <v>395.59444444444443</v>
      </c>
      <c r="Q2404" s="98">
        <v>24.764102796099873</v>
      </c>
      <c r="R2404" s="98">
        <f t="shared" si="280"/>
        <v>23.296537265153365</v>
      </c>
      <c r="S2404" s="98">
        <f t="shared" si="277"/>
        <v>1485.8461677659925</v>
      </c>
      <c r="T2404" s="101">
        <v>13.234365381552811</v>
      </c>
    </row>
    <row r="2405" spans="2:20" x14ac:dyDescent="0.2">
      <c r="B2405" s="100">
        <v>43761.041666666664</v>
      </c>
      <c r="C2405" s="98">
        <v>10.916991199740053</v>
      </c>
      <c r="D2405" s="98">
        <f t="shared" si="274"/>
        <v>11.36705526638149</v>
      </c>
      <c r="E2405" s="98">
        <v>98.80854166666667</v>
      </c>
      <c r="F2405" s="98">
        <f t="shared" si="279"/>
        <v>93.853049321926065</v>
      </c>
      <c r="G2405" s="98">
        <v>3838.2388888888891</v>
      </c>
      <c r="H2405" s="98">
        <v>17.675184461805557</v>
      </c>
      <c r="I2405" s="98">
        <v>833.16070788542424</v>
      </c>
      <c r="J2405" s="98">
        <f t="shared" si="275"/>
        <v>81.133357204861113</v>
      </c>
      <c r="K2405" s="98">
        <v>7854.4386566853527</v>
      </c>
      <c r="L2405" s="98">
        <f t="shared" si="276"/>
        <v>375.59001541515192</v>
      </c>
      <c r="M2405" s="98">
        <f t="shared" si="278"/>
        <v>372.70744479609044</v>
      </c>
      <c r="N2405" s="98">
        <v>8989.3905301920568</v>
      </c>
      <c r="O2405" s="98">
        <v>7188.2158333333336</v>
      </c>
      <c r="P2405" s="98">
        <v>395.83064814815918</v>
      </c>
      <c r="Q2405" s="98">
        <v>20.240632733007271</v>
      </c>
      <c r="R2405" s="98">
        <f t="shared" si="280"/>
        <v>23.025780255355528</v>
      </c>
      <c r="S2405" s="98">
        <f t="shared" si="277"/>
        <v>1214.4379639804363</v>
      </c>
      <c r="T2405" s="101">
        <v>12.223423784562103</v>
      </c>
    </row>
    <row r="2406" spans="2:20" x14ac:dyDescent="0.2">
      <c r="B2406" s="100">
        <v>43761.083333333336</v>
      </c>
      <c r="C2406" s="98">
        <v>9.0373648809507081</v>
      </c>
      <c r="D2406" s="98">
        <f t="shared" si="274"/>
        <v>11.376986712682301</v>
      </c>
      <c r="E2406" s="98">
        <v>100.21166666666667</v>
      </c>
      <c r="F2406" s="98">
        <f t="shared" si="279"/>
        <v>93.677981324240875</v>
      </c>
      <c r="G2406" s="98">
        <v>8674.9962962962691</v>
      </c>
      <c r="H2406" s="98">
        <v>17.3603515625</v>
      </c>
      <c r="I2406" s="98">
        <v>1609.7860111110078</v>
      </c>
      <c r="J2406" s="98">
        <f t="shared" si="275"/>
        <v>82.851315104166673</v>
      </c>
      <c r="K2406" s="98">
        <v>21769.072998046875</v>
      </c>
      <c r="L2406" s="98">
        <f t="shared" si="276"/>
        <v>377.22115829080445</v>
      </c>
      <c r="M2406" s="98">
        <f t="shared" si="278"/>
        <v>372.96016246738827</v>
      </c>
      <c r="N2406" s="98">
        <v>7759.0269409179691</v>
      </c>
      <c r="O2406" s="98">
        <v>7186.9975000000004</v>
      </c>
      <c r="P2406" s="98">
        <v>396.22240740739636</v>
      </c>
      <c r="Q2406" s="98">
        <v>19.001249116591904</v>
      </c>
      <c r="R2406" s="98">
        <f t="shared" si="280"/>
        <v>22.779787121094412</v>
      </c>
      <c r="S2406" s="98">
        <f t="shared" si="277"/>
        <v>1140.0749469955142</v>
      </c>
      <c r="T2406" s="101">
        <v>10.68787996757103</v>
      </c>
    </row>
    <row r="2407" spans="2:20" x14ac:dyDescent="0.2">
      <c r="B2407" s="100">
        <v>43761.125</v>
      </c>
      <c r="C2407" s="98">
        <v>7.5745506210692435</v>
      </c>
      <c r="D2407" s="98">
        <f t="shared" si="274"/>
        <v>11.3837654336455</v>
      </c>
      <c r="E2407" s="98">
        <v>97.827160493822561</v>
      </c>
      <c r="F2407" s="98">
        <f t="shared" si="279"/>
        <v>93.341288937409402</v>
      </c>
      <c r="G2407" s="98">
        <v>14668.445202022658</v>
      </c>
      <c r="H2407" s="98">
        <v>17.219715711805556</v>
      </c>
      <c r="I2407" s="98">
        <v>2745.9519444444445</v>
      </c>
      <c r="J2407" s="98">
        <f t="shared" si="275"/>
        <v>80.607444782017012</v>
      </c>
      <c r="K2407" s="98">
        <v>35268.064952799476</v>
      </c>
      <c r="L2407" s="98">
        <f t="shared" si="276"/>
        <v>369.17190382302834</v>
      </c>
      <c r="M2407" s="98">
        <f t="shared" si="278"/>
        <v>372.71964166743675</v>
      </c>
      <c r="N2407" s="98">
        <v>6674.633106282552</v>
      </c>
      <c r="O2407" s="98">
        <v>7184.2574999999997</v>
      </c>
      <c r="P2407" s="98">
        <v>395.60648148149249</v>
      </c>
      <c r="Q2407" s="98">
        <v>26.434577658464161</v>
      </c>
      <c r="R2407" s="98">
        <f t="shared" si="280"/>
        <v>23.016056377836218</v>
      </c>
      <c r="S2407" s="98">
        <f t="shared" si="277"/>
        <v>1586.0746595078497</v>
      </c>
      <c r="T2407" s="101">
        <v>8.8249945342500649</v>
      </c>
    </row>
    <row r="2408" spans="2:20" x14ac:dyDescent="0.2">
      <c r="B2408" s="100">
        <v>43761.166666666664</v>
      </c>
      <c r="C2408" s="98">
        <v>6.707190395461188</v>
      </c>
      <c r="D2408" s="98">
        <f t="shared" si="274"/>
        <v>11.390400673997762</v>
      </c>
      <c r="E2408" s="98">
        <v>100.89216666666998</v>
      </c>
      <c r="F2408" s="98">
        <f t="shared" si="279"/>
        <v>93.324201360249177</v>
      </c>
      <c r="G2408" s="98">
        <v>20364.95757080608</v>
      </c>
      <c r="H2408" s="98">
        <v>20.449283854166666</v>
      </c>
      <c r="I2408" s="98">
        <v>3910.8968570787379</v>
      </c>
      <c r="J2408" s="98">
        <f t="shared" si="275"/>
        <v>80.442882812503314</v>
      </c>
      <c r="K2408" s="98">
        <v>46487.725252821183</v>
      </c>
      <c r="L2408" s="98">
        <f t="shared" si="276"/>
        <v>373.80560341558521</v>
      </c>
      <c r="M2408" s="98">
        <f t="shared" si="278"/>
        <v>372.70452240928972</v>
      </c>
      <c r="N2408" s="98">
        <v>6039.2311022949216</v>
      </c>
      <c r="O2408" s="98">
        <v>7181.645833333333</v>
      </c>
      <c r="P2408" s="98">
        <v>395.46666666666664</v>
      </c>
      <c r="Q2408" s="98">
        <v>21.66106325108144</v>
      </c>
      <c r="R2408" s="98">
        <f t="shared" si="280"/>
        <v>23.013860821168489</v>
      </c>
      <c r="S2408" s="98">
        <f t="shared" si="277"/>
        <v>1299.6637950648865</v>
      </c>
      <c r="T2408" s="101">
        <v>7.6344964246550164</v>
      </c>
    </row>
    <row r="2409" spans="2:20" x14ac:dyDescent="0.2">
      <c r="B2409" s="100">
        <v>43761.208333333336</v>
      </c>
      <c r="C2409" s="98">
        <v>6.1722735456202003</v>
      </c>
      <c r="D2409" s="98">
        <f t="shared" si="274"/>
        <v>11.394032777029061</v>
      </c>
      <c r="E2409" s="98">
        <v>75.596597222222229</v>
      </c>
      <c r="F2409" s="98">
        <f t="shared" si="279"/>
        <v>92.085352016113575</v>
      </c>
      <c r="G2409" s="98">
        <v>25806.561805555557</v>
      </c>
      <c r="H2409" s="98">
        <v>16.470160590277779</v>
      </c>
      <c r="I2409" s="98">
        <v>5077.2602925920819</v>
      </c>
      <c r="J2409" s="98">
        <f t="shared" si="275"/>
        <v>59.126436631944451</v>
      </c>
      <c r="K2409" s="98">
        <v>56871.974979383682</v>
      </c>
      <c r="L2409" s="98">
        <f t="shared" si="276"/>
        <v>376.15017300867959</v>
      </c>
      <c r="M2409" s="98">
        <f t="shared" si="278"/>
        <v>372.9652280640048</v>
      </c>
      <c r="N2409" s="98">
        <v>5636.6146577962236</v>
      </c>
      <c r="O2409" s="98">
        <v>7178.1841666666669</v>
      </c>
      <c r="P2409" s="98">
        <v>395.61138888888888</v>
      </c>
      <c r="Q2409" s="98">
        <v>19.461215880209284</v>
      </c>
      <c r="R2409" s="98">
        <f t="shared" si="280"/>
        <v>22.730570289909792</v>
      </c>
      <c r="S2409" s="98">
        <f t="shared" si="277"/>
        <v>1167.672952812557</v>
      </c>
      <c r="T2409" s="101">
        <v>7.0019013637383853</v>
      </c>
    </row>
    <row r="2410" spans="2:20" x14ac:dyDescent="0.2">
      <c r="B2410" s="100">
        <v>43761.25</v>
      </c>
      <c r="C2410" s="98">
        <v>5.6507076339951405</v>
      </c>
      <c r="D2410" s="98">
        <f t="shared" si="274"/>
        <v>11.389611050226698</v>
      </c>
      <c r="E2410" s="98">
        <v>93.184444444444438</v>
      </c>
      <c r="F2410" s="98">
        <f t="shared" si="279"/>
        <v>92.905456182780256</v>
      </c>
      <c r="G2410" s="98">
        <v>31289.12222222222</v>
      </c>
      <c r="H2410" s="98">
        <v>16.910828993055556</v>
      </c>
      <c r="I2410" s="98">
        <v>6222.0827777777777</v>
      </c>
      <c r="J2410" s="98">
        <f t="shared" si="275"/>
        <v>76.273615451388878</v>
      </c>
      <c r="K2410" s="98">
        <v>65119.631756442635</v>
      </c>
      <c r="L2410" s="98">
        <f t="shared" si="276"/>
        <v>374.71833711618967</v>
      </c>
      <c r="M2410" s="98">
        <f t="shared" si="278"/>
        <v>372.98816025304455</v>
      </c>
      <c r="N2410" s="98">
        <v>5320.6378548177081</v>
      </c>
      <c r="O2410" s="98">
        <v>7174.3133333333335</v>
      </c>
      <c r="P2410" s="98">
        <v>395.4412962963018</v>
      </c>
      <c r="Q2410" s="98">
        <v>20.722959180112099</v>
      </c>
      <c r="R2410" s="98">
        <f t="shared" si="280"/>
        <v>22.699937483586307</v>
      </c>
      <c r="S2410" s="98">
        <f t="shared" si="277"/>
        <v>1243.377550806726</v>
      </c>
      <c r="T2410" s="101">
        <v>6.5344381529607602</v>
      </c>
    </row>
    <row r="2411" spans="2:20" x14ac:dyDescent="0.2">
      <c r="B2411" s="100">
        <v>43761.291666666664</v>
      </c>
      <c r="C2411" s="98">
        <v>6.0279510145417108</v>
      </c>
      <c r="D2411" s="98">
        <f t="shared" si="274"/>
        <v>11.394739079777436</v>
      </c>
      <c r="E2411" s="98">
        <v>95.789166666666674</v>
      </c>
      <c r="F2411" s="98">
        <f t="shared" si="279"/>
        <v>92.915409886483943</v>
      </c>
      <c r="G2411" s="98">
        <v>36702.777972705364</v>
      </c>
      <c r="H2411" s="98">
        <v>20.551844618055554</v>
      </c>
      <c r="I2411" s="98">
        <v>7417.4247627300356</v>
      </c>
      <c r="J2411" s="98">
        <f t="shared" si="275"/>
        <v>75.237322048611119</v>
      </c>
      <c r="K2411" s="98">
        <v>68195.892622974177</v>
      </c>
      <c r="L2411" s="98">
        <f t="shared" si="276"/>
        <v>369.83422583577118</v>
      </c>
      <c r="M2411" s="98">
        <f t="shared" si="278"/>
        <v>372.79246540906996</v>
      </c>
      <c r="N2411" s="98">
        <v>5452.5268497721354</v>
      </c>
      <c r="O2411" s="98">
        <v>7173.7950000000001</v>
      </c>
      <c r="P2411" s="98">
        <v>395.0793518518077</v>
      </c>
      <c r="Q2411" s="98">
        <v>25.245126016036505</v>
      </c>
      <c r="R2411" s="98">
        <f t="shared" si="280"/>
        <v>22.860593747312141</v>
      </c>
      <c r="S2411" s="98">
        <f t="shared" si="277"/>
        <v>1514.7075609621902</v>
      </c>
      <c r="T2411" s="101">
        <v>6.4606806113229442</v>
      </c>
    </row>
    <row r="2412" spans="2:20" x14ac:dyDescent="0.2">
      <c r="B2412" s="100">
        <v>43761.333333333336</v>
      </c>
      <c r="C2412" s="98">
        <v>7.1095335102661439</v>
      </c>
      <c r="D2412" s="98">
        <f t="shared" si="274"/>
        <v>11.38963603643017</v>
      </c>
      <c r="E2412" s="98">
        <v>96.607407407412921</v>
      </c>
      <c r="F2412" s="98">
        <f t="shared" si="279"/>
        <v>93.52812593586691</v>
      </c>
      <c r="G2412" s="98">
        <v>42652.127814815445</v>
      </c>
      <c r="H2412" s="98">
        <v>16.769726562500001</v>
      </c>
      <c r="I2412" s="98">
        <v>8598.4482950189376</v>
      </c>
      <c r="J2412" s="98">
        <f t="shared" si="275"/>
        <v>79.837680844912924</v>
      </c>
      <c r="K2412" s="98">
        <v>68199.1484375</v>
      </c>
      <c r="L2412" s="98">
        <f t="shared" si="276"/>
        <v>374.7674459816019</v>
      </c>
      <c r="M2412" s="98">
        <f t="shared" si="278"/>
        <v>373.04419979765686</v>
      </c>
      <c r="N2412" s="98">
        <v>6183.4763439941407</v>
      </c>
      <c r="O2412" s="98">
        <v>7177.7308333333331</v>
      </c>
      <c r="P2412" s="98">
        <v>395.69856481483413</v>
      </c>
      <c r="Q2412" s="98">
        <v>20.931118833232258</v>
      </c>
      <c r="R2412" s="98">
        <f t="shared" si="280"/>
        <v>22.624090840207426</v>
      </c>
      <c r="S2412" s="98">
        <f t="shared" si="277"/>
        <v>1255.8671299939356</v>
      </c>
      <c r="T2412" s="101">
        <v>7.156651022715895</v>
      </c>
    </row>
    <row r="2413" spans="2:20" x14ac:dyDescent="0.2">
      <c r="B2413" s="100">
        <v>43761.375</v>
      </c>
      <c r="C2413" s="98">
        <v>11.378726952870688</v>
      </c>
      <c r="D2413" s="98">
        <f t="shared" si="274"/>
        <v>11.39195348183838</v>
      </c>
      <c r="E2413" s="98">
        <v>98.12166666666667</v>
      </c>
      <c r="F2413" s="98">
        <f t="shared" si="279"/>
        <v>94.553120829658909</v>
      </c>
      <c r="G2413" s="98">
        <v>47972.189703703712</v>
      </c>
      <c r="H2413" s="98">
        <v>16.670789930555557</v>
      </c>
      <c r="I2413" s="98">
        <v>9751.9425611111146</v>
      </c>
      <c r="J2413" s="98">
        <f t="shared" si="275"/>
        <v>81.450876736111113</v>
      </c>
      <c r="K2413" s="98">
        <v>68199.1484375</v>
      </c>
      <c r="L2413" s="98">
        <f t="shared" si="276"/>
        <v>374.39054774432964</v>
      </c>
      <c r="M2413" s="98">
        <f t="shared" si="278"/>
        <v>373.0835980153866</v>
      </c>
      <c r="N2413" s="98">
        <v>9031.3282259114585</v>
      </c>
      <c r="O2413" s="98">
        <v>7200.4224999999997</v>
      </c>
      <c r="P2413" s="98">
        <v>395.99194444444447</v>
      </c>
      <c r="Q2413" s="98">
        <v>21.60139670011484</v>
      </c>
      <c r="R2413" s="98">
        <f t="shared" si="280"/>
        <v>22.602006665687352</v>
      </c>
      <c r="S2413" s="98">
        <f t="shared" si="277"/>
        <v>1296.0838020068904</v>
      </c>
      <c r="T2413" s="101">
        <v>9.8487660131010415</v>
      </c>
    </row>
    <row r="2414" spans="2:20" x14ac:dyDescent="0.2">
      <c r="B2414" s="100">
        <v>43761.416666666664</v>
      </c>
      <c r="C2414" s="98">
        <v>15.157926759198377</v>
      </c>
      <c r="D2414" s="98">
        <f t="shared" si="274"/>
        <v>11.381131012886833</v>
      </c>
      <c r="E2414" s="98">
        <v>137.65856129687728</v>
      </c>
      <c r="F2414" s="98">
        <f t="shared" si="279"/>
        <v>96.033535420732548</v>
      </c>
      <c r="G2414" s="98">
        <v>53348.344426672142</v>
      </c>
      <c r="H2414" s="98">
        <v>16.091921231273407</v>
      </c>
      <c r="I2414" s="98">
        <v>10436.594326241135</v>
      </c>
      <c r="J2414" s="98">
        <f t="shared" si="275"/>
        <v>121.56664006560388</v>
      </c>
      <c r="K2414" s="98">
        <v>68199.1484375</v>
      </c>
      <c r="L2414" s="98">
        <f t="shared" si="276"/>
        <v>381.26924514013501</v>
      </c>
      <c r="M2414" s="98">
        <f t="shared" si="278"/>
        <v>373.3007702643593</v>
      </c>
      <c r="N2414" s="98">
        <v>11285.871372174202</v>
      </c>
      <c r="O2414" s="98">
        <v>7401.2042553191486</v>
      </c>
      <c r="P2414" s="98">
        <v>395.46916435398401</v>
      </c>
      <c r="Q2414" s="98">
        <v>14.199919213848984</v>
      </c>
      <c r="R2414" s="98">
        <f t="shared" si="280"/>
        <v>22.363610040517699</v>
      </c>
      <c r="S2414" s="98">
        <f t="shared" si="277"/>
        <v>851.99515283093911</v>
      </c>
      <c r="T2414" s="101">
        <v>13.618996722522882</v>
      </c>
    </row>
    <row r="2415" spans="2:20" x14ac:dyDescent="0.2">
      <c r="B2415" s="100">
        <v>43761.458333333336</v>
      </c>
      <c r="C2415" s="98">
        <v>15.838218716714824</v>
      </c>
      <c r="D2415" s="98">
        <f t="shared" si="274"/>
        <v>11.379464748140386</v>
      </c>
      <c r="E2415" s="98">
        <v>108.35597592433362</v>
      </c>
      <c r="F2415" s="98">
        <f t="shared" si="279"/>
        <v>96.915190667579751</v>
      </c>
      <c r="G2415" s="98">
        <v>60179.606892225464</v>
      </c>
      <c r="H2415" s="98">
        <v>26.37483708171678</v>
      </c>
      <c r="I2415" s="98">
        <v>12408.60275150473</v>
      </c>
      <c r="J2415" s="98">
        <f t="shared" si="275"/>
        <v>81.981138842616843</v>
      </c>
      <c r="K2415" s="98">
        <v>68199.1484375</v>
      </c>
      <c r="L2415" s="98">
        <f t="shared" si="276"/>
        <v>370.80438931350699</v>
      </c>
      <c r="M2415" s="98">
        <f t="shared" si="278"/>
        <v>373.38810667725062</v>
      </c>
      <c r="N2415" s="98">
        <v>11939.792681080426</v>
      </c>
      <c r="O2415" s="98">
        <v>7783.3875968992252</v>
      </c>
      <c r="P2415" s="98">
        <v>395.85645004849658</v>
      </c>
      <c r="Q2415" s="98">
        <v>25.052060734989581</v>
      </c>
      <c r="R2415" s="98">
        <f t="shared" si="280"/>
        <v>22.290095620387799</v>
      </c>
      <c r="S2415" s="98">
        <f t="shared" si="277"/>
        <v>1503.1236440993748</v>
      </c>
      <c r="T2415" s="101">
        <v>15.932256638389045</v>
      </c>
    </row>
    <row r="2416" spans="2:20" x14ac:dyDescent="0.2">
      <c r="B2416" s="100">
        <v>43761.5</v>
      </c>
      <c r="C2416" s="98">
        <v>14.779100534652049</v>
      </c>
      <c r="D2416" s="98">
        <f t="shared" si="274"/>
        <v>11.380545381122859</v>
      </c>
      <c r="E2416" s="98">
        <v>76.56194444444445</v>
      </c>
      <c r="F2416" s="98">
        <f t="shared" si="279"/>
        <v>95.715109649061233</v>
      </c>
      <c r="G2416" s="98">
        <v>65213.693342597486</v>
      </c>
      <c r="H2416" s="98">
        <v>16.578982204861113</v>
      </c>
      <c r="I2416" s="98">
        <v>13172.364651851713</v>
      </c>
      <c r="J2416" s="98">
        <f t="shared" si="275"/>
        <v>59.982962239583337</v>
      </c>
      <c r="K2416" s="98">
        <v>68199.1484375</v>
      </c>
      <c r="L2416" s="98">
        <f t="shared" si="276"/>
        <v>371.06755064070637</v>
      </c>
      <c r="M2416" s="98">
        <f t="shared" si="278"/>
        <v>373.43080150724899</v>
      </c>
      <c r="N2416" s="98">
        <v>11383.674716796875</v>
      </c>
      <c r="O2416" s="98">
        <v>7453.5516666666663</v>
      </c>
      <c r="P2416" s="98">
        <v>395.72611111109455</v>
      </c>
      <c r="Q2416" s="98">
        <v>24.658560470388167</v>
      </c>
      <c r="R2416" s="98">
        <f t="shared" si="280"/>
        <v>22.24946354759027</v>
      </c>
      <c r="S2416" s="98">
        <f t="shared" si="277"/>
        <v>1479.51362822329</v>
      </c>
      <c r="T2416" s="101">
        <v>15.793914453525923</v>
      </c>
    </row>
    <row r="2417" spans="2:20" x14ac:dyDescent="0.2">
      <c r="B2417" s="100">
        <v>43761.541666666664</v>
      </c>
      <c r="C2417" s="98">
        <v>14.487783997930173</v>
      </c>
      <c r="D2417" s="98">
        <f t="shared" si="274"/>
        <v>11.376684860560102</v>
      </c>
      <c r="E2417" s="98">
        <v>117.42666666666666</v>
      </c>
      <c r="F2417" s="98">
        <f t="shared" si="279"/>
        <v>97.2930263157279</v>
      </c>
      <c r="G2417" s="98">
        <v>71384.327777777784</v>
      </c>
      <c r="H2417" s="98">
        <v>16.45402560763889</v>
      </c>
      <c r="I2417" s="98">
        <v>14290.538333333334</v>
      </c>
      <c r="J2417" s="98">
        <f t="shared" si="275"/>
        <v>100.97264105902778</v>
      </c>
      <c r="K2417" s="98">
        <v>68199.1484375</v>
      </c>
      <c r="L2417" s="98">
        <f t="shared" si="276"/>
        <v>376.62351010602589</v>
      </c>
      <c r="M2417" s="98">
        <f t="shared" si="278"/>
        <v>373.49574364610913</v>
      </c>
      <c r="N2417" s="98">
        <v>11154.137023925781</v>
      </c>
      <c r="O2417" s="98">
        <v>7372.6716666666671</v>
      </c>
      <c r="P2417" s="98">
        <v>395.76405555555806</v>
      </c>
      <c r="Q2417" s="98">
        <v>19.140545449532155</v>
      </c>
      <c r="R2417" s="98">
        <f t="shared" si="280"/>
        <v>22.195883805847416</v>
      </c>
      <c r="S2417" s="98">
        <f t="shared" si="277"/>
        <v>1148.4327269719292</v>
      </c>
      <c r="T2417" s="101">
        <v>15.182122142023712</v>
      </c>
    </row>
    <row r="2418" spans="2:20" x14ac:dyDescent="0.2">
      <c r="B2418" s="100">
        <v>43761.583333333336</v>
      </c>
      <c r="C2418" s="98">
        <v>13.657406029891378</v>
      </c>
      <c r="D2418" s="98">
        <f t="shared" si="274"/>
        <v>11.366141972014971</v>
      </c>
      <c r="E2418" s="98">
        <v>88.468425925920414</v>
      </c>
      <c r="F2418" s="98">
        <f t="shared" si="279"/>
        <v>96.387696840418187</v>
      </c>
      <c r="G2418" s="98">
        <v>77518.23291404605</v>
      </c>
      <c r="H2418" s="98">
        <v>20.455175781249999</v>
      </c>
      <c r="I2418" s="98">
        <v>15429.196666666667</v>
      </c>
      <c r="J2418" s="98">
        <f t="shared" si="275"/>
        <v>68.013250144670423</v>
      </c>
      <c r="K2418" s="98">
        <v>68199.1484375</v>
      </c>
      <c r="L2418" s="98">
        <f t="shared" si="276"/>
        <v>375.28861492246392</v>
      </c>
      <c r="M2418" s="98">
        <f t="shared" si="278"/>
        <v>373.72132031039115</v>
      </c>
      <c r="N2418" s="98">
        <v>10617.354313151041</v>
      </c>
      <c r="O2418" s="98">
        <v>7221.3</v>
      </c>
      <c r="P2418" s="98">
        <v>395.93851851852406</v>
      </c>
      <c r="Q2418" s="98">
        <v>20.649903596060142</v>
      </c>
      <c r="R2418" s="98">
        <f t="shared" si="280"/>
        <v>21.986615011935054</v>
      </c>
      <c r="S2418" s="98">
        <f t="shared" si="277"/>
        <v>1238.9942157636085</v>
      </c>
      <c r="T2418" s="101">
        <v>14.531916076507834</v>
      </c>
    </row>
    <row r="2419" spans="2:20" x14ac:dyDescent="0.2">
      <c r="B2419" s="100">
        <v>43761.625</v>
      </c>
      <c r="C2419" s="98">
        <v>13.189331115968525</v>
      </c>
      <c r="D2419" s="98">
        <f t="shared" si="274"/>
        <v>11.354894042165169</v>
      </c>
      <c r="E2419" s="98">
        <v>107.04888888888888</v>
      </c>
      <c r="F2419" s="98">
        <f t="shared" si="279"/>
        <v>97.474872766344106</v>
      </c>
      <c r="G2419" s="98">
        <v>83312.264649923643</v>
      </c>
      <c r="H2419" s="98">
        <v>16.941992187499999</v>
      </c>
      <c r="I2419" s="98">
        <v>16540.554083333147</v>
      </c>
      <c r="J2419" s="98">
        <f t="shared" si="275"/>
        <v>90.106896701388877</v>
      </c>
      <c r="K2419" s="98">
        <v>68199.1484375</v>
      </c>
      <c r="L2419" s="98">
        <f t="shared" si="276"/>
        <v>370.21795884503672</v>
      </c>
      <c r="M2419" s="98">
        <f t="shared" si="278"/>
        <v>373.65620462648866</v>
      </c>
      <c r="N2419" s="98">
        <v>10360.746929524739</v>
      </c>
      <c r="O2419" s="98">
        <v>7198.4333333333334</v>
      </c>
      <c r="P2419" s="98">
        <v>395.8040432098839</v>
      </c>
      <c r="Q2419" s="98">
        <v>25.586084364847178</v>
      </c>
      <c r="R2419" s="98">
        <f t="shared" si="280"/>
        <v>22.041713977731522</v>
      </c>
      <c r="S2419" s="98">
        <f t="shared" si="277"/>
        <v>1535.1650618908307</v>
      </c>
      <c r="T2419" s="101">
        <v>13.865114679104751</v>
      </c>
    </row>
    <row r="2420" spans="2:20" x14ac:dyDescent="0.2">
      <c r="B2420" s="100">
        <v>43761.666666666664</v>
      </c>
      <c r="C2420" s="98">
        <v>12.989525387787726</v>
      </c>
      <c r="D2420" s="98">
        <f t="shared" ref="D2420:D2483" si="281">AVERAGE(C2397:C2420)</f>
        <v>11.354141260493913</v>
      </c>
      <c r="E2420" s="98">
        <v>94.043055555555554</v>
      </c>
      <c r="F2420" s="98">
        <f t="shared" si="279"/>
        <v>97.514328784862627</v>
      </c>
      <c r="G2420" s="98">
        <v>88914.127777777772</v>
      </c>
      <c r="H2420" s="98">
        <v>16.667285156249999</v>
      </c>
      <c r="I2420" s="98">
        <v>17665.967314814927</v>
      </c>
      <c r="J2420" s="98">
        <f t="shared" si="275"/>
        <v>77.375770399305551</v>
      </c>
      <c r="K2420" s="98">
        <v>68199.1484375</v>
      </c>
      <c r="L2420" s="98">
        <f t="shared" si="276"/>
        <v>375.14003804372413</v>
      </c>
      <c r="M2420" s="98">
        <f t="shared" si="278"/>
        <v>373.73647954100693</v>
      </c>
      <c r="N2420" s="98">
        <v>10102.814666341146</v>
      </c>
      <c r="O2420" s="98">
        <v>7190.6358333333337</v>
      </c>
      <c r="P2420" s="98">
        <v>395.54300411521558</v>
      </c>
      <c r="Q2420" s="98">
        <v>20.402966071491441</v>
      </c>
      <c r="R2420" s="98">
        <f t="shared" si="280"/>
        <v>21.969214697643526</v>
      </c>
      <c r="S2420" s="98">
        <f t="shared" si="277"/>
        <v>1224.1779642894865</v>
      </c>
      <c r="T2420" s="101">
        <v>13.51011846166311</v>
      </c>
    </row>
    <row r="2421" spans="2:20" x14ac:dyDescent="0.2">
      <c r="B2421" s="100">
        <v>43761.708333333336</v>
      </c>
      <c r="C2421" s="98">
        <v>12.579171698358582</v>
      </c>
      <c r="D2421" s="98">
        <f t="shared" si="281"/>
        <v>11.357633128488255</v>
      </c>
      <c r="E2421" s="98">
        <v>110.32083333333334</v>
      </c>
      <c r="F2421" s="98">
        <f t="shared" si="279"/>
        <v>98.298780945357393</v>
      </c>
      <c r="G2421" s="98">
        <v>95459.682189541389</v>
      </c>
      <c r="H2421" s="98">
        <v>17.209440104166667</v>
      </c>
      <c r="I2421" s="98">
        <v>18785.424722222222</v>
      </c>
      <c r="J2421" s="98">
        <f t="shared" si="275"/>
        <v>93.11139322916668</v>
      </c>
      <c r="K2421" s="98">
        <v>68199.1484375</v>
      </c>
      <c r="L2421" s="98">
        <f t="shared" si="276"/>
        <v>372.35236127067151</v>
      </c>
      <c r="M2421" s="98">
        <f t="shared" si="278"/>
        <v>373.65616828735256</v>
      </c>
      <c r="N2421" s="98">
        <v>9718.57740641276</v>
      </c>
      <c r="O2421" s="98">
        <v>7185.4375</v>
      </c>
      <c r="P2421" s="98">
        <v>395.73833333333334</v>
      </c>
      <c r="Q2421" s="98">
        <v>23.385972062661828</v>
      </c>
      <c r="R2421" s="98">
        <f t="shared" si="280"/>
        <v>22.037616229075766</v>
      </c>
      <c r="S2421" s="98">
        <f t="shared" si="277"/>
        <v>1403.1583237597097</v>
      </c>
      <c r="T2421" s="101">
        <v>12.938206451132945</v>
      </c>
    </row>
    <row r="2422" spans="2:20" x14ac:dyDescent="0.2">
      <c r="B2422" s="100">
        <v>43761.75</v>
      </c>
      <c r="C2422" s="98">
        <v>11.958980186957245</v>
      </c>
      <c r="D2422" s="98">
        <f t="shared" si="281"/>
        <v>11.348299251955011</v>
      </c>
      <c r="E2422" s="98">
        <v>97.69361111111111</v>
      </c>
      <c r="F2422" s="98">
        <f t="shared" si="279"/>
        <v>98.24730717992621</v>
      </c>
      <c r="G2422" s="98">
        <v>101132.03418518543</v>
      </c>
      <c r="H2422" s="98">
        <v>20.570638020833332</v>
      </c>
      <c r="I2422" s="98">
        <v>19924.79735142125</v>
      </c>
      <c r="J2422" s="98">
        <f t="shared" si="275"/>
        <v>77.122973090277782</v>
      </c>
      <c r="K2422" s="98">
        <v>68199.1484375</v>
      </c>
      <c r="L2422" s="98">
        <f t="shared" si="276"/>
        <v>376.98140114293022</v>
      </c>
      <c r="M2422" s="98">
        <f t="shared" si="278"/>
        <v>373.82993195274315</v>
      </c>
      <c r="N2422" s="98">
        <v>9686.8951904296882</v>
      </c>
      <c r="O2422" s="98">
        <v>7187.2333333333336</v>
      </c>
      <c r="P2422" s="98">
        <v>395.92925925925374</v>
      </c>
      <c r="Q2422" s="98">
        <v>18.947858116323541</v>
      </c>
      <c r="R2422" s="98">
        <f t="shared" si="280"/>
        <v>21.87740194640006</v>
      </c>
      <c r="S2422" s="98">
        <f t="shared" si="277"/>
        <v>1136.8714869794126</v>
      </c>
      <c r="T2422" s="101">
        <v>12.733991207966659</v>
      </c>
    </row>
    <row r="2423" spans="2:20" x14ac:dyDescent="0.2">
      <c r="B2423" s="100">
        <v>43761.791666666664</v>
      </c>
      <c r="C2423" s="98">
        <v>12.153292254430189</v>
      </c>
      <c r="D2423" s="98">
        <f t="shared" si="281"/>
        <v>11.338904207733451</v>
      </c>
      <c r="E2423" s="98">
        <v>101.34444444444445</v>
      </c>
      <c r="F2423" s="98">
        <f t="shared" si="279"/>
        <v>98.330675235481763</v>
      </c>
      <c r="G2423" s="98">
        <v>107587.11970649693</v>
      </c>
      <c r="H2423" s="98">
        <v>16.801215277777779</v>
      </c>
      <c r="I2423" s="98">
        <v>21054.972592592545</v>
      </c>
      <c r="J2423" s="98">
        <f t="shared" si="275"/>
        <v>84.543229166666663</v>
      </c>
      <c r="K2423" s="98">
        <v>68199.1484375</v>
      </c>
      <c r="L2423" s="98">
        <f t="shared" si="276"/>
        <v>371.89712172768594</v>
      </c>
      <c r="M2423" s="98">
        <f t="shared" si="278"/>
        <v>373.86561869294377</v>
      </c>
      <c r="N2423" s="98">
        <v>9719.4500406901043</v>
      </c>
      <c r="O2423" s="98">
        <v>7188.6533333333336</v>
      </c>
      <c r="P2423" s="98">
        <v>396.11101851852402</v>
      </c>
      <c r="Q2423" s="98">
        <v>24.213896790838078</v>
      </c>
      <c r="R2423" s="98">
        <f t="shared" si="280"/>
        <v>21.86363235511925</v>
      </c>
      <c r="S2423" s="98">
        <f t="shared" si="277"/>
        <v>1452.8338074502847</v>
      </c>
      <c r="T2423" s="101">
        <v>12.735967404691296</v>
      </c>
    </row>
    <row r="2424" spans="2:20" x14ac:dyDescent="0.2">
      <c r="B2424" s="100">
        <v>43761.833333333336</v>
      </c>
      <c r="C2424" s="98">
        <v>12.542487048714474</v>
      </c>
      <c r="D2424" s="98">
        <f t="shared" si="281"/>
        <v>11.334777553682491</v>
      </c>
      <c r="E2424" s="98">
        <v>118.30768518527348</v>
      </c>
      <c r="F2424" s="98">
        <f t="shared" si="279"/>
        <v>99.168038275608922</v>
      </c>
      <c r="G2424" s="98">
        <v>113455.30648148325</v>
      </c>
      <c r="H2424" s="98">
        <v>16.610785590277779</v>
      </c>
      <c r="I2424" s="98">
        <v>22158.614166666666</v>
      </c>
      <c r="J2424" s="98">
        <f t="shared" si="275"/>
        <v>101.6968995949957</v>
      </c>
      <c r="K2424" s="98">
        <v>68199.1484375</v>
      </c>
      <c r="L2424" s="98">
        <f t="shared" si="276"/>
        <v>372.92400605570111</v>
      </c>
      <c r="M2424" s="98">
        <f t="shared" si="278"/>
        <v>373.89976510389442</v>
      </c>
      <c r="N2424" s="98">
        <v>9963.4826066080732</v>
      </c>
      <c r="O2424" s="98">
        <v>7197.6450000000004</v>
      </c>
      <c r="P2424" s="98">
        <v>395.83138888888891</v>
      </c>
      <c r="Q2424" s="98">
        <v>22.907382833187778</v>
      </c>
      <c r="R2424" s="98">
        <f t="shared" si="280"/>
        <v>21.83823594416927</v>
      </c>
      <c r="S2424" s="98">
        <f t="shared" si="277"/>
        <v>1374.4429699912666</v>
      </c>
      <c r="T2424" s="101">
        <v>13.04316277080112</v>
      </c>
    </row>
    <row r="2425" spans="2:20" x14ac:dyDescent="0.2">
      <c r="B2425" s="100">
        <v>43761.875</v>
      </c>
      <c r="C2425" s="98">
        <v>13.217942385143511</v>
      </c>
      <c r="D2425" s="98">
        <f t="shared" si="281"/>
        <v>11.34079715056671</v>
      </c>
      <c r="E2425" s="98">
        <v>87.607222222222219</v>
      </c>
      <c r="F2425" s="98">
        <f t="shared" si="279"/>
        <v>98.745110034868176</v>
      </c>
      <c r="G2425" s="98">
        <v>119899.66111111111</v>
      </c>
      <c r="H2425" s="98">
        <v>20.402864583333333</v>
      </c>
      <c r="I2425" s="98">
        <v>23260.143117284908</v>
      </c>
      <c r="J2425" s="98">
        <f t="shared" si="275"/>
        <v>67.204357638888894</v>
      </c>
      <c r="K2425" s="98">
        <v>68199.1484375</v>
      </c>
      <c r="L2425" s="98">
        <f t="shared" si="276"/>
        <v>376.90777098789732</v>
      </c>
      <c r="M2425" s="98">
        <f t="shared" si="278"/>
        <v>373.94101060834527</v>
      </c>
      <c r="N2425" s="98">
        <v>10379.66673014323</v>
      </c>
      <c r="O2425" s="98">
        <v>7198.75</v>
      </c>
      <c r="P2425" s="98">
        <v>396.05972222222221</v>
      </c>
      <c r="Q2425" s="98">
        <v>19.151951234324887</v>
      </c>
      <c r="R2425" s="98">
        <f t="shared" si="280"/>
        <v>21.811619587095052</v>
      </c>
      <c r="S2425" s="98">
        <f t="shared" si="277"/>
        <v>1149.1170740594932</v>
      </c>
      <c r="T2425" s="101">
        <v>13.512949495977825</v>
      </c>
    </row>
    <row r="2426" spans="2:20" x14ac:dyDescent="0.2">
      <c r="B2426" s="100">
        <v>43761.916666666664</v>
      </c>
      <c r="C2426" s="98">
        <v>13.257754522164662</v>
      </c>
      <c r="D2426" s="98">
        <f t="shared" si="281"/>
        <v>11.328907969850293</v>
      </c>
      <c r="E2426" s="98">
        <v>114.01861111111111</v>
      </c>
      <c r="F2426" s="98">
        <f t="shared" si="279"/>
        <v>100.34297544492036</v>
      </c>
      <c r="G2426" s="98">
        <v>126271.75555555556</v>
      </c>
      <c r="H2426" s="98">
        <v>17.482411024305556</v>
      </c>
      <c r="I2426" s="98">
        <v>24391.217499999999</v>
      </c>
      <c r="J2426" s="98">
        <f t="shared" si="275"/>
        <v>96.536200086805565</v>
      </c>
      <c r="K2426" s="98">
        <v>68199.1484375</v>
      </c>
      <c r="L2426" s="98">
        <f t="shared" si="276"/>
        <v>372.47651298274184</v>
      </c>
      <c r="M2426" s="98">
        <f t="shared" si="278"/>
        <v>373.92787713815409</v>
      </c>
      <c r="N2426" s="98">
        <v>10491.706216634115</v>
      </c>
      <c r="O2426" s="98">
        <v>7212.5691666666671</v>
      </c>
      <c r="P2426" s="98">
        <v>395.80388888888888</v>
      </c>
      <c r="Q2426" s="98">
        <v>23.327375906147061</v>
      </c>
      <c r="R2426" s="98">
        <f t="shared" si="280"/>
        <v>21.822263859754713</v>
      </c>
      <c r="S2426" s="98">
        <f t="shared" si="277"/>
        <v>1399.6425543688238</v>
      </c>
      <c r="T2426" s="101">
        <v>13.917872995430113</v>
      </c>
    </row>
    <row r="2427" spans="2:20" x14ac:dyDescent="0.2">
      <c r="B2427" s="100">
        <v>43761.958333333336</v>
      </c>
      <c r="C2427" s="98">
        <v>13.246679513699686</v>
      </c>
      <c r="D2427" s="98">
        <f t="shared" si="281"/>
        <v>11.332957773640677</v>
      </c>
      <c r="E2427" s="98">
        <v>94.463425925903849</v>
      </c>
      <c r="F2427" s="98">
        <f t="shared" si="279"/>
        <v>100.36874319183302</v>
      </c>
      <c r="G2427" s="98">
        <v>132411.86893939812</v>
      </c>
      <c r="H2427" s="98">
        <v>16.503407118055556</v>
      </c>
      <c r="I2427" s="98">
        <v>25517.75869259255</v>
      </c>
      <c r="J2427" s="98">
        <f t="shared" si="275"/>
        <v>77.960018807848286</v>
      </c>
      <c r="K2427" s="98">
        <v>68199.1484375</v>
      </c>
      <c r="L2427" s="98">
        <f t="shared" si="276"/>
        <v>374.02409176445667</v>
      </c>
      <c r="M2427" s="98">
        <f t="shared" si="278"/>
        <v>373.93559688429872</v>
      </c>
      <c r="N2427" s="98">
        <v>10442.243433430989</v>
      </c>
      <c r="O2427" s="98">
        <v>7204.5633333333335</v>
      </c>
      <c r="P2427" s="98">
        <v>396.01842592592038</v>
      </c>
      <c r="Q2427" s="98">
        <v>21.994334161463712</v>
      </c>
      <c r="R2427" s="98">
        <f t="shared" si="280"/>
        <v>21.820093882127257</v>
      </c>
      <c r="S2427" s="98">
        <f t="shared" si="277"/>
        <v>1319.6600496878227</v>
      </c>
      <c r="T2427" s="101">
        <v>14.027675464236138</v>
      </c>
    </row>
    <row r="2428" spans="2:20" x14ac:dyDescent="0.2">
      <c r="B2428" s="100">
        <v>43762</v>
      </c>
      <c r="C2428" s="98">
        <v>12.632685997840277</v>
      </c>
      <c r="D2428" s="98">
        <f t="shared" si="281"/>
        <v>11.344315662665281</v>
      </c>
      <c r="E2428" s="98">
        <v>116.9375</v>
      </c>
      <c r="F2428" s="98">
        <f t="shared" si="279"/>
        <v>101.13731958072189</v>
      </c>
      <c r="G2428" s="98">
        <v>138719.19722222222</v>
      </c>
      <c r="H2428" s="98">
        <v>17.195355902777777</v>
      </c>
      <c r="I2428" s="98">
        <v>26669.438263888889</v>
      </c>
      <c r="J2428" s="98">
        <f t="shared" si="275"/>
        <v>99.742144097222223</v>
      </c>
      <c r="K2428" s="98">
        <v>68199.1484375</v>
      </c>
      <c r="L2428" s="98">
        <f t="shared" si="276"/>
        <v>371.16245511642342</v>
      </c>
      <c r="M2428" s="98">
        <f t="shared" si="278"/>
        <v>373.94943494546868</v>
      </c>
      <c r="N2428" s="98">
        <v>10059.590483398437</v>
      </c>
      <c r="O2428" s="98">
        <v>7189.3275000000003</v>
      </c>
      <c r="P2428" s="98">
        <v>395.8097685184909</v>
      </c>
      <c r="Q2428" s="98">
        <v>24.647313402067457</v>
      </c>
      <c r="R2428" s="98">
        <f t="shared" si="280"/>
        <v>21.815227657375903</v>
      </c>
      <c r="S2428" s="98">
        <f t="shared" si="277"/>
        <v>1478.8388041240473</v>
      </c>
      <c r="T2428" s="101">
        <v>13.708373880434342</v>
      </c>
    </row>
    <row r="2429" spans="2:20" x14ac:dyDescent="0.2">
      <c r="B2429" s="100">
        <v>43762.041666666664</v>
      </c>
      <c r="C2429" s="98">
        <v>11.140251821941799</v>
      </c>
      <c r="D2429" s="98">
        <f t="shared" si="281"/>
        <v>11.353618188590353</v>
      </c>
      <c r="E2429" s="98">
        <v>100.93972222222222</v>
      </c>
      <c r="F2429" s="98">
        <f t="shared" si="279"/>
        <v>101.2261187705367</v>
      </c>
      <c r="G2429" s="98">
        <v>3401.3916666666669</v>
      </c>
      <c r="H2429" s="98">
        <v>20.718576388888888</v>
      </c>
      <c r="I2429" s="98">
        <v>910.90760473608975</v>
      </c>
      <c r="J2429" s="98">
        <f t="shared" si="275"/>
        <v>80.221145833333324</v>
      </c>
      <c r="K2429" s="98">
        <v>8040.9295725173424</v>
      </c>
      <c r="L2429" s="98">
        <f t="shared" si="276"/>
        <v>376.79686307087655</v>
      </c>
      <c r="M2429" s="98">
        <f t="shared" si="278"/>
        <v>373.99972026445721</v>
      </c>
      <c r="N2429" s="98">
        <v>9313.0430908203125</v>
      </c>
      <c r="O2429" s="98">
        <v>7186.1516666666666</v>
      </c>
      <c r="P2429" s="98">
        <v>395.57527777777779</v>
      </c>
      <c r="Q2429" s="98">
        <v>18.778414706901255</v>
      </c>
      <c r="R2429" s="98">
        <f t="shared" si="280"/>
        <v>21.754301906288159</v>
      </c>
      <c r="S2429" s="98">
        <f t="shared" si="277"/>
        <v>1126.7048824140754</v>
      </c>
      <c r="T2429" s="101">
        <v>12.759592147668203</v>
      </c>
    </row>
    <row r="2430" spans="2:20" x14ac:dyDescent="0.2">
      <c r="B2430" s="100">
        <v>43762.083333333336</v>
      </c>
      <c r="C2430" s="98">
        <v>9.3007295611169596</v>
      </c>
      <c r="D2430" s="98">
        <f t="shared" si="281"/>
        <v>11.364591716930613</v>
      </c>
      <c r="E2430" s="98">
        <v>101.69376984126038</v>
      </c>
      <c r="F2430" s="98">
        <f t="shared" si="279"/>
        <v>101.2878730694781</v>
      </c>
      <c r="G2430" s="98">
        <v>9129.1066308244062</v>
      </c>
      <c r="H2430" s="98">
        <v>17.187109374999999</v>
      </c>
      <c r="I2430" s="98">
        <v>1701.6264546302871</v>
      </c>
      <c r="J2430" s="98">
        <f t="shared" si="275"/>
        <v>84.506660466260371</v>
      </c>
      <c r="K2430" s="98">
        <v>21879.264962836372</v>
      </c>
      <c r="L2430" s="98">
        <f t="shared" si="276"/>
        <v>376.66764531645691</v>
      </c>
      <c r="M2430" s="98">
        <f t="shared" si="278"/>
        <v>373.97665722385938</v>
      </c>
      <c r="N2430" s="98">
        <v>7962.9312646484377</v>
      </c>
      <c r="O2430" s="98">
        <v>7186.6583333333338</v>
      </c>
      <c r="P2430" s="98">
        <v>396.0938888888889</v>
      </c>
      <c r="Q2430" s="98">
        <v>19.426243572431979</v>
      </c>
      <c r="R2430" s="98">
        <f t="shared" si="280"/>
        <v>21.772010008614824</v>
      </c>
      <c r="S2430" s="98">
        <f t="shared" si="277"/>
        <v>1165.5746143459187</v>
      </c>
      <c r="T2430" s="101">
        <v>11.118449351901265</v>
      </c>
    </row>
    <row r="2431" spans="2:20" x14ac:dyDescent="0.2">
      <c r="B2431" s="100">
        <v>43762.125</v>
      </c>
      <c r="C2431" s="98">
        <v>7.9573505632377541</v>
      </c>
      <c r="D2431" s="98">
        <f t="shared" si="281"/>
        <v>11.380541714520968</v>
      </c>
      <c r="E2431" s="98">
        <v>107.23605555555886</v>
      </c>
      <c r="F2431" s="98">
        <f t="shared" si="279"/>
        <v>101.67991036371711</v>
      </c>
      <c r="G2431" s="98">
        <v>15001.97266081863</v>
      </c>
      <c r="H2431" s="98">
        <v>17.386349826388887</v>
      </c>
      <c r="I2431" s="98">
        <v>2847.0355555555557</v>
      </c>
      <c r="J2431" s="98">
        <f t="shared" si="275"/>
        <v>89.849705729169983</v>
      </c>
      <c r="K2431" s="98">
        <v>35378.514852287059</v>
      </c>
      <c r="L2431" s="98">
        <f t="shared" si="276"/>
        <v>363.82559383258638</v>
      </c>
      <c r="M2431" s="98">
        <f t="shared" si="278"/>
        <v>373.753894307591</v>
      </c>
      <c r="N2431" s="98">
        <v>7115.443451334635</v>
      </c>
      <c r="O2431" s="98">
        <v>7183.58</v>
      </c>
      <c r="P2431" s="98">
        <v>390.32657407407959</v>
      </c>
      <c r="Q2431" s="98">
        <v>26.500980241493217</v>
      </c>
      <c r="R2431" s="98">
        <f t="shared" si="280"/>
        <v>21.774776782907704</v>
      </c>
      <c r="S2431" s="98">
        <f t="shared" si="277"/>
        <v>1590.058814489593</v>
      </c>
      <c r="T2431" s="101">
        <v>9.4381118573082823</v>
      </c>
    </row>
    <row r="2432" spans="2:20" x14ac:dyDescent="0.2">
      <c r="B2432" s="100">
        <v>43762.166666666664</v>
      </c>
      <c r="C2432" s="98">
        <v>7.3557065774187338</v>
      </c>
      <c r="D2432" s="98">
        <f t="shared" si="281"/>
        <v>11.407563222102533</v>
      </c>
      <c r="E2432" s="98">
        <v>84.258341269803537</v>
      </c>
      <c r="F2432" s="98">
        <f t="shared" si="279"/>
        <v>100.98683430551434</v>
      </c>
      <c r="G2432" s="98">
        <v>20783.915000000001</v>
      </c>
      <c r="H2432" s="98">
        <v>20.329698350694443</v>
      </c>
      <c r="I2432" s="98">
        <v>3977.1075000000001</v>
      </c>
      <c r="J2432" s="98">
        <f t="shared" si="275"/>
        <v>63.928642919109095</v>
      </c>
      <c r="K2432" s="98">
        <v>46567.096955295136</v>
      </c>
      <c r="L2432" s="98">
        <f t="shared" si="276"/>
        <v>375.11481397081997</v>
      </c>
      <c r="M2432" s="98">
        <f t="shared" si="278"/>
        <v>373.80844474739246</v>
      </c>
      <c r="N2432" s="98">
        <v>6658.462336832682</v>
      </c>
      <c r="O2432" s="98">
        <v>7180.73</v>
      </c>
      <c r="P2432" s="98">
        <v>396.07981481480931</v>
      </c>
      <c r="Q2432" s="98">
        <v>20.965000843989351</v>
      </c>
      <c r="R2432" s="98">
        <f t="shared" si="280"/>
        <v>21.745774182612198</v>
      </c>
      <c r="S2432" s="98">
        <f t="shared" si="277"/>
        <v>1257.9000506393611</v>
      </c>
      <c r="T2432" s="101">
        <v>8.5909754715497701</v>
      </c>
    </row>
    <row r="2433" spans="2:20" x14ac:dyDescent="0.2">
      <c r="B2433" s="100">
        <v>43762.208333333336</v>
      </c>
      <c r="C2433" s="98">
        <v>6.8412177056736416</v>
      </c>
      <c r="D2433" s="98">
        <f t="shared" si="281"/>
        <v>11.435435895438095</v>
      </c>
      <c r="E2433" s="98">
        <v>93.089444444444439</v>
      </c>
      <c r="F2433" s="98">
        <f t="shared" si="279"/>
        <v>101.71570293977361</v>
      </c>
      <c r="G2433" s="98">
        <v>26498.838888888888</v>
      </c>
      <c r="H2433" s="98">
        <v>18.032204861111111</v>
      </c>
      <c r="I2433" s="98">
        <v>5135.7279231501125</v>
      </c>
      <c r="J2433" s="98">
        <f t="shared" si="275"/>
        <v>75.057239583333327</v>
      </c>
      <c r="K2433" s="98">
        <v>56878.129898192688</v>
      </c>
      <c r="L2433" s="98">
        <f t="shared" si="276"/>
        <v>373.24695516533734</v>
      </c>
      <c r="M2433" s="98">
        <f t="shared" si="278"/>
        <v>373.68747733725314</v>
      </c>
      <c r="N2433" s="98">
        <v>6193.8328149414065</v>
      </c>
      <c r="O2433" s="98">
        <v>7181.1191666666664</v>
      </c>
      <c r="P2433" s="98">
        <v>395.99601851850747</v>
      </c>
      <c r="Q2433" s="98">
        <v>22.749063353170122</v>
      </c>
      <c r="R2433" s="98">
        <f t="shared" si="280"/>
        <v>21.882767827318901</v>
      </c>
      <c r="S2433" s="98">
        <f t="shared" si="277"/>
        <v>1364.9438011902073</v>
      </c>
      <c r="T2433" s="101">
        <v>7.8958654627833553</v>
      </c>
    </row>
    <row r="2434" spans="2:20" x14ac:dyDescent="0.2">
      <c r="B2434" s="100">
        <v>43762.25</v>
      </c>
      <c r="C2434" s="98">
        <v>6.6613002603872316</v>
      </c>
      <c r="D2434" s="98">
        <f t="shared" si="281"/>
        <v>11.477543921537764</v>
      </c>
      <c r="E2434" s="98">
        <v>90.488888888888894</v>
      </c>
      <c r="F2434" s="98">
        <f t="shared" si="279"/>
        <v>101.60338812495878</v>
      </c>
      <c r="G2434" s="98">
        <v>31912.5381687261</v>
      </c>
      <c r="H2434" s="98">
        <v>16.708279079861111</v>
      </c>
      <c r="I2434" s="98">
        <v>6315.612941666649</v>
      </c>
      <c r="J2434" s="98">
        <f t="shared" si="275"/>
        <v>73.78060980902778</v>
      </c>
      <c r="K2434" s="98">
        <v>65178.305617766382</v>
      </c>
      <c r="L2434" s="98">
        <f t="shared" si="276"/>
        <v>376.71085343947425</v>
      </c>
      <c r="M2434" s="98">
        <f t="shared" si="278"/>
        <v>373.77049885072341</v>
      </c>
      <c r="N2434" s="98">
        <v>6035.3268684895829</v>
      </c>
      <c r="O2434" s="98">
        <v>7178.1091666666671</v>
      </c>
      <c r="P2434" s="98">
        <v>395.58395833333333</v>
      </c>
      <c r="Q2434" s="98">
        <v>18.873104893859061</v>
      </c>
      <c r="R2434" s="98">
        <f t="shared" si="280"/>
        <v>21.805690565391689</v>
      </c>
      <c r="S2434" s="98">
        <f t="shared" si="277"/>
        <v>1132.3862936315436</v>
      </c>
      <c r="T2434" s="101">
        <v>7.5125073777271769</v>
      </c>
    </row>
    <row r="2435" spans="2:20" x14ac:dyDescent="0.2">
      <c r="B2435" s="100">
        <v>43762.291666666664</v>
      </c>
      <c r="C2435" s="98">
        <v>6.8871501631206939</v>
      </c>
      <c r="D2435" s="98">
        <f t="shared" si="281"/>
        <v>11.513343886061888</v>
      </c>
      <c r="E2435" s="98">
        <v>92.182574074069663</v>
      </c>
      <c r="F2435" s="98">
        <f t="shared" si="279"/>
        <v>101.45311343360059</v>
      </c>
      <c r="G2435" s="98">
        <v>37451.376832155387</v>
      </c>
      <c r="H2435" s="98">
        <v>17.182996961805557</v>
      </c>
      <c r="I2435" s="98">
        <v>7464.5141666666668</v>
      </c>
      <c r="J2435" s="98">
        <f t="shared" si="275"/>
        <v>74.999577112264106</v>
      </c>
      <c r="K2435" s="98">
        <v>68331.218808274964</v>
      </c>
      <c r="L2435" s="98">
        <f t="shared" si="276"/>
        <v>369.82394333508694</v>
      </c>
      <c r="M2435" s="98">
        <f t="shared" si="278"/>
        <v>373.77007041319484</v>
      </c>
      <c r="N2435" s="98">
        <v>6114.0935892740881</v>
      </c>
      <c r="O2435" s="98">
        <v>7174.9691666666668</v>
      </c>
      <c r="P2435" s="98">
        <v>395.71027777777778</v>
      </c>
      <c r="Q2435" s="98">
        <v>25.886334442690842</v>
      </c>
      <c r="R2435" s="98">
        <f t="shared" si="280"/>
        <v>21.832407583168958</v>
      </c>
      <c r="S2435" s="98">
        <f t="shared" si="277"/>
        <v>1553.1800665614505</v>
      </c>
      <c r="T2435" s="101">
        <v>7.5103304686453907</v>
      </c>
    </row>
    <row r="2436" spans="2:20" x14ac:dyDescent="0.2">
      <c r="B2436" s="100">
        <v>43762.333333333336</v>
      </c>
      <c r="C2436" s="98">
        <v>8.3532349822736194</v>
      </c>
      <c r="D2436" s="98">
        <f t="shared" si="281"/>
        <v>11.565164780728864</v>
      </c>
      <c r="E2436" s="98">
        <v>89.951666666666668</v>
      </c>
      <c r="F2436" s="98">
        <f t="shared" si="279"/>
        <v>101.17579090273615</v>
      </c>
      <c r="G2436" s="98">
        <v>42478.625</v>
      </c>
      <c r="H2436" s="98">
        <v>20.18757595486111</v>
      </c>
      <c r="I2436" s="98">
        <v>8637.4200109359954</v>
      </c>
      <c r="J2436" s="98">
        <f t="shared" si="275"/>
        <v>69.764090711805551</v>
      </c>
      <c r="K2436" s="98">
        <v>68334.4453125</v>
      </c>
      <c r="L2436" s="98">
        <f t="shared" si="276"/>
        <v>374.10913226371423</v>
      </c>
      <c r="M2436" s="98">
        <f t="shared" si="278"/>
        <v>373.7426406749496</v>
      </c>
      <c r="N2436" s="98">
        <v>6976.2499511718752</v>
      </c>
      <c r="O2436" s="98">
        <v>7186.1824999999999</v>
      </c>
      <c r="P2436" s="98">
        <v>395.95601851852405</v>
      </c>
      <c r="Q2436" s="98">
        <v>21.846886254809796</v>
      </c>
      <c r="R2436" s="98">
        <f t="shared" si="280"/>
        <v>21.870564559068018</v>
      </c>
      <c r="S2436" s="98">
        <f t="shared" si="277"/>
        <v>1310.8131752885877</v>
      </c>
      <c r="T2436" s="101">
        <v>8.2607593161034547</v>
      </c>
    </row>
    <row r="2437" spans="2:20" x14ac:dyDescent="0.2">
      <c r="B2437" s="100">
        <v>43762.375</v>
      </c>
      <c r="C2437" s="98">
        <v>11.80697020442225</v>
      </c>
      <c r="D2437" s="98">
        <f t="shared" si="281"/>
        <v>11.583008249543518</v>
      </c>
      <c r="E2437" s="98">
        <v>93.490634610008385</v>
      </c>
      <c r="F2437" s="98">
        <f t="shared" si="279"/>
        <v>100.98283123370874</v>
      </c>
      <c r="G2437" s="98">
        <v>47748.082191780821</v>
      </c>
      <c r="H2437" s="98">
        <v>15.219455295138889</v>
      </c>
      <c r="I2437" s="98">
        <v>9757.894629629538</v>
      </c>
      <c r="J2437" s="98">
        <f t="shared" si="275"/>
        <v>78.271179314869499</v>
      </c>
      <c r="K2437" s="98">
        <v>68334.4453125</v>
      </c>
      <c r="L2437" s="98">
        <f t="shared" si="276"/>
        <v>372.65587053417642</v>
      </c>
      <c r="M2437" s="98">
        <f t="shared" si="278"/>
        <v>373.67036245785988</v>
      </c>
      <c r="N2437" s="98">
        <v>9331.6585463965494</v>
      </c>
      <c r="O2437" s="98">
        <v>7191.3850671140935</v>
      </c>
      <c r="P2437" s="98">
        <v>396.14365740737981</v>
      </c>
      <c r="Q2437" s="98">
        <v>23.48778687320339</v>
      </c>
      <c r="R2437" s="98">
        <f t="shared" si="280"/>
        <v>21.949164149613377</v>
      </c>
      <c r="S2437" s="98">
        <f t="shared" si="277"/>
        <v>1409.2672123922034</v>
      </c>
      <c r="T2437" s="101">
        <v>10.623693700550366</v>
      </c>
    </row>
    <row r="2438" spans="2:20" x14ac:dyDescent="0.2">
      <c r="B2438" s="100">
        <v>43762.416666666664</v>
      </c>
      <c r="C2438" s="98">
        <v>15.335934865563177</v>
      </c>
      <c r="D2438" s="98">
        <f t="shared" si="281"/>
        <v>11.590425253975381</v>
      </c>
      <c r="E2438" s="98">
        <v>69.837256944444448</v>
      </c>
      <c r="F2438" s="98">
        <f t="shared" si="279"/>
        <v>98.156943552357362</v>
      </c>
      <c r="G2438" s="98">
        <v>52935.057407409615</v>
      </c>
      <c r="H2438" s="98">
        <v>16.797634548611111</v>
      </c>
      <c r="I2438" s="98">
        <v>10860.586944444445</v>
      </c>
      <c r="J2438" s="98">
        <f t="shared" ref="J2438:J2501" si="282">E2438-H2438</f>
        <v>53.039622395833334</v>
      </c>
      <c r="K2438" s="98">
        <v>68334.4453125</v>
      </c>
      <c r="L2438" s="98">
        <f t="shared" ref="L2438:L2501" si="283">P2438-Q2438</f>
        <v>376.34424916788936</v>
      </c>
      <c r="M2438" s="98">
        <f t="shared" si="278"/>
        <v>373.46515429234955</v>
      </c>
      <c r="N2438" s="98">
        <v>11649.35173828125</v>
      </c>
      <c r="O2438" s="98">
        <v>7576.8908333333329</v>
      </c>
      <c r="P2438" s="98">
        <v>395.88</v>
      </c>
      <c r="Q2438" s="98">
        <v>19.535750832110644</v>
      </c>
      <c r="R2438" s="98">
        <f t="shared" si="280"/>
        <v>22.171490467040943</v>
      </c>
      <c r="S2438" s="98">
        <f t="shared" ref="S2438:S2501" si="284">Q2438*60</f>
        <v>1172.1450499266386</v>
      </c>
      <c r="T2438" s="101">
        <v>14.292171128122137</v>
      </c>
    </row>
    <row r="2439" spans="2:20" x14ac:dyDescent="0.2">
      <c r="B2439" s="100">
        <v>43762.458333333336</v>
      </c>
      <c r="C2439" s="98">
        <v>16.207989411354063</v>
      </c>
      <c r="D2439" s="98">
        <f t="shared" si="281"/>
        <v>11.605832366252017</v>
      </c>
      <c r="E2439" s="98">
        <v>97.321999999980136</v>
      </c>
      <c r="F2439" s="98">
        <f t="shared" si="279"/>
        <v>97.697194555509284</v>
      </c>
      <c r="G2439" s="98">
        <v>57888.524131944447</v>
      </c>
      <c r="H2439" s="98">
        <v>20.625295430672271</v>
      </c>
      <c r="I2439" s="98">
        <v>11991.800277777778</v>
      </c>
      <c r="J2439" s="98">
        <f t="shared" si="282"/>
        <v>76.696704569307869</v>
      </c>
      <c r="K2439" s="98">
        <v>68334.4453125</v>
      </c>
      <c r="L2439" s="98">
        <f t="shared" si="283"/>
        <v>371.04523964652998</v>
      </c>
      <c r="M2439" s="98">
        <f t="shared" si="278"/>
        <v>373.47518972289225</v>
      </c>
      <c r="N2439" s="98">
        <v>12058.734095052083</v>
      </c>
      <c r="O2439" s="98">
        <v>7832.11</v>
      </c>
      <c r="P2439" s="98">
        <v>395.72861111111109</v>
      </c>
      <c r="Q2439" s="98">
        <v>24.683371464581125</v>
      </c>
      <c r="R2439" s="98">
        <f t="shared" si="280"/>
        <v>22.156128414107261</v>
      </c>
      <c r="S2439" s="98">
        <f t="shared" si="284"/>
        <v>1481.0022878748675</v>
      </c>
      <c r="T2439" s="101">
        <v>15.941217032424335</v>
      </c>
    </row>
    <row r="2440" spans="2:20" x14ac:dyDescent="0.2">
      <c r="B2440" s="100">
        <v>43762.5</v>
      </c>
      <c r="C2440" s="98">
        <v>15.494088595443301</v>
      </c>
      <c r="D2440" s="98">
        <f t="shared" si="281"/>
        <v>11.635623535451655</v>
      </c>
      <c r="E2440" s="98">
        <v>90.353888888888889</v>
      </c>
      <c r="F2440" s="98">
        <f t="shared" si="279"/>
        <v>98.271858907361135</v>
      </c>
      <c r="G2440" s="98">
        <v>63210.5</v>
      </c>
      <c r="H2440" s="98">
        <v>17.314518229166666</v>
      </c>
      <c r="I2440" s="98">
        <v>13141.895515872637</v>
      </c>
      <c r="J2440" s="98">
        <f t="shared" si="282"/>
        <v>73.039370659722223</v>
      </c>
      <c r="K2440" s="98">
        <v>68334.4453125</v>
      </c>
      <c r="L2440" s="98">
        <f t="shared" si="283"/>
        <v>373.76042973362735</v>
      </c>
      <c r="M2440" s="98">
        <f t="shared" si="278"/>
        <v>373.5873930184307</v>
      </c>
      <c r="N2440" s="98">
        <v>11704.446979980468</v>
      </c>
      <c r="O2440" s="98">
        <v>7620.9858333333332</v>
      </c>
      <c r="P2440" s="98">
        <v>395.69305555555553</v>
      </c>
      <c r="Q2440" s="98">
        <v>21.932625821928184</v>
      </c>
      <c r="R2440" s="98">
        <f t="shared" si="280"/>
        <v>22.042547803754758</v>
      </c>
      <c r="S2440" s="98">
        <f t="shared" si="284"/>
        <v>1315.957549315691</v>
      </c>
      <c r="T2440" s="101">
        <v>15.984389395791482</v>
      </c>
    </row>
    <row r="2441" spans="2:20" x14ac:dyDescent="0.2">
      <c r="B2441" s="100">
        <v>43762.541666666664</v>
      </c>
      <c r="C2441" s="98">
        <v>15.183136158169559</v>
      </c>
      <c r="D2441" s="98">
        <f t="shared" si="281"/>
        <v>11.664596542128294</v>
      </c>
      <c r="E2441" s="98">
        <v>105.79083333333334</v>
      </c>
      <c r="F2441" s="98">
        <f t="shared" si="279"/>
        <v>97.787032518472259</v>
      </c>
      <c r="G2441" s="98">
        <v>69089.008333333331</v>
      </c>
      <c r="H2441" s="98">
        <v>16.791666666666668</v>
      </c>
      <c r="I2441" s="98">
        <v>14255.714377777807</v>
      </c>
      <c r="J2441" s="98">
        <f t="shared" si="282"/>
        <v>88.999166666666667</v>
      </c>
      <c r="K2441" s="98">
        <v>68334.4453125</v>
      </c>
      <c r="L2441" s="98">
        <f t="shared" si="283"/>
        <v>370.20984620664063</v>
      </c>
      <c r="M2441" s="98">
        <f t="shared" si="278"/>
        <v>373.32015702262294</v>
      </c>
      <c r="N2441" s="98">
        <v>11609.586747233074</v>
      </c>
      <c r="O2441" s="98">
        <v>7552.45</v>
      </c>
      <c r="P2441" s="98">
        <v>396.33126543208959</v>
      </c>
      <c r="Q2441" s="98">
        <v>26.12141922544895</v>
      </c>
      <c r="R2441" s="98">
        <f t="shared" si="280"/>
        <v>22.333417544417959</v>
      </c>
      <c r="S2441" s="98">
        <f t="shared" si="284"/>
        <v>1567.2851535269369</v>
      </c>
      <c r="T2441" s="101">
        <v>15.657033166355557</v>
      </c>
    </row>
    <row r="2442" spans="2:20" x14ac:dyDescent="0.2">
      <c r="B2442" s="100">
        <v>43762.583333333336</v>
      </c>
      <c r="C2442" s="98">
        <v>14.542820526229011</v>
      </c>
      <c r="D2442" s="98">
        <f t="shared" si="281"/>
        <v>11.70148881280903</v>
      </c>
      <c r="E2442" s="98">
        <v>90.466851851857371</v>
      </c>
      <c r="F2442" s="98">
        <f t="shared" si="279"/>
        <v>97.870300265386291</v>
      </c>
      <c r="G2442" s="98">
        <v>75505.023548922545</v>
      </c>
      <c r="H2442" s="98">
        <v>17.698470052083334</v>
      </c>
      <c r="I2442" s="98">
        <v>15400.755441666632</v>
      </c>
      <c r="J2442" s="98">
        <f t="shared" si="282"/>
        <v>72.768381799774033</v>
      </c>
      <c r="K2442" s="98">
        <v>68334.4453125</v>
      </c>
      <c r="L2442" s="98">
        <f t="shared" si="283"/>
        <v>375.11857331553682</v>
      </c>
      <c r="M2442" s="98">
        <f t="shared" si="278"/>
        <v>373.31307195566768</v>
      </c>
      <c r="N2442" s="98">
        <v>11189.487781575521</v>
      </c>
      <c r="O2442" s="98">
        <v>7340.69</v>
      </c>
      <c r="P2442" s="98">
        <v>395.83907407409617</v>
      </c>
      <c r="Q2442" s="98">
        <v>20.720500758559339</v>
      </c>
      <c r="R2442" s="98">
        <f t="shared" si="280"/>
        <v>22.336359092855421</v>
      </c>
      <c r="S2442" s="98">
        <f t="shared" si="284"/>
        <v>1243.2300455135603</v>
      </c>
      <c r="T2442" s="101">
        <v>15.33225617405501</v>
      </c>
    </row>
    <row r="2443" spans="2:20" x14ac:dyDescent="0.2">
      <c r="B2443" s="100">
        <v>43762.625</v>
      </c>
      <c r="C2443" s="98">
        <v>14.197396747801038</v>
      </c>
      <c r="D2443" s="98">
        <f t="shared" si="281"/>
        <v>11.74349154746872</v>
      </c>
      <c r="E2443" s="98">
        <v>124.18416666666667</v>
      </c>
      <c r="F2443" s="98">
        <f t="shared" si="279"/>
        <v>98.584270172793708</v>
      </c>
      <c r="G2443" s="98">
        <v>82083.588888888888</v>
      </c>
      <c r="H2443" s="98">
        <v>20.759168836805557</v>
      </c>
      <c r="I2443" s="98">
        <v>16559.146754850281</v>
      </c>
      <c r="J2443" s="98">
        <f t="shared" si="282"/>
        <v>103.42499782986111</v>
      </c>
      <c r="K2443" s="98">
        <v>68334.4453125</v>
      </c>
      <c r="L2443" s="98">
        <f t="shared" si="283"/>
        <v>373.68141841826548</v>
      </c>
      <c r="M2443" s="98">
        <f t="shared" si="278"/>
        <v>373.45738277121882</v>
      </c>
      <c r="N2443" s="98">
        <v>10950.240059407552</v>
      </c>
      <c r="O2443" s="98">
        <v>7258.79</v>
      </c>
      <c r="P2443" s="98">
        <v>396.50375000000003</v>
      </c>
      <c r="Q2443" s="98">
        <v>22.822331581734534</v>
      </c>
      <c r="R2443" s="98">
        <f t="shared" si="280"/>
        <v>22.2212027268924</v>
      </c>
      <c r="S2443" s="98">
        <f t="shared" si="284"/>
        <v>1369.339894904072</v>
      </c>
      <c r="T2443" s="101">
        <v>14.694936575993779</v>
      </c>
    </row>
    <row r="2444" spans="2:20" x14ac:dyDescent="0.2">
      <c r="B2444" s="100">
        <v>43762.666666666664</v>
      </c>
      <c r="C2444" s="98">
        <v>13.968322879569735</v>
      </c>
      <c r="D2444" s="98">
        <f t="shared" si="281"/>
        <v>11.784274776292968</v>
      </c>
      <c r="E2444" s="98">
        <v>94.055277777777775</v>
      </c>
      <c r="F2444" s="98">
        <f t="shared" si="279"/>
        <v>98.584779432052969</v>
      </c>
      <c r="G2444" s="98">
        <v>87953.258282828596</v>
      </c>
      <c r="H2444" s="98">
        <v>17.245019531250001</v>
      </c>
      <c r="I2444" s="98">
        <v>17696.125122222176</v>
      </c>
      <c r="J2444" s="98">
        <f t="shared" si="282"/>
        <v>76.810258246527781</v>
      </c>
      <c r="K2444" s="98">
        <v>68334.4453125</v>
      </c>
      <c r="L2444" s="98">
        <f t="shared" si="283"/>
        <v>376.28332906637337</v>
      </c>
      <c r="M2444" s="98">
        <f t="shared" si="278"/>
        <v>373.50501989716253</v>
      </c>
      <c r="N2444" s="98">
        <v>10719.936532389323</v>
      </c>
      <c r="O2444" s="98">
        <v>7237.2441666666664</v>
      </c>
      <c r="P2444" s="98">
        <v>396.01277777776534</v>
      </c>
      <c r="Q2444" s="98">
        <v>19.729448711391953</v>
      </c>
      <c r="R2444" s="98">
        <f t="shared" si="280"/>
        <v>22.193139503554921</v>
      </c>
      <c r="S2444" s="98">
        <f t="shared" si="284"/>
        <v>1183.7669226835171</v>
      </c>
      <c r="T2444" s="101">
        <v>14.444112946258651</v>
      </c>
    </row>
    <row r="2445" spans="2:20" x14ac:dyDescent="0.2">
      <c r="B2445" s="100">
        <v>43762.708333333336</v>
      </c>
      <c r="C2445" s="98">
        <v>13.189829036571188</v>
      </c>
      <c r="D2445" s="98">
        <f t="shared" si="281"/>
        <v>11.809718832051827</v>
      </c>
      <c r="E2445" s="98">
        <v>100.29425925923718</v>
      </c>
      <c r="F2445" s="98">
        <f t="shared" si="279"/>
        <v>98.167005512298957</v>
      </c>
      <c r="G2445" s="98">
        <v>93708.953231480889</v>
      </c>
      <c r="H2445" s="98">
        <v>17.260774739583333</v>
      </c>
      <c r="I2445" s="98">
        <v>18825.968055555557</v>
      </c>
      <c r="J2445" s="98">
        <f t="shared" si="282"/>
        <v>83.033484519653854</v>
      </c>
      <c r="K2445" s="98">
        <v>68334.4453125</v>
      </c>
      <c r="L2445" s="98">
        <f t="shared" si="283"/>
        <v>371.41593050417697</v>
      </c>
      <c r="M2445" s="98">
        <f t="shared" si="278"/>
        <v>373.46600194855858</v>
      </c>
      <c r="N2445" s="98">
        <v>10333.64828938802</v>
      </c>
      <c r="O2445" s="98">
        <v>7214.5124999999998</v>
      </c>
      <c r="P2445" s="98">
        <v>395.93803240741704</v>
      </c>
      <c r="Q2445" s="98">
        <v>24.522101903240092</v>
      </c>
      <c r="R2445" s="98">
        <f t="shared" si="280"/>
        <v>22.24047824691235</v>
      </c>
      <c r="S2445" s="98">
        <f t="shared" si="284"/>
        <v>1471.3261141944056</v>
      </c>
      <c r="T2445" s="101">
        <v>14.204823385768105</v>
      </c>
    </row>
    <row r="2446" spans="2:20" x14ac:dyDescent="0.2">
      <c r="B2446" s="100">
        <v>43762.75</v>
      </c>
      <c r="C2446" s="98">
        <v>12.971785689138905</v>
      </c>
      <c r="D2446" s="98">
        <f t="shared" si="281"/>
        <v>11.851919061309395</v>
      </c>
      <c r="E2446" s="98">
        <v>88.236388888888882</v>
      </c>
      <c r="F2446" s="98">
        <f t="shared" si="279"/>
        <v>97.772954586373046</v>
      </c>
      <c r="G2446" s="98">
        <v>99620.227777777778</v>
      </c>
      <c r="H2446" s="98">
        <v>20.871940104166665</v>
      </c>
      <c r="I2446" s="98">
        <v>19975.670277777779</v>
      </c>
      <c r="J2446" s="98">
        <f t="shared" si="282"/>
        <v>67.364448784722214</v>
      </c>
      <c r="K2446" s="98">
        <v>68334.4453125</v>
      </c>
      <c r="L2446" s="98">
        <f t="shared" si="283"/>
        <v>372.87172559467024</v>
      </c>
      <c r="M2446" s="98">
        <f t="shared" si="278"/>
        <v>373.29476546738118</v>
      </c>
      <c r="N2446" s="98">
        <v>10173.078377278645</v>
      </c>
      <c r="O2446" s="98">
        <v>7194.3774999999996</v>
      </c>
      <c r="P2446" s="98">
        <v>396.01380780282074</v>
      </c>
      <c r="Q2446" s="98">
        <v>23.14208220815047</v>
      </c>
      <c r="R2446" s="98">
        <f t="shared" si="280"/>
        <v>22.415237584071804</v>
      </c>
      <c r="S2446" s="98">
        <f t="shared" si="284"/>
        <v>1388.5249324890283</v>
      </c>
      <c r="T2446" s="101">
        <v>13.523796432150736</v>
      </c>
    </row>
    <row r="2447" spans="2:20" x14ac:dyDescent="0.2">
      <c r="B2447" s="100">
        <v>43762.791666666664</v>
      </c>
      <c r="C2447" s="98">
        <v>13.141212385230594</v>
      </c>
      <c r="D2447" s="98">
        <f t="shared" si="281"/>
        <v>11.893082400092746</v>
      </c>
      <c r="E2447" s="98">
        <v>110.70746527777777</v>
      </c>
      <c r="F2447" s="98">
        <f t="shared" si="279"/>
        <v>98.163080454428595</v>
      </c>
      <c r="G2447" s="98">
        <v>105718.64722222222</v>
      </c>
      <c r="H2447" s="98">
        <v>17.855099826388887</v>
      </c>
      <c r="I2447" s="98">
        <v>21127.49435823732</v>
      </c>
      <c r="J2447" s="98">
        <f t="shared" si="282"/>
        <v>92.852365451388891</v>
      </c>
      <c r="K2447" s="98">
        <v>68334.4453125</v>
      </c>
      <c r="L2447" s="98">
        <f t="shared" si="283"/>
        <v>373.17748929339672</v>
      </c>
      <c r="M2447" s="98">
        <f t="shared" si="278"/>
        <v>373.34811411595234</v>
      </c>
      <c r="N2447" s="98">
        <v>10204.767950846353</v>
      </c>
      <c r="O2447" s="98">
        <v>7193.4491666666663</v>
      </c>
      <c r="P2447" s="98">
        <v>395.79320987657542</v>
      </c>
      <c r="Q2447" s="98">
        <v>22.615720583178724</v>
      </c>
      <c r="R2447" s="98">
        <f t="shared" si="280"/>
        <v>22.348646908752666</v>
      </c>
      <c r="S2447" s="98">
        <f t="shared" si="284"/>
        <v>1356.9432349907236</v>
      </c>
      <c r="T2447" s="101">
        <v>13.376285102334288</v>
      </c>
    </row>
    <row r="2448" spans="2:20" x14ac:dyDescent="0.2">
      <c r="B2448" s="100">
        <v>43762.833333333336</v>
      </c>
      <c r="C2448" s="98">
        <v>13.177328903998973</v>
      </c>
      <c r="D2448" s="98">
        <f t="shared" si="281"/>
        <v>11.919534144062931</v>
      </c>
      <c r="E2448" s="98">
        <v>91.752222222222215</v>
      </c>
      <c r="F2448" s="98">
        <f t="shared" si="279"/>
        <v>97.056602830968117</v>
      </c>
      <c r="G2448" s="98">
        <v>111519.07923976475</v>
      </c>
      <c r="H2448" s="98">
        <v>17.842339409722221</v>
      </c>
      <c r="I2448" s="98">
        <v>22368.496029629707</v>
      </c>
      <c r="J2448" s="98">
        <f t="shared" si="282"/>
        <v>73.909882812500001</v>
      </c>
      <c r="K2448" s="98">
        <v>68334.4453125</v>
      </c>
      <c r="L2448" s="98">
        <f t="shared" si="283"/>
        <v>376.92835110014511</v>
      </c>
      <c r="M2448" s="98">
        <f t="shared" si="278"/>
        <v>373.51496182613755</v>
      </c>
      <c r="N2448" s="98">
        <v>10328.052293294271</v>
      </c>
      <c r="O2448" s="98">
        <v>7200.5974999999999</v>
      </c>
      <c r="P2448" s="98">
        <v>396.6285185185406</v>
      </c>
      <c r="Q2448" s="98">
        <v>19.70016741839548</v>
      </c>
      <c r="R2448" s="98">
        <f t="shared" si="280"/>
        <v>22.215012933136318</v>
      </c>
      <c r="S2448" s="98">
        <f t="shared" si="284"/>
        <v>1182.0100451037288</v>
      </c>
      <c r="T2448" s="101">
        <v>13.648403085857604</v>
      </c>
    </row>
    <row r="2449" spans="2:20" x14ac:dyDescent="0.2">
      <c r="B2449" s="100">
        <v>43762.875</v>
      </c>
      <c r="C2449" s="98">
        <v>13.618941667344835</v>
      </c>
      <c r="D2449" s="98">
        <f t="shared" si="281"/>
        <v>11.936242447487984</v>
      </c>
      <c r="E2449" s="98">
        <v>92.831666666666663</v>
      </c>
      <c r="F2449" s="98">
        <f t="shared" si="279"/>
        <v>97.274288016153278</v>
      </c>
      <c r="G2449" s="98">
        <v>117618.04915824745</v>
      </c>
      <c r="H2449" s="98">
        <v>17.470442708333334</v>
      </c>
      <c r="I2449" s="98">
        <v>23534.735833333332</v>
      </c>
      <c r="J2449" s="98">
        <f t="shared" si="282"/>
        <v>75.361223958333326</v>
      </c>
      <c r="K2449" s="98">
        <v>68334.4453125</v>
      </c>
      <c r="L2449" s="98">
        <f t="shared" si="283"/>
        <v>373.19101083027613</v>
      </c>
      <c r="M2449" s="98">
        <f t="shared" si="278"/>
        <v>373.36009681956995</v>
      </c>
      <c r="N2449" s="98">
        <v>10617.644629720053</v>
      </c>
      <c r="O2449" s="98">
        <v>7218.439166666667</v>
      </c>
      <c r="P2449" s="98">
        <v>396.00805555557213</v>
      </c>
      <c r="Q2449" s="98">
        <v>22.817044725295982</v>
      </c>
      <c r="R2449" s="98">
        <f t="shared" si="280"/>
        <v>22.367725161926781</v>
      </c>
      <c r="S2449" s="98">
        <f t="shared" si="284"/>
        <v>1369.0226835177589</v>
      </c>
      <c r="T2449" s="101">
        <v>13.975777598780438</v>
      </c>
    </row>
    <row r="2450" spans="2:20" x14ac:dyDescent="0.2">
      <c r="B2450" s="100">
        <v>43762.916666666664</v>
      </c>
      <c r="C2450" s="98">
        <v>13.740706430011326</v>
      </c>
      <c r="D2450" s="98">
        <f t="shared" si="281"/>
        <v>11.956365443648265</v>
      </c>
      <c r="E2450" s="98">
        <v>105.36694444444444</v>
      </c>
      <c r="F2450" s="98">
        <f t="shared" si="279"/>
        <v>96.913801905042192</v>
      </c>
      <c r="G2450" s="98">
        <v>122970.88649758424</v>
      </c>
      <c r="H2450" s="98">
        <v>21.281987847222222</v>
      </c>
      <c r="I2450" s="98">
        <v>24676.493841845524</v>
      </c>
      <c r="J2450" s="98">
        <f t="shared" si="282"/>
        <v>84.084956597222217</v>
      </c>
      <c r="K2450" s="98">
        <v>68334.4453125</v>
      </c>
      <c r="L2450" s="98">
        <f t="shared" si="283"/>
        <v>373.03185327738731</v>
      </c>
      <c r="M2450" s="98">
        <f t="shared" si="278"/>
        <v>373.38323599851356</v>
      </c>
      <c r="N2450" s="98">
        <v>10739.171110026042</v>
      </c>
      <c r="O2450" s="98">
        <v>7220.3358333333335</v>
      </c>
      <c r="P2450" s="98">
        <v>396.16500000000002</v>
      </c>
      <c r="Q2450" s="98">
        <v>23.133146722612697</v>
      </c>
      <c r="R2450" s="98">
        <f t="shared" si="280"/>
        <v>22.359632279279513</v>
      </c>
      <c r="S2450" s="98">
        <f t="shared" si="284"/>
        <v>1387.9888033567618</v>
      </c>
      <c r="T2450" s="101">
        <v>14.284781531051008</v>
      </c>
    </row>
    <row r="2451" spans="2:20" x14ac:dyDescent="0.2">
      <c r="B2451" s="100">
        <v>43762.958333333336</v>
      </c>
      <c r="C2451" s="98">
        <v>13.410379190032836</v>
      </c>
      <c r="D2451" s="98">
        <f t="shared" si="281"/>
        <v>11.963186263495478</v>
      </c>
      <c r="E2451" s="98">
        <v>101.12768518520726</v>
      </c>
      <c r="F2451" s="98">
        <f t="shared" si="279"/>
        <v>97.191479374179821</v>
      </c>
      <c r="G2451" s="98">
        <v>128962.65223133114</v>
      </c>
      <c r="H2451" s="98">
        <v>17.289301215277778</v>
      </c>
      <c r="I2451" s="98">
        <v>25819.739102777658</v>
      </c>
      <c r="J2451" s="98">
        <f t="shared" si="282"/>
        <v>83.838383969929481</v>
      </c>
      <c r="K2451" s="98">
        <v>68334.4453125</v>
      </c>
      <c r="L2451" s="98">
        <f t="shared" si="283"/>
        <v>371.10290183689034</v>
      </c>
      <c r="M2451" s="98">
        <f t="shared" si="278"/>
        <v>373.26151975153152</v>
      </c>
      <c r="N2451" s="98">
        <v>10522.419618326823</v>
      </c>
      <c r="O2451" s="98">
        <v>7213.6983333333337</v>
      </c>
      <c r="P2451" s="98">
        <v>395.20111111111112</v>
      </c>
      <c r="Q2451" s="98">
        <v>24.098209274220796</v>
      </c>
      <c r="R2451" s="98">
        <f t="shared" si="280"/>
        <v>22.447293742311061</v>
      </c>
      <c r="S2451" s="98">
        <f t="shared" si="284"/>
        <v>1445.8925564532478</v>
      </c>
      <c r="T2451" s="101">
        <v>14.213599946297796</v>
      </c>
    </row>
    <row r="2452" spans="2:20" x14ac:dyDescent="0.2">
      <c r="B2452" s="100">
        <v>43763</v>
      </c>
      <c r="C2452" s="98">
        <v>12.726025862340402</v>
      </c>
      <c r="D2452" s="98">
        <f t="shared" si="281"/>
        <v>11.967075424516317</v>
      </c>
      <c r="E2452" s="98">
        <v>94.49851851847437</v>
      </c>
      <c r="F2452" s="98">
        <f t="shared" si="279"/>
        <v>96.256521812449591</v>
      </c>
      <c r="G2452" s="98">
        <v>134652.71759259095</v>
      </c>
      <c r="H2452" s="98">
        <v>17.600217013888887</v>
      </c>
      <c r="I2452" s="98">
        <v>26972.9175</v>
      </c>
      <c r="J2452" s="98">
        <f t="shared" si="282"/>
        <v>76.898301504585476</v>
      </c>
      <c r="K2452" s="98">
        <v>68334.4453125</v>
      </c>
      <c r="L2452" s="98">
        <f t="shared" si="283"/>
        <v>374.51405693193277</v>
      </c>
      <c r="M2452" s="98">
        <f t="shared" si="278"/>
        <v>373.40116982717774</v>
      </c>
      <c r="N2452" s="98">
        <v>10019.513241373697</v>
      </c>
      <c r="O2452" s="98">
        <v>7189.9266666666663</v>
      </c>
      <c r="P2452" s="98">
        <v>395.7728703703483</v>
      </c>
      <c r="Q2452" s="98">
        <v>21.258813438415526</v>
      </c>
      <c r="R2452" s="98">
        <f t="shared" si="280"/>
        <v>22.306106243825564</v>
      </c>
      <c r="S2452" s="98">
        <f t="shared" si="284"/>
        <v>1275.5288063049315</v>
      </c>
      <c r="T2452" s="101">
        <v>13.658945812286886</v>
      </c>
    </row>
    <row r="2453" spans="2:20" x14ac:dyDescent="0.2">
      <c r="B2453" s="100">
        <v>43763.041666666664</v>
      </c>
      <c r="C2453" s="98">
        <v>11.281670062630695</v>
      </c>
      <c r="D2453" s="98">
        <f t="shared" si="281"/>
        <v>11.972967851211687</v>
      </c>
      <c r="E2453" s="98">
        <v>87.972222222222229</v>
      </c>
      <c r="F2453" s="98">
        <f t="shared" si="279"/>
        <v>95.716209312449578</v>
      </c>
      <c r="G2453" s="98">
        <v>3470.9444444444443</v>
      </c>
      <c r="H2453" s="98">
        <v>21.210416666666667</v>
      </c>
      <c r="I2453" s="98">
        <v>997.60472222222222</v>
      </c>
      <c r="J2453" s="98">
        <f t="shared" si="282"/>
        <v>66.761805555555554</v>
      </c>
      <c r="K2453" s="98">
        <v>8108.6268092295859</v>
      </c>
      <c r="L2453" s="98">
        <f t="shared" si="283"/>
        <v>374.42188270418541</v>
      </c>
      <c r="M2453" s="98">
        <f t="shared" si="278"/>
        <v>373.30221231189898</v>
      </c>
      <c r="N2453" s="98">
        <v>9250.6410904947916</v>
      </c>
      <c r="O2453" s="98">
        <v>7192.0358333333334</v>
      </c>
      <c r="P2453" s="98">
        <v>395.86555555555555</v>
      </c>
      <c r="Q2453" s="98">
        <v>21.443672851370131</v>
      </c>
      <c r="R2453" s="98">
        <f t="shared" si="280"/>
        <v>22.417158666511764</v>
      </c>
      <c r="S2453" s="98">
        <f t="shared" si="284"/>
        <v>1286.6203710822078</v>
      </c>
      <c r="T2453" s="101">
        <v>12.712388529870433</v>
      </c>
    </row>
    <row r="2454" spans="2:20" x14ac:dyDescent="0.2">
      <c r="B2454" s="100">
        <v>43763.083333333336</v>
      </c>
      <c r="C2454" s="98">
        <v>9.4973617253988056</v>
      </c>
      <c r="D2454" s="98">
        <f t="shared" si="281"/>
        <v>11.981160858056768</v>
      </c>
      <c r="E2454" s="98">
        <v>109.27916666666667</v>
      </c>
      <c r="F2454" s="98">
        <f t="shared" si="279"/>
        <v>96.032267513508188</v>
      </c>
      <c r="G2454" s="98">
        <v>8619.8327441120146</v>
      </c>
      <c r="H2454" s="98">
        <v>17.838812934027779</v>
      </c>
      <c r="I2454" s="98">
        <v>1772.1388793102901</v>
      </c>
      <c r="J2454" s="98">
        <f t="shared" si="282"/>
        <v>91.440353732638897</v>
      </c>
      <c r="K2454" s="98">
        <v>21727.625503382154</v>
      </c>
      <c r="L2454" s="98">
        <f t="shared" si="283"/>
        <v>374.68149064702709</v>
      </c>
      <c r="M2454" s="98">
        <f t="shared" si="278"/>
        <v>373.21945586733938</v>
      </c>
      <c r="N2454" s="98">
        <v>8077.7485042317712</v>
      </c>
      <c r="O2454" s="98">
        <v>7189.6791666666668</v>
      </c>
      <c r="P2454" s="98">
        <v>395.86180555555558</v>
      </c>
      <c r="Q2454" s="98">
        <v>21.180314908528494</v>
      </c>
      <c r="R2454" s="98">
        <f t="shared" si="280"/>
        <v>22.490244972182452</v>
      </c>
      <c r="S2454" s="98">
        <f t="shared" si="284"/>
        <v>1270.8188945117097</v>
      </c>
      <c r="T2454" s="101">
        <v>11.177556751940557</v>
      </c>
    </row>
    <row r="2455" spans="2:20" x14ac:dyDescent="0.2">
      <c r="B2455" s="100">
        <v>43763.125</v>
      </c>
      <c r="C2455" s="98">
        <v>8.1636140175805316</v>
      </c>
      <c r="D2455" s="98">
        <f t="shared" si="281"/>
        <v>11.989755168654382</v>
      </c>
      <c r="E2455" s="98">
        <v>93.509166666666673</v>
      </c>
      <c r="F2455" s="98">
        <f t="shared" si="279"/>
        <v>95.460313809804362</v>
      </c>
      <c r="G2455" s="98">
        <v>14406.72782485803</v>
      </c>
      <c r="H2455" s="98">
        <v>16.941569010416668</v>
      </c>
      <c r="I2455" s="98">
        <v>2937.7930777776905</v>
      </c>
      <c r="J2455" s="98">
        <f t="shared" si="282"/>
        <v>76.567597656250001</v>
      </c>
      <c r="K2455" s="98">
        <v>35202.950243055559</v>
      </c>
      <c r="L2455" s="98">
        <f t="shared" si="283"/>
        <v>372.45893221983482</v>
      </c>
      <c r="M2455" s="98">
        <f t="shared" si="278"/>
        <v>373.57917830014139</v>
      </c>
      <c r="N2455" s="98">
        <v>7059.4330118815105</v>
      </c>
      <c r="O2455" s="98">
        <v>7188.1383333333333</v>
      </c>
      <c r="P2455" s="98">
        <v>396.41546296295195</v>
      </c>
      <c r="Q2455" s="98">
        <v>23.956530743117135</v>
      </c>
      <c r="R2455" s="98">
        <f t="shared" si="280"/>
        <v>22.38422624308345</v>
      </c>
      <c r="S2455" s="98">
        <f t="shared" si="284"/>
        <v>1437.3918445870281</v>
      </c>
      <c r="T2455" s="101">
        <v>9.523920110229195</v>
      </c>
    </row>
    <row r="2456" spans="2:20" x14ac:dyDescent="0.2">
      <c r="B2456" s="100">
        <v>43763.166666666664</v>
      </c>
      <c r="C2456" s="98">
        <v>7.2954831283622319</v>
      </c>
      <c r="D2456" s="98">
        <f t="shared" si="281"/>
        <v>11.987245858277028</v>
      </c>
      <c r="E2456" s="98">
        <v>88.071666666666673</v>
      </c>
      <c r="F2456" s="98">
        <f t="shared" si="279"/>
        <v>95.619202368006981</v>
      </c>
      <c r="G2456" s="98">
        <v>20376.375644120111</v>
      </c>
      <c r="H2456" s="98">
        <v>17.560091145833333</v>
      </c>
      <c r="I2456" s="98">
        <v>4047.526388888889</v>
      </c>
      <c r="J2456" s="98">
        <f t="shared" si="282"/>
        <v>70.511575520833333</v>
      </c>
      <c r="K2456" s="98">
        <v>46363.027740885416</v>
      </c>
      <c r="L2456" s="98">
        <f t="shared" si="283"/>
        <v>373.86214967211498</v>
      </c>
      <c r="M2456" s="98">
        <f t="shared" si="278"/>
        <v>373.52698395436204</v>
      </c>
      <c r="N2456" s="98">
        <v>6469.5870402018227</v>
      </c>
      <c r="O2456" s="98">
        <v>7183.7941666666666</v>
      </c>
      <c r="P2456" s="98">
        <v>395.95129629630179</v>
      </c>
      <c r="Q2456" s="98">
        <v>22.0891466241868</v>
      </c>
      <c r="R2456" s="98">
        <f t="shared" si="280"/>
        <v>22.431065650591677</v>
      </c>
      <c r="S2456" s="98">
        <f t="shared" si="284"/>
        <v>1325.3487974512079</v>
      </c>
      <c r="T2456" s="101">
        <v>8.3391625111381291</v>
      </c>
    </row>
    <row r="2457" spans="2:20" x14ac:dyDescent="0.2">
      <c r="B2457" s="100">
        <v>43763.208333333336</v>
      </c>
      <c r="C2457" s="98">
        <v>6.8179393729461459</v>
      </c>
      <c r="D2457" s="98">
        <f t="shared" si="281"/>
        <v>11.986275927746716</v>
      </c>
      <c r="E2457" s="98">
        <v>108.44805555555556</v>
      </c>
      <c r="F2457" s="98">
        <f t="shared" si="279"/>
        <v>96.259144497636612</v>
      </c>
      <c r="G2457" s="98">
        <v>25816.005555555555</v>
      </c>
      <c r="H2457" s="98">
        <v>20.775336371527779</v>
      </c>
      <c r="I2457" s="98">
        <v>5156.7105611486568</v>
      </c>
      <c r="J2457" s="98">
        <f t="shared" si="282"/>
        <v>87.672719184027784</v>
      </c>
      <c r="K2457" s="98">
        <v>56677.430046657988</v>
      </c>
      <c r="L2457" s="98">
        <f t="shared" si="283"/>
        <v>376.0535526542738</v>
      </c>
      <c r="M2457" s="98">
        <f t="shared" si="278"/>
        <v>373.643925516401</v>
      </c>
      <c r="N2457" s="98">
        <v>6112.8353401692711</v>
      </c>
      <c r="O2457" s="98">
        <v>7181.8133333333335</v>
      </c>
      <c r="P2457" s="98">
        <v>395.52881172837482</v>
      </c>
      <c r="Q2457" s="98">
        <v>19.475259074101018</v>
      </c>
      <c r="R2457" s="98">
        <f t="shared" si="280"/>
        <v>22.2946571389638</v>
      </c>
      <c r="S2457" s="98">
        <f t="shared" si="284"/>
        <v>1168.5155444460611</v>
      </c>
      <c r="T2457" s="101">
        <v>7.7291108866035936</v>
      </c>
    </row>
    <row r="2458" spans="2:20" x14ac:dyDescent="0.2">
      <c r="B2458" s="100">
        <v>43763.25</v>
      </c>
      <c r="C2458" s="98">
        <v>6.5869972599123141</v>
      </c>
      <c r="D2458" s="98">
        <f t="shared" si="281"/>
        <v>11.983179969393595</v>
      </c>
      <c r="E2458" s="98">
        <v>91.928402777777777</v>
      </c>
      <c r="F2458" s="98">
        <f t="shared" si="279"/>
        <v>96.319124243006968</v>
      </c>
      <c r="G2458" s="98">
        <v>31495.190861514013</v>
      </c>
      <c r="H2458" s="98">
        <v>16.859277343750001</v>
      </c>
      <c r="I2458" s="98">
        <v>6252.0889888888933</v>
      </c>
      <c r="J2458" s="98">
        <f t="shared" si="282"/>
        <v>75.069125434027768</v>
      </c>
      <c r="K2458" s="98">
        <v>64962.049721860356</v>
      </c>
      <c r="L2458" s="98">
        <f t="shared" si="283"/>
        <v>373.63700607707517</v>
      </c>
      <c r="M2458" s="98">
        <f t="shared" si="278"/>
        <v>373.51584854296772</v>
      </c>
      <c r="N2458" s="98">
        <v>5835.4795902506512</v>
      </c>
      <c r="O2458" s="98">
        <v>7182.125</v>
      </c>
      <c r="P2458" s="98">
        <v>395.75527777777779</v>
      </c>
      <c r="Q2458" s="98">
        <v>22.118271700702607</v>
      </c>
      <c r="R2458" s="98">
        <f t="shared" si="280"/>
        <v>22.429872422582282</v>
      </c>
      <c r="S2458" s="98">
        <f t="shared" si="284"/>
        <v>1327.0963020421564</v>
      </c>
      <c r="T2458" s="101">
        <v>7.3186173644021615</v>
      </c>
    </row>
    <row r="2459" spans="2:20" x14ac:dyDescent="0.2">
      <c r="B2459" s="100">
        <v>43763.291666666664</v>
      </c>
      <c r="C2459" s="98">
        <v>6.6808438557167147</v>
      </c>
      <c r="D2459" s="98">
        <f t="shared" si="281"/>
        <v>11.974583873251762</v>
      </c>
      <c r="E2459" s="98">
        <v>89.829444444444448</v>
      </c>
      <c r="F2459" s="98">
        <f t="shared" si="279"/>
        <v>96.221077175105918</v>
      </c>
      <c r="G2459" s="98">
        <v>36968.612500000003</v>
      </c>
      <c r="H2459" s="98">
        <v>16.855088975694443</v>
      </c>
      <c r="I2459" s="98">
        <v>7341.0841666666665</v>
      </c>
      <c r="J2459" s="98">
        <f t="shared" si="282"/>
        <v>72.974355468750005</v>
      </c>
      <c r="K2459" s="98">
        <v>68127.692131076386</v>
      </c>
      <c r="L2459" s="98">
        <f t="shared" si="283"/>
        <v>372.86464498657733</v>
      </c>
      <c r="M2459" s="98">
        <f t="shared" ref="M2459:M2522" si="285">AVERAGE(L2436:L2459)</f>
        <v>373.64254444511317</v>
      </c>
      <c r="N2459" s="98">
        <v>5888.885710449219</v>
      </c>
      <c r="O2459" s="98">
        <v>7182.9991666666665</v>
      </c>
      <c r="P2459" s="98">
        <v>395.98583333333335</v>
      </c>
      <c r="Q2459" s="98">
        <v>23.121188346756</v>
      </c>
      <c r="R2459" s="98">
        <f t="shared" si="280"/>
        <v>22.314658001918328</v>
      </c>
      <c r="S2459" s="98">
        <f t="shared" si="284"/>
        <v>1387.2713008053599</v>
      </c>
      <c r="T2459" s="101">
        <v>7.312279592857263</v>
      </c>
    </row>
    <row r="2460" spans="2:20" x14ac:dyDescent="0.2">
      <c r="B2460" s="100">
        <v>43763.333333333336</v>
      </c>
      <c r="C2460" s="98">
        <v>8.0195584190854188</v>
      </c>
      <c r="D2460" s="98">
        <f t="shared" si="281"/>
        <v>11.960680683118921</v>
      </c>
      <c r="E2460" s="98">
        <v>76.912777777777777</v>
      </c>
      <c r="F2460" s="98">
        <f t="shared" si="279"/>
        <v>95.677790138068886</v>
      </c>
      <c r="G2460" s="98">
        <v>42128.056222222185</v>
      </c>
      <c r="H2460" s="98">
        <v>20.516319444444445</v>
      </c>
      <c r="I2460" s="98">
        <v>8426.4138793745642</v>
      </c>
      <c r="J2460" s="98">
        <f t="shared" si="282"/>
        <v>56.396458333333328</v>
      </c>
      <c r="K2460" s="98">
        <v>68131.703125</v>
      </c>
      <c r="L2460" s="98">
        <f t="shared" si="283"/>
        <v>370.86057990584521</v>
      </c>
      <c r="M2460" s="98">
        <f t="shared" si="285"/>
        <v>373.50718809686873</v>
      </c>
      <c r="N2460" s="98">
        <v>6739.011041259766</v>
      </c>
      <c r="O2460" s="98">
        <v>7192.1324999999997</v>
      </c>
      <c r="P2460" s="98">
        <v>396.06018518519068</v>
      </c>
      <c r="Q2460" s="98">
        <v>25.19960527934548</v>
      </c>
      <c r="R2460" s="98">
        <f t="shared" si="280"/>
        <v>22.454354627940649</v>
      </c>
      <c r="S2460" s="98">
        <f t="shared" si="284"/>
        <v>1511.9763167607289</v>
      </c>
      <c r="T2460" s="101">
        <v>7.8867271173378688</v>
      </c>
    </row>
    <row r="2461" spans="2:20" x14ac:dyDescent="0.2">
      <c r="B2461" s="100">
        <v>43763.375</v>
      </c>
      <c r="C2461" s="98">
        <v>11.607946817785916</v>
      </c>
      <c r="D2461" s="98">
        <f t="shared" si="281"/>
        <v>11.952388042009071</v>
      </c>
      <c r="E2461" s="98">
        <v>97.510151515114643</v>
      </c>
      <c r="F2461" s="98">
        <f t="shared" ref="F2461:F2524" si="286">AVERAGE(E2438:E2461)</f>
        <v>95.845270009114984</v>
      </c>
      <c r="G2461" s="98">
        <v>47772.919615386723</v>
      </c>
      <c r="H2461" s="98">
        <v>17.244977678571427</v>
      </c>
      <c r="I2461" s="98">
        <v>9515.1614814830482</v>
      </c>
      <c r="J2461" s="98">
        <f t="shared" si="282"/>
        <v>80.265173836543212</v>
      </c>
      <c r="K2461" s="98">
        <v>68131.703125</v>
      </c>
      <c r="L2461" s="98">
        <f t="shared" si="283"/>
        <v>376.01264454399097</v>
      </c>
      <c r="M2461" s="98">
        <f t="shared" si="285"/>
        <v>373.64705368061101</v>
      </c>
      <c r="N2461" s="98">
        <v>9095.5801241048175</v>
      </c>
      <c r="O2461" s="98">
        <v>7184.0466666666671</v>
      </c>
      <c r="P2461" s="98">
        <v>395.81194444444446</v>
      </c>
      <c r="Q2461" s="98">
        <v>19.799299900453512</v>
      </c>
      <c r="R2461" s="98">
        <f t="shared" ref="R2461:R2524" si="287">AVERAGE(Q2438:Q2461)</f>
        <v>22.30066767074274</v>
      </c>
      <c r="S2461" s="98">
        <f t="shared" si="284"/>
        <v>1187.9579940272108</v>
      </c>
      <c r="T2461" s="101">
        <v>10.479346464263541</v>
      </c>
    </row>
    <row r="2462" spans="2:20" x14ac:dyDescent="0.2">
      <c r="B2462" s="100">
        <v>43763.416666666664</v>
      </c>
      <c r="C2462" s="98">
        <v>15.560319462882148</v>
      </c>
      <c r="D2462" s="98">
        <f t="shared" si="281"/>
        <v>11.961737400230698</v>
      </c>
      <c r="E2462" s="98">
        <v>80.771481481492515</v>
      </c>
      <c r="F2462" s="98">
        <f t="shared" si="286"/>
        <v>96.300862698158653</v>
      </c>
      <c r="G2462" s="98">
        <v>52572.591983122293</v>
      </c>
      <c r="H2462" s="98">
        <v>16.989322916666666</v>
      </c>
      <c r="I2462" s="98">
        <v>10604.218237036996</v>
      </c>
      <c r="J2462" s="98">
        <f t="shared" si="282"/>
        <v>63.782158564825849</v>
      </c>
      <c r="K2462" s="98">
        <v>68131.703125</v>
      </c>
      <c r="L2462" s="98">
        <f t="shared" si="283"/>
        <v>373.12231858225749</v>
      </c>
      <c r="M2462" s="98">
        <f t="shared" si="285"/>
        <v>373.51280657287634</v>
      </c>
      <c r="N2462" s="98">
        <v>11672.867472330729</v>
      </c>
      <c r="O2462" s="98">
        <v>7601.9241666666667</v>
      </c>
      <c r="P2462" s="98">
        <v>395.85500000000002</v>
      </c>
      <c r="Q2462" s="98">
        <v>22.732681417742537</v>
      </c>
      <c r="R2462" s="98">
        <f t="shared" si="287"/>
        <v>22.43387311181073</v>
      </c>
      <c r="S2462" s="98">
        <f t="shared" si="284"/>
        <v>1363.9608850645523</v>
      </c>
      <c r="T2462" s="101">
        <v>14.152303753694415</v>
      </c>
    </row>
    <row r="2463" spans="2:20" x14ac:dyDescent="0.2">
      <c r="B2463" s="100">
        <v>43763.458333333336</v>
      </c>
      <c r="C2463" s="98">
        <v>16.25918474091424</v>
      </c>
      <c r="D2463" s="98">
        <f t="shared" si="281"/>
        <v>11.96387053896237</v>
      </c>
      <c r="E2463" s="98">
        <v>71.025312499999998</v>
      </c>
      <c r="F2463" s="98">
        <f t="shared" si="286"/>
        <v>95.205167385659493</v>
      </c>
      <c r="G2463" s="98">
        <v>57274.762757201992</v>
      </c>
      <c r="H2463" s="98">
        <v>17.02546657986111</v>
      </c>
      <c r="I2463" s="98">
        <v>11682.289444444445</v>
      </c>
      <c r="J2463" s="98">
        <f t="shared" si="282"/>
        <v>53.999845920138888</v>
      </c>
      <c r="K2463" s="98">
        <v>68131.703125</v>
      </c>
      <c r="L2463" s="98">
        <f t="shared" si="283"/>
        <v>375.17567681427988</v>
      </c>
      <c r="M2463" s="98">
        <f t="shared" si="285"/>
        <v>373.68490812153254</v>
      </c>
      <c r="N2463" s="98">
        <v>12099.484059244791</v>
      </c>
      <c r="O2463" s="98">
        <v>7857.8083333333334</v>
      </c>
      <c r="P2463" s="98">
        <v>395.85694444444442</v>
      </c>
      <c r="Q2463" s="98">
        <v>20.681267630164513</v>
      </c>
      <c r="R2463" s="98">
        <f t="shared" si="287"/>
        <v>22.267118785376706</v>
      </c>
      <c r="S2463" s="98">
        <f t="shared" si="284"/>
        <v>1240.8760578098709</v>
      </c>
      <c r="T2463" s="101">
        <v>16.150829643938277</v>
      </c>
    </row>
    <row r="2464" spans="2:20" x14ac:dyDescent="0.2">
      <c r="B2464" s="100">
        <v>43763.5</v>
      </c>
      <c r="C2464" s="98">
        <v>15.62559199944242</v>
      </c>
      <c r="D2464" s="98">
        <f t="shared" si="281"/>
        <v>11.969349847462333</v>
      </c>
      <c r="E2464" s="98">
        <v>111.10388888888889</v>
      </c>
      <c r="F2464" s="98">
        <f t="shared" si="286"/>
        <v>96.069750718992836</v>
      </c>
      <c r="G2464" s="98">
        <v>62553.786111111112</v>
      </c>
      <c r="H2464" s="98">
        <v>20.745214843749999</v>
      </c>
      <c r="I2464" s="98">
        <v>12770.377679211299</v>
      </c>
      <c r="J2464" s="98">
        <f t="shared" si="282"/>
        <v>90.358674045138883</v>
      </c>
      <c r="K2464" s="98">
        <v>68131.703125</v>
      </c>
      <c r="L2464" s="98">
        <f t="shared" si="283"/>
        <v>372.98020278943915</v>
      </c>
      <c r="M2464" s="98">
        <f t="shared" si="285"/>
        <v>373.65239866552469</v>
      </c>
      <c r="N2464" s="98">
        <v>11711.697228190103</v>
      </c>
      <c r="O2464" s="98">
        <v>7618.4724999999999</v>
      </c>
      <c r="P2464" s="98">
        <v>396.15537037038143</v>
      </c>
      <c r="Q2464" s="98">
        <v>23.175167580942311</v>
      </c>
      <c r="R2464" s="98">
        <f t="shared" si="287"/>
        <v>22.318891358668964</v>
      </c>
      <c r="S2464" s="98">
        <f t="shared" si="284"/>
        <v>1390.5100548565388</v>
      </c>
      <c r="T2464" s="101">
        <v>16.047632773288836</v>
      </c>
    </row>
    <row r="2465" spans="2:20" x14ac:dyDescent="0.2">
      <c r="B2465" s="100">
        <v>43763.541666666664</v>
      </c>
      <c r="C2465" s="98">
        <v>15.157731053213485</v>
      </c>
      <c r="D2465" s="98">
        <f t="shared" si="281"/>
        <v>11.968291301422497</v>
      </c>
      <c r="E2465" s="98">
        <v>99.230555555555554</v>
      </c>
      <c r="F2465" s="98">
        <f t="shared" si="286"/>
        <v>95.796405811585416</v>
      </c>
      <c r="G2465" s="98">
        <v>68827.55078125</v>
      </c>
      <c r="H2465" s="98">
        <v>16.406000434027778</v>
      </c>
      <c r="I2465" s="98">
        <v>13860.878721296225</v>
      </c>
      <c r="J2465" s="98">
        <f t="shared" si="282"/>
        <v>82.82455512152778</v>
      </c>
      <c r="K2465" s="98">
        <v>68131.703125</v>
      </c>
      <c r="L2465" s="98">
        <f t="shared" si="283"/>
        <v>373.64309170234117</v>
      </c>
      <c r="M2465" s="98">
        <f t="shared" si="285"/>
        <v>373.79545056117877</v>
      </c>
      <c r="N2465" s="98">
        <v>11412.620799153647</v>
      </c>
      <c r="O2465" s="98">
        <v>7433.7375000000002</v>
      </c>
      <c r="P2465" s="98">
        <v>395.76342592592039</v>
      </c>
      <c r="Q2465" s="98">
        <v>22.120334223579203</v>
      </c>
      <c r="R2465" s="98">
        <f t="shared" si="287"/>
        <v>22.152179483591052</v>
      </c>
      <c r="S2465" s="98">
        <f t="shared" si="284"/>
        <v>1327.2200534147521</v>
      </c>
      <c r="T2465" s="101">
        <v>15.608870336903621</v>
      </c>
    </row>
    <row r="2466" spans="2:20" x14ac:dyDescent="0.2">
      <c r="B2466" s="100">
        <v>43763.583333333336</v>
      </c>
      <c r="C2466" s="98">
        <v>14.960662937871078</v>
      </c>
      <c r="D2466" s="98">
        <f t="shared" si="281"/>
        <v>11.985701401907582</v>
      </c>
      <c r="E2466" s="98">
        <v>106.91472222222222</v>
      </c>
      <c r="F2466" s="98">
        <f t="shared" si="286"/>
        <v>96.481733743683947</v>
      </c>
      <c r="G2466" s="98">
        <v>74678.633333333331</v>
      </c>
      <c r="H2466" s="98">
        <v>16.998763020833334</v>
      </c>
      <c r="I2466" s="98">
        <v>14957.628333333334</v>
      </c>
      <c r="J2466" s="98">
        <f t="shared" si="282"/>
        <v>89.915959201388887</v>
      </c>
      <c r="K2466" s="98">
        <v>68131.703125</v>
      </c>
      <c r="L2466" s="98">
        <f t="shared" si="283"/>
        <v>377.00222536296496</v>
      </c>
      <c r="M2466" s="98">
        <f t="shared" si="285"/>
        <v>373.87393606315499</v>
      </c>
      <c r="N2466" s="98">
        <v>11291.240215657552</v>
      </c>
      <c r="O2466" s="98">
        <v>7386.8033333333333</v>
      </c>
      <c r="P2466" s="98">
        <v>395.99949074071316</v>
      </c>
      <c r="Q2466" s="98">
        <v>18.997265377748214</v>
      </c>
      <c r="R2466" s="98">
        <f t="shared" si="287"/>
        <v>22.080378009390589</v>
      </c>
      <c r="S2466" s="98">
        <f t="shared" si="284"/>
        <v>1139.8359226648929</v>
      </c>
      <c r="T2466" s="101">
        <v>15.275747096814706</v>
      </c>
    </row>
    <row r="2467" spans="2:20" x14ac:dyDescent="0.2">
      <c r="B2467" s="100">
        <v>43763.625</v>
      </c>
      <c r="C2467" s="98">
        <v>14.410367479854159</v>
      </c>
      <c r="D2467" s="98">
        <f t="shared" si="281"/>
        <v>11.994575182409795</v>
      </c>
      <c r="E2467" s="98">
        <v>86.987777777777779</v>
      </c>
      <c r="F2467" s="98">
        <f t="shared" si="286"/>
        <v>94.931884206646899</v>
      </c>
      <c r="G2467" s="98">
        <v>80952.794148148198</v>
      </c>
      <c r="H2467" s="98">
        <v>20.880002170138887</v>
      </c>
      <c r="I2467" s="98">
        <v>16059.714444444444</v>
      </c>
      <c r="J2467" s="98">
        <f t="shared" si="282"/>
        <v>66.107775607638899</v>
      </c>
      <c r="K2467" s="98">
        <v>68131.703125</v>
      </c>
      <c r="L2467" s="98">
        <f t="shared" si="283"/>
        <v>373.29154802337456</v>
      </c>
      <c r="M2467" s="98">
        <f t="shared" si="285"/>
        <v>373.85769146336793</v>
      </c>
      <c r="N2467" s="98">
        <v>10723.494874674479</v>
      </c>
      <c r="O2467" s="98">
        <v>7251.6750000000002</v>
      </c>
      <c r="P2467" s="98">
        <v>395.88194444444446</v>
      </c>
      <c r="Q2467" s="98">
        <v>22.590396421069876</v>
      </c>
      <c r="R2467" s="98">
        <f t="shared" si="287"/>
        <v>22.070714044362898</v>
      </c>
      <c r="S2467" s="98">
        <f t="shared" si="284"/>
        <v>1355.4237852641925</v>
      </c>
      <c r="T2467" s="101">
        <v>14.59184142947197</v>
      </c>
    </row>
    <row r="2468" spans="2:20" x14ac:dyDescent="0.2">
      <c r="B2468" s="100">
        <v>43763.666666666664</v>
      </c>
      <c r="C2468" s="98">
        <v>14.305785850418939</v>
      </c>
      <c r="D2468" s="98">
        <f t="shared" si="281"/>
        <v>12.008636139528514</v>
      </c>
      <c r="E2468" s="98">
        <v>97.695277777777775</v>
      </c>
      <c r="F2468" s="98">
        <f t="shared" si="286"/>
        <v>95.083550873313584</v>
      </c>
      <c r="G2468" s="98">
        <v>86318.049074072798</v>
      </c>
      <c r="H2468" s="98">
        <v>17.287456597222221</v>
      </c>
      <c r="I2468" s="98">
        <v>17169.174121863049</v>
      </c>
      <c r="J2468" s="98">
        <f t="shared" si="282"/>
        <v>80.407821180555558</v>
      </c>
      <c r="K2468" s="98">
        <v>68131.703125</v>
      </c>
      <c r="L2468" s="98">
        <f t="shared" si="283"/>
        <v>372.50005462977623</v>
      </c>
      <c r="M2468" s="98">
        <f t="shared" si="285"/>
        <v>373.70005502850972</v>
      </c>
      <c r="N2468" s="98">
        <v>10952.596424153646</v>
      </c>
      <c r="O2468" s="98">
        <v>7260.7924999999996</v>
      </c>
      <c r="P2468" s="98">
        <v>396.21972222222223</v>
      </c>
      <c r="Q2468" s="98">
        <v>23.719667592446008</v>
      </c>
      <c r="R2468" s="98">
        <f t="shared" si="287"/>
        <v>22.236973164406816</v>
      </c>
      <c r="S2468" s="98">
        <f t="shared" si="284"/>
        <v>1423.1800555467605</v>
      </c>
      <c r="T2468" s="101">
        <v>14.725628800565998</v>
      </c>
    </row>
    <row r="2469" spans="2:20" x14ac:dyDescent="0.2">
      <c r="B2469" s="100">
        <v>43763.708333333336</v>
      </c>
      <c r="C2469" s="98">
        <v>13.786630324858965</v>
      </c>
      <c r="D2469" s="98">
        <f t="shared" si="281"/>
        <v>12.03350285987384</v>
      </c>
      <c r="E2469" s="98">
        <v>89.154722222222219</v>
      </c>
      <c r="F2469" s="98">
        <f t="shared" si="286"/>
        <v>94.619403496771284</v>
      </c>
      <c r="G2469" s="98">
        <v>92158.030555555553</v>
      </c>
      <c r="H2469" s="98">
        <v>16.907931857638889</v>
      </c>
      <c r="I2469" s="98">
        <v>18255.185122222214</v>
      </c>
      <c r="J2469" s="98">
        <f t="shared" si="282"/>
        <v>72.246790364583333</v>
      </c>
      <c r="K2469" s="98">
        <v>68131.703125</v>
      </c>
      <c r="L2469" s="98">
        <f t="shared" si="283"/>
        <v>374.72839040656879</v>
      </c>
      <c r="M2469" s="98">
        <f t="shared" si="285"/>
        <v>373.83807419110934</v>
      </c>
      <c r="N2469" s="98">
        <v>10663.225236002605</v>
      </c>
      <c r="O2469" s="98">
        <v>7213.7266666666665</v>
      </c>
      <c r="P2469" s="98">
        <v>396.02620370371471</v>
      </c>
      <c r="Q2469" s="98">
        <v>21.297813297145897</v>
      </c>
      <c r="R2469" s="98">
        <f t="shared" si="287"/>
        <v>22.102627805819555</v>
      </c>
      <c r="S2469" s="98">
        <f t="shared" si="284"/>
        <v>1277.8687978287537</v>
      </c>
      <c r="T2469" s="101">
        <v>14.247162204133089</v>
      </c>
    </row>
    <row r="2470" spans="2:20" x14ac:dyDescent="0.2">
      <c r="B2470" s="100">
        <v>43763.75</v>
      </c>
      <c r="C2470" s="98">
        <v>13.51846110926734</v>
      </c>
      <c r="D2470" s="98">
        <f t="shared" si="281"/>
        <v>12.056281002379187</v>
      </c>
      <c r="E2470" s="98">
        <v>109.81305555555555</v>
      </c>
      <c r="F2470" s="98">
        <f t="shared" si="286"/>
        <v>95.518431274549059</v>
      </c>
      <c r="G2470" s="98">
        <v>98048.614381723732</v>
      </c>
      <c r="H2470" s="98">
        <v>17.298719618055557</v>
      </c>
      <c r="I2470" s="98">
        <v>19345.734444444446</v>
      </c>
      <c r="J2470" s="98">
        <f t="shared" si="282"/>
        <v>92.514335937499993</v>
      </c>
      <c r="K2470" s="98">
        <v>68131.703125</v>
      </c>
      <c r="L2470" s="98">
        <f t="shared" si="283"/>
        <v>373.46896596861797</v>
      </c>
      <c r="M2470" s="98">
        <f t="shared" si="285"/>
        <v>373.86295920669045</v>
      </c>
      <c r="N2470" s="98">
        <v>10488.109650878907</v>
      </c>
      <c r="O2470" s="98">
        <v>7198.7775000000001</v>
      </c>
      <c r="P2470" s="98">
        <v>395.48459876540636</v>
      </c>
      <c r="Q2470" s="98">
        <v>22.015632796788381</v>
      </c>
      <c r="R2470" s="98">
        <f t="shared" si="287"/>
        <v>22.05569241367947</v>
      </c>
      <c r="S2470" s="98">
        <f t="shared" si="284"/>
        <v>1320.9379678073028</v>
      </c>
      <c r="T2470" s="101">
        <v>14.151254688979696</v>
      </c>
    </row>
    <row r="2471" spans="2:20" x14ac:dyDescent="0.2">
      <c r="B2471" s="100">
        <v>43763.791666666664</v>
      </c>
      <c r="C2471" s="98">
        <v>13.363193629052905</v>
      </c>
      <c r="D2471" s="98">
        <f t="shared" si="281"/>
        <v>12.065530220871784</v>
      </c>
      <c r="E2471" s="98">
        <v>96.532738095223905</v>
      </c>
      <c r="F2471" s="98">
        <f t="shared" si="286"/>
        <v>94.927817641942667</v>
      </c>
      <c r="G2471" s="98">
        <v>103793.12300194953</v>
      </c>
      <c r="H2471" s="98">
        <v>20.607291666666665</v>
      </c>
      <c r="I2471" s="98">
        <v>20443.581933333346</v>
      </c>
      <c r="J2471" s="98">
        <f t="shared" si="282"/>
        <v>75.925446428557237</v>
      </c>
      <c r="K2471" s="98">
        <v>68131.703125</v>
      </c>
      <c r="L2471" s="98">
        <f t="shared" si="283"/>
        <v>375.52657083511508</v>
      </c>
      <c r="M2471" s="98">
        <f t="shared" si="285"/>
        <v>373.96083760426205</v>
      </c>
      <c r="N2471" s="98">
        <v>10440.092106119791</v>
      </c>
      <c r="O2471" s="98">
        <v>7192.5741666666663</v>
      </c>
      <c r="P2471" s="98">
        <v>395.52398148152565</v>
      </c>
      <c r="Q2471" s="98">
        <v>19.997410646410554</v>
      </c>
      <c r="R2471" s="98">
        <f t="shared" si="287"/>
        <v>21.946596166314134</v>
      </c>
      <c r="S2471" s="98">
        <f t="shared" si="284"/>
        <v>1199.8446387846332</v>
      </c>
      <c r="T2471" s="101">
        <v>13.939331718550788</v>
      </c>
    </row>
    <row r="2472" spans="2:20" x14ac:dyDescent="0.2">
      <c r="B2472" s="100">
        <v>43763.833333333336</v>
      </c>
      <c r="C2472" s="98">
        <v>13.22166900306371</v>
      </c>
      <c r="D2472" s="98">
        <f t="shared" si="281"/>
        <v>12.067377724999481</v>
      </c>
      <c r="E2472" s="98">
        <v>97.646712962935368</v>
      </c>
      <c r="F2472" s="98">
        <f t="shared" si="286"/>
        <v>95.173421422805731</v>
      </c>
      <c r="G2472" s="98">
        <v>110417.79982078976</v>
      </c>
      <c r="H2472" s="98">
        <v>16.795562065972224</v>
      </c>
      <c r="I2472" s="98">
        <v>21536.291575925905</v>
      </c>
      <c r="J2472" s="98">
        <f t="shared" si="282"/>
        <v>80.851150896963148</v>
      </c>
      <c r="K2472" s="98">
        <v>68131.703125</v>
      </c>
      <c r="L2472" s="98">
        <f t="shared" si="283"/>
        <v>370.42981151310522</v>
      </c>
      <c r="M2472" s="98">
        <f t="shared" si="285"/>
        <v>373.69006512146876</v>
      </c>
      <c r="N2472" s="98">
        <v>10295.958220214843</v>
      </c>
      <c r="O2472" s="98">
        <v>7189.8208333333332</v>
      </c>
      <c r="P2472" s="98">
        <v>395.5625</v>
      </c>
      <c r="Q2472" s="98">
        <v>25.1326884868948</v>
      </c>
      <c r="R2472" s="98">
        <f t="shared" si="287"/>
        <v>22.172951210834938</v>
      </c>
      <c r="S2472" s="98">
        <f t="shared" si="284"/>
        <v>1507.9613092136881</v>
      </c>
      <c r="T2472" s="101">
        <v>13.738180941567601</v>
      </c>
    </row>
    <row r="2473" spans="2:20" x14ac:dyDescent="0.2">
      <c r="B2473" s="100">
        <v>43763.875</v>
      </c>
      <c r="C2473" s="98">
        <v>13.37246339890692</v>
      </c>
      <c r="D2473" s="98">
        <f t="shared" si="281"/>
        <v>12.057107797147902</v>
      </c>
      <c r="E2473" s="98">
        <v>107.33277777777778</v>
      </c>
      <c r="F2473" s="98">
        <f t="shared" si="286"/>
        <v>95.777634385768678</v>
      </c>
      <c r="G2473" s="98">
        <v>115983.27940379208</v>
      </c>
      <c r="H2473" s="98">
        <v>17.705240885416668</v>
      </c>
      <c r="I2473" s="98">
        <v>22650.1175</v>
      </c>
      <c r="J2473" s="98">
        <f t="shared" si="282"/>
        <v>89.627536892361107</v>
      </c>
      <c r="K2473" s="98">
        <v>68131.703125</v>
      </c>
      <c r="L2473" s="98">
        <f t="shared" si="283"/>
        <v>374.68678854838424</v>
      </c>
      <c r="M2473" s="98">
        <f t="shared" si="285"/>
        <v>373.75238919305667</v>
      </c>
      <c r="N2473" s="98">
        <v>10428.932827148437</v>
      </c>
      <c r="O2473" s="98">
        <v>7199.2183333333332</v>
      </c>
      <c r="P2473" s="98">
        <v>395.91851851852402</v>
      </c>
      <c r="Q2473" s="98">
        <v>21.23172997013976</v>
      </c>
      <c r="R2473" s="98">
        <f t="shared" si="287"/>
        <v>22.106896429370096</v>
      </c>
      <c r="S2473" s="98">
        <f t="shared" si="284"/>
        <v>1273.9037982083855</v>
      </c>
      <c r="T2473" s="101">
        <v>13.890515766048079</v>
      </c>
    </row>
    <row r="2474" spans="2:20" x14ac:dyDescent="0.2">
      <c r="B2474" s="100">
        <v>43763.916666666664</v>
      </c>
      <c r="C2474" s="98">
        <v>13.068995926602122</v>
      </c>
      <c r="D2474" s="98">
        <f t="shared" si="281"/>
        <v>12.029119859505853</v>
      </c>
      <c r="E2474" s="98">
        <v>101.12398148145941</v>
      </c>
      <c r="F2474" s="98">
        <f t="shared" si="286"/>
        <v>95.600844262310957</v>
      </c>
      <c r="G2474" s="98">
        <v>122043.62350427442</v>
      </c>
      <c r="H2474" s="98">
        <v>20.528103298611111</v>
      </c>
      <c r="I2474" s="98">
        <v>23771.624722222223</v>
      </c>
      <c r="J2474" s="98">
        <f t="shared" si="282"/>
        <v>80.595878182848296</v>
      </c>
      <c r="K2474" s="98">
        <v>68131.703125</v>
      </c>
      <c r="L2474" s="98">
        <f t="shared" si="283"/>
        <v>373.27466850960525</v>
      </c>
      <c r="M2474" s="98">
        <f t="shared" si="285"/>
        <v>373.76250649439902</v>
      </c>
      <c r="N2474" s="98">
        <v>10122.75501546224</v>
      </c>
      <c r="O2474" s="98">
        <v>7187.4408333333331</v>
      </c>
      <c r="P2474" s="98">
        <v>395.83824074074624</v>
      </c>
      <c r="Q2474" s="98">
        <v>22.563572231141023</v>
      </c>
      <c r="R2474" s="98">
        <f t="shared" si="287"/>
        <v>22.083164158892107</v>
      </c>
      <c r="S2474" s="98">
        <f t="shared" si="284"/>
        <v>1353.8143338684613</v>
      </c>
      <c r="T2474" s="101">
        <v>13.609042905171712</v>
      </c>
    </row>
    <row r="2475" spans="2:20" x14ac:dyDescent="0.2">
      <c r="B2475" s="100">
        <v>43763.958333333336</v>
      </c>
      <c r="C2475" s="98">
        <v>12.528555489646063</v>
      </c>
      <c r="D2475" s="98">
        <f t="shared" si="281"/>
        <v>11.992377205323072</v>
      </c>
      <c r="E2475" s="98">
        <v>95.248055555555553</v>
      </c>
      <c r="F2475" s="98">
        <f t="shared" si="286"/>
        <v>95.355859694408835</v>
      </c>
      <c r="G2475" s="98">
        <v>127969.49467592935</v>
      </c>
      <c r="H2475" s="98">
        <v>17.073155381944446</v>
      </c>
      <c r="I2475" s="98">
        <v>24860.670648148938</v>
      </c>
      <c r="J2475" s="98">
        <f t="shared" si="282"/>
        <v>78.174900173611107</v>
      </c>
      <c r="K2475" s="98">
        <v>68131.703125</v>
      </c>
      <c r="L2475" s="98">
        <f t="shared" si="283"/>
        <v>376.6690977819926</v>
      </c>
      <c r="M2475" s="98">
        <f t="shared" si="285"/>
        <v>373.99443132544496</v>
      </c>
      <c r="N2475" s="98">
        <v>9741.9895597330724</v>
      </c>
      <c r="O2475" s="98">
        <v>7185.7224999999999</v>
      </c>
      <c r="P2475" s="98">
        <v>395.78120370388029</v>
      </c>
      <c r="Q2475" s="98">
        <v>19.112105921887689</v>
      </c>
      <c r="R2475" s="98">
        <f t="shared" si="287"/>
        <v>21.875409852544902</v>
      </c>
      <c r="S2475" s="98">
        <f t="shared" si="284"/>
        <v>1146.7263553132614</v>
      </c>
      <c r="T2475" s="101">
        <v>13.179909075988949</v>
      </c>
    </row>
    <row r="2476" spans="2:20" x14ac:dyDescent="0.2">
      <c r="B2476" s="100">
        <v>43764</v>
      </c>
      <c r="C2476" s="98">
        <v>12.018501651021651</v>
      </c>
      <c r="D2476" s="98">
        <f t="shared" si="281"/>
        <v>11.962897029851456</v>
      </c>
      <c r="E2476" s="98">
        <v>92.420277777777784</v>
      </c>
      <c r="F2476" s="98">
        <f t="shared" si="286"/>
        <v>95.269266330213156</v>
      </c>
      <c r="G2476" s="98">
        <v>133838.62222222221</v>
      </c>
      <c r="H2476" s="98">
        <v>16.799414062499999</v>
      </c>
      <c r="I2476" s="98">
        <v>25950.823252777769</v>
      </c>
      <c r="J2476" s="98">
        <f t="shared" si="282"/>
        <v>75.620863715277778</v>
      </c>
      <c r="K2476" s="98">
        <v>68131.703125</v>
      </c>
      <c r="L2476" s="98">
        <f t="shared" si="283"/>
        <v>373.82725099654414</v>
      </c>
      <c r="M2476" s="98">
        <f t="shared" si="285"/>
        <v>373.96581441147049</v>
      </c>
      <c r="N2476" s="98">
        <v>9430.1583097330731</v>
      </c>
      <c r="O2476" s="98">
        <v>7185.8041666666668</v>
      </c>
      <c r="P2476" s="98">
        <v>395.67305555555555</v>
      </c>
      <c r="Q2476" s="98">
        <v>21.845804559011402</v>
      </c>
      <c r="R2476" s="98">
        <f t="shared" si="287"/>
        <v>21.899867815903054</v>
      </c>
      <c r="S2476" s="98">
        <f t="shared" si="284"/>
        <v>1310.7482735406841</v>
      </c>
      <c r="T2476" s="101">
        <v>12.595404360678318</v>
      </c>
    </row>
    <row r="2477" spans="2:20" x14ac:dyDescent="0.2">
      <c r="B2477" s="100">
        <v>43764.041666666664</v>
      </c>
      <c r="C2477" s="98">
        <v>10.896551644007365</v>
      </c>
      <c r="D2477" s="98">
        <f t="shared" si="281"/>
        <v>11.946850429075484</v>
      </c>
      <c r="E2477" s="98">
        <v>103.46250000000001</v>
      </c>
      <c r="F2477" s="98">
        <f t="shared" si="286"/>
        <v>95.914694570953898</v>
      </c>
      <c r="G2477" s="98">
        <v>3921.7777777777778</v>
      </c>
      <c r="H2477" s="98">
        <v>17.068977864583335</v>
      </c>
      <c r="I2477" s="98">
        <v>918.68861111111107</v>
      </c>
      <c r="J2477" s="98">
        <f t="shared" si="282"/>
        <v>86.393522135416674</v>
      </c>
      <c r="K2477" s="98">
        <v>7995.6897525676095</v>
      </c>
      <c r="L2477" s="98">
        <f t="shared" si="283"/>
        <v>370.67910447357428</v>
      </c>
      <c r="M2477" s="98">
        <f t="shared" si="285"/>
        <v>373.80986531852841</v>
      </c>
      <c r="N2477" s="98">
        <v>8927.6910766601559</v>
      </c>
      <c r="O2477" s="98">
        <v>7188.4258333333337</v>
      </c>
      <c r="P2477" s="98">
        <v>395.84805555555556</v>
      </c>
      <c r="Q2477" s="98">
        <v>25.168951081981263</v>
      </c>
      <c r="R2477" s="98">
        <f t="shared" si="287"/>
        <v>22.055087742178518</v>
      </c>
      <c r="S2477" s="98">
        <f t="shared" si="284"/>
        <v>1510.1370649188757</v>
      </c>
      <c r="T2477" s="101">
        <v>12.052096441892338</v>
      </c>
    </row>
    <row r="2478" spans="2:20" x14ac:dyDescent="0.2">
      <c r="B2478" s="100">
        <v>43764.083333333336</v>
      </c>
      <c r="C2478" s="98">
        <v>9.6743254645665484</v>
      </c>
      <c r="D2478" s="98">
        <f t="shared" si="281"/>
        <v>11.954223918207475</v>
      </c>
      <c r="E2478" s="98">
        <v>90.474484126981764</v>
      </c>
      <c r="F2478" s="98">
        <f t="shared" si="286"/>
        <v>95.131166131800342</v>
      </c>
      <c r="G2478" s="98">
        <v>8579.4154273504682</v>
      </c>
      <c r="H2478" s="98">
        <v>20.647960069444444</v>
      </c>
      <c r="I2478" s="98">
        <v>1655.7617991168299</v>
      </c>
      <c r="J2478" s="98">
        <f t="shared" si="282"/>
        <v>69.826524057537313</v>
      </c>
      <c r="K2478" s="98">
        <v>21786.91244801717</v>
      </c>
      <c r="L2478" s="98">
        <f t="shared" si="283"/>
        <v>376.50885109449428</v>
      </c>
      <c r="M2478" s="98">
        <f t="shared" si="285"/>
        <v>373.88600533717289</v>
      </c>
      <c r="N2478" s="98">
        <v>8142.2895279947916</v>
      </c>
      <c r="O2478" s="98">
        <v>7186.7650000000003</v>
      </c>
      <c r="P2478" s="98">
        <v>396.06490740741293</v>
      </c>
      <c r="Q2478" s="98">
        <v>19.556056312918663</v>
      </c>
      <c r="R2478" s="98">
        <f t="shared" si="287"/>
        <v>21.98741030069478</v>
      </c>
      <c r="S2478" s="98">
        <f t="shared" si="284"/>
        <v>1173.3633787751198</v>
      </c>
      <c r="T2478" s="101">
        <v>11.172301534414292</v>
      </c>
    </row>
    <row r="2479" spans="2:20" x14ac:dyDescent="0.2">
      <c r="B2479" s="100">
        <v>43764.125</v>
      </c>
      <c r="C2479" s="98">
        <v>8.5279671636472791</v>
      </c>
      <c r="D2479" s="98">
        <f t="shared" si="281"/>
        <v>11.969405299293591</v>
      </c>
      <c r="E2479" s="98">
        <v>87.234999999999999</v>
      </c>
      <c r="F2479" s="98">
        <f t="shared" si="286"/>
        <v>94.869742520689215</v>
      </c>
      <c r="G2479" s="98">
        <v>14465.097777777777</v>
      </c>
      <c r="H2479" s="98">
        <v>16.948513454861111</v>
      </c>
      <c r="I2479" s="98">
        <v>2747.1445833333332</v>
      </c>
      <c r="J2479" s="98">
        <f t="shared" si="282"/>
        <v>70.286486545138885</v>
      </c>
      <c r="K2479" s="98">
        <v>35324.038490307066</v>
      </c>
      <c r="L2479" s="98">
        <f t="shared" si="283"/>
        <v>374.86158236979787</v>
      </c>
      <c r="M2479" s="98">
        <f t="shared" si="285"/>
        <v>373.9861157600879</v>
      </c>
      <c r="N2479" s="98">
        <v>7311.0284240722658</v>
      </c>
      <c r="O2479" s="98">
        <v>7195.4633333333331</v>
      </c>
      <c r="P2479" s="98">
        <v>395.67074074076282</v>
      </c>
      <c r="Q2479" s="98">
        <v>20.809158370964965</v>
      </c>
      <c r="R2479" s="98">
        <f t="shared" si="287"/>
        <v>21.856269785188442</v>
      </c>
      <c r="S2479" s="98">
        <f t="shared" si="284"/>
        <v>1248.549502257898</v>
      </c>
      <c r="T2479" s="101">
        <v>9.7496056270599372</v>
      </c>
    </row>
    <row r="2480" spans="2:20" x14ac:dyDescent="0.2">
      <c r="B2480" s="100">
        <v>43764.166666666664</v>
      </c>
      <c r="C2480" s="98">
        <v>7.8773087244315283</v>
      </c>
      <c r="D2480" s="98">
        <f t="shared" si="281"/>
        <v>11.993648032463144</v>
      </c>
      <c r="E2480" s="98">
        <v>99.003981481393183</v>
      </c>
      <c r="F2480" s="98">
        <f t="shared" si="286"/>
        <v>95.325255637969505</v>
      </c>
      <c r="G2480" s="98">
        <v>19640.76481481552</v>
      </c>
      <c r="H2480" s="98">
        <v>16.864887152777779</v>
      </c>
      <c r="I2480" s="98">
        <v>3831.2119444444443</v>
      </c>
      <c r="J2480" s="98">
        <f t="shared" si="282"/>
        <v>82.1390943286154</v>
      </c>
      <c r="K2480" s="98">
        <v>46509.64596281846</v>
      </c>
      <c r="L2480" s="98">
        <f t="shared" si="283"/>
        <v>373.76802364304245</v>
      </c>
      <c r="M2480" s="98">
        <f t="shared" si="285"/>
        <v>373.98219384220994</v>
      </c>
      <c r="N2480" s="98">
        <v>6841.5453361002601</v>
      </c>
      <c r="O2480" s="98">
        <v>7191.0725000000002</v>
      </c>
      <c r="P2480" s="98">
        <v>395.75896198829429</v>
      </c>
      <c r="Q2480" s="98">
        <v>21.990938345251813</v>
      </c>
      <c r="R2480" s="98">
        <f t="shared" si="287"/>
        <v>21.852177773566151</v>
      </c>
      <c r="S2480" s="98">
        <f t="shared" si="284"/>
        <v>1319.4563007151087</v>
      </c>
      <c r="T2480" s="101">
        <v>9.0247377807690654</v>
      </c>
    </row>
    <row r="2481" spans="2:20" x14ac:dyDescent="0.2">
      <c r="B2481" s="100">
        <v>43764.208333333336</v>
      </c>
      <c r="C2481" s="98">
        <v>6.8308375491036308</v>
      </c>
      <c r="D2481" s="98">
        <f t="shared" si="281"/>
        <v>11.994185456469706</v>
      </c>
      <c r="E2481" s="98">
        <v>93.983020833333327</v>
      </c>
      <c r="F2481" s="98">
        <f t="shared" si="286"/>
        <v>94.722545857876881</v>
      </c>
      <c r="G2481" s="98">
        <v>25054.087899541853</v>
      </c>
      <c r="H2481" s="98">
        <v>20.280588107638888</v>
      </c>
      <c r="I2481" s="98">
        <v>4912.5961539912223</v>
      </c>
      <c r="J2481" s="98">
        <f t="shared" si="282"/>
        <v>73.702432725694436</v>
      </c>
      <c r="K2481" s="98">
        <v>56866.675757378471</v>
      </c>
      <c r="L2481" s="98">
        <f t="shared" si="283"/>
        <v>373.86559637241066</v>
      </c>
      <c r="M2481" s="98">
        <f t="shared" si="285"/>
        <v>373.89102899713231</v>
      </c>
      <c r="N2481" s="98">
        <v>6118.1397062174483</v>
      </c>
      <c r="O2481" s="98">
        <v>7189.7308333333331</v>
      </c>
      <c r="P2481" s="98">
        <v>395.93430555555557</v>
      </c>
      <c r="Q2481" s="98">
        <v>22.0687091831449</v>
      </c>
      <c r="R2481" s="98">
        <f t="shared" si="287"/>
        <v>21.960238194776309</v>
      </c>
      <c r="S2481" s="98">
        <f t="shared" si="284"/>
        <v>1324.122550988694</v>
      </c>
      <c r="T2481" s="101">
        <v>7.8882225319105617</v>
      </c>
    </row>
    <row r="2482" spans="2:20" x14ac:dyDescent="0.2">
      <c r="B2482" s="100">
        <v>43764.25</v>
      </c>
      <c r="C2482" s="98">
        <v>6.5327184796981355</v>
      </c>
      <c r="D2482" s="98">
        <f t="shared" si="281"/>
        <v>11.991923840627448</v>
      </c>
      <c r="E2482" s="98">
        <v>83.795000000000002</v>
      </c>
      <c r="F2482" s="98">
        <f t="shared" si="286"/>
        <v>94.383654075469465</v>
      </c>
      <c r="G2482" s="98">
        <v>30610.03822222332</v>
      </c>
      <c r="H2482" s="98">
        <v>17.187890625000001</v>
      </c>
      <c r="I2482" s="98">
        <v>5993.5048444464474</v>
      </c>
      <c r="J2482" s="98">
        <f t="shared" si="282"/>
        <v>66.607109374999993</v>
      </c>
      <c r="K2482" s="98">
        <v>65133.814025245774</v>
      </c>
      <c r="L2482" s="98">
        <f t="shared" si="283"/>
        <v>376.41857564863642</v>
      </c>
      <c r="M2482" s="98">
        <f t="shared" si="285"/>
        <v>374.00692772928079</v>
      </c>
      <c r="N2482" s="98">
        <v>5874.9212243652346</v>
      </c>
      <c r="O2482" s="98">
        <v>7192.3874999999998</v>
      </c>
      <c r="P2482" s="98">
        <v>395.93138888888888</v>
      </c>
      <c r="Q2482" s="98">
        <v>19.512813240252434</v>
      </c>
      <c r="R2482" s="98">
        <f t="shared" si="287"/>
        <v>21.851677425590882</v>
      </c>
      <c r="S2482" s="98">
        <f t="shared" si="284"/>
        <v>1170.768794415146</v>
      </c>
      <c r="T2482" s="101">
        <v>7.3821497774250266</v>
      </c>
    </row>
    <row r="2483" spans="2:20" x14ac:dyDescent="0.2">
      <c r="B2483" s="100">
        <v>43764.291666666664</v>
      </c>
      <c r="C2483" s="98">
        <v>6.3532351475966342</v>
      </c>
      <c r="D2483" s="98">
        <f t="shared" si="281"/>
        <v>11.978273477789111</v>
      </c>
      <c r="E2483" s="98">
        <v>90.719722222222217</v>
      </c>
      <c r="F2483" s="98">
        <f t="shared" si="286"/>
        <v>94.420748982876873</v>
      </c>
      <c r="G2483" s="98">
        <v>35961.422222222223</v>
      </c>
      <c r="H2483" s="98">
        <v>16.679394531250001</v>
      </c>
      <c r="I2483" s="98">
        <v>7064.651069444526</v>
      </c>
      <c r="J2483" s="98">
        <f t="shared" si="282"/>
        <v>74.040327690972219</v>
      </c>
      <c r="K2483" s="98">
        <v>68278.966732494562</v>
      </c>
      <c r="L2483" s="98">
        <f t="shared" si="283"/>
        <v>375.60620012454689</v>
      </c>
      <c r="M2483" s="98">
        <f t="shared" si="285"/>
        <v>374.12115919336276</v>
      </c>
      <c r="N2483" s="98">
        <v>5617.1598620605473</v>
      </c>
      <c r="O2483" s="98">
        <v>7191.4316666666664</v>
      </c>
      <c r="P2483" s="98">
        <v>396.20842592593698</v>
      </c>
      <c r="Q2483" s="98">
        <v>20.602225801390077</v>
      </c>
      <c r="R2483" s="98">
        <f t="shared" si="287"/>
        <v>21.746720652867307</v>
      </c>
      <c r="S2483" s="98">
        <f t="shared" si="284"/>
        <v>1236.1335480834045</v>
      </c>
      <c r="T2483" s="101">
        <v>7.0099980994694242</v>
      </c>
    </row>
    <row r="2484" spans="2:20" x14ac:dyDescent="0.2">
      <c r="B2484" s="100">
        <v>43764.333333333336</v>
      </c>
      <c r="C2484" s="98">
        <v>6.6527284532123145</v>
      </c>
      <c r="D2484" s="98">
        <f t="shared" ref="D2484:D2547" si="288">AVERAGE(C2461:C2484)</f>
        <v>11.921322229211064</v>
      </c>
      <c r="E2484" s="98">
        <v>97.909537037031512</v>
      </c>
      <c r="F2484" s="98">
        <f t="shared" si="286"/>
        <v>95.295613952012445</v>
      </c>
      <c r="G2484" s="98">
        <v>41694.317450144954</v>
      </c>
      <c r="H2484" s="98">
        <v>16.901801215277779</v>
      </c>
      <c r="I2484" s="98">
        <v>8136.3561111111112</v>
      </c>
      <c r="J2484" s="98">
        <f t="shared" si="282"/>
        <v>81.007735821753727</v>
      </c>
      <c r="K2484" s="98">
        <v>68282.9609375</v>
      </c>
      <c r="L2484" s="98">
        <f t="shared" si="283"/>
        <v>374.33622427915532</v>
      </c>
      <c r="M2484" s="98">
        <f t="shared" si="285"/>
        <v>374.26597770891732</v>
      </c>
      <c r="N2484" s="98">
        <v>5859.9393351236977</v>
      </c>
      <c r="O2484" s="98">
        <v>7189.0124999999998</v>
      </c>
      <c r="P2484" s="98">
        <v>396.04330246918732</v>
      </c>
      <c r="Q2484" s="98">
        <v>21.707078190031979</v>
      </c>
      <c r="R2484" s="98">
        <f t="shared" si="287"/>
        <v>21.601198690812577</v>
      </c>
      <c r="S2484" s="98">
        <f t="shared" si="284"/>
        <v>1302.4246914019186</v>
      </c>
      <c r="T2484" s="101">
        <v>7.1017594483701076</v>
      </c>
    </row>
    <row r="2485" spans="2:20" x14ac:dyDescent="0.2">
      <c r="B2485" s="100">
        <v>43764.375</v>
      </c>
      <c r="C2485" s="98">
        <v>8.1181565325342433</v>
      </c>
      <c r="D2485" s="98">
        <f t="shared" si="288"/>
        <v>11.775914300658911</v>
      </c>
      <c r="E2485" s="98">
        <v>90.979722222222222</v>
      </c>
      <c r="F2485" s="98">
        <f t="shared" si="286"/>
        <v>95.02351273147525</v>
      </c>
      <c r="G2485" s="98">
        <v>46985.033950617581</v>
      </c>
      <c r="H2485" s="98">
        <v>20.561404079861113</v>
      </c>
      <c r="I2485" s="98">
        <v>9218.4055779267346</v>
      </c>
      <c r="J2485" s="98">
        <f t="shared" si="282"/>
        <v>70.418318142361102</v>
      </c>
      <c r="K2485" s="98">
        <v>68282.9609375</v>
      </c>
      <c r="L2485" s="98">
        <f t="shared" si="283"/>
        <v>373.65771444827732</v>
      </c>
      <c r="M2485" s="98">
        <f t="shared" si="285"/>
        <v>374.16785562159595</v>
      </c>
      <c r="N2485" s="98">
        <v>6712.5431616210935</v>
      </c>
      <c r="O2485" s="98">
        <v>7191.211666666667</v>
      </c>
      <c r="P2485" s="98">
        <v>395.69444444444446</v>
      </c>
      <c r="Q2485" s="98">
        <v>22.036729996167125</v>
      </c>
      <c r="R2485" s="98">
        <f t="shared" si="287"/>
        <v>21.694424944800645</v>
      </c>
      <c r="S2485" s="98">
        <f t="shared" si="284"/>
        <v>1322.2037997700274</v>
      </c>
      <c r="T2485" s="101">
        <v>7.9587431611616113</v>
      </c>
    </row>
    <row r="2486" spans="2:20" x14ac:dyDescent="0.2">
      <c r="B2486" s="100">
        <v>43764.416666666664</v>
      </c>
      <c r="C2486" s="98">
        <v>11.186467738575756</v>
      </c>
      <c r="D2486" s="98">
        <f t="shared" si="288"/>
        <v>11.593670478812806</v>
      </c>
      <c r="E2486" s="98">
        <v>86.367368686878024</v>
      </c>
      <c r="F2486" s="98">
        <f t="shared" si="286"/>
        <v>95.256674698366325</v>
      </c>
      <c r="G2486" s="98">
        <v>52880.004089505805</v>
      </c>
      <c r="H2486" s="98">
        <v>16.636686197916667</v>
      </c>
      <c r="I2486" s="98">
        <v>10291.850088887943</v>
      </c>
      <c r="J2486" s="98">
        <f t="shared" si="282"/>
        <v>69.730682488961349</v>
      </c>
      <c r="K2486" s="98">
        <v>68282.9609375</v>
      </c>
      <c r="L2486" s="98">
        <f t="shared" si="283"/>
        <v>376.35478396805212</v>
      </c>
      <c r="M2486" s="98">
        <f t="shared" si="285"/>
        <v>374.30254167933748</v>
      </c>
      <c r="N2486" s="98">
        <v>8721.871224772136</v>
      </c>
      <c r="O2486" s="98">
        <v>7192.5441666666666</v>
      </c>
      <c r="P2486" s="98">
        <v>395.76222222222225</v>
      </c>
      <c r="Q2486" s="98">
        <v>19.40743825417012</v>
      </c>
      <c r="R2486" s="98">
        <f t="shared" si="287"/>
        <v>21.555873146318461</v>
      </c>
      <c r="S2486" s="98">
        <f t="shared" si="284"/>
        <v>1164.4462952502072</v>
      </c>
      <c r="T2486" s="101">
        <v>10.238243363230334</v>
      </c>
    </row>
    <row r="2487" spans="2:20" x14ac:dyDescent="0.2">
      <c r="B2487" s="100">
        <v>43764.458333333336</v>
      </c>
      <c r="C2487" s="98">
        <v>13.80337787575192</v>
      </c>
      <c r="D2487" s="98">
        <f t="shared" si="288"/>
        <v>11.491345192764376</v>
      </c>
      <c r="E2487" s="98">
        <v>111.59129629611969</v>
      </c>
      <c r="F2487" s="98">
        <f t="shared" si="286"/>
        <v>96.946924023204645</v>
      </c>
      <c r="G2487" s="98">
        <v>58341.490101011332</v>
      </c>
      <c r="H2487" s="98">
        <v>16.503721788194444</v>
      </c>
      <c r="I2487" s="98">
        <v>11356.139722222222</v>
      </c>
      <c r="J2487" s="98">
        <f t="shared" si="282"/>
        <v>95.087574507925254</v>
      </c>
      <c r="K2487" s="98">
        <v>68282.9609375</v>
      </c>
      <c r="L2487" s="98">
        <f t="shared" si="283"/>
        <v>375.69548081245375</v>
      </c>
      <c r="M2487" s="98">
        <f t="shared" si="285"/>
        <v>374.32420017926137</v>
      </c>
      <c r="N2487" s="98">
        <v>10660.838198242187</v>
      </c>
      <c r="O2487" s="98">
        <v>7247.623333333333</v>
      </c>
      <c r="P2487" s="98">
        <v>395.67444444444442</v>
      </c>
      <c r="Q2487" s="98">
        <v>19.978963631990677</v>
      </c>
      <c r="R2487" s="98">
        <f t="shared" si="287"/>
        <v>21.526610479727882</v>
      </c>
      <c r="S2487" s="98">
        <f t="shared" si="284"/>
        <v>1198.7378179194407</v>
      </c>
      <c r="T2487" s="101">
        <v>13.161464046118942</v>
      </c>
    </row>
    <row r="2488" spans="2:20" x14ac:dyDescent="0.2">
      <c r="B2488" s="100">
        <v>43764.5</v>
      </c>
      <c r="C2488" s="98">
        <v>15.25231326109083</v>
      </c>
      <c r="D2488" s="98">
        <f t="shared" si="288"/>
        <v>11.475791911999728</v>
      </c>
      <c r="E2488" s="98">
        <v>91.810793650796015</v>
      </c>
      <c r="F2488" s="98">
        <f t="shared" si="286"/>
        <v>96.143045054950747</v>
      </c>
      <c r="G2488" s="98">
        <v>64470.48541666667</v>
      </c>
      <c r="H2488" s="98">
        <v>20.146950954861111</v>
      </c>
      <c r="I2488" s="98">
        <v>12423.452436615295</v>
      </c>
      <c r="J2488" s="98">
        <f t="shared" si="282"/>
        <v>71.663842695934903</v>
      </c>
      <c r="K2488" s="98">
        <v>68282.9609375</v>
      </c>
      <c r="L2488" s="98">
        <f t="shared" si="283"/>
        <v>374.90524281317676</v>
      </c>
      <c r="M2488" s="98">
        <f t="shared" si="285"/>
        <v>374.40441018025035</v>
      </c>
      <c r="N2488" s="98">
        <v>11499.732355143229</v>
      </c>
      <c r="O2488" s="98">
        <v>7485.3358333333335</v>
      </c>
      <c r="P2488" s="98">
        <v>395.86379629611969</v>
      </c>
      <c r="Q2488" s="98">
        <v>20.958553482942904</v>
      </c>
      <c r="R2488" s="98">
        <f t="shared" si="287"/>
        <v>21.434251558977909</v>
      </c>
      <c r="S2488" s="98">
        <f t="shared" si="284"/>
        <v>1257.5132089765743</v>
      </c>
      <c r="T2488" s="101">
        <v>14.954714739065773</v>
      </c>
    </row>
    <row r="2489" spans="2:20" x14ac:dyDescent="0.2">
      <c r="B2489" s="100">
        <v>43764.541666666664</v>
      </c>
      <c r="C2489" s="98">
        <v>15.606790247139417</v>
      </c>
      <c r="D2489" s="98">
        <f t="shared" si="288"/>
        <v>11.494502711746643</v>
      </c>
      <c r="E2489" s="98">
        <v>88.297777777777782</v>
      </c>
      <c r="F2489" s="98">
        <f t="shared" si="286"/>
        <v>95.687512647543358</v>
      </c>
      <c r="G2489" s="98">
        <v>69716.571222218801</v>
      </c>
      <c r="H2489" s="98">
        <v>17.148784722222221</v>
      </c>
      <c r="I2489" s="98">
        <v>13501.308013889367</v>
      </c>
      <c r="J2489" s="98">
        <f t="shared" si="282"/>
        <v>71.148993055555565</v>
      </c>
      <c r="K2489" s="98">
        <v>68282.9609375</v>
      </c>
      <c r="L2489" s="98">
        <f t="shared" si="283"/>
        <v>373.3874713455927</v>
      </c>
      <c r="M2489" s="98">
        <f t="shared" si="285"/>
        <v>374.39375933205253</v>
      </c>
      <c r="N2489" s="98">
        <v>11667.693365885416</v>
      </c>
      <c r="O2489" s="98">
        <v>7587.6374999999998</v>
      </c>
      <c r="P2489" s="98">
        <v>395.92722222222221</v>
      </c>
      <c r="Q2489" s="98">
        <v>22.539750876629519</v>
      </c>
      <c r="R2489" s="98">
        <f t="shared" si="287"/>
        <v>21.451727252855008</v>
      </c>
      <c r="S2489" s="98">
        <f t="shared" si="284"/>
        <v>1352.3850525977712</v>
      </c>
      <c r="T2489" s="101">
        <v>15.613330495489969</v>
      </c>
    </row>
    <row r="2490" spans="2:20" x14ac:dyDescent="0.2">
      <c r="B2490" s="100">
        <v>43764.583333333336</v>
      </c>
      <c r="C2490" s="98">
        <v>15.034742227660285</v>
      </c>
      <c r="D2490" s="98">
        <f t="shared" si="288"/>
        <v>11.497589348821192</v>
      </c>
      <c r="E2490" s="98">
        <v>78.395833333333329</v>
      </c>
      <c r="F2490" s="98">
        <f t="shared" si="286"/>
        <v>94.499225610506343</v>
      </c>
      <c r="G2490" s="98">
        <v>74910.816666666666</v>
      </c>
      <c r="H2490" s="98">
        <v>16.604611545138887</v>
      </c>
      <c r="I2490" s="98">
        <v>14568.629000000159</v>
      </c>
      <c r="J2490" s="98">
        <f t="shared" si="282"/>
        <v>61.791221788194441</v>
      </c>
      <c r="K2490" s="98">
        <v>68282.9609375</v>
      </c>
      <c r="L2490" s="98">
        <f t="shared" si="283"/>
        <v>372.38911711255298</v>
      </c>
      <c r="M2490" s="98">
        <f t="shared" si="285"/>
        <v>374.20154648828537</v>
      </c>
      <c r="N2490" s="98">
        <v>11347.08104654948</v>
      </c>
      <c r="O2490" s="98">
        <v>7412.42</v>
      </c>
      <c r="P2490" s="98">
        <v>395.85638888888889</v>
      </c>
      <c r="Q2490" s="98">
        <v>23.467271776335934</v>
      </c>
      <c r="R2490" s="98">
        <f t="shared" si="287"/>
        <v>21.637977519462826</v>
      </c>
      <c r="S2490" s="98">
        <f t="shared" si="284"/>
        <v>1408.0363065801562</v>
      </c>
      <c r="T2490" s="101">
        <v>15.444392425219219</v>
      </c>
    </row>
    <row r="2491" spans="2:20" x14ac:dyDescent="0.2">
      <c r="B2491" s="100">
        <v>43764.625</v>
      </c>
      <c r="C2491" s="98">
        <v>14.243453349537319</v>
      </c>
      <c r="D2491" s="98">
        <f t="shared" si="288"/>
        <v>11.490634593391325</v>
      </c>
      <c r="E2491" s="98">
        <v>106.37916666666666</v>
      </c>
      <c r="F2491" s="98">
        <f t="shared" si="286"/>
        <v>95.307200147543369</v>
      </c>
      <c r="G2491" s="98">
        <v>80596.871545584465</v>
      </c>
      <c r="H2491" s="98">
        <v>16.962174479166666</v>
      </c>
      <c r="I2491" s="98">
        <v>15645.624166666666</v>
      </c>
      <c r="J2491" s="98">
        <f t="shared" si="282"/>
        <v>89.4169921875</v>
      </c>
      <c r="K2491" s="98">
        <v>68282.9609375</v>
      </c>
      <c r="L2491" s="98">
        <f t="shared" si="283"/>
        <v>376.24486118201582</v>
      </c>
      <c r="M2491" s="98">
        <f t="shared" si="285"/>
        <v>374.32460120322872</v>
      </c>
      <c r="N2491" s="98">
        <v>10933.327307128906</v>
      </c>
      <c r="O2491" s="98">
        <v>7271.7166666666662</v>
      </c>
      <c r="P2491" s="98">
        <v>396.375</v>
      </c>
      <c r="Q2491" s="98">
        <v>20.130138817984196</v>
      </c>
      <c r="R2491" s="98">
        <f t="shared" si="287"/>
        <v>21.535466786000924</v>
      </c>
      <c r="S2491" s="98">
        <f t="shared" si="284"/>
        <v>1207.8083290790519</v>
      </c>
      <c r="T2491" s="101">
        <v>14.990043139558532</v>
      </c>
    </row>
    <row r="2492" spans="2:20" x14ac:dyDescent="0.2">
      <c r="B2492" s="100">
        <v>43764.666666666664</v>
      </c>
      <c r="C2492" s="98">
        <v>13.604359154014448</v>
      </c>
      <c r="D2492" s="98">
        <f t="shared" si="288"/>
        <v>11.461408481041138</v>
      </c>
      <c r="E2492" s="98">
        <v>80.448333333333338</v>
      </c>
      <c r="F2492" s="98">
        <f t="shared" si="286"/>
        <v>94.588577462358202</v>
      </c>
      <c r="G2492" s="98">
        <v>85777.708420138893</v>
      </c>
      <c r="H2492" s="98">
        <v>20.81486545138889</v>
      </c>
      <c r="I2492" s="98">
        <v>16736.534459459515</v>
      </c>
      <c r="J2492" s="98">
        <f t="shared" si="282"/>
        <v>59.633467881944448</v>
      </c>
      <c r="K2492" s="98">
        <v>68282.9609375</v>
      </c>
      <c r="L2492" s="98">
        <f t="shared" si="283"/>
        <v>377.4140914024739</v>
      </c>
      <c r="M2492" s="98">
        <f t="shared" si="285"/>
        <v>374.52935273542448</v>
      </c>
      <c r="N2492" s="98">
        <v>10557.359086100261</v>
      </c>
      <c r="O2492" s="98">
        <v>7209.9091666666664</v>
      </c>
      <c r="P2492" s="98">
        <v>395.83648148145943</v>
      </c>
      <c r="Q2492" s="98">
        <v>18.422390078985547</v>
      </c>
      <c r="R2492" s="98">
        <f t="shared" si="287"/>
        <v>21.314746889606734</v>
      </c>
      <c r="S2492" s="98">
        <f t="shared" si="284"/>
        <v>1105.3434047391329</v>
      </c>
      <c r="T2492" s="101">
        <v>14.321956510488752</v>
      </c>
    </row>
    <row r="2493" spans="2:20" x14ac:dyDescent="0.2">
      <c r="B2493" s="100">
        <v>43764.708333333336</v>
      </c>
      <c r="C2493" s="98">
        <v>13.241191321774902</v>
      </c>
      <c r="D2493" s="98">
        <f t="shared" si="288"/>
        <v>11.438681855912634</v>
      </c>
      <c r="E2493" s="98">
        <v>78.039444444444442</v>
      </c>
      <c r="F2493" s="98">
        <f t="shared" si="286"/>
        <v>94.125440888284118</v>
      </c>
      <c r="G2493" s="98">
        <v>91143.067929294368</v>
      </c>
      <c r="H2493" s="98">
        <v>16.804481336805555</v>
      </c>
      <c r="I2493" s="98">
        <v>17825.776096296297</v>
      </c>
      <c r="J2493" s="98">
        <f t="shared" si="282"/>
        <v>61.23496310763889</v>
      </c>
      <c r="K2493" s="98">
        <v>68282.9609375</v>
      </c>
      <c r="L2493" s="98">
        <f t="shared" si="283"/>
        <v>369.78752197333921</v>
      </c>
      <c r="M2493" s="98">
        <f t="shared" si="285"/>
        <v>374.32348321737328</v>
      </c>
      <c r="N2493" s="98">
        <v>10262.050402832032</v>
      </c>
      <c r="O2493" s="98">
        <v>7196.8816666666671</v>
      </c>
      <c r="P2493" s="98">
        <v>395.97564814812608</v>
      </c>
      <c r="Q2493" s="98">
        <v>26.188126174786852</v>
      </c>
      <c r="R2493" s="98">
        <f t="shared" si="287"/>
        <v>21.51850992617511</v>
      </c>
      <c r="S2493" s="98">
        <f t="shared" si="284"/>
        <v>1571.287570487211</v>
      </c>
      <c r="T2493" s="101">
        <v>13.865394838267369</v>
      </c>
    </row>
    <row r="2494" spans="2:20" x14ac:dyDescent="0.2">
      <c r="B2494" s="100">
        <v>43764.75</v>
      </c>
      <c r="C2494" s="98">
        <v>13.042651788393657</v>
      </c>
      <c r="D2494" s="98">
        <f t="shared" si="288"/>
        <v>11.418856467542897</v>
      </c>
      <c r="E2494" s="98">
        <v>90.728888888888889</v>
      </c>
      <c r="F2494" s="98">
        <f t="shared" si="286"/>
        <v>93.330267277173007</v>
      </c>
      <c r="G2494" s="98">
        <v>95686.88848589579</v>
      </c>
      <c r="H2494" s="98">
        <v>16.833756510416666</v>
      </c>
      <c r="I2494" s="98">
        <v>18908.784722222223</v>
      </c>
      <c r="J2494" s="98">
        <f t="shared" si="282"/>
        <v>73.895132378472226</v>
      </c>
      <c r="K2494" s="98">
        <v>68282.9609375</v>
      </c>
      <c r="L2494" s="98">
        <f t="shared" si="283"/>
        <v>374.72653595677684</v>
      </c>
      <c r="M2494" s="98">
        <f t="shared" si="285"/>
        <v>374.37588196687994</v>
      </c>
      <c r="N2494" s="98">
        <v>10124.054640299479</v>
      </c>
      <c r="O2494" s="98">
        <v>7195.7275</v>
      </c>
      <c r="P2494" s="98">
        <v>395.49694444444447</v>
      </c>
      <c r="Q2494" s="98">
        <v>20.770408487667641</v>
      </c>
      <c r="R2494" s="98">
        <f t="shared" si="287"/>
        <v>21.466625579961743</v>
      </c>
      <c r="S2494" s="98">
        <f t="shared" si="284"/>
        <v>1246.2245092600585</v>
      </c>
      <c r="T2494" s="101">
        <v>13.547226261438983</v>
      </c>
    </row>
    <row r="2495" spans="2:20" x14ac:dyDescent="0.2">
      <c r="B2495" s="100">
        <v>43764.791666666664</v>
      </c>
      <c r="C2495" s="98">
        <v>13.088145089149474</v>
      </c>
      <c r="D2495" s="98">
        <f t="shared" si="288"/>
        <v>11.407396111713588</v>
      </c>
      <c r="E2495" s="98">
        <v>84.307500000000005</v>
      </c>
      <c r="F2495" s="98">
        <f t="shared" si="286"/>
        <v>92.820882356538661</v>
      </c>
      <c r="G2495" s="98">
        <v>100637.08259705557</v>
      </c>
      <c r="H2495" s="98">
        <v>20.472081163194446</v>
      </c>
      <c r="I2495" s="98">
        <v>19999.850005594624</v>
      </c>
      <c r="J2495" s="98">
        <f t="shared" si="282"/>
        <v>63.835418836805559</v>
      </c>
      <c r="K2495" s="98">
        <v>68282.9609375</v>
      </c>
      <c r="L2495" s="98">
        <f t="shared" si="283"/>
        <v>372.88689701891241</v>
      </c>
      <c r="M2495" s="98">
        <f t="shared" si="285"/>
        <v>374.26589555787137</v>
      </c>
      <c r="N2495" s="98">
        <v>10075.629342447917</v>
      </c>
      <c r="O2495" s="98">
        <v>7194.1750000000002</v>
      </c>
      <c r="P2495" s="98">
        <v>395.86243055555553</v>
      </c>
      <c r="Q2495" s="98">
        <v>22.975533536643102</v>
      </c>
      <c r="R2495" s="98">
        <f t="shared" si="287"/>
        <v>21.590714033721429</v>
      </c>
      <c r="S2495" s="98">
        <f t="shared" si="284"/>
        <v>1378.532012198586</v>
      </c>
      <c r="T2495" s="101">
        <v>13.32593749496672</v>
      </c>
    </row>
    <row r="2496" spans="2:20" x14ac:dyDescent="0.2">
      <c r="B2496" s="100">
        <v>43764.833333333336</v>
      </c>
      <c r="C2496" s="98">
        <v>13.058479493459066</v>
      </c>
      <c r="D2496" s="98">
        <f t="shared" si="288"/>
        <v>11.400596548813395</v>
      </c>
      <c r="E2496" s="98">
        <v>90.643333333333331</v>
      </c>
      <c r="F2496" s="98">
        <f t="shared" si="286"/>
        <v>92.529074871971901</v>
      </c>
      <c r="G2496" s="98">
        <v>105980.65833333334</v>
      </c>
      <c r="H2496" s="98">
        <v>17.612315538194444</v>
      </c>
      <c r="I2496" s="98">
        <v>21109.271284722221</v>
      </c>
      <c r="J2496" s="98">
        <f t="shared" si="282"/>
        <v>73.031017795138894</v>
      </c>
      <c r="K2496" s="98">
        <v>68282.9609375</v>
      </c>
      <c r="L2496" s="98">
        <f t="shared" si="283"/>
        <v>376.22885203666777</v>
      </c>
      <c r="M2496" s="98">
        <f t="shared" si="285"/>
        <v>374.50752224635312</v>
      </c>
      <c r="N2496" s="98">
        <v>10168.072910970051</v>
      </c>
      <c r="O2496" s="98">
        <v>7198.685833333333</v>
      </c>
      <c r="P2496" s="98">
        <v>396.1225</v>
      </c>
      <c r="Q2496" s="98">
        <v>19.893647963332221</v>
      </c>
      <c r="R2496" s="98">
        <f t="shared" si="287"/>
        <v>21.372420678572993</v>
      </c>
      <c r="S2496" s="98">
        <f t="shared" si="284"/>
        <v>1193.6188777999332</v>
      </c>
      <c r="T2496" s="101">
        <v>13.467281054908849</v>
      </c>
    </row>
    <row r="2497" spans="2:20" x14ac:dyDescent="0.2">
      <c r="B2497" s="100">
        <v>43764.875</v>
      </c>
      <c r="C2497" s="98">
        <v>12.82286143038008</v>
      </c>
      <c r="D2497" s="98">
        <f t="shared" si="288"/>
        <v>11.377696466791447</v>
      </c>
      <c r="E2497" s="98">
        <v>89.029444444444451</v>
      </c>
      <c r="F2497" s="98">
        <f t="shared" si="286"/>
        <v>91.766435983083042</v>
      </c>
      <c r="G2497" s="98">
        <v>111612.11111111111</v>
      </c>
      <c r="H2497" s="98">
        <v>16.879166666666666</v>
      </c>
      <c r="I2497" s="98">
        <v>22192.792777777777</v>
      </c>
      <c r="J2497" s="98">
        <f t="shared" si="282"/>
        <v>72.150277777777788</v>
      </c>
      <c r="K2497" s="98">
        <v>68282.9609375</v>
      </c>
      <c r="L2497" s="98">
        <f t="shared" si="283"/>
        <v>371.08479945392656</v>
      </c>
      <c r="M2497" s="98">
        <f t="shared" si="285"/>
        <v>374.35743936741738</v>
      </c>
      <c r="N2497" s="98">
        <v>10047.347790527343</v>
      </c>
      <c r="O2497" s="98">
        <v>7196.3208333333332</v>
      </c>
      <c r="P2497" s="98">
        <v>396.06212962965168</v>
      </c>
      <c r="Q2497" s="98">
        <v>24.977330175725122</v>
      </c>
      <c r="R2497" s="98">
        <f t="shared" si="287"/>
        <v>21.528487353805716</v>
      </c>
      <c r="S2497" s="98">
        <f t="shared" si="284"/>
        <v>1498.6398105435073</v>
      </c>
      <c r="T2497" s="101">
        <v>13.463005145920647</v>
      </c>
    </row>
    <row r="2498" spans="2:20" x14ac:dyDescent="0.2">
      <c r="B2498" s="100">
        <v>43764.916666666664</v>
      </c>
      <c r="C2498" s="98">
        <v>12.365506163193947</v>
      </c>
      <c r="D2498" s="98">
        <f t="shared" si="288"/>
        <v>11.348384393316104</v>
      </c>
      <c r="E2498" s="98">
        <v>101.63472222222222</v>
      </c>
      <c r="F2498" s="98">
        <f t="shared" si="286"/>
        <v>91.787716847281487</v>
      </c>
      <c r="G2498" s="98">
        <v>117359.6627853885</v>
      </c>
      <c r="H2498" s="98">
        <v>17.230598958333335</v>
      </c>
      <c r="I2498" s="98">
        <v>23286.643333333333</v>
      </c>
      <c r="J2498" s="98">
        <f t="shared" si="282"/>
        <v>84.404123263888891</v>
      </c>
      <c r="K2498" s="98">
        <v>68282.9609375</v>
      </c>
      <c r="L2498" s="98">
        <f t="shared" si="283"/>
        <v>373.59854778659837</v>
      </c>
      <c r="M2498" s="98">
        <f t="shared" si="285"/>
        <v>374.37093433729211</v>
      </c>
      <c r="N2498" s="98">
        <v>9568.6784733072909</v>
      </c>
      <c r="O2498" s="98">
        <v>7193.001666666667</v>
      </c>
      <c r="P2498" s="98">
        <v>395.97194444444443</v>
      </c>
      <c r="Q2498" s="98">
        <v>22.37339665784604</v>
      </c>
      <c r="R2498" s="98">
        <f t="shared" si="287"/>
        <v>21.520563371585094</v>
      </c>
      <c r="S2498" s="98">
        <f t="shared" si="284"/>
        <v>1342.4037994707624</v>
      </c>
      <c r="T2498" s="101">
        <v>12.991977693817786</v>
      </c>
    </row>
    <row r="2499" spans="2:20" x14ac:dyDescent="0.2">
      <c r="B2499" s="100">
        <v>43764.958333333336</v>
      </c>
      <c r="C2499" s="98">
        <v>11.911111804190636</v>
      </c>
      <c r="D2499" s="98">
        <f t="shared" si="288"/>
        <v>11.322657573088792</v>
      </c>
      <c r="E2499" s="98">
        <v>91.472499999999997</v>
      </c>
      <c r="F2499" s="98">
        <f t="shared" si="286"/>
        <v>91.630402032466648</v>
      </c>
      <c r="G2499" s="98">
        <v>122815.4318996403</v>
      </c>
      <c r="H2499" s="98">
        <v>21.020247395833334</v>
      </c>
      <c r="I2499" s="98">
        <v>24387.801337037119</v>
      </c>
      <c r="J2499" s="98">
        <f t="shared" si="282"/>
        <v>70.452252604166659</v>
      </c>
      <c r="K2499" s="98">
        <v>68282.9609375</v>
      </c>
      <c r="L2499" s="98">
        <f t="shared" si="283"/>
        <v>369.5147114859563</v>
      </c>
      <c r="M2499" s="98">
        <f t="shared" si="285"/>
        <v>374.07283490829059</v>
      </c>
      <c r="N2499" s="98">
        <v>9249.9031624348954</v>
      </c>
      <c r="O2499" s="98">
        <v>7191.0033333333331</v>
      </c>
      <c r="P2499" s="98">
        <v>395.81541666666669</v>
      </c>
      <c r="Q2499" s="98">
        <v>26.300705180710388</v>
      </c>
      <c r="R2499" s="98">
        <f t="shared" si="287"/>
        <v>21.8200883407027</v>
      </c>
      <c r="S2499" s="98">
        <f t="shared" si="284"/>
        <v>1578.0423108426232</v>
      </c>
      <c r="T2499" s="101">
        <v>12.340477499243587</v>
      </c>
    </row>
    <row r="2500" spans="2:20" x14ac:dyDescent="0.2">
      <c r="B2500" s="100">
        <v>43765</v>
      </c>
      <c r="C2500" s="98">
        <v>11.412779264767758</v>
      </c>
      <c r="D2500" s="98">
        <f t="shared" si="288"/>
        <v>11.297419140328214</v>
      </c>
      <c r="E2500" s="98">
        <v>90.353518518540596</v>
      </c>
      <c r="F2500" s="98">
        <f t="shared" si="286"/>
        <v>91.544287063331794</v>
      </c>
      <c r="G2500" s="98">
        <v>128835.69878716892</v>
      </c>
      <c r="H2500" s="98">
        <v>16.948209635416667</v>
      </c>
      <c r="I2500" s="98">
        <v>25481.412318518473</v>
      </c>
      <c r="J2500" s="98">
        <f t="shared" si="282"/>
        <v>73.405308883123922</v>
      </c>
      <c r="K2500" s="98">
        <v>68282.9609375</v>
      </c>
      <c r="L2500" s="98">
        <f t="shared" si="283"/>
        <v>374.84276957453125</v>
      </c>
      <c r="M2500" s="98">
        <f t="shared" si="285"/>
        <v>374.11514818237333</v>
      </c>
      <c r="N2500" s="98">
        <v>8948.4518522135422</v>
      </c>
      <c r="O2500" s="98">
        <v>7189.1149999999998</v>
      </c>
      <c r="P2500" s="98">
        <v>396.23370370368991</v>
      </c>
      <c r="Q2500" s="98">
        <v>21.390934129158655</v>
      </c>
      <c r="R2500" s="98">
        <f t="shared" si="287"/>
        <v>21.801135406125507</v>
      </c>
      <c r="S2500" s="98">
        <f t="shared" si="284"/>
        <v>1283.4560477495193</v>
      </c>
      <c r="T2500" s="101">
        <v>11.982755776310773</v>
      </c>
    </row>
    <row r="2501" spans="2:20" x14ac:dyDescent="0.2">
      <c r="B2501" s="100">
        <v>43765.041666666664</v>
      </c>
      <c r="C2501" s="98">
        <v>10.303424559720119</v>
      </c>
      <c r="D2501" s="98">
        <f t="shared" si="288"/>
        <v>11.272705511816246</v>
      </c>
      <c r="E2501" s="98">
        <v>108.53680555555556</v>
      </c>
      <c r="F2501" s="98">
        <f t="shared" si="286"/>
        <v>91.755716461479935</v>
      </c>
      <c r="G2501" s="98">
        <v>4019.9361111111111</v>
      </c>
      <c r="H2501" s="98">
        <v>16.692437065972221</v>
      </c>
      <c r="I2501" s="98">
        <v>882.34055555555551</v>
      </c>
      <c r="J2501" s="98">
        <f t="shared" si="282"/>
        <v>91.844368489583331</v>
      </c>
      <c r="K2501" s="98">
        <v>8199.2445154987436</v>
      </c>
      <c r="L2501" s="98">
        <f t="shared" si="283"/>
        <v>372.19314207240473</v>
      </c>
      <c r="M2501" s="98">
        <f t="shared" si="285"/>
        <v>374.1782330823246</v>
      </c>
      <c r="N2501" s="98">
        <v>8566.8545568847658</v>
      </c>
      <c r="O2501" s="98">
        <v>7188.4224999999997</v>
      </c>
      <c r="P2501" s="98">
        <v>396.14472222222224</v>
      </c>
      <c r="Q2501" s="98">
        <v>23.951580149817488</v>
      </c>
      <c r="R2501" s="98">
        <f t="shared" si="287"/>
        <v>21.750411617285351</v>
      </c>
      <c r="S2501" s="98">
        <f t="shared" si="284"/>
        <v>1437.0948089890494</v>
      </c>
      <c r="T2501" s="101">
        <v>11.506243844037332</v>
      </c>
    </row>
    <row r="2502" spans="2:20" x14ac:dyDescent="0.2">
      <c r="B2502" s="100">
        <v>43765.083333333336</v>
      </c>
      <c r="C2502" s="98">
        <v>9.1703823552896377</v>
      </c>
      <c r="D2502" s="98">
        <f t="shared" si="288"/>
        <v>11.251707882263041</v>
      </c>
      <c r="E2502" s="98">
        <v>92.286111111111111</v>
      </c>
      <c r="F2502" s="98">
        <f t="shared" si="286"/>
        <v>91.831200919151982</v>
      </c>
      <c r="G2502" s="98">
        <v>8884.0477598611506</v>
      </c>
      <c r="H2502" s="98">
        <v>20.278515625000001</v>
      </c>
      <c r="I2502" s="98">
        <v>1603.563168167803</v>
      </c>
      <c r="J2502" s="98">
        <f t="shared" ref="J2502:J2565" si="289">E2502-H2502</f>
        <v>72.007595486111114</v>
      </c>
      <c r="K2502" s="98">
        <v>21809.584157986112</v>
      </c>
      <c r="L2502" s="98">
        <f t="shared" ref="L2502:L2565" si="290">P2502-Q2502</f>
        <v>375.29028895869851</v>
      </c>
      <c r="M2502" s="98">
        <f t="shared" si="285"/>
        <v>374.12745965999989</v>
      </c>
      <c r="N2502" s="98">
        <v>7773.2794698079424</v>
      </c>
      <c r="O2502" s="98">
        <v>7189.5258333333331</v>
      </c>
      <c r="P2502" s="98">
        <v>396.1864814814594</v>
      </c>
      <c r="Q2502" s="98">
        <v>20.896192522760895</v>
      </c>
      <c r="R2502" s="98">
        <f t="shared" si="287"/>
        <v>21.806250626028774</v>
      </c>
      <c r="S2502" s="98">
        <f t="shared" ref="S2502:S2565" si="291">Q2502*60</f>
        <v>1253.7715513656537</v>
      </c>
      <c r="T2502" s="101">
        <v>10.531937567922805</v>
      </c>
    </row>
    <row r="2503" spans="2:20" x14ac:dyDescent="0.2">
      <c r="B2503" s="100">
        <v>43765.125</v>
      </c>
      <c r="C2503" s="98">
        <v>8.084443197924152</v>
      </c>
      <c r="D2503" s="98">
        <f t="shared" si="288"/>
        <v>11.233227717024578</v>
      </c>
      <c r="E2503" s="98">
        <v>92.567222222222227</v>
      </c>
      <c r="F2503" s="98">
        <f t="shared" si="286"/>
        <v>92.053376845077921</v>
      </c>
      <c r="G2503" s="98">
        <v>14454.776777775089</v>
      </c>
      <c r="H2503" s="98">
        <v>17.62751736111111</v>
      </c>
      <c r="I2503" s="98">
        <v>2699.1056888895564</v>
      </c>
      <c r="J2503" s="98">
        <f t="shared" si="289"/>
        <v>74.939704861111125</v>
      </c>
      <c r="K2503" s="98">
        <v>35297.826962348088</v>
      </c>
      <c r="L2503" s="98">
        <f t="shared" si="290"/>
        <v>371.74893884760729</v>
      </c>
      <c r="M2503" s="98">
        <f t="shared" si="285"/>
        <v>373.99776617990864</v>
      </c>
      <c r="N2503" s="98">
        <v>7004.2256075032556</v>
      </c>
      <c r="O2503" s="98">
        <v>7187.8658333333333</v>
      </c>
      <c r="P2503" s="98">
        <v>396.05944444444447</v>
      </c>
      <c r="Q2503" s="98">
        <v>24.310505596837157</v>
      </c>
      <c r="R2503" s="98">
        <f t="shared" si="287"/>
        <v>21.952140093773451</v>
      </c>
      <c r="S2503" s="98">
        <f t="shared" si="291"/>
        <v>1458.6303358102293</v>
      </c>
      <c r="T2503" s="101">
        <v>9.3905223979746619</v>
      </c>
    </row>
    <row r="2504" spans="2:20" x14ac:dyDescent="0.2">
      <c r="B2504" s="100">
        <v>43765.166666666664</v>
      </c>
      <c r="C2504" s="98">
        <v>7.3352189315689937</v>
      </c>
      <c r="D2504" s="98">
        <f t="shared" si="288"/>
        <v>11.210640642321971</v>
      </c>
      <c r="E2504" s="98">
        <v>80.972222222222229</v>
      </c>
      <c r="F2504" s="98">
        <f t="shared" si="286"/>
        <v>91.302053542612455</v>
      </c>
      <c r="G2504" s="98">
        <v>19829.18611111111</v>
      </c>
      <c r="H2504" s="98">
        <v>16.763064236111113</v>
      </c>
      <c r="I2504" s="98">
        <v>3782.4389814816086</v>
      </c>
      <c r="J2504" s="98">
        <f t="shared" si="289"/>
        <v>64.209157986111109</v>
      </c>
      <c r="K2504" s="98">
        <v>46487.194314236112</v>
      </c>
      <c r="L2504" s="98">
        <f t="shared" si="290"/>
        <v>374.77067980871431</v>
      </c>
      <c r="M2504" s="98">
        <f t="shared" si="285"/>
        <v>374.03954352014495</v>
      </c>
      <c r="N2504" s="98">
        <v>6438.2853422037761</v>
      </c>
      <c r="O2504" s="98">
        <v>7190.5841666666665</v>
      </c>
      <c r="P2504" s="98">
        <v>395.7522222222222</v>
      </c>
      <c r="Q2504" s="98">
        <v>20.981542413507899</v>
      </c>
      <c r="R2504" s="98">
        <f t="shared" si="287"/>
        <v>21.910081929950788</v>
      </c>
      <c r="S2504" s="98">
        <f t="shared" si="291"/>
        <v>1258.892544810474</v>
      </c>
      <c r="T2504" s="101">
        <v>8.3380091249942776</v>
      </c>
    </row>
    <row r="2505" spans="2:20" x14ac:dyDescent="0.2">
      <c r="B2505" s="100">
        <v>43765.208333333336</v>
      </c>
      <c r="C2505" s="98">
        <v>6.6621511325385008</v>
      </c>
      <c r="D2505" s="98">
        <f t="shared" si="288"/>
        <v>11.203612041631757</v>
      </c>
      <c r="E2505" s="98">
        <v>97.652777777777771</v>
      </c>
      <c r="F2505" s="98">
        <f t="shared" si="286"/>
        <v>91.45496008196433</v>
      </c>
      <c r="G2505" s="98">
        <v>25352.481867283848</v>
      </c>
      <c r="H2505" s="98">
        <v>17.04450954861111</v>
      </c>
      <c r="I2505" s="98">
        <v>4860.4811111111112</v>
      </c>
      <c r="J2505" s="98">
        <f t="shared" si="289"/>
        <v>80.608268229166669</v>
      </c>
      <c r="K2505" s="98">
        <v>56831.407649377717</v>
      </c>
      <c r="L2505" s="98">
        <f t="shared" si="290"/>
        <v>371.43380145792747</v>
      </c>
      <c r="M2505" s="98">
        <f t="shared" si="285"/>
        <v>373.93821873204155</v>
      </c>
      <c r="N2505" s="98">
        <v>6045.096902669271</v>
      </c>
      <c r="O2505" s="98">
        <v>7191.1158333333333</v>
      </c>
      <c r="P2505" s="98">
        <v>396.08185185185738</v>
      </c>
      <c r="Q2505" s="98">
        <v>24.64805039392991</v>
      </c>
      <c r="R2505" s="98">
        <f t="shared" si="287"/>
        <v>22.017554480400165</v>
      </c>
      <c r="S2505" s="98">
        <f t="shared" si="291"/>
        <v>1478.8830236357946</v>
      </c>
      <c r="T2505" s="101">
        <v>7.6802528685139908</v>
      </c>
    </row>
    <row r="2506" spans="2:20" x14ac:dyDescent="0.2">
      <c r="B2506" s="100">
        <v>43765.25</v>
      </c>
      <c r="C2506" s="98">
        <v>6.3531475833608093</v>
      </c>
      <c r="D2506" s="98">
        <f t="shared" si="288"/>
        <v>11.196129920951035</v>
      </c>
      <c r="E2506" s="98">
        <v>91.274444444444441</v>
      </c>
      <c r="F2506" s="98">
        <f t="shared" si="286"/>
        <v>91.766603600482824</v>
      </c>
      <c r="G2506" s="98">
        <v>30633.675252523157</v>
      </c>
      <c r="H2506" s="98">
        <v>20.791319444444444</v>
      </c>
      <c r="I2506" s="98">
        <v>5951.0071777777539</v>
      </c>
      <c r="J2506" s="98">
        <f t="shared" si="289"/>
        <v>70.483125000000001</v>
      </c>
      <c r="K2506" s="98">
        <v>65179.20623156277</v>
      </c>
      <c r="L2506" s="98">
        <f t="shared" si="290"/>
        <v>373.01800844857678</v>
      </c>
      <c r="M2506" s="98">
        <f t="shared" si="285"/>
        <v>373.79652843203894</v>
      </c>
      <c r="N2506" s="98">
        <v>5698.5541007486981</v>
      </c>
      <c r="O2506" s="98">
        <v>7185.3066666666664</v>
      </c>
      <c r="P2506" s="98">
        <v>396.0317592592703</v>
      </c>
      <c r="Q2506" s="98">
        <v>23.013750810693537</v>
      </c>
      <c r="R2506" s="98">
        <f t="shared" si="287"/>
        <v>22.163426879168544</v>
      </c>
      <c r="S2506" s="98">
        <f t="shared" si="291"/>
        <v>1380.8250486416123</v>
      </c>
      <c r="T2506" s="101">
        <v>7.1869371057661029</v>
      </c>
    </row>
    <row r="2507" spans="2:20" x14ac:dyDescent="0.2">
      <c r="B2507" s="100">
        <v>43765.291666666664</v>
      </c>
      <c r="C2507" s="98">
        <v>6.3192176612218223</v>
      </c>
      <c r="D2507" s="98">
        <f t="shared" si="288"/>
        <v>11.194712525685418</v>
      </c>
      <c r="E2507" s="98">
        <v>78.372500000000002</v>
      </c>
      <c r="F2507" s="98">
        <f t="shared" si="286"/>
        <v>91.252136007890257</v>
      </c>
      <c r="G2507" s="98">
        <v>36253.111538461053</v>
      </c>
      <c r="H2507" s="98">
        <v>16.760384114583335</v>
      </c>
      <c r="I2507" s="98">
        <v>7053.4950666670584</v>
      </c>
      <c r="J2507" s="98">
        <f t="shared" si="289"/>
        <v>61.612115885416671</v>
      </c>
      <c r="K2507" s="98">
        <v>68340.992905237072</v>
      </c>
      <c r="L2507" s="98">
        <f t="shared" si="290"/>
        <v>371.298631365262</v>
      </c>
      <c r="M2507" s="98">
        <f t="shared" si="285"/>
        <v>373.6170464004021</v>
      </c>
      <c r="N2507" s="98">
        <v>5575.9741829427085</v>
      </c>
      <c r="O2507" s="98">
        <v>7188.9941666666664</v>
      </c>
      <c r="P2507" s="98">
        <v>395.60750000000002</v>
      </c>
      <c r="Q2507" s="98">
        <v>24.30886863473803</v>
      </c>
      <c r="R2507" s="98">
        <f t="shared" si="287"/>
        <v>22.317870330558041</v>
      </c>
      <c r="S2507" s="98">
        <f t="shared" si="291"/>
        <v>1458.5321180842818</v>
      </c>
      <c r="T2507" s="101">
        <v>6.9440669210917418</v>
      </c>
    </row>
    <row r="2508" spans="2:20" x14ac:dyDescent="0.2">
      <c r="B2508" s="100">
        <v>43765.333333333336</v>
      </c>
      <c r="C2508" s="98">
        <v>6.4665726456106896</v>
      </c>
      <c r="D2508" s="98">
        <f t="shared" si="288"/>
        <v>11.186956033702019</v>
      </c>
      <c r="E2508" s="98">
        <v>105.52583333333334</v>
      </c>
      <c r="F2508" s="98">
        <f t="shared" si="286"/>
        <v>91.569481686902819</v>
      </c>
      <c r="G2508" s="98">
        <v>41258.093847073054</v>
      </c>
      <c r="H2508" s="98">
        <v>16.973296440972224</v>
      </c>
      <c r="I2508" s="98">
        <v>8163.5263888888885</v>
      </c>
      <c r="J2508" s="98">
        <f t="shared" si="289"/>
        <v>88.552536892361118</v>
      </c>
      <c r="K2508" s="98">
        <v>68344.9296875</v>
      </c>
      <c r="L2508" s="98">
        <f t="shared" si="290"/>
        <v>372.76963115401981</v>
      </c>
      <c r="M2508" s="98">
        <f t="shared" si="285"/>
        <v>373.55177168685481</v>
      </c>
      <c r="N2508" s="98">
        <v>5734.8024983723963</v>
      </c>
      <c r="O2508" s="98">
        <v>7191.1774999999998</v>
      </c>
      <c r="P2508" s="98">
        <v>395.61861111111114</v>
      </c>
      <c r="Q2508" s="98">
        <v>22.848979957091313</v>
      </c>
      <c r="R2508" s="98">
        <f t="shared" si="287"/>
        <v>22.365449570852178</v>
      </c>
      <c r="S2508" s="98">
        <f t="shared" si="291"/>
        <v>1370.9387974254787</v>
      </c>
      <c r="T2508" s="101">
        <v>7.0004193048248995</v>
      </c>
    </row>
    <row r="2509" spans="2:20" x14ac:dyDescent="0.2">
      <c r="B2509" s="100">
        <v>43765.375</v>
      </c>
      <c r="C2509" s="98">
        <v>7.547709284408354</v>
      </c>
      <c r="D2509" s="98">
        <f t="shared" si="288"/>
        <v>11.163187398363441</v>
      </c>
      <c r="E2509" s="98">
        <v>84.039768518490931</v>
      </c>
      <c r="F2509" s="98">
        <f t="shared" si="286"/>
        <v>91.280316949247336</v>
      </c>
      <c r="G2509" s="98">
        <v>46664.239957265723</v>
      </c>
      <c r="H2509" s="98">
        <v>20.606401909722223</v>
      </c>
      <c r="I2509" s="98">
        <v>9280.6450000000004</v>
      </c>
      <c r="J2509" s="98">
        <f t="shared" si="289"/>
        <v>63.433366608768708</v>
      </c>
      <c r="K2509" s="98">
        <v>68344.9296875</v>
      </c>
      <c r="L2509" s="98">
        <f t="shared" si="290"/>
        <v>371.27238336069718</v>
      </c>
      <c r="M2509" s="98">
        <f t="shared" si="285"/>
        <v>373.45238289153895</v>
      </c>
      <c r="N2509" s="98">
        <v>6348.0551456705725</v>
      </c>
      <c r="O2509" s="98">
        <v>7191.1766666666663</v>
      </c>
      <c r="P2509" s="98">
        <v>395.78092592592043</v>
      </c>
      <c r="Q2509" s="98">
        <v>24.508542565223244</v>
      </c>
      <c r="R2509" s="98">
        <f t="shared" si="287"/>
        <v>22.468441761229517</v>
      </c>
      <c r="S2509" s="98">
        <f t="shared" si="291"/>
        <v>1470.5125539133946</v>
      </c>
      <c r="T2509" s="101">
        <v>7.6246395688017623</v>
      </c>
    </row>
    <row r="2510" spans="2:20" x14ac:dyDescent="0.2">
      <c r="B2510" s="100">
        <v>43765.416666666664</v>
      </c>
      <c r="C2510" s="98">
        <v>9.6465793390685892</v>
      </c>
      <c r="D2510" s="98">
        <f t="shared" si="288"/>
        <v>11.099025381717306</v>
      </c>
      <c r="E2510" s="98">
        <v>83.139166666666668</v>
      </c>
      <c r="F2510" s="98">
        <f t="shared" si="286"/>
        <v>91.145808531738552</v>
      </c>
      <c r="G2510" s="98">
        <v>51819.094370370505</v>
      </c>
      <c r="H2510" s="98">
        <v>17.472037760416665</v>
      </c>
      <c r="I2510" s="98">
        <v>10395.686091668209</v>
      </c>
      <c r="J2510" s="98">
        <f t="shared" si="289"/>
        <v>65.667128906249999</v>
      </c>
      <c r="K2510" s="98">
        <v>68344.9296875</v>
      </c>
      <c r="L2510" s="98">
        <f t="shared" si="290"/>
        <v>373.06257785539657</v>
      </c>
      <c r="M2510" s="98">
        <f t="shared" si="285"/>
        <v>373.31520763684506</v>
      </c>
      <c r="N2510" s="98">
        <v>7808.153380533854</v>
      </c>
      <c r="O2510" s="98">
        <v>7207.3491666666669</v>
      </c>
      <c r="P2510" s="98">
        <v>395.85953703701495</v>
      </c>
      <c r="Q2510" s="98">
        <v>22.796959181618359</v>
      </c>
      <c r="R2510" s="98">
        <f t="shared" si="287"/>
        <v>22.609671799873194</v>
      </c>
      <c r="S2510" s="98">
        <f t="shared" si="291"/>
        <v>1367.8175508971015</v>
      </c>
      <c r="T2510" s="101">
        <v>9.2034911528598364</v>
      </c>
    </row>
    <row r="2511" spans="2:20" x14ac:dyDescent="0.2">
      <c r="B2511" s="100">
        <v>43765.458333333336</v>
      </c>
      <c r="C2511" s="98">
        <v>12.434314314878236</v>
      </c>
      <c r="D2511" s="98">
        <f t="shared" si="288"/>
        <v>11.041981066680904</v>
      </c>
      <c r="E2511" s="98">
        <v>74.351944444444442</v>
      </c>
      <c r="F2511" s="98">
        <f t="shared" si="286"/>
        <v>89.59416887125208</v>
      </c>
      <c r="G2511" s="98">
        <v>56665.9</v>
      </c>
      <c r="H2511" s="98">
        <v>16.715212673611113</v>
      </c>
      <c r="I2511" s="98">
        <v>11505.889874073962</v>
      </c>
      <c r="J2511" s="98">
        <f t="shared" si="289"/>
        <v>57.636731770833329</v>
      </c>
      <c r="K2511" s="98">
        <v>68344.9296875</v>
      </c>
      <c r="L2511" s="98">
        <f t="shared" si="290"/>
        <v>372.67461266870555</v>
      </c>
      <c r="M2511" s="98">
        <f t="shared" si="285"/>
        <v>373.18933813085545</v>
      </c>
      <c r="N2511" s="98">
        <v>9654.8759138997393</v>
      </c>
      <c r="O2511" s="98">
        <v>7217.1366666666663</v>
      </c>
      <c r="P2511" s="98">
        <v>395.98719907410441</v>
      </c>
      <c r="Q2511" s="98">
        <v>23.312586405398843</v>
      </c>
      <c r="R2511" s="98">
        <f t="shared" si="287"/>
        <v>22.748572748765199</v>
      </c>
      <c r="S2511" s="98">
        <f t="shared" si="291"/>
        <v>1398.7551843239305</v>
      </c>
      <c r="T2511" s="101">
        <v>11.668290511237251</v>
      </c>
    </row>
    <row r="2512" spans="2:20" x14ac:dyDescent="0.2">
      <c r="B2512" s="100">
        <v>43765.5</v>
      </c>
      <c r="C2512" s="98">
        <v>14.169121945434146</v>
      </c>
      <c r="D2512" s="98">
        <f t="shared" si="288"/>
        <v>10.996848095195206</v>
      </c>
      <c r="E2512" s="98">
        <v>83.642534722222223</v>
      </c>
      <c r="F2512" s="98">
        <f t="shared" si="286"/>
        <v>89.253824749228158</v>
      </c>
      <c r="G2512" s="98">
        <v>61451.549148745406</v>
      </c>
      <c r="H2512" s="98">
        <v>17.30574001736111</v>
      </c>
      <c r="I2512" s="98">
        <v>12626.808055555555</v>
      </c>
      <c r="J2512" s="98">
        <f t="shared" si="289"/>
        <v>66.33679470486112</v>
      </c>
      <c r="K2512" s="98">
        <v>68344.9296875</v>
      </c>
      <c r="L2512" s="98">
        <f t="shared" si="290"/>
        <v>373.04183152302272</v>
      </c>
      <c r="M2512" s="98">
        <f t="shared" si="285"/>
        <v>373.11169599376564</v>
      </c>
      <c r="N2512" s="98">
        <v>10952.894591471355</v>
      </c>
      <c r="O2512" s="98">
        <v>7282.0924999999997</v>
      </c>
      <c r="P2512" s="98">
        <v>395.59793650793119</v>
      </c>
      <c r="Q2512" s="98">
        <v>22.556104984908469</v>
      </c>
      <c r="R2512" s="98">
        <f t="shared" si="287"/>
        <v>22.815137394680431</v>
      </c>
      <c r="S2512" s="98">
        <f t="shared" si="291"/>
        <v>1353.3662990945081</v>
      </c>
      <c r="T2512" s="101">
        <v>13.888804048558878</v>
      </c>
    </row>
    <row r="2513" spans="2:20" x14ac:dyDescent="0.2">
      <c r="B2513" s="100">
        <v>43765.541666666664</v>
      </c>
      <c r="C2513" s="98">
        <v>15.204647279845343</v>
      </c>
      <c r="D2513" s="98">
        <f t="shared" si="288"/>
        <v>10.98009213822462</v>
      </c>
      <c r="E2513" s="98">
        <v>92.549722222222229</v>
      </c>
      <c r="F2513" s="98">
        <f t="shared" si="286"/>
        <v>89.430989101080002</v>
      </c>
      <c r="G2513" s="98">
        <v>66403.655145720113</v>
      </c>
      <c r="H2513" s="98">
        <v>20.951421440972222</v>
      </c>
      <c r="I2513" s="98">
        <v>13742.691925926209</v>
      </c>
      <c r="J2513" s="98">
        <f t="shared" si="289"/>
        <v>71.598300781250003</v>
      </c>
      <c r="K2513" s="98">
        <v>68344.9296875</v>
      </c>
      <c r="L2513" s="98">
        <f t="shared" si="290"/>
        <v>373.11717410053893</v>
      </c>
      <c r="M2513" s="98">
        <f t="shared" si="285"/>
        <v>373.10043360855508</v>
      </c>
      <c r="N2513" s="98">
        <v>11549.838788248699</v>
      </c>
      <c r="O2513" s="98">
        <v>7528.623333333333</v>
      </c>
      <c r="P2513" s="98">
        <v>395.94562500000001</v>
      </c>
      <c r="Q2513" s="98">
        <v>22.828450899461103</v>
      </c>
      <c r="R2513" s="98">
        <f t="shared" si="287"/>
        <v>22.827166562298416</v>
      </c>
      <c r="S2513" s="98">
        <f t="shared" si="291"/>
        <v>1369.7070539676661</v>
      </c>
      <c r="T2513" s="101">
        <v>15.133247868227127</v>
      </c>
    </row>
    <row r="2514" spans="2:20" x14ac:dyDescent="0.2">
      <c r="B2514" s="100">
        <v>43765.583333333336</v>
      </c>
      <c r="C2514" s="98">
        <v>15.187708462079366</v>
      </c>
      <c r="D2514" s="98">
        <f t="shared" si="288"/>
        <v>10.986465731325417</v>
      </c>
      <c r="E2514" s="98">
        <v>82.757777777777775</v>
      </c>
      <c r="F2514" s="98">
        <f t="shared" si="286"/>
        <v>89.612736786265202</v>
      </c>
      <c r="G2514" s="98">
        <v>72360.602824858026</v>
      </c>
      <c r="H2514" s="98">
        <v>17.338250506364581</v>
      </c>
      <c r="I2514" s="98">
        <v>14895.06125833338</v>
      </c>
      <c r="J2514" s="98">
        <f t="shared" si="289"/>
        <v>65.419527271413187</v>
      </c>
      <c r="K2514" s="98">
        <v>68344.9296875</v>
      </c>
      <c r="L2514" s="98">
        <f t="shared" si="290"/>
        <v>373.79814033137427</v>
      </c>
      <c r="M2514" s="98">
        <f t="shared" si="285"/>
        <v>373.15914290933932</v>
      </c>
      <c r="N2514" s="98">
        <v>11524.577644042969</v>
      </c>
      <c r="O2514" s="98">
        <v>7507.3558333333331</v>
      </c>
      <c r="P2514" s="98">
        <v>396.31037037036486</v>
      </c>
      <c r="Q2514" s="98">
        <v>22.512230038990577</v>
      </c>
      <c r="R2514" s="98">
        <f t="shared" si="287"/>
        <v>22.787373156575693</v>
      </c>
      <c r="S2514" s="98">
        <f t="shared" si="291"/>
        <v>1350.7338023394345</v>
      </c>
      <c r="T2514" s="101">
        <v>15.554550138529804</v>
      </c>
    </row>
    <row r="2515" spans="2:20" x14ac:dyDescent="0.2">
      <c r="B2515" s="100">
        <v>43765.625</v>
      </c>
      <c r="C2515" s="98">
        <v>14.77891890084371</v>
      </c>
      <c r="D2515" s="98">
        <f t="shared" si="288"/>
        <v>11.008776795963184</v>
      </c>
      <c r="E2515" s="98">
        <v>109.97305555555556</v>
      </c>
      <c r="F2515" s="98">
        <f t="shared" si="286"/>
        <v>89.762482156635585</v>
      </c>
      <c r="G2515" s="98">
        <v>77523.462117550109</v>
      </c>
      <c r="H2515" s="98">
        <v>16.819433593749999</v>
      </c>
      <c r="I2515" s="98">
        <v>16036.745277777778</v>
      </c>
      <c r="J2515" s="98">
        <f t="shared" si="289"/>
        <v>93.153621961805555</v>
      </c>
      <c r="K2515" s="98">
        <v>68344.9296875</v>
      </c>
      <c r="L2515" s="98">
        <f t="shared" si="290"/>
        <v>373.50696347982392</v>
      </c>
      <c r="M2515" s="98">
        <f t="shared" si="285"/>
        <v>373.04506383841471</v>
      </c>
      <c r="N2515" s="98">
        <v>11356.857293294272</v>
      </c>
      <c r="O2515" s="98">
        <v>7441.2033333333329</v>
      </c>
      <c r="P2515" s="98">
        <v>395.69259259257052</v>
      </c>
      <c r="Q2515" s="98">
        <v>22.185629112746618</v>
      </c>
      <c r="R2515" s="98">
        <f t="shared" si="287"/>
        <v>22.873018585524122</v>
      </c>
      <c r="S2515" s="98">
        <f t="shared" si="291"/>
        <v>1331.1377467647972</v>
      </c>
      <c r="T2515" s="101">
        <v>15.406126906682427</v>
      </c>
    </row>
    <row r="2516" spans="2:20" x14ac:dyDescent="0.2">
      <c r="B2516" s="100">
        <v>43765.666666666664</v>
      </c>
      <c r="C2516" s="98">
        <v>13.956139797104729</v>
      </c>
      <c r="D2516" s="98">
        <f t="shared" si="288"/>
        <v>11.023434322758613</v>
      </c>
      <c r="E2516" s="98">
        <v>99.967129629651708</v>
      </c>
      <c r="F2516" s="98">
        <f t="shared" si="286"/>
        <v>90.575765335648839</v>
      </c>
      <c r="G2516" s="98">
        <v>83520.279351850346</v>
      </c>
      <c r="H2516" s="98">
        <v>20.380154079861111</v>
      </c>
      <c r="I2516" s="98">
        <v>17173.746451434246</v>
      </c>
      <c r="J2516" s="98">
        <f t="shared" si="289"/>
        <v>79.586975549790594</v>
      </c>
      <c r="K2516" s="98">
        <v>68344.9296875</v>
      </c>
      <c r="L2516" s="98">
        <f t="shared" si="290"/>
        <v>373.32149219492243</v>
      </c>
      <c r="M2516" s="98">
        <f t="shared" si="285"/>
        <v>372.87453887143329</v>
      </c>
      <c r="N2516" s="98">
        <v>10983.384390462239</v>
      </c>
      <c r="O2516" s="98">
        <v>7285.9308333333329</v>
      </c>
      <c r="P2516" s="98">
        <v>396.0182638888889</v>
      </c>
      <c r="Q2516" s="98">
        <v>22.696771693966454</v>
      </c>
      <c r="R2516" s="98">
        <f t="shared" si="287"/>
        <v>23.051117819481664</v>
      </c>
      <c r="S2516" s="98">
        <f t="shared" si="291"/>
        <v>1361.8063016379872</v>
      </c>
      <c r="T2516" s="101">
        <v>15.041015441918022</v>
      </c>
    </row>
    <row r="2517" spans="2:20" x14ac:dyDescent="0.2">
      <c r="B2517" s="100">
        <v>43765.708333333336</v>
      </c>
      <c r="C2517" s="98">
        <v>13.646786354912653</v>
      </c>
      <c r="D2517" s="98">
        <f t="shared" si="288"/>
        <v>11.040334115806019</v>
      </c>
      <c r="E2517" s="98">
        <v>87.872500000000002</v>
      </c>
      <c r="F2517" s="98">
        <f t="shared" si="286"/>
        <v>90.985475983796974</v>
      </c>
      <c r="G2517" s="98">
        <v>89205.57740741015</v>
      </c>
      <c r="H2517" s="98">
        <v>18.198253038194444</v>
      </c>
      <c r="I2517" s="98">
        <v>18343.339099618064</v>
      </c>
      <c r="J2517" s="98">
        <f t="shared" si="289"/>
        <v>69.674246961805551</v>
      </c>
      <c r="K2517" s="98">
        <v>68344.9296875</v>
      </c>
      <c r="L2517" s="98">
        <f t="shared" si="290"/>
        <v>373.9273111893956</v>
      </c>
      <c r="M2517" s="98">
        <f t="shared" si="285"/>
        <v>373.04703008876908</v>
      </c>
      <c r="N2517" s="98">
        <v>10790.229909667969</v>
      </c>
      <c r="O2517" s="98">
        <v>7258.1783333333333</v>
      </c>
      <c r="P2517" s="98">
        <v>396.01111111111112</v>
      </c>
      <c r="Q2517" s="98">
        <v>22.083799921715528</v>
      </c>
      <c r="R2517" s="98">
        <f t="shared" si="287"/>
        <v>22.880104225603699</v>
      </c>
      <c r="S2517" s="98">
        <f t="shared" si="291"/>
        <v>1325.0279953029317</v>
      </c>
      <c r="T2517" s="101">
        <v>14.604344539716323</v>
      </c>
    </row>
    <row r="2518" spans="2:20" x14ac:dyDescent="0.2">
      <c r="B2518" s="100">
        <v>43765.75</v>
      </c>
      <c r="C2518" s="98">
        <v>13.717600372588237</v>
      </c>
      <c r="D2518" s="98">
        <f t="shared" si="288"/>
        <v>11.068456973480792</v>
      </c>
      <c r="E2518" s="98">
        <v>86.498055555555553</v>
      </c>
      <c r="F2518" s="98">
        <f t="shared" si="286"/>
        <v>90.809191261574782</v>
      </c>
      <c r="G2518" s="98">
        <v>94663.747222222228</v>
      </c>
      <c r="H2518" s="98">
        <v>16.916276041666666</v>
      </c>
      <c r="I2518" s="98">
        <v>19511.43462962961</v>
      </c>
      <c r="J2518" s="98">
        <f t="shared" si="289"/>
        <v>69.58177951388889</v>
      </c>
      <c r="K2518" s="98">
        <v>68344.9296875</v>
      </c>
      <c r="L2518" s="98">
        <f t="shared" si="290"/>
        <v>373.01782791087612</v>
      </c>
      <c r="M2518" s="98">
        <f t="shared" si="285"/>
        <v>372.97583392018987</v>
      </c>
      <c r="N2518" s="98">
        <v>10701.881352539063</v>
      </c>
      <c r="O2518" s="98">
        <v>7238.2375000000002</v>
      </c>
      <c r="P2518" s="98">
        <v>395.65453703708118</v>
      </c>
      <c r="Q2518" s="98">
        <v>22.63670912620508</v>
      </c>
      <c r="R2518" s="98">
        <f t="shared" si="287"/>
        <v>22.957866752209423</v>
      </c>
      <c r="S2518" s="98">
        <f t="shared" si="291"/>
        <v>1358.2025475723049</v>
      </c>
      <c r="T2518" s="101">
        <v>14.36818035364151</v>
      </c>
    </row>
    <row r="2519" spans="2:20" x14ac:dyDescent="0.2">
      <c r="B2519" s="100">
        <v>43765.791666666664</v>
      </c>
      <c r="C2519" s="98">
        <v>13.295992678358841</v>
      </c>
      <c r="D2519" s="98">
        <f t="shared" si="288"/>
        <v>11.077117289697847</v>
      </c>
      <c r="E2519" s="98">
        <v>94.139027777769499</v>
      </c>
      <c r="F2519" s="98">
        <f t="shared" si="286"/>
        <v>91.218838252315166</v>
      </c>
      <c r="G2519" s="98">
        <v>100265.14840277778</v>
      </c>
      <c r="H2519" s="98">
        <v>17.736838107638889</v>
      </c>
      <c r="I2519" s="98">
        <v>20656.441666666666</v>
      </c>
      <c r="J2519" s="98">
        <f t="shared" si="289"/>
        <v>76.40218967013061</v>
      </c>
      <c r="K2519" s="98">
        <v>68344.9296875</v>
      </c>
      <c r="L2519" s="98">
        <f t="shared" si="290"/>
        <v>375.24528440083651</v>
      </c>
      <c r="M2519" s="98">
        <f t="shared" si="285"/>
        <v>373.07410006110337</v>
      </c>
      <c r="N2519" s="98">
        <v>10504.246256510416</v>
      </c>
      <c r="O2519" s="98">
        <v>7221.2433333333329</v>
      </c>
      <c r="P2519" s="98">
        <v>396.5241435185489</v>
      </c>
      <c r="Q2519" s="98">
        <v>21.278859117712386</v>
      </c>
      <c r="R2519" s="98">
        <f t="shared" si="287"/>
        <v>22.887171984753973</v>
      </c>
      <c r="S2519" s="98">
        <f t="shared" si="291"/>
        <v>1276.7315470627432</v>
      </c>
      <c r="T2519" s="101">
        <v>14.154515007866754</v>
      </c>
    </row>
    <row r="2520" spans="2:20" x14ac:dyDescent="0.2">
      <c r="B2520" s="100">
        <v>43765.833333333336</v>
      </c>
      <c r="C2520" s="98">
        <v>13.344334594408672</v>
      </c>
      <c r="D2520" s="98">
        <f t="shared" si="288"/>
        <v>11.089027918904081</v>
      </c>
      <c r="E2520" s="98">
        <v>85.669880952363215</v>
      </c>
      <c r="F2520" s="98">
        <f t="shared" si="286"/>
        <v>91.011611069774744</v>
      </c>
      <c r="G2520" s="98">
        <v>105430.09166666164</v>
      </c>
      <c r="H2520" s="98">
        <v>21.520171440972224</v>
      </c>
      <c r="I2520" s="98">
        <v>21800.115805339879</v>
      </c>
      <c r="J2520" s="98">
        <f t="shared" si="289"/>
        <v>64.149709511390995</v>
      </c>
      <c r="K2520" s="98">
        <v>68344.9296875</v>
      </c>
      <c r="L2520" s="98">
        <f t="shared" si="290"/>
        <v>373.62624064368509</v>
      </c>
      <c r="M2520" s="98">
        <f t="shared" si="285"/>
        <v>372.96565791972904</v>
      </c>
      <c r="N2520" s="98">
        <v>10534.918059895834</v>
      </c>
      <c r="O2520" s="98">
        <v>7234.5333333333338</v>
      </c>
      <c r="P2520" s="98">
        <v>396.18304012351155</v>
      </c>
      <c r="Q2520" s="98">
        <v>22.556799479826456</v>
      </c>
      <c r="R2520" s="98">
        <f t="shared" si="287"/>
        <v>22.998136631274566</v>
      </c>
      <c r="S2520" s="98">
        <f t="shared" si="291"/>
        <v>1353.4079687895874</v>
      </c>
      <c r="T2520" s="101">
        <v>14.035659620232053</v>
      </c>
    </row>
    <row r="2521" spans="2:20" x14ac:dyDescent="0.2">
      <c r="B2521" s="100">
        <v>43765.875</v>
      </c>
      <c r="C2521" s="98">
        <v>13.467475907272762</v>
      </c>
      <c r="D2521" s="98">
        <f t="shared" si="288"/>
        <v>11.11588685544128</v>
      </c>
      <c r="E2521" s="98">
        <v>80.546111111111117</v>
      </c>
      <c r="F2521" s="98">
        <f t="shared" si="286"/>
        <v>90.658138847552536</v>
      </c>
      <c r="G2521" s="98">
        <v>110805.99657533884</v>
      </c>
      <c r="H2521" s="98">
        <v>15.865181929975693</v>
      </c>
      <c r="I2521" s="98">
        <v>22974.214114815262</v>
      </c>
      <c r="J2521" s="98">
        <f t="shared" si="289"/>
        <v>64.680929181135426</v>
      </c>
      <c r="K2521" s="98">
        <v>68344.9296875</v>
      </c>
      <c r="L2521" s="98">
        <f t="shared" si="290"/>
        <v>374.18722490216709</v>
      </c>
      <c r="M2521" s="98">
        <f t="shared" si="285"/>
        <v>373.09492564673906</v>
      </c>
      <c r="N2521" s="98">
        <v>10600.223282877605</v>
      </c>
      <c r="O2521" s="98">
        <v>7225.35</v>
      </c>
      <c r="P2521" s="98">
        <v>395.5913888888889</v>
      </c>
      <c r="Q2521" s="98">
        <v>21.404163986721802</v>
      </c>
      <c r="R2521" s="98">
        <f t="shared" si="287"/>
        <v>22.849254706732761</v>
      </c>
      <c r="S2521" s="98">
        <f t="shared" si="291"/>
        <v>1284.2498392033081</v>
      </c>
      <c r="T2521" s="101">
        <v>14.095676776416754</v>
      </c>
    </row>
    <row r="2522" spans="2:20" x14ac:dyDescent="0.2">
      <c r="B2522" s="100">
        <v>43765.916666666664</v>
      </c>
      <c r="C2522" s="98">
        <v>13.691298525598315</v>
      </c>
      <c r="D2522" s="98">
        <f t="shared" si="288"/>
        <v>11.171128203874796</v>
      </c>
      <c r="E2522" s="98">
        <v>111.79611111111112</v>
      </c>
      <c r="F2522" s="98">
        <f t="shared" si="286"/>
        <v>91.081530051256252</v>
      </c>
      <c r="G2522" s="98">
        <v>116393.28681286162</v>
      </c>
      <c r="H2522" s="98">
        <v>17.088107638888889</v>
      </c>
      <c r="I2522" s="98">
        <v>24125.857499999998</v>
      </c>
      <c r="J2522" s="98">
        <f t="shared" si="289"/>
        <v>94.708003472222231</v>
      </c>
      <c r="K2522" s="98">
        <v>68344.9296875</v>
      </c>
      <c r="L2522" s="98">
        <f t="shared" si="290"/>
        <v>372.2801796754905</v>
      </c>
      <c r="M2522" s="98">
        <f t="shared" si="285"/>
        <v>373.03999364210955</v>
      </c>
      <c r="N2522" s="98">
        <v>10759.538843587239</v>
      </c>
      <c r="O2522" s="98">
        <v>7256.9858333333332</v>
      </c>
      <c r="P2522" s="98">
        <v>395.85805555555555</v>
      </c>
      <c r="Q2522" s="98">
        <v>23.577875880065065</v>
      </c>
      <c r="R2522" s="98">
        <f t="shared" si="287"/>
        <v>22.899441340991888</v>
      </c>
      <c r="S2522" s="98">
        <f t="shared" si="291"/>
        <v>1414.672552803904</v>
      </c>
      <c r="T2522" s="101">
        <v>14.194255132817133</v>
      </c>
    </row>
    <row r="2523" spans="2:20" x14ac:dyDescent="0.2">
      <c r="B2523" s="100">
        <v>43765.958333333336</v>
      </c>
      <c r="C2523" s="98">
        <v>13.294120596427367</v>
      </c>
      <c r="D2523" s="98">
        <f t="shared" si="288"/>
        <v>11.228753570217991</v>
      </c>
      <c r="E2523" s="98">
        <v>96.146958333340777</v>
      </c>
      <c r="F2523" s="98">
        <f t="shared" si="286"/>
        <v>91.27629914847877</v>
      </c>
      <c r="G2523" s="98">
        <v>121913.75114155412</v>
      </c>
      <c r="H2523" s="98">
        <v>21.43994140625</v>
      </c>
      <c r="I2523" s="98">
        <v>25306.297605102063</v>
      </c>
      <c r="J2523" s="98">
        <f t="shared" si="289"/>
        <v>74.707016927090777</v>
      </c>
      <c r="K2523" s="98">
        <v>68344.9296875</v>
      </c>
      <c r="L2523" s="98">
        <f t="shared" si="290"/>
        <v>374.72107292644267</v>
      </c>
      <c r="M2523" s="98">
        <f t="shared" ref="M2523:M2586" si="292">AVERAGE(L2500:L2523)</f>
        <v>373.25692536879654</v>
      </c>
      <c r="N2523" s="98">
        <v>10581.4984375</v>
      </c>
      <c r="O2523" s="98">
        <v>7262.9666666666662</v>
      </c>
      <c r="P2523" s="98">
        <v>395.70660493827529</v>
      </c>
      <c r="Q2523" s="98">
        <v>20.985532011832628</v>
      </c>
      <c r="R2523" s="98">
        <f t="shared" si="287"/>
        <v>22.677975792288649</v>
      </c>
      <c r="S2523" s="98">
        <f t="shared" si="291"/>
        <v>1259.1319207099577</v>
      </c>
      <c r="T2523" s="101">
        <v>14.399848838225589</v>
      </c>
    </row>
    <row r="2524" spans="2:20" x14ac:dyDescent="0.2">
      <c r="B2524" s="100">
        <v>43766</v>
      </c>
      <c r="C2524" s="98">
        <v>12.382564138836331</v>
      </c>
      <c r="D2524" s="98">
        <f t="shared" si="288"/>
        <v>11.269161273304183</v>
      </c>
      <c r="E2524" s="98">
        <v>86.427129626803932</v>
      </c>
      <c r="F2524" s="98">
        <f t="shared" si="286"/>
        <v>91.11269961132308</v>
      </c>
      <c r="G2524" s="98">
        <v>127512.01086110962</v>
      </c>
      <c r="H2524" s="98">
        <v>18.656955295138889</v>
      </c>
      <c r="I2524" s="98">
        <v>26537.231427203416</v>
      </c>
      <c r="J2524" s="98">
        <f t="shared" si="289"/>
        <v>67.770174331665046</v>
      </c>
      <c r="K2524" s="98">
        <v>68344.9296875</v>
      </c>
      <c r="L2524" s="98">
        <f t="shared" si="290"/>
        <v>371.4702515118197</v>
      </c>
      <c r="M2524" s="98">
        <f t="shared" si="292"/>
        <v>373.11640378285028</v>
      </c>
      <c r="N2524" s="98">
        <v>9838.8409708658855</v>
      </c>
      <c r="O2524" s="98">
        <v>7206.3975</v>
      </c>
      <c r="P2524" s="98">
        <v>395.78564814812609</v>
      </c>
      <c r="Q2524" s="98">
        <v>24.31539663630641</v>
      </c>
      <c r="R2524" s="98">
        <f t="shared" si="287"/>
        <v>22.799828396753131</v>
      </c>
      <c r="S2524" s="98">
        <f t="shared" si="291"/>
        <v>1458.9237981783847</v>
      </c>
      <c r="T2524" s="101">
        <v>13.530088949027574</v>
      </c>
    </row>
    <row r="2525" spans="2:20" x14ac:dyDescent="0.2">
      <c r="B2525" s="100">
        <v>43766.041666666664</v>
      </c>
      <c r="C2525" s="98">
        <v>10.791487075102697</v>
      </c>
      <c r="D2525" s="98">
        <f t="shared" si="288"/>
        <v>11.289497211445124</v>
      </c>
      <c r="E2525" s="98">
        <v>88.526388888888889</v>
      </c>
      <c r="F2525" s="98">
        <f t="shared" ref="F2525:F2588" si="293">AVERAGE(E2502:E2525)</f>
        <v>90.278932250211952</v>
      </c>
      <c r="G2525" s="98">
        <v>3551.7555555555555</v>
      </c>
      <c r="H2525" s="98">
        <v>17.30631691261523</v>
      </c>
      <c r="I2525" s="98">
        <v>932.59694444444449</v>
      </c>
      <c r="J2525" s="98">
        <f t="shared" si="289"/>
        <v>71.220071976273658</v>
      </c>
      <c r="K2525" s="98">
        <v>8006.0581731380353</v>
      </c>
      <c r="L2525" s="98">
        <f t="shared" si="290"/>
        <v>374.06206344068465</v>
      </c>
      <c r="M2525" s="98">
        <f t="shared" si="292"/>
        <v>373.19427550652853</v>
      </c>
      <c r="N2525" s="98">
        <v>9032.2920975748693</v>
      </c>
      <c r="O2525" s="98">
        <v>7199.5991666666669</v>
      </c>
      <c r="P2525" s="98">
        <v>395.98402777777778</v>
      </c>
      <c r="Q2525" s="98">
        <v>21.921964337093133</v>
      </c>
      <c r="R2525" s="98">
        <f t="shared" ref="R2525:R2588" si="294">AVERAGE(Q2502:Q2525)</f>
        <v>22.715261071222955</v>
      </c>
      <c r="S2525" s="98">
        <f t="shared" si="291"/>
        <v>1315.317860225588</v>
      </c>
      <c r="T2525" s="101">
        <v>12.487618188949613</v>
      </c>
    </row>
    <row r="2526" spans="2:20" x14ac:dyDescent="0.2">
      <c r="B2526" s="100">
        <v>43766.083333333336</v>
      </c>
      <c r="C2526" s="98">
        <v>8.9998642414945387</v>
      </c>
      <c r="D2526" s="98">
        <f t="shared" si="288"/>
        <v>11.282392290036993</v>
      </c>
      <c r="E2526" s="98">
        <v>94.767777777777781</v>
      </c>
      <c r="F2526" s="98">
        <f t="shared" si="293"/>
        <v>90.382335027989711</v>
      </c>
      <c r="G2526" s="98">
        <v>8236.345138888757</v>
      </c>
      <c r="H2526" s="98">
        <v>17.20549045138889</v>
      </c>
      <c r="I2526" s="98">
        <v>1748.8086111111111</v>
      </c>
      <c r="J2526" s="98">
        <f t="shared" si="289"/>
        <v>77.562287326388883</v>
      </c>
      <c r="K2526" s="98">
        <v>21495.190470739206</v>
      </c>
      <c r="L2526" s="98">
        <f t="shared" si="290"/>
        <v>370.22386848728689</v>
      </c>
      <c r="M2526" s="98">
        <f t="shared" si="292"/>
        <v>372.98317465355302</v>
      </c>
      <c r="N2526" s="98">
        <v>7844.9304268391925</v>
      </c>
      <c r="O2526" s="98">
        <v>7195.5683333333336</v>
      </c>
      <c r="P2526" s="98">
        <v>396.00381944444445</v>
      </c>
      <c r="Q2526" s="98">
        <v>25.779950957157546</v>
      </c>
      <c r="R2526" s="98">
        <f t="shared" si="294"/>
        <v>22.918751005989478</v>
      </c>
      <c r="S2526" s="98">
        <f t="shared" si="291"/>
        <v>1546.7970574294527</v>
      </c>
      <c r="T2526" s="101">
        <v>10.894091969017042</v>
      </c>
    </row>
    <row r="2527" spans="2:20" x14ac:dyDescent="0.2">
      <c r="B2527" s="100">
        <v>43766.125</v>
      </c>
      <c r="C2527" s="98">
        <v>7.7122693681970445</v>
      </c>
      <c r="D2527" s="98">
        <f t="shared" si="288"/>
        <v>11.2668850471317</v>
      </c>
      <c r="E2527" s="98">
        <v>90.892499999999998</v>
      </c>
      <c r="F2527" s="98">
        <f t="shared" si="293"/>
        <v>90.312554935397131</v>
      </c>
      <c r="G2527" s="98">
        <v>13610.754553732475</v>
      </c>
      <c r="H2527" s="98">
        <v>21.3603515625</v>
      </c>
      <c r="I2527" s="98">
        <v>2946.600478279061</v>
      </c>
      <c r="J2527" s="98">
        <f t="shared" si="289"/>
        <v>69.532148437499998</v>
      </c>
      <c r="K2527" s="98">
        <v>35222.467600911456</v>
      </c>
      <c r="L2527" s="98">
        <f t="shared" si="290"/>
        <v>376.26171071195137</v>
      </c>
      <c r="M2527" s="98">
        <f t="shared" si="292"/>
        <v>373.17120681456737</v>
      </c>
      <c r="N2527" s="98">
        <v>6919.9603434244791</v>
      </c>
      <c r="O2527" s="98">
        <v>7191.7391666666663</v>
      </c>
      <c r="P2527" s="98">
        <v>395.61370370371475</v>
      </c>
      <c r="Q2527" s="98">
        <v>19.351992991763399</v>
      </c>
      <c r="R2527" s="98">
        <f t="shared" si="294"/>
        <v>22.712146314111404</v>
      </c>
      <c r="S2527" s="98">
        <f t="shared" si="291"/>
        <v>1161.119579505804</v>
      </c>
      <c r="T2527" s="101">
        <v>9.3263290233459291</v>
      </c>
    </row>
    <row r="2528" spans="2:20" x14ac:dyDescent="0.2">
      <c r="B2528" s="100">
        <v>43766.166666666664</v>
      </c>
      <c r="C2528" s="98">
        <v>6.903752256780022</v>
      </c>
      <c r="D2528" s="98">
        <f t="shared" si="288"/>
        <v>11.248907269015492</v>
      </c>
      <c r="E2528" s="98">
        <v>73.091400462949849</v>
      </c>
      <c r="F2528" s="98">
        <f t="shared" si="293"/>
        <v>89.984187362094119</v>
      </c>
      <c r="G2528" s="98">
        <v>18825.887058823639</v>
      </c>
      <c r="H2528" s="98">
        <v>18.375325520833332</v>
      </c>
      <c r="I2528" s="98">
        <v>4161.054733332594</v>
      </c>
      <c r="J2528" s="98">
        <f t="shared" si="289"/>
        <v>54.716074942116521</v>
      </c>
      <c r="K2528" s="98">
        <v>46487.952170500757</v>
      </c>
      <c r="L2528" s="98">
        <f t="shared" si="290"/>
        <v>371.87506434918225</v>
      </c>
      <c r="M2528" s="98">
        <f t="shared" si="292"/>
        <v>373.05055617042018</v>
      </c>
      <c r="N2528" s="98">
        <v>6329.8322277832031</v>
      </c>
      <c r="O2528" s="98">
        <v>7193.0166666666664</v>
      </c>
      <c r="P2528" s="98">
        <v>395.81228395062186</v>
      </c>
      <c r="Q2528" s="98">
        <v>23.937219601439622</v>
      </c>
      <c r="R2528" s="98">
        <f t="shared" si="294"/>
        <v>22.835299530275226</v>
      </c>
      <c r="S2528" s="98">
        <f t="shared" si="291"/>
        <v>1436.2331760863774</v>
      </c>
      <c r="T2528" s="101">
        <v>8.1668459178694892</v>
      </c>
    </row>
    <row r="2529" spans="2:20" x14ac:dyDescent="0.2">
      <c r="B2529" s="100">
        <v>43766.208333333336</v>
      </c>
      <c r="C2529" s="98">
        <v>6.3289732851809823</v>
      </c>
      <c r="D2529" s="98">
        <f t="shared" si="288"/>
        <v>11.235024858708931</v>
      </c>
      <c r="E2529" s="98">
        <v>99.394999999999996</v>
      </c>
      <c r="F2529" s="98">
        <f t="shared" si="293"/>
        <v>90.056779954686704</v>
      </c>
      <c r="G2529" s="98">
        <v>24060.075925928355</v>
      </c>
      <c r="H2529" s="98">
        <v>17.777083333333334</v>
      </c>
      <c r="I2529" s="98">
        <v>5373.8113888888893</v>
      </c>
      <c r="J2529" s="98">
        <f t="shared" si="289"/>
        <v>81.617916666666659</v>
      </c>
      <c r="K2529" s="98">
        <v>56899.712530381941</v>
      </c>
      <c r="L2529" s="98">
        <f t="shared" si="290"/>
        <v>376.53956992577139</v>
      </c>
      <c r="M2529" s="98">
        <f t="shared" si="292"/>
        <v>373.26329652324711</v>
      </c>
      <c r="N2529" s="98">
        <v>5917.0298429361983</v>
      </c>
      <c r="O2529" s="98">
        <v>7191.0891666666666</v>
      </c>
      <c r="P2529" s="98">
        <v>396.01018518514104</v>
      </c>
      <c r="Q2529" s="98">
        <v>19.470615259369627</v>
      </c>
      <c r="R2529" s="98">
        <f t="shared" si="294"/>
        <v>22.619573066335217</v>
      </c>
      <c r="S2529" s="98">
        <f t="shared" si="291"/>
        <v>1168.2369155621775</v>
      </c>
      <c r="T2529" s="101">
        <v>7.5140973773793993</v>
      </c>
    </row>
    <row r="2530" spans="2:20" x14ac:dyDescent="0.2">
      <c r="B2530" s="100">
        <v>43766.25</v>
      </c>
      <c r="C2530" s="98">
        <v>6.1927799742788681</v>
      </c>
      <c r="D2530" s="98">
        <f t="shared" si="288"/>
        <v>11.228342874997182</v>
      </c>
      <c r="E2530" s="98">
        <v>89.939285714303452</v>
      </c>
      <c r="F2530" s="98">
        <f t="shared" si="293"/>
        <v>90.00114834093084</v>
      </c>
      <c r="G2530" s="98">
        <v>28742.946111107271</v>
      </c>
      <c r="H2530" s="98">
        <v>21.116655815972223</v>
      </c>
      <c r="I2530" s="98">
        <v>6582.8163888888885</v>
      </c>
      <c r="J2530" s="98">
        <f t="shared" si="289"/>
        <v>68.822629898331229</v>
      </c>
      <c r="K2530" s="98">
        <v>65182.801459418406</v>
      </c>
      <c r="L2530" s="98">
        <f t="shared" si="290"/>
        <v>371.86294468018792</v>
      </c>
      <c r="M2530" s="98">
        <f t="shared" si="292"/>
        <v>373.2151688662309</v>
      </c>
      <c r="N2530" s="98">
        <v>5764.0474007161456</v>
      </c>
      <c r="O2530" s="98">
        <v>7200.3433333333332</v>
      </c>
      <c r="P2530" s="98">
        <v>395.52777777777777</v>
      </c>
      <c r="Q2530" s="98">
        <v>23.664833097589824</v>
      </c>
      <c r="R2530" s="98">
        <f t="shared" si="294"/>
        <v>22.646701494955892</v>
      </c>
      <c r="S2530" s="98">
        <f t="shared" si="291"/>
        <v>1419.8899858553893</v>
      </c>
      <c r="T2530" s="101">
        <v>7.1958981170991638</v>
      </c>
    </row>
    <row r="2531" spans="2:20" x14ac:dyDescent="0.2">
      <c r="B2531" s="100">
        <v>43766.291666666664</v>
      </c>
      <c r="C2531" s="98">
        <v>6.4227457584339813</v>
      </c>
      <c r="D2531" s="98">
        <f t="shared" si="288"/>
        <v>11.232656545714354</v>
      </c>
      <c r="E2531" s="98">
        <v>72.858703703615404</v>
      </c>
      <c r="F2531" s="98">
        <f t="shared" si="293"/>
        <v>89.771406828581476</v>
      </c>
      <c r="G2531" s="98">
        <v>33926.563888888886</v>
      </c>
      <c r="H2531" s="98">
        <v>17.804926215277778</v>
      </c>
      <c r="I2531" s="98">
        <v>7778.7638095230523</v>
      </c>
      <c r="J2531" s="98">
        <f t="shared" si="289"/>
        <v>55.05377748833763</v>
      </c>
      <c r="K2531" s="98">
        <v>68342.568340567217</v>
      </c>
      <c r="L2531" s="98">
        <f t="shared" si="290"/>
        <v>373.73389966480437</v>
      </c>
      <c r="M2531" s="98">
        <f t="shared" si="292"/>
        <v>373.31663837871184</v>
      </c>
      <c r="N2531" s="98">
        <v>5820.0152221679691</v>
      </c>
      <c r="O2531" s="98">
        <v>7199.8125</v>
      </c>
      <c r="P2531" s="98">
        <v>395.40962962963516</v>
      </c>
      <c r="Q2531" s="98">
        <v>21.675729964830808</v>
      </c>
      <c r="R2531" s="98">
        <f t="shared" si="294"/>
        <v>22.536987383709757</v>
      </c>
      <c r="S2531" s="98">
        <f t="shared" si="291"/>
        <v>1300.5437978898485</v>
      </c>
      <c r="T2531" s="101">
        <v>7.1716467881734971</v>
      </c>
    </row>
    <row r="2532" spans="2:20" x14ac:dyDescent="0.2">
      <c r="B2532" s="100">
        <v>43766.333333333336</v>
      </c>
      <c r="C2532" s="98">
        <v>7.6071542648029409</v>
      </c>
      <c r="D2532" s="98">
        <f t="shared" si="288"/>
        <v>11.280180779847363</v>
      </c>
      <c r="E2532" s="98">
        <v>72.783611111111114</v>
      </c>
      <c r="F2532" s="98">
        <f t="shared" si="293"/>
        <v>88.407147569322206</v>
      </c>
      <c r="G2532" s="98">
        <v>38461.413888888892</v>
      </c>
      <c r="H2532" s="98">
        <v>18.933355034722222</v>
      </c>
      <c r="I2532" s="98">
        <v>9003.5994000001756</v>
      </c>
      <c r="J2532" s="98">
        <f t="shared" si="289"/>
        <v>53.850256076388888</v>
      </c>
      <c r="K2532" s="98">
        <v>68346.375</v>
      </c>
      <c r="L2532" s="98">
        <f t="shared" si="290"/>
        <v>371.14697193608106</v>
      </c>
      <c r="M2532" s="98">
        <f t="shared" si="292"/>
        <v>373.2490275779644</v>
      </c>
      <c r="N2532" s="98">
        <v>6481.8755004882814</v>
      </c>
      <c r="O2532" s="98">
        <v>7197.4216666666671</v>
      </c>
      <c r="P2532" s="98">
        <v>395.72134259259536</v>
      </c>
      <c r="Q2532" s="98">
        <v>24.574370656514333</v>
      </c>
      <c r="R2532" s="98">
        <f t="shared" si="294"/>
        <v>22.608878662852391</v>
      </c>
      <c r="S2532" s="98">
        <f t="shared" si="291"/>
        <v>1474.4622393908598</v>
      </c>
      <c r="T2532" s="101">
        <v>7.7861013547316382</v>
      </c>
    </row>
    <row r="2533" spans="2:20" x14ac:dyDescent="0.2">
      <c r="B2533" s="100">
        <v>43766.375</v>
      </c>
      <c r="C2533" s="98">
        <v>10.124707240704318</v>
      </c>
      <c r="D2533" s="98">
        <f t="shared" si="288"/>
        <v>11.387555694693029</v>
      </c>
      <c r="E2533" s="98">
        <v>69.460555555555558</v>
      </c>
      <c r="F2533" s="98">
        <f t="shared" si="293"/>
        <v>87.799680362533238</v>
      </c>
      <c r="G2533" s="98">
        <v>42911.077469134332</v>
      </c>
      <c r="H2533" s="98">
        <v>18.474739583333335</v>
      </c>
      <c r="I2533" s="98">
        <v>10255.238032407235</v>
      </c>
      <c r="J2533" s="98">
        <f t="shared" si="289"/>
        <v>50.985815972222227</v>
      </c>
      <c r="K2533" s="98">
        <v>68346.375</v>
      </c>
      <c r="L2533" s="98">
        <f t="shared" si="290"/>
        <v>373.57914733802693</v>
      </c>
      <c r="M2533" s="98">
        <f t="shared" si="292"/>
        <v>373.34514274368644</v>
      </c>
      <c r="N2533" s="98">
        <v>8180.0958280436198</v>
      </c>
      <c r="O2533" s="98">
        <v>7199.4316666666664</v>
      </c>
      <c r="P2533" s="98">
        <v>395.75064814812606</v>
      </c>
      <c r="Q2533" s="98">
        <v>22.171500810099143</v>
      </c>
      <c r="R2533" s="98">
        <f t="shared" si="294"/>
        <v>22.511501923055548</v>
      </c>
      <c r="S2533" s="98">
        <f t="shared" si="291"/>
        <v>1330.2900486059486</v>
      </c>
      <c r="T2533" s="101">
        <v>9.5393593661251685</v>
      </c>
    </row>
    <row r="2534" spans="2:20" x14ac:dyDescent="0.2">
      <c r="B2534" s="100">
        <v>43766.416666666664</v>
      </c>
      <c r="C2534" s="98">
        <v>16.834734127061715</v>
      </c>
      <c r="D2534" s="98">
        <f t="shared" si="288"/>
        <v>11.687062144192744</v>
      </c>
      <c r="E2534" s="98">
        <v>80.297582661850512</v>
      </c>
      <c r="F2534" s="98">
        <f t="shared" si="293"/>
        <v>87.681281028999237</v>
      </c>
      <c r="G2534" s="98">
        <v>47156.69278960122</v>
      </c>
      <c r="H2534" s="98">
        <v>20.789735243055556</v>
      </c>
      <c r="I2534" s="98">
        <v>11495.841907143064</v>
      </c>
      <c r="J2534" s="98">
        <f t="shared" si="289"/>
        <v>59.507847418794952</v>
      </c>
      <c r="K2534" s="98">
        <v>68346.375</v>
      </c>
      <c r="L2534" s="98">
        <f t="shared" si="290"/>
        <v>314.39759199164882</v>
      </c>
      <c r="M2534" s="98">
        <f t="shared" si="292"/>
        <v>370.90076833269683</v>
      </c>
      <c r="N2534" s="98">
        <v>10460.302136713664</v>
      </c>
      <c r="O2534" s="98">
        <v>5939.0858333333335</v>
      </c>
      <c r="P2534" s="98">
        <v>328.50916666666666</v>
      </c>
      <c r="Q2534" s="98">
        <v>14.111574675017813</v>
      </c>
      <c r="R2534" s="98">
        <f t="shared" si="294"/>
        <v>22.149610901947195</v>
      </c>
      <c r="S2534" s="98">
        <f t="shared" si="291"/>
        <v>846.69448050106882</v>
      </c>
      <c r="T2534" s="101">
        <v>12.635286173390018</v>
      </c>
    </row>
    <row r="2535" spans="2:20" x14ac:dyDescent="0.2">
      <c r="B2535" s="100">
        <v>43766.458333333336</v>
      </c>
      <c r="C2535" s="98">
        <v>16.077026156788659</v>
      </c>
      <c r="D2535" s="98">
        <f t="shared" si="288"/>
        <v>11.838841804272342</v>
      </c>
      <c r="E2535" s="98">
        <v>63.514583333333334</v>
      </c>
      <c r="F2535" s="98">
        <f t="shared" si="293"/>
        <v>87.229724316036297</v>
      </c>
      <c r="G2535" s="98">
        <v>51516.19477124307</v>
      </c>
      <c r="H2535" s="98">
        <v>16.984353298611111</v>
      </c>
      <c r="I2535" s="98">
        <v>12712.775914814389</v>
      </c>
      <c r="J2535" s="98">
        <f t="shared" si="289"/>
        <v>46.530230034722223</v>
      </c>
      <c r="K2535" s="98">
        <v>68346.375</v>
      </c>
      <c r="L2535" s="98">
        <f t="shared" si="290"/>
        <v>322.45728998016978</v>
      </c>
      <c r="M2535" s="98">
        <f t="shared" si="292"/>
        <v>368.80837988734129</v>
      </c>
      <c r="N2535" s="98">
        <v>10862.590669326783</v>
      </c>
      <c r="O2535" s="98">
        <v>7018.3074999999999</v>
      </c>
      <c r="P2535" s="98">
        <v>341.08460317463511</v>
      </c>
      <c r="Q2535" s="98">
        <v>18.627313194465305</v>
      </c>
      <c r="R2535" s="98">
        <f t="shared" si="294"/>
        <v>21.954391184824967</v>
      </c>
      <c r="S2535" s="98">
        <f t="shared" si="291"/>
        <v>1117.6387916679182</v>
      </c>
      <c r="T2535" s="101">
        <v>15.375609194702573</v>
      </c>
    </row>
    <row r="2536" spans="2:20" x14ac:dyDescent="0.2">
      <c r="B2536" s="100">
        <v>43766.5</v>
      </c>
      <c r="C2536" s="98">
        <v>15.981371248718441</v>
      </c>
      <c r="D2536" s="98">
        <f t="shared" si="288"/>
        <v>11.91435219190919</v>
      </c>
      <c r="E2536" s="98">
        <v>101.02500000000001</v>
      </c>
      <c r="F2536" s="98">
        <f t="shared" si="293"/>
        <v>87.953993702610362</v>
      </c>
      <c r="G2536" s="98">
        <v>56616.570094567673</v>
      </c>
      <c r="H2536" s="98">
        <v>17.366471354166666</v>
      </c>
      <c r="I2536" s="98">
        <v>13929.8475</v>
      </c>
      <c r="J2536" s="98">
        <f t="shared" si="289"/>
        <v>83.658528645833343</v>
      </c>
      <c r="K2536" s="98">
        <v>68346.375</v>
      </c>
      <c r="L2536" s="98">
        <f t="shared" si="290"/>
        <v>265.5083816044903</v>
      </c>
      <c r="M2536" s="98">
        <f t="shared" si="292"/>
        <v>364.32781947406914</v>
      </c>
      <c r="N2536" s="98">
        <v>12910.999827783902</v>
      </c>
      <c r="O2536" s="98">
        <v>7060.0541666666668</v>
      </c>
      <c r="P2536" s="98">
        <v>279.55138888888888</v>
      </c>
      <c r="Q2536" s="98">
        <v>14.043007284398611</v>
      </c>
      <c r="R2536" s="98">
        <f t="shared" si="294"/>
        <v>21.599678780637053</v>
      </c>
      <c r="S2536" s="98">
        <f t="shared" si="291"/>
        <v>842.58043706391663</v>
      </c>
      <c r="T2536" s="101">
        <v>16.579675503042008</v>
      </c>
    </row>
    <row r="2537" spans="2:20" x14ac:dyDescent="0.2">
      <c r="B2537" s="100">
        <v>43766.541666666664</v>
      </c>
      <c r="C2537" s="98">
        <v>15.620367601829996</v>
      </c>
      <c r="D2537" s="98">
        <f t="shared" si="288"/>
        <v>11.931673871991883</v>
      </c>
      <c r="E2537" s="98">
        <v>87.152111111101178</v>
      </c>
      <c r="F2537" s="98">
        <f t="shared" si="293"/>
        <v>87.729093239646986</v>
      </c>
      <c r="G2537" s="98">
        <v>61543.436501736112</v>
      </c>
      <c r="H2537" s="98">
        <v>20.906868489583335</v>
      </c>
      <c r="I2537" s="98">
        <v>15162.893611111111</v>
      </c>
      <c r="J2537" s="98">
        <f t="shared" si="289"/>
        <v>66.245242621517846</v>
      </c>
      <c r="K2537" s="98">
        <v>68346.375</v>
      </c>
      <c r="L2537" s="98">
        <f t="shared" si="290"/>
        <v>378.23608223386111</v>
      </c>
      <c r="M2537" s="98">
        <f t="shared" si="292"/>
        <v>364.54110731295754</v>
      </c>
      <c r="N2537" s="98">
        <v>11683.057093098958</v>
      </c>
      <c r="O2537" s="98">
        <v>7600.9241666666667</v>
      </c>
      <c r="P2537" s="98">
        <v>395.81796296305129</v>
      </c>
      <c r="Q2537" s="98">
        <v>17.581880729190178</v>
      </c>
      <c r="R2537" s="98">
        <f t="shared" si="294"/>
        <v>21.381071690209101</v>
      </c>
      <c r="S2537" s="98">
        <f t="shared" si="291"/>
        <v>1054.9128437514107</v>
      </c>
      <c r="T2537" s="101">
        <v>15.448668047586688</v>
      </c>
    </row>
    <row r="2538" spans="2:20" x14ac:dyDescent="0.2">
      <c r="B2538" s="100">
        <v>43766.583333333336</v>
      </c>
      <c r="C2538" s="98">
        <v>15.297846342300117</v>
      </c>
      <c r="D2538" s="98">
        <f t="shared" si="288"/>
        <v>11.936262950334415</v>
      </c>
      <c r="E2538" s="98">
        <v>83.627361111111114</v>
      </c>
      <c r="F2538" s="98">
        <f t="shared" si="293"/>
        <v>87.765325878535876</v>
      </c>
      <c r="G2538" s="98">
        <v>66956.525854699881</v>
      </c>
      <c r="H2538" s="98">
        <v>19.525922309027777</v>
      </c>
      <c r="I2538" s="98">
        <v>16417.246944444443</v>
      </c>
      <c r="J2538" s="98">
        <f t="shared" si="289"/>
        <v>64.101438802083337</v>
      </c>
      <c r="K2538" s="98">
        <v>68346.375</v>
      </c>
      <c r="L2538" s="98">
        <f t="shared" si="290"/>
        <v>374.10847747683522</v>
      </c>
      <c r="M2538" s="98">
        <f t="shared" si="292"/>
        <v>364.55403802735174</v>
      </c>
      <c r="N2538" s="98">
        <v>11588.357140299478</v>
      </c>
      <c r="O2538" s="98">
        <v>7554.4825000000001</v>
      </c>
      <c r="P2538" s="98">
        <v>395.8585648148424</v>
      </c>
      <c r="Q2538" s="98">
        <v>21.750087338007159</v>
      </c>
      <c r="R2538" s="98">
        <f t="shared" si="294"/>
        <v>21.349315744334788</v>
      </c>
      <c r="S2538" s="98">
        <f t="shared" si="291"/>
        <v>1305.0052402804295</v>
      </c>
      <c r="T2538" s="101">
        <v>15.777604306803809</v>
      </c>
    </row>
    <row r="2539" spans="2:20" x14ac:dyDescent="0.2">
      <c r="B2539" s="100">
        <v>43766.625</v>
      </c>
      <c r="C2539" s="98">
        <v>14.594152540365855</v>
      </c>
      <c r="D2539" s="98">
        <f t="shared" si="288"/>
        <v>11.928564351981171</v>
      </c>
      <c r="E2539" s="98">
        <v>76.983055555555552</v>
      </c>
      <c r="F2539" s="98">
        <f t="shared" si="293"/>
        <v>86.390742545202542</v>
      </c>
      <c r="G2539" s="98">
        <v>72080.05</v>
      </c>
      <c r="H2539" s="98">
        <v>17.535125506364906</v>
      </c>
      <c r="I2539" s="98">
        <v>17664.512840740743</v>
      </c>
      <c r="J2539" s="98">
        <f t="shared" si="289"/>
        <v>59.447930049190646</v>
      </c>
      <c r="K2539" s="98">
        <v>68346.375</v>
      </c>
      <c r="L2539" s="98">
        <f t="shared" si="290"/>
        <v>373.70356862981697</v>
      </c>
      <c r="M2539" s="98">
        <f t="shared" si="292"/>
        <v>364.56222990860141</v>
      </c>
      <c r="N2539" s="98">
        <v>11180.202431640624</v>
      </c>
      <c r="O2539" s="98">
        <v>7341.810833333333</v>
      </c>
      <c r="P2539" s="98">
        <v>395.96305555553897</v>
      </c>
      <c r="Q2539" s="98">
        <v>22.259486925721998</v>
      </c>
      <c r="R2539" s="98">
        <f t="shared" si="294"/>
        <v>21.352393153208762</v>
      </c>
      <c r="S2539" s="98">
        <f t="shared" si="291"/>
        <v>1335.5692155433198</v>
      </c>
      <c r="T2539" s="101">
        <v>15.634924597210354</v>
      </c>
    </row>
    <row r="2540" spans="2:20" x14ac:dyDescent="0.2">
      <c r="B2540" s="100">
        <v>43766.666666666664</v>
      </c>
      <c r="C2540" s="98">
        <v>14.030121900947869</v>
      </c>
      <c r="D2540" s="98">
        <f t="shared" si="288"/>
        <v>11.931646939641297</v>
      </c>
      <c r="E2540" s="98">
        <v>86.00833333333334</v>
      </c>
      <c r="F2540" s="98">
        <f t="shared" si="293"/>
        <v>85.809126032855943</v>
      </c>
      <c r="G2540" s="98">
        <v>76798.613888888882</v>
      </c>
      <c r="H2540" s="98">
        <v>17.390125868055556</v>
      </c>
      <c r="I2540" s="98">
        <v>18853.380833333333</v>
      </c>
      <c r="J2540" s="98">
        <f t="shared" si="289"/>
        <v>68.618207465277777</v>
      </c>
      <c r="K2540" s="98">
        <v>68346.375</v>
      </c>
      <c r="L2540" s="98">
        <f t="shared" si="290"/>
        <v>373.95377479284747</v>
      </c>
      <c r="M2540" s="98">
        <f t="shared" si="292"/>
        <v>364.58857501684832</v>
      </c>
      <c r="N2540" s="98">
        <v>10875.065965983073</v>
      </c>
      <c r="O2540" s="98">
        <v>7278.8833333333332</v>
      </c>
      <c r="P2540" s="98">
        <v>396.07046296296846</v>
      </c>
      <c r="Q2540" s="98">
        <v>22.116688170120987</v>
      </c>
      <c r="R2540" s="98">
        <f t="shared" si="294"/>
        <v>21.328223006381872</v>
      </c>
      <c r="S2540" s="98">
        <f t="shared" si="291"/>
        <v>1327.0012902072592</v>
      </c>
      <c r="T2540" s="101">
        <v>14.918998648060693</v>
      </c>
    </row>
    <row r="2541" spans="2:20" x14ac:dyDescent="0.2">
      <c r="B2541" s="100">
        <v>43766.708333333336</v>
      </c>
      <c r="C2541" s="98">
        <v>13.213196045027839</v>
      </c>
      <c r="D2541" s="98">
        <f t="shared" si="288"/>
        <v>11.913580676729431</v>
      </c>
      <c r="E2541" s="98">
        <v>80.877188107807726</v>
      </c>
      <c r="F2541" s="98">
        <f t="shared" si="293"/>
        <v>85.517654704014603</v>
      </c>
      <c r="G2541" s="98">
        <v>81542.726262629294</v>
      </c>
      <c r="H2541" s="98">
        <v>21.382194010416665</v>
      </c>
      <c r="I2541" s="98">
        <v>20066.376472888242</v>
      </c>
      <c r="J2541" s="98">
        <f t="shared" si="289"/>
        <v>59.494994097391057</v>
      </c>
      <c r="K2541" s="98">
        <v>68346.375</v>
      </c>
      <c r="L2541" s="98">
        <f t="shared" si="290"/>
        <v>374.3261473479867</v>
      </c>
      <c r="M2541" s="98">
        <f t="shared" si="292"/>
        <v>364.60519319012292</v>
      </c>
      <c r="N2541" s="98">
        <v>10293.630925347947</v>
      </c>
      <c r="O2541" s="98">
        <v>7633.0934111759798</v>
      </c>
      <c r="P2541" s="98">
        <v>395.96106481481758</v>
      </c>
      <c r="Q2541" s="98">
        <v>21.634917466830878</v>
      </c>
      <c r="R2541" s="98">
        <f t="shared" si="294"/>
        <v>21.30951957076168</v>
      </c>
      <c r="S2541" s="98">
        <f t="shared" si="291"/>
        <v>1298.0950480098527</v>
      </c>
      <c r="T2541" s="101">
        <v>13.912973339769911</v>
      </c>
    </row>
    <row r="2542" spans="2:20" x14ac:dyDescent="0.2">
      <c r="B2542" s="100">
        <v>43766.75</v>
      </c>
      <c r="C2542" s="98">
        <v>13.082367382934317</v>
      </c>
      <c r="D2542" s="98">
        <f t="shared" si="288"/>
        <v>11.887112635493851</v>
      </c>
      <c r="E2542" s="98">
        <v>82.971203703880306</v>
      </c>
      <c r="F2542" s="98">
        <f t="shared" si="293"/>
        <v>85.370702543528168</v>
      </c>
      <c r="G2542" s="98">
        <v>86589.613888884909</v>
      </c>
      <c r="H2542" s="98">
        <v>18.861273871527779</v>
      </c>
      <c r="I2542" s="98">
        <v>21267.868587036526</v>
      </c>
      <c r="J2542" s="98">
        <f t="shared" si="289"/>
        <v>64.10992983235252</v>
      </c>
      <c r="K2542" s="98">
        <v>68346.375</v>
      </c>
      <c r="L2542" s="98">
        <f t="shared" si="290"/>
        <v>374.97281708589077</v>
      </c>
      <c r="M2542" s="98">
        <f t="shared" si="292"/>
        <v>364.68665107241515</v>
      </c>
      <c r="N2542" s="98">
        <v>10199.61753173828</v>
      </c>
      <c r="O2542" s="98">
        <v>7477.6750000000002</v>
      </c>
      <c r="P2542" s="98">
        <v>395.50762345678277</v>
      </c>
      <c r="Q2542" s="98">
        <v>20.534806370892007</v>
      </c>
      <c r="R2542" s="98">
        <f t="shared" si="294"/>
        <v>21.221940289290295</v>
      </c>
      <c r="S2542" s="98">
        <f t="shared" si="291"/>
        <v>1232.0883822535204</v>
      </c>
      <c r="T2542" s="101">
        <v>13.81905772986272</v>
      </c>
    </row>
    <row r="2543" spans="2:20" x14ac:dyDescent="0.2">
      <c r="B2543" s="100">
        <v>43766.791666666664</v>
      </c>
      <c r="C2543" s="98">
        <v>12.918010619481405</v>
      </c>
      <c r="D2543" s="98">
        <f t="shared" si="288"/>
        <v>11.871363383040626</v>
      </c>
      <c r="E2543" s="98">
        <v>77.560277777777785</v>
      </c>
      <c r="F2543" s="98">
        <f t="shared" si="293"/>
        <v>84.679921293528494</v>
      </c>
      <c r="G2543" s="98">
        <v>91140.628097063964</v>
      </c>
      <c r="H2543" s="98">
        <v>17.918424479166667</v>
      </c>
      <c r="I2543" s="98">
        <v>22503.35611018517</v>
      </c>
      <c r="J2543" s="98">
        <f t="shared" si="289"/>
        <v>59.641853298611117</v>
      </c>
      <c r="K2543" s="98">
        <v>68346.375</v>
      </c>
      <c r="L2543" s="98">
        <f t="shared" si="290"/>
        <v>375.79008263964312</v>
      </c>
      <c r="M2543" s="98">
        <f t="shared" si="292"/>
        <v>364.70935099903221</v>
      </c>
      <c r="N2543" s="98">
        <v>10140.399606119792</v>
      </c>
      <c r="O2543" s="98">
        <v>7209.7283333333335</v>
      </c>
      <c r="P2543" s="98">
        <v>395.87111111111113</v>
      </c>
      <c r="Q2543" s="98">
        <v>20.081028471468017</v>
      </c>
      <c r="R2543" s="98">
        <f t="shared" si="294"/>
        <v>21.172030679030112</v>
      </c>
      <c r="S2543" s="98">
        <f t="shared" si="291"/>
        <v>1204.861708288081</v>
      </c>
      <c r="T2543" s="101">
        <v>13.432469403197368</v>
      </c>
    </row>
    <row r="2544" spans="2:20" x14ac:dyDescent="0.2">
      <c r="B2544" s="100">
        <v>43766.833333333336</v>
      </c>
      <c r="C2544" s="98">
        <v>13.400991724685042</v>
      </c>
      <c r="D2544" s="98">
        <f t="shared" si="288"/>
        <v>11.873724096802141</v>
      </c>
      <c r="E2544" s="98">
        <v>65.917222222222222</v>
      </c>
      <c r="F2544" s="98">
        <f t="shared" si="293"/>
        <v>83.856893846439291</v>
      </c>
      <c r="G2544" s="98">
        <v>95845.094444444447</v>
      </c>
      <c r="H2544" s="98">
        <v>20.975629340277777</v>
      </c>
      <c r="I2544" s="98">
        <v>23695.716666666667</v>
      </c>
      <c r="J2544" s="98">
        <f t="shared" si="289"/>
        <v>44.941592881944445</v>
      </c>
      <c r="K2544" s="98">
        <v>68346.375</v>
      </c>
      <c r="L2544" s="98">
        <f t="shared" si="290"/>
        <v>373.04675259260046</v>
      </c>
      <c r="M2544" s="98">
        <f t="shared" si="292"/>
        <v>364.68520566357023</v>
      </c>
      <c r="N2544" s="98">
        <v>10391.433533528645</v>
      </c>
      <c r="O2544" s="98">
        <v>7221.4866666666667</v>
      </c>
      <c r="P2544" s="98">
        <v>396.12097222222224</v>
      </c>
      <c r="Q2544" s="98">
        <v>23.074219629621755</v>
      </c>
      <c r="R2544" s="98">
        <f t="shared" si="294"/>
        <v>21.193589851938253</v>
      </c>
      <c r="S2544" s="98">
        <f t="shared" si="291"/>
        <v>1384.4531777773052</v>
      </c>
      <c r="T2544" s="101">
        <v>13.67422755947854</v>
      </c>
    </row>
    <row r="2545" spans="2:20" x14ac:dyDescent="0.2">
      <c r="B2545" s="100">
        <v>43766.875</v>
      </c>
      <c r="C2545" s="98">
        <v>14.121724266608556</v>
      </c>
      <c r="D2545" s="98">
        <f t="shared" si="288"/>
        <v>11.900984445107801</v>
      </c>
      <c r="E2545" s="98">
        <v>86.842759259260362</v>
      </c>
      <c r="F2545" s="98">
        <f t="shared" si="293"/>
        <v>84.119254185945508</v>
      </c>
      <c r="G2545" s="98">
        <v>100389.92632275098</v>
      </c>
      <c r="H2545" s="98">
        <v>18.312662760416668</v>
      </c>
      <c r="I2545" s="98">
        <v>24886.777175926723</v>
      </c>
      <c r="J2545" s="98">
        <f t="shared" si="289"/>
        <v>68.53009649884369</v>
      </c>
      <c r="K2545" s="98">
        <v>68346.375</v>
      </c>
      <c r="L2545" s="98">
        <f t="shared" si="290"/>
        <v>373.72089827823555</v>
      </c>
      <c r="M2545" s="98">
        <f t="shared" si="292"/>
        <v>364.66577538757315</v>
      </c>
      <c r="N2545" s="98">
        <v>10835.028481445312</v>
      </c>
      <c r="O2545" s="98">
        <v>7268.5408333333335</v>
      </c>
      <c r="P2545" s="98">
        <v>395.80136574075038</v>
      </c>
      <c r="Q2545" s="98">
        <v>22.080467462514836</v>
      </c>
      <c r="R2545" s="98">
        <f t="shared" si="294"/>
        <v>21.221769163429631</v>
      </c>
      <c r="S2545" s="98">
        <f t="shared" si="291"/>
        <v>1324.8280477508902</v>
      </c>
      <c r="T2545" s="101">
        <v>14.233772784512192</v>
      </c>
    </row>
    <row r="2546" spans="2:20" x14ac:dyDescent="0.2">
      <c r="B2546" s="100">
        <v>43766.916666666664</v>
      </c>
      <c r="C2546" s="98">
        <v>14.121764951400563</v>
      </c>
      <c r="D2546" s="98">
        <f t="shared" si="288"/>
        <v>11.918920546182894</v>
      </c>
      <c r="E2546" s="98">
        <v>76.023444444450234</v>
      </c>
      <c r="F2546" s="98">
        <f t="shared" si="293"/>
        <v>82.62872640816795</v>
      </c>
      <c r="G2546" s="98">
        <v>105254.96514675187</v>
      </c>
      <c r="H2546" s="98">
        <v>17.223567708333334</v>
      </c>
      <c r="I2546" s="98">
        <v>26069.713076851687</v>
      </c>
      <c r="J2546" s="98">
        <f t="shared" si="289"/>
        <v>58.7998767361169</v>
      </c>
      <c r="K2546" s="98">
        <v>68346.375</v>
      </c>
      <c r="L2546" s="98">
        <f t="shared" si="290"/>
        <v>374.46125128284928</v>
      </c>
      <c r="M2546" s="98">
        <f t="shared" si="292"/>
        <v>364.75665337121313</v>
      </c>
      <c r="N2546" s="98">
        <v>10898.7834375</v>
      </c>
      <c r="O2546" s="98">
        <v>7277.4733333333334</v>
      </c>
      <c r="P2546" s="98">
        <v>395.68941358029844</v>
      </c>
      <c r="Q2546" s="98">
        <v>21.228162297449177</v>
      </c>
      <c r="R2546" s="98">
        <f t="shared" si="294"/>
        <v>21.123864430820632</v>
      </c>
      <c r="S2546" s="98">
        <f t="shared" si="291"/>
        <v>1273.6897378469507</v>
      </c>
      <c r="T2546" s="101">
        <v>14.587646476478419</v>
      </c>
    </row>
    <row r="2547" spans="2:20" x14ac:dyDescent="0.2">
      <c r="B2547" s="100">
        <v>43766.958333333336</v>
      </c>
      <c r="C2547" s="98">
        <v>13.834946189742638</v>
      </c>
      <c r="D2547" s="98">
        <f t="shared" si="288"/>
        <v>11.941454945904367</v>
      </c>
      <c r="E2547" s="98">
        <v>87.655277777777783</v>
      </c>
      <c r="F2547" s="98">
        <f t="shared" si="293"/>
        <v>82.274906385019506</v>
      </c>
      <c r="G2547" s="98">
        <v>110163.75988888925</v>
      </c>
      <c r="H2547" s="98">
        <v>17.055186631944444</v>
      </c>
      <c r="I2547" s="98">
        <v>27215.477500000001</v>
      </c>
      <c r="J2547" s="98">
        <f t="shared" si="289"/>
        <v>70.600091145833346</v>
      </c>
      <c r="K2547" s="98">
        <v>68346.375</v>
      </c>
      <c r="L2547" s="98">
        <f t="shared" si="290"/>
        <v>376.99937272992395</v>
      </c>
      <c r="M2547" s="98">
        <f t="shared" si="292"/>
        <v>364.85158252969154</v>
      </c>
      <c r="N2547" s="98">
        <v>10743.188429361979</v>
      </c>
      <c r="O2547" s="98">
        <v>7256.08</v>
      </c>
      <c r="P2547" s="98">
        <v>396.28679012344941</v>
      </c>
      <c r="Q2547" s="98">
        <v>19.287417393525441</v>
      </c>
      <c r="R2547" s="98">
        <f t="shared" si="294"/>
        <v>21.053109655057835</v>
      </c>
      <c r="S2547" s="98">
        <f t="shared" si="291"/>
        <v>1157.2450436115264</v>
      </c>
      <c r="T2547" s="101">
        <v>14.486477978494433</v>
      </c>
    </row>
    <row r="2548" spans="2:20" x14ac:dyDescent="0.2">
      <c r="B2548" s="100">
        <v>43767</v>
      </c>
      <c r="C2548" s="98">
        <v>12.951984289222294</v>
      </c>
      <c r="D2548" s="98">
        <f t="shared" ref="D2548:D2611" si="295">AVERAGE(C2525:C2548)</f>
        <v>11.965180785503781</v>
      </c>
      <c r="E2548" s="98">
        <v>79.970888888885582</v>
      </c>
      <c r="F2548" s="98">
        <f t="shared" si="293"/>
        <v>82.005896354272892</v>
      </c>
      <c r="G2548" s="98">
        <v>114817.60515046504</v>
      </c>
      <c r="H2548" s="98">
        <v>21.53132595486111</v>
      </c>
      <c r="I2548" s="98">
        <v>28376.05736111111</v>
      </c>
      <c r="J2548" s="98">
        <f t="shared" si="289"/>
        <v>58.439562934024472</v>
      </c>
      <c r="K2548" s="98">
        <v>68346.375</v>
      </c>
      <c r="L2548" s="98">
        <f t="shared" si="290"/>
        <v>373.57023286728554</v>
      </c>
      <c r="M2548" s="98">
        <f t="shared" si="292"/>
        <v>364.93908175283588</v>
      </c>
      <c r="N2548" s="98">
        <v>10153.221962890624</v>
      </c>
      <c r="O2548" s="98">
        <v>7215.9283333333333</v>
      </c>
      <c r="P2548" s="98">
        <v>395.74944444444446</v>
      </c>
      <c r="Q2548" s="98">
        <v>22.179211577158938</v>
      </c>
      <c r="R2548" s="98">
        <f t="shared" si="294"/>
        <v>20.964101944260022</v>
      </c>
      <c r="S2548" s="98">
        <f t="shared" si="291"/>
        <v>1330.7526946295363</v>
      </c>
      <c r="T2548" s="101">
        <v>14.044361962764395</v>
      </c>
    </row>
    <row r="2549" spans="2:20" x14ac:dyDescent="0.2">
      <c r="B2549" s="100">
        <v>43767.041666666664</v>
      </c>
      <c r="C2549" s="98">
        <v>11.502734390541704</v>
      </c>
      <c r="D2549" s="98">
        <f t="shared" si="295"/>
        <v>11.994816090313741</v>
      </c>
      <c r="E2549" s="98">
        <v>83.713611111111106</v>
      </c>
      <c r="F2549" s="98">
        <f t="shared" si="293"/>
        <v>81.805363946865484</v>
      </c>
      <c r="G2549" s="98">
        <v>3203.7281842825146</v>
      </c>
      <c r="H2549" s="98">
        <v>17.454307725694445</v>
      </c>
      <c r="I2549" s="98">
        <v>914.33833333333337</v>
      </c>
      <c r="J2549" s="98">
        <f t="shared" si="289"/>
        <v>66.259303385416658</v>
      </c>
      <c r="K2549" s="98">
        <v>1253.016875</v>
      </c>
      <c r="L2549" s="98">
        <f t="shared" si="290"/>
        <v>375.12737578781531</v>
      </c>
      <c r="M2549" s="98">
        <f t="shared" si="292"/>
        <v>364.98346976729971</v>
      </c>
      <c r="N2549" s="98">
        <v>9084.559855550131</v>
      </c>
      <c r="O2549" s="98">
        <v>7199.9025000000001</v>
      </c>
      <c r="P2549" s="98">
        <v>396.05487654324207</v>
      </c>
      <c r="Q2549" s="98">
        <v>20.927500755426784</v>
      </c>
      <c r="R2549" s="98">
        <f t="shared" si="294"/>
        <v>20.922665961690591</v>
      </c>
      <c r="S2549" s="98">
        <f t="shared" si="291"/>
        <v>1255.6500453256072</v>
      </c>
      <c r="T2549" s="101">
        <v>12.74860950662638</v>
      </c>
    </row>
    <row r="2550" spans="2:20" x14ac:dyDescent="0.2">
      <c r="B2550" s="100">
        <v>43767.083333333336</v>
      </c>
      <c r="C2550" s="98">
        <v>9.5709221534374063</v>
      </c>
      <c r="D2550" s="98">
        <f t="shared" si="295"/>
        <v>12.018610169978025</v>
      </c>
      <c r="E2550" s="98">
        <v>81.293333333333337</v>
      </c>
      <c r="F2550" s="98">
        <f t="shared" si="293"/>
        <v>81.243928761680294</v>
      </c>
      <c r="G2550" s="98">
        <v>7025.4353086429173</v>
      </c>
      <c r="H2550" s="98">
        <v>17.146430121527779</v>
      </c>
      <c r="I2550" s="98">
        <v>1637.0058333333334</v>
      </c>
      <c r="J2550" s="98">
        <f t="shared" si="289"/>
        <v>64.146903211805551</v>
      </c>
      <c r="K2550" s="98">
        <v>0</v>
      </c>
      <c r="L2550" s="98">
        <f t="shared" si="290"/>
        <v>375.38868773013769</v>
      </c>
      <c r="M2550" s="98">
        <f t="shared" si="292"/>
        <v>365.19867056908515</v>
      </c>
      <c r="N2550" s="98">
        <v>7824.7553361002601</v>
      </c>
      <c r="O2550" s="98">
        <v>7198.6241666666665</v>
      </c>
      <c r="P2550" s="98">
        <v>396.08997685185324</v>
      </c>
      <c r="Q2550" s="98">
        <v>20.701289121715558</v>
      </c>
      <c r="R2550" s="98">
        <f t="shared" si="294"/>
        <v>20.711055051880503</v>
      </c>
      <c r="S2550" s="98">
        <f t="shared" si="291"/>
        <v>1242.0773473029335</v>
      </c>
      <c r="T2550" s="101">
        <v>10.852699339348668</v>
      </c>
    </row>
    <row r="2551" spans="2:20" x14ac:dyDescent="0.2">
      <c r="B2551" s="100">
        <v>43767.125</v>
      </c>
      <c r="C2551" s="98">
        <v>8.141012763270151</v>
      </c>
      <c r="D2551" s="98">
        <f t="shared" si="295"/>
        <v>12.036474478106072</v>
      </c>
      <c r="E2551" s="98">
        <v>64.163888888888891</v>
      </c>
      <c r="F2551" s="98">
        <f t="shared" si="293"/>
        <v>80.130236632050654</v>
      </c>
      <c r="G2551" s="98">
        <v>11814.319444444445</v>
      </c>
      <c r="H2551" s="98">
        <v>21.148600260416668</v>
      </c>
      <c r="I2551" s="98">
        <v>2772.0938888888891</v>
      </c>
      <c r="J2551" s="98">
        <f t="shared" si="289"/>
        <v>43.01528862847222</v>
      </c>
      <c r="K2551" s="98">
        <v>0</v>
      </c>
      <c r="L2551" s="98">
        <f t="shared" si="290"/>
        <v>374.00391472574114</v>
      </c>
      <c r="M2551" s="98">
        <f t="shared" si="292"/>
        <v>365.10459573632642</v>
      </c>
      <c r="N2551" s="98">
        <v>6792.7667102050782</v>
      </c>
      <c r="O2551" s="98">
        <v>7202.149166666667</v>
      </c>
      <c r="P2551" s="98">
        <v>396.02259259263673</v>
      </c>
      <c r="Q2551" s="98">
        <v>22.01867786689558</v>
      </c>
      <c r="R2551" s="98">
        <f t="shared" si="294"/>
        <v>20.822166921677681</v>
      </c>
      <c r="S2551" s="98">
        <f t="shared" si="291"/>
        <v>1321.1206720137347</v>
      </c>
      <c r="T2551" s="101">
        <v>9.0651845943535836</v>
      </c>
    </row>
    <row r="2552" spans="2:20" x14ac:dyDescent="0.2">
      <c r="B2552" s="100">
        <v>43767.166666666664</v>
      </c>
      <c r="C2552" s="98">
        <v>7.4803276385955462</v>
      </c>
      <c r="D2552" s="98">
        <f t="shared" si="295"/>
        <v>12.060498452348384</v>
      </c>
      <c r="E2552" s="98">
        <v>84.695462962985033</v>
      </c>
      <c r="F2552" s="98">
        <f t="shared" si="293"/>
        <v>80.613739236218791</v>
      </c>
      <c r="G2552" s="98">
        <v>16234.172540288302</v>
      </c>
      <c r="H2552" s="98">
        <v>17.725086805555556</v>
      </c>
      <c r="I2552" s="98">
        <v>3910.8458960574203</v>
      </c>
      <c r="J2552" s="98">
        <f t="shared" si="289"/>
        <v>66.970376157429484</v>
      </c>
      <c r="K2552" s="98">
        <v>0</v>
      </c>
      <c r="L2552" s="98">
        <f t="shared" si="290"/>
        <v>374.72151998096047</v>
      </c>
      <c r="M2552" s="98">
        <f t="shared" si="292"/>
        <v>365.22319805431715</v>
      </c>
      <c r="N2552" s="98">
        <v>6325.0917252604168</v>
      </c>
      <c r="O2552" s="98">
        <v>7204.5375000000004</v>
      </c>
      <c r="P2552" s="98">
        <v>396.35583333333335</v>
      </c>
      <c r="Q2552" s="98">
        <v>21.63431335237291</v>
      </c>
      <c r="R2552" s="98">
        <f t="shared" si="294"/>
        <v>20.726212494633234</v>
      </c>
      <c r="S2552" s="98">
        <f t="shared" si="291"/>
        <v>1298.0588011423747</v>
      </c>
      <c r="T2552" s="101">
        <v>8.1850283393372472</v>
      </c>
    </row>
    <row r="2553" spans="2:20" x14ac:dyDescent="0.2">
      <c r="B2553" s="100">
        <v>43767.208333333336</v>
      </c>
      <c r="C2553" s="98">
        <v>6.8710908266943358</v>
      </c>
      <c r="D2553" s="98">
        <f t="shared" si="295"/>
        <v>12.083086683244773</v>
      </c>
      <c r="E2553" s="98">
        <v>66.003888888888895</v>
      </c>
      <c r="F2553" s="98">
        <f t="shared" si="293"/>
        <v>79.222442939922487</v>
      </c>
      <c r="G2553" s="98">
        <v>20577.554248366887</v>
      </c>
      <c r="H2553" s="98">
        <v>16.581586371527777</v>
      </c>
      <c r="I2553" s="98">
        <v>5019.2659027777781</v>
      </c>
      <c r="J2553" s="98">
        <f t="shared" si="289"/>
        <v>49.422302517361118</v>
      </c>
      <c r="K2553" s="98">
        <v>0</v>
      </c>
      <c r="L2553" s="98">
        <f t="shared" si="290"/>
        <v>375.10608605402621</v>
      </c>
      <c r="M2553" s="98">
        <f t="shared" si="292"/>
        <v>365.16346955966105</v>
      </c>
      <c r="N2553" s="98">
        <v>5855.0291011555992</v>
      </c>
      <c r="O2553" s="98">
        <v>7200.2275</v>
      </c>
      <c r="P2553" s="98">
        <v>395.88305555555553</v>
      </c>
      <c r="Q2553" s="98">
        <v>20.776969501529305</v>
      </c>
      <c r="R2553" s="98">
        <f t="shared" si="294"/>
        <v>20.780643921389888</v>
      </c>
      <c r="S2553" s="98">
        <f t="shared" si="291"/>
        <v>1246.6181700917582</v>
      </c>
      <c r="T2553" s="101">
        <v>7.4962532557523813</v>
      </c>
    </row>
    <row r="2554" spans="2:20" x14ac:dyDescent="0.2">
      <c r="B2554" s="100">
        <v>43767.25</v>
      </c>
      <c r="C2554" s="98">
        <v>6.5241464729656258</v>
      </c>
      <c r="D2554" s="98">
        <f t="shared" si="295"/>
        <v>12.096893620690055</v>
      </c>
      <c r="E2554" s="98">
        <v>82.469444444444449</v>
      </c>
      <c r="F2554" s="98">
        <f t="shared" si="293"/>
        <v>78.911199553678372</v>
      </c>
      <c r="G2554" s="98">
        <v>25181.946518518394</v>
      </c>
      <c r="H2554" s="98">
        <v>17.699121093750001</v>
      </c>
      <c r="I2554" s="98">
        <v>6150.5541666666668</v>
      </c>
      <c r="J2554" s="98">
        <f t="shared" si="289"/>
        <v>64.77032335069444</v>
      </c>
      <c r="K2554" s="98">
        <v>0</v>
      </c>
      <c r="L2554" s="98">
        <f t="shared" si="290"/>
        <v>376.23929722366802</v>
      </c>
      <c r="M2554" s="98">
        <f t="shared" si="292"/>
        <v>365.34581758230615</v>
      </c>
      <c r="N2554" s="98">
        <v>5629.7569506835935</v>
      </c>
      <c r="O2554" s="98">
        <v>7195.7366666666667</v>
      </c>
      <c r="P2554" s="98">
        <v>396.70840740741124</v>
      </c>
      <c r="Q2554" s="98">
        <v>20.469110183743243</v>
      </c>
      <c r="R2554" s="98">
        <f t="shared" si="294"/>
        <v>20.647488799979612</v>
      </c>
      <c r="S2554" s="98">
        <f t="shared" si="291"/>
        <v>1228.1466110245947</v>
      </c>
      <c r="T2554" s="101">
        <v>7.1248399312380286</v>
      </c>
    </row>
    <row r="2555" spans="2:20" x14ac:dyDescent="0.2">
      <c r="B2555" s="100">
        <v>43767.291666666664</v>
      </c>
      <c r="C2555" s="98">
        <v>6.6257842239679468</v>
      </c>
      <c r="D2555" s="98">
        <f t="shared" si="295"/>
        <v>12.10535355675397</v>
      </c>
      <c r="E2555" s="98">
        <v>69.381724137893571</v>
      </c>
      <c r="F2555" s="98">
        <f t="shared" si="293"/>
        <v>78.766325405106627</v>
      </c>
      <c r="G2555" s="98">
        <v>29305.633926878902</v>
      </c>
      <c r="H2555" s="98">
        <v>21.456369357638888</v>
      </c>
      <c r="I2555" s="98">
        <v>7317.5136980492207</v>
      </c>
      <c r="J2555" s="98">
        <f t="shared" si="289"/>
        <v>47.925354780254679</v>
      </c>
      <c r="K2555" s="98">
        <v>0</v>
      </c>
      <c r="L2555" s="98">
        <f t="shared" si="290"/>
        <v>373.9912423749351</v>
      </c>
      <c r="M2555" s="98">
        <f t="shared" si="292"/>
        <v>365.35654019522826</v>
      </c>
      <c r="N2555" s="98">
        <v>5756.7036409505208</v>
      </c>
      <c r="O2555" s="98">
        <v>7201.2058333333334</v>
      </c>
      <c r="P2555" s="98">
        <v>396.13030864192382</v>
      </c>
      <c r="Q2555" s="98">
        <v>22.139066266988713</v>
      </c>
      <c r="R2555" s="98">
        <f t="shared" si="294"/>
        <v>20.666794479236192</v>
      </c>
      <c r="S2555" s="98">
        <f t="shared" si="291"/>
        <v>1328.3439760193228</v>
      </c>
      <c r="T2555" s="101">
        <v>7.1258594327081095</v>
      </c>
    </row>
    <row r="2556" spans="2:20" x14ac:dyDescent="0.2">
      <c r="B2556" s="100">
        <v>43767.333333333336</v>
      </c>
      <c r="C2556" s="98">
        <v>7.8804869397478692</v>
      </c>
      <c r="D2556" s="98">
        <f t="shared" si="295"/>
        <v>12.116742418210009</v>
      </c>
      <c r="E2556" s="98">
        <v>78.567777777777778</v>
      </c>
      <c r="F2556" s="98">
        <f t="shared" si="293"/>
        <v>79.007332349551078</v>
      </c>
      <c r="G2556" s="98">
        <v>34108.333333333336</v>
      </c>
      <c r="H2556" s="98">
        <v>18.070019531250001</v>
      </c>
      <c r="I2556" s="98">
        <v>8490.9333629632329</v>
      </c>
      <c r="J2556" s="98">
        <f t="shared" si="289"/>
        <v>60.497758246527781</v>
      </c>
      <c r="K2556" s="98">
        <v>7.5826937659581501</v>
      </c>
      <c r="L2556" s="98">
        <f t="shared" si="290"/>
        <v>374.46858488967433</v>
      </c>
      <c r="M2556" s="98">
        <f t="shared" si="292"/>
        <v>365.49494073496135</v>
      </c>
      <c r="N2556" s="98">
        <v>6540.9260807291666</v>
      </c>
      <c r="O2556" s="98">
        <v>7199.0741666666663</v>
      </c>
      <c r="P2556" s="98">
        <v>395.69414814813268</v>
      </c>
      <c r="Q2556" s="98">
        <v>21.225563258458344</v>
      </c>
      <c r="R2556" s="98">
        <f t="shared" si="294"/>
        <v>20.527260837650527</v>
      </c>
      <c r="S2556" s="98">
        <f t="shared" si="291"/>
        <v>1273.5337955075006</v>
      </c>
      <c r="T2556" s="101">
        <v>7.8228050648863423</v>
      </c>
    </row>
    <row r="2557" spans="2:20" x14ac:dyDescent="0.2">
      <c r="B2557" s="100">
        <v>43767.375</v>
      </c>
      <c r="C2557" s="98">
        <v>11.717536307488659</v>
      </c>
      <c r="D2557" s="98">
        <f t="shared" si="295"/>
        <v>12.183110295992691</v>
      </c>
      <c r="E2557" s="98">
        <v>70.713257575754284</v>
      </c>
      <c r="F2557" s="98">
        <f t="shared" si="293"/>
        <v>79.059528267059349</v>
      </c>
      <c r="G2557" s="98">
        <v>38046.093939395745</v>
      </c>
      <c r="H2557" s="98">
        <v>16.851443142361113</v>
      </c>
      <c r="I2557" s="98">
        <v>9657.0647222222215</v>
      </c>
      <c r="J2557" s="98">
        <f t="shared" si="289"/>
        <v>53.861814433393171</v>
      </c>
      <c r="K2557" s="98">
        <v>14.264832496643066</v>
      </c>
      <c r="L2557" s="98">
        <f t="shared" si="290"/>
        <v>371.4956415702444</v>
      </c>
      <c r="M2557" s="98">
        <f t="shared" si="292"/>
        <v>365.40812799463697</v>
      </c>
      <c r="N2557" s="98">
        <v>9103.1279524739584</v>
      </c>
      <c r="O2557" s="98">
        <v>7208.3691666666664</v>
      </c>
      <c r="P2557" s="98">
        <v>392.5602777777778</v>
      </c>
      <c r="Q2557" s="98">
        <v>21.064636207533379</v>
      </c>
      <c r="R2557" s="98">
        <f t="shared" si="294"/>
        <v>20.481141479210287</v>
      </c>
      <c r="S2557" s="98">
        <f t="shared" si="291"/>
        <v>1263.8781724520027</v>
      </c>
      <c r="T2557" s="101">
        <v>10.343621268537309</v>
      </c>
    </row>
    <row r="2558" spans="2:20" x14ac:dyDescent="0.2">
      <c r="B2558" s="100">
        <v>43767.416666666664</v>
      </c>
      <c r="C2558" s="98">
        <v>14.34663135599345</v>
      </c>
      <c r="D2558" s="98">
        <f t="shared" si="295"/>
        <v>12.07943934719818</v>
      </c>
      <c r="E2558" s="98">
        <v>50.483611111111109</v>
      </c>
      <c r="F2558" s="98">
        <f t="shared" si="293"/>
        <v>77.817279452445206</v>
      </c>
      <c r="G2558" s="98">
        <v>42118.275000000001</v>
      </c>
      <c r="H2558" s="98">
        <v>21.128797743055557</v>
      </c>
      <c r="I2558" s="98">
        <v>10819.156944444445</v>
      </c>
      <c r="J2558" s="98">
        <f t="shared" si="289"/>
        <v>29.354813368055552</v>
      </c>
      <c r="K2558" s="98">
        <v>124.18763015005324</v>
      </c>
      <c r="L2558" s="98">
        <f t="shared" si="290"/>
        <v>376.56298715937271</v>
      </c>
      <c r="M2558" s="98">
        <f t="shared" si="292"/>
        <v>367.9983527932921</v>
      </c>
      <c r="N2558" s="98">
        <v>11319.875039876302</v>
      </c>
      <c r="O2558" s="98">
        <v>7459.0008333333335</v>
      </c>
      <c r="P2558" s="98">
        <v>396.02171296296018</v>
      </c>
      <c r="Q2558" s="98">
        <v>19.458725803587456</v>
      </c>
      <c r="R2558" s="98">
        <f t="shared" si="294"/>
        <v>20.703939442900687</v>
      </c>
      <c r="S2558" s="98">
        <f t="shared" si="291"/>
        <v>1167.5235482152473</v>
      </c>
      <c r="T2558" s="101">
        <v>13.648347768581782</v>
      </c>
    </row>
    <row r="2559" spans="2:20" x14ac:dyDescent="0.2">
      <c r="B2559" s="100">
        <v>43767.458333333336</v>
      </c>
      <c r="C2559" s="98">
        <v>14.922031988979542</v>
      </c>
      <c r="D2559" s="98">
        <f t="shared" si="295"/>
        <v>12.031314590206131</v>
      </c>
      <c r="E2559" s="98">
        <v>84.385055555535686</v>
      </c>
      <c r="F2559" s="98">
        <f t="shared" si="293"/>
        <v>78.686882461703632</v>
      </c>
      <c r="G2559" s="98">
        <v>46038.775218479372</v>
      </c>
      <c r="H2559" s="98">
        <v>21.703743489583335</v>
      </c>
      <c r="I2559" s="98">
        <v>12100.479216268857</v>
      </c>
      <c r="J2559" s="98">
        <f t="shared" si="289"/>
        <v>62.681312065952355</v>
      </c>
      <c r="K2559" s="98">
        <v>246.20478820800781</v>
      </c>
      <c r="L2559" s="98">
        <f t="shared" si="290"/>
        <v>298.82573738221743</v>
      </c>
      <c r="M2559" s="98">
        <f t="shared" si="292"/>
        <v>367.01370476837752</v>
      </c>
      <c r="N2559" s="98">
        <v>11453.650757304827</v>
      </c>
      <c r="O2559" s="98">
        <v>6689.975833333333</v>
      </c>
      <c r="P2559" s="98">
        <v>319.04074074082905</v>
      </c>
      <c r="Q2559" s="98">
        <v>20.21500335861165</v>
      </c>
      <c r="R2559" s="98">
        <f t="shared" si="294"/>
        <v>20.770093199740121</v>
      </c>
      <c r="S2559" s="98">
        <f t="shared" si="291"/>
        <v>1212.9002015166991</v>
      </c>
      <c r="T2559" s="101">
        <v>15.559871612150811</v>
      </c>
    </row>
    <row r="2560" spans="2:20" x14ac:dyDescent="0.2">
      <c r="B2560" s="100">
        <v>43767.5</v>
      </c>
      <c r="C2560" s="98">
        <v>14.430256597971182</v>
      </c>
      <c r="D2560" s="98">
        <f t="shared" si="295"/>
        <v>11.966684813091662</v>
      </c>
      <c r="E2560" s="98">
        <v>80.786388888888894</v>
      </c>
      <c r="F2560" s="98">
        <f t="shared" si="293"/>
        <v>77.843606998740668</v>
      </c>
      <c r="G2560" s="98">
        <v>51151.854983661178</v>
      </c>
      <c r="H2560" s="98">
        <v>17.475072337963503</v>
      </c>
      <c r="I2560" s="98">
        <v>13443.821235184834</v>
      </c>
      <c r="J2560" s="98">
        <f t="shared" si="289"/>
        <v>63.31131655092539</v>
      </c>
      <c r="K2560" s="98">
        <v>246.20478820800781</v>
      </c>
      <c r="L2560" s="98">
        <f t="shared" si="290"/>
        <v>336.28953336580543</v>
      </c>
      <c r="M2560" s="98">
        <f t="shared" si="292"/>
        <v>369.96291942509902</v>
      </c>
      <c r="N2560" s="98">
        <v>11044.12395751953</v>
      </c>
      <c r="O2560" s="98">
        <v>7358.2375000000002</v>
      </c>
      <c r="P2560" s="98">
        <v>346.5349074074295</v>
      </c>
      <c r="Q2560" s="98">
        <v>10.245374041624082</v>
      </c>
      <c r="R2560" s="98">
        <f t="shared" si="294"/>
        <v>20.611858481291179</v>
      </c>
      <c r="S2560" s="98">
        <f t="shared" si="291"/>
        <v>614.72244249744494</v>
      </c>
      <c r="T2560" s="101">
        <v>15.033655599708565</v>
      </c>
    </row>
    <row r="2561" spans="2:20" x14ac:dyDescent="0.2">
      <c r="B2561" s="100">
        <v>43767.541666666664</v>
      </c>
      <c r="C2561" s="98">
        <v>14.239805804888407</v>
      </c>
      <c r="D2561" s="98">
        <f t="shared" si="295"/>
        <v>11.909161404885767</v>
      </c>
      <c r="E2561" s="98">
        <v>86.508055555555558</v>
      </c>
      <c r="F2561" s="98">
        <f t="shared" si="293"/>
        <v>77.81677135059293</v>
      </c>
      <c r="G2561" s="98">
        <v>55985.950407407923</v>
      </c>
      <c r="H2561" s="98">
        <v>17.044259982638888</v>
      </c>
      <c r="I2561" s="98">
        <v>14600.596388888889</v>
      </c>
      <c r="J2561" s="98">
        <f t="shared" si="289"/>
        <v>69.463795572916666</v>
      </c>
      <c r="K2561" s="98">
        <v>246.20478820800781</v>
      </c>
      <c r="L2561" s="98">
        <f t="shared" si="290"/>
        <v>379.09789054043591</v>
      </c>
      <c r="M2561" s="98">
        <f t="shared" si="292"/>
        <v>369.99882810453954</v>
      </c>
      <c r="N2561" s="98">
        <v>10961.064864095051</v>
      </c>
      <c r="O2561" s="98">
        <v>7297.916666666667</v>
      </c>
      <c r="P2561" s="98">
        <v>395.41027777777776</v>
      </c>
      <c r="Q2561" s="98">
        <v>16.312387237341866</v>
      </c>
      <c r="R2561" s="98">
        <f t="shared" si="294"/>
        <v>20.558962919130831</v>
      </c>
      <c r="S2561" s="98">
        <f t="shared" si="291"/>
        <v>978.74323424051204</v>
      </c>
      <c r="T2561" s="101">
        <v>14.850602496332593</v>
      </c>
    </row>
    <row r="2562" spans="2:20" x14ac:dyDescent="0.2">
      <c r="B2562" s="100">
        <v>43767.583333333336</v>
      </c>
      <c r="C2562" s="98">
        <v>13.862333667877053</v>
      </c>
      <c r="D2562" s="98">
        <f t="shared" si="295"/>
        <v>11.849348376784803</v>
      </c>
      <c r="E2562" s="98">
        <v>77.729924979160884</v>
      </c>
      <c r="F2562" s="98">
        <f t="shared" si="293"/>
        <v>77.571044845095017</v>
      </c>
      <c r="G2562" s="98">
        <v>60636.064424360062</v>
      </c>
      <c r="H2562" s="98">
        <v>20.339442274305554</v>
      </c>
      <c r="I2562" s="98">
        <v>15761.511902912354</v>
      </c>
      <c r="J2562" s="98">
        <f t="shared" si="289"/>
        <v>57.39048270485533</v>
      </c>
      <c r="K2562" s="98">
        <v>246.20478820800781</v>
      </c>
      <c r="L2562" s="98">
        <f t="shared" si="290"/>
        <v>387.81819151011399</v>
      </c>
      <c r="M2562" s="98">
        <f t="shared" si="292"/>
        <v>370.57006618925948</v>
      </c>
      <c r="N2562" s="98">
        <v>10792.667615559896</v>
      </c>
      <c r="O2562" s="98">
        <v>7258.2974999999997</v>
      </c>
      <c r="P2562" s="98">
        <v>395.76138888888892</v>
      </c>
      <c r="Q2562" s="98">
        <v>7.9431973787748982</v>
      </c>
      <c r="R2562" s="98">
        <f t="shared" si="294"/>
        <v>19.983675837496161</v>
      </c>
      <c r="S2562" s="98">
        <f t="shared" si="291"/>
        <v>476.59184272649389</v>
      </c>
      <c r="T2562" s="101">
        <v>14.548491549094518</v>
      </c>
    </row>
    <row r="2563" spans="2:20" x14ac:dyDescent="0.2">
      <c r="B2563" s="100">
        <v>43767.625</v>
      </c>
      <c r="C2563" s="98">
        <v>13.539778742260403</v>
      </c>
      <c r="D2563" s="98">
        <f t="shared" si="295"/>
        <v>11.805416135197078</v>
      </c>
      <c r="E2563" s="98">
        <v>87.426111111111112</v>
      </c>
      <c r="F2563" s="98">
        <f t="shared" si="293"/>
        <v>78.006172159909838</v>
      </c>
      <c r="G2563" s="98">
        <v>65690.032870370414</v>
      </c>
      <c r="H2563" s="98">
        <v>14.300376333841463</v>
      </c>
      <c r="I2563" s="98">
        <v>17943.44218464342</v>
      </c>
      <c r="J2563" s="98">
        <f t="shared" si="289"/>
        <v>73.125734777269656</v>
      </c>
      <c r="K2563" s="98">
        <v>246.20478820800781</v>
      </c>
      <c r="L2563" s="98">
        <f t="shared" si="290"/>
        <v>380.06352951815683</v>
      </c>
      <c r="M2563" s="98">
        <f t="shared" si="292"/>
        <v>370.83506455960696</v>
      </c>
      <c r="N2563" s="98">
        <v>10555.879110514323</v>
      </c>
      <c r="O2563" s="98">
        <v>7231.1975000000002</v>
      </c>
      <c r="P2563" s="98">
        <v>395.94138888888887</v>
      </c>
      <c r="Q2563" s="98">
        <v>15.87785937073204</v>
      </c>
      <c r="R2563" s="98">
        <f t="shared" si="294"/>
        <v>19.717774689371577</v>
      </c>
      <c r="S2563" s="98">
        <f t="shared" si="291"/>
        <v>952.67156224392238</v>
      </c>
      <c r="T2563" s="101">
        <v>14.274337198040545</v>
      </c>
    </row>
    <row r="2564" spans="2:20" x14ac:dyDescent="0.2">
      <c r="B2564" s="100">
        <v>43767.666666666664</v>
      </c>
      <c r="C2564" s="98">
        <v>13.258200949033101</v>
      </c>
      <c r="D2564" s="98">
        <f t="shared" si="295"/>
        <v>11.773252762200627</v>
      </c>
      <c r="E2564" s="98">
        <v>85.892277777757911</v>
      </c>
      <c r="F2564" s="98">
        <f t="shared" si="293"/>
        <v>78.001336511760854</v>
      </c>
      <c r="G2564" s="98">
        <v>71091.087037038407</v>
      </c>
      <c r="H2564" s="98">
        <v>16.902864583333333</v>
      </c>
      <c r="I2564" s="98">
        <v>36505.952222222222</v>
      </c>
      <c r="J2564" s="98">
        <f t="shared" si="289"/>
        <v>68.989413194424571</v>
      </c>
      <c r="K2564" s="98">
        <v>246.20478820800781</v>
      </c>
      <c r="L2564" s="98">
        <f t="shared" si="290"/>
        <v>387.18634862124998</v>
      </c>
      <c r="M2564" s="98">
        <f t="shared" si="292"/>
        <v>371.38642180245705</v>
      </c>
      <c r="N2564" s="98">
        <v>10362.201904296875</v>
      </c>
      <c r="O2564" s="98">
        <v>7214.21</v>
      </c>
      <c r="P2564" s="98">
        <v>395.90282407404646</v>
      </c>
      <c r="Q2564" s="98">
        <v>8.7164754527965052</v>
      </c>
      <c r="R2564" s="98">
        <f t="shared" si="294"/>
        <v>19.159432492816389</v>
      </c>
      <c r="S2564" s="98">
        <f t="shared" si="291"/>
        <v>522.98852716779027</v>
      </c>
      <c r="T2564" s="101">
        <v>13.752504749645142</v>
      </c>
    </row>
    <row r="2565" spans="2:20" x14ac:dyDescent="0.2">
      <c r="B2565" s="100">
        <v>43767.708333333336</v>
      </c>
      <c r="C2565" s="98">
        <v>12.781040435013775</v>
      </c>
      <c r="D2565" s="98">
        <f t="shared" si="295"/>
        <v>11.755246278450043</v>
      </c>
      <c r="E2565" s="98">
        <v>87.588333333333338</v>
      </c>
      <c r="F2565" s="98">
        <f t="shared" si="293"/>
        <v>78.280967562824429</v>
      </c>
      <c r="G2565" s="98">
        <v>76165.073395931453</v>
      </c>
      <c r="H2565" s="98">
        <v>17.369997829861113</v>
      </c>
      <c r="I2565" s="98">
        <v>37692.583611111113</v>
      </c>
      <c r="J2565" s="98">
        <f t="shared" si="289"/>
        <v>70.218335503472218</v>
      </c>
      <c r="K2565" s="98">
        <v>246.20478820800781</v>
      </c>
      <c r="L2565" s="98">
        <f t="shared" si="290"/>
        <v>378.91553409785865</v>
      </c>
      <c r="M2565" s="98">
        <f t="shared" si="292"/>
        <v>371.57764625036845</v>
      </c>
      <c r="N2565" s="98">
        <v>10006.287288411459</v>
      </c>
      <c r="O2565" s="98">
        <v>7207.7</v>
      </c>
      <c r="P2565" s="98">
        <v>395.14138888888891</v>
      </c>
      <c r="Q2565" s="98">
        <v>16.225854791030287</v>
      </c>
      <c r="R2565" s="98">
        <f t="shared" si="294"/>
        <v>18.934054881324698</v>
      </c>
      <c r="S2565" s="98">
        <f t="shared" si="291"/>
        <v>973.5512874618172</v>
      </c>
      <c r="T2565" s="101">
        <v>13.603060926542256</v>
      </c>
    </row>
    <row r="2566" spans="2:20" x14ac:dyDescent="0.2">
      <c r="B2566" s="100">
        <v>43767.75</v>
      </c>
      <c r="C2566" s="98">
        <v>12.497559257435302</v>
      </c>
      <c r="D2566" s="98">
        <f t="shared" si="295"/>
        <v>11.730879273220916</v>
      </c>
      <c r="E2566" s="98">
        <v>72.431641414140657</v>
      </c>
      <c r="F2566" s="98">
        <f t="shared" si="293"/>
        <v>77.84181913408527</v>
      </c>
      <c r="G2566" s="98">
        <v>81280.217049808634</v>
      </c>
      <c r="H2566" s="98">
        <v>21.415104166666666</v>
      </c>
      <c r="I2566" s="98">
        <v>38881.49661271082</v>
      </c>
      <c r="J2566" s="98">
        <f t="shared" ref="J2566:J2629" si="296">E2566-H2566</f>
        <v>51.016537247473991</v>
      </c>
      <c r="K2566" s="98">
        <v>246.20478820800781</v>
      </c>
      <c r="L2566" s="98">
        <f t="shared" ref="L2566:L2629" si="297">P2566-Q2566</f>
        <v>382.71297328016385</v>
      </c>
      <c r="M2566" s="98">
        <f t="shared" si="292"/>
        <v>371.90015275846321</v>
      </c>
      <c r="N2566" s="98">
        <v>9794.2751700846347</v>
      </c>
      <c r="O2566" s="98">
        <v>7205.4674999999997</v>
      </c>
      <c r="P2566" s="98">
        <v>395.88416666666666</v>
      </c>
      <c r="Q2566" s="98">
        <v>13.171193386502823</v>
      </c>
      <c r="R2566" s="98">
        <f t="shared" si="294"/>
        <v>18.627237673641812</v>
      </c>
      <c r="S2566" s="98">
        <f t="shared" ref="S2566:S2629" si="298">Q2566*60</f>
        <v>790.27160319016934</v>
      </c>
      <c r="T2566" s="101">
        <v>13.143850337616945</v>
      </c>
    </row>
    <row r="2567" spans="2:20" x14ac:dyDescent="0.2">
      <c r="B2567" s="100">
        <v>43767.791666666664</v>
      </c>
      <c r="C2567" s="98">
        <v>12.614703706307337</v>
      </c>
      <c r="D2567" s="98">
        <f t="shared" si="295"/>
        <v>11.718241485171996</v>
      </c>
      <c r="E2567" s="98">
        <v>100.79472222222222</v>
      </c>
      <c r="F2567" s="98">
        <f t="shared" si="293"/>
        <v>78.809920985937126</v>
      </c>
      <c r="G2567" s="98">
        <v>86390.346677563983</v>
      </c>
      <c r="H2567" s="98">
        <v>17.554828559027779</v>
      </c>
      <c r="I2567" s="98">
        <v>40089.282777777778</v>
      </c>
      <c r="J2567" s="98">
        <f t="shared" si="296"/>
        <v>83.239893663194437</v>
      </c>
      <c r="K2567" s="98">
        <v>246.20478820800781</v>
      </c>
      <c r="L2567" s="98">
        <f t="shared" si="297"/>
        <v>384.07520557437505</v>
      </c>
      <c r="M2567" s="98">
        <f t="shared" si="292"/>
        <v>372.24536621407691</v>
      </c>
      <c r="N2567" s="98">
        <v>9859.5117480468743</v>
      </c>
      <c r="O2567" s="98">
        <v>7202.729166666667</v>
      </c>
      <c r="P2567" s="98">
        <v>396.09851851847435</v>
      </c>
      <c r="Q2567" s="98">
        <v>12.023312944099308</v>
      </c>
      <c r="R2567" s="98">
        <f t="shared" si="294"/>
        <v>18.291499526668122</v>
      </c>
      <c r="S2567" s="98">
        <f t="shared" si="298"/>
        <v>721.39877664595849</v>
      </c>
      <c r="T2567" s="101">
        <v>13.162625124265485</v>
      </c>
    </row>
    <row r="2568" spans="2:20" x14ac:dyDescent="0.2">
      <c r="B2568" s="100">
        <v>43767.833333333336</v>
      </c>
      <c r="C2568" s="98">
        <v>12.940087486373054</v>
      </c>
      <c r="D2568" s="98">
        <f t="shared" si="295"/>
        <v>11.699037141908995</v>
      </c>
      <c r="E2568" s="98">
        <v>83.970833333333331</v>
      </c>
      <c r="F2568" s="98">
        <f t="shared" si="293"/>
        <v>79.562154782233407</v>
      </c>
      <c r="G2568" s="98">
        <v>91170.01448189748</v>
      </c>
      <c r="H2568" s="98">
        <v>17.316493055555554</v>
      </c>
      <c r="I2568" s="98">
        <v>41294.770127777891</v>
      </c>
      <c r="J2568" s="98">
        <f t="shared" si="296"/>
        <v>66.654340277777777</v>
      </c>
      <c r="K2568" s="98">
        <v>246.20478820800781</v>
      </c>
      <c r="L2568" s="98">
        <f t="shared" si="297"/>
        <v>379.23794918714901</v>
      </c>
      <c r="M2568" s="98">
        <f t="shared" si="292"/>
        <v>372.50333273884979</v>
      </c>
      <c r="N2568" s="98">
        <v>10105.501610514322</v>
      </c>
      <c r="O2568" s="98">
        <v>7202.03</v>
      </c>
      <c r="P2568" s="98">
        <v>396.23990740741294</v>
      </c>
      <c r="Q2568" s="98">
        <v>17.00195822026393</v>
      </c>
      <c r="R2568" s="98">
        <f t="shared" si="294"/>
        <v>18.038488634611543</v>
      </c>
      <c r="S2568" s="98">
        <f t="shared" si="298"/>
        <v>1020.1174932158358</v>
      </c>
      <c r="T2568" s="101">
        <v>13.288343663613002</v>
      </c>
    </row>
    <row r="2569" spans="2:20" x14ac:dyDescent="0.2">
      <c r="B2569" s="100">
        <v>43767.875</v>
      </c>
      <c r="C2569" s="98">
        <v>13.390990513164757</v>
      </c>
      <c r="D2569" s="98">
        <f t="shared" si="295"/>
        <v>11.66858990218217</v>
      </c>
      <c r="E2569" s="98">
        <v>72.955833333333331</v>
      </c>
      <c r="F2569" s="98">
        <f t="shared" si="293"/>
        <v>78.983532868653128</v>
      </c>
      <c r="G2569" s="98">
        <v>96054.085021786159</v>
      </c>
      <c r="H2569" s="98">
        <v>18.299500868055556</v>
      </c>
      <c r="I2569" s="98">
        <v>42482.370833333334</v>
      </c>
      <c r="J2569" s="98">
        <f t="shared" si="296"/>
        <v>54.656332465277771</v>
      </c>
      <c r="K2569" s="98">
        <v>246.20478820800781</v>
      </c>
      <c r="L2569" s="98">
        <f t="shared" si="297"/>
        <v>386.84387956585141</v>
      </c>
      <c r="M2569" s="98">
        <f t="shared" si="292"/>
        <v>373.05012362583381</v>
      </c>
      <c r="N2569" s="98">
        <v>10488.403027343749</v>
      </c>
      <c r="O2569" s="98">
        <v>7219.0541666666668</v>
      </c>
      <c r="P2569" s="98">
        <v>395.94527777777779</v>
      </c>
      <c r="Q2569" s="98">
        <v>9.1013982119263765</v>
      </c>
      <c r="R2569" s="98">
        <f t="shared" si="294"/>
        <v>17.497694082503688</v>
      </c>
      <c r="S2569" s="98">
        <f t="shared" si="298"/>
        <v>546.08389271558258</v>
      </c>
      <c r="T2569" s="101">
        <v>13.850674292044713</v>
      </c>
    </row>
    <row r="2570" spans="2:20" x14ac:dyDescent="0.2">
      <c r="B2570" s="100">
        <v>43767.916666666664</v>
      </c>
      <c r="C2570" s="98">
        <v>13.715843013833897</v>
      </c>
      <c r="D2570" s="98">
        <f t="shared" si="295"/>
        <v>11.651676488116893</v>
      </c>
      <c r="E2570" s="98">
        <v>81.579722222222216</v>
      </c>
      <c r="F2570" s="98">
        <f t="shared" si="293"/>
        <v>79.215044442726963</v>
      </c>
      <c r="G2570" s="98">
        <v>100811.61666666667</v>
      </c>
      <c r="H2570" s="98">
        <v>22.127224392361111</v>
      </c>
      <c r="I2570" s="98">
        <v>43695.205422979729</v>
      </c>
      <c r="J2570" s="98">
        <f t="shared" si="296"/>
        <v>59.452497829861102</v>
      </c>
      <c r="K2570" s="98">
        <v>246.20478820800781</v>
      </c>
      <c r="L2570" s="98">
        <f t="shared" si="297"/>
        <v>379.4836590638343</v>
      </c>
      <c r="M2570" s="98">
        <f t="shared" si="292"/>
        <v>373.25939061670823</v>
      </c>
      <c r="N2570" s="98">
        <v>10662.538691406249</v>
      </c>
      <c r="O2570" s="98">
        <v>7246.3783333333331</v>
      </c>
      <c r="P2570" s="98">
        <v>396.32722222222225</v>
      </c>
      <c r="Q2570" s="98">
        <v>16.843563158387941</v>
      </c>
      <c r="R2570" s="98">
        <f t="shared" si="294"/>
        <v>17.315002451709471</v>
      </c>
      <c r="S2570" s="98">
        <f t="shared" si="298"/>
        <v>1010.6137895032764</v>
      </c>
      <c r="T2570" s="101">
        <v>14.28034385840596</v>
      </c>
    </row>
    <row r="2571" spans="2:20" x14ac:dyDescent="0.2">
      <c r="B2571" s="100">
        <v>43767.958333333336</v>
      </c>
      <c r="C2571" s="98">
        <v>13.140111918805374</v>
      </c>
      <c r="D2571" s="98">
        <f t="shared" si="295"/>
        <v>11.622725060161173</v>
      </c>
      <c r="E2571" s="98">
        <v>81.391136363628831</v>
      </c>
      <c r="F2571" s="98">
        <f t="shared" si="293"/>
        <v>78.954038550470756</v>
      </c>
      <c r="G2571" s="98">
        <v>105853.1538461505</v>
      </c>
      <c r="H2571" s="98">
        <v>17.070855034722221</v>
      </c>
      <c r="I2571" s="98">
        <v>44923.658322222167</v>
      </c>
      <c r="J2571" s="98">
        <f t="shared" si="296"/>
        <v>64.320281328906617</v>
      </c>
      <c r="K2571" s="98">
        <v>246.20478820800781</v>
      </c>
      <c r="L2571" s="98">
        <f t="shared" si="297"/>
        <v>381.50087965392856</v>
      </c>
      <c r="M2571" s="98">
        <f t="shared" si="292"/>
        <v>373.44695340520838</v>
      </c>
      <c r="N2571" s="98">
        <v>10221.616287434896</v>
      </c>
      <c r="O2571" s="98">
        <v>7211.4116666666669</v>
      </c>
      <c r="P2571" s="98">
        <v>395.81861111111112</v>
      </c>
      <c r="Q2571" s="98">
        <v>14.317731457182543</v>
      </c>
      <c r="R2571" s="98">
        <f t="shared" si="294"/>
        <v>17.107932204361852</v>
      </c>
      <c r="S2571" s="98">
        <f t="shared" si="298"/>
        <v>859.0638874309526</v>
      </c>
      <c r="T2571" s="101">
        <v>13.950491154723696</v>
      </c>
    </row>
    <row r="2572" spans="2:20" x14ac:dyDescent="0.2">
      <c r="B2572" s="100">
        <v>43768</v>
      </c>
      <c r="C2572" s="98">
        <v>12.557971307789494</v>
      </c>
      <c r="D2572" s="98">
        <f t="shared" si="295"/>
        <v>11.606307852601475</v>
      </c>
      <c r="E2572" s="98">
        <v>84.803632478647756</v>
      </c>
      <c r="F2572" s="98">
        <f t="shared" si="293"/>
        <v>79.155402866710844</v>
      </c>
      <c r="G2572" s="98">
        <v>110756.92226247762</v>
      </c>
      <c r="H2572" s="98">
        <v>17.700292968749999</v>
      </c>
      <c r="I2572" s="98">
        <v>46116.688888888886</v>
      </c>
      <c r="J2572" s="98">
        <f t="shared" si="296"/>
        <v>67.103339509897751</v>
      </c>
      <c r="K2572" s="98">
        <v>246.20478820800781</v>
      </c>
      <c r="L2572" s="98">
        <f t="shared" si="297"/>
        <v>383.26850646128673</v>
      </c>
      <c r="M2572" s="98">
        <f t="shared" si="292"/>
        <v>373.85104813829179</v>
      </c>
      <c r="N2572" s="98">
        <v>9803.6706054687493</v>
      </c>
      <c r="O2572" s="98">
        <v>7214.5150000000003</v>
      </c>
      <c r="P2572" s="98">
        <v>396.07027777777779</v>
      </c>
      <c r="Q2572" s="98">
        <v>12.801771316491067</v>
      </c>
      <c r="R2572" s="98">
        <f t="shared" si="294"/>
        <v>16.717205526834025</v>
      </c>
      <c r="S2572" s="98">
        <f t="shared" si="298"/>
        <v>768.10627898946404</v>
      </c>
      <c r="T2572" s="101">
        <v>13.426396397576513</v>
      </c>
    </row>
    <row r="2573" spans="2:20" x14ac:dyDescent="0.2">
      <c r="B2573" s="100">
        <v>43768.041666666664</v>
      </c>
      <c r="C2573" s="98">
        <v>11.264815617667304</v>
      </c>
      <c r="D2573" s="98">
        <f t="shared" si="295"/>
        <v>11.596394570398374</v>
      </c>
      <c r="E2573" s="98">
        <v>75.156458333333333</v>
      </c>
      <c r="F2573" s="98">
        <f t="shared" si="293"/>
        <v>78.798854834303441</v>
      </c>
      <c r="G2573" s="98">
        <v>3357.8583333333331</v>
      </c>
      <c r="H2573" s="98">
        <v>21.197113715277776</v>
      </c>
      <c r="I2573" s="98">
        <v>47321.804573642679</v>
      </c>
      <c r="J2573" s="98">
        <f t="shared" si="296"/>
        <v>53.959344618055553</v>
      </c>
      <c r="K2573" s="98">
        <v>2726.1991454268828</v>
      </c>
      <c r="L2573" s="98">
        <f t="shared" si="297"/>
        <v>378.41398889096985</v>
      </c>
      <c r="M2573" s="98">
        <f t="shared" si="292"/>
        <v>373.98799035092321</v>
      </c>
      <c r="N2573" s="98">
        <v>8969.2259138997397</v>
      </c>
      <c r="O2573" s="98">
        <v>7198.4775</v>
      </c>
      <c r="P2573" s="98">
        <v>395.91878086419985</v>
      </c>
      <c r="Q2573" s="98">
        <v>17.504791973229988</v>
      </c>
      <c r="R2573" s="98">
        <f t="shared" si="294"/>
        <v>16.574592660909158</v>
      </c>
      <c r="S2573" s="98">
        <f t="shared" si="298"/>
        <v>1050.2875183937992</v>
      </c>
      <c r="T2573" s="101">
        <v>12.468718741734822</v>
      </c>
    </row>
    <row r="2574" spans="2:20" x14ac:dyDescent="0.2">
      <c r="B2574" s="100">
        <v>43768.083333333336</v>
      </c>
      <c r="C2574" s="98">
        <v>9.7195643662976927</v>
      </c>
      <c r="D2574" s="98">
        <f t="shared" si="295"/>
        <v>11.602587995934217</v>
      </c>
      <c r="E2574" s="98">
        <v>93.46</v>
      </c>
      <c r="F2574" s="98">
        <f t="shared" si="293"/>
        <v>79.305799278747898</v>
      </c>
      <c r="G2574" s="98">
        <v>7449.5722222222221</v>
      </c>
      <c r="H2574" s="98">
        <v>17.961545138888887</v>
      </c>
      <c r="I2574" s="98">
        <v>48485.516107407282</v>
      </c>
      <c r="J2574" s="98">
        <f t="shared" si="296"/>
        <v>75.498454861111099</v>
      </c>
      <c r="K2574" s="98">
        <v>8650.7426127728286</v>
      </c>
      <c r="L2574" s="98">
        <f t="shared" si="297"/>
        <v>378.79216834746717</v>
      </c>
      <c r="M2574" s="98">
        <f t="shared" si="292"/>
        <v>374.12980204331188</v>
      </c>
      <c r="N2574" s="98">
        <v>8012.2835782877601</v>
      </c>
      <c r="O2574" s="98">
        <v>7194.8683333333329</v>
      </c>
      <c r="P2574" s="98">
        <v>395.55064814812607</v>
      </c>
      <c r="Q2574" s="98">
        <v>16.758479800658922</v>
      </c>
      <c r="R2574" s="98">
        <f t="shared" si="294"/>
        <v>16.410308939198465</v>
      </c>
      <c r="S2574" s="98">
        <f t="shared" si="298"/>
        <v>1005.5087880395353</v>
      </c>
      <c r="T2574" s="101">
        <v>11.193401258918975</v>
      </c>
    </row>
    <row r="2575" spans="2:20" x14ac:dyDescent="0.2">
      <c r="B2575" s="100">
        <v>43768.125</v>
      </c>
      <c r="C2575" s="98">
        <v>7.9488465898991043</v>
      </c>
      <c r="D2575" s="98">
        <f t="shared" si="295"/>
        <v>11.594581072043759</v>
      </c>
      <c r="E2575" s="98">
        <v>90.161249999999995</v>
      </c>
      <c r="F2575" s="98">
        <f t="shared" si="293"/>
        <v>80.389022658377527</v>
      </c>
      <c r="G2575" s="98">
        <v>12146.769760105477</v>
      </c>
      <c r="H2575" s="98">
        <v>13.970081018518087</v>
      </c>
      <c r="I2575" s="98">
        <v>49625.204025925632</v>
      </c>
      <c r="J2575" s="98">
        <f t="shared" si="296"/>
        <v>76.191168981481908</v>
      </c>
      <c r="K2575" s="98">
        <v>14471.111361333753</v>
      </c>
      <c r="L2575" s="98">
        <f t="shared" si="297"/>
        <v>383.08077033580588</v>
      </c>
      <c r="M2575" s="98">
        <f t="shared" si="292"/>
        <v>374.50800436039799</v>
      </c>
      <c r="N2575" s="98">
        <v>6812.7333369954431</v>
      </c>
      <c r="O2575" s="98">
        <v>7195.3725000000004</v>
      </c>
      <c r="P2575" s="98">
        <v>395.83499999999998</v>
      </c>
      <c r="Q2575" s="98">
        <v>12.754229664194087</v>
      </c>
      <c r="R2575" s="98">
        <f t="shared" si="294"/>
        <v>16.024290264085906</v>
      </c>
      <c r="S2575" s="98">
        <f t="shared" si="298"/>
        <v>765.25377985164516</v>
      </c>
      <c r="T2575" s="101">
        <v>9.1982988284693832</v>
      </c>
    </row>
    <row r="2576" spans="2:20" x14ac:dyDescent="0.2">
      <c r="B2576" s="100">
        <v>43768.166666666664</v>
      </c>
      <c r="C2576" s="98">
        <v>7.3359583079380295</v>
      </c>
      <c r="D2576" s="98">
        <f t="shared" si="295"/>
        <v>11.588565683266362</v>
      </c>
      <c r="E2576" s="98">
        <v>68.726388888888891</v>
      </c>
      <c r="F2576" s="98">
        <f t="shared" si="293"/>
        <v>79.723644571956854</v>
      </c>
      <c r="G2576" s="98">
        <v>17219.420505051614</v>
      </c>
      <c r="H2576" s="98">
        <v>0</v>
      </c>
      <c r="I2576" s="98">
        <v>50006</v>
      </c>
      <c r="J2576" s="98">
        <f t="shared" si="296"/>
        <v>68.726388888888891</v>
      </c>
      <c r="K2576" s="98">
        <v>20410.502066695692</v>
      </c>
      <c r="L2576" s="98">
        <f t="shared" si="297"/>
        <v>380.92567535340783</v>
      </c>
      <c r="M2576" s="98">
        <f t="shared" si="292"/>
        <v>374.76651083424991</v>
      </c>
      <c r="N2576" s="98">
        <v>6293.6393485514327</v>
      </c>
      <c r="O2576" s="98">
        <v>7192.9666666666662</v>
      </c>
      <c r="P2576" s="98">
        <v>395.80675925927028</v>
      </c>
      <c r="Q2576" s="98">
        <v>14.881083905862438</v>
      </c>
      <c r="R2576" s="98">
        <f t="shared" si="294"/>
        <v>15.742905703814635</v>
      </c>
      <c r="S2576" s="98">
        <f t="shared" si="298"/>
        <v>892.86503435174632</v>
      </c>
      <c r="T2576" s="101">
        <v>8.1531973844269903</v>
      </c>
    </row>
    <row r="2577" spans="2:20" x14ac:dyDescent="0.2">
      <c r="B2577" s="100">
        <v>43768.208333333336</v>
      </c>
      <c r="C2577" s="98">
        <v>6.7301270426408806</v>
      </c>
      <c r="D2577" s="98">
        <f t="shared" si="295"/>
        <v>11.582692192264135</v>
      </c>
      <c r="E2577" s="98">
        <v>78.342222222222219</v>
      </c>
      <c r="F2577" s="98">
        <f t="shared" si="293"/>
        <v>80.237741794179072</v>
      </c>
      <c r="G2577" s="98">
        <v>21752.618000000217</v>
      </c>
      <c r="H2577" s="98">
        <v>0</v>
      </c>
      <c r="I2577" s="98">
        <v>50006</v>
      </c>
      <c r="J2577" s="98">
        <f t="shared" si="296"/>
        <v>78.342222222222219</v>
      </c>
      <c r="K2577" s="98">
        <v>23569.161081814236</v>
      </c>
      <c r="L2577" s="98">
        <f t="shared" si="297"/>
        <v>377.51335824885518</v>
      </c>
      <c r="M2577" s="98">
        <f t="shared" si="292"/>
        <v>374.86681384236789</v>
      </c>
      <c r="N2577" s="98">
        <v>5867.006673177083</v>
      </c>
      <c r="O2577" s="98">
        <v>7194.8024999999998</v>
      </c>
      <c r="P2577" s="98">
        <v>395.54422839505804</v>
      </c>
      <c r="Q2577" s="98">
        <v>18.03087014620283</v>
      </c>
      <c r="R2577" s="98">
        <f t="shared" si="294"/>
        <v>15.628484897342696</v>
      </c>
      <c r="S2577" s="98">
        <f t="shared" si="298"/>
        <v>1081.8522087721699</v>
      </c>
      <c r="T2577" s="101">
        <v>7.5390076992412407</v>
      </c>
    </row>
    <row r="2578" spans="2:20" x14ac:dyDescent="0.2">
      <c r="B2578" s="100">
        <v>43768.25</v>
      </c>
      <c r="C2578" s="98">
        <v>6.4325286582161469</v>
      </c>
      <c r="D2578" s="98">
        <f t="shared" si="295"/>
        <v>11.578874783316239</v>
      </c>
      <c r="E2578" s="98">
        <v>73.927256944444451</v>
      </c>
      <c r="F2578" s="98">
        <f t="shared" si="293"/>
        <v>79.881817315012412</v>
      </c>
      <c r="G2578" s="98">
        <v>26435.216666666667</v>
      </c>
      <c r="H2578" s="98">
        <v>1.6493055555555556E-2</v>
      </c>
      <c r="I2578" s="98">
        <v>50006.749444444446</v>
      </c>
      <c r="J2578" s="98">
        <f t="shared" si="296"/>
        <v>73.910763888888894</v>
      </c>
      <c r="K2578" s="98">
        <v>24463.538804253472</v>
      </c>
      <c r="L2578" s="98">
        <f t="shared" si="297"/>
        <v>381.56899864273919</v>
      </c>
      <c r="M2578" s="98">
        <f t="shared" si="292"/>
        <v>375.08888473482904</v>
      </c>
      <c r="N2578" s="98">
        <v>5662.6707788085942</v>
      </c>
      <c r="O2578" s="98">
        <v>7197.1350000000002</v>
      </c>
      <c r="P2578" s="98">
        <v>395.41115740737979</v>
      </c>
      <c r="Q2578" s="98">
        <v>13.842158764640594</v>
      </c>
      <c r="R2578" s="98">
        <f t="shared" si="294"/>
        <v>15.352361921546757</v>
      </c>
      <c r="S2578" s="98">
        <f t="shared" si="298"/>
        <v>830.52952587843561</v>
      </c>
      <c r="T2578" s="101">
        <v>7.175689359505971</v>
      </c>
    </row>
    <row r="2579" spans="2:20" x14ac:dyDescent="0.2">
      <c r="B2579" s="100">
        <v>43768.291666666664</v>
      </c>
      <c r="C2579" s="98">
        <v>6.7678378228781124</v>
      </c>
      <c r="D2579" s="98">
        <f t="shared" si="295"/>
        <v>11.58479368327083</v>
      </c>
      <c r="E2579" s="98">
        <v>79.762592592570513</v>
      </c>
      <c r="F2579" s="98">
        <f t="shared" si="293"/>
        <v>80.314353500623938</v>
      </c>
      <c r="G2579" s="98">
        <v>30933.942383513582</v>
      </c>
      <c r="H2579" s="98">
        <v>17.772526041666666</v>
      </c>
      <c r="I2579" s="98">
        <v>35930.415277777778</v>
      </c>
      <c r="J2579" s="98">
        <f t="shared" si="296"/>
        <v>61.990066550903848</v>
      </c>
      <c r="K2579" s="98">
        <v>24467.576171875</v>
      </c>
      <c r="L2579" s="98">
        <f t="shared" si="297"/>
        <v>381.51690348127232</v>
      </c>
      <c r="M2579" s="98">
        <f t="shared" si="292"/>
        <v>375.40245394759313</v>
      </c>
      <c r="N2579" s="98">
        <v>5810.3972473144531</v>
      </c>
      <c r="O2579" s="98">
        <v>7204.541666666667</v>
      </c>
      <c r="P2579" s="98">
        <v>395.83040404039951</v>
      </c>
      <c r="Q2579" s="98">
        <v>14.313500559127165</v>
      </c>
      <c r="R2579" s="98">
        <f t="shared" si="294"/>
        <v>15.026296683719194</v>
      </c>
      <c r="S2579" s="98">
        <f t="shared" si="298"/>
        <v>858.81003354762993</v>
      </c>
      <c r="T2579" s="101">
        <v>7.1703521120796605</v>
      </c>
    </row>
    <row r="2580" spans="2:20" x14ac:dyDescent="0.2">
      <c r="B2580" s="100">
        <v>43768.333333333336</v>
      </c>
      <c r="C2580" s="98">
        <v>7.57344425632101</v>
      </c>
      <c r="D2580" s="98">
        <f t="shared" si="295"/>
        <v>11.572000238128043</v>
      </c>
      <c r="E2580" s="98">
        <v>61.216944444444444</v>
      </c>
      <c r="F2580" s="98">
        <f t="shared" si="293"/>
        <v>79.591402111735064</v>
      </c>
      <c r="G2580" s="98">
        <v>35490.73296296411</v>
      </c>
      <c r="H2580" s="98">
        <v>61.212543402777776</v>
      </c>
      <c r="I2580" s="98">
        <v>3507.0550434027778</v>
      </c>
      <c r="J2580" s="98">
        <f t="shared" si="296"/>
        <v>4.401041666667993E-3</v>
      </c>
      <c r="K2580" s="98">
        <v>24467.576171875</v>
      </c>
      <c r="L2580" s="98">
        <f t="shared" si="297"/>
        <v>377.54851734371647</v>
      </c>
      <c r="M2580" s="98">
        <f t="shared" si="292"/>
        <v>375.53078446651153</v>
      </c>
      <c r="N2580" s="98">
        <v>6335.4486909993493</v>
      </c>
      <c r="O2580" s="98">
        <v>7196.91</v>
      </c>
      <c r="P2580" s="98">
        <v>395.98472222222222</v>
      </c>
      <c r="Q2580" s="98">
        <v>18.436204878505734</v>
      </c>
      <c r="R2580" s="98">
        <f t="shared" si="294"/>
        <v>14.910073417887835</v>
      </c>
      <c r="S2580" s="98">
        <f t="shared" si="298"/>
        <v>1106.172292710344</v>
      </c>
      <c r="T2580" s="101">
        <v>7.6718077011753083</v>
      </c>
    </row>
    <row r="2581" spans="2:20" x14ac:dyDescent="0.2">
      <c r="B2581" s="100">
        <v>43768.375</v>
      </c>
      <c r="C2581" s="98">
        <v>9.9561308030722042</v>
      </c>
      <c r="D2581" s="98">
        <f t="shared" si="295"/>
        <v>11.498608342110693</v>
      </c>
      <c r="E2581" s="98">
        <v>95.374166666666667</v>
      </c>
      <c r="F2581" s="98">
        <f t="shared" si="293"/>
        <v>80.61893999052306</v>
      </c>
      <c r="G2581" s="98">
        <v>40268.930555555555</v>
      </c>
      <c r="H2581" s="98">
        <v>18.346983506944444</v>
      </c>
      <c r="I2581" s="98">
        <v>5729.9008691750632</v>
      </c>
      <c r="J2581" s="98">
        <f t="shared" si="296"/>
        <v>77.027183159722227</v>
      </c>
      <c r="K2581" s="98">
        <v>24467.576171875</v>
      </c>
      <c r="L2581" s="98">
        <f t="shared" si="297"/>
        <v>377.80801686491714</v>
      </c>
      <c r="M2581" s="98">
        <f t="shared" si="292"/>
        <v>375.79380010378964</v>
      </c>
      <c r="N2581" s="98">
        <v>7980.9880383300779</v>
      </c>
      <c r="O2581" s="98">
        <v>7187.038333333333</v>
      </c>
      <c r="P2581" s="98">
        <v>395.79722222222222</v>
      </c>
      <c r="Q2581" s="98">
        <v>17.989205357305085</v>
      </c>
      <c r="R2581" s="98">
        <f t="shared" si="294"/>
        <v>14.781930465794986</v>
      </c>
      <c r="S2581" s="98">
        <f t="shared" si="298"/>
        <v>1079.3523214383051</v>
      </c>
      <c r="T2581" s="101">
        <v>9.4085924655799875</v>
      </c>
    </row>
    <row r="2582" spans="2:20" x14ac:dyDescent="0.2">
      <c r="B2582" s="100">
        <v>43768.416666666664</v>
      </c>
      <c r="C2582" s="98">
        <v>13.522789673008567</v>
      </c>
      <c r="D2582" s="98">
        <f t="shared" si="295"/>
        <v>11.464281605319655</v>
      </c>
      <c r="E2582" s="98">
        <v>73.953333333333333</v>
      </c>
      <c r="F2582" s="98">
        <f t="shared" si="293"/>
        <v>81.596845083115653</v>
      </c>
      <c r="G2582" s="98">
        <v>44375.188888888886</v>
      </c>
      <c r="H2582" s="98">
        <v>17.735883246527777</v>
      </c>
      <c r="I2582" s="98">
        <v>6893.1979888889073</v>
      </c>
      <c r="J2582" s="98">
        <f t="shared" si="296"/>
        <v>56.217450086805556</v>
      </c>
      <c r="K2582" s="98">
        <v>24467.576171875</v>
      </c>
      <c r="L2582" s="98">
        <f t="shared" si="297"/>
        <v>384.83510604469313</v>
      </c>
      <c r="M2582" s="98">
        <f t="shared" si="292"/>
        <v>376.13847172401137</v>
      </c>
      <c r="N2582" s="98">
        <v>10525.924465332031</v>
      </c>
      <c r="O2582" s="98">
        <v>7251.5625</v>
      </c>
      <c r="P2582" s="98">
        <v>395.99648148150908</v>
      </c>
      <c r="Q2582" s="98">
        <v>11.16137543681595</v>
      </c>
      <c r="R2582" s="98">
        <f t="shared" si="294"/>
        <v>14.436207533846172</v>
      </c>
      <c r="S2582" s="98">
        <f t="shared" si="298"/>
        <v>669.68252620895703</v>
      </c>
      <c r="T2582" s="101">
        <v>12.5903793794026</v>
      </c>
    </row>
    <row r="2583" spans="2:20" x14ac:dyDescent="0.2">
      <c r="B2583" s="100">
        <v>43768.458333333336</v>
      </c>
      <c r="C2583" s="98">
        <v>16.25717960940467</v>
      </c>
      <c r="D2583" s="98">
        <f t="shared" si="295"/>
        <v>11.519912756170703</v>
      </c>
      <c r="E2583" s="98">
        <v>62.304722222222225</v>
      </c>
      <c r="F2583" s="98">
        <f t="shared" si="293"/>
        <v>80.676831194227574</v>
      </c>
      <c r="G2583" s="98">
        <v>48839.217592596477</v>
      </c>
      <c r="H2583" s="98">
        <v>18.903143919153244</v>
      </c>
      <c r="I2583" s="98">
        <v>8068.3283333333329</v>
      </c>
      <c r="J2583" s="98">
        <f t="shared" si="296"/>
        <v>43.40157830306898</v>
      </c>
      <c r="K2583" s="98">
        <v>24467.576171875</v>
      </c>
      <c r="L2583" s="98">
        <f t="shared" si="297"/>
        <v>376.36333259573411</v>
      </c>
      <c r="M2583" s="98">
        <f t="shared" si="292"/>
        <v>379.36920485790785</v>
      </c>
      <c r="N2583" s="98">
        <v>12151.697341308594</v>
      </c>
      <c r="O2583" s="98">
        <v>7882.6916666666666</v>
      </c>
      <c r="P2583" s="98">
        <v>396.02666666666664</v>
      </c>
      <c r="Q2583" s="98">
        <v>19.663334070932535</v>
      </c>
      <c r="R2583" s="98">
        <f t="shared" si="294"/>
        <v>14.413221313526209</v>
      </c>
      <c r="S2583" s="98">
        <f t="shared" si="298"/>
        <v>1179.8000442559521</v>
      </c>
      <c r="T2583" s="101">
        <v>15.333838419937367</v>
      </c>
    </row>
    <row r="2584" spans="2:20" x14ac:dyDescent="0.2">
      <c r="B2584" s="100">
        <v>43768.5</v>
      </c>
      <c r="C2584" s="98">
        <v>16.529292518297833</v>
      </c>
      <c r="D2584" s="98">
        <f t="shared" si="295"/>
        <v>11.607372586184312</v>
      </c>
      <c r="E2584" s="98">
        <v>77.931666666666672</v>
      </c>
      <c r="F2584" s="98">
        <f t="shared" si="293"/>
        <v>80.557884434968329</v>
      </c>
      <c r="G2584" s="98">
        <v>53123.055555555555</v>
      </c>
      <c r="H2584" s="98">
        <v>2.947732204861111</v>
      </c>
      <c r="I2584" s="98">
        <v>8691.6127074067535</v>
      </c>
      <c r="J2584" s="98">
        <f t="shared" si="296"/>
        <v>74.983934461805561</v>
      </c>
      <c r="K2584" s="98">
        <v>24467.576171875</v>
      </c>
      <c r="L2584" s="98">
        <f t="shared" si="297"/>
        <v>378.0959896707347</v>
      </c>
      <c r="M2584" s="98">
        <f t="shared" si="292"/>
        <v>381.11114053727994</v>
      </c>
      <c r="N2584" s="98">
        <v>12284.937753092448</v>
      </c>
      <c r="O2584" s="98">
        <v>7988.2983333333332</v>
      </c>
      <c r="P2584" s="98">
        <v>396.06138888888887</v>
      </c>
      <c r="Q2584" s="98">
        <v>17.965399218154197</v>
      </c>
      <c r="R2584" s="98">
        <f t="shared" si="294"/>
        <v>14.734889029214962</v>
      </c>
      <c r="S2584" s="98">
        <f t="shared" si="298"/>
        <v>1077.9239530892519</v>
      </c>
      <c r="T2584" s="101">
        <v>16.716876575858592</v>
      </c>
    </row>
    <row r="2585" spans="2:20" x14ac:dyDescent="0.2">
      <c r="B2585" s="100">
        <v>43768.541666666664</v>
      </c>
      <c r="C2585" s="98">
        <v>15.431763496928745</v>
      </c>
      <c r="D2585" s="98">
        <f t="shared" si="295"/>
        <v>11.657037490019325</v>
      </c>
      <c r="E2585" s="98">
        <v>93.560213675205077</v>
      </c>
      <c r="F2585" s="98">
        <f t="shared" si="293"/>
        <v>80.851724356620366</v>
      </c>
      <c r="G2585" s="98">
        <v>58572.080641023713</v>
      </c>
      <c r="H2585" s="98">
        <v>16.603917100694446</v>
      </c>
      <c r="I2585" s="98">
        <v>9240.493386244576</v>
      </c>
      <c r="J2585" s="98">
        <f t="shared" si="296"/>
        <v>76.956296574510631</v>
      </c>
      <c r="K2585" s="98">
        <v>24467.576171875</v>
      </c>
      <c r="L2585" s="98">
        <f t="shared" si="297"/>
        <v>387.90150524166722</v>
      </c>
      <c r="M2585" s="98">
        <f t="shared" si="292"/>
        <v>381.47795781649785</v>
      </c>
      <c r="N2585" s="98">
        <v>11679.179480794272</v>
      </c>
      <c r="O2585" s="98">
        <v>7594.9916666666668</v>
      </c>
      <c r="P2585" s="98">
        <v>395.99472222222221</v>
      </c>
      <c r="Q2585" s="98">
        <v>8.0932169805549918</v>
      </c>
      <c r="R2585" s="98">
        <f t="shared" si="294"/>
        <v>14.392423601848842</v>
      </c>
      <c r="S2585" s="98">
        <f t="shared" si="298"/>
        <v>485.59301883329954</v>
      </c>
      <c r="T2585" s="101">
        <v>16.346505616086393</v>
      </c>
    </row>
    <row r="2586" spans="2:20" x14ac:dyDescent="0.2">
      <c r="B2586" s="100">
        <v>43768.583333333336</v>
      </c>
      <c r="C2586" s="98">
        <v>14.772540591028001</v>
      </c>
      <c r="D2586" s="98">
        <f t="shared" si="295"/>
        <v>11.694962778483948</v>
      </c>
      <c r="E2586" s="98">
        <v>81.899700854685577</v>
      </c>
      <c r="F2586" s="98">
        <f t="shared" si="293"/>
        <v>81.025465018100576</v>
      </c>
      <c r="G2586" s="98">
        <v>63563.076797386275</v>
      </c>
      <c r="H2586" s="98">
        <v>55.748980034722223</v>
      </c>
      <c r="I2586" s="98">
        <v>12447.376599999667</v>
      </c>
      <c r="J2586" s="98">
        <f t="shared" si="296"/>
        <v>26.150720819963354</v>
      </c>
      <c r="K2586" s="98">
        <v>24467.576171875</v>
      </c>
      <c r="L2586" s="98">
        <f t="shared" si="297"/>
        <v>380.51278879510858</v>
      </c>
      <c r="M2586" s="98">
        <f t="shared" si="292"/>
        <v>381.17356603670601</v>
      </c>
      <c r="N2586" s="98">
        <v>11300.506104329426</v>
      </c>
      <c r="O2586" s="98">
        <v>7385.39</v>
      </c>
      <c r="P2586" s="98">
        <v>396.11393518518241</v>
      </c>
      <c r="Q2586" s="98">
        <v>15.601146390073829</v>
      </c>
      <c r="R2586" s="98">
        <f t="shared" si="294"/>
        <v>14.711504810652963</v>
      </c>
      <c r="S2586" s="98">
        <f t="shared" si="298"/>
        <v>936.06878340442972</v>
      </c>
      <c r="T2586" s="101">
        <v>15.466845337306408</v>
      </c>
    </row>
    <row r="2587" spans="2:20" x14ac:dyDescent="0.2">
      <c r="B2587" s="100">
        <v>43768.625</v>
      </c>
      <c r="C2587" s="98">
        <v>14.222557154231602</v>
      </c>
      <c r="D2587" s="98">
        <f t="shared" si="295"/>
        <v>11.723411878982747</v>
      </c>
      <c r="E2587" s="98">
        <v>87.937799145264762</v>
      </c>
      <c r="F2587" s="98">
        <f t="shared" si="293"/>
        <v>81.046785352856986</v>
      </c>
      <c r="G2587" s="98">
        <v>68892.192771081929</v>
      </c>
      <c r="H2587" s="98">
        <v>25.379481336805554</v>
      </c>
      <c r="I2587" s="98">
        <v>14376.754672260549</v>
      </c>
      <c r="J2587" s="98">
        <f t="shared" si="296"/>
        <v>62.558317808459208</v>
      </c>
      <c r="K2587" s="98">
        <v>24467.576171875</v>
      </c>
      <c r="L2587" s="98">
        <f t="shared" si="297"/>
        <v>384.24717682854839</v>
      </c>
      <c r="M2587" s="98">
        <f t="shared" ref="M2587:M2650" si="299">AVERAGE(L2564:L2587)</f>
        <v>381.34788467463909</v>
      </c>
      <c r="N2587" s="98">
        <v>11000.028290201823</v>
      </c>
      <c r="O2587" s="98">
        <v>7291.9375</v>
      </c>
      <c r="P2587" s="98">
        <v>395.68416666666667</v>
      </c>
      <c r="Q2587" s="98">
        <v>11.436989838118251</v>
      </c>
      <c r="R2587" s="98">
        <f t="shared" si="294"/>
        <v>14.526468580127391</v>
      </c>
      <c r="S2587" s="98">
        <f t="shared" si="298"/>
        <v>686.21939028709505</v>
      </c>
      <c r="T2587" s="101">
        <v>15.040976559103907</v>
      </c>
    </row>
    <row r="2588" spans="2:20" x14ac:dyDescent="0.2">
      <c r="B2588" s="100">
        <v>43768.666666666664</v>
      </c>
      <c r="C2588" s="98">
        <v>13.549533369276258</v>
      </c>
      <c r="D2588" s="98">
        <f t="shared" si="295"/>
        <v>11.735550729826214</v>
      </c>
      <c r="E2588" s="98">
        <v>86.272222222222226</v>
      </c>
      <c r="F2588" s="98">
        <f t="shared" si="293"/>
        <v>81.062616371376336</v>
      </c>
      <c r="G2588" s="98">
        <v>73864.349444444451</v>
      </c>
      <c r="H2588" s="98">
        <v>19.749728732638889</v>
      </c>
      <c r="I2588" s="98">
        <v>15698.755044444601</v>
      </c>
      <c r="J2588" s="98">
        <f t="shared" si="296"/>
        <v>66.52249348958334</v>
      </c>
      <c r="K2588" s="98">
        <v>24467.576171875</v>
      </c>
      <c r="L2588" s="98">
        <f t="shared" si="297"/>
        <v>381.52295779568868</v>
      </c>
      <c r="M2588" s="98">
        <f t="shared" si="299"/>
        <v>381.11191005690733</v>
      </c>
      <c r="N2588" s="98">
        <v>10661.512309570313</v>
      </c>
      <c r="O2588" s="98">
        <v>7226.6091666666671</v>
      </c>
      <c r="P2588" s="98">
        <v>396.02166666666665</v>
      </c>
      <c r="Q2588" s="98">
        <v>14.498708870977991</v>
      </c>
      <c r="R2588" s="98">
        <f t="shared" si="294"/>
        <v>14.767394972551616</v>
      </c>
      <c r="S2588" s="98">
        <f t="shared" si="298"/>
        <v>869.92253225867944</v>
      </c>
      <c r="T2588" s="101">
        <v>14.560020251828892</v>
      </c>
    </row>
    <row r="2589" spans="2:20" x14ac:dyDescent="0.2">
      <c r="B2589" s="100">
        <v>43768.708333333336</v>
      </c>
      <c r="C2589" s="98">
        <v>13.023917367840962</v>
      </c>
      <c r="D2589" s="98">
        <f t="shared" si="295"/>
        <v>11.745670602027346</v>
      </c>
      <c r="E2589" s="98">
        <v>75.289027777777775</v>
      </c>
      <c r="F2589" s="98">
        <f t="shared" ref="F2589:F2652" si="300">AVERAGE(E2566:E2589)</f>
        <v>80.550145306561504</v>
      </c>
      <c r="G2589" s="98">
        <v>78794.085706019134</v>
      </c>
      <c r="H2589" s="98">
        <v>20.344845920138887</v>
      </c>
      <c r="I2589" s="98">
        <v>17008.176944444444</v>
      </c>
      <c r="J2589" s="98">
        <f t="shared" si="296"/>
        <v>54.944181857638888</v>
      </c>
      <c r="K2589" s="98">
        <v>24467.576171875</v>
      </c>
      <c r="L2589" s="98">
        <f t="shared" si="297"/>
        <v>381.68946938608667</v>
      </c>
      <c r="M2589" s="98">
        <f t="shared" si="299"/>
        <v>381.22749069391676</v>
      </c>
      <c r="N2589" s="98">
        <v>10257.872938639322</v>
      </c>
      <c r="O2589" s="98">
        <v>7191.53</v>
      </c>
      <c r="P2589" s="98">
        <v>395.93962962961859</v>
      </c>
      <c r="Q2589" s="98">
        <v>14.250160243531896</v>
      </c>
      <c r="R2589" s="98">
        <f t="shared" ref="R2589:R2652" si="301">AVERAGE(Q2566:Q2589)</f>
        <v>14.68507436640585</v>
      </c>
      <c r="S2589" s="98">
        <f t="shared" si="298"/>
        <v>855.00961461191378</v>
      </c>
      <c r="T2589" s="101">
        <v>13.869084956363109</v>
      </c>
    </row>
    <row r="2590" spans="2:20" x14ac:dyDescent="0.2">
      <c r="B2590" s="100">
        <v>43768.75</v>
      </c>
      <c r="C2590" s="98">
        <v>12.79947764131758</v>
      </c>
      <c r="D2590" s="98">
        <f t="shared" si="295"/>
        <v>11.758250534689109</v>
      </c>
      <c r="E2590" s="98">
        <v>88.020833333333329</v>
      </c>
      <c r="F2590" s="98">
        <f t="shared" si="300"/>
        <v>81.199694969861213</v>
      </c>
      <c r="G2590" s="98">
        <v>83624.044444444444</v>
      </c>
      <c r="H2590" s="98">
        <v>22.806456163194444</v>
      </c>
      <c r="I2590" s="98">
        <v>18303.002222222221</v>
      </c>
      <c r="J2590" s="98">
        <f t="shared" si="296"/>
        <v>65.214377170138889</v>
      </c>
      <c r="K2590" s="98">
        <v>24467.576171875</v>
      </c>
      <c r="L2590" s="98">
        <f t="shared" si="297"/>
        <v>380.83845312424836</v>
      </c>
      <c r="M2590" s="98">
        <f t="shared" si="299"/>
        <v>381.14938568742031</v>
      </c>
      <c r="N2590" s="98">
        <v>10065.429230143229</v>
      </c>
      <c r="O2590" s="98">
        <v>7188.8325000000004</v>
      </c>
      <c r="P2590" s="98">
        <v>395.83981481485898</v>
      </c>
      <c r="Q2590" s="98">
        <v>15.001361690610647</v>
      </c>
      <c r="R2590" s="98">
        <f t="shared" si="301"/>
        <v>14.761331379077012</v>
      </c>
      <c r="S2590" s="98">
        <f t="shared" si="298"/>
        <v>900.08170143663881</v>
      </c>
      <c r="T2590" s="101">
        <v>13.429740298866074</v>
      </c>
    </row>
    <row r="2591" spans="2:20" x14ac:dyDescent="0.2">
      <c r="B2591" s="100">
        <v>43768.791666666664</v>
      </c>
      <c r="C2591" s="98">
        <v>12.84402208911048</v>
      </c>
      <c r="D2591" s="98">
        <f t="shared" si="295"/>
        <v>11.767805467305903</v>
      </c>
      <c r="E2591" s="98">
        <v>82.281510416666663</v>
      </c>
      <c r="F2591" s="98">
        <f t="shared" si="300"/>
        <v>80.428311144629717</v>
      </c>
      <c r="G2591" s="98">
        <v>88187.751282052195</v>
      </c>
      <c r="H2591" s="98">
        <v>22.062586805555554</v>
      </c>
      <c r="I2591" s="98">
        <v>19590.614166667063</v>
      </c>
      <c r="J2591" s="98">
        <f t="shared" si="296"/>
        <v>60.218923611111109</v>
      </c>
      <c r="K2591" s="98">
        <v>24467.576171875</v>
      </c>
      <c r="L2591" s="98">
        <f t="shared" si="297"/>
        <v>383.5714416097353</v>
      </c>
      <c r="M2591" s="98">
        <f t="shared" si="299"/>
        <v>381.12839552222687</v>
      </c>
      <c r="N2591" s="98">
        <v>10086.689581705728</v>
      </c>
      <c r="O2591" s="98">
        <v>7188.2058333333334</v>
      </c>
      <c r="P2591" s="98">
        <v>395.95879629611971</v>
      </c>
      <c r="Q2591" s="98">
        <v>12.3873546863844</v>
      </c>
      <c r="R2591" s="98">
        <f t="shared" si="301"/>
        <v>14.776499785005557</v>
      </c>
      <c r="S2591" s="98">
        <f t="shared" si="298"/>
        <v>743.24128118306396</v>
      </c>
      <c r="T2591" s="101">
        <v>13.392670070030695</v>
      </c>
    </row>
    <row r="2592" spans="2:20" x14ac:dyDescent="0.2">
      <c r="B2592" s="100">
        <v>43768.833333333336</v>
      </c>
      <c r="C2592" s="98">
        <v>13.082072572944066</v>
      </c>
      <c r="D2592" s="98">
        <f t="shared" si="295"/>
        <v>11.773721512579696</v>
      </c>
      <c r="E2592" s="98">
        <v>79.168611111111105</v>
      </c>
      <c r="F2592" s="98">
        <f t="shared" si="300"/>
        <v>80.228218552037134</v>
      </c>
      <c r="G2592" s="98">
        <v>93164.655452678475</v>
      </c>
      <c r="H2592" s="98">
        <v>19.840798611111111</v>
      </c>
      <c r="I2592" s="98">
        <v>20888.692266666891</v>
      </c>
      <c r="J2592" s="98">
        <f t="shared" si="296"/>
        <v>59.327812499999993</v>
      </c>
      <c r="K2592" s="98">
        <v>24467.576171875</v>
      </c>
      <c r="L2592" s="98">
        <f t="shared" si="297"/>
        <v>379.54915209480043</v>
      </c>
      <c r="M2592" s="98">
        <f t="shared" si="299"/>
        <v>381.14136231004574</v>
      </c>
      <c r="N2592" s="98">
        <v>10266.568610026041</v>
      </c>
      <c r="O2592" s="98">
        <v>7203.8441666666668</v>
      </c>
      <c r="P2592" s="98">
        <v>396.00694444444446</v>
      </c>
      <c r="Q2592" s="98">
        <v>16.457792349644006</v>
      </c>
      <c r="R2592" s="98">
        <f t="shared" si="301"/>
        <v>14.753826207063058</v>
      </c>
      <c r="S2592" s="98">
        <f t="shared" si="298"/>
        <v>987.46754097864039</v>
      </c>
      <c r="T2592" s="101">
        <v>13.506008283269152</v>
      </c>
    </row>
    <row r="2593" spans="2:20" x14ac:dyDescent="0.2">
      <c r="B2593" s="100">
        <v>43768.875</v>
      </c>
      <c r="C2593" s="98">
        <v>13.754719724075274</v>
      </c>
      <c r="D2593" s="98">
        <f t="shared" si="295"/>
        <v>11.788876896367634</v>
      </c>
      <c r="E2593" s="98">
        <v>69.995555555555555</v>
      </c>
      <c r="F2593" s="98">
        <f t="shared" si="300"/>
        <v>80.10487364462972</v>
      </c>
      <c r="G2593" s="98">
        <v>97638.616296298642</v>
      </c>
      <c r="H2593" s="98">
        <v>19.683539496527779</v>
      </c>
      <c r="I2593" s="98">
        <v>22167.96</v>
      </c>
      <c r="J2593" s="98">
        <f t="shared" si="296"/>
        <v>50.312016059027776</v>
      </c>
      <c r="K2593" s="98">
        <v>24467.576171875</v>
      </c>
      <c r="L2593" s="98">
        <f t="shared" si="297"/>
        <v>379.60321747664977</v>
      </c>
      <c r="M2593" s="98">
        <f t="shared" si="299"/>
        <v>380.839668056329</v>
      </c>
      <c r="N2593" s="98">
        <v>10716.170783691407</v>
      </c>
      <c r="O2593" s="98">
        <v>7242.248333333333</v>
      </c>
      <c r="P2593" s="98">
        <v>395.84249999999997</v>
      </c>
      <c r="Q2593" s="98">
        <v>16.23928252335017</v>
      </c>
      <c r="R2593" s="98">
        <f t="shared" si="301"/>
        <v>15.051238053372382</v>
      </c>
      <c r="S2593" s="98">
        <f t="shared" si="298"/>
        <v>974.35695140101018</v>
      </c>
      <c r="T2593" s="101">
        <v>14.111819351653653</v>
      </c>
    </row>
    <row r="2594" spans="2:20" x14ac:dyDescent="0.2">
      <c r="B2594" s="100">
        <v>43768.916666666664</v>
      </c>
      <c r="C2594" s="98">
        <v>13.819867755983852</v>
      </c>
      <c r="D2594" s="98">
        <f t="shared" si="295"/>
        <v>11.793211260623885</v>
      </c>
      <c r="E2594" s="98">
        <v>77.718425925903844</v>
      </c>
      <c r="F2594" s="98">
        <f t="shared" si="300"/>
        <v>79.943986298949795</v>
      </c>
      <c r="G2594" s="98">
        <v>102443.01816239039</v>
      </c>
      <c r="H2594" s="98">
        <v>24.533528645833332</v>
      </c>
      <c r="I2594" s="98">
        <v>23452.949978016881</v>
      </c>
      <c r="J2594" s="98">
        <f t="shared" si="296"/>
        <v>53.184897280070516</v>
      </c>
      <c r="K2594" s="98">
        <v>24467.576171875</v>
      </c>
      <c r="L2594" s="98">
        <f t="shared" si="297"/>
        <v>381.88821416461104</v>
      </c>
      <c r="M2594" s="98">
        <f t="shared" si="299"/>
        <v>380.93985785219473</v>
      </c>
      <c r="N2594" s="98">
        <v>10800.267358398438</v>
      </c>
      <c r="O2594" s="98">
        <v>7257.9883333333337</v>
      </c>
      <c r="P2594" s="98">
        <v>396.07064814814265</v>
      </c>
      <c r="Q2594" s="98">
        <v>14.182433983531599</v>
      </c>
      <c r="R2594" s="98">
        <f t="shared" si="301"/>
        <v>14.940357671086707</v>
      </c>
      <c r="S2594" s="98">
        <f t="shared" si="298"/>
        <v>850.94603901189589</v>
      </c>
      <c r="T2594" s="101">
        <v>14.444698261631808</v>
      </c>
    </row>
    <row r="2595" spans="2:20" x14ac:dyDescent="0.2">
      <c r="B2595" s="100">
        <v>43768.958333333336</v>
      </c>
      <c r="C2595" s="98">
        <v>13.647818172242907</v>
      </c>
      <c r="D2595" s="98">
        <f t="shared" si="295"/>
        <v>11.814365687850449</v>
      </c>
      <c r="E2595" s="98">
        <v>82.802182539684907</v>
      </c>
      <c r="F2595" s="98">
        <f t="shared" si="300"/>
        <v>80.002779889618807</v>
      </c>
      <c r="G2595" s="98">
        <v>107139.29551282128</v>
      </c>
      <c r="H2595" s="98">
        <v>19.197005208333334</v>
      </c>
      <c r="I2595" s="98">
        <v>24716.641388889253</v>
      </c>
      <c r="J2595" s="98">
        <f t="shared" si="296"/>
        <v>63.60517733135157</v>
      </c>
      <c r="K2595" s="98">
        <v>24467.576171875</v>
      </c>
      <c r="L2595" s="98">
        <f t="shared" si="297"/>
        <v>381.656267967845</v>
      </c>
      <c r="M2595" s="98">
        <f t="shared" si="299"/>
        <v>380.9463323652746</v>
      </c>
      <c r="N2595" s="98">
        <v>10678.549780273437</v>
      </c>
      <c r="O2595" s="98">
        <v>7240.8133333333335</v>
      </c>
      <c r="P2595" s="98">
        <v>395.68476851851574</v>
      </c>
      <c r="Q2595" s="98">
        <v>14.028500550670756</v>
      </c>
      <c r="R2595" s="98">
        <f t="shared" si="301"/>
        <v>14.928306383315379</v>
      </c>
      <c r="S2595" s="98">
        <f t="shared" si="298"/>
        <v>841.71003304024543</v>
      </c>
      <c r="T2595" s="101">
        <v>14.363212487366464</v>
      </c>
    </row>
    <row r="2596" spans="2:20" x14ac:dyDescent="0.2">
      <c r="B2596" s="100">
        <v>43769</v>
      </c>
      <c r="C2596" s="98">
        <v>13.074075869984098</v>
      </c>
      <c r="D2596" s="98">
        <f t="shared" si="295"/>
        <v>11.835870044608557</v>
      </c>
      <c r="E2596" s="98">
        <v>75.590537037038146</v>
      </c>
      <c r="F2596" s="98">
        <f t="shared" si="300"/>
        <v>79.618900912885081</v>
      </c>
      <c r="G2596" s="98">
        <v>111977.38927392695</v>
      </c>
      <c r="H2596" s="98">
        <v>19.522363281250001</v>
      </c>
      <c r="I2596" s="98">
        <v>25993.481111111112</v>
      </c>
      <c r="J2596" s="98">
        <f t="shared" si="296"/>
        <v>56.068173755788145</v>
      </c>
      <c r="K2596" s="98">
        <v>24467.576171875</v>
      </c>
      <c r="L2596" s="98">
        <f t="shared" si="297"/>
        <v>378.95397651581146</v>
      </c>
      <c r="M2596" s="98">
        <f t="shared" si="299"/>
        <v>380.76656028421309</v>
      </c>
      <c r="N2596" s="98">
        <v>10269.568741048177</v>
      </c>
      <c r="O2596" s="98">
        <v>7210.998333333333</v>
      </c>
      <c r="P2596" s="98">
        <v>396.01074074056413</v>
      </c>
      <c r="Q2596" s="98">
        <v>17.05676422475268</v>
      </c>
      <c r="R2596" s="98">
        <f t="shared" si="301"/>
        <v>15.105597754492948</v>
      </c>
      <c r="S2596" s="98">
        <f t="shared" si="298"/>
        <v>1023.4058534851608</v>
      </c>
      <c r="T2596" s="101">
        <v>14.018115026596675</v>
      </c>
    </row>
    <row r="2597" spans="2:20" x14ac:dyDescent="0.2">
      <c r="B2597" s="100">
        <v>43769.041666666664</v>
      </c>
      <c r="C2597" s="98">
        <v>11.725791910842268</v>
      </c>
      <c r="D2597" s="98">
        <f t="shared" si="295"/>
        <v>11.855077390157511</v>
      </c>
      <c r="E2597" s="98">
        <v>90.919722222222219</v>
      </c>
      <c r="F2597" s="98">
        <f t="shared" si="300"/>
        <v>80.275703574922105</v>
      </c>
      <c r="G2597" s="98">
        <v>3594.5027777777777</v>
      </c>
      <c r="H2597" s="98">
        <v>21.916937934027779</v>
      </c>
      <c r="I2597" s="98">
        <v>705.99805555555554</v>
      </c>
      <c r="J2597" s="98">
        <f t="shared" si="296"/>
        <v>69.002784288194448</v>
      </c>
      <c r="K2597" s="98">
        <v>6011.9495189412437</v>
      </c>
      <c r="L2597" s="98">
        <f t="shared" si="297"/>
        <v>378.16875764768679</v>
      </c>
      <c r="M2597" s="98">
        <f t="shared" si="299"/>
        <v>380.75634231574298</v>
      </c>
      <c r="N2597" s="98">
        <v>9429.4566625976568</v>
      </c>
      <c r="O2597" s="98">
        <v>7196.9333333333334</v>
      </c>
      <c r="P2597" s="98">
        <v>395.61527777777781</v>
      </c>
      <c r="Q2597" s="98">
        <v>17.446520130091038</v>
      </c>
      <c r="R2597" s="98">
        <f t="shared" si="301"/>
        <v>15.103169761028823</v>
      </c>
      <c r="S2597" s="98">
        <f t="shared" si="298"/>
        <v>1046.7912078054624</v>
      </c>
      <c r="T2597" s="101">
        <v>13.102187008098182</v>
      </c>
    </row>
    <row r="2598" spans="2:20" x14ac:dyDescent="0.2">
      <c r="B2598" s="100">
        <v>43769.083333333336</v>
      </c>
      <c r="C2598" s="98">
        <v>9.8440813739214921</v>
      </c>
      <c r="D2598" s="98">
        <f t="shared" si="295"/>
        <v>11.860265598808503</v>
      </c>
      <c r="E2598" s="98">
        <v>88.118240740746259</v>
      </c>
      <c r="F2598" s="98">
        <f t="shared" si="300"/>
        <v>80.053130272453188</v>
      </c>
      <c r="G2598" s="98">
        <v>7748.7992222230969</v>
      </c>
      <c r="H2598" s="98">
        <v>21.674978298611112</v>
      </c>
      <c r="I2598" s="98">
        <v>1932.4907986111111</v>
      </c>
      <c r="J2598" s="98">
        <f t="shared" si="296"/>
        <v>66.443262442135151</v>
      </c>
      <c r="K2598" s="98">
        <v>17403.162400721307</v>
      </c>
      <c r="L2598" s="98">
        <f t="shared" si="297"/>
        <v>380.8748375970498</v>
      </c>
      <c r="M2598" s="98">
        <f t="shared" si="299"/>
        <v>380.84312020114226</v>
      </c>
      <c r="N2598" s="98">
        <v>8257.214137776693</v>
      </c>
      <c r="O2598" s="98">
        <v>7194.6808333333329</v>
      </c>
      <c r="P2598" s="98">
        <v>395.82256944444447</v>
      </c>
      <c r="Q2598" s="98">
        <v>14.947731847394671</v>
      </c>
      <c r="R2598" s="98">
        <f t="shared" si="301"/>
        <v>15.02772192964281</v>
      </c>
      <c r="S2598" s="98">
        <f t="shared" si="298"/>
        <v>896.86391084368029</v>
      </c>
      <c r="T2598" s="101">
        <v>11.578134661652923</v>
      </c>
    </row>
    <row r="2599" spans="2:20" x14ac:dyDescent="0.2">
      <c r="B2599" s="100">
        <v>43769.125</v>
      </c>
      <c r="C2599" s="98">
        <v>8.2199201767530763</v>
      </c>
      <c r="D2599" s="98">
        <f t="shared" si="295"/>
        <v>11.871560331594088</v>
      </c>
      <c r="E2599" s="98">
        <v>83.181111111111107</v>
      </c>
      <c r="F2599" s="98">
        <f t="shared" si="300"/>
        <v>79.762291152082824</v>
      </c>
      <c r="G2599" s="98">
        <v>12927.761856368383</v>
      </c>
      <c r="H2599" s="98">
        <v>19.388009982638888</v>
      </c>
      <c r="I2599" s="98">
        <v>3203.277277777609</v>
      </c>
      <c r="J2599" s="98">
        <f t="shared" si="296"/>
        <v>63.793101128472216</v>
      </c>
      <c r="K2599" s="98">
        <v>29217.520016637907</v>
      </c>
      <c r="L2599" s="98">
        <f t="shared" si="297"/>
        <v>382.80444104224443</v>
      </c>
      <c r="M2599" s="98">
        <f t="shared" si="299"/>
        <v>380.83160648057719</v>
      </c>
      <c r="N2599" s="98">
        <v>7152.20635172526</v>
      </c>
      <c r="O2599" s="98">
        <v>7188.4483333333337</v>
      </c>
      <c r="P2599" s="98">
        <v>396.05759259260361</v>
      </c>
      <c r="Q2599" s="98">
        <v>13.253151550359195</v>
      </c>
      <c r="R2599" s="98">
        <f t="shared" si="301"/>
        <v>15.048510341566358</v>
      </c>
      <c r="S2599" s="98">
        <f t="shared" si="298"/>
        <v>795.18909302155168</v>
      </c>
      <c r="T2599" s="101">
        <v>9.6902125820214859</v>
      </c>
    </row>
    <row r="2600" spans="2:20" x14ac:dyDescent="0.2">
      <c r="B2600" s="100">
        <v>43769.166666666664</v>
      </c>
      <c r="C2600" s="98">
        <v>7.3460328159326069</v>
      </c>
      <c r="D2600" s="98">
        <f t="shared" si="295"/>
        <v>11.87198010276053</v>
      </c>
      <c r="E2600" s="98">
        <v>75.665555555555557</v>
      </c>
      <c r="F2600" s="98">
        <f t="shared" si="300"/>
        <v>80.051423096527259</v>
      </c>
      <c r="G2600" s="98">
        <v>17684.648888888889</v>
      </c>
      <c r="H2600" s="98">
        <v>19.200412326388889</v>
      </c>
      <c r="I2600" s="98">
        <v>4461.8672222222222</v>
      </c>
      <c r="J2600" s="98">
        <f t="shared" si="296"/>
        <v>56.465143229166671</v>
      </c>
      <c r="K2600" s="98">
        <v>41018.071406815652</v>
      </c>
      <c r="L2600" s="98">
        <f t="shared" si="297"/>
        <v>380.25461345782401</v>
      </c>
      <c r="M2600" s="98">
        <f t="shared" si="299"/>
        <v>380.80364556826117</v>
      </c>
      <c r="N2600" s="98">
        <v>6478.8144376627606</v>
      </c>
      <c r="O2600" s="98">
        <v>7182.7749999999996</v>
      </c>
      <c r="P2600" s="98">
        <v>395.84462962965171</v>
      </c>
      <c r="Q2600" s="98">
        <v>15.590016171827706</v>
      </c>
      <c r="R2600" s="98">
        <f t="shared" si="301"/>
        <v>15.078049185981577</v>
      </c>
      <c r="S2600" s="98">
        <f t="shared" si="298"/>
        <v>935.4009703096624</v>
      </c>
      <c r="T2600" s="101">
        <v>8.5080441592607858</v>
      </c>
    </row>
    <row r="2601" spans="2:20" x14ac:dyDescent="0.2">
      <c r="B2601" s="100">
        <v>43769.208333333336</v>
      </c>
      <c r="C2601" s="98">
        <v>6.767515455158815</v>
      </c>
      <c r="D2601" s="98">
        <f t="shared" si="295"/>
        <v>11.87353795328211</v>
      </c>
      <c r="E2601" s="98">
        <v>77.293888888888887</v>
      </c>
      <c r="F2601" s="98">
        <f t="shared" si="300"/>
        <v>80.007742540971705</v>
      </c>
      <c r="G2601" s="98">
        <v>22631.064520201351</v>
      </c>
      <c r="H2601" s="98">
        <v>24.389138454861111</v>
      </c>
      <c r="I2601" s="98">
        <v>5731.8407291666663</v>
      </c>
      <c r="J2601" s="98">
        <f t="shared" si="296"/>
        <v>52.904750434027775</v>
      </c>
      <c r="K2601" s="98">
        <v>50143.773234592016</v>
      </c>
      <c r="L2601" s="98">
        <f t="shared" si="297"/>
        <v>383.07437452623003</v>
      </c>
      <c r="M2601" s="98">
        <f t="shared" si="299"/>
        <v>381.03535457981843</v>
      </c>
      <c r="N2601" s="98">
        <v>6027.3654561360681</v>
      </c>
      <c r="O2601" s="98">
        <v>7185.5574999999999</v>
      </c>
      <c r="P2601" s="98">
        <v>395.53666666666669</v>
      </c>
      <c r="Q2601" s="98">
        <v>12.46229214043667</v>
      </c>
      <c r="R2601" s="98">
        <f t="shared" si="301"/>
        <v>14.846025102407987</v>
      </c>
      <c r="S2601" s="98">
        <f t="shared" si="298"/>
        <v>747.73752842620024</v>
      </c>
      <c r="T2601" s="101">
        <v>7.7430123298698001</v>
      </c>
    </row>
    <row r="2602" spans="2:20" x14ac:dyDescent="0.2">
      <c r="B2602" s="100">
        <v>43769.25</v>
      </c>
      <c r="C2602" s="98">
        <v>6.7379270877697532</v>
      </c>
      <c r="D2602" s="98">
        <f t="shared" si="295"/>
        <v>11.886262887846845</v>
      </c>
      <c r="E2602" s="98">
        <v>87.132499999999993</v>
      </c>
      <c r="F2602" s="98">
        <f t="shared" si="300"/>
        <v>80.557961001619859</v>
      </c>
      <c r="G2602" s="98">
        <v>27427.993840579988</v>
      </c>
      <c r="H2602" s="98">
        <v>19.560687934027779</v>
      </c>
      <c r="I2602" s="98">
        <v>7021.2104481489623</v>
      </c>
      <c r="J2602" s="98">
        <f t="shared" si="296"/>
        <v>67.57181206597221</v>
      </c>
      <c r="K2602" s="98">
        <v>53328.48550347222</v>
      </c>
      <c r="L2602" s="98">
        <f t="shared" si="297"/>
        <v>384.94138842925429</v>
      </c>
      <c r="M2602" s="98">
        <f t="shared" si="299"/>
        <v>381.17587082092319</v>
      </c>
      <c r="N2602" s="98">
        <v>5921.9731282552084</v>
      </c>
      <c r="O2602" s="98">
        <v>7182.9883333333337</v>
      </c>
      <c r="P2602" s="98">
        <v>395.98972222222221</v>
      </c>
      <c r="Q2602" s="98">
        <v>11.048333792967929</v>
      </c>
      <c r="R2602" s="98">
        <f t="shared" si="301"/>
        <v>14.729615728588293</v>
      </c>
      <c r="S2602" s="98">
        <f t="shared" si="298"/>
        <v>662.90002757807576</v>
      </c>
      <c r="T2602" s="101">
        <v>7.4788681018717922</v>
      </c>
    </row>
    <row r="2603" spans="2:20" x14ac:dyDescent="0.2">
      <c r="B2603" s="100">
        <v>43769.291666666664</v>
      </c>
      <c r="C2603" s="98">
        <v>6.7616743901920398</v>
      </c>
      <c r="D2603" s="98">
        <f t="shared" si="295"/>
        <v>11.886006078151588</v>
      </c>
      <c r="E2603" s="98">
        <v>68.825888888869017</v>
      </c>
      <c r="F2603" s="98">
        <f t="shared" si="300"/>
        <v>80.102265013965635</v>
      </c>
      <c r="G2603" s="98">
        <v>32248.20951536205</v>
      </c>
      <c r="H2603" s="98">
        <v>19.385720486111111</v>
      </c>
      <c r="I2603" s="98">
        <v>8299.7958333333336</v>
      </c>
      <c r="J2603" s="98">
        <f t="shared" si="296"/>
        <v>49.440168402757905</v>
      </c>
      <c r="K2603" s="98">
        <v>53332.09375</v>
      </c>
      <c r="L2603" s="98">
        <f t="shared" si="297"/>
        <v>379.82239744701735</v>
      </c>
      <c r="M2603" s="98">
        <f t="shared" si="299"/>
        <v>381.10526640282927</v>
      </c>
      <c r="N2603" s="98">
        <v>5903.553537597656</v>
      </c>
      <c r="O2603" s="98">
        <v>7186.6750000000002</v>
      </c>
      <c r="P2603" s="98">
        <v>395.75898148147598</v>
      </c>
      <c r="Q2603" s="98">
        <v>15.936584034458631</v>
      </c>
      <c r="R2603" s="98">
        <f t="shared" si="301"/>
        <v>14.797244206727106</v>
      </c>
      <c r="S2603" s="98">
        <f t="shared" si="298"/>
        <v>956.19504206751787</v>
      </c>
      <c r="T2603" s="101">
        <v>7.3244569443615752</v>
      </c>
    </row>
    <row r="2604" spans="2:20" x14ac:dyDescent="0.2">
      <c r="B2604" s="100">
        <v>43769.333333333336</v>
      </c>
      <c r="C2604" s="98">
        <v>8.0856130858002704</v>
      </c>
      <c r="D2604" s="98">
        <f t="shared" si="295"/>
        <v>11.90734644604656</v>
      </c>
      <c r="E2604" s="98">
        <v>86.623888888888885</v>
      </c>
      <c r="F2604" s="98">
        <f t="shared" si="300"/>
        <v>81.16088769915082</v>
      </c>
      <c r="G2604" s="98">
        <v>36767.508333333331</v>
      </c>
      <c r="H2604" s="98">
        <v>22.781955295138889</v>
      </c>
      <c r="I2604" s="98">
        <v>9596.075277777778</v>
      </c>
      <c r="J2604" s="98">
        <f t="shared" si="296"/>
        <v>63.841933593749999</v>
      </c>
      <c r="K2604" s="98">
        <v>53332.09375</v>
      </c>
      <c r="L2604" s="98">
        <f t="shared" si="297"/>
        <v>380.54733504299179</v>
      </c>
      <c r="M2604" s="98">
        <f t="shared" si="299"/>
        <v>381.23021714029898</v>
      </c>
      <c r="N2604" s="98">
        <v>6737.3281636555994</v>
      </c>
      <c r="O2604" s="98">
        <v>7189.3616666666667</v>
      </c>
      <c r="P2604" s="98">
        <v>395.96518518519071</v>
      </c>
      <c r="Q2604" s="98">
        <v>15.417850142198926</v>
      </c>
      <c r="R2604" s="98">
        <f t="shared" si="301"/>
        <v>14.671479426047656</v>
      </c>
      <c r="S2604" s="98">
        <f t="shared" si="298"/>
        <v>925.0710085319356</v>
      </c>
      <c r="T2604" s="101">
        <v>7.9915197203652095</v>
      </c>
    </row>
    <row r="2605" spans="2:20" x14ac:dyDescent="0.2">
      <c r="B2605" s="100">
        <v>43769.375</v>
      </c>
      <c r="C2605" s="98">
        <v>11.93768721792433</v>
      </c>
      <c r="D2605" s="98">
        <f t="shared" si="295"/>
        <v>11.989911296665397</v>
      </c>
      <c r="E2605" s="98">
        <v>76.009629629635143</v>
      </c>
      <c r="F2605" s="98">
        <f t="shared" si="300"/>
        <v>80.354031989274503</v>
      </c>
      <c r="G2605" s="98">
        <v>41191.825886525708</v>
      </c>
      <c r="H2605" s="98">
        <v>21.798133680555555</v>
      </c>
      <c r="I2605" s="98">
        <v>10881.76792181121</v>
      </c>
      <c r="J2605" s="98">
        <f t="shared" si="296"/>
        <v>54.211495949079591</v>
      </c>
      <c r="K2605" s="98">
        <v>53332.09375</v>
      </c>
      <c r="L2605" s="98">
        <f t="shared" si="297"/>
        <v>383.26273711867219</v>
      </c>
      <c r="M2605" s="98">
        <f t="shared" si="299"/>
        <v>381.45749715087226</v>
      </c>
      <c r="N2605" s="98">
        <v>9317.7769868977866</v>
      </c>
      <c r="O2605" s="98">
        <v>7205.5325000000003</v>
      </c>
      <c r="P2605" s="98">
        <v>395.83222222222224</v>
      </c>
      <c r="Q2605" s="98">
        <v>12.569485103550056</v>
      </c>
      <c r="R2605" s="98">
        <f t="shared" si="301"/>
        <v>14.445657748807863</v>
      </c>
      <c r="S2605" s="98">
        <f t="shared" si="298"/>
        <v>754.16910621300337</v>
      </c>
      <c r="T2605" s="101">
        <v>10.648208553791045</v>
      </c>
    </row>
    <row r="2606" spans="2:20" x14ac:dyDescent="0.2">
      <c r="B2606" s="100">
        <v>43769.416666666664</v>
      </c>
      <c r="C2606" s="98">
        <v>15.444329893146124</v>
      </c>
      <c r="D2606" s="98">
        <f t="shared" si="295"/>
        <v>12.069975472504462</v>
      </c>
      <c r="E2606" s="98">
        <v>81.058194444444439</v>
      </c>
      <c r="F2606" s="98">
        <f t="shared" si="300"/>
        <v>80.650067868904117</v>
      </c>
      <c r="G2606" s="98">
        <v>45998.460082304213</v>
      </c>
      <c r="H2606" s="98">
        <v>19.598318142361112</v>
      </c>
      <c r="I2606" s="98">
        <v>12150.513055555555</v>
      </c>
      <c r="J2606" s="98">
        <f t="shared" si="296"/>
        <v>61.45987630208333</v>
      </c>
      <c r="K2606" s="98">
        <v>53332.09375</v>
      </c>
      <c r="L2606" s="98">
        <f t="shared" si="297"/>
        <v>380.92229806293631</v>
      </c>
      <c r="M2606" s="98">
        <f t="shared" si="299"/>
        <v>381.29446348496566</v>
      </c>
      <c r="N2606" s="98">
        <v>11659.588856608072</v>
      </c>
      <c r="O2606" s="98">
        <v>7574.5974999999999</v>
      </c>
      <c r="P2606" s="98">
        <v>395.72527777777776</v>
      </c>
      <c r="Q2606" s="98">
        <v>14.802979714841479</v>
      </c>
      <c r="R2606" s="98">
        <f t="shared" si="301"/>
        <v>14.597391260392259</v>
      </c>
      <c r="S2606" s="98">
        <f t="shared" si="298"/>
        <v>888.17878289048872</v>
      </c>
      <c r="T2606" s="101">
        <v>14.410281904008654</v>
      </c>
    </row>
    <row r="2607" spans="2:20" x14ac:dyDescent="0.2">
      <c r="B2607" s="100">
        <v>43769.458333333336</v>
      </c>
      <c r="C2607" s="98">
        <v>16.324032049642668</v>
      </c>
      <c r="D2607" s="98">
        <f t="shared" si="295"/>
        <v>12.072760990847712</v>
      </c>
      <c r="E2607" s="98">
        <v>75.023583333343268</v>
      </c>
      <c r="F2607" s="98">
        <f t="shared" si="300"/>
        <v>81.180020415200843</v>
      </c>
      <c r="G2607" s="98">
        <v>50608.470638891791</v>
      </c>
      <c r="H2607" s="98">
        <v>19.97956814236111</v>
      </c>
      <c r="I2607" s="98">
        <v>13422.906111111111</v>
      </c>
      <c r="J2607" s="98">
        <f t="shared" si="296"/>
        <v>55.044015190982158</v>
      </c>
      <c r="K2607" s="98">
        <v>53332.09375</v>
      </c>
      <c r="L2607" s="98">
        <f t="shared" si="297"/>
        <v>377.78190259623858</v>
      </c>
      <c r="M2607" s="98">
        <f t="shared" si="299"/>
        <v>381.35357056832009</v>
      </c>
      <c r="N2607" s="98">
        <v>12233.127153423628</v>
      </c>
      <c r="O2607" s="98">
        <v>8152.0491666666667</v>
      </c>
      <c r="P2607" s="98">
        <v>394.11407407406301</v>
      </c>
      <c r="Q2607" s="98">
        <v>16.332171477824449</v>
      </c>
      <c r="R2607" s="98">
        <f t="shared" si="301"/>
        <v>14.458592819012752</v>
      </c>
      <c r="S2607" s="98">
        <f t="shared" si="298"/>
        <v>979.9302886694669</v>
      </c>
      <c r="T2607" s="101">
        <v>16.07089527705374</v>
      </c>
    </row>
    <row r="2608" spans="2:20" x14ac:dyDescent="0.2">
      <c r="B2608" s="100">
        <v>43769.5</v>
      </c>
      <c r="C2608" s="98">
        <v>15.341118597630411</v>
      </c>
      <c r="D2608" s="98">
        <f t="shared" si="295"/>
        <v>12.023253744153235</v>
      </c>
      <c r="E2608" s="98">
        <v>78.53320366768547</v>
      </c>
      <c r="F2608" s="98">
        <f t="shared" si="300"/>
        <v>81.205084456909972</v>
      </c>
      <c r="G2608" s="98">
        <v>55275.226398210129</v>
      </c>
      <c r="H2608" s="98">
        <v>24.607063802083335</v>
      </c>
      <c r="I2608" s="98">
        <v>14705.351074812808</v>
      </c>
      <c r="J2608" s="98">
        <f t="shared" si="296"/>
        <v>53.926139865602138</v>
      </c>
      <c r="K2608" s="98">
        <v>53332.09375</v>
      </c>
      <c r="L2608" s="98">
        <f t="shared" si="297"/>
        <v>379.23685379453593</v>
      </c>
      <c r="M2608" s="98">
        <f t="shared" si="299"/>
        <v>381.40110657347844</v>
      </c>
      <c r="N2608" s="98">
        <v>12530.879267171224</v>
      </c>
      <c r="O2608" s="98">
        <v>8207.8241666666672</v>
      </c>
      <c r="P2608" s="98">
        <v>396.0996291145081</v>
      </c>
      <c r="Q2608" s="98">
        <v>16.86277531997219</v>
      </c>
      <c r="R2608" s="98">
        <f t="shared" si="301"/>
        <v>14.412650156588503</v>
      </c>
      <c r="S2608" s="98">
        <f t="shared" si="298"/>
        <v>1011.7665191983314</v>
      </c>
      <c r="T2608" s="101">
        <v>16.365423280662959</v>
      </c>
    </row>
    <row r="2609" spans="2:20" x14ac:dyDescent="0.2">
      <c r="B2609" s="100">
        <v>43769.541666666664</v>
      </c>
      <c r="C2609" s="98">
        <v>14.899172604348925</v>
      </c>
      <c r="D2609" s="98">
        <f t="shared" si="295"/>
        <v>12.001062456962408</v>
      </c>
      <c r="E2609" s="98">
        <v>96.115532092251158</v>
      </c>
      <c r="F2609" s="98">
        <f t="shared" si="300"/>
        <v>81.311556057620223</v>
      </c>
      <c r="G2609" s="98">
        <v>60264.658719136714</v>
      </c>
      <c r="H2609" s="98">
        <v>19.662500000000001</v>
      </c>
      <c r="I2609" s="98">
        <v>15995.26173381415</v>
      </c>
      <c r="J2609" s="98">
        <f t="shared" si="296"/>
        <v>76.453032092251163</v>
      </c>
      <c r="K2609" s="98">
        <v>53332.09375</v>
      </c>
      <c r="L2609" s="98">
        <f t="shared" si="297"/>
        <v>378.69048084602173</v>
      </c>
      <c r="M2609" s="98">
        <f t="shared" si="299"/>
        <v>381.01731389032665</v>
      </c>
      <c r="N2609" s="98">
        <v>11402.442234576991</v>
      </c>
      <c r="O2609" s="98">
        <v>7465.8407005838199</v>
      </c>
      <c r="P2609" s="98">
        <v>395.65620370368163</v>
      </c>
      <c r="Q2609" s="98">
        <v>16.965722857659891</v>
      </c>
      <c r="R2609" s="98">
        <f t="shared" si="301"/>
        <v>14.782337901467875</v>
      </c>
      <c r="S2609" s="98">
        <f t="shared" si="298"/>
        <v>1017.9433714595934</v>
      </c>
      <c r="T2609" s="101">
        <v>15.703271167045685</v>
      </c>
    </row>
    <row r="2610" spans="2:20" x14ac:dyDescent="0.2">
      <c r="B2610" s="100">
        <v>43769.583333333336</v>
      </c>
      <c r="C2610" s="98">
        <v>14.327602357688463</v>
      </c>
      <c r="D2610" s="98">
        <f t="shared" si="295"/>
        <v>11.982523363906594</v>
      </c>
      <c r="E2610" s="98">
        <v>86.804722222222225</v>
      </c>
      <c r="F2610" s="98">
        <f t="shared" si="300"/>
        <v>81.515931947934249</v>
      </c>
      <c r="G2610" s="98">
        <v>65873.88570460584</v>
      </c>
      <c r="H2610" s="98">
        <v>20.207215711805556</v>
      </c>
      <c r="I2610" s="98">
        <v>17284.308611111112</v>
      </c>
      <c r="J2610" s="98">
        <f t="shared" si="296"/>
        <v>66.597506510416665</v>
      </c>
      <c r="K2610" s="98">
        <v>53332.09375</v>
      </c>
      <c r="L2610" s="98">
        <f t="shared" si="297"/>
        <v>379.34287271918987</v>
      </c>
      <c r="M2610" s="98">
        <f t="shared" si="299"/>
        <v>380.96856738716332</v>
      </c>
      <c r="N2610" s="98">
        <v>10934.286950683594</v>
      </c>
      <c r="O2610" s="98">
        <v>7334.5316666666668</v>
      </c>
      <c r="P2610" s="98">
        <v>395.91611111111109</v>
      </c>
      <c r="Q2610" s="98">
        <v>16.573238391921233</v>
      </c>
      <c r="R2610" s="98">
        <f t="shared" si="301"/>
        <v>14.822841734878182</v>
      </c>
      <c r="S2610" s="98">
        <f t="shared" si="298"/>
        <v>994.39430351527403</v>
      </c>
      <c r="T2610" s="101">
        <v>14.91830609454049</v>
      </c>
    </row>
    <row r="2611" spans="2:20" x14ac:dyDescent="0.2">
      <c r="B2611" s="100">
        <v>43769.625</v>
      </c>
      <c r="C2611" s="98">
        <v>13.850635987567818</v>
      </c>
      <c r="D2611" s="98">
        <f t="shared" si="295"/>
        <v>11.96702664862894</v>
      </c>
      <c r="E2611" s="98">
        <v>83.482500000000002</v>
      </c>
      <c r="F2611" s="98">
        <f t="shared" si="300"/>
        <v>81.330294483548215</v>
      </c>
      <c r="G2611" s="98">
        <v>70872.771212963198</v>
      </c>
      <c r="H2611" s="98">
        <v>22.995659722222221</v>
      </c>
      <c r="I2611" s="98">
        <v>18587.277222222223</v>
      </c>
      <c r="J2611" s="98">
        <f t="shared" si="296"/>
        <v>60.48684027777778</v>
      </c>
      <c r="K2611" s="98">
        <v>53332.09375</v>
      </c>
      <c r="L2611" s="98">
        <f t="shared" si="297"/>
        <v>378.88508301184584</v>
      </c>
      <c r="M2611" s="98">
        <f t="shared" si="299"/>
        <v>380.74514681146735</v>
      </c>
      <c r="N2611" s="98">
        <v>10790.244329427083</v>
      </c>
      <c r="O2611" s="98">
        <v>7274.8516666666665</v>
      </c>
      <c r="P2611" s="98">
        <v>395.55583333333334</v>
      </c>
      <c r="Q2611" s="98">
        <v>16.670750321487496</v>
      </c>
      <c r="R2611" s="98">
        <f t="shared" si="301"/>
        <v>15.040915088351902</v>
      </c>
      <c r="S2611" s="98">
        <f t="shared" si="298"/>
        <v>1000.2450192892497</v>
      </c>
      <c r="T2611" s="101">
        <v>14.564137413225707</v>
      </c>
    </row>
    <row r="2612" spans="2:20" x14ac:dyDescent="0.2">
      <c r="B2612" s="100">
        <v>43769.666666666664</v>
      </c>
      <c r="C2612" s="98">
        <v>13.493413565247709</v>
      </c>
      <c r="D2612" s="98">
        <f t="shared" ref="D2612:D2675" si="302">AVERAGE(C2589:C2612)</f>
        <v>11.964688323461083</v>
      </c>
      <c r="E2612" s="98">
        <v>78.11055555555555</v>
      </c>
      <c r="F2612" s="98">
        <f t="shared" si="300"/>
        <v>80.990225039103777</v>
      </c>
      <c r="G2612" s="98">
        <v>76217.365972222222</v>
      </c>
      <c r="H2612" s="98">
        <v>22.442621527777778</v>
      </c>
      <c r="I2612" s="98">
        <v>19897.120688889026</v>
      </c>
      <c r="J2612" s="98">
        <f t="shared" si="296"/>
        <v>55.667934027777775</v>
      </c>
      <c r="K2612" s="98">
        <v>53332.09375</v>
      </c>
      <c r="L2612" s="98">
        <f t="shared" si="297"/>
        <v>378.38480490392698</v>
      </c>
      <c r="M2612" s="98">
        <f t="shared" si="299"/>
        <v>380.61439044097727</v>
      </c>
      <c r="N2612" s="98">
        <v>10503.42855061849</v>
      </c>
      <c r="O2612" s="98">
        <v>7227.2058333333334</v>
      </c>
      <c r="P2612" s="98">
        <v>395.66847222222225</v>
      </c>
      <c r="Q2612" s="98">
        <v>17.283667318295272</v>
      </c>
      <c r="R2612" s="98">
        <f t="shared" si="301"/>
        <v>15.156955023656787</v>
      </c>
      <c r="S2612" s="98">
        <f t="shared" si="298"/>
        <v>1037.0200390977163</v>
      </c>
      <c r="T2612" s="101">
        <v>14.310586382495627</v>
      </c>
    </row>
    <row r="2613" spans="2:20" x14ac:dyDescent="0.2">
      <c r="B2613" s="100">
        <v>43769.708333333336</v>
      </c>
      <c r="C2613" s="98">
        <v>13.004930084546407</v>
      </c>
      <c r="D2613" s="98">
        <f t="shared" si="302"/>
        <v>11.963897186657144</v>
      </c>
      <c r="E2613" s="98">
        <v>89.215833333333336</v>
      </c>
      <c r="F2613" s="98">
        <f t="shared" si="300"/>
        <v>81.570508603918597</v>
      </c>
      <c r="G2613" s="98">
        <v>81095.06061884774</v>
      </c>
      <c r="H2613" s="98">
        <v>20.213910590277777</v>
      </c>
      <c r="I2613" s="98">
        <v>21201.692918767316</v>
      </c>
      <c r="J2613" s="98">
        <f t="shared" si="296"/>
        <v>69.001922743055559</v>
      </c>
      <c r="K2613" s="98">
        <v>53332.09375</v>
      </c>
      <c r="L2613" s="98">
        <f t="shared" si="297"/>
        <v>376.43067751004253</v>
      </c>
      <c r="M2613" s="98">
        <f t="shared" si="299"/>
        <v>380.39527411280875</v>
      </c>
      <c r="N2613" s="98">
        <v>10092.733588053385</v>
      </c>
      <c r="O2613" s="98">
        <v>7206.751666666667</v>
      </c>
      <c r="P2613" s="98">
        <v>395.58657407406508</v>
      </c>
      <c r="Q2613" s="98">
        <v>19.155896564022534</v>
      </c>
      <c r="R2613" s="98">
        <f t="shared" si="301"/>
        <v>15.361360703677233</v>
      </c>
      <c r="S2613" s="98">
        <f t="shared" si="298"/>
        <v>1149.3537938413519</v>
      </c>
      <c r="T2613" s="101">
        <v>13.725483715683222</v>
      </c>
    </row>
    <row r="2614" spans="2:20" x14ac:dyDescent="0.2">
      <c r="B2614" s="100">
        <v>43769.75</v>
      </c>
      <c r="C2614" s="98">
        <v>12.886522115998797</v>
      </c>
      <c r="D2614" s="98">
        <f t="shared" si="302"/>
        <v>11.967524039768861</v>
      </c>
      <c r="E2614" s="98">
        <v>75.566166666646794</v>
      </c>
      <c r="F2614" s="98">
        <f t="shared" si="300"/>
        <v>81.051564159473315</v>
      </c>
      <c r="G2614" s="98">
        <v>86116.410165486872</v>
      </c>
      <c r="H2614" s="98">
        <v>19.875607638888887</v>
      </c>
      <c r="I2614" s="98">
        <v>22489.122500000001</v>
      </c>
      <c r="J2614" s="98">
        <f t="shared" si="296"/>
        <v>55.690559027757907</v>
      </c>
      <c r="K2614" s="98">
        <v>53332.09375</v>
      </c>
      <c r="L2614" s="98">
        <f t="shared" si="297"/>
        <v>372.55639952527571</v>
      </c>
      <c r="M2614" s="98">
        <f t="shared" si="299"/>
        <v>380.05018854618493</v>
      </c>
      <c r="N2614" s="98">
        <v>9967.1623437500002</v>
      </c>
      <c r="O2614" s="98">
        <v>7201.5966666666664</v>
      </c>
      <c r="P2614" s="98">
        <v>395.77129629630184</v>
      </c>
      <c r="Q2614" s="98">
        <v>23.214896771026154</v>
      </c>
      <c r="R2614" s="98">
        <f t="shared" si="301"/>
        <v>15.703591332027878</v>
      </c>
      <c r="S2614" s="98">
        <f t="shared" si="298"/>
        <v>1392.8938062615694</v>
      </c>
      <c r="T2614" s="101">
        <v>13.287048924234178</v>
      </c>
    </row>
    <row r="2615" spans="2:20" x14ac:dyDescent="0.2">
      <c r="B2615" s="100">
        <v>43769.791666666664</v>
      </c>
      <c r="C2615" s="98">
        <v>12.880166455374823</v>
      </c>
      <c r="D2615" s="98">
        <f t="shared" si="302"/>
        <v>11.969030055029874</v>
      </c>
      <c r="E2615" s="98">
        <v>93.577500000000001</v>
      </c>
      <c r="F2615" s="98">
        <f t="shared" si="300"/>
        <v>81.522230392112206</v>
      </c>
      <c r="G2615" s="98">
        <v>91226.722222222219</v>
      </c>
      <c r="H2615" s="98">
        <v>24.976258680555556</v>
      </c>
      <c r="I2615" s="98">
        <v>23788.375201838942</v>
      </c>
      <c r="J2615" s="98">
        <f t="shared" si="296"/>
        <v>68.601241319444441</v>
      </c>
      <c r="K2615" s="98">
        <v>53332.09375</v>
      </c>
      <c r="L2615" s="98">
        <f t="shared" si="297"/>
        <v>372.85145600512624</v>
      </c>
      <c r="M2615" s="98">
        <f t="shared" si="299"/>
        <v>379.60352247932616</v>
      </c>
      <c r="N2615" s="98">
        <v>10018.720965983073</v>
      </c>
      <c r="O2615" s="98">
        <v>7202.49</v>
      </c>
      <c r="P2615" s="98">
        <v>395.94527777779433</v>
      </c>
      <c r="Q2615" s="98">
        <v>23.093821772668097</v>
      </c>
      <c r="R2615" s="98">
        <f t="shared" si="301"/>
        <v>16.149694127289703</v>
      </c>
      <c r="S2615" s="98">
        <f t="shared" si="298"/>
        <v>1385.6293063600858</v>
      </c>
      <c r="T2615" s="101">
        <v>13.243483446261122</v>
      </c>
    </row>
    <row r="2616" spans="2:20" x14ac:dyDescent="0.2">
      <c r="B2616" s="100">
        <v>43769.833333333336</v>
      </c>
      <c r="C2616" s="98">
        <v>12.816887583615156</v>
      </c>
      <c r="D2616" s="98">
        <f t="shared" si="302"/>
        <v>11.957980680474504</v>
      </c>
      <c r="E2616" s="98">
        <v>86.489907407400509</v>
      </c>
      <c r="F2616" s="98">
        <f t="shared" si="300"/>
        <v>81.827284404457615</v>
      </c>
      <c r="G2616" s="98">
        <v>95890.260992909534</v>
      </c>
      <c r="H2616" s="98">
        <v>20.225933159722221</v>
      </c>
      <c r="I2616" s="98">
        <v>25089.186759259501</v>
      </c>
      <c r="J2616" s="98">
        <f t="shared" si="296"/>
        <v>66.263974247678291</v>
      </c>
      <c r="K2616" s="98">
        <v>53332.09375</v>
      </c>
      <c r="L2616" s="98">
        <f t="shared" si="297"/>
        <v>376.60185064728608</v>
      </c>
      <c r="M2616" s="98">
        <f t="shared" si="299"/>
        <v>379.48071825234643</v>
      </c>
      <c r="N2616" s="98">
        <v>9968.9560522460943</v>
      </c>
      <c r="O2616" s="98">
        <v>7206.0150000000003</v>
      </c>
      <c r="P2616" s="98">
        <v>395.63819444445272</v>
      </c>
      <c r="Q2616" s="98">
        <v>19.036343797166662</v>
      </c>
      <c r="R2616" s="98">
        <f t="shared" si="301"/>
        <v>16.257133770936477</v>
      </c>
      <c r="S2616" s="98">
        <f t="shared" si="298"/>
        <v>1142.1806278299998</v>
      </c>
      <c r="T2616" s="101">
        <v>13.301259080304041</v>
      </c>
    </row>
    <row r="2617" spans="2:20" x14ac:dyDescent="0.2">
      <c r="B2617" s="100">
        <v>43769.875</v>
      </c>
      <c r="C2617" s="98">
        <v>12.950575691122923</v>
      </c>
      <c r="D2617" s="98">
        <f t="shared" si="302"/>
        <v>11.924474679101488</v>
      </c>
      <c r="E2617" s="98">
        <v>81.458703703747858</v>
      </c>
      <c r="F2617" s="98">
        <f t="shared" si="300"/>
        <v>82.304915577298956</v>
      </c>
      <c r="G2617" s="98">
        <v>101254.85074525833</v>
      </c>
      <c r="H2617" s="98">
        <v>20.259327980323967</v>
      </c>
      <c r="I2617" s="98">
        <v>26386.444444444445</v>
      </c>
      <c r="J2617" s="98">
        <f t="shared" si="296"/>
        <v>61.199375723423891</v>
      </c>
      <c r="K2617" s="98">
        <v>53332.09375</v>
      </c>
      <c r="L2617" s="98">
        <f t="shared" si="297"/>
        <v>371.97572479945711</v>
      </c>
      <c r="M2617" s="98">
        <f t="shared" si="299"/>
        <v>379.16290605746343</v>
      </c>
      <c r="N2617" s="98">
        <v>10060.313773600261</v>
      </c>
      <c r="O2617" s="98">
        <v>7206.2766666666666</v>
      </c>
      <c r="P2617" s="98">
        <v>395.81777777777779</v>
      </c>
      <c r="Q2617" s="98">
        <v>23.84205297832067</v>
      </c>
      <c r="R2617" s="98">
        <f t="shared" si="301"/>
        <v>16.573915873226916</v>
      </c>
      <c r="S2617" s="98">
        <f t="shared" si="298"/>
        <v>1430.5231786992401</v>
      </c>
      <c r="T2617" s="101">
        <v>13.322023555324931</v>
      </c>
    </row>
    <row r="2618" spans="2:20" x14ac:dyDescent="0.2">
      <c r="B2618" s="100">
        <v>43769.916666666664</v>
      </c>
      <c r="C2618" s="98">
        <v>12.962041409280564</v>
      </c>
      <c r="D2618" s="98">
        <f t="shared" si="302"/>
        <v>11.888731914655517</v>
      </c>
      <c r="E2618" s="98">
        <v>76.676666666666662</v>
      </c>
      <c r="F2618" s="98">
        <f t="shared" si="300"/>
        <v>82.261508941497411</v>
      </c>
      <c r="G2618" s="98">
        <v>105847.18404629578</v>
      </c>
      <c r="H2618" s="98">
        <v>22.880967881944443</v>
      </c>
      <c r="I2618" s="98">
        <v>27683.747500000001</v>
      </c>
      <c r="J2618" s="98">
        <f t="shared" si="296"/>
        <v>53.795698784722219</v>
      </c>
      <c r="K2618" s="98">
        <v>53332.09375</v>
      </c>
      <c r="L2618" s="98">
        <f t="shared" si="297"/>
        <v>376.83485547720971</v>
      </c>
      <c r="M2618" s="98">
        <f t="shared" si="299"/>
        <v>378.95234944548832</v>
      </c>
      <c r="N2618" s="98">
        <v>10078.144313151042</v>
      </c>
      <c r="O2618" s="98">
        <v>7205.0566666666664</v>
      </c>
      <c r="P2618" s="98">
        <v>396.09177983539797</v>
      </c>
      <c r="Q2618" s="98">
        <v>19.256924358188279</v>
      </c>
      <c r="R2618" s="98">
        <f t="shared" si="301"/>
        <v>16.785352972170944</v>
      </c>
      <c r="S2618" s="98">
        <f t="shared" si="298"/>
        <v>1155.4154614912968</v>
      </c>
      <c r="T2618" s="101">
        <v>13.407931208384882</v>
      </c>
    </row>
    <row r="2619" spans="2:20" x14ac:dyDescent="0.2">
      <c r="B2619" s="100">
        <v>43769.958333333336</v>
      </c>
      <c r="C2619" s="98">
        <v>12.925847001075745</v>
      </c>
      <c r="D2619" s="98">
        <f t="shared" si="302"/>
        <v>11.858649782523555</v>
      </c>
      <c r="E2619" s="98">
        <v>72.616759259303407</v>
      </c>
      <c r="F2619" s="98">
        <f t="shared" si="300"/>
        <v>81.837116304814842</v>
      </c>
      <c r="G2619" s="98">
        <v>110737.85277777778</v>
      </c>
      <c r="H2619" s="98">
        <v>22.325173611111111</v>
      </c>
      <c r="I2619" s="98">
        <v>28989.555833333332</v>
      </c>
      <c r="J2619" s="98">
        <f t="shared" si="296"/>
        <v>50.291585648192296</v>
      </c>
      <c r="K2619" s="98">
        <v>53332.09375</v>
      </c>
      <c r="L2619" s="98">
        <f t="shared" si="297"/>
        <v>372.80147597378328</v>
      </c>
      <c r="M2619" s="98">
        <f t="shared" si="299"/>
        <v>378.58339977906911</v>
      </c>
      <c r="N2619" s="98">
        <v>10096.336474609376</v>
      </c>
      <c r="O2619" s="98">
        <v>7199.7550000000001</v>
      </c>
      <c r="P2619" s="98">
        <v>395.69629629628525</v>
      </c>
      <c r="Q2619" s="98">
        <v>22.894820322501989</v>
      </c>
      <c r="R2619" s="98">
        <f t="shared" si="301"/>
        <v>17.154782962663912</v>
      </c>
      <c r="S2619" s="98">
        <f t="shared" si="298"/>
        <v>1373.6892193501194</v>
      </c>
      <c r="T2619" s="101">
        <v>13.445000390550186</v>
      </c>
    </row>
    <row r="2620" spans="2:20" x14ac:dyDescent="0.2">
      <c r="B2620" s="100">
        <v>43770</v>
      </c>
      <c r="C2620" s="98">
        <v>12.460894974602594</v>
      </c>
      <c r="D2620" s="98">
        <f t="shared" si="302"/>
        <v>11.833100578549322</v>
      </c>
      <c r="E2620" s="98">
        <v>85.275833333333338</v>
      </c>
      <c r="F2620" s="98">
        <f t="shared" si="300"/>
        <v>82.240670317160465</v>
      </c>
      <c r="G2620" s="98">
        <v>115358.58166666667</v>
      </c>
      <c r="H2620" s="98">
        <v>20.047612847222222</v>
      </c>
      <c r="I2620" s="98">
        <v>30283.106438888692</v>
      </c>
      <c r="J2620" s="98">
        <f t="shared" si="296"/>
        <v>65.228220486111113</v>
      </c>
      <c r="K2620" s="98">
        <v>53332.09375</v>
      </c>
      <c r="L2620" s="98">
        <f t="shared" si="297"/>
        <v>371.40349896148672</v>
      </c>
      <c r="M2620" s="98">
        <f t="shared" si="299"/>
        <v>378.26879654763889</v>
      </c>
      <c r="N2620" s="98">
        <v>9717.2345662434891</v>
      </c>
      <c r="O2620" s="98">
        <v>7192.1483333333335</v>
      </c>
      <c r="P2620" s="98">
        <v>395.94416666666666</v>
      </c>
      <c r="Q2620" s="98">
        <v>24.540667705179917</v>
      </c>
      <c r="R2620" s="98">
        <f t="shared" si="301"/>
        <v>17.466612274348382</v>
      </c>
      <c r="S2620" s="98">
        <f t="shared" si="298"/>
        <v>1472.4400623107949</v>
      </c>
      <c r="T2620" s="101">
        <v>13.239828615044631</v>
      </c>
    </row>
    <row r="2621" spans="2:20" x14ac:dyDescent="0.2">
      <c r="B2621" s="100">
        <v>43770.041666666664</v>
      </c>
      <c r="C2621" s="98">
        <v>10.884206789482075</v>
      </c>
      <c r="D2621" s="98">
        <f t="shared" si="302"/>
        <v>11.798034531825982</v>
      </c>
      <c r="E2621" s="98">
        <v>70.131489899026022</v>
      </c>
      <c r="F2621" s="98">
        <f t="shared" si="300"/>
        <v>81.374493970360632</v>
      </c>
      <c r="G2621" s="98">
        <v>3105.8396514164078</v>
      </c>
      <c r="H2621" s="98">
        <v>19.979275173611111</v>
      </c>
      <c r="I2621" s="98">
        <v>700.64611111111117</v>
      </c>
      <c r="J2621" s="98">
        <f t="shared" si="296"/>
        <v>50.152214725414908</v>
      </c>
      <c r="K2621" s="98">
        <v>6636.3436991252356</v>
      </c>
      <c r="L2621" s="98">
        <f t="shared" si="297"/>
        <v>377.25355799179943</v>
      </c>
      <c r="M2621" s="98">
        <f t="shared" si="299"/>
        <v>378.23066322864361</v>
      </c>
      <c r="N2621" s="98">
        <v>8895.7390698242179</v>
      </c>
      <c r="O2621" s="98">
        <v>7193.913333333333</v>
      </c>
      <c r="P2621" s="98">
        <v>396.3464999999934</v>
      </c>
      <c r="Q2621" s="98">
        <v>19.092942008193997</v>
      </c>
      <c r="R2621" s="98">
        <f t="shared" si="301"/>
        <v>17.535213185936001</v>
      </c>
      <c r="S2621" s="98">
        <f t="shared" si="298"/>
        <v>1145.5765204916399</v>
      </c>
      <c r="T2621" s="101">
        <v>12.329866304033333</v>
      </c>
    </row>
    <row r="2622" spans="2:20" x14ac:dyDescent="0.2">
      <c r="B2622" s="100">
        <v>43770.083333333336</v>
      </c>
      <c r="C2622" s="98">
        <v>9.2929035634462096</v>
      </c>
      <c r="D2622" s="98">
        <f t="shared" si="302"/>
        <v>11.775068789722845</v>
      </c>
      <c r="E2622" s="98">
        <v>87.248611111111117</v>
      </c>
      <c r="F2622" s="98">
        <f t="shared" si="300"/>
        <v>81.338259402459173</v>
      </c>
      <c r="G2622" s="98">
        <v>6954.958333333333</v>
      </c>
      <c r="H2622" s="98">
        <v>25.053049045138888</v>
      </c>
      <c r="I2622" s="98">
        <v>1945.2412010394864</v>
      </c>
      <c r="J2622" s="98">
        <f t="shared" si="296"/>
        <v>62.195562065972226</v>
      </c>
      <c r="K2622" s="98">
        <v>17378.026666937934</v>
      </c>
      <c r="L2622" s="98">
        <f t="shared" si="297"/>
        <v>373.13877459929222</v>
      </c>
      <c r="M2622" s="98">
        <f t="shared" si="299"/>
        <v>377.90832727040373</v>
      </c>
      <c r="N2622" s="98">
        <v>7809.7913610839842</v>
      </c>
      <c r="O2622" s="98">
        <v>7191.4741666666669</v>
      </c>
      <c r="P2622" s="98">
        <v>395.77546296295191</v>
      </c>
      <c r="Q2622" s="98">
        <v>22.636688363659712</v>
      </c>
      <c r="R2622" s="98">
        <f t="shared" si="301"/>
        <v>17.85558637411371</v>
      </c>
      <c r="S2622" s="98">
        <f t="shared" si="298"/>
        <v>1358.2013018195828</v>
      </c>
      <c r="T2622" s="101">
        <v>10.766209420628018</v>
      </c>
    </row>
    <row r="2623" spans="2:20" x14ac:dyDescent="0.2">
      <c r="B2623" s="100">
        <v>43770.125</v>
      </c>
      <c r="C2623" s="98">
        <v>8.2402269535594517</v>
      </c>
      <c r="D2623" s="98">
        <f t="shared" si="302"/>
        <v>11.775914905423109</v>
      </c>
      <c r="E2623" s="98">
        <v>80.930652610455738</v>
      </c>
      <c r="F2623" s="98">
        <f t="shared" si="300"/>
        <v>81.244490298265191</v>
      </c>
      <c r="G2623" s="98">
        <v>11362.947418632109</v>
      </c>
      <c r="H2623" s="98">
        <v>20.203352864583334</v>
      </c>
      <c r="I2623" s="98">
        <v>3238.7946444441545</v>
      </c>
      <c r="J2623" s="98">
        <f t="shared" si="296"/>
        <v>60.727299745872401</v>
      </c>
      <c r="K2623" s="98">
        <v>29205.538594111866</v>
      </c>
      <c r="L2623" s="98">
        <f t="shared" si="297"/>
        <v>376.66392599761434</v>
      </c>
      <c r="M2623" s="98">
        <f t="shared" si="299"/>
        <v>377.65247247687745</v>
      </c>
      <c r="N2623" s="98">
        <v>7115.7480749511715</v>
      </c>
      <c r="O2623" s="98">
        <v>7188.663333333333</v>
      </c>
      <c r="P2623" s="98">
        <v>395.75351851860682</v>
      </c>
      <c r="Q2623" s="98">
        <v>19.089592520992511</v>
      </c>
      <c r="R2623" s="98">
        <f t="shared" si="301"/>
        <v>18.098771414556765</v>
      </c>
      <c r="S2623" s="98">
        <f t="shared" si="298"/>
        <v>1145.3755512595508</v>
      </c>
      <c r="T2623" s="101">
        <v>9.4899751725461741</v>
      </c>
    </row>
    <row r="2624" spans="2:20" x14ac:dyDescent="0.2">
      <c r="B2624" s="100">
        <v>43770.166666666664</v>
      </c>
      <c r="C2624" s="98">
        <v>7.554688896793329</v>
      </c>
      <c r="D2624" s="98">
        <f t="shared" si="302"/>
        <v>11.784608908792306</v>
      </c>
      <c r="E2624" s="98">
        <v>75.215138888888887</v>
      </c>
      <c r="F2624" s="98">
        <f t="shared" si="300"/>
        <v>81.225722937154089</v>
      </c>
      <c r="G2624" s="98">
        <v>16296.888888888889</v>
      </c>
      <c r="H2624" s="98">
        <v>20.253316695601743</v>
      </c>
      <c r="I2624" s="98">
        <v>4535.3961111111112</v>
      </c>
      <c r="J2624" s="98">
        <f t="shared" si="296"/>
        <v>54.961822193287148</v>
      </c>
      <c r="K2624" s="98">
        <v>41052.495690827367</v>
      </c>
      <c r="L2624" s="98">
        <f t="shared" si="297"/>
        <v>376.2954506078114</v>
      </c>
      <c r="M2624" s="98">
        <f t="shared" si="299"/>
        <v>377.48750735812695</v>
      </c>
      <c r="N2624" s="98">
        <v>6598.0422692871098</v>
      </c>
      <c r="O2624" s="98">
        <v>7187.8675000000003</v>
      </c>
      <c r="P2624" s="98">
        <v>396.13388888890546</v>
      </c>
      <c r="Q2624" s="98">
        <v>19.838438281094035</v>
      </c>
      <c r="R2624" s="98">
        <f t="shared" si="301"/>
        <v>18.275789002442867</v>
      </c>
      <c r="S2624" s="98">
        <f t="shared" si="298"/>
        <v>1190.306296865642</v>
      </c>
      <c r="T2624" s="101">
        <v>8.6292755458779631</v>
      </c>
    </row>
    <row r="2625" spans="2:20" x14ac:dyDescent="0.2">
      <c r="B2625" s="100">
        <v>43770.208333333336</v>
      </c>
      <c r="C2625" s="98">
        <v>6.9789789109759859</v>
      </c>
      <c r="D2625" s="98">
        <f t="shared" si="302"/>
        <v>11.793419886118023</v>
      </c>
      <c r="E2625" s="98">
        <v>73.416111111111107</v>
      </c>
      <c r="F2625" s="98">
        <f t="shared" si="300"/>
        <v>81.064148863080007</v>
      </c>
      <c r="G2625" s="98">
        <v>20587.442222222224</v>
      </c>
      <c r="H2625" s="98">
        <v>22.734895833333333</v>
      </c>
      <c r="I2625" s="98">
        <v>5827.8416666666662</v>
      </c>
      <c r="J2625" s="98">
        <f t="shared" si="296"/>
        <v>50.681215277777774</v>
      </c>
      <c r="K2625" s="98">
        <v>50088.928739149305</v>
      </c>
      <c r="L2625" s="98">
        <f t="shared" si="297"/>
        <v>373.85417967836474</v>
      </c>
      <c r="M2625" s="98">
        <f t="shared" si="299"/>
        <v>377.10333257279922</v>
      </c>
      <c r="N2625" s="98">
        <v>6158.801986083984</v>
      </c>
      <c r="O2625" s="98">
        <v>7180.4283333333333</v>
      </c>
      <c r="P2625" s="98">
        <v>395.7522222222222</v>
      </c>
      <c r="Q2625" s="98">
        <v>21.898042543857461</v>
      </c>
      <c r="R2625" s="98">
        <f t="shared" si="301"/>
        <v>18.668945269252063</v>
      </c>
      <c r="S2625" s="98">
        <f t="shared" si="298"/>
        <v>1313.8825526314477</v>
      </c>
      <c r="T2625" s="101">
        <v>7.8932944313317748</v>
      </c>
    </row>
    <row r="2626" spans="2:20" x14ac:dyDescent="0.2">
      <c r="B2626" s="100">
        <v>43770.25</v>
      </c>
      <c r="C2626" s="98">
        <v>6.7111279376347861</v>
      </c>
      <c r="D2626" s="98">
        <f t="shared" si="302"/>
        <v>11.792303254862398</v>
      </c>
      <c r="E2626" s="98">
        <v>65.408611111111114</v>
      </c>
      <c r="F2626" s="98">
        <f t="shared" si="300"/>
        <v>80.158986826042977</v>
      </c>
      <c r="G2626" s="98">
        <v>25132.083333333332</v>
      </c>
      <c r="H2626" s="98">
        <v>22.422309027777779</v>
      </c>
      <c r="I2626" s="98">
        <v>7126.3866239314611</v>
      </c>
      <c r="J2626" s="98">
        <f t="shared" si="296"/>
        <v>42.986302083333335</v>
      </c>
      <c r="K2626" s="98">
        <v>53189.487990451387</v>
      </c>
      <c r="L2626" s="98">
        <f t="shared" si="297"/>
        <v>372.1086425795034</v>
      </c>
      <c r="M2626" s="98">
        <f t="shared" si="299"/>
        <v>376.56863482905965</v>
      </c>
      <c r="N2626" s="98">
        <v>5854.4855806477863</v>
      </c>
      <c r="O2626" s="98">
        <v>7178.4516666666668</v>
      </c>
      <c r="P2626" s="98">
        <v>395.68351851854061</v>
      </c>
      <c r="Q2626" s="98">
        <v>23.574875939037238</v>
      </c>
      <c r="R2626" s="98">
        <f t="shared" si="301"/>
        <v>19.190884525338284</v>
      </c>
      <c r="S2626" s="98">
        <f t="shared" si="298"/>
        <v>1414.4925563422344</v>
      </c>
      <c r="T2626" s="101">
        <v>7.4751772919527459</v>
      </c>
    </row>
    <row r="2627" spans="2:20" x14ac:dyDescent="0.2">
      <c r="B2627" s="100">
        <v>43770.291666666664</v>
      </c>
      <c r="C2627" s="98">
        <v>6.6436200873062221</v>
      </c>
      <c r="D2627" s="98">
        <f t="shared" si="302"/>
        <v>11.787384325575488</v>
      </c>
      <c r="E2627" s="98">
        <v>80.061388888888885</v>
      </c>
      <c r="F2627" s="98">
        <f t="shared" si="300"/>
        <v>80.627132659377125</v>
      </c>
      <c r="G2627" s="98">
        <v>29389.495261438689</v>
      </c>
      <c r="H2627" s="98">
        <v>19.936487268517762</v>
      </c>
      <c r="I2627" s="98">
        <v>8418.9916222221236</v>
      </c>
      <c r="J2627" s="98">
        <f t="shared" si="296"/>
        <v>60.124901620371119</v>
      </c>
      <c r="K2627" s="98">
        <v>53192.96875</v>
      </c>
      <c r="L2627" s="98">
        <f t="shared" si="297"/>
        <v>377.12093907250301</v>
      </c>
      <c r="M2627" s="98">
        <f t="shared" si="299"/>
        <v>376.45607406345488</v>
      </c>
      <c r="N2627" s="98">
        <v>5817.9929113769531</v>
      </c>
      <c r="O2627" s="98">
        <v>7178.2366666666667</v>
      </c>
      <c r="P2627" s="98">
        <v>395.96481481479276</v>
      </c>
      <c r="Q2627" s="98">
        <v>18.843875742289754</v>
      </c>
      <c r="R2627" s="98">
        <f t="shared" si="301"/>
        <v>19.312021679831247</v>
      </c>
      <c r="S2627" s="98">
        <f t="shared" si="298"/>
        <v>1130.6325445373852</v>
      </c>
      <c r="T2627" s="101">
        <v>7.2571471462207331</v>
      </c>
    </row>
    <row r="2628" spans="2:20" x14ac:dyDescent="0.2">
      <c r="B2628" s="100">
        <v>43770.333333333336</v>
      </c>
      <c r="C2628" s="98">
        <v>7.7454213342939813</v>
      </c>
      <c r="D2628" s="98">
        <f t="shared" si="302"/>
        <v>11.773209669262728</v>
      </c>
      <c r="E2628" s="98">
        <v>65.242376543217233</v>
      </c>
      <c r="F2628" s="98">
        <f t="shared" si="300"/>
        <v>79.736236311640809</v>
      </c>
      <c r="G2628" s="98">
        <v>33817.810763888891</v>
      </c>
      <c r="H2628" s="98">
        <v>20.016200086805554</v>
      </c>
      <c r="I2628" s="98">
        <v>9701.3502777777776</v>
      </c>
      <c r="J2628" s="98">
        <f t="shared" si="296"/>
        <v>45.226176456411679</v>
      </c>
      <c r="K2628" s="98">
        <v>53192.96875</v>
      </c>
      <c r="L2628" s="98">
        <f t="shared" si="297"/>
        <v>376.65286656861542</v>
      </c>
      <c r="M2628" s="98">
        <f t="shared" si="299"/>
        <v>376.29380454368919</v>
      </c>
      <c r="N2628" s="98">
        <v>6469.7358475748697</v>
      </c>
      <c r="O2628" s="98">
        <v>7176.2849999999999</v>
      </c>
      <c r="P2628" s="98">
        <v>395.20259259276918</v>
      </c>
      <c r="Q2628" s="98">
        <v>18.54972602415377</v>
      </c>
      <c r="R2628" s="98">
        <f t="shared" si="301"/>
        <v>19.442516508246033</v>
      </c>
      <c r="S2628" s="98">
        <f t="shared" si="298"/>
        <v>1112.9835614492263</v>
      </c>
      <c r="T2628" s="101">
        <v>7.74437201465493</v>
      </c>
    </row>
    <row r="2629" spans="2:20" x14ac:dyDescent="0.2">
      <c r="B2629" s="100">
        <v>43770.375</v>
      </c>
      <c r="C2629" s="98">
        <v>10.929558326344317</v>
      </c>
      <c r="D2629" s="98">
        <f t="shared" si="302"/>
        <v>11.731204298780227</v>
      </c>
      <c r="E2629" s="98">
        <v>83.086666666666673</v>
      </c>
      <c r="F2629" s="98">
        <f t="shared" si="300"/>
        <v>80.031112854850463</v>
      </c>
      <c r="G2629" s="98">
        <v>38138.094444444447</v>
      </c>
      <c r="H2629" s="98">
        <v>25.143804253472222</v>
      </c>
      <c r="I2629" s="98">
        <v>10995.149583333334</v>
      </c>
      <c r="J2629" s="98">
        <f t="shared" si="296"/>
        <v>57.942862413194447</v>
      </c>
      <c r="K2629" s="98">
        <v>53192.96875</v>
      </c>
      <c r="L2629" s="98">
        <f t="shared" si="297"/>
        <v>376.72611480085209</v>
      </c>
      <c r="M2629" s="98">
        <f t="shared" si="299"/>
        <v>376.0214452804467</v>
      </c>
      <c r="N2629" s="98">
        <v>8577.3972387695321</v>
      </c>
      <c r="O2629" s="98">
        <v>7184.9108333333334</v>
      </c>
      <c r="P2629" s="98">
        <v>395.45541666666668</v>
      </c>
      <c r="Q2629" s="98">
        <v>18.729301865814616</v>
      </c>
      <c r="R2629" s="98">
        <f t="shared" si="301"/>
        <v>19.699175540007058</v>
      </c>
      <c r="S2629" s="98">
        <f t="shared" si="298"/>
        <v>1123.7581119488771</v>
      </c>
      <c r="T2629" s="101">
        <v>9.8700398867522985</v>
      </c>
    </row>
    <row r="2630" spans="2:20" x14ac:dyDescent="0.2">
      <c r="B2630" s="100">
        <v>43770.416666666664</v>
      </c>
      <c r="C2630" s="98">
        <v>14.751372697794707</v>
      </c>
      <c r="D2630" s="98">
        <f t="shared" si="302"/>
        <v>11.702331082307252</v>
      </c>
      <c r="E2630" s="98">
        <v>70.407529239762155</v>
      </c>
      <c r="F2630" s="98">
        <f t="shared" si="300"/>
        <v>79.587335137988703</v>
      </c>
      <c r="G2630" s="98">
        <v>42625.955253621738</v>
      </c>
      <c r="H2630" s="98">
        <v>19.94960575810045</v>
      </c>
      <c r="I2630" s="98">
        <v>12287.113182406772</v>
      </c>
      <c r="J2630" s="98">
        <f t="shared" ref="J2630:J2693" si="303">E2630-H2630</f>
        <v>50.457923481661709</v>
      </c>
      <c r="K2630" s="98">
        <v>53192.96875</v>
      </c>
      <c r="L2630" s="98">
        <f t="shared" ref="L2630:L2693" si="304">P2630-Q2630</f>
        <v>375.2998665740746</v>
      </c>
      <c r="M2630" s="98">
        <f t="shared" si="299"/>
        <v>375.78717730174407</v>
      </c>
      <c r="N2630" s="98">
        <v>11176.366073404948</v>
      </c>
      <c r="O2630" s="98">
        <v>7424.8408333333336</v>
      </c>
      <c r="P2630" s="98">
        <v>395.81703703701498</v>
      </c>
      <c r="Q2630" s="98">
        <v>20.517170462940381</v>
      </c>
      <c r="R2630" s="98">
        <f t="shared" si="301"/>
        <v>19.937266821177843</v>
      </c>
      <c r="S2630" s="98">
        <f t="shared" ref="S2630:S2693" si="305">Q2630*60</f>
        <v>1231.0302277764229</v>
      </c>
      <c r="T2630" s="101">
        <v>13.400435954145246</v>
      </c>
    </row>
    <row r="2631" spans="2:20" x14ac:dyDescent="0.2">
      <c r="B2631" s="100">
        <v>43770.458333333336</v>
      </c>
      <c r="C2631" s="98">
        <v>15.256573811954457</v>
      </c>
      <c r="D2631" s="98">
        <f t="shared" si="302"/>
        <v>11.657853655736909</v>
      </c>
      <c r="E2631" s="98">
        <v>85.943888888888893</v>
      </c>
      <c r="F2631" s="98">
        <f t="shared" si="300"/>
        <v>80.042347869469765</v>
      </c>
      <c r="G2631" s="98">
        <v>47377.37896296395</v>
      </c>
      <c r="H2631" s="98">
        <v>20.10303457754619</v>
      </c>
      <c r="I2631" s="98">
        <v>13574.377500000001</v>
      </c>
      <c r="J2631" s="98">
        <f t="shared" si="303"/>
        <v>65.840854311342696</v>
      </c>
      <c r="K2631" s="98">
        <v>53192.96875</v>
      </c>
      <c r="L2631" s="98">
        <f t="shared" si="304"/>
        <v>370.7904943073458</v>
      </c>
      <c r="M2631" s="98">
        <f t="shared" si="299"/>
        <v>375.49586862304022</v>
      </c>
      <c r="N2631" s="98">
        <v>11550.194667154949</v>
      </c>
      <c r="O2631" s="98">
        <v>7535.1283333333331</v>
      </c>
      <c r="P2631" s="98">
        <v>395.73787037038142</v>
      </c>
      <c r="Q2631" s="98">
        <v>24.947376063035595</v>
      </c>
      <c r="R2631" s="98">
        <f t="shared" si="301"/>
        <v>20.296233678894975</v>
      </c>
      <c r="S2631" s="98">
        <f t="shared" si="305"/>
        <v>1496.8425637821356</v>
      </c>
      <c r="T2631" s="101">
        <v>15.549493096272151</v>
      </c>
    </row>
    <row r="2632" spans="2:20" x14ac:dyDescent="0.2">
      <c r="B2632" s="100">
        <v>43770.5</v>
      </c>
      <c r="C2632" s="98">
        <v>15.574481161965265</v>
      </c>
      <c r="D2632" s="98">
        <f t="shared" si="302"/>
        <v>11.667577095917528</v>
      </c>
      <c r="E2632" s="98">
        <v>82.053055555555559</v>
      </c>
      <c r="F2632" s="98">
        <f t="shared" si="300"/>
        <v>80.189008364797687</v>
      </c>
      <c r="G2632" s="98">
        <v>52696.640151516069</v>
      </c>
      <c r="H2632" s="98">
        <v>22.961545138888887</v>
      </c>
      <c r="I2632" s="98">
        <v>14866.2575</v>
      </c>
      <c r="J2632" s="98">
        <f t="shared" si="303"/>
        <v>59.091510416666672</v>
      </c>
      <c r="K2632" s="98">
        <v>53192.96875</v>
      </c>
      <c r="L2632" s="98">
        <f t="shared" si="304"/>
        <v>375.78126533379572</v>
      </c>
      <c r="M2632" s="98">
        <f t="shared" si="299"/>
        <v>375.35188577050934</v>
      </c>
      <c r="N2632" s="98">
        <v>11698.340508626303</v>
      </c>
      <c r="O2632" s="98">
        <v>7609.3558333333331</v>
      </c>
      <c r="P2632" s="98">
        <v>395.76870370368164</v>
      </c>
      <c r="Q2632" s="98">
        <v>19.987438369885915</v>
      </c>
      <c r="R2632" s="98">
        <f t="shared" si="301"/>
        <v>20.426427972641381</v>
      </c>
      <c r="S2632" s="98">
        <f t="shared" si="305"/>
        <v>1199.2463021931549</v>
      </c>
      <c r="T2632" s="101">
        <v>15.641594505357013</v>
      </c>
    </row>
    <row r="2633" spans="2:20" x14ac:dyDescent="0.2">
      <c r="B2633" s="100">
        <v>43770.541666666664</v>
      </c>
      <c r="C2633" s="98">
        <v>15.373455414065134</v>
      </c>
      <c r="D2633" s="98">
        <f t="shared" si="302"/>
        <v>11.687338879655703</v>
      </c>
      <c r="E2633" s="98">
        <v>105.43944444444445</v>
      </c>
      <c r="F2633" s="98">
        <f t="shared" si="300"/>
        <v>80.577504712805748</v>
      </c>
      <c r="G2633" s="98">
        <v>58006.438888888886</v>
      </c>
      <c r="H2633" s="98">
        <v>22.539789496527778</v>
      </c>
      <c r="I2633" s="98">
        <v>16174.168888887696</v>
      </c>
      <c r="J2633" s="98">
        <f t="shared" si="303"/>
        <v>82.899654947916673</v>
      </c>
      <c r="K2633" s="98">
        <v>53192.96875</v>
      </c>
      <c r="L2633" s="98">
        <f t="shared" si="304"/>
        <v>376.93404905992548</v>
      </c>
      <c r="M2633" s="98">
        <f t="shared" si="299"/>
        <v>375.27870111275541</v>
      </c>
      <c r="N2633" s="98">
        <v>11578.879569498698</v>
      </c>
      <c r="O2633" s="98">
        <v>7539.6549999999997</v>
      </c>
      <c r="P2633" s="98">
        <v>395.77583333333331</v>
      </c>
      <c r="Q2633" s="98">
        <v>18.841784273407828</v>
      </c>
      <c r="R2633" s="98">
        <f t="shared" si="301"/>
        <v>20.504597198297549</v>
      </c>
      <c r="S2633" s="98">
        <f t="shared" si="305"/>
        <v>1130.5070564044697</v>
      </c>
      <c r="T2633" s="101">
        <v>15.677566687551751</v>
      </c>
    </row>
    <row r="2634" spans="2:20" x14ac:dyDescent="0.2">
      <c r="B2634" s="100">
        <v>43770.583333333336</v>
      </c>
      <c r="C2634" s="98">
        <v>14.978550105980702</v>
      </c>
      <c r="D2634" s="98">
        <f t="shared" si="302"/>
        <v>11.714461702501211</v>
      </c>
      <c r="E2634" s="98">
        <v>88.857407407429477</v>
      </c>
      <c r="F2634" s="98">
        <f t="shared" si="300"/>
        <v>80.663033262189387</v>
      </c>
      <c r="G2634" s="98">
        <v>63426.271682102946</v>
      </c>
      <c r="H2634" s="98">
        <v>20.266406249999999</v>
      </c>
      <c r="I2634" s="98">
        <v>17478.068566666567</v>
      </c>
      <c r="J2634" s="98">
        <f t="shared" si="303"/>
        <v>68.591001157429474</v>
      </c>
      <c r="K2634" s="98">
        <v>53192.96875</v>
      </c>
      <c r="L2634" s="98">
        <f t="shared" si="304"/>
        <v>377.0523123985248</v>
      </c>
      <c r="M2634" s="98">
        <f t="shared" si="299"/>
        <v>375.18326109939431</v>
      </c>
      <c r="N2634" s="98">
        <v>11356.429055989584</v>
      </c>
      <c r="O2634" s="98">
        <v>7441.0524999999998</v>
      </c>
      <c r="P2634" s="98">
        <v>395.62666666666667</v>
      </c>
      <c r="Q2634" s="98">
        <v>18.574354268141843</v>
      </c>
      <c r="R2634" s="98">
        <f t="shared" si="301"/>
        <v>20.587977026473407</v>
      </c>
      <c r="S2634" s="98">
        <f t="shared" si="305"/>
        <v>1114.4612560885105</v>
      </c>
      <c r="T2634" s="101">
        <v>15.471748879339493</v>
      </c>
    </row>
    <row r="2635" spans="2:20" x14ac:dyDescent="0.2">
      <c r="B2635" s="100">
        <v>43770.625</v>
      </c>
      <c r="C2635" s="98">
        <v>14.096459056006537</v>
      </c>
      <c r="D2635" s="98">
        <f t="shared" si="302"/>
        <v>11.724704330352827</v>
      </c>
      <c r="E2635" s="98">
        <v>88.897638888888892</v>
      </c>
      <c r="F2635" s="98">
        <f t="shared" si="300"/>
        <v>80.888664049226421</v>
      </c>
      <c r="G2635" s="98">
        <v>68810.25628019571</v>
      </c>
      <c r="H2635" s="98">
        <v>20.31941189236111</v>
      </c>
      <c r="I2635" s="98">
        <v>18780.313055555554</v>
      </c>
      <c r="J2635" s="98">
        <f t="shared" si="303"/>
        <v>68.578226996527775</v>
      </c>
      <c r="K2635" s="98">
        <v>53192.96875</v>
      </c>
      <c r="L2635" s="98">
        <f t="shared" si="304"/>
        <v>376.67314279621468</v>
      </c>
      <c r="M2635" s="98">
        <f t="shared" si="299"/>
        <v>375.09109692374295</v>
      </c>
      <c r="N2635" s="98">
        <v>10978.04047281901</v>
      </c>
      <c r="O2635" s="98">
        <v>7280.4408333333331</v>
      </c>
      <c r="P2635" s="98">
        <v>395.98037808641169</v>
      </c>
      <c r="Q2635" s="98">
        <v>19.307235290197035</v>
      </c>
      <c r="R2635" s="98">
        <f t="shared" si="301"/>
        <v>20.697830566836302</v>
      </c>
      <c r="S2635" s="98">
        <f t="shared" si="305"/>
        <v>1158.4341174118222</v>
      </c>
      <c r="T2635" s="101">
        <v>15.020878489812215</v>
      </c>
    </row>
    <row r="2636" spans="2:20" x14ac:dyDescent="0.2">
      <c r="B2636" s="100">
        <v>43770.666666666664</v>
      </c>
      <c r="C2636" s="98">
        <v>13.576200824418725</v>
      </c>
      <c r="D2636" s="98">
        <f t="shared" si="302"/>
        <v>11.728153799484952</v>
      </c>
      <c r="E2636" s="98">
        <v>75.090555555555554</v>
      </c>
      <c r="F2636" s="98">
        <f t="shared" si="300"/>
        <v>80.762830715893074</v>
      </c>
      <c r="G2636" s="98">
        <v>73809.246037036879</v>
      </c>
      <c r="H2636" s="98">
        <v>25.536089409722223</v>
      </c>
      <c r="I2636" s="98">
        <v>20097.473071429464</v>
      </c>
      <c r="J2636" s="98">
        <f t="shared" si="303"/>
        <v>49.554466145833331</v>
      </c>
      <c r="K2636" s="98">
        <v>53192.96875</v>
      </c>
      <c r="L2636" s="98">
        <f t="shared" si="304"/>
        <v>370.45591414902771</v>
      </c>
      <c r="M2636" s="98">
        <f t="shared" si="299"/>
        <v>374.76072647562222</v>
      </c>
      <c r="N2636" s="98">
        <v>10573.623039550781</v>
      </c>
      <c r="O2636" s="98">
        <v>7216.7958333333336</v>
      </c>
      <c r="P2636" s="98">
        <v>395.85179012348254</v>
      </c>
      <c r="Q2636" s="98">
        <v>25.395875974454814</v>
      </c>
      <c r="R2636" s="98">
        <f t="shared" si="301"/>
        <v>21.035839260842952</v>
      </c>
      <c r="S2636" s="98">
        <f t="shared" si="305"/>
        <v>1523.7525584672887</v>
      </c>
      <c r="T2636" s="101">
        <v>14.419383948246638</v>
      </c>
    </row>
    <row r="2637" spans="2:20" x14ac:dyDescent="0.2">
      <c r="B2637" s="100">
        <v>43770.708333333336</v>
      </c>
      <c r="C2637" s="98">
        <v>13.226540788057674</v>
      </c>
      <c r="D2637" s="98">
        <f t="shared" si="302"/>
        <v>11.737387578797922</v>
      </c>
      <c r="E2637" s="98">
        <v>76.917638888888888</v>
      </c>
      <c r="F2637" s="98">
        <f t="shared" si="300"/>
        <v>80.250405947374546</v>
      </c>
      <c r="G2637" s="98">
        <v>78547.754460093973</v>
      </c>
      <c r="H2637" s="98">
        <v>20.383398437499999</v>
      </c>
      <c r="I2637" s="98">
        <v>21421.798796295327</v>
      </c>
      <c r="J2637" s="98">
        <f t="shared" si="303"/>
        <v>56.534240451388889</v>
      </c>
      <c r="K2637" s="98">
        <v>53192.96875</v>
      </c>
      <c r="L2637" s="98">
        <f t="shared" si="304"/>
        <v>374.44847751851711</v>
      </c>
      <c r="M2637" s="98">
        <f t="shared" si="299"/>
        <v>374.67813480930863</v>
      </c>
      <c r="N2637" s="98">
        <v>10357.257190755208</v>
      </c>
      <c r="O2637" s="98">
        <v>7191.0108333333337</v>
      </c>
      <c r="P2637" s="98">
        <v>396.26411375661274</v>
      </c>
      <c r="Q2637" s="98">
        <v>21.81563623809566</v>
      </c>
      <c r="R2637" s="98">
        <f t="shared" si="301"/>
        <v>21.146661747262662</v>
      </c>
      <c r="S2637" s="98">
        <f t="shared" si="305"/>
        <v>1308.9381742857397</v>
      </c>
      <c r="T2637" s="101">
        <v>13.967906692339133</v>
      </c>
    </row>
    <row r="2638" spans="2:20" x14ac:dyDescent="0.2">
      <c r="B2638" s="100">
        <v>43770.75</v>
      </c>
      <c r="C2638" s="98">
        <v>12.930059292229513</v>
      </c>
      <c r="D2638" s="98">
        <f t="shared" si="302"/>
        <v>11.739201627807534</v>
      </c>
      <c r="E2638" s="98">
        <v>93.105092592570514</v>
      </c>
      <c r="F2638" s="98">
        <f t="shared" si="300"/>
        <v>80.981194527621383</v>
      </c>
      <c r="G2638" s="98">
        <v>83568.562259257102</v>
      </c>
      <c r="H2638" s="98">
        <v>20.50342520254619</v>
      </c>
      <c r="I2638" s="98">
        <v>22739.383888888889</v>
      </c>
      <c r="J2638" s="98">
        <f t="shared" si="303"/>
        <v>72.601667390024318</v>
      </c>
      <c r="K2638" s="98">
        <v>53192.96875</v>
      </c>
      <c r="L2638" s="98">
        <f t="shared" si="304"/>
        <v>377.04422839803101</v>
      </c>
      <c r="M2638" s="98">
        <f t="shared" si="299"/>
        <v>374.86512767900678</v>
      </c>
      <c r="N2638" s="98">
        <v>10090.382350260417</v>
      </c>
      <c r="O2638" s="98">
        <v>7183.3</v>
      </c>
      <c r="P2638" s="98">
        <v>395.79916666666668</v>
      </c>
      <c r="Q2638" s="98">
        <v>18.754938268635676</v>
      </c>
      <c r="R2638" s="98">
        <f t="shared" si="301"/>
        <v>20.960830142996393</v>
      </c>
      <c r="S2638" s="98">
        <f t="shared" si="305"/>
        <v>1125.2962961181406</v>
      </c>
      <c r="T2638" s="101">
        <v>13.560085900624593</v>
      </c>
    </row>
    <row r="2639" spans="2:20" x14ac:dyDescent="0.2">
      <c r="B2639" s="100">
        <v>43770.791666666664</v>
      </c>
      <c r="C2639" s="98">
        <v>12.972825539728834</v>
      </c>
      <c r="D2639" s="98">
        <f t="shared" si="302"/>
        <v>11.743062422988951</v>
      </c>
      <c r="E2639" s="98">
        <v>77.387812499999995</v>
      </c>
      <c r="F2639" s="98">
        <f t="shared" si="300"/>
        <v>80.306624215121374</v>
      </c>
      <c r="G2639" s="98">
        <v>88971.931111111116</v>
      </c>
      <c r="H2639" s="98">
        <v>23.49162326388889</v>
      </c>
      <c r="I2639" s="98">
        <v>24059.994999999999</v>
      </c>
      <c r="J2639" s="98">
        <f t="shared" si="303"/>
        <v>53.896189236111105</v>
      </c>
      <c r="K2639" s="98">
        <v>53192.96875</v>
      </c>
      <c r="L2639" s="98">
        <f t="shared" si="304"/>
        <v>374.56455088957318</v>
      </c>
      <c r="M2639" s="98">
        <f t="shared" si="299"/>
        <v>374.93650663252538</v>
      </c>
      <c r="N2639" s="98">
        <v>10132.284191894531</v>
      </c>
      <c r="O2639" s="98">
        <v>7187.2375000000002</v>
      </c>
      <c r="P2639" s="98">
        <v>395.8175308641957</v>
      </c>
      <c r="Q2639" s="98">
        <v>21.252979974622527</v>
      </c>
      <c r="R2639" s="98">
        <f t="shared" si="301"/>
        <v>20.884128401411161</v>
      </c>
      <c r="S2639" s="98">
        <f t="shared" si="305"/>
        <v>1275.1787984773516</v>
      </c>
      <c r="T2639" s="101">
        <v>13.509509292443594</v>
      </c>
    </row>
    <row r="2640" spans="2:20" x14ac:dyDescent="0.2">
      <c r="B2640" s="100">
        <v>43770.833333333336</v>
      </c>
      <c r="C2640" s="98">
        <v>13.089242147339714</v>
      </c>
      <c r="D2640" s="98">
        <f t="shared" si="302"/>
        <v>11.754410529810805</v>
      </c>
      <c r="E2640" s="98">
        <v>95.978055555555557</v>
      </c>
      <c r="F2640" s="98">
        <f t="shared" si="300"/>
        <v>80.701963721294504</v>
      </c>
      <c r="G2640" s="98">
        <v>93976.880555555559</v>
      </c>
      <c r="H2640" s="98">
        <v>22.885850694444443</v>
      </c>
      <c r="I2640" s="98">
        <v>25400.399965277778</v>
      </c>
      <c r="J2640" s="98">
        <f t="shared" si="303"/>
        <v>73.092204861111114</v>
      </c>
      <c r="K2640" s="98">
        <v>53192.96875</v>
      </c>
      <c r="L2640" s="98">
        <f t="shared" si="304"/>
        <v>375.638758501783</v>
      </c>
      <c r="M2640" s="98">
        <f t="shared" si="299"/>
        <v>374.89637779312943</v>
      </c>
      <c r="N2640" s="98">
        <v>10260.070878092449</v>
      </c>
      <c r="O2640" s="98">
        <v>7195.5508333333337</v>
      </c>
      <c r="P2640" s="98">
        <v>396.02159259258872</v>
      </c>
      <c r="Q2640" s="98">
        <v>20.382834090805716</v>
      </c>
      <c r="R2640" s="98">
        <f t="shared" si="301"/>
        <v>20.940232163646122</v>
      </c>
      <c r="S2640" s="98">
        <f t="shared" si="305"/>
        <v>1222.9700454483429</v>
      </c>
      <c r="T2640" s="101">
        <v>13.595666070772793</v>
      </c>
    </row>
    <row r="2641" spans="2:20" x14ac:dyDescent="0.2">
      <c r="B2641" s="100">
        <v>43770.875</v>
      </c>
      <c r="C2641" s="98">
        <v>13.010352410740323</v>
      </c>
      <c r="D2641" s="98">
        <f t="shared" si="302"/>
        <v>11.756901226461535</v>
      </c>
      <c r="E2641" s="98">
        <v>84.093368055555558</v>
      </c>
      <c r="F2641" s="98">
        <f t="shared" si="300"/>
        <v>80.81174140261983</v>
      </c>
      <c r="G2641" s="98">
        <v>98862.754663923057</v>
      </c>
      <c r="H2641" s="98">
        <v>20.500821035878875</v>
      </c>
      <c r="I2641" s="98">
        <v>26725.430662962943</v>
      </c>
      <c r="J2641" s="98">
        <f t="shared" si="303"/>
        <v>63.592547019676687</v>
      </c>
      <c r="K2641" s="98">
        <v>53192.96875</v>
      </c>
      <c r="L2641" s="98">
        <f t="shared" si="304"/>
        <v>376.36260192371907</v>
      </c>
      <c r="M2641" s="98">
        <f t="shared" si="299"/>
        <v>375.07916433997372</v>
      </c>
      <c r="N2641" s="98">
        <v>10194.319274902344</v>
      </c>
      <c r="O2641" s="98">
        <v>7186.3316666666669</v>
      </c>
      <c r="P2641" s="98">
        <v>395.92512345678279</v>
      </c>
      <c r="Q2641" s="98">
        <v>19.562521533063716</v>
      </c>
      <c r="R2641" s="98">
        <f t="shared" si="301"/>
        <v>20.761918353427081</v>
      </c>
      <c r="S2641" s="98">
        <f t="shared" si="305"/>
        <v>1173.751291983823</v>
      </c>
      <c r="T2641" s="101">
        <v>13.634889352598176</v>
      </c>
    </row>
    <row r="2642" spans="2:20" x14ac:dyDescent="0.2">
      <c r="B2642" s="100">
        <v>43770.916666666664</v>
      </c>
      <c r="C2642" s="98">
        <v>12.618063511318631</v>
      </c>
      <c r="D2642" s="98">
        <f t="shared" si="302"/>
        <v>11.742568814046452</v>
      </c>
      <c r="E2642" s="98">
        <v>87.331944444444446</v>
      </c>
      <c r="F2642" s="98">
        <f t="shared" si="300"/>
        <v>81.255711310027237</v>
      </c>
      <c r="G2642" s="98">
        <v>104064.8177983541</v>
      </c>
      <c r="H2642" s="98">
        <v>20.508420138888887</v>
      </c>
      <c r="I2642" s="98">
        <v>28054.066666666666</v>
      </c>
      <c r="J2642" s="98">
        <f t="shared" si="303"/>
        <v>66.823524305555566</v>
      </c>
      <c r="K2642" s="98">
        <v>53192.96875</v>
      </c>
      <c r="L2642" s="98">
        <f t="shared" si="304"/>
        <v>371.20255196100931</v>
      </c>
      <c r="M2642" s="98">
        <f t="shared" si="299"/>
        <v>374.84448502679874</v>
      </c>
      <c r="N2642" s="98">
        <v>9929.2427547200514</v>
      </c>
      <c r="O2642" s="98">
        <v>7185.62</v>
      </c>
      <c r="P2642" s="98">
        <v>395.98</v>
      </c>
      <c r="Q2642" s="98">
        <v>24.777448038990713</v>
      </c>
      <c r="R2642" s="98">
        <f t="shared" si="301"/>
        <v>20.991940173460517</v>
      </c>
      <c r="S2642" s="98">
        <f t="shared" si="305"/>
        <v>1486.6468823394428</v>
      </c>
      <c r="T2642" s="101">
        <v>13.407562006766675</v>
      </c>
    </row>
    <row r="2643" spans="2:20" x14ac:dyDescent="0.2">
      <c r="B2643" s="100">
        <v>43770.958333333336</v>
      </c>
      <c r="C2643" s="98">
        <v>12.226260191053152</v>
      </c>
      <c r="D2643" s="98">
        <f t="shared" si="302"/>
        <v>11.713419363628844</v>
      </c>
      <c r="E2643" s="98">
        <v>73.271111111111111</v>
      </c>
      <c r="F2643" s="98">
        <f t="shared" si="300"/>
        <v>81.282975970519232</v>
      </c>
      <c r="G2643" s="98">
        <v>108969.58103703777</v>
      </c>
      <c r="H2643" s="98">
        <v>25.458246527777778</v>
      </c>
      <c r="I2643" s="98">
        <v>29373.51932231976</v>
      </c>
      <c r="J2643" s="98">
        <f t="shared" si="303"/>
        <v>47.812864583333337</v>
      </c>
      <c r="K2643" s="98">
        <v>53192.96875</v>
      </c>
      <c r="L2643" s="98">
        <f t="shared" si="304"/>
        <v>374.00240875178326</v>
      </c>
      <c r="M2643" s="98">
        <f t="shared" si="299"/>
        <v>374.89452389254865</v>
      </c>
      <c r="N2643" s="98">
        <v>9614.5542643229164</v>
      </c>
      <c r="O2643" s="98">
        <v>7184.0858333333335</v>
      </c>
      <c r="P2643" s="98">
        <v>395.66138888888889</v>
      </c>
      <c r="Q2643" s="98">
        <v>21.658980137105619</v>
      </c>
      <c r="R2643" s="98">
        <f t="shared" si="301"/>
        <v>20.940446832402333</v>
      </c>
      <c r="S2643" s="98">
        <f t="shared" si="305"/>
        <v>1299.5388082263371</v>
      </c>
      <c r="T2643" s="101">
        <v>12.968736877394065</v>
      </c>
    </row>
    <row r="2644" spans="2:20" x14ac:dyDescent="0.2">
      <c r="B2644" s="100">
        <v>43771</v>
      </c>
      <c r="C2644" s="98">
        <v>11.36554027054045</v>
      </c>
      <c r="D2644" s="98">
        <f t="shared" si="302"/>
        <v>11.667779584292923</v>
      </c>
      <c r="E2644" s="98">
        <v>88.707711111125022</v>
      </c>
      <c r="F2644" s="98">
        <f t="shared" si="300"/>
        <v>81.425970877927213</v>
      </c>
      <c r="G2644" s="98">
        <v>114222.33486589961</v>
      </c>
      <c r="H2644" s="98">
        <v>20.007215711805557</v>
      </c>
      <c r="I2644" s="98">
        <v>30704.079305555555</v>
      </c>
      <c r="J2644" s="98">
        <f t="shared" si="303"/>
        <v>68.700495399319465</v>
      </c>
      <c r="K2644" s="98">
        <v>53192.96875</v>
      </c>
      <c r="L2644" s="98">
        <f t="shared" si="304"/>
        <v>376.90797961136536</v>
      </c>
      <c r="M2644" s="98">
        <f t="shared" si="299"/>
        <v>375.12387725296026</v>
      </c>
      <c r="N2644" s="98">
        <v>9050.6759806315113</v>
      </c>
      <c r="O2644" s="98">
        <v>7179.7983333333332</v>
      </c>
      <c r="P2644" s="98">
        <v>395.92370370369821</v>
      </c>
      <c r="Q2644" s="98">
        <v>19.015724092332853</v>
      </c>
      <c r="R2644" s="98">
        <f t="shared" si="301"/>
        <v>20.710240848533708</v>
      </c>
      <c r="S2644" s="98">
        <f t="shared" si="305"/>
        <v>1140.9434455399712</v>
      </c>
      <c r="T2644" s="101">
        <v>12.272476465039784</v>
      </c>
    </row>
    <row r="2645" spans="2:20" x14ac:dyDescent="0.2">
      <c r="B2645" s="100">
        <v>43771.041666666664</v>
      </c>
      <c r="C2645" s="98">
        <v>10.463867925991977</v>
      </c>
      <c r="D2645" s="98">
        <f t="shared" si="302"/>
        <v>11.650265464980839</v>
      </c>
      <c r="E2645" s="98">
        <v>85.114722222222227</v>
      </c>
      <c r="F2645" s="98">
        <f t="shared" si="300"/>
        <v>82.050272224727067</v>
      </c>
      <c r="G2645" s="98">
        <v>3562.6895218025315</v>
      </c>
      <c r="H2645" s="98">
        <v>20.375444878472223</v>
      </c>
      <c r="I2645" s="98">
        <v>696.06527777777774</v>
      </c>
      <c r="J2645" s="98">
        <f t="shared" si="303"/>
        <v>64.739277343750004</v>
      </c>
      <c r="K2645" s="98">
        <v>7987.3135426407389</v>
      </c>
      <c r="L2645" s="98">
        <f t="shared" si="304"/>
        <v>377.15387777567008</v>
      </c>
      <c r="M2645" s="98">
        <f t="shared" si="299"/>
        <v>375.11972391062159</v>
      </c>
      <c r="N2645" s="98">
        <v>8731.6474723307292</v>
      </c>
      <c r="O2645" s="98">
        <v>7180.0941666666668</v>
      </c>
      <c r="P2645" s="98">
        <v>395.68780092589554</v>
      </c>
      <c r="Q2645" s="98">
        <v>18.533923150225441</v>
      </c>
      <c r="R2645" s="98">
        <f t="shared" si="301"/>
        <v>20.68694839611835</v>
      </c>
      <c r="S2645" s="98">
        <f t="shared" si="305"/>
        <v>1112.0353890135264</v>
      </c>
      <c r="T2645" s="101">
        <v>11.64721273917084</v>
      </c>
    </row>
    <row r="2646" spans="2:20" x14ac:dyDescent="0.2">
      <c r="B2646" s="100">
        <v>43771.083333333336</v>
      </c>
      <c r="C2646" s="98">
        <v>9.0474015601476037</v>
      </c>
      <c r="D2646" s="98">
        <f t="shared" si="302"/>
        <v>11.640036214843391</v>
      </c>
      <c r="E2646" s="98">
        <v>76.666423611111114</v>
      </c>
      <c r="F2646" s="98">
        <f t="shared" si="300"/>
        <v>81.609347745560399</v>
      </c>
      <c r="G2646" s="98">
        <v>7549.6995726490022</v>
      </c>
      <c r="H2646" s="98">
        <v>23.440180121527778</v>
      </c>
      <c r="I2646" s="98">
        <v>1978.3680555555557</v>
      </c>
      <c r="J2646" s="98">
        <f t="shared" si="303"/>
        <v>53.226243489583339</v>
      </c>
      <c r="K2646" s="98">
        <v>21847.560249294704</v>
      </c>
      <c r="L2646" s="98">
        <f t="shared" si="304"/>
        <v>376.87069540984311</v>
      </c>
      <c r="M2646" s="98">
        <f t="shared" si="299"/>
        <v>375.27522061106123</v>
      </c>
      <c r="N2646" s="98">
        <v>7761.4700288899739</v>
      </c>
      <c r="O2646" s="98">
        <v>7181.1941666666671</v>
      </c>
      <c r="P2646" s="98">
        <v>396.05351851854061</v>
      </c>
      <c r="Q2646" s="98">
        <v>19.182823108697516</v>
      </c>
      <c r="R2646" s="98">
        <f t="shared" si="301"/>
        <v>20.54303734382826</v>
      </c>
      <c r="S2646" s="98">
        <f t="shared" si="305"/>
        <v>1150.969386521851</v>
      </c>
      <c r="T2646" s="101">
        <v>10.681495639085769</v>
      </c>
    </row>
    <row r="2647" spans="2:20" x14ac:dyDescent="0.2">
      <c r="B2647" s="100">
        <v>43771.125</v>
      </c>
      <c r="C2647" s="98">
        <v>8.0180262372840669</v>
      </c>
      <c r="D2647" s="98">
        <f t="shared" si="302"/>
        <v>11.63077785166525</v>
      </c>
      <c r="E2647" s="98">
        <v>93.495277777777773</v>
      </c>
      <c r="F2647" s="98">
        <f t="shared" si="300"/>
        <v>82.132873794198801</v>
      </c>
      <c r="G2647" s="98">
        <v>12452.466666666667</v>
      </c>
      <c r="H2647" s="98">
        <v>22.378797743055557</v>
      </c>
      <c r="I2647" s="98">
        <v>3307.0572100841032</v>
      </c>
      <c r="J2647" s="98">
        <f t="shared" si="303"/>
        <v>71.116480034722215</v>
      </c>
      <c r="K2647" s="98">
        <v>36710.400346860886</v>
      </c>
      <c r="L2647" s="98">
        <f t="shared" si="304"/>
        <v>370.60415166106901</v>
      </c>
      <c r="M2647" s="98">
        <f t="shared" si="299"/>
        <v>375.02273001370514</v>
      </c>
      <c r="N2647" s="98">
        <v>7113.503835449219</v>
      </c>
      <c r="O2647" s="98">
        <v>7188.0516666666663</v>
      </c>
      <c r="P2647" s="98">
        <v>396.02527777777777</v>
      </c>
      <c r="Q2647" s="98">
        <v>25.421126116708749</v>
      </c>
      <c r="R2647" s="98">
        <f t="shared" si="301"/>
        <v>20.806851243649771</v>
      </c>
      <c r="S2647" s="98">
        <f t="shared" si="305"/>
        <v>1525.2675670025249</v>
      </c>
      <c r="T2647" s="101">
        <v>9.4391508548191307</v>
      </c>
    </row>
    <row r="2648" spans="2:20" x14ac:dyDescent="0.2">
      <c r="B2648" s="100">
        <v>43771.166666666664</v>
      </c>
      <c r="C2648" s="98">
        <v>7.2796214090287688</v>
      </c>
      <c r="D2648" s="98">
        <f t="shared" si="302"/>
        <v>11.619316706341728</v>
      </c>
      <c r="E2648" s="98">
        <v>85.673611111111114</v>
      </c>
      <c r="F2648" s="98">
        <f t="shared" si="300"/>
        <v>82.568643470124741</v>
      </c>
      <c r="G2648" s="98">
        <v>17429.985907860068</v>
      </c>
      <c r="H2648" s="98">
        <v>19.661816406250001</v>
      </c>
      <c r="I2648" s="98">
        <v>4610.5613444443461</v>
      </c>
      <c r="J2648" s="98">
        <f t="shared" si="303"/>
        <v>66.011794704861117</v>
      </c>
      <c r="K2648" s="98">
        <v>50219.143937717017</v>
      </c>
      <c r="L2648" s="98">
        <f t="shared" si="304"/>
        <v>374.18199448253961</v>
      </c>
      <c r="M2648" s="98">
        <f t="shared" si="299"/>
        <v>374.93466934181885</v>
      </c>
      <c r="N2648" s="98">
        <v>6464.9227372233072</v>
      </c>
      <c r="O2648" s="98">
        <v>7177.8549999999996</v>
      </c>
      <c r="P2648" s="98">
        <v>395.95037037036485</v>
      </c>
      <c r="Q2648" s="98">
        <v>21.768375887825258</v>
      </c>
      <c r="R2648" s="98">
        <f t="shared" si="301"/>
        <v>20.887265310596906</v>
      </c>
      <c r="S2648" s="98">
        <f t="shared" si="305"/>
        <v>1306.1025532695155</v>
      </c>
      <c r="T2648" s="101">
        <v>8.4620167516490774</v>
      </c>
    </row>
    <row r="2649" spans="2:20" x14ac:dyDescent="0.2">
      <c r="B2649" s="100">
        <v>43771.208333333336</v>
      </c>
      <c r="C2649" s="98">
        <v>6.7653815541017357</v>
      </c>
      <c r="D2649" s="98">
        <f t="shared" si="302"/>
        <v>11.610416816471968</v>
      </c>
      <c r="E2649" s="98">
        <v>79.560833333333335</v>
      </c>
      <c r="F2649" s="98">
        <f t="shared" si="300"/>
        <v>82.824673562717336</v>
      </c>
      <c r="G2649" s="98">
        <v>22339.380490955511</v>
      </c>
      <c r="H2649" s="98">
        <v>20.146961805555556</v>
      </c>
      <c r="I2649" s="98">
        <v>5913.6619444444441</v>
      </c>
      <c r="J2649" s="98">
        <f t="shared" si="303"/>
        <v>59.413871527777779</v>
      </c>
      <c r="K2649" s="98">
        <v>62066.566143663193</v>
      </c>
      <c r="L2649" s="98">
        <f t="shared" si="304"/>
        <v>376.91175156717082</v>
      </c>
      <c r="M2649" s="98">
        <f t="shared" si="299"/>
        <v>375.06206817051913</v>
      </c>
      <c r="N2649" s="98">
        <v>6170.0032584635419</v>
      </c>
      <c r="O2649" s="98">
        <v>7176.7991666666667</v>
      </c>
      <c r="P2649" s="98">
        <v>395.60439814815089</v>
      </c>
      <c r="Q2649" s="98">
        <v>18.692646580980057</v>
      </c>
      <c r="R2649" s="98">
        <f t="shared" si="301"/>
        <v>20.753707145477012</v>
      </c>
      <c r="S2649" s="98">
        <f t="shared" si="305"/>
        <v>1121.5587948588034</v>
      </c>
      <c r="T2649" s="101">
        <v>7.8710855255772669</v>
      </c>
    </row>
    <row r="2650" spans="2:20" x14ac:dyDescent="0.2">
      <c r="B2650" s="100">
        <v>43771.25</v>
      </c>
      <c r="C2650" s="98">
        <v>6.2494541330397544</v>
      </c>
      <c r="D2650" s="98">
        <f t="shared" si="302"/>
        <v>11.591180407947176</v>
      </c>
      <c r="E2650" s="98">
        <v>71.628611111111113</v>
      </c>
      <c r="F2650" s="98">
        <f t="shared" si="300"/>
        <v>83.083840229383981</v>
      </c>
      <c r="G2650" s="98">
        <v>26938.076555556589</v>
      </c>
      <c r="H2650" s="98">
        <v>26.019639756944443</v>
      </c>
      <c r="I2650" s="98">
        <v>7249.9596662685608</v>
      </c>
      <c r="J2650" s="98">
        <f t="shared" si="303"/>
        <v>45.60897135416667</v>
      </c>
      <c r="K2650" s="98">
        <v>71207.92901403374</v>
      </c>
      <c r="L2650" s="98">
        <f t="shared" si="304"/>
        <v>376.61595301715039</v>
      </c>
      <c r="M2650" s="98">
        <f t="shared" si="299"/>
        <v>375.24987277208771</v>
      </c>
      <c r="N2650" s="98">
        <v>5754.0366524251303</v>
      </c>
      <c r="O2650" s="98">
        <v>7175.5483333333332</v>
      </c>
      <c r="P2650" s="98">
        <v>395.77550925928688</v>
      </c>
      <c r="Q2650" s="98">
        <v>19.159556242136492</v>
      </c>
      <c r="R2650" s="98">
        <f t="shared" si="301"/>
        <v>20.569735491439481</v>
      </c>
      <c r="S2650" s="98">
        <f t="shared" si="305"/>
        <v>1149.5733745281896</v>
      </c>
      <c r="T2650" s="101">
        <v>7.3163103205793432</v>
      </c>
    </row>
    <row r="2651" spans="2:20" x14ac:dyDescent="0.2">
      <c r="B2651" s="100">
        <v>43771.291666666664</v>
      </c>
      <c r="C2651" s="98">
        <v>6.1783465666947368</v>
      </c>
      <c r="D2651" s="98">
        <f t="shared" si="302"/>
        <v>11.571794011255031</v>
      </c>
      <c r="E2651" s="98">
        <v>78.428888888888892</v>
      </c>
      <c r="F2651" s="98">
        <f t="shared" si="300"/>
        <v>83.015819396050645</v>
      </c>
      <c r="G2651" s="98">
        <v>31840.683585859006</v>
      </c>
      <c r="H2651" s="98">
        <v>19.89753689236111</v>
      </c>
      <c r="I2651" s="98">
        <v>8561.1878444449521</v>
      </c>
      <c r="J2651" s="98">
        <f t="shared" si="303"/>
        <v>58.531351996527782</v>
      </c>
      <c r="K2651" s="98">
        <v>74344.24792028348</v>
      </c>
      <c r="L2651" s="98">
        <f t="shared" si="304"/>
        <v>373.47584639894467</v>
      </c>
      <c r="M2651" s="98">
        <f t="shared" ref="M2651:M2714" si="306">AVERAGE(L2628:L2651)</f>
        <v>375.09799391068935</v>
      </c>
      <c r="N2651" s="98">
        <v>5623.3534513346358</v>
      </c>
      <c r="O2651" s="98">
        <v>7171.7075000000004</v>
      </c>
      <c r="P2651" s="98">
        <v>396.30333333333334</v>
      </c>
      <c r="Q2651" s="98">
        <v>22.827486934388677</v>
      </c>
      <c r="R2651" s="98">
        <f t="shared" si="301"/>
        <v>20.735719291110268</v>
      </c>
      <c r="S2651" s="98">
        <f t="shared" si="305"/>
        <v>1369.6492160633206</v>
      </c>
      <c r="T2651" s="101">
        <v>7.0258958373273748</v>
      </c>
    </row>
    <row r="2652" spans="2:20" x14ac:dyDescent="0.2">
      <c r="B2652" s="100">
        <v>43771.333333333336</v>
      </c>
      <c r="C2652" s="98">
        <v>6.3687730747772404</v>
      </c>
      <c r="D2652" s="98">
        <f t="shared" si="302"/>
        <v>11.5144336671085</v>
      </c>
      <c r="E2652" s="98">
        <v>79.143555555575418</v>
      </c>
      <c r="F2652" s="98">
        <f t="shared" si="300"/>
        <v>83.595035188232245</v>
      </c>
      <c r="G2652" s="98">
        <v>36288.618086421491</v>
      </c>
      <c r="H2652" s="98">
        <v>20.49064670138889</v>
      </c>
      <c r="I2652" s="98">
        <v>9870.7488888888893</v>
      </c>
      <c r="J2652" s="98">
        <f t="shared" si="303"/>
        <v>58.652908854186528</v>
      </c>
      <c r="K2652" s="98">
        <v>74348.0546875</v>
      </c>
      <c r="L2652" s="98">
        <f t="shared" si="304"/>
        <v>376.39167462879351</v>
      </c>
      <c r="M2652" s="98">
        <f t="shared" si="306"/>
        <v>375.08711091319691</v>
      </c>
      <c r="N2652" s="98">
        <v>5726.6294588216142</v>
      </c>
      <c r="O2652" s="98">
        <v>7173.6758333333337</v>
      </c>
      <c r="P2652" s="98">
        <v>396.17694444444442</v>
      </c>
      <c r="Q2652" s="98">
        <v>19.785269815650924</v>
      </c>
      <c r="R2652" s="98">
        <f t="shared" si="301"/>
        <v>20.787200282422649</v>
      </c>
      <c r="S2652" s="98">
        <f t="shared" si="305"/>
        <v>1187.1161889390555</v>
      </c>
      <c r="T2652" s="101">
        <v>6.9617162711851739</v>
      </c>
    </row>
    <row r="2653" spans="2:20" x14ac:dyDescent="0.2">
      <c r="B2653" s="100">
        <v>43771.375</v>
      </c>
      <c r="C2653" s="98">
        <v>7.720475535393537</v>
      </c>
      <c r="D2653" s="98">
        <f t="shared" si="302"/>
        <v>11.380721884152218</v>
      </c>
      <c r="E2653" s="98">
        <v>69.883827160489233</v>
      </c>
      <c r="F2653" s="98">
        <f t="shared" ref="F2653:F2716" si="307">AVERAGE(E2630:E2653)</f>
        <v>83.044916875474854</v>
      </c>
      <c r="G2653" s="98">
        <v>41100.729197528628</v>
      </c>
      <c r="H2653" s="98">
        <v>22.920963541666666</v>
      </c>
      <c r="I2653" s="98">
        <v>11170.436944444444</v>
      </c>
      <c r="J2653" s="98">
        <f t="shared" si="303"/>
        <v>46.962863618822567</v>
      </c>
      <c r="K2653" s="98">
        <v>74348.0546875</v>
      </c>
      <c r="L2653" s="98">
        <f t="shared" si="304"/>
        <v>374.161235834921</v>
      </c>
      <c r="M2653" s="98">
        <f t="shared" si="306"/>
        <v>374.98024095628307</v>
      </c>
      <c r="N2653" s="98">
        <v>6526.3994099934898</v>
      </c>
      <c r="O2653" s="98">
        <v>7175.274166666667</v>
      </c>
      <c r="P2653" s="98">
        <v>395.92166666666668</v>
      </c>
      <c r="Q2653" s="98">
        <v>21.76043083174568</v>
      </c>
      <c r="R2653" s="98">
        <f t="shared" ref="R2653:R2716" si="308">AVERAGE(Q2630:Q2653)</f>
        <v>20.913497322669777</v>
      </c>
      <c r="S2653" s="98">
        <f t="shared" si="305"/>
        <v>1305.6258499047408</v>
      </c>
      <c r="T2653" s="101">
        <v>7.8266458899265849</v>
      </c>
    </row>
    <row r="2654" spans="2:20" x14ac:dyDescent="0.2">
      <c r="B2654" s="100">
        <v>43771.416666666664</v>
      </c>
      <c r="C2654" s="98">
        <v>10.259063612090216</v>
      </c>
      <c r="D2654" s="98">
        <f t="shared" si="302"/>
        <v>11.193542338914531</v>
      </c>
      <c r="E2654" s="98">
        <v>89.070277777777775</v>
      </c>
      <c r="F2654" s="98">
        <f t="shared" si="307"/>
        <v>83.822531397892163</v>
      </c>
      <c r="G2654" s="98">
        <v>45626.066666666666</v>
      </c>
      <c r="H2654" s="98">
        <v>22.541558159722221</v>
      </c>
      <c r="I2654" s="98">
        <v>12485.379722221031</v>
      </c>
      <c r="J2654" s="98">
        <f t="shared" si="303"/>
        <v>66.528719618055561</v>
      </c>
      <c r="K2654" s="98">
        <v>74348.0546875</v>
      </c>
      <c r="L2654" s="98">
        <f t="shared" si="304"/>
        <v>375.03840429669037</v>
      </c>
      <c r="M2654" s="98">
        <f t="shared" si="306"/>
        <v>374.9693466947254</v>
      </c>
      <c r="N2654" s="98">
        <v>8223.7171480305988</v>
      </c>
      <c r="O2654" s="98">
        <v>7178.4066666666668</v>
      </c>
      <c r="P2654" s="98">
        <v>395.84175925923716</v>
      </c>
      <c r="Q2654" s="98">
        <v>20.803354962546791</v>
      </c>
      <c r="R2654" s="98">
        <f t="shared" si="308"/>
        <v>20.925421676820044</v>
      </c>
      <c r="S2654" s="98">
        <f t="shared" si="305"/>
        <v>1248.2012977528075</v>
      </c>
      <c r="T2654" s="101">
        <v>9.7149972181850011</v>
      </c>
    </row>
    <row r="2655" spans="2:20" x14ac:dyDescent="0.2">
      <c r="B2655" s="100">
        <v>43771.458333333336</v>
      </c>
      <c r="C2655" s="98">
        <v>13.140770753754509</v>
      </c>
      <c r="D2655" s="98">
        <f t="shared" si="302"/>
        <v>11.105383878156198</v>
      </c>
      <c r="E2655" s="98">
        <v>74.714629629651711</v>
      </c>
      <c r="F2655" s="98">
        <f t="shared" si="307"/>
        <v>83.35464559542396</v>
      </c>
      <c r="G2655" s="98">
        <v>50069.434459460579</v>
      </c>
      <c r="H2655" s="98">
        <v>20.212131076388889</v>
      </c>
      <c r="I2655" s="98">
        <v>13791.250416666666</v>
      </c>
      <c r="J2655" s="98">
        <f t="shared" si="303"/>
        <v>54.502498553262825</v>
      </c>
      <c r="K2655" s="98">
        <v>74348.0546875</v>
      </c>
      <c r="L2655" s="98">
        <f t="shared" si="304"/>
        <v>373.25829503896227</v>
      </c>
      <c r="M2655" s="98">
        <f t="shared" si="306"/>
        <v>375.07217172520944</v>
      </c>
      <c r="N2655" s="98">
        <v>10187.690663248697</v>
      </c>
      <c r="O2655" s="98">
        <v>7199.2016666666668</v>
      </c>
      <c r="P2655" s="98">
        <v>396.11791245788334</v>
      </c>
      <c r="Q2655" s="98">
        <v>22.859617418921037</v>
      </c>
      <c r="R2655" s="98">
        <f t="shared" si="308"/>
        <v>20.838431733315272</v>
      </c>
      <c r="S2655" s="98">
        <f t="shared" si="305"/>
        <v>1371.5770451352621</v>
      </c>
      <c r="T2655" s="101">
        <v>12.374747640169225</v>
      </c>
    </row>
    <row r="2656" spans="2:20" x14ac:dyDescent="0.2">
      <c r="B2656" s="100">
        <v>43771.5</v>
      </c>
      <c r="C2656" s="98">
        <v>14.55861163368966</v>
      </c>
      <c r="D2656" s="98">
        <f t="shared" si="302"/>
        <v>11.063055981144716</v>
      </c>
      <c r="E2656" s="98">
        <v>69.499907407396364</v>
      </c>
      <c r="F2656" s="98">
        <f t="shared" si="307"/>
        <v>82.831597755917329</v>
      </c>
      <c r="G2656" s="98">
        <v>54911.559259259964</v>
      </c>
      <c r="H2656" s="98">
        <v>20.170583767361112</v>
      </c>
      <c r="I2656" s="98">
        <v>15090.531111111111</v>
      </c>
      <c r="J2656" s="98">
        <f t="shared" si="303"/>
        <v>49.329323640035255</v>
      </c>
      <c r="K2656" s="98">
        <v>74348.0546875</v>
      </c>
      <c r="L2656" s="98">
        <f t="shared" si="304"/>
        <v>377.73236427827845</v>
      </c>
      <c r="M2656" s="98">
        <f t="shared" si="306"/>
        <v>375.15346751456281</v>
      </c>
      <c r="N2656" s="98">
        <v>11143.998024088542</v>
      </c>
      <c r="O2656" s="98">
        <v>7334.5041666666666</v>
      </c>
      <c r="P2656" s="98">
        <v>395.85166666666669</v>
      </c>
      <c r="Q2656" s="98">
        <v>18.119302388388249</v>
      </c>
      <c r="R2656" s="98">
        <f t="shared" si="308"/>
        <v>20.760592734086202</v>
      </c>
      <c r="S2656" s="98">
        <f t="shared" si="305"/>
        <v>1087.158143303295</v>
      </c>
      <c r="T2656" s="101">
        <v>14.398332416784381</v>
      </c>
    </row>
    <row r="2657" spans="2:20" x14ac:dyDescent="0.2">
      <c r="B2657" s="100">
        <v>43771.541666666664</v>
      </c>
      <c r="C2657" s="98">
        <v>15.253590873823139</v>
      </c>
      <c r="D2657" s="98">
        <f t="shared" si="302"/>
        <v>11.058061625301299</v>
      </c>
      <c r="E2657" s="98">
        <v>74.779166666666669</v>
      </c>
      <c r="F2657" s="98">
        <f t="shared" si="307"/>
        <v>81.554086181843246</v>
      </c>
      <c r="G2657" s="98">
        <v>58876.916666666664</v>
      </c>
      <c r="H2657" s="98">
        <v>25.427615017361113</v>
      </c>
      <c r="I2657" s="98">
        <v>16400.094487024347</v>
      </c>
      <c r="J2657" s="98">
        <f t="shared" si="303"/>
        <v>49.351551649305556</v>
      </c>
      <c r="K2657" s="98">
        <v>74348.0546875</v>
      </c>
      <c r="L2657" s="98">
        <f t="shared" si="304"/>
        <v>376.66023929306851</v>
      </c>
      <c r="M2657" s="98">
        <f t="shared" si="306"/>
        <v>375.14205877427707</v>
      </c>
      <c r="N2657" s="98">
        <v>11508.479792480468</v>
      </c>
      <c r="O2657" s="98">
        <v>7516.2008333333333</v>
      </c>
      <c r="P2657" s="98">
        <v>395.66175925930344</v>
      </c>
      <c r="Q2657" s="98">
        <v>19.00151996623492</v>
      </c>
      <c r="R2657" s="98">
        <f t="shared" si="308"/>
        <v>20.767248387953998</v>
      </c>
      <c r="S2657" s="98">
        <f t="shared" si="305"/>
        <v>1140.0911979740952</v>
      </c>
      <c r="T2657" s="101">
        <v>15.266702092243843</v>
      </c>
    </row>
    <row r="2658" spans="2:20" x14ac:dyDescent="0.2">
      <c r="B2658" s="100">
        <v>43771.583333333336</v>
      </c>
      <c r="C2658" s="98">
        <v>15.04882845401764</v>
      </c>
      <c r="D2658" s="98">
        <f t="shared" si="302"/>
        <v>11.06098988980284</v>
      </c>
      <c r="E2658" s="98">
        <v>94.338888888888889</v>
      </c>
      <c r="F2658" s="98">
        <f t="shared" si="307"/>
        <v>81.782481243570729</v>
      </c>
      <c r="G2658" s="98">
        <v>64209.480158733</v>
      </c>
      <c r="H2658" s="98">
        <v>20.483355034722223</v>
      </c>
      <c r="I2658" s="98">
        <v>17727.673055555555</v>
      </c>
      <c r="J2658" s="98">
        <f t="shared" si="303"/>
        <v>73.855533854166666</v>
      </c>
      <c r="K2658" s="98">
        <v>74348.0546875</v>
      </c>
      <c r="L2658" s="98">
        <f t="shared" si="304"/>
        <v>370.76715398415092</v>
      </c>
      <c r="M2658" s="98">
        <f t="shared" si="306"/>
        <v>374.88017717367819</v>
      </c>
      <c r="N2658" s="98">
        <v>11443.651074218749</v>
      </c>
      <c r="O2658" s="98">
        <v>7482.02</v>
      </c>
      <c r="P2658" s="98">
        <v>395.75009259260361</v>
      </c>
      <c r="Q2658" s="98">
        <v>24.982938608452677</v>
      </c>
      <c r="R2658" s="98">
        <f t="shared" si="308"/>
        <v>21.034272735466949</v>
      </c>
      <c r="S2658" s="98">
        <f t="shared" si="305"/>
        <v>1498.9763165071606</v>
      </c>
      <c r="T2658" s="101">
        <v>15.472042976889449</v>
      </c>
    </row>
    <row r="2659" spans="2:20" x14ac:dyDescent="0.2">
      <c r="B2659" s="100">
        <v>43771.625</v>
      </c>
      <c r="C2659" s="98">
        <v>14.910643684069315</v>
      </c>
      <c r="D2659" s="98">
        <f t="shared" si="302"/>
        <v>11.094914249305454</v>
      </c>
      <c r="E2659" s="98">
        <v>96.516444444424579</v>
      </c>
      <c r="F2659" s="98">
        <f t="shared" si="307"/>
        <v>82.099931475051378</v>
      </c>
      <c r="G2659" s="98">
        <v>69730.013383837009</v>
      </c>
      <c r="H2659" s="98">
        <v>20.927690972222223</v>
      </c>
      <c r="I2659" s="98">
        <v>19063.746651851849</v>
      </c>
      <c r="J2659" s="98">
        <f t="shared" si="303"/>
        <v>75.588753472202356</v>
      </c>
      <c r="K2659" s="98">
        <v>74348.0546875</v>
      </c>
      <c r="L2659" s="98">
        <f t="shared" si="304"/>
        <v>374.33813110023738</v>
      </c>
      <c r="M2659" s="98">
        <f t="shared" si="306"/>
        <v>374.7828850196791</v>
      </c>
      <c r="N2659" s="98">
        <v>11396.279897460938</v>
      </c>
      <c r="O2659" s="98">
        <v>7480.6408333333329</v>
      </c>
      <c r="P2659" s="98">
        <v>395.99444444444447</v>
      </c>
      <c r="Q2659" s="98">
        <v>21.656313344207074</v>
      </c>
      <c r="R2659" s="98">
        <f t="shared" si="308"/>
        <v>21.132150987717367</v>
      </c>
      <c r="S2659" s="98">
        <f t="shared" si="305"/>
        <v>1299.3788006524244</v>
      </c>
      <c r="T2659" s="101">
        <v>15.462629542246836</v>
      </c>
    </row>
    <row r="2660" spans="2:20" x14ac:dyDescent="0.2">
      <c r="B2660" s="100">
        <v>43771.666666666664</v>
      </c>
      <c r="C2660" s="98">
        <v>13.893640830428858</v>
      </c>
      <c r="D2660" s="98">
        <f t="shared" si="302"/>
        <v>11.108140916222544</v>
      </c>
      <c r="E2660" s="98">
        <v>86.831759259270299</v>
      </c>
      <c r="F2660" s="98">
        <f t="shared" si="307"/>
        <v>82.589148296039482</v>
      </c>
      <c r="G2660" s="98">
        <v>75608.683713847262</v>
      </c>
      <c r="H2660" s="98">
        <v>24.20060763888889</v>
      </c>
      <c r="I2660" s="98">
        <v>20424.807777777776</v>
      </c>
      <c r="J2660" s="98">
        <f t="shared" si="303"/>
        <v>62.631151620381409</v>
      </c>
      <c r="K2660" s="98">
        <v>74348.0546875</v>
      </c>
      <c r="L2660" s="98">
        <f t="shared" si="304"/>
        <v>376.84429789464917</v>
      </c>
      <c r="M2660" s="98">
        <f t="shared" si="306"/>
        <v>375.0490676757467</v>
      </c>
      <c r="N2660" s="98">
        <v>10783.378654785156</v>
      </c>
      <c r="O2660" s="98">
        <v>7258.3166666666666</v>
      </c>
      <c r="P2660" s="98">
        <v>395.67277777777775</v>
      </c>
      <c r="Q2660" s="98">
        <v>18.828479883128569</v>
      </c>
      <c r="R2660" s="98">
        <f t="shared" si="308"/>
        <v>20.858509483912108</v>
      </c>
      <c r="S2660" s="98">
        <f t="shared" si="305"/>
        <v>1129.7087929877141</v>
      </c>
      <c r="T2660" s="101">
        <v>14.775484349397528</v>
      </c>
    </row>
    <row r="2661" spans="2:20" x14ac:dyDescent="0.2">
      <c r="B2661" s="100">
        <v>43771.708333333336</v>
      </c>
      <c r="C2661" s="98">
        <v>13.409561020709161</v>
      </c>
      <c r="D2661" s="98">
        <f t="shared" si="302"/>
        <v>11.115766759249688</v>
      </c>
      <c r="E2661" s="98">
        <v>100.91416666666667</v>
      </c>
      <c r="F2661" s="98">
        <f t="shared" si="307"/>
        <v>83.589003620113559</v>
      </c>
      <c r="G2661" s="98">
        <v>80830.425000000003</v>
      </c>
      <c r="H2661" s="98">
        <v>23.675813802083333</v>
      </c>
      <c r="I2661" s="98">
        <v>21808.56300926023</v>
      </c>
      <c r="J2661" s="98">
        <f t="shared" si="303"/>
        <v>77.238352864583334</v>
      </c>
      <c r="K2661" s="98">
        <v>74348.0546875</v>
      </c>
      <c r="L2661" s="98">
        <f t="shared" si="304"/>
        <v>372.79679083450384</v>
      </c>
      <c r="M2661" s="98">
        <f t="shared" si="306"/>
        <v>374.98024739724616</v>
      </c>
      <c r="N2661" s="98">
        <v>10456.387132161459</v>
      </c>
      <c r="O2661" s="98">
        <v>7202.15</v>
      </c>
      <c r="P2661" s="98">
        <v>395.70666666666665</v>
      </c>
      <c r="Q2661" s="98">
        <v>22.909875832162797</v>
      </c>
      <c r="R2661" s="98">
        <f t="shared" si="308"/>
        <v>20.904102800331572</v>
      </c>
      <c r="S2661" s="98">
        <f t="shared" si="305"/>
        <v>1374.5925499297678</v>
      </c>
      <c r="T2661" s="101">
        <v>14.172233344202654</v>
      </c>
    </row>
    <row r="2662" spans="2:20" x14ac:dyDescent="0.2">
      <c r="B2662" s="100">
        <v>43771.75</v>
      </c>
      <c r="C2662" s="98">
        <v>13.231357108750897</v>
      </c>
      <c r="D2662" s="98">
        <f t="shared" si="302"/>
        <v>11.12832083493808</v>
      </c>
      <c r="E2662" s="98">
        <v>83.851111111111109</v>
      </c>
      <c r="F2662" s="98">
        <f t="shared" si="307"/>
        <v>83.203421058386098</v>
      </c>
      <c r="G2662" s="98">
        <v>86184.96761695703</v>
      </c>
      <c r="H2662" s="98">
        <v>21.277495659722224</v>
      </c>
      <c r="I2662" s="98">
        <v>23176.604102777939</v>
      </c>
      <c r="J2662" s="98">
        <f t="shared" si="303"/>
        <v>62.573615451388889</v>
      </c>
      <c r="K2662" s="98">
        <v>74348.0546875</v>
      </c>
      <c r="L2662" s="98">
        <f t="shared" si="304"/>
        <v>376.86214047393037</v>
      </c>
      <c r="M2662" s="98">
        <f t="shared" si="306"/>
        <v>374.97266040040859</v>
      </c>
      <c r="N2662" s="98">
        <v>10313.33033610026</v>
      </c>
      <c r="O2662" s="98">
        <v>7200.8291666666664</v>
      </c>
      <c r="P2662" s="98">
        <v>395.88870370369818</v>
      </c>
      <c r="Q2662" s="98">
        <v>19.026563229767813</v>
      </c>
      <c r="R2662" s="98">
        <f t="shared" si="308"/>
        <v>20.915420507045411</v>
      </c>
      <c r="S2662" s="98">
        <f t="shared" si="305"/>
        <v>1141.5937937860688</v>
      </c>
      <c r="T2662" s="101">
        <v>13.810467711837651</v>
      </c>
    </row>
    <row r="2663" spans="2:20" x14ac:dyDescent="0.2">
      <c r="B2663" s="100">
        <v>43771.791666666664</v>
      </c>
      <c r="C2663" s="98">
        <v>13.030043456024593</v>
      </c>
      <c r="D2663" s="98">
        <f t="shared" si="302"/>
        <v>11.130704914783736</v>
      </c>
      <c r="E2663" s="98">
        <v>91.525833333333338</v>
      </c>
      <c r="F2663" s="98">
        <f t="shared" si="307"/>
        <v>83.792505259774984</v>
      </c>
      <c r="G2663" s="98">
        <v>91361.854807690775</v>
      </c>
      <c r="H2663" s="98">
        <v>21.242393663194445</v>
      </c>
      <c r="I2663" s="98">
        <v>24543.165277777778</v>
      </c>
      <c r="J2663" s="98">
        <f t="shared" si="303"/>
        <v>70.28343967013889</v>
      </c>
      <c r="K2663" s="98">
        <v>74348.0546875</v>
      </c>
      <c r="L2663" s="98">
        <f t="shared" si="304"/>
        <v>373.9132677873651</v>
      </c>
      <c r="M2663" s="98">
        <f t="shared" si="306"/>
        <v>374.9455236044833</v>
      </c>
      <c r="N2663" s="98">
        <v>10233.69363688151</v>
      </c>
      <c r="O2663" s="98">
        <v>7203.6016666666665</v>
      </c>
      <c r="P2663" s="98">
        <v>395.64194444444445</v>
      </c>
      <c r="Q2663" s="98">
        <v>21.728676657079358</v>
      </c>
      <c r="R2663" s="98">
        <f t="shared" si="308"/>
        <v>20.935241202147779</v>
      </c>
      <c r="S2663" s="98">
        <f t="shared" si="305"/>
        <v>1303.7205994247615</v>
      </c>
      <c r="T2663" s="101">
        <v>13.708943358792199</v>
      </c>
    </row>
    <row r="2664" spans="2:20" x14ac:dyDescent="0.2">
      <c r="B2664" s="100">
        <v>43771.833333333336</v>
      </c>
      <c r="C2664" s="98">
        <v>13.036236857015433</v>
      </c>
      <c r="D2664" s="98">
        <f t="shared" si="302"/>
        <v>11.128496361020224</v>
      </c>
      <c r="E2664" s="98">
        <v>72.775555555555556</v>
      </c>
      <c r="F2664" s="98">
        <f t="shared" si="307"/>
        <v>82.825734426441642</v>
      </c>
      <c r="G2664" s="98">
        <v>96317.997722221466</v>
      </c>
      <c r="H2664" s="98">
        <v>26.420594618055556</v>
      </c>
      <c r="I2664" s="98">
        <v>25912.6452966098</v>
      </c>
      <c r="J2664" s="98">
        <f t="shared" si="303"/>
        <v>46.354960937499996</v>
      </c>
      <c r="K2664" s="98">
        <v>74348.0546875</v>
      </c>
      <c r="L2664" s="98">
        <f t="shared" si="304"/>
        <v>372.90680104805779</v>
      </c>
      <c r="M2664" s="98">
        <f t="shared" si="306"/>
        <v>374.83169204391135</v>
      </c>
      <c r="N2664" s="98">
        <v>10242.012668457031</v>
      </c>
      <c r="O2664" s="98">
        <v>7192.4383333333335</v>
      </c>
      <c r="P2664" s="98">
        <v>395.72137037035492</v>
      </c>
      <c r="Q2664" s="98">
        <v>22.814569322297142</v>
      </c>
      <c r="R2664" s="98">
        <f t="shared" si="308"/>
        <v>21.036563503459927</v>
      </c>
      <c r="S2664" s="98">
        <f t="shared" si="305"/>
        <v>1368.8741593378286</v>
      </c>
      <c r="T2664" s="101">
        <v>13.580094350030624</v>
      </c>
    </row>
    <row r="2665" spans="2:20" x14ac:dyDescent="0.2">
      <c r="B2665" s="100">
        <v>43771.875</v>
      </c>
      <c r="C2665" s="98">
        <v>12.760373885703869</v>
      </c>
      <c r="D2665" s="98">
        <f t="shared" si="302"/>
        <v>11.118080589143707</v>
      </c>
      <c r="E2665" s="98">
        <v>86.538361111109452</v>
      </c>
      <c r="F2665" s="98">
        <f t="shared" si="307"/>
        <v>82.927609137089718</v>
      </c>
      <c r="G2665" s="98">
        <v>101606.23431713118</v>
      </c>
      <c r="H2665" s="98">
        <v>21.006304253472223</v>
      </c>
      <c r="I2665" s="98">
        <v>27278.849585185071</v>
      </c>
      <c r="J2665" s="98">
        <f t="shared" si="303"/>
        <v>65.53205685763723</v>
      </c>
      <c r="K2665" s="98">
        <v>74348.0546875</v>
      </c>
      <c r="L2665" s="98">
        <f t="shared" si="304"/>
        <v>374.80217286390564</v>
      </c>
      <c r="M2665" s="98">
        <f t="shared" si="306"/>
        <v>374.76667416641925</v>
      </c>
      <c r="N2665" s="98">
        <v>9993.3290901692708</v>
      </c>
      <c r="O2665" s="98">
        <v>7181.6416666666664</v>
      </c>
      <c r="P2665" s="98">
        <v>395.69861111111112</v>
      </c>
      <c r="Q2665" s="98">
        <v>20.896438247205481</v>
      </c>
      <c r="R2665" s="98">
        <f t="shared" si="308"/>
        <v>21.092143366549163</v>
      </c>
      <c r="S2665" s="98">
        <f t="shared" si="305"/>
        <v>1253.7862948323288</v>
      </c>
      <c r="T2665" s="101">
        <v>13.51703885555319</v>
      </c>
    </row>
    <row r="2666" spans="2:20" x14ac:dyDescent="0.2">
      <c r="B2666" s="100">
        <v>43771.916666666664</v>
      </c>
      <c r="C2666" s="98">
        <v>12.086381876178914</v>
      </c>
      <c r="D2666" s="98">
        <f t="shared" si="302"/>
        <v>11.095927187679552</v>
      </c>
      <c r="E2666" s="98">
        <v>92.117777777777775</v>
      </c>
      <c r="F2666" s="98">
        <f t="shared" si="307"/>
        <v>83.127018859311946</v>
      </c>
      <c r="G2666" s="98">
        <v>106628.14629629758</v>
      </c>
      <c r="H2666" s="98">
        <v>21.019184027777779</v>
      </c>
      <c r="I2666" s="98">
        <v>28629.075814814816</v>
      </c>
      <c r="J2666" s="98">
        <f t="shared" si="303"/>
        <v>71.098593749999992</v>
      </c>
      <c r="K2666" s="98">
        <v>74348.0546875</v>
      </c>
      <c r="L2666" s="98">
        <f t="shared" si="304"/>
        <v>375.68631137230363</v>
      </c>
      <c r="M2666" s="98">
        <f t="shared" si="306"/>
        <v>374.95349747522306</v>
      </c>
      <c r="N2666" s="98">
        <v>9486.3052726236983</v>
      </c>
      <c r="O2666" s="98">
        <v>7177.6424999999999</v>
      </c>
      <c r="P2666" s="98">
        <v>395.7195370370481</v>
      </c>
      <c r="Q2666" s="98">
        <v>20.033225664744485</v>
      </c>
      <c r="R2666" s="98">
        <f t="shared" si="308"/>
        <v>20.894467434288902</v>
      </c>
      <c r="S2666" s="98">
        <f t="shared" si="305"/>
        <v>1201.9935398846692</v>
      </c>
      <c r="T2666" s="101">
        <v>12.859038742559237</v>
      </c>
    </row>
    <row r="2667" spans="2:20" x14ac:dyDescent="0.2">
      <c r="B2667" s="100">
        <v>43771.958333333336</v>
      </c>
      <c r="C2667" s="98">
        <v>11.42261915259891</v>
      </c>
      <c r="D2667" s="98">
        <f t="shared" si="302"/>
        <v>11.062442144410625</v>
      </c>
      <c r="E2667" s="98">
        <v>79.253611111111113</v>
      </c>
      <c r="F2667" s="98">
        <f t="shared" si="307"/>
        <v>83.376289692645273</v>
      </c>
      <c r="G2667" s="98">
        <v>111939.46666666666</v>
      </c>
      <c r="H2667" s="98">
        <v>23.871799045138889</v>
      </c>
      <c r="I2667" s="98">
        <v>29981.776944444446</v>
      </c>
      <c r="J2667" s="98">
        <f t="shared" si="303"/>
        <v>55.381812065972227</v>
      </c>
      <c r="K2667" s="98">
        <v>74348.0546875</v>
      </c>
      <c r="L2667" s="98">
        <f t="shared" si="304"/>
        <v>374.41656402131747</v>
      </c>
      <c r="M2667" s="98">
        <f t="shared" si="306"/>
        <v>374.97075394478702</v>
      </c>
      <c r="N2667" s="98">
        <v>9079.8616398111972</v>
      </c>
      <c r="O2667" s="98">
        <v>7174.8183333333336</v>
      </c>
      <c r="P2667" s="98">
        <v>396.04231481482583</v>
      </c>
      <c r="Q2667" s="98">
        <v>21.625750793508356</v>
      </c>
      <c r="R2667" s="98">
        <f t="shared" si="308"/>
        <v>20.893082878305684</v>
      </c>
      <c r="S2667" s="98">
        <f t="shared" si="305"/>
        <v>1297.5450476105013</v>
      </c>
      <c r="T2667" s="101">
        <v>12.22359641034376</v>
      </c>
    </row>
    <row r="2668" spans="2:20" x14ac:dyDescent="0.2">
      <c r="B2668" s="100">
        <v>43772</v>
      </c>
      <c r="C2668" s="98">
        <v>10.833390809359649</v>
      </c>
      <c r="D2668" s="98">
        <f t="shared" si="302"/>
        <v>11.040269250194759</v>
      </c>
      <c r="E2668" s="98">
        <v>93.288055555555559</v>
      </c>
      <c r="F2668" s="98">
        <f t="shared" si="307"/>
        <v>83.567137377829866</v>
      </c>
      <c r="G2668" s="98">
        <v>116925.88888888889</v>
      </c>
      <c r="H2668" s="98">
        <v>23.297493489583335</v>
      </c>
      <c r="I2668" s="98">
        <v>31346.165366667112</v>
      </c>
      <c r="J2668" s="98">
        <f t="shared" si="303"/>
        <v>69.990562065972227</v>
      </c>
      <c r="K2668" s="98">
        <v>74348.0546875</v>
      </c>
      <c r="L2668" s="98">
        <f t="shared" si="304"/>
        <v>377.49071970535556</v>
      </c>
      <c r="M2668" s="98">
        <f t="shared" si="306"/>
        <v>374.99503478203673</v>
      </c>
      <c r="N2668" s="98">
        <v>8717.6501794433589</v>
      </c>
      <c r="O2668" s="98">
        <v>7177.1724999999997</v>
      </c>
      <c r="P2668" s="98">
        <v>395.81422839506632</v>
      </c>
      <c r="Q2668" s="98">
        <v>18.323508689710742</v>
      </c>
      <c r="R2668" s="98">
        <f t="shared" si="308"/>
        <v>20.864240569863096</v>
      </c>
      <c r="S2668" s="98">
        <f t="shared" si="305"/>
        <v>1099.4105213826444</v>
      </c>
      <c r="T2668" s="101">
        <v>11.71549341407087</v>
      </c>
    </row>
    <row r="2669" spans="2:20" x14ac:dyDescent="0.2">
      <c r="B2669" s="100">
        <v>43772.041666666664</v>
      </c>
      <c r="C2669" s="98">
        <v>10.029735534279089</v>
      </c>
      <c r="D2669" s="98">
        <f t="shared" si="302"/>
        <v>11.022180400540057</v>
      </c>
      <c r="E2669" s="98">
        <v>86.618032407408791</v>
      </c>
      <c r="F2669" s="98">
        <f t="shared" si="307"/>
        <v>83.629775302212636</v>
      </c>
      <c r="G2669" s="98">
        <v>3200.8402287599774</v>
      </c>
      <c r="H2669" s="98">
        <v>20.701931423611111</v>
      </c>
      <c r="I2669" s="98">
        <v>673.34527777777782</v>
      </c>
      <c r="J2669" s="98">
        <f t="shared" si="303"/>
        <v>65.916100983797676</v>
      </c>
      <c r="K2669" s="98">
        <v>8436.1786252972815</v>
      </c>
      <c r="L2669" s="98">
        <f t="shared" si="304"/>
        <v>375.38033253333634</v>
      </c>
      <c r="M2669" s="98">
        <f t="shared" si="306"/>
        <v>374.92113706360607</v>
      </c>
      <c r="N2669" s="98">
        <v>8447.7365303548177</v>
      </c>
      <c r="O2669" s="98">
        <v>7178.5933333333332</v>
      </c>
      <c r="P2669" s="98">
        <v>395.88458333333335</v>
      </c>
      <c r="Q2669" s="98">
        <v>20.504250799996985</v>
      </c>
      <c r="R2669" s="98">
        <f t="shared" si="308"/>
        <v>20.946337555270244</v>
      </c>
      <c r="S2669" s="98">
        <f t="shared" si="305"/>
        <v>1230.255047999819</v>
      </c>
      <c r="T2669" s="101">
        <v>11.261533010261967</v>
      </c>
    </row>
    <row r="2670" spans="2:20" x14ac:dyDescent="0.2">
      <c r="B2670" s="100">
        <v>43772.041666666664</v>
      </c>
      <c r="C2670" s="98">
        <v>8.9915595356623328</v>
      </c>
      <c r="D2670" s="98">
        <f t="shared" si="302"/>
        <v>11.019853649519836</v>
      </c>
      <c r="E2670" s="98">
        <v>86.715833333333336</v>
      </c>
      <c r="F2670" s="98">
        <f t="shared" si="307"/>
        <v>84.048500707305223</v>
      </c>
      <c r="G2670" s="98">
        <v>7443.0733539137573</v>
      </c>
      <c r="H2670" s="98">
        <v>20.825043402777776</v>
      </c>
      <c r="I2670" s="98">
        <v>1934.18</v>
      </c>
      <c r="J2670" s="98">
        <f t="shared" si="303"/>
        <v>65.890789930555556</v>
      </c>
      <c r="K2670" s="98">
        <v>21734.818881566469</v>
      </c>
      <c r="L2670" s="98">
        <f t="shared" si="304"/>
        <v>374.35631163141375</v>
      </c>
      <c r="M2670" s="98">
        <f t="shared" si="306"/>
        <v>374.81637107283819</v>
      </c>
      <c r="N2670" s="98">
        <v>7730.7275634765629</v>
      </c>
      <c r="O2670" s="98">
        <v>7178.3158333333331</v>
      </c>
      <c r="P2670" s="98">
        <v>396.27499999999998</v>
      </c>
      <c r="Q2670" s="98">
        <v>21.918688368586203</v>
      </c>
      <c r="R2670" s="98">
        <f t="shared" si="308"/>
        <v>21.060331941098941</v>
      </c>
      <c r="S2670" s="98">
        <f t="shared" si="305"/>
        <v>1315.1213021151721</v>
      </c>
      <c r="T2670" s="101">
        <v>10.485792053662589</v>
      </c>
    </row>
    <row r="2671" spans="2:20" x14ac:dyDescent="0.2">
      <c r="B2671" s="100">
        <v>43772.083333333336</v>
      </c>
      <c r="C2671" s="98">
        <v>7.9116332096534059</v>
      </c>
      <c r="D2671" s="98">
        <f t="shared" si="302"/>
        <v>11.015420606701893</v>
      </c>
      <c r="E2671" s="98">
        <v>71.969444444444449</v>
      </c>
      <c r="F2671" s="98">
        <f t="shared" si="307"/>
        <v>83.151590985083004</v>
      </c>
      <c r="G2671" s="98">
        <v>12224.641481482817</v>
      </c>
      <c r="H2671" s="98">
        <v>26.044900173611111</v>
      </c>
      <c r="I2671" s="98">
        <v>3279.4336299431325</v>
      </c>
      <c r="J2671" s="98">
        <f t="shared" si="303"/>
        <v>45.924544270833337</v>
      </c>
      <c r="K2671" s="98">
        <v>36554.504480251737</v>
      </c>
      <c r="L2671" s="98">
        <f t="shared" si="304"/>
        <v>373.31595750414664</v>
      </c>
      <c r="M2671" s="98">
        <f t="shared" si="306"/>
        <v>374.92936298296644</v>
      </c>
      <c r="N2671" s="98">
        <v>6986.7741784667969</v>
      </c>
      <c r="O2671" s="98">
        <v>7171.2524999999996</v>
      </c>
      <c r="P2671" s="98">
        <v>395.43916666666667</v>
      </c>
      <c r="Q2671" s="98">
        <v>22.123209162520038</v>
      </c>
      <c r="R2671" s="98">
        <f t="shared" si="308"/>
        <v>20.922918734674408</v>
      </c>
      <c r="S2671" s="98">
        <f t="shared" si="305"/>
        <v>1327.3925497512023</v>
      </c>
      <c r="T2671" s="101">
        <v>9.2888959491584036</v>
      </c>
    </row>
    <row r="2672" spans="2:20" x14ac:dyDescent="0.2">
      <c r="B2672" s="100">
        <v>43772.125</v>
      </c>
      <c r="C2672" s="98">
        <v>7.1198450734880234</v>
      </c>
      <c r="D2672" s="98">
        <f t="shared" si="302"/>
        <v>11.008763259387694</v>
      </c>
      <c r="E2672" s="98">
        <v>86.204999999999998</v>
      </c>
      <c r="F2672" s="98">
        <f t="shared" si="307"/>
        <v>83.173732188786701</v>
      </c>
      <c r="G2672" s="98">
        <v>17375.544814813136</v>
      </c>
      <c r="H2672" s="98">
        <v>21.080772569444445</v>
      </c>
      <c r="I2672" s="98">
        <v>4642.6758319327828</v>
      </c>
      <c r="J2672" s="98">
        <f t="shared" si="303"/>
        <v>65.12422743055555</v>
      </c>
      <c r="K2672" s="98">
        <v>50070.091155598959</v>
      </c>
      <c r="L2672" s="98">
        <f t="shared" si="304"/>
        <v>377.13590146327596</v>
      </c>
      <c r="M2672" s="98">
        <f t="shared" si="306"/>
        <v>375.05244244049709</v>
      </c>
      <c r="N2672" s="98">
        <v>6384.2801818847656</v>
      </c>
      <c r="O2672" s="98">
        <v>7174.7541666666666</v>
      </c>
      <c r="P2672" s="98">
        <v>395.8824074072308</v>
      </c>
      <c r="Q2672" s="98">
        <v>18.746505943954819</v>
      </c>
      <c r="R2672" s="98">
        <f t="shared" si="308"/>
        <v>20.79700748701314</v>
      </c>
      <c r="S2672" s="98">
        <f t="shared" si="305"/>
        <v>1124.7903566372891</v>
      </c>
      <c r="T2672" s="101">
        <v>8.3490767986589347</v>
      </c>
    </row>
    <row r="2673" spans="2:20" x14ac:dyDescent="0.2">
      <c r="B2673" s="100">
        <v>43772.166666666664</v>
      </c>
      <c r="C2673" s="98">
        <v>6.5086995157704219</v>
      </c>
      <c r="D2673" s="98">
        <f t="shared" si="302"/>
        <v>10.998068174457224</v>
      </c>
      <c r="E2673" s="98">
        <v>85.61761111112105</v>
      </c>
      <c r="F2673" s="98">
        <f t="shared" si="307"/>
        <v>83.42609792952787</v>
      </c>
      <c r="G2673" s="98">
        <v>22241.055555555555</v>
      </c>
      <c r="H2673" s="98">
        <v>21.003287760416665</v>
      </c>
      <c r="I2673" s="98">
        <v>5989.7308111111115</v>
      </c>
      <c r="J2673" s="98">
        <f t="shared" si="303"/>
        <v>64.614323350704382</v>
      </c>
      <c r="K2673" s="98">
        <v>61925.279433593751</v>
      </c>
      <c r="L2673" s="98">
        <f t="shared" si="304"/>
        <v>377.17280343894004</v>
      </c>
      <c r="M2673" s="98">
        <f t="shared" si="306"/>
        <v>375.06331960182075</v>
      </c>
      <c r="N2673" s="98">
        <v>5958.5446162923181</v>
      </c>
      <c r="O2673" s="98">
        <v>7175.5874999999996</v>
      </c>
      <c r="P2673" s="98">
        <v>395.73731481479274</v>
      </c>
      <c r="Q2673" s="98">
        <v>18.564511375852678</v>
      </c>
      <c r="R2673" s="98">
        <f t="shared" si="308"/>
        <v>20.791668520132834</v>
      </c>
      <c r="S2673" s="98">
        <f t="shared" si="305"/>
        <v>1113.8706825511606</v>
      </c>
      <c r="T2673" s="101">
        <v>7.5842756833416773</v>
      </c>
    </row>
    <row r="2674" spans="2:20" x14ac:dyDescent="0.2">
      <c r="B2674" s="100">
        <v>43772.208333333336</v>
      </c>
      <c r="C2674" s="98">
        <v>6.2391847111971579</v>
      </c>
      <c r="D2674" s="98">
        <f t="shared" si="302"/>
        <v>10.997640281880448</v>
      </c>
      <c r="E2674" s="98">
        <v>74.097904040407798</v>
      </c>
      <c r="F2674" s="98">
        <f t="shared" si="307"/>
        <v>83.528985134915217</v>
      </c>
      <c r="G2674" s="98">
        <v>27356.043141289552</v>
      </c>
      <c r="H2674" s="98">
        <v>23.69865451388889</v>
      </c>
      <c r="I2674" s="98">
        <v>7340.4158333333335</v>
      </c>
      <c r="J2674" s="98">
        <f t="shared" si="303"/>
        <v>50.399249526518908</v>
      </c>
      <c r="K2674" s="98">
        <v>70992.616049624019</v>
      </c>
      <c r="L2674" s="98">
        <f t="shared" si="304"/>
        <v>376.80533307262675</v>
      </c>
      <c r="M2674" s="98">
        <f t="shared" si="306"/>
        <v>375.07121043746565</v>
      </c>
      <c r="N2674" s="98">
        <v>5681.4323588053385</v>
      </c>
      <c r="O2674" s="98">
        <v>7169.1575000000003</v>
      </c>
      <c r="P2674" s="98">
        <v>395.83986111111113</v>
      </c>
      <c r="Q2674" s="98">
        <v>19.034528038484407</v>
      </c>
      <c r="R2674" s="98">
        <f t="shared" si="308"/>
        <v>20.786459011647331</v>
      </c>
      <c r="S2674" s="98">
        <f t="shared" si="305"/>
        <v>1142.0716823090645</v>
      </c>
      <c r="T2674" s="101">
        <v>7.1631587548222804</v>
      </c>
    </row>
    <row r="2675" spans="2:20" x14ac:dyDescent="0.2">
      <c r="B2675" s="100">
        <v>43772.25</v>
      </c>
      <c r="C2675" s="98">
        <v>5.8468008370118012</v>
      </c>
      <c r="D2675" s="98">
        <f t="shared" si="302"/>
        <v>10.983825876476992</v>
      </c>
      <c r="E2675" s="98">
        <v>97.370555555555555</v>
      </c>
      <c r="F2675" s="98">
        <f t="shared" si="307"/>
        <v>84.31822124602634</v>
      </c>
      <c r="G2675" s="98">
        <v>32222.93888888889</v>
      </c>
      <c r="H2675" s="98">
        <v>23.345442708333334</v>
      </c>
      <c r="I2675" s="98">
        <v>8698.7869888891109</v>
      </c>
      <c r="J2675" s="98">
        <f t="shared" si="303"/>
        <v>74.025112847222218</v>
      </c>
      <c r="K2675" s="98">
        <v>74147.1025390625</v>
      </c>
      <c r="L2675" s="98">
        <f t="shared" si="304"/>
        <v>374.81519343431006</v>
      </c>
      <c r="M2675" s="98">
        <f t="shared" si="306"/>
        <v>375.12701656393921</v>
      </c>
      <c r="N2675" s="98">
        <v>5359.9962308756512</v>
      </c>
      <c r="O2675" s="98">
        <v>7171.586666666667</v>
      </c>
      <c r="P2675" s="98">
        <v>396.20703703703151</v>
      </c>
      <c r="Q2675" s="98">
        <v>21.391843602721476</v>
      </c>
      <c r="R2675" s="98">
        <f t="shared" si="308"/>
        <v>20.726640539494529</v>
      </c>
      <c r="S2675" s="98">
        <f t="shared" si="305"/>
        <v>1283.5106161632887</v>
      </c>
      <c r="T2675" s="101">
        <v>6.7050612150697919</v>
      </c>
    </row>
    <row r="2676" spans="2:20" x14ac:dyDescent="0.2">
      <c r="B2676" s="100">
        <v>43772.291666666664</v>
      </c>
      <c r="C2676" s="98">
        <v>6.1066774300843507</v>
      </c>
      <c r="D2676" s="98">
        <f t="shared" ref="D2676:D2739" si="309">AVERAGE(C2653:C2676)</f>
        <v>10.97290522461479</v>
      </c>
      <c r="E2676" s="98">
        <v>71.265408496728369</v>
      </c>
      <c r="F2676" s="98">
        <f t="shared" si="307"/>
        <v>83.989965118574375</v>
      </c>
      <c r="G2676" s="98">
        <v>36925.49330218236</v>
      </c>
      <c r="H2676" s="98">
        <v>20.787814670138889</v>
      </c>
      <c r="I2676" s="98">
        <v>10038.734811111066</v>
      </c>
      <c r="J2676" s="98">
        <f t="shared" si="303"/>
        <v>50.477593826589484</v>
      </c>
      <c r="K2676" s="98">
        <v>74150.765625</v>
      </c>
      <c r="L2676" s="98">
        <f t="shared" si="304"/>
        <v>372.0150707258905</v>
      </c>
      <c r="M2676" s="98">
        <f t="shared" si="306"/>
        <v>374.9446580679849</v>
      </c>
      <c r="N2676" s="98">
        <v>5453.4607832845049</v>
      </c>
      <c r="O2676" s="98">
        <v>7172.9441666666671</v>
      </c>
      <c r="P2676" s="98">
        <v>396.07175925925372</v>
      </c>
      <c r="Q2676" s="98">
        <v>24.056688533363243</v>
      </c>
      <c r="R2676" s="98">
        <f t="shared" si="308"/>
        <v>20.90461631939921</v>
      </c>
      <c r="S2676" s="98">
        <f t="shared" si="305"/>
        <v>1443.4013120017946</v>
      </c>
      <c r="T2676" s="101">
        <v>6.6792618233958878</v>
      </c>
    </row>
    <row r="2677" spans="2:20" x14ac:dyDescent="0.2">
      <c r="B2677" s="100">
        <v>43772.333333333336</v>
      </c>
      <c r="C2677" s="98">
        <v>6.5043070266097658</v>
      </c>
      <c r="D2677" s="98">
        <f t="shared" si="309"/>
        <v>10.922231536748798</v>
      </c>
      <c r="E2677" s="98">
        <v>64.752499999999998</v>
      </c>
      <c r="F2677" s="98">
        <f t="shared" si="307"/>
        <v>83.77615982022067</v>
      </c>
      <c r="G2677" s="98">
        <v>40941.233901514606</v>
      </c>
      <c r="H2677" s="98">
        <v>20.796115451388889</v>
      </c>
      <c r="I2677" s="98">
        <v>11376.82111111111</v>
      </c>
      <c r="J2677" s="98">
        <f t="shared" si="303"/>
        <v>43.956384548611112</v>
      </c>
      <c r="K2677" s="98">
        <v>74150.765625</v>
      </c>
      <c r="L2677" s="98">
        <f t="shared" si="304"/>
        <v>377.00774809135868</v>
      </c>
      <c r="M2677" s="98">
        <f t="shared" si="306"/>
        <v>375.06326274533649</v>
      </c>
      <c r="N2677" s="98">
        <v>5763.5942960611983</v>
      </c>
      <c r="O2677" s="98">
        <v>7171.8649999999998</v>
      </c>
      <c r="P2677" s="98">
        <v>395.84447530859046</v>
      </c>
      <c r="Q2677" s="98">
        <v>18.836727217231786</v>
      </c>
      <c r="R2677" s="98">
        <f t="shared" si="308"/>
        <v>20.782795335461131</v>
      </c>
      <c r="S2677" s="98">
        <f t="shared" si="305"/>
        <v>1130.2036330339072</v>
      </c>
      <c r="T2677" s="101">
        <v>6.9467721385197043</v>
      </c>
    </row>
    <row r="2678" spans="2:20" x14ac:dyDescent="0.2">
      <c r="B2678" s="100">
        <v>43772.375</v>
      </c>
      <c r="C2678" s="98">
        <v>8.8282484858824564</v>
      </c>
      <c r="D2678" s="98">
        <f t="shared" si="309"/>
        <v>10.862614239823474</v>
      </c>
      <c r="E2678" s="98">
        <v>67.3426851855384</v>
      </c>
      <c r="F2678" s="98">
        <f t="shared" si="307"/>
        <v>82.870843462210686</v>
      </c>
      <c r="G2678" s="98">
        <v>44899.918916663031</v>
      </c>
      <c r="H2678" s="98">
        <v>26.059819878472222</v>
      </c>
      <c r="I2678" s="98">
        <v>12724.964463278453</v>
      </c>
      <c r="J2678" s="98">
        <f t="shared" si="303"/>
        <v>41.282865307066174</v>
      </c>
      <c r="K2678" s="98">
        <v>74150.765625</v>
      </c>
      <c r="L2678" s="98">
        <f t="shared" si="304"/>
        <v>377.34637385451316</v>
      </c>
      <c r="M2678" s="98">
        <f t="shared" si="306"/>
        <v>375.15942814357913</v>
      </c>
      <c r="N2678" s="98">
        <v>7151.8314371744791</v>
      </c>
      <c r="O2678" s="98">
        <v>7175.5508333333337</v>
      </c>
      <c r="P2678" s="98">
        <v>396.07555555555558</v>
      </c>
      <c r="Q2678" s="98">
        <v>18.729181701042432</v>
      </c>
      <c r="R2678" s="98">
        <f t="shared" si="308"/>
        <v>20.696371449565117</v>
      </c>
      <c r="S2678" s="98">
        <f t="shared" si="305"/>
        <v>1123.7509020625459</v>
      </c>
      <c r="T2678" s="101">
        <v>8.2470397627353673</v>
      </c>
    </row>
    <row r="2679" spans="2:20" x14ac:dyDescent="0.2">
      <c r="B2679" s="100">
        <v>43772.416666666664</v>
      </c>
      <c r="C2679" s="98">
        <v>12.034374052930831</v>
      </c>
      <c r="D2679" s="98">
        <f t="shared" si="309"/>
        <v>10.816514377289154</v>
      </c>
      <c r="E2679" s="98">
        <v>64.660833333333329</v>
      </c>
      <c r="F2679" s="98">
        <f t="shared" si="307"/>
        <v>82.451935283197443</v>
      </c>
      <c r="G2679" s="98">
        <v>49364.013186456956</v>
      </c>
      <c r="H2679" s="98">
        <v>20.658430989583334</v>
      </c>
      <c r="I2679" s="98">
        <v>14057.939218518481</v>
      </c>
      <c r="J2679" s="98">
        <f t="shared" si="303"/>
        <v>44.002402343749992</v>
      </c>
      <c r="K2679" s="98">
        <v>74150.765625</v>
      </c>
      <c r="L2679" s="98">
        <f t="shared" si="304"/>
        <v>375.93711724003981</v>
      </c>
      <c r="M2679" s="98">
        <f t="shared" si="306"/>
        <v>375.27104573529067</v>
      </c>
      <c r="N2679" s="98">
        <v>9338.1669925944007</v>
      </c>
      <c r="O2679" s="98">
        <v>7192.9883333333337</v>
      </c>
      <c r="P2679" s="98">
        <v>395.71763888888887</v>
      </c>
      <c r="Q2679" s="98">
        <v>19.780521648849049</v>
      </c>
      <c r="R2679" s="98">
        <f t="shared" si="308"/>
        <v>20.568075792478783</v>
      </c>
      <c r="S2679" s="98">
        <f t="shared" si="305"/>
        <v>1186.8312989309429</v>
      </c>
      <c r="T2679" s="101">
        <v>11.058114246945415</v>
      </c>
    </row>
    <row r="2680" spans="2:20" x14ac:dyDescent="0.2">
      <c r="B2680" s="100">
        <v>43772.458333333336</v>
      </c>
      <c r="C2680" s="98">
        <v>14.260172544320424</v>
      </c>
      <c r="D2680" s="98">
        <f t="shared" si="309"/>
        <v>10.804079415232103</v>
      </c>
      <c r="E2680" s="98">
        <v>79.130972222222226</v>
      </c>
      <c r="F2680" s="98">
        <f t="shared" si="307"/>
        <v>82.85322965048185</v>
      </c>
      <c r="G2680" s="98">
        <v>53356.838271603585</v>
      </c>
      <c r="H2680" s="98">
        <v>20.708040364583333</v>
      </c>
      <c r="I2680" s="98">
        <v>15396.549648148148</v>
      </c>
      <c r="J2680" s="98">
        <f t="shared" si="303"/>
        <v>58.422931857638893</v>
      </c>
      <c r="K2680" s="98">
        <v>74150.765625</v>
      </c>
      <c r="L2680" s="98">
        <f t="shared" si="304"/>
        <v>371.84004535496234</v>
      </c>
      <c r="M2680" s="98">
        <f t="shared" si="306"/>
        <v>375.02553244681917</v>
      </c>
      <c r="N2680" s="98">
        <v>10923.773749186197</v>
      </c>
      <c r="O2680" s="98">
        <v>7301.2966666666671</v>
      </c>
      <c r="P2680" s="98">
        <v>395.47108796296436</v>
      </c>
      <c r="Q2680" s="98">
        <v>23.631042608001994</v>
      </c>
      <c r="R2680" s="98">
        <f t="shared" si="308"/>
        <v>20.797731634962688</v>
      </c>
      <c r="S2680" s="98">
        <f t="shared" si="305"/>
        <v>1417.8625564801196</v>
      </c>
      <c r="T2680" s="101">
        <v>13.696510165796612</v>
      </c>
    </row>
    <row r="2681" spans="2:20" x14ac:dyDescent="0.2">
      <c r="B2681" s="100">
        <v>43772.5</v>
      </c>
      <c r="C2681" s="98">
        <v>15.506742666562399</v>
      </c>
      <c r="D2681" s="98">
        <f t="shared" si="309"/>
        <v>10.814627406596239</v>
      </c>
      <c r="E2681" s="98">
        <v>61.051631944444445</v>
      </c>
      <c r="F2681" s="98">
        <f t="shared" si="307"/>
        <v>82.281249037055929</v>
      </c>
      <c r="G2681" s="98">
        <v>57848.826811597086</v>
      </c>
      <c r="H2681" s="98">
        <v>23.564225260416666</v>
      </c>
      <c r="I2681" s="98">
        <v>16730.720277777778</v>
      </c>
      <c r="J2681" s="98">
        <f t="shared" si="303"/>
        <v>37.487406684027775</v>
      </c>
      <c r="K2681" s="98">
        <v>74150.765625</v>
      </c>
      <c r="L2681" s="98">
        <f t="shared" si="304"/>
        <v>375.42299890647644</v>
      </c>
      <c r="M2681" s="98">
        <f t="shared" si="306"/>
        <v>374.97398076404448</v>
      </c>
      <c r="N2681" s="98">
        <v>11653.000465494792</v>
      </c>
      <c r="O2681" s="98">
        <v>7599.6033333333335</v>
      </c>
      <c r="P2681" s="98">
        <v>396.1021913580762</v>
      </c>
      <c r="Q2681" s="98">
        <v>20.679192451599778</v>
      </c>
      <c r="R2681" s="98">
        <f t="shared" si="308"/>
        <v>20.867634655186222</v>
      </c>
      <c r="S2681" s="98">
        <f t="shared" si="305"/>
        <v>1240.7515470959868</v>
      </c>
      <c r="T2681" s="101">
        <v>15.183701361692382</v>
      </c>
    </row>
    <row r="2682" spans="2:20" x14ac:dyDescent="0.2">
      <c r="B2682" s="100">
        <v>43772.541666666664</v>
      </c>
      <c r="C2682" s="98">
        <v>15.655878011621535</v>
      </c>
      <c r="D2682" s="98">
        <f t="shared" si="309"/>
        <v>10.839921138163069</v>
      </c>
      <c r="E2682" s="98">
        <v>72.78</v>
      </c>
      <c r="F2682" s="98">
        <f t="shared" si="307"/>
        <v>81.382962000018878</v>
      </c>
      <c r="G2682" s="98">
        <v>60589.177777777775</v>
      </c>
      <c r="H2682" s="98">
        <v>23.378038194444443</v>
      </c>
      <c r="I2682" s="98">
        <v>18087.575798611109</v>
      </c>
      <c r="J2682" s="98">
        <f t="shared" si="303"/>
        <v>49.401961805555558</v>
      </c>
      <c r="K2682" s="98">
        <v>74150.765625</v>
      </c>
      <c r="L2682" s="98">
        <f t="shared" si="304"/>
        <v>374.51028006238658</v>
      </c>
      <c r="M2682" s="98">
        <f t="shared" si="306"/>
        <v>375.12994435063769</v>
      </c>
      <c r="N2682" s="98">
        <v>11714.075950520833</v>
      </c>
      <c r="O2682" s="98">
        <v>7630.3941666666669</v>
      </c>
      <c r="P2682" s="98">
        <v>395.8091975308127</v>
      </c>
      <c r="Q2682" s="98">
        <v>21.298917468426129</v>
      </c>
      <c r="R2682" s="98">
        <f t="shared" si="308"/>
        <v>20.714133774351783</v>
      </c>
      <c r="S2682" s="98">
        <f t="shared" si="305"/>
        <v>1277.9350481055678</v>
      </c>
      <c r="T2682" s="101">
        <v>15.919932878414789</v>
      </c>
    </row>
    <row r="2683" spans="2:20" x14ac:dyDescent="0.2">
      <c r="B2683" s="100">
        <v>43772.583333333336</v>
      </c>
      <c r="C2683" s="98">
        <v>14.956953026807298</v>
      </c>
      <c r="D2683" s="98">
        <f t="shared" si="309"/>
        <v>10.841850694110482</v>
      </c>
      <c r="E2683" s="98">
        <v>86.061111111111117</v>
      </c>
      <c r="F2683" s="98">
        <f t="shared" si="307"/>
        <v>80.947323111130814</v>
      </c>
      <c r="G2683" s="98">
        <v>66015.815826873251</v>
      </c>
      <c r="H2683" s="98">
        <v>20.948395905672079</v>
      </c>
      <c r="I2683" s="98">
        <v>19433.256037037045</v>
      </c>
      <c r="J2683" s="98">
        <f t="shared" si="303"/>
        <v>65.112715205439031</v>
      </c>
      <c r="K2683" s="98">
        <v>74150.765625</v>
      </c>
      <c r="L2683" s="98">
        <f t="shared" si="304"/>
        <v>374.99343674225526</v>
      </c>
      <c r="M2683" s="98">
        <f t="shared" si="306"/>
        <v>375.1572487523884</v>
      </c>
      <c r="N2683" s="98">
        <v>11386.001006673177</v>
      </c>
      <c r="O2683" s="98">
        <v>7462.4266666666663</v>
      </c>
      <c r="P2683" s="98">
        <v>395.50749999999999</v>
      </c>
      <c r="Q2683" s="98">
        <v>20.514063257744741</v>
      </c>
      <c r="R2683" s="98">
        <f t="shared" si="308"/>
        <v>20.666540020749185</v>
      </c>
      <c r="S2683" s="98">
        <f t="shared" si="305"/>
        <v>1230.8437954646845</v>
      </c>
      <c r="T2683" s="101">
        <v>15.560109288080389</v>
      </c>
    </row>
    <row r="2684" spans="2:20" x14ac:dyDescent="0.2">
      <c r="B2684" s="100">
        <v>43772.625</v>
      </c>
      <c r="C2684" s="98">
        <v>14.717842891303201</v>
      </c>
      <c r="D2684" s="98">
        <f t="shared" si="309"/>
        <v>10.876192446646913</v>
      </c>
      <c r="E2684" s="98">
        <v>82.755277777777778</v>
      </c>
      <c r="F2684" s="98">
        <f t="shared" si="307"/>
        <v>80.777469716068623</v>
      </c>
      <c r="G2684" s="98">
        <v>71227.439481481313</v>
      </c>
      <c r="H2684" s="98">
        <v>21.065310329861113</v>
      </c>
      <c r="I2684" s="98">
        <v>20781.256666666668</v>
      </c>
      <c r="J2684" s="98">
        <f t="shared" si="303"/>
        <v>61.689967447916665</v>
      </c>
      <c r="K2684" s="98">
        <v>74150.765625</v>
      </c>
      <c r="L2684" s="98">
        <f t="shared" si="304"/>
        <v>376.91806793682383</v>
      </c>
      <c r="M2684" s="98">
        <f t="shared" si="306"/>
        <v>375.16032250414565</v>
      </c>
      <c r="N2684" s="98">
        <v>11247.518669433593</v>
      </c>
      <c r="O2684" s="98">
        <v>7413.5050000000001</v>
      </c>
      <c r="P2684" s="98">
        <v>395.82231481480932</v>
      </c>
      <c r="Q2684" s="98">
        <v>18.904246877985489</v>
      </c>
      <c r="R2684" s="98">
        <f t="shared" si="308"/>
        <v>20.66969697886822</v>
      </c>
      <c r="S2684" s="98">
        <f t="shared" si="305"/>
        <v>1134.2548126791294</v>
      </c>
      <c r="T2684" s="101">
        <v>15.149153328412828</v>
      </c>
    </row>
    <row r="2685" spans="2:20" x14ac:dyDescent="0.2">
      <c r="B2685" s="100">
        <v>43772.666666666664</v>
      </c>
      <c r="C2685" s="98">
        <v>13.933368493715921</v>
      </c>
      <c r="D2685" s="98">
        <f t="shared" si="309"/>
        <v>10.898017758022197</v>
      </c>
      <c r="E2685" s="98">
        <v>90.093888888888884</v>
      </c>
      <c r="F2685" s="98">
        <f t="shared" si="307"/>
        <v>80.326624808661222</v>
      </c>
      <c r="G2685" s="98">
        <v>76708.865277777775</v>
      </c>
      <c r="H2685" s="98">
        <v>26.528124999999999</v>
      </c>
      <c r="I2685" s="98">
        <v>22149.077288134431</v>
      </c>
      <c r="J2685" s="98">
        <f t="shared" si="303"/>
        <v>63.565763888888881</v>
      </c>
      <c r="K2685" s="98">
        <v>74150.765625</v>
      </c>
      <c r="L2685" s="98">
        <f t="shared" si="304"/>
        <v>373.66490878767024</v>
      </c>
      <c r="M2685" s="98">
        <f t="shared" si="306"/>
        <v>375.19649408552755</v>
      </c>
      <c r="N2685" s="98">
        <v>10725.729399414062</v>
      </c>
      <c r="O2685" s="98">
        <v>7235.2349999999997</v>
      </c>
      <c r="P2685" s="98">
        <v>395.98222222222222</v>
      </c>
      <c r="Q2685" s="98">
        <v>22.317313434551988</v>
      </c>
      <c r="R2685" s="98">
        <f t="shared" si="308"/>
        <v>20.64500687896777</v>
      </c>
      <c r="S2685" s="98">
        <f t="shared" si="305"/>
        <v>1339.0388060731193</v>
      </c>
      <c r="T2685" s="101">
        <v>14.841689653055056</v>
      </c>
    </row>
    <row r="2686" spans="2:20" x14ac:dyDescent="0.2">
      <c r="B2686" s="100">
        <v>43772.708333333336</v>
      </c>
      <c r="C2686" s="98">
        <v>13.442541657023959</v>
      </c>
      <c r="D2686" s="98">
        <f t="shared" si="309"/>
        <v>10.906817114200239</v>
      </c>
      <c r="E2686" s="98">
        <v>89.033787878784864</v>
      </c>
      <c r="F2686" s="98">
        <f t="shared" si="307"/>
        <v>80.542569673980964</v>
      </c>
      <c r="G2686" s="98">
        <v>81914.328472224472</v>
      </c>
      <c r="H2686" s="98">
        <v>21.323884186922726</v>
      </c>
      <c r="I2686" s="98">
        <v>23523.856466666737</v>
      </c>
      <c r="J2686" s="98">
        <f t="shared" si="303"/>
        <v>67.709903691862138</v>
      </c>
      <c r="K2686" s="98">
        <v>74150.765625</v>
      </c>
      <c r="L2686" s="98">
        <f t="shared" si="304"/>
        <v>372.60515182745542</v>
      </c>
      <c r="M2686" s="98">
        <f t="shared" si="306"/>
        <v>375.01911955859123</v>
      </c>
      <c r="N2686" s="98">
        <v>10437.292533365886</v>
      </c>
      <c r="O2686" s="98">
        <v>7198.3983333333335</v>
      </c>
      <c r="P2686" s="98">
        <v>395.64444444444445</v>
      </c>
      <c r="Q2686" s="98">
        <v>23.039292616989048</v>
      </c>
      <c r="R2686" s="98">
        <f t="shared" si="308"/>
        <v>20.812203936768658</v>
      </c>
      <c r="S2686" s="98">
        <f t="shared" si="305"/>
        <v>1382.3575570193429</v>
      </c>
      <c r="T2686" s="101">
        <v>14.200030014812945</v>
      </c>
    </row>
    <row r="2687" spans="2:20" x14ac:dyDescent="0.2">
      <c r="B2687" s="100">
        <v>43772.75</v>
      </c>
      <c r="C2687" s="98">
        <v>13.398568375729438</v>
      </c>
      <c r="D2687" s="98">
        <f t="shared" si="309"/>
        <v>10.922172319187942</v>
      </c>
      <c r="E2687" s="98">
        <v>72.550555555555562</v>
      </c>
      <c r="F2687" s="98">
        <f t="shared" si="307"/>
        <v>79.751933099906893</v>
      </c>
      <c r="G2687" s="98">
        <v>86946.784259257052</v>
      </c>
      <c r="H2687" s="98">
        <v>21.447048611111111</v>
      </c>
      <c r="I2687" s="98">
        <v>24898.391666666666</v>
      </c>
      <c r="J2687" s="98">
        <f t="shared" si="303"/>
        <v>51.103506944444447</v>
      </c>
      <c r="K2687" s="98">
        <v>74150.765625</v>
      </c>
      <c r="L2687" s="98">
        <f t="shared" si="304"/>
        <v>375.53448533785007</v>
      </c>
      <c r="M2687" s="98">
        <f t="shared" si="306"/>
        <v>375.08667028986139</v>
      </c>
      <c r="N2687" s="98">
        <v>10460.837912597657</v>
      </c>
      <c r="O2687" s="98">
        <v>7203.564166666667</v>
      </c>
      <c r="P2687" s="98">
        <v>396.01402777777776</v>
      </c>
      <c r="Q2687" s="98">
        <v>20.479542439927659</v>
      </c>
      <c r="R2687" s="98">
        <f t="shared" si="308"/>
        <v>20.760156677720669</v>
      </c>
      <c r="S2687" s="98">
        <f t="shared" si="305"/>
        <v>1228.7725463956594</v>
      </c>
      <c r="T2687" s="101">
        <v>13.886117226724876</v>
      </c>
    </row>
    <row r="2688" spans="2:20" x14ac:dyDescent="0.2">
      <c r="B2688" s="100">
        <v>43772.791666666664</v>
      </c>
      <c r="C2688" s="98">
        <v>13.561590080791049</v>
      </c>
      <c r="D2688" s="98">
        <f t="shared" si="309"/>
        <v>10.944062036845258</v>
      </c>
      <c r="E2688" s="98">
        <v>91.696944444444441</v>
      </c>
      <c r="F2688" s="98">
        <f t="shared" si="307"/>
        <v>80.540324303610589</v>
      </c>
      <c r="G2688" s="98">
        <v>91752.255555555559</v>
      </c>
      <c r="H2688" s="98">
        <v>24.252810329861113</v>
      </c>
      <c r="I2688" s="98">
        <v>26273.921388888888</v>
      </c>
      <c r="J2688" s="98">
        <f t="shared" si="303"/>
        <v>67.444134114583335</v>
      </c>
      <c r="K2688" s="98">
        <v>74150.765625</v>
      </c>
      <c r="L2688" s="98">
        <f t="shared" si="304"/>
        <v>372.80624020322745</v>
      </c>
      <c r="M2688" s="98">
        <f t="shared" si="306"/>
        <v>375.08248025466008</v>
      </c>
      <c r="N2688" s="98">
        <v>10548.134309895833</v>
      </c>
      <c r="O2688" s="98">
        <v>7220.7150000000001</v>
      </c>
      <c r="P2688" s="98">
        <v>395.91892857142619</v>
      </c>
      <c r="Q2688" s="98">
        <v>23.112688368198771</v>
      </c>
      <c r="R2688" s="98">
        <f t="shared" si="308"/>
        <v>20.772578304633239</v>
      </c>
      <c r="S2688" s="98">
        <f t="shared" si="305"/>
        <v>1386.7613020919264</v>
      </c>
      <c r="T2688" s="101">
        <v>14.039251578728694</v>
      </c>
    </row>
    <row r="2689" spans="2:20" x14ac:dyDescent="0.2">
      <c r="B2689" s="100">
        <v>43772.833333333336</v>
      </c>
      <c r="C2689" s="98">
        <v>13.521668098767599</v>
      </c>
      <c r="D2689" s="98">
        <f t="shared" si="309"/>
        <v>10.975782629056246</v>
      </c>
      <c r="E2689" s="98">
        <v>86.383055555555558</v>
      </c>
      <c r="F2689" s="98">
        <f t="shared" si="307"/>
        <v>80.533853238795842</v>
      </c>
      <c r="G2689" s="98">
        <v>96474.337016230551</v>
      </c>
      <c r="H2689" s="98">
        <v>23.911230468749999</v>
      </c>
      <c r="I2689" s="98">
        <v>27664.667693235609</v>
      </c>
      <c r="J2689" s="98">
        <f t="shared" si="303"/>
        <v>62.471825086805559</v>
      </c>
      <c r="K2689" s="98">
        <v>74150.765625</v>
      </c>
      <c r="L2689" s="98">
        <f t="shared" si="304"/>
        <v>376.83185621576325</v>
      </c>
      <c r="M2689" s="98">
        <f t="shared" si="306"/>
        <v>375.16705039432082</v>
      </c>
      <c r="N2689" s="98">
        <v>10588.677827148438</v>
      </c>
      <c r="O2689" s="98">
        <v>7211.4</v>
      </c>
      <c r="P2689" s="98">
        <v>395.59379629630183</v>
      </c>
      <c r="Q2689" s="98">
        <v>18.761940080538576</v>
      </c>
      <c r="R2689" s="98">
        <f t="shared" si="308"/>
        <v>20.683640881022118</v>
      </c>
      <c r="S2689" s="98">
        <f t="shared" si="305"/>
        <v>1125.7164048323145</v>
      </c>
      <c r="T2689" s="101">
        <v>14.143078209426667</v>
      </c>
    </row>
    <row r="2690" spans="2:20" x14ac:dyDescent="0.2">
      <c r="B2690" s="100">
        <v>43772.875</v>
      </c>
      <c r="C2690" s="98">
        <v>13.427142964469063</v>
      </c>
      <c r="D2690" s="98">
        <f t="shared" si="309"/>
        <v>11.03164767440167</v>
      </c>
      <c r="E2690" s="98">
        <v>77.441111111111113</v>
      </c>
      <c r="F2690" s="98">
        <f t="shared" si="307"/>
        <v>79.922325461018048</v>
      </c>
      <c r="G2690" s="98">
        <v>101505.68119658205</v>
      </c>
      <c r="H2690" s="98">
        <v>21.219379340277779</v>
      </c>
      <c r="I2690" s="98">
        <v>29034.750819444347</v>
      </c>
      <c r="J2690" s="98">
        <f t="shared" si="303"/>
        <v>56.22173177083333</v>
      </c>
      <c r="K2690" s="98">
        <v>74150.765625</v>
      </c>
      <c r="L2690" s="98">
        <f t="shared" si="304"/>
        <v>376.42857441408574</v>
      </c>
      <c r="M2690" s="98">
        <f t="shared" si="306"/>
        <v>375.19797802106172</v>
      </c>
      <c r="N2690" s="98">
        <v>10520.225897623697</v>
      </c>
      <c r="O2690" s="98">
        <v>7204.8625000000002</v>
      </c>
      <c r="P2690" s="98">
        <v>395.75612433864012</v>
      </c>
      <c r="Q2690" s="98">
        <v>19.327549924554379</v>
      </c>
      <c r="R2690" s="98">
        <f t="shared" si="308"/>
        <v>20.654237725180863</v>
      </c>
      <c r="S2690" s="98">
        <f t="shared" si="305"/>
        <v>1159.6529954732628</v>
      </c>
      <c r="T2690" s="101">
        <v>14.169426216879154</v>
      </c>
    </row>
    <row r="2691" spans="2:20" x14ac:dyDescent="0.2">
      <c r="B2691" s="100">
        <v>43772.916666666664</v>
      </c>
      <c r="C2691" s="98">
        <v>13.198745820139431</v>
      </c>
      <c r="D2691" s="98">
        <f t="shared" si="309"/>
        <v>11.105652952215857</v>
      </c>
      <c r="E2691" s="98">
        <v>76.589166666666671</v>
      </c>
      <c r="F2691" s="98">
        <f t="shared" si="307"/>
        <v>79.811306942499542</v>
      </c>
      <c r="G2691" s="98">
        <v>106278.91111111111</v>
      </c>
      <c r="H2691" s="98">
        <v>21.314214409722222</v>
      </c>
      <c r="I2691" s="98">
        <v>30397.808055555557</v>
      </c>
      <c r="J2691" s="98">
        <f t="shared" si="303"/>
        <v>55.274952256944445</v>
      </c>
      <c r="K2691" s="98">
        <v>74150.765625</v>
      </c>
      <c r="L2691" s="98">
        <f t="shared" si="304"/>
        <v>371.20731688534636</v>
      </c>
      <c r="M2691" s="98">
        <f t="shared" si="306"/>
        <v>375.06425939039622</v>
      </c>
      <c r="N2691" s="98">
        <v>10358.963392740885</v>
      </c>
      <c r="O2691" s="98">
        <v>7201.8408333333336</v>
      </c>
      <c r="P2691" s="98">
        <v>395.91555555555556</v>
      </c>
      <c r="Q2691" s="98">
        <v>24.708238670209216</v>
      </c>
      <c r="R2691" s="98">
        <f t="shared" si="308"/>
        <v>20.782674720043399</v>
      </c>
      <c r="S2691" s="98">
        <f t="shared" si="305"/>
        <v>1482.494320212553</v>
      </c>
      <c r="T2691" s="101">
        <v>13.992217306148701</v>
      </c>
    </row>
    <row r="2692" spans="2:20" x14ac:dyDescent="0.2">
      <c r="B2692" s="100">
        <v>43772.958333333336</v>
      </c>
      <c r="C2692" s="98">
        <v>12.633854580631789</v>
      </c>
      <c r="D2692" s="98">
        <f t="shared" si="309"/>
        <v>11.180672276018866</v>
      </c>
      <c r="E2692" s="98">
        <v>89.573000000019874</v>
      </c>
      <c r="F2692" s="98">
        <f t="shared" si="307"/>
        <v>79.65651296101889</v>
      </c>
      <c r="G2692" s="98">
        <v>111578.85395833333</v>
      </c>
      <c r="H2692" s="98">
        <v>26.532259114583333</v>
      </c>
      <c r="I2692" s="98">
        <v>31772.255638888477</v>
      </c>
      <c r="J2692" s="98">
        <f t="shared" si="303"/>
        <v>63.040740885436541</v>
      </c>
      <c r="K2692" s="98">
        <v>74150.765625</v>
      </c>
      <c r="L2692" s="98">
        <f t="shared" si="304"/>
        <v>373.6671587989976</v>
      </c>
      <c r="M2692" s="98">
        <f t="shared" si="306"/>
        <v>374.90494435263122</v>
      </c>
      <c r="N2692" s="98">
        <v>9899.6928694661456</v>
      </c>
      <c r="O2692" s="98">
        <v>7184.1091666666671</v>
      </c>
      <c r="P2692" s="98">
        <v>395.20972222222224</v>
      </c>
      <c r="Q2692" s="98">
        <v>21.542563423224621</v>
      </c>
      <c r="R2692" s="98">
        <f t="shared" si="308"/>
        <v>20.916802000606477</v>
      </c>
      <c r="S2692" s="98">
        <f t="shared" si="305"/>
        <v>1292.5538053934772</v>
      </c>
      <c r="T2692" s="101">
        <v>13.439659848213196</v>
      </c>
    </row>
    <row r="2693" spans="2:20" x14ac:dyDescent="0.2">
      <c r="B2693" s="100">
        <v>43773</v>
      </c>
      <c r="C2693" s="98">
        <v>11.741404709906007</v>
      </c>
      <c r="D2693" s="98">
        <f t="shared" si="309"/>
        <v>11.251991825003321</v>
      </c>
      <c r="E2693" s="98">
        <v>87.006765873014103</v>
      </c>
      <c r="F2693" s="98">
        <f t="shared" si="307"/>
        <v>79.672710188752433</v>
      </c>
      <c r="G2693" s="98">
        <v>3453.8393863990573</v>
      </c>
      <c r="H2693" s="98">
        <v>21.211675347222222</v>
      </c>
      <c r="I2693" s="98">
        <v>653.01694444444445</v>
      </c>
      <c r="J2693" s="98">
        <f t="shared" si="303"/>
        <v>65.795090525791878</v>
      </c>
      <c r="K2693" s="98">
        <v>8483.0991593764702</v>
      </c>
      <c r="L2693" s="98">
        <f t="shared" si="304"/>
        <v>377.5389529412281</v>
      </c>
      <c r="M2693" s="98">
        <f t="shared" si="306"/>
        <v>374.99488686962678</v>
      </c>
      <c r="N2693" s="98">
        <v>9533.7922119140621</v>
      </c>
      <c r="O2693" s="98">
        <v>7181.8649999999998</v>
      </c>
      <c r="P2693" s="98">
        <v>395.82203703704806</v>
      </c>
      <c r="Q2693" s="98">
        <v>18.283084095819955</v>
      </c>
      <c r="R2693" s="98">
        <f t="shared" si="308"/>
        <v>20.824253387932433</v>
      </c>
      <c r="S2693" s="98">
        <f t="shared" si="305"/>
        <v>1096.9850457491973</v>
      </c>
      <c r="T2693" s="101">
        <v>12.95367902358373</v>
      </c>
    </row>
    <row r="2694" spans="2:20" x14ac:dyDescent="0.2">
      <c r="B2694" s="100">
        <v>43773.041666666664</v>
      </c>
      <c r="C2694" s="98">
        <v>10.148599985440054</v>
      </c>
      <c r="D2694" s="98">
        <f t="shared" si="309"/>
        <v>11.300201843744057</v>
      </c>
      <c r="E2694" s="98">
        <v>81.773888888905446</v>
      </c>
      <c r="F2694" s="98">
        <f t="shared" si="307"/>
        <v>79.466795836901284</v>
      </c>
      <c r="G2694" s="98">
        <v>7874.7098765447408</v>
      </c>
      <c r="H2694" s="98">
        <v>21.18742404513889</v>
      </c>
      <c r="I2694" s="98">
        <v>1929.4418555555535</v>
      </c>
      <c r="J2694" s="98">
        <f t="shared" ref="J2694:J2757" si="310">E2694-H2694</f>
        <v>60.586464843766556</v>
      </c>
      <c r="K2694" s="98">
        <v>21781.578473488225</v>
      </c>
      <c r="L2694" s="98">
        <f t="shared" ref="L2694:L2757" si="311">P2694-Q2694</f>
        <v>376.62568679300858</v>
      </c>
      <c r="M2694" s="98">
        <f t="shared" si="306"/>
        <v>375.0894441680266</v>
      </c>
      <c r="N2694" s="98">
        <v>8502.0948437499992</v>
      </c>
      <c r="O2694" s="98">
        <v>7181.0333333333338</v>
      </c>
      <c r="P2694" s="98">
        <v>395.57333333333332</v>
      </c>
      <c r="Q2694" s="98">
        <v>18.947646540324723</v>
      </c>
      <c r="R2694" s="98">
        <f t="shared" si="308"/>
        <v>20.700459978421542</v>
      </c>
      <c r="S2694" s="98">
        <f t="shared" ref="S2694:S2757" si="312">Q2694*60</f>
        <v>1136.8587924194833</v>
      </c>
      <c r="T2694" s="101">
        <v>11.820388751172835</v>
      </c>
    </row>
    <row r="2695" spans="2:20" x14ac:dyDescent="0.2">
      <c r="B2695" s="100">
        <v>43773.083333333336</v>
      </c>
      <c r="C2695" s="98">
        <v>8.6030358749669453</v>
      </c>
      <c r="D2695" s="98">
        <f t="shared" si="309"/>
        <v>11.329010288132123</v>
      </c>
      <c r="E2695" s="98">
        <v>101.10444444444444</v>
      </c>
      <c r="F2695" s="98">
        <f t="shared" si="307"/>
        <v>80.680754170234607</v>
      </c>
      <c r="G2695" s="98">
        <v>13021.1</v>
      </c>
      <c r="H2695" s="98">
        <v>23.8447265625</v>
      </c>
      <c r="I2695" s="98">
        <v>3285.0333333333333</v>
      </c>
      <c r="J2695" s="98">
        <f t="shared" si="310"/>
        <v>77.259717881944439</v>
      </c>
      <c r="K2695" s="98">
        <v>36592.184568865829</v>
      </c>
      <c r="L2695" s="98">
        <f t="shared" si="311"/>
        <v>373.37064731421572</v>
      </c>
      <c r="M2695" s="98">
        <f t="shared" si="306"/>
        <v>375.09172291011282</v>
      </c>
      <c r="N2695" s="98">
        <v>7387.9369653320309</v>
      </c>
      <c r="O2695" s="98">
        <v>7178.8774999999996</v>
      </c>
      <c r="P2695" s="98">
        <v>395.40398148149251</v>
      </c>
      <c r="Q2695" s="98">
        <v>22.03333416727682</v>
      </c>
      <c r="R2695" s="98">
        <f t="shared" si="308"/>
        <v>20.696715186953075</v>
      </c>
      <c r="S2695" s="98">
        <f t="shared" si="312"/>
        <v>1322.0000500366091</v>
      </c>
      <c r="T2695" s="101">
        <v>10.183920312457614</v>
      </c>
    </row>
    <row r="2696" spans="2:20" x14ac:dyDescent="0.2">
      <c r="B2696" s="100">
        <v>43773.125</v>
      </c>
      <c r="C2696" s="98">
        <v>7.4255850154380054</v>
      </c>
      <c r="D2696" s="98">
        <f t="shared" si="309"/>
        <v>11.341749452380038</v>
      </c>
      <c r="E2696" s="98">
        <v>88.391444444424579</v>
      </c>
      <c r="F2696" s="98">
        <f t="shared" si="307"/>
        <v>80.771856022085643</v>
      </c>
      <c r="G2696" s="98">
        <v>18301.734595958391</v>
      </c>
      <c r="H2696" s="98">
        <v>23.773546006944443</v>
      </c>
      <c r="I2696" s="98">
        <v>4660.6741203718711</v>
      </c>
      <c r="J2696" s="98">
        <f t="shared" si="310"/>
        <v>64.617898437480136</v>
      </c>
      <c r="K2696" s="98">
        <v>50046.630749421653</v>
      </c>
      <c r="L2696" s="98">
        <f t="shared" si="311"/>
        <v>375.67391034179263</v>
      </c>
      <c r="M2696" s="98">
        <f t="shared" si="306"/>
        <v>375.03080661338436</v>
      </c>
      <c r="N2696" s="98">
        <v>6529.9855004882811</v>
      </c>
      <c r="O2696" s="98">
        <v>7175.4650000000001</v>
      </c>
      <c r="P2696" s="98">
        <v>395.55027777777775</v>
      </c>
      <c r="Q2696" s="98">
        <v>19.876367435985141</v>
      </c>
      <c r="R2696" s="98">
        <f t="shared" si="308"/>
        <v>20.743792749121003</v>
      </c>
      <c r="S2696" s="98">
        <f t="shared" si="312"/>
        <v>1192.5820461591086</v>
      </c>
      <c r="T2696" s="101">
        <v>8.7546420193966732</v>
      </c>
    </row>
    <row r="2697" spans="2:20" x14ac:dyDescent="0.2">
      <c r="B2697" s="100">
        <v>43773.166666666664</v>
      </c>
      <c r="C2697" s="98">
        <v>6.8127262187891429</v>
      </c>
      <c r="D2697" s="98">
        <f t="shared" si="309"/>
        <v>11.354417231672485</v>
      </c>
      <c r="E2697" s="98">
        <v>83.026851851840817</v>
      </c>
      <c r="F2697" s="98">
        <f t="shared" si="307"/>
        <v>80.663907719615636</v>
      </c>
      <c r="G2697" s="98">
        <v>23499.694747474063</v>
      </c>
      <c r="H2697" s="98">
        <v>21.231989655672077</v>
      </c>
      <c r="I2697" s="98">
        <v>6024.9092999999848</v>
      </c>
      <c r="J2697" s="98">
        <f t="shared" si="310"/>
        <v>61.794862196168737</v>
      </c>
      <c r="K2697" s="98">
        <v>61868.295910373265</v>
      </c>
      <c r="L2697" s="98">
        <f t="shared" si="311"/>
        <v>376.43106795965383</v>
      </c>
      <c r="M2697" s="98">
        <f t="shared" si="306"/>
        <v>374.99990096841424</v>
      </c>
      <c r="N2697" s="98">
        <v>6054.7625496419269</v>
      </c>
      <c r="O2697" s="98">
        <v>7179.2325000000001</v>
      </c>
      <c r="P2697" s="98">
        <v>396.11033950616917</v>
      </c>
      <c r="Q2697" s="98">
        <v>19.679271546515327</v>
      </c>
      <c r="R2697" s="98">
        <f t="shared" si="308"/>
        <v>20.790241089565281</v>
      </c>
      <c r="S2697" s="98">
        <f t="shared" si="312"/>
        <v>1180.7562927909196</v>
      </c>
      <c r="T2697" s="101">
        <v>7.8038971325804596</v>
      </c>
    </row>
    <row r="2698" spans="2:20" x14ac:dyDescent="0.2">
      <c r="B2698" s="100">
        <v>43773.208333333336</v>
      </c>
      <c r="C2698" s="98">
        <v>6.3352971454899913</v>
      </c>
      <c r="D2698" s="98">
        <f t="shared" si="309"/>
        <v>11.358421916434686</v>
      </c>
      <c r="E2698" s="98">
        <v>70.079444444444448</v>
      </c>
      <c r="F2698" s="98">
        <f t="shared" si="307"/>
        <v>80.496471903117154</v>
      </c>
      <c r="G2698" s="98">
        <v>28136.380990739133</v>
      </c>
      <c r="H2698" s="98">
        <v>21.224641927083333</v>
      </c>
      <c r="I2698" s="98">
        <v>7382.9875000000002</v>
      </c>
      <c r="J2698" s="98">
        <f t="shared" si="310"/>
        <v>48.854802517361115</v>
      </c>
      <c r="K2698" s="98">
        <v>71015.254503038188</v>
      </c>
      <c r="L2698" s="98">
        <f t="shared" si="311"/>
        <v>377.36907164531863</v>
      </c>
      <c r="M2698" s="98">
        <f t="shared" si="306"/>
        <v>375.0233900756096</v>
      </c>
      <c r="N2698" s="98">
        <v>5747.7523954264325</v>
      </c>
      <c r="O2698" s="98">
        <v>7175.9333333333334</v>
      </c>
      <c r="P2698" s="98">
        <v>395.99546296295193</v>
      </c>
      <c r="Q2698" s="98">
        <v>18.626391317633292</v>
      </c>
      <c r="R2698" s="98">
        <f t="shared" si="308"/>
        <v>20.773235392863153</v>
      </c>
      <c r="S2698" s="98">
        <f t="shared" si="312"/>
        <v>1117.5834790579975</v>
      </c>
      <c r="T2698" s="101">
        <v>7.2112108372149262</v>
      </c>
    </row>
    <row r="2699" spans="2:20" x14ac:dyDescent="0.2">
      <c r="B2699" s="100">
        <v>43773.25</v>
      </c>
      <c r="C2699" s="98">
        <v>6.1342935160728587</v>
      </c>
      <c r="D2699" s="98">
        <f t="shared" si="309"/>
        <v>11.370400778062233</v>
      </c>
      <c r="E2699" s="98">
        <v>84.374166666666667</v>
      </c>
      <c r="F2699" s="98">
        <f t="shared" si="307"/>
        <v>79.954955699413475</v>
      </c>
      <c r="G2699" s="98">
        <v>33183.94222222222</v>
      </c>
      <c r="H2699" s="98">
        <v>26.330512152777779</v>
      </c>
      <c r="I2699" s="98">
        <v>8749.8279575158485</v>
      </c>
      <c r="J2699" s="98">
        <f t="shared" si="310"/>
        <v>58.043654513888889</v>
      </c>
      <c r="K2699" s="98">
        <v>74166.358943503961</v>
      </c>
      <c r="L2699" s="98">
        <f t="shared" si="311"/>
        <v>376.64269604864216</v>
      </c>
      <c r="M2699" s="98">
        <f t="shared" si="306"/>
        <v>375.0995360178735</v>
      </c>
      <c r="N2699" s="98">
        <v>5506.6438183593746</v>
      </c>
      <c r="O2699" s="98">
        <v>7174.3316666666669</v>
      </c>
      <c r="P2699" s="98">
        <v>396.08050925928683</v>
      </c>
      <c r="Q2699" s="98">
        <v>19.437813210644656</v>
      </c>
      <c r="R2699" s="98">
        <f t="shared" si="308"/>
        <v>20.691817459859951</v>
      </c>
      <c r="S2699" s="98">
        <f t="shared" si="312"/>
        <v>1166.2687926386793</v>
      </c>
      <c r="T2699" s="101">
        <v>6.9107625737081335</v>
      </c>
    </row>
    <row r="2700" spans="2:20" x14ac:dyDescent="0.2">
      <c r="B2700" s="100">
        <v>43773.291666666664</v>
      </c>
      <c r="C2700" s="98">
        <v>6.3662427626053493</v>
      </c>
      <c r="D2700" s="98">
        <f t="shared" si="309"/>
        <v>11.381216000250609</v>
      </c>
      <c r="E2700" s="98">
        <v>82.399499999996692</v>
      </c>
      <c r="F2700" s="98">
        <f t="shared" si="307"/>
        <v>80.418876178716303</v>
      </c>
      <c r="G2700" s="98">
        <v>37699.84685185393</v>
      </c>
      <c r="H2700" s="98">
        <v>21.075132016783837</v>
      </c>
      <c r="I2700" s="98">
        <v>10112.204522222293</v>
      </c>
      <c r="J2700" s="98">
        <f t="shared" si="310"/>
        <v>61.324367983212852</v>
      </c>
      <c r="K2700" s="98">
        <v>74169.828125</v>
      </c>
      <c r="L2700" s="98">
        <f t="shared" si="311"/>
        <v>374.44966672087708</v>
      </c>
      <c r="M2700" s="98">
        <f t="shared" si="306"/>
        <v>375.20097751766457</v>
      </c>
      <c r="N2700" s="98">
        <v>5661.0171984863282</v>
      </c>
      <c r="O2700" s="98">
        <v>7169.6058333333331</v>
      </c>
      <c r="P2700" s="98">
        <v>396.20527777777778</v>
      </c>
      <c r="Q2700" s="98">
        <v>21.755611056900687</v>
      </c>
      <c r="R2700" s="98">
        <f t="shared" si="308"/>
        <v>20.595939231674013</v>
      </c>
      <c r="S2700" s="98">
        <f t="shared" si="312"/>
        <v>1305.3366634140411</v>
      </c>
      <c r="T2700" s="101">
        <v>6.9717551008860275</v>
      </c>
    </row>
    <row r="2701" spans="2:20" x14ac:dyDescent="0.2">
      <c r="B2701" s="100">
        <v>43773.333333333336</v>
      </c>
      <c r="C2701" s="98">
        <v>8.247143505326628</v>
      </c>
      <c r="D2701" s="98">
        <f t="shared" si="309"/>
        <v>11.453834186863807</v>
      </c>
      <c r="E2701" s="98">
        <v>57.888611111111111</v>
      </c>
      <c r="F2701" s="98">
        <f t="shared" si="307"/>
        <v>80.132880808345931</v>
      </c>
      <c r="G2701" s="98">
        <v>42297.315822779339</v>
      </c>
      <c r="H2701" s="98">
        <v>21.056935402199208</v>
      </c>
      <c r="I2701" s="98">
        <v>11459.957384259262</v>
      </c>
      <c r="J2701" s="98">
        <f t="shared" si="310"/>
        <v>36.831675708911902</v>
      </c>
      <c r="K2701" s="98">
        <v>74169.828125</v>
      </c>
      <c r="L2701" s="98">
        <f t="shared" si="311"/>
        <v>375.25618662838309</v>
      </c>
      <c r="M2701" s="98">
        <f t="shared" si="306"/>
        <v>375.12799579004053</v>
      </c>
      <c r="N2701" s="98">
        <v>6814.9868518066405</v>
      </c>
      <c r="O2701" s="98">
        <v>7177.9816666666666</v>
      </c>
      <c r="P2701" s="98">
        <v>395.97750000001656</v>
      </c>
      <c r="Q2701" s="98">
        <v>20.721313371633489</v>
      </c>
      <c r="R2701" s="98">
        <f t="shared" si="308"/>
        <v>20.674463654774083</v>
      </c>
      <c r="S2701" s="98">
        <f t="shared" si="312"/>
        <v>1243.2788022980094</v>
      </c>
      <c r="T2701" s="101">
        <v>7.8277970323509845</v>
      </c>
    </row>
    <row r="2702" spans="2:20" x14ac:dyDescent="0.2">
      <c r="B2702" s="100">
        <v>43773.375</v>
      </c>
      <c r="C2702" s="98">
        <v>13.177879489900887</v>
      </c>
      <c r="D2702" s="98">
        <f t="shared" si="309"/>
        <v>11.635068812031241</v>
      </c>
      <c r="E2702" s="98">
        <v>94.797222222222217</v>
      </c>
      <c r="F2702" s="98">
        <f t="shared" si="307"/>
        <v>81.276819851541092</v>
      </c>
      <c r="G2702" s="98">
        <v>46832.288888888892</v>
      </c>
      <c r="H2702" s="98">
        <v>24.041200086805556</v>
      </c>
      <c r="I2702" s="98">
        <v>12818.34</v>
      </c>
      <c r="J2702" s="98">
        <f t="shared" si="310"/>
        <v>70.756022135416657</v>
      </c>
      <c r="K2702" s="98">
        <v>74169.828125</v>
      </c>
      <c r="L2702" s="98">
        <f t="shared" si="311"/>
        <v>376.86411494079147</v>
      </c>
      <c r="M2702" s="98">
        <f t="shared" si="306"/>
        <v>375.10790166863558</v>
      </c>
      <c r="N2702" s="98">
        <v>10027.398616943359</v>
      </c>
      <c r="O2702" s="98">
        <v>7247.7416666666668</v>
      </c>
      <c r="P2702" s="98">
        <v>395.89990740741291</v>
      </c>
      <c r="Q2702" s="98">
        <v>19.035792466621434</v>
      </c>
      <c r="R2702" s="98">
        <f t="shared" si="308"/>
        <v>20.687239103339873</v>
      </c>
      <c r="S2702" s="98">
        <f t="shared" si="312"/>
        <v>1142.147547997286</v>
      </c>
      <c r="T2702" s="101">
        <v>11.233434908577829</v>
      </c>
    </row>
    <row r="2703" spans="2:20" x14ac:dyDescent="0.2">
      <c r="B2703" s="100">
        <v>43773.416666666664</v>
      </c>
      <c r="C2703" s="98">
        <v>16.674178779919941</v>
      </c>
      <c r="D2703" s="98">
        <f t="shared" si="309"/>
        <v>11.82839400898912</v>
      </c>
      <c r="E2703" s="98">
        <v>73.011979166666663</v>
      </c>
      <c r="F2703" s="98">
        <f t="shared" si="307"/>
        <v>81.624784261263315</v>
      </c>
      <c r="G2703" s="98">
        <v>51241.599747472472</v>
      </c>
      <c r="H2703" s="98">
        <v>23.937882965686274</v>
      </c>
      <c r="I2703" s="98">
        <v>14200.848611110316</v>
      </c>
      <c r="J2703" s="98">
        <f t="shared" si="310"/>
        <v>49.074096200980392</v>
      </c>
      <c r="K2703" s="98">
        <v>74169.828125</v>
      </c>
      <c r="L2703" s="98">
        <f t="shared" si="311"/>
        <v>377.28837656955159</v>
      </c>
      <c r="M2703" s="98">
        <f t="shared" si="306"/>
        <v>375.16420414069847</v>
      </c>
      <c r="N2703" s="98">
        <v>12250.207655436197</v>
      </c>
      <c r="O2703" s="98">
        <v>7956.4591666666665</v>
      </c>
      <c r="P2703" s="98">
        <v>395.69648148147598</v>
      </c>
      <c r="Q2703" s="98">
        <v>18.40810491192439</v>
      </c>
      <c r="R2703" s="98">
        <f t="shared" si="308"/>
        <v>20.630055072634683</v>
      </c>
      <c r="S2703" s="98">
        <f t="shared" si="312"/>
        <v>1104.4862947154634</v>
      </c>
      <c r="T2703" s="101">
        <v>15.332091533475452</v>
      </c>
    </row>
    <row r="2704" spans="2:20" x14ac:dyDescent="0.2">
      <c r="B2704" s="100">
        <v>43773.458333333336</v>
      </c>
      <c r="C2704" s="98">
        <v>16.49308111908794</v>
      </c>
      <c r="D2704" s="98">
        <f t="shared" si="309"/>
        <v>11.921431866271099</v>
      </c>
      <c r="E2704" s="98">
        <v>72.387222222222221</v>
      </c>
      <c r="F2704" s="98">
        <f t="shared" si="307"/>
        <v>81.343794677929978</v>
      </c>
      <c r="G2704" s="98">
        <v>55858.615353535017</v>
      </c>
      <c r="H2704" s="98">
        <v>21.161188874422077</v>
      </c>
      <c r="I2704" s="98">
        <v>15560.755755555596</v>
      </c>
      <c r="J2704" s="98">
        <f t="shared" si="310"/>
        <v>51.22603334780014</v>
      </c>
      <c r="K2704" s="98">
        <v>74169.828125</v>
      </c>
      <c r="L2704" s="98">
        <f t="shared" si="311"/>
        <v>377.25836738626163</v>
      </c>
      <c r="M2704" s="98">
        <f t="shared" si="306"/>
        <v>375.38996755866924</v>
      </c>
      <c r="N2704" s="98">
        <v>12198.931748860678</v>
      </c>
      <c r="O2704" s="98">
        <v>7922.9866666666667</v>
      </c>
      <c r="P2704" s="98">
        <v>395.7547222222222</v>
      </c>
      <c r="Q2704" s="98">
        <v>18.496354835960599</v>
      </c>
      <c r="R2704" s="98">
        <f t="shared" si="308"/>
        <v>20.416109748799624</v>
      </c>
      <c r="S2704" s="98">
        <f t="shared" si="312"/>
        <v>1109.781290157636</v>
      </c>
      <c r="T2704" s="101">
        <v>16.694342053392095</v>
      </c>
    </row>
    <row r="2705" spans="2:20" x14ac:dyDescent="0.2">
      <c r="B2705" s="100">
        <v>43773.5</v>
      </c>
      <c r="C2705" s="98">
        <v>15.725048540963067</v>
      </c>
      <c r="D2705" s="98">
        <f t="shared" si="309"/>
        <v>11.930527944371129</v>
      </c>
      <c r="E2705" s="98">
        <v>72.801944444444445</v>
      </c>
      <c r="F2705" s="98">
        <f t="shared" si="307"/>
        <v>81.833391032096628</v>
      </c>
      <c r="G2705" s="98">
        <v>60215.898592592544</v>
      </c>
      <c r="H2705" s="98">
        <v>21.239138454861113</v>
      </c>
      <c r="I2705" s="98">
        <v>16920.784166666668</v>
      </c>
      <c r="J2705" s="98">
        <f t="shared" si="310"/>
        <v>51.562805989583332</v>
      </c>
      <c r="K2705" s="98">
        <v>74169.828125</v>
      </c>
      <c r="L2705" s="98">
        <f t="shared" si="311"/>
        <v>376.17224928442801</v>
      </c>
      <c r="M2705" s="98">
        <f t="shared" si="306"/>
        <v>375.42118632441719</v>
      </c>
      <c r="N2705" s="98">
        <v>11781.536075032553</v>
      </c>
      <c r="O2705" s="98">
        <v>7668.7633333333333</v>
      </c>
      <c r="P2705" s="98">
        <v>395.62333333333333</v>
      </c>
      <c r="Q2705" s="98">
        <v>19.451084048905308</v>
      </c>
      <c r="R2705" s="98">
        <f t="shared" si="308"/>
        <v>20.36493856535402</v>
      </c>
      <c r="S2705" s="98">
        <f t="shared" si="312"/>
        <v>1167.0650429343184</v>
      </c>
      <c r="T2705" s="101">
        <v>16.249319920010038</v>
      </c>
    </row>
    <row r="2706" spans="2:20" x14ac:dyDescent="0.2">
      <c r="B2706" s="100">
        <v>43773.541666666664</v>
      </c>
      <c r="C2706" s="98">
        <v>15.442844491510057</v>
      </c>
      <c r="D2706" s="98">
        <f t="shared" si="309"/>
        <v>11.921651547699817</v>
      </c>
      <c r="E2706" s="98">
        <v>96.383388888902132</v>
      </c>
      <c r="F2706" s="98">
        <f t="shared" si="307"/>
        <v>82.816865569134237</v>
      </c>
      <c r="G2706" s="98">
        <v>65582.024879227218</v>
      </c>
      <c r="H2706" s="98">
        <v>26.936490885416667</v>
      </c>
      <c r="I2706" s="98">
        <v>18303.081470587254</v>
      </c>
      <c r="J2706" s="98">
        <f t="shared" si="310"/>
        <v>69.446898003485472</v>
      </c>
      <c r="K2706" s="98">
        <v>74169.828125</v>
      </c>
      <c r="L2706" s="98">
        <f t="shared" si="311"/>
        <v>374.51464408819459</v>
      </c>
      <c r="M2706" s="98">
        <f t="shared" si="306"/>
        <v>375.42136815882583</v>
      </c>
      <c r="N2706" s="98">
        <v>11617.221477050782</v>
      </c>
      <c r="O2706" s="98">
        <v>7578.2333333333336</v>
      </c>
      <c r="P2706" s="98">
        <v>395.65407407406303</v>
      </c>
      <c r="Q2706" s="98">
        <v>21.139429985868436</v>
      </c>
      <c r="R2706" s="98">
        <f t="shared" si="308"/>
        <v>20.358293253580783</v>
      </c>
      <c r="S2706" s="98">
        <f t="shared" si="312"/>
        <v>1268.3657991521061</v>
      </c>
      <c r="T2706" s="101">
        <v>15.654230517811245</v>
      </c>
    </row>
    <row r="2707" spans="2:20" x14ac:dyDescent="0.2">
      <c r="B2707" s="100">
        <v>43773.583333333336</v>
      </c>
      <c r="C2707" s="98">
        <v>14.081047371758356</v>
      </c>
      <c r="D2707" s="98">
        <f t="shared" si="309"/>
        <v>11.885155478739444</v>
      </c>
      <c r="E2707" s="98">
        <v>91.708141025640074</v>
      </c>
      <c r="F2707" s="98">
        <f t="shared" si="307"/>
        <v>83.052158482239605</v>
      </c>
      <c r="G2707" s="98">
        <v>70874.630046947394</v>
      </c>
      <c r="H2707" s="98">
        <v>21.621549479166667</v>
      </c>
      <c r="I2707" s="98">
        <v>19696.718764814603</v>
      </c>
      <c r="J2707" s="98">
        <f t="shared" si="310"/>
        <v>70.086591546473414</v>
      </c>
      <c r="K2707" s="98">
        <v>74169.828125</v>
      </c>
      <c r="L2707" s="98">
        <f t="shared" si="311"/>
        <v>376.84538445985152</v>
      </c>
      <c r="M2707" s="98">
        <f t="shared" si="306"/>
        <v>375.49853264705911</v>
      </c>
      <c r="N2707" s="98">
        <v>10919.267630208333</v>
      </c>
      <c r="O2707" s="98">
        <v>7283.3924999999999</v>
      </c>
      <c r="P2707" s="98">
        <v>395.63497685185325</v>
      </c>
      <c r="Q2707" s="98">
        <v>18.789592392001715</v>
      </c>
      <c r="R2707" s="98">
        <f t="shared" si="308"/>
        <v>20.286440300841491</v>
      </c>
      <c r="S2707" s="98">
        <f t="shared" si="312"/>
        <v>1127.3755435201028</v>
      </c>
      <c r="T2707" s="101">
        <v>15.323288402822282</v>
      </c>
    </row>
    <row r="2708" spans="2:20" x14ac:dyDescent="0.2">
      <c r="B2708" s="100">
        <v>43773.625</v>
      </c>
      <c r="C2708" s="98">
        <v>13.770461300567776</v>
      </c>
      <c r="D2708" s="98">
        <f t="shared" si="309"/>
        <v>11.845681245792134</v>
      </c>
      <c r="E2708" s="98">
        <v>82.487777777777779</v>
      </c>
      <c r="F2708" s="98">
        <f t="shared" si="307"/>
        <v>83.041012648906275</v>
      </c>
      <c r="G2708" s="98">
        <v>76554.29804804828</v>
      </c>
      <c r="H2708" s="98">
        <v>21.719574652777776</v>
      </c>
      <c r="I2708" s="98">
        <v>21088.883055555554</v>
      </c>
      <c r="J2708" s="98">
        <f t="shared" si="310"/>
        <v>60.768203124999999</v>
      </c>
      <c r="K2708" s="98">
        <v>74169.828125</v>
      </c>
      <c r="L2708" s="98">
        <f t="shared" si="311"/>
        <v>374.51561176005339</v>
      </c>
      <c r="M2708" s="98">
        <f t="shared" si="306"/>
        <v>375.3984303063603</v>
      </c>
      <c r="N2708" s="98">
        <v>10713.555304361978</v>
      </c>
      <c r="O2708" s="98">
        <v>7233.915</v>
      </c>
      <c r="P2708" s="98">
        <v>395.82083333333333</v>
      </c>
      <c r="Q2708" s="98">
        <v>21.305221573279965</v>
      </c>
      <c r="R2708" s="98">
        <f t="shared" si="308"/>
        <v>20.38648091314543</v>
      </c>
      <c r="S2708" s="98">
        <f t="shared" si="312"/>
        <v>1278.313294396798</v>
      </c>
      <c r="T2708" s="101">
        <v>14.576619835918018</v>
      </c>
    </row>
    <row r="2709" spans="2:20" x14ac:dyDescent="0.2">
      <c r="B2709" s="100">
        <v>43773.666666666664</v>
      </c>
      <c r="C2709" s="98">
        <v>13.336181019147237</v>
      </c>
      <c r="D2709" s="98">
        <f t="shared" si="309"/>
        <v>11.820798434351774</v>
      </c>
      <c r="E2709" s="98">
        <v>97.295277777777784</v>
      </c>
      <c r="F2709" s="98">
        <f t="shared" si="307"/>
        <v>83.341070519276656</v>
      </c>
      <c r="G2709" s="98">
        <v>81574.161111111112</v>
      </c>
      <c r="H2709" s="98">
        <v>24.498415798611113</v>
      </c>
      <c r="I2709" s="98">
        <v>22486.651944444446</v>
      </c>
      <c r="J2709" s="98">
        <f t="shared" si="310"/>
        <v>72.796861979166664</v>
      </c>
      <c r="K2709" s="98">
        <v>74169.828125</v>
      </c>
      <c r="L2709" s="98">
        <f t="shared" si="311"/>
        <v>375.67899053673364</v>
      </c>
      <c r="M2709" s="98">
        <f t="shared" si="306"/>
        <v>375.48235037923791</v>
      </c>
      <c r="N2709" s="98">
        <v>10395.959897460938</v>
      </c>
      <c r="O2709" s="98">
        <v>7199.5858333333335</v>
      </c>
      <c r="P2709" s="98">
        <v>396.29194444444443</v>
      </c>
      <c r="Q2709" s="98">
        <v>20.612953907710811</v>
      </c>
      <c r="R2709" s="98">
        <f t="shared" si="308"/>
        <v>20.315465932860377</v>
      </c>
      <c r="S2709" s="98">
        <f t="shared" si="312"/>
        <v>1236.7772344626487</v>
      </c>
      <c r="T2709" s="101">
        <v>14.003635116971305</v>
      </c>
    </row>
    <row r="2710" spans="2:20" x14ac:dyDescent="0.2">
      <c r="B2710" s="100">
        <v>43773.708333333336</v>
      </c>
      <c r="C2710" s="98">
        <v>12.791398679945203</v>
      </c>
      <c r="D2710" s="98">
        <f t="shared" si="309"/>
        <v>11.793667476973491</v>
      </c>
      <c r="E2710" s="98">
        <v>86.869791666666671</v>
      </c>
      <c r="F2710" s="98">
        <f t="shared" si="307"/>
        <v>83.25090401043839</v>
      </c>
      <c r="G2710" s="98">
        <v>86784.047979796072</v>
      </c>
      <c r="H2710" s="98">
        <v>24.427799479166666</v>
      </c>
      <c r="I2710" s="98">
        <v>23901.76357638889</v>
      </c>
      <c r="J2710" s="98">
        <f t="shared" si="310"/>
        <v>62.441992187500006</v>
      </c>
      <c r="K2710" s="98">
        <v>74169.828125</v>
      </c>
      <c r="L2710" s="98">
        <f t="shared" si="311"/>
        <v>376.98535867697638</v>
      </c>
      <c r="M2710" s="98">
        <f t="shared" si="306"/>
        <v>375.664858997968</v>
      </c>
      <c r="N2710" s="98">
        <v>10015.486857096354</v>
      </c>
      <c r="O2710" s="98">
        <v>7189.97</v>
      </c>
      <c r="P2710" s="98">
        <v>395.66027777777776</v>
      </c>
      <c r="Q2710" s="98">
        <v>18.674919100801375</v>
      </c>
      <c r="R2710" s="98">
        <f t="shared" si="308"/>
        <v>20.133617036352558</v>
      </c>
      <c r="S2710" s="98">
        <f t="shared" si="312"/>
        <v>1120.4951460480825</v>
      </c>
      <c r="T2710" s="101">
        <v>13.569064904488656</v>
      </c>
    </row>
    <row r="2711" spans="2:20" x14ac:dyDescent="0.2">
      <c r="B2711" s="100">
        <v>43773.75</v>
      </c>
      <c r="C2711" s="98">
        <v>12.525510185665141</v>
      </c>
      <c r="D2711" s="98">
        <f t="shared" si="309"/>
        <v>11.757290052387477</v>
      </c>
      <c r="E2711" s="98">
        <v>82.013555555575422</v>
      </c>
      <c r="F2711" s="98">
        <f t="shared" si="307"/>
        <v>83.645195677105889</v>
      </c>
      <c r="G2711" s="98">
        <v>91889.070715635884</v>
      </c>
      <c r="H2711" s="98">
        <v>21.709711371527778</v>
      </c>
      <c r="I2711" s="98">
        <v>25297.374760185357</v>
      </c>
      <c r="J2711" s="98">
        <f t="shared" si="310"/>
        <v>60.303844184047648</v>
      </c>
      <c r="K2711" s="98">
        <v>74169.828125</v>
      </c>
      <c r="L2711" s="98">
        <f t="shared" si="311"/>
        <v>373.47281319953504</v>
      </c>
      <c r="M2711" s="98">
        <f t="shared" si="306"/>
        <v>375.57895599220495</v>
      </c>
      <c r="N2711" s="98">
        <v>9839.0421988932285</v>
      </c>
      <c r="O2711" s="98">
        <v>7186.72</v>
      </c>
      <c r="P2711" s="98">
        <v>395.73987654324208</v>
      </c>
      <c r="Q2711" s="98">
        <v>22.267063343707058</v>
      </c>
      <c r="R2711" s="98">
        <f t="shared" si="308"/>
        <v>20.208097074010031</v>
      </c>
      <c r="S2711" s="98">
        <f t="shared" si="312"/>
        <v>1336.0238006224236</v>
      </c>
      <c r="T2711" s="101">
        <v>13.226236074031362</v>
      </c>
    </row>
    <row r="2712" spans="2:20" x14ac:dyDescent="0.2">
      <c r="B2712" s="100">
        <v>43773.791666666664</v>
      </c>
      <c r="C2712" s="98">
        <v>12.780194246504301</v>
      </c>
      <c r="D2712" s="98">
        <f t="shared" si="309"/>
        <v>11.724731892625533</v>
      </c>
      <c r="E2712" s="98">
        <v>70.122777777777785</v>
      </c>
      <c r="F2712" s="98">
        <f t="shared" si="307"/>
        <v>82.746272065994773</v>
      </c>
      <c r="G2712" s="98">
        <v>96427.43433333248</v>
      </c>
      <c r="H2712" s="98">
        <v>21.685449218750001</v>
      </c>
      <c r="I2712" s="98">
        <v>26692.256944444445</v>
      </c>
      <c r="J2712" s="98">
        <f t="shared" si="310"/>
        <v>48.437328559027783</v>
      </c>
      <c r="K2712" s="98">
        <v>74169.828125</v>
      </c>
      <c r="L2712" s="98">
        <f t="shared" si="311"/>
        <v>376.42665205775864</v>
      </c>
      <c r="M2712" s="98">
        <f t="shared" si="306"/>
        <v>375.72980648614367</v>
      </c>
      <c r="N2712" s="98">
        <v>10048.738319498698</v>
      </c>
      <c r="O2712" s="98">
        <v>7189.1416666666664</v>
      </c>
      <c r="P2712" s="98">
        <v>395.53861111111109</v>
      </c>
      <c r="Q2712" s="98">
        <v>19.111959053352475</v>
      </c>
      <c r="R2712" s="98">
        <f t="shared" si="308"/>
        <v>20.041400019224771</v>
      </c>
      <c r="S2712" s="98">
        <f t="shared" si="312"/>
        <v>1146.7175432011486</v>
      </c>
      <c r="T2712" s="101">
        <v>13.193922913405631</v>
      </c>
    </row>
    <row r="2713" spans="2:20" x14ac:dyDescent="0.2">
      <c r="B2713" s="100">
        <v>43773.833333333336</v>
      </c>
      <c r="C2713" s="98">
        <v>13.010513602068338</v>
      </c>
      <c r="D2713" s="98">
        <f t="shared" si="309"/>
        <v>11.703433788596397</v>
      </c>
      <c r="E2713" s="98">
        <v>78.680972222222223</v>
      </c>
      <c r="F2713" s="98">
        <f t="shared" si="307"/>
        <v>82.425351927105893</v>
      </c>
      <c r="G2713" s="98">
        <v>101219.44195402357</v>
      </c>
      <c r="H2713" s="98">
        <v>27.008181423611113</v>
      </c>
      <c r="I2713" s="98">
        <v>28093.579254742497</v>
      </c>
      <c r="J2713" s="98">
        <f t="shared" si="310"/>
        <v>51.672790798611111</v>
      </c>
      <c r="K2713" s="98">
        <v>74169.828125</v>
      </c>
      <c r="L2713" s="98">
        <f t="shared" si="311"/>
        <v>374.52035818326749</v>
      </c>
      <c r="M2713" s="98">
        <f t="shared" si="306"/>
        <v>375.63349406812296</v>
      </c>
      <c r="N2713" s="98">
        <v>10288.308222656249</v>
      </c>
      <c r="O2713" s="98">
        <v>7194.6083333333336</v>
      </c>
      <c r="P2713" s="98">
        <v>395.59509259263672</v>
      </c>
      <c r="Q2713" s="98">
        <v>21.074734409369217</v>
      </c>
      <c r="R2713" s="98">
        <f t="shared" si="308"/>
        <v>20.137766449592714</v>
      </c>
      <c r="S2713" s="98">
        <f t="shared" si="312"/>
        <v>1264.484064562153</v>
      </c>
      <c r="T2713" s="101">
        <v>13.529394096303731</v>
      </c>
    </row>
    <row r="2714" spans="2:20" x14ac:dyDescent="0.2">
      <c r="B2714" s="100">
        <v>43773.875</v>
      </c>
      <c r="C2714" s="98">
        <v>13.16149164421846</v>
      </c>
      <c r="D2714" s="98">
        <f t="shared" si="309"/>
        <v>11.692364983585955</v>
      </c>
      <c r="E2714" s="98">
        <v>84.301759259270298</v>
      </c>
      <c r="F2714" s="98">
        <f t="shared" si="307"/>
        <v>82.71121226661252</v>
      </c>
      <c r="G2714" s="98">
        <v>105929.96064814806</v>
      </c>
      <c r="H2714" s="98">
        <v>21.521332465277776</v>
      </c>
      <c r="I2714" s="98">
        <v>29485.785263889087</v>
      </c>
      <c r="J2714" s="98">
        <f t="shared" si="310"/>
        <v>62.780426793992518</v>
      </c>
      <c r="K2714" s="98">
        <v>74169.828125</v>
      </c>
      <c r="L2714" s="98">
        <f t="shared" si="311"/>
        <v>373.79305771100024</v>
      </c>
      <c r="M2714" s="98">
        <f t="shared" si="306"/>
        <v>375.52368087216115</v>
      </c>
      <c r="N2714" s="98">
        <v>10364.854323730469</v>
      </c>
      <c r="O2714" s="98">
        <v>7200.92</v>
      </c>
      <c r="P2714" s="98">
        <v>395.6538888888889</v>
      </c>
      <c r="Q2714" s="98">
        <v>21.860831177888645</v>
      </c>
      <c r="R2714" s="98">
        <f t="shared" si="308"/>
        <v>20.243319835148306</v>
      </c>
      <c r="S2714" s="98">
        <f t="shared" si="312"/>
        <v>1311.6498706733187</v>
      </c>
      <c r="T2714" s="101">
        <v>13.79155596865548</v>
      </c>
    </row>
    <row r="2715" spans="2:20" x14ac:dyDescent="0.2">
      <c r="B2715" s="100">
        <v>43773.916666666664</v>
      </c>
      <c r="C2715" s="98">
        <v>13.145974630957676</v>
      </c>
      <c r="D2715" s="98">
        <f t="shared" si="309"/>
        <v>11.690166184036713</v>
      </c>
      <c r="E2715" s="98">
        <v>78.633703703698188</v>
      </c>
      <c r="F2715" s="98">
        <f t="shared" si="307"/>
        <v>82.796401309822173</v>
      </c>
      <c r="G2715" s="98">
        <v>111079.65166666919</v>
      </c>
      <c r="H2715" s="98">
        <v>21.371940104166665</v>
      </c>
      <c r="I2715" s="98">
        <v>30865.443874074073</v>
      </c>
      <c r="J2715" s="98">
        <f t="shared" si="310"/>
        <v>57.26176359953152</v>
      </c>
      <c r="K2715" s="98">
        <v>81064.090410156248</v>
      </c>
      <c r="L2715" s="98">
        <f t="shared" si="311"/>
        <v>372.96064024706681</v>
      </c>
      <c r="M2715" s="98">
        <f t="shared" ref="M2715:M2778" si="313">AVERAGE(L2692:L2715)</f>
        <v>375.5967360122329</v>
      </c>
      <c r="N2715" s="98">
        <v>10619.327822265624</v>
      </c>
      <c r="O2715" s="98">
        <v>7228.4891666666663</v>
      </c>
      <c r="P2715" s="98">
        <v>395.60425925925375</v>
      </c>
      <c r="Q2715" s="98">
        <v>22.643619012186925</v>
      </c>
      <c r="R2715" s="98">
        <f t="shared" si="308"/>
        <v>20.157294016064046</v>
      </c>
      <c r="S2715" s="98">
        <f t="shared" si="312"/>
        <v>1358.6171407312154</v>
      </c>
      <c r="T2715" s="101">
        <v>14.08503334681193</v>
      </c>
    </row>
    <row r="2716" spans="2:20" x14ac:dyDescent="0.2">
      <c r="B2716" s="100">
        <v>43773.958333333336</v>
      </c>
      <c r="C2716" s="98">
        <v>13.00712808503045</v>
      </c>
      <c r="D2716" s="98">
        <f t="shared" si="309"/>
        <v>11.705719246719992</v>
      </c>
      <c r="E2716" s="98">
        <v>94.299722222222229</v>
      </c>
      <c r="F2716" s="98">
        <f t="shared" si="307"/>
        <v>82.993348069080611</v>
      </c>
      <c r="G2716" s="98">
        <v>115937.47222222222</v>
      </c>
      <c r="H2716" s="98">
        <v>23.938216145833334</v>
      </c>
      <c r="I2716" s="98">
        <v>32241.60112044818</v>
      </c>
      <c r="J2716" s="98">
        <f t="shared" si="310"/>
        <v>70.361506076388892</v>
      </c>
      <c r="K2716" s="98">
        <v>95887.467135416664</v>
      </c>
      <c r="L2716" s="98">
        <f t="shared" si="311"/>
        <v>377.7643140350944</v>
      </c>
      <c r="M2716" s="98">
        <f t="shared" si="313"/>
        <v>375.76745081373684</v>
      </c>
      <c r="N2716" s="98">
        <v>10503.28286702474</v>
      </c>
      <c r="O2716" s="98">
        <v>7209.8716666666669</v>
      </c>
      <c r="P2716" s="98">
        <v>396.30523148148421</v>
      </c>
      <c r="Q2716" s="98">
        <v>18.540917446389795</v>
      </c>
      <c r="R2716" s="98">
        <f t="shared" si="308"/>
        <v>20.032225433695931</v>
      </c>
      <c r="S2716" s="98">
        <f t="shared" si="312"/>
        <v>1112.4550467833876</v>
      </c>
      <c r="T2716" s="101">
        <v>14.109383919421687</v>
      </c>
    </row>
    <row r="2717" spans="2:20" x14ac:dyDescent="0.2">
      <c r="B2717" s="100">
        <v>43774</v>
      </c>
      <c r="C2717" s="98">
        <v>12.397939429812961</v>
      </c>
      <c r="D2717" s="98">
        <f t="shared" si="309"/>
        <v>11.733074860049449</v>
      </c>
      <c r="E2717" s="98">
        <v>84.063108465609446</v>
      </c>
      <c r="F2717" s="98">
        <f t="shared" ref="F2717:F2780" si="314">AVERAGE(E2694:E2717)</f>
        <v>82.870695677105417</v>
      </c>
      <c r="G2717" s="98">
        <v>3303.5083333333332</v>
      </c>
      <c r="H2717" s="98">
        <v>23.921582031250001</v>
      </c>
      <c r="I2717" s="98">
        <v>741.55499999999995</v>
      </c>
      <c r="J2717" s="98">
        <f t="shared" si="310"/>
        <v>60.141526434359449</v>
      </c>
      <c r="K2717" s="98">
        <v>9327.3751126999323</v>
      </c>
      <c r="L2717" s="98">
        <f t="shared" si="311"/>
        <v>376.86016278331482</v>
      </c>
      <c r="M2717" s="98">
        <f t="shared" si="313"/>
        <v>375.73916789049048</v>
      </c>
      <c r="N2717" s="98">
        <v>10024.868918457032</v>
      </c>
      <c r="O2717" s="98">
        <v>7191.5491666666667</v>
      </c>
      <c r="P2717" s="98">
        <v>395.96898148145942</v>
      </c>
      <c r="Q2717" s="98">
        <v>19.108818698144621</v>
      </c>
      <c r="R2717" s="98">
        <f t="shared" ref="R2717:R2780" si="315">AVERAGE(Q2694:Q2717)</f>
        <v>20.066631042126122</v>
      </c>
      <c r="S2717" s="98">
        <f t="shared" si="312"/>
        <v>1146.5291218886773</v>
      </c>
      <c r="T2717" s="101">
        <v>13.75334307390013</v>
      </c>
    </row>
    <row r="2718" spans="2:20" x14ac:dyDescent="0.2">
      <c r="B2718" s="100">
        <v>43774.041666666664</v>
      </c>
      <c r="C2718" s="98">
        <v>10.642319123656231</v>
      </c>
      <c r="D2718" s="98">
        <f t="shared" si="309"/>
        <v>11.753646490808457</v>
      </c>
      <c r="E2718" s="98">
        <v>81.912083333333328</v>
      </c>
      <c r="F2718" s="98">
        <f t="shared" si="314"/>
        <v>82.876453778956574</v>
      </c>
      <c r="G2718" s="98">
        <v>7104.8137840643194</v>
      </c>
      <c r="H2718" s="98">
        <v>21.206781684027778</v>
      </c>
      <c r="I2718" s="98">
        <v>2018.0127092589521</v>
      </c>
      <c r="J2718" s="98">
        <f t="shared" si="310"/>
        <v>60.705301649305554</v>
      </c>
      <c r="K2718" s="98">
        <v>21882.83777045356</v>
      </c>
      <c r="L2718" s="98">
        <f t="shared" si="311"/>
        <v>375.26235572475491</v>
      </c>
      <c r="M2718" s="98">
        <f t="shared" si="313"/>
        <v>375.68236242931329</v>
      </c>
      <c r="N2718" s="98">
        <v>8892.8443770345057</v>
      </c>
      <c r="O2718" s="98">
        <v>7185.1575000000003</v>
      </c>
      <c r="P2718" s="98">
        <v>395.80861111111113</v>
      </c>
      <c r="Q2718" s="98">
        <v>20.54625538635624</v>
      </c>
      <c r="R2718" s="98">
        <f t="shared" si="315"/>
        <v>20.133239744044101</v>
      </c>
      <c r="S2718" s="98">
        <f t="shared" si="312"/>
        <v>1232.7753231813745</v>
      </c>
      <c r="T2718" s="101">
        <v>12.64329613939859</v>
      </c>
    </row>
    <row r="2719" spans="2:20" x14ac:dyDescent="0.2">
      <c r="B2719" s="100">
        <v>43774.083333333336</v>
      </c>
      <c r="C2719" s="98">
        <v>8.8648605957730773</v>
      </c>
      <c r="D2719" s="98">
        <f t="shared" si="309"/>
        <v>11.764555854175377</v>
      </c>
      <c r="E2719" s="98">
        <v>77.667500000000004</v>
      </c>
      <c r="F2719" s="98">
        <f t="shared" si="314"/>
        <v>81.899914427104733</v>
      </c>
      <c r="G2719" s="98">
        <v>11926.904666669767</v>
      </c>
      <c r="H2719" s="98">
        <v>21.203276909722224</v>
      </c>
      <c r="I2719" s="98">
        <v>3383.5650000000001</v>
      </c>
      <c r="J2719" s="98">
        <f t="shared" si="310"/>
        <v>56.464223090277784</v>
      </c>
      <c r="K2719" s="98">
        <v>36686.72806658718</v>
      </c>
      <c r="L2719" s="98">
        <f t="shared" si="311"/>
        <v>372.54942259888685</v>
      </c>
      <c r="M2719" s="98">
        <f t="shared" si="313"/>
        <v>375.64814473284122</v>
      </c>
      <c r="N2719" s="98">
        <v>7705.8462556966142</v>
      </c>
      <c r="O2719" s="98">
        <v>7183.5941666666668</v>
      </c>
      <c r="P2719" s="98">
        <v>395.81944444444446</v>
      </c>
      <c r="Q2719" s="98">
        <v>23.270021845557622</v>
      </c>
      <c r="R2719" s="98">
        <f t="shared" si="315"/>
        <v>20.184768397305799</v>
      </c>
      <c r="S2719" s="98">
        <f t="shared" si="312"/>
        <v>1396.2013107334574</v>
      </c>
      <c r="T2719" s="101">
        <v>10.641366675694783</v>
      </c>
    </row>
    <row r="2720" spans="2:20" x14ac:dyDescent="0.2">
      <c r="B2720" s="100">
        <v>43774.125</v>
      </c>
      <c r="C2720" s="98">
        <v>7.6949800916968121</v>
      </c>
      <c r="D2720" s="98">
        <f t="shared" si="309"/>
        <v>11.775780649019495</v>
      </c>
      <c r="E2720" s="98">
        <v>79.016388888888883</v>
      </c>
      <c r="F2720" s="98">
        <f t="shared" si="314"/>
        <v>81.50928711229075</v>
      </c>
      <c r="G2720" s="98">
        <v>17021.299516908326</v>
      </c>
      <c r="H2720" s="98">
        <v>26.603059895833333</v>
      </c>
      <c r="I2720" s="98">
        <v>4760.070785519878</v>
      </c>
      <c r="J2720" s="98">
        <f t="shared" si="310"/>
        <v>52.413328993055551</v>
      </c>
      <c r="K2720" s="98">
        <v>51523.794551504718</v>
      </c>
      <c r="L2720" s="98">
        <f t="shared" si="311"/>
        <v>373.61402297779091</v>
      </c>
      <c r="M2720" s="98">
        <f t="shared" si="313"/>
        <v>375.56231609267439</v>
      </c>
      <c r="N2720" s="98">
        <v>6830.0283125813803</v>
      </c>
      <c r="O2720" s="98">
        <v>7176.9483333333337</v>
      </c>
      <c r="P2720" s="98">
        <v>395.67891975308459</v>
      </c>
      <c r="Q2720" s="98">
        <v>22.064896775293683</v>
      </c>
      <c r="R2720" s="98">
        <f t="shared" si="315"/>
        <v>20.275957119776987</v>
      </c>
      <c r="S2720" s="98">
        <f t="shared" si="312"/>
        <v>1323.893806517621</v>
      </c>
      <c r="T2720" s="101">
        <v>9.17961896944513</v>
      </c>
    </row>
    <row r="2721" spans="2:20" x14ac:dyDescent="0.2">
      <c r="B2721" s="100">
        <v>43774.166666666664</v>
      </c>
      <c r="C2721" s="98">
        <v>6.8446388647291396</v>
      </c>
      <c r="D2721" s="98">
        <f t="shared" si="309"/>
        <v>11.777110342600329</v>
      </c>
      <c r="E2721" s="98">
        <v>83.778055555555554</v>
      </c>
      <c r="F2721" s="98">
        <f t="shared" si="314"/>
        <v>81.540587266612192</v>
      </c>
      <c r="G2721" s="98">
        <v>21731.631364275614</v>
      </c>
      <c r="H2721" s="98">
        <v>21.027050781250001</v>
      </c>
      <c r="I2721" s="98">
        <v>6130.3973379628278</v>
      </c>
      <c r="J2721" s="98">
        <f t="shared" si="310"/>
        <v>62.751004774305557</v>
      </c>
      <c r="K2721" s="98">
        <v>66394.014405089081</v>
      </c>
      <c r="L2721" s="98">
        <f t="shared" si="311"/>
        <v>377.24159623780838</v>
      </c>
      <c r="M2721" s="98">
        <f t="shared" si="313"/>
        <v>375.59608810426425</v>
      </c>
      <c r="N2721" s="98">
        <v>6237.6264432779944</v>
      </c>
      <c r="O2721" s="98">
        <v>7178.4691666666668</v>
      </c>
      <c r="P2721" s="98">
        <v>395.98546296305125</v>
      </c>
      <c r="Q2721" s="98">
        <v>18.743866725242892</v>
      </c>
      <c r="R2721" s="98">
        <f t="shared" si="315"/>
        <v>20.236981918890635</v>
      </c>
      <c r="S2721" s="98">
        <f t="shared" si="312"/>
        <v>1124.6320035145736</v>
      </c>
      <c r="T2721" s="101">
        <v>8.0693088276746376</v>
      </c>
    </row>
    <row r="2722" spans="2:20" x14ac:dyDescent="0.2">
      <c r="B2722" s="100">
        <v>43774.208333333336</v>
      </c>
      <c r="C2722" s="98">
        <v>6.3746293281375737</v>
      </c>
      <c r="D2722" s="98">
        <f t="shared" si="309"/>
        <v>11.778749183543978</v>
      </c>
      <c r="E2722" s="98">
        <v>70.599761904747126</v>
      </c>
      <c r="F2722" s="98">
        <f t="shared" si="314"/>
        <v>81.562267160791464</v>
      </c>
      <c r="G2722" s="98">
        <v>26472.278074431288</v>
      </c>
      <c r="H2722" s="98">
        <v>21.097970920138888</v>
      </c>
      <c r="I2722" s="98">
        <v>7486.2239999999974</v>
      </c>
      <c r="J2722" s="98">
        <f t="shared" si="310"/>
        <v>49.501790984608235</v>
      </c>
      <c r="K2722" s="98">
        <v>79958.798621961803</v>
      </c>
      <c r="L2722" s="98">
        <f t="shared" si="311"/>
        <v>377.59040432494135</v>
      </c>
      <c r="M2722" s="98">
        <f t="shared" si="313"/>
        <v>375.60531029924863</v>
      </c>
      <c r="N2722" s="98">
        <v>5889.6908032226565</v>
      </c>
      <c r="O2722" s="98">
        <v>7178.0741666666663</v>
      </c>
      <c r="P2722" s="98">
        <v>395.95342592597007</v>
      </c>
      <c r="Q2722" s="98">
        <v>18.363021601028741</v>
      </c>
      <c r="R2722" s="98">
        <f t="shared" si="315"/>
        <v>20.226008180698781</v>
      </c>
      <c r="S2722" s="98">
        <f t="shared" si="312"/>
        <v>1101.7812960617246</v>
      </c>
      <c r="T2722" s="101">
        <v>7.5455568484196229</v>
      </c>
    </row>
    <row r="2723" spans="2:20" x14ac:dyDescent="0.2">
      <c r="B2723" s="100">
        <v>43774.25</v>
      </c>
      <c r="C2723" s="98">
        <v>6.1838845569117495</v>
      </c>
      <c r="D2723" s="98">
        <f t="shared" si="309"/>
        <v>11.780815476912267</v>
      </c>
      <c r="E2723" s="98">
        <v>76.435833333333335</v>
      </c>
      <c r="F2723" s="98">
        <f t="shared" si="314"/>
        <v>81.231503271902568</v>
      </c>
      <c r="G2723" s="98">
        <v>30604.694444444445</v>
      </c>
      <c r="H2723" s="98">
        <v>23.907085503472221</v>
      </c>
      <c r="I2723" s="98">
        <v>8845.8675000000003</v>
      </c>
      <c r="J2723" s="98">
        <f t="shared" si="310"/>
        <v>52.528747829861118</v>
      </c>
      <c r="K2723" s="98">
        <v>89030.058365885416</v>
      </c>
      <c r="L2723" s="98">
        <f t="shared" si="311"/>
        <v>376.59098558010419</v>
      </c>
      <c r="M2723" s="98">
        <f t="shared" si="313"/>
        <v>375.60315569639283</v>
      </c>
      <c r="N2723" s="98">
        <v>5701.1830794270836</v>
      </c>
      <c r="O2723" s="98">
        <v>7176.6933333333336</v>
      </c>
      <c r="P2723" s="98">
        <v>395.35305555555556</v>
      </c>
      <c r="Q2723" s="98">
        <v>18.762069975451386</v>
      </c>
      <c r="R2723" s="98">
        <f t="shared" si="315"/>
        <v>20.197852212565728</v>
      </c>
      <c r="S2723" s="98">
        <f t="shared" si="312"/>
        <v>1125.7241985270832</v>
      </c>
      <c r="T2723" s="101">
        <v>7.1636003596152298</v>
      </c>
    </row>
    <row r="2724" spans="2:20" x14ac:dyDescent="0.2">
      <c r="B2724" s="100">
        <v>43774.291666666664</v>
      </c>
      <c r="C2724" s="98">
        <v>6.329582869123163</v>
      </c>
      <c r="D2724" s="98">
        <f t="shared" si="309"/>
        <v>11.779287981350505</v>
      </c>
      <c r="E2724" s="98">
        <v>76.208533950601193</v>
      </c>
      <c r="F2724" s="98">
        <f t="shared" si="314"/>
        <v>80.973546353177753</v>
      </c>
      <c r="G2724" s="98">
        <v>34928.111922602126</v>
      </c>
      <c r="H2724" s="98">
        <v>23.740766059027777</v>
      </c>
      <c r="I2724" s="98">
        <v>10220.663564816316</v>
      </c>
      <c r="J2724" s="98">
        <f t="shared" si="310"/>
        <v>52.467767891573416</v>
      </c>
      <c r="K2724" s="98">
        <v>92180.016749131944</v>
      </c>
      <c r="L2724" s="98">
        <f t="shared" si="311"/>
        <v>375.6392887868256</v>
      </c>
      <c r="M2724" s="98">
        <f t="shared" si="313"/>
        <v>375.65272328247403</v>
      </c>
      <c r="N2724" s="98">
        <v>5680.1091418457036</v>
      </c>
      <c r="O2724" s="98">
        <v>7174.791666666667</v>
      </c>
      <c r="P2724" s="98">
        <v>395.26719135802654</v>
      </c>
      <c r="Q2724" s="98">
        <v>19.627902571200909</v>
      </c>
      <c r="R2724" s="98">
        <f t="shared" si="315"/>
        <v>20.109197692328237</v>
      </c>
      <c r="S2724" s="98">
        <f t="shared" si="312"/>
        <v>1177.6741542720545</v>
      </c>
      <c r="T2724" s="101">
        <v>6.9295276078607682</v>
      </c>
    </row>
    <row r="2725" spans="2:20" x14ac:dyDescent="0.2">
      <c r="B2725" s="100">
        <v>43774.333333333336</v>
      </c>
      <c r="C2725" s="98">
        <v>8.2303123680750527</v>
      </c>
      <c r="D2725" s="98">
        <f t="shared" si="309"/>
        <v>11.778586683965024</v>
      </c>
      <c r="E2725" s="98">
        <v>76.525277777777774</v>
      </c>
      <c r="F2725" s="98">
        <f t="shared" si="314"/>
        <v>81.750074130955525</v>
      </c>
      <c r="G2725" s="98">
        <v>39385.107004830039</v>
      </c>
      <c r="H2725" s="98">
        <v>21.071408420138887</v>
      </c>
      <c r="I2725" s="98">
        <v>11580.453106481464</v>
      </c>
      <c r="J2725" s="98">
        <f t="shared" si="310"/>
        <v>55.453869357638887</v>
      </c>
      <c r="K2725" s="98">
        <v>92184.771022135421</v>
      </c>
      <c r="L2725" s="98">
        <f t="shared" si="311"/>
        <v>374.35741982640076</v>
      </c>
      <c r="M2725" s="98">
        <f t="shared" si="313"/>
        <v>375.61527466572483</v>
      </c>
      <c r="N2725" s="98">
        <v>6928.8335607910158</v>
      </c>
      <c r="O2725" s="98">
        <v>7178.211666666667</v>
      </c>
      <c r="P2725" s="98">
        <v>395.76694444444445</v>
      </c>
      <c r="Q2725" s="98">
        <v>21.409524618043669</v>
      </c>
      <c r="R2725" s="98">
        <f t="shared" si="315"/>
        <v>20.137873160928663</v>
      </c>
      <c r="S2725" s="98">
        <f t="shared" si="312"/>
        <v>1284.57147708262</v>
      </c>
      <c r="T2725" s="101">
        <v>8.0223468542357708</v>
      </c>
    </row>
    <row r="2726" spans="2:20" x14ac:dyDescent="0.2">
      <c r="B2726" s="100">
        <v>43774.375</v>
      </c>
      <c r="C2726" s="98">
        <v>12.971081424222017</v>
      </c>
      <c r="D2726" s="98">
        <f t="shared" si="309"/>
        <v>11.769970097895071</v>
      </c>
      <c r="E2726" s="98">
        <v>65.258611111111108</v>
      </c>
      <c r="F2726" s="98">
        <f t="shared" si="314"/>
        <v>80.519298667992572</v>
      </c>
      <c r="G2726" s="98">
        <v>43835.926620370934</v>
      </c>
      <c r="H2726" s="98">
        <v>21.032660590277779</v>
      </c>
      <c r="I2726" s="98">
        <v>12931.836944444445</v>
      </c>
      <c r="J2726" s="98">
        <f t="shared" si="310"/>
        <v>44.225950520833329</v>
      </c>
      <c r="K2726" s="98">
        <v>92444.635598958339</v>
      </c>
      <c r="L2726" s="98">
        <f t="shared" si="311"/>
        <v>378.01983048594968</v>
      </c>
      <c r="M2726" s="98">
        <f t="shared" si="313"/>
        <v>375.66342948010634</v>
      </c>
      <c r="N2726" s="98">
        <v>10216.849495442708</v>
      </c>
      <c r="O2726" s="98">
        <v>7289.4274999999998</v>
      </c>
      <c r="P2726" s="98">
        <v>396.30273148150906</v>
      </c>
      <c r="Q2726" s="98">
        <v>18.28290099555937</v>
      </c>
      <c r="R2726" s="98">
        <f t="shared" si="315"/>
        <v>20.106502682967744</v>
      </c>
      <c r="S2726" s="98">
        <f t="shared" si="312"/>
        <v>1096.9740597335622</v>
      </c>
      <c r="T2726" s="101">
        <v>11.463953437728115</v>
      </c>
    </row>
    <row r="2727" spans="2:20" x14ac:dyDescent="0.2">
      <c r="B2727" s="100">
        <v>43774.416666666664</v>
      </c>
      <c r="C2727" s="98">
        <v>16.353296270016582</v>
      </c>
      <c r="D2727" s="98">
        <f t="shared" si="309"/>
        <v>11.756599993315767</v>
      </c>
      <c r="E2727" s="98">
        <v>75.183181818185588</v>
      </c>
      <c r="F2727" s="98">
        <f t="shared" si="314"/>
        <v>80.609765445139189</v>
      </c>
      <c r="G2727" s="98">
        <v>48510.001932368279</v>
      </c>
      <c r="H2727" s="98">
        <v>26.419704861111111</v>
      </c>
      <c r="I2727" s="98">
        <v>14297.350193032158</v>
      </c>
      <c r="J2727" s="98">
        <f t="shared" si="310"/>
        <v>48.763476957074474</v>
      </c>
      <c r="K2727" s="98">
        <v>95792.584780092511</v>
      </c>
      <c r="L2727" s="98">
        <f t="shared" si="311"/>
        <v>377.12618580256384</v>
      </c>
      <c r="M2727" s="98">
        <f t="shared" si="313"/>
        <v>375.65667153148189</v>
      </c>
      <c r="N2727" s="98">
        <v>12366.829866536458</v>
      </c>
      <c r="O2727" s="98">
        <v>8028.8983333333335</v>
      </c>
      <c r="P2727" s="98">
        <v>395.82305555555558</v>
      </c>
      <c r="Q2727" s="98">
        <v>18.696869752991738</v>
      </c>
      <c r="R2727" s="98">
        <f t="shared" si="315"/>
        <v>20.118534551345547</v>
      </c>
      <c r="S2727" s="98">
        <f t="shared" si="312"/>
        <v>1121.8121851795042</v>
      </c>
      <c r="T2727" s="101">
        <v>15.492877575088965</v>
      </c>
    </row>
    <row r="2728" spans="2:20" x14ac:dyDescent="0.2">
      <c r="B2728" s="100">
        <v>43774.458333333336</v>
      </c>
      <c r="C2728" s="98">
        <v>16.22348677582211</v>
      </c>
      <c r="D2728" s="98">
        <f t="shared" si="309"/>
        <v>11.745366895679688</v>
      </c>
      <c r="E2728" s="98">
        <v>93.29291666666667</v>
      </c>
      <c r="F2728" s="98">
        <f t="shared" si="314"/>
        <v>81.480836046991044</v>
      </c>
      <c r="G2728" s="98">
        <v>53188.068573798606</v>
      </c>
      <c r="H2728" s="98">
        <v>21.093858506944443</v>
      </c>
      <c r="I2728" s="98">
        <v>15665.48534722212</v>
      </c>
      <c r="J2728" s="98">
        <f t="shared" si="310"/>
        <v>72.199058159722227</v>
      </c>
      <c r="K2728" s="98">
        <v>100269.27530454284</v>
      </c>
      <c r="L2728" s="98">
        <f t="shared" si="311"/>
        <v>376.37202957968213</v>
      </c>
      <c r="M2728" s="98">
        <f t="shared" si="313"/>
        <v>375.61974078954108</v>
      </c>
      <c r="N2728" s="98">
        <v>12254.710155436198</v>
      </c>
      <c r="O2728" s="98">
        <v>7961.8074999999999</v>
      </c>
      <c r="P2728" s="98">
        <v>395.5623611111111</v>
      </c>
      <c r="Q2728" s="98">
        <v>19.190331531428964</v>
      </c>
      <c r="R2728" s="98">
        <f t="shared" si="315"/>
        <v>20.147450246990065</v>
      </c>
      <c r="S2728" s="98">
        <f t="shared" si="312"/>
        <v>1151.4198918857378</v>
      </c>
      <c r="T2728" s="101">
        <v>16.78561729696062</v>
      </c>
    </row>
    <row r="2729" spans="2:20" x14ac:dyDescent="0.2">
      <c r="B2729" s="100">
        <v>43774.5</v>
      </c>
      <c r="C2729" s="98">
        <v>15.41652242271954</v>
      </c>
      <c r="D2729" s="98">
        <f t="shared" si="309"/>
        <v>11.732511640752875</v>
      </c>
      <c r="E2729" s="98">
        <v>74.507916666666674</v>
      </c>
      <c r="F2729" s="98">
        <f t="shared" si="314"/>
        <v>81.551918222916967</v>
      </c>
      <c r="G2729" s="98">
        <v>58488.234567901556</v>
      </c>
      <c r="H2729" s="98">
        <v>29.366351996527779</v>
      </c>
      <c r="I2729" s="98">
        <v>17004.413425925926</v>
      </c>
      <c r="J2729" s="98">
        <f t="shared" si="310"/>
        <v>45.141564670138891</v>
      </c>
      <c r="K2729" s="98">
        <v>104734.30048864272</v>
      </c>
      <c r="L2729" s="98">
        <f t="shared" si="311"/>
        <v>372.31009726917375</v>
      </c>
      <c r="M2729" s="98">
        <f t="shared" si="313"/>
        <v>375.45881778890544</v>
      </c>
      <c r="N2729" s="98">
        <v>11824.309222819011</v>
      </c>
      <c r="O2729" s="98">
        <v>7685.76</v>
      </c>
      <c r="P2729" s="98">
        <v>395.58805555555557</v>
      </c>
      <c r="Q2729" s="98">
        <v>23.277958286381843</v>
      </c>
      <c r="R2729" s="98">
        <f t="shared" si="315"/>
        <v>20.306903340218252</v>
      </c>
      <c r="S2729" s="98">
        <f t="shared" si="312"/>
        <v>1396.6774971829107</v>
      </c>
      <c r="T2729" s="101">
        <v>16.337845547729067</v>
      </c>
    </row>
    <row r="2730" spans="2:20" x14ac:dyDescent="0.2">
      <c r="B2730" s="100">
        <v>43774.541666666664</v>
      </c>
      <c r="C2730" s="98">
        <v>15.083125749693977</v>
      </c>
      <c r="D2730" s="98">
        <f t="shared" si="309"/>
        <v>11.717523359843872</v>
      </c>
      <c r="E2730" s="98">
        <v>73.444409722222218</v>
      </c>
      <c r="F2730" s="98">
        <f t="shared" si="314"/>
        <v>80.596127424305308</v>
      </c>
      <c r="G2730" s="98">
        <v>62571.096064815501</v>
      </c>
      <c r="H2730" s="98">
        <v>18.395594618055554</v>
      </c>
      <c r="I2730" s="98">
        <v>18579.727489815006</v>
      </c>
      <c r="J2730" s="98">
        <f t="shared" si="310"/>
        <v>55.048815104166664</v>
      </c>
      <c r="K2730" s="98">
        <v>109145.64624788315</v>
      </c>
      <c r="L2730" s="98">
        <f t="shared" si="311"/>
        <v>371.39224446915506</v>
      </c>
      <c r="M2730" s="98">
        <f t="shared" si="313"/>
        <v>375.32871780477871</v>
      </c>
      <c r="N2730" s="98">
        <v>11648.768854166667</v>
      </c>
      <c r="O2730" s="98">
        <v>7617.2366666666667</v>
      </c>
      <c r="P2730" s="98">
        <v>395.87287037038141</v>
      </c>
      <c r="Q2730" s="98">
        <v>24.480625901226368</v>
      </c>
      <c r="R2730" s="98">
        <f t="shared" si="315"/>
        <v>20.446119836691498</v>
      </c>
      <c r="S2730" s="98">
        <f t="shared" si="312"/>
        <v>1468.8375540735822</v>
      </c>
      <c r="T2730" s="101">
        <v>15.961373223801427</v>
      </c>
    </row>
    <row r="2731" spans="2:20" x14ac:dyDescent="0.2">
      <c r="B2731" s="100">
        <v>43774.583333333336</v>
      </c>
      <c r="C2731" s="98">
        <v>14.001625132382744</v>
      </c>
      <c r="D2731" s="98">
        <f t="shared" si="309"/>
        <v>11.714214099869887</v>
      </c>
      <c r="E2731" s="98">
        <v>33.99111111111111</v>
      </c>
      <c r="F2731" s="98">
        <f t="shared" si="314"/>
        <v>78.191251177866604</v>
      </c>
      <c r="G2731" s="98">
        <v>66177.291666666672</v>
      </c>
      <c r="H2731" s="98">
        <v>21.355078124999999</v>
      </c>
      <c r="I2731" s="98">
        <v>19880.569444444445</v>
      </c>
      <c r="J2731" s="98">
        <f t="shared" si="310"/>
        <v>12.636032986111111</v>
      </c>
      <c r="K2731" s="98">
        <v>113604.26631510416</v>
      </c>
      <c r="L2731" s="98">
        <f t="shared" si="311"/>
        <v>374.30553851904972</v>
      </c>
      <c r="M2731" s="98">
        <f t="shared" si="313"/>
        <v>375.22289089057864</v>
      </c>
      <c r="N2731" s="98">
        <v>11071.665462239584</v>
      </c>
      <c r="O2731" s="98">
        <v>7337.0166666666664</v>
      </c>
      <c r="P2731" s="98">
        <v>396.040018518534</v>
      </c>
      <c r="Q2731" s="98">
        <v>21.734479999484286</v>
      </c>
      <c r="R2731" s="98">
        <f t="shared" si="315"/>
        <v>20.568823487003272</v>
      </c>
      <c r="S2731" s="98">
        <f t="shared" si="312"/>
        <v>1304.0687999690572</v>
      </c>
      <c r="T2731" s="101">
        <v>15.243999450339212</v>
      </c>
    </row>
    <row r="2732" spans="2:20" x14ac:dyDescent="0.2">
      <c r="B2732" s="100">
        <v>43774.625</v>
      </c>
      <c r="C2732" s="98">
        <v>13.681726158753865</v>
      </c>
      <c r="D2732" s="98">
        <f t="shared" si="309"/>
        <v>11.710516802294308</v>
      </c>
      <c r="E2732" s="98">
        <v>90.421944444444449</v>
      </c>
      <c r="F2732" s="98">
        <f t="shared" si="314"/>
        <v>78.521841455644406</v>
      </c>
      <c r="G2732" s="98">
        <v>69722.60555555555</v>
      </c>
      <c r="H2732" s="98">
        <v>21.537662760416666</v>
      </c>
      <c r="I2732" s="98">
        <v>21246.921388888888</v>
      </c>
      <c r="J2732" s="98">
        <f t="shared" si="310"/>
        <v>68.884281684027783</v>
      </c>
      <c r="K2732" s="98">
        <v>118055.40022352431</v>
      </c>
      <c r="L2732" s="98">
        <f t="shared" si="311"/>
        <v>372.68756169787707</v>
      </c>
      <c r="M2732" s="98">
        <f t="shared" si="313"/>
        <v>375.14672213798798</v>
      </c>
      <c r="N2732" s="98">
        <v>10861.036425781251</v>
      </c>
      <c r="O2732" s="98">
        <v>7270.8391666666666</v>
      </c>
      <c r="P2732" s="98">
        <v>395.25541666664594</v>
      </c>
      <c r="Q2732" s="98">
        <v>22.567854968768856</v>
      </c>
      <c r="R2732" s="98">
        <f t="shared" si="315"/>
        <v>20.621433211815312</v>
      </c>
      <c r="S2732" s="98">
        <f t="shared" si="312"/>
        <v>1354.0712981261313</v>
      </c>
      <c r="T2732" s="101">
        <v>14.690937509536743</v>
      </c>
    </row>
    <row r="2733" spans="2:20" x14ac:dyDescent="0.2">
      <c r="B2733" s="100">
        <v>43774.666666666664</v>
      </c>
      <c r="C2733" s="98">
        <v>13.322928621591483</v>
      </c>
      <c r="D2733" s="98">
        <f t="shared" si="309"/>
        <v>11.709964619062818</v>
      </c>
      <c r="E2733" s="98">
        <v>52.410363247862293</v>
      </c>
      <c r="F2733" s="98">
        <f t="shared" si="314"/>
        <v>76.651636683564575</v>
      </c>
      <c r="G2733" s="98">
        <v>73995.205737706419</v>
      </c>
      <c r="H2733" s="98">
        <v>24.863834635416666</v>
      </c>
      <c r="I2733" s="98">
        <v>22587.104722222222</v>
      </c>
      <c r="J2733" s="98">
        <f t="shared" si="310"/>
        <v>27.546528612445627</v>
      </c>
      <c r="K2733" s="98">
        <v>122506.12672743056</v>
      </c>
      <c r="L2733" s="98">
        <f t="shared" si="311"/>
        <v>371.96977538192442</v>
      </c>
      <c r="M2733" s="98">
        <f t="shared" si="313"/>
        <v>374.99217150653755</v>
      </c>
      <c r="N2733" s="98">
        <v>10668.922411295573</v>
      </c>
      <c r="O2733" s="98">
        <v>7234.9724999999999</v>
      </c>
      <c r="P2733" s="98">
        <v>395.74873456786906</v>
      </c>
      <c r="Q2733" s="98">
        <v>23.778959185944665</v>
      </c>
      <c r="R2733" s="98">
        <f t="shared" si="315"/>
        <v>20.753350098408387</v>
      </c>
      <c r="S2733" s="98">
        <f t="shared" si="312"/>
        <v>1426.73755115668</v>
      </c>
      <c r="T2733" s="101">
        <v>14.33079890559117</v>
      </c>
    </row>
    <row r="2734" spans="2:20" x14ac:dyDescent="0.2">
      <c r="B2734" s="100">
        <v>43774.708333333336</v>
      </c>
      <c r="C2734" s="98">
        <v>12.936164426680383</v>
      </c>
      <c r="D2734" s="98">
        <f t="shared" si="309"/>
        <v>11.715996525176783</v>
      </c>
      <c r="E2734" s="98">
        <v>100.66388888888889</v>
      </c>
      <c r="F2734" s="98">
        <f t="shared" si="314"/>
        <v>77.226390734490494</v>
      </c>
      <c r="G2734" s="98">
        <v>78656.555512823266</v>
      </c>
      <c r="H2734" s="98">
        <v>18.456846788194444</v>
      </c>
      <c r="I2734" s="98">
        <v>23946.455264814671</v>
      </c>
      <c r="J2734" s="98">
        <f t="shared" si="310"/>
        <v>82.207042100694451</v>
      </c>
      <c r="K2734" s="98">
        <v>129722.04134331597</v>
      </c>
      <c r="L2734" s="98">
        <f t="shared" si="311"/>
        <v>371.38332082840304</v>
      </c>
      <c r="M2734" s="98">
        <f t="shared" si="313"/>
        <v>374.75875326284699</v>
      </c>
      <c r="N2734" s="98">
        <v>10562.984892578124</v>
      </c>
      <c r="O2734" s="98">
        <v>7237.5749999999998</v>
      </c>
      <c r="P2734" s="98">
        <v>395.92675925924544</v>
      </c>
      <c r="Q2734" s="98">
        <v>24.543438430842425</v>
      </c>
      <c r="R2734" s="98">
        <f t="shared" si="315"/>
        <v>20.9978717371601</v>
      </c>
      <c r="S2734" s="98">
        <f t="shared" si="312"/>
        <v>1472.6063058505456</v>
      </c>
      <c r="T2734" s="101">
        <v>14.514283293353186</v>
      </c>
    </row>
    <row r="2735" spans="2:20" x14ac:dyDescent="0.2">
      <c r="B2735" s="100">
        <v>43774.75</v>
      </c>
      <c r="C2735" s="98">
        <v>12.744484551636916</v>
      </c>
      <c r="D2735" s="98">
        <f t="shared" si="309"/>
        <v>11.725120457092274</v>
      </c>
      <c r="E2735" s="98">
        <v>88.223333333333329</v>
      </c>
      <c r="F2735" s="98">
        <f t="shared" si="314"/>
        <v>77.485131475230403</v>
      </c>
      <c r="G2735" s="98">
        <v>82555.83199999819</v>
      </c>
      <c r="H2735" s="98">
        <v>24.538704427083335</v>
      </c>
      <c r="I2735" s="98">
        <v>25306.777874579497</v>
      </c>
      <c r="J2735" s="98">
        <f t="shared" si="310"/>
        <v>63.684628906249998</v>
      </c>
      <c r="K2735" s="98">
        <v>140181.29924045139</v>
      </c>
      <c r="L2735" s="98">
        <f t="shared" si="311"/>
        <v>375.50113123073663</v>
      </c>
      <c r="M2735" s="98">
        <f t="shared" si="313"/>
        <v>374.84326651414705</v>
      </c>
      <c r="N2735" s="98">
        <v>10083.999526367188</v>
      </c>
      <c r="O2735" s="98">
        <v>7190.92</v>
      </c>
      <c r="P2735" s="98">
        <v>395.79718106996268</v>
      </c>
      <c r="Q2735" s="98">
        <v>20.29604983922605</v>
      </c>
      <c r="R2735" s="98">
        <f t="shared" si="315"/>
        <v>20.915746174473387</v>
      </c>
      <c r="S2735" s="98">
        <f t="shared" si="312"/>
        <v>1217.7629903535631</v>
      </c>
      <c r="T2735" s="101">
        <v>13.582394250019247</v>
      </c>
    </row>
    <row r="2736" spans="2:20" x14ac:dyDescent="0.2">
      <c r="B2736" s="100">
        <v>43774.791666666664</v>
      </c>
      <c r="C2736" s="98">
        <v>12.832920769232636</v>
      </c>
      <c r="D2736" s="98">
        <f t="shared" si="309"/>
        <v>11.72731739553929</v>
      </c>
      <c r="E2736" s="98">
        <v>87.908888888888896</v>
      </c>
      <c r="F2736" s="98">
        <f t="shared" si="314"/>
        <v>78.226219438193382</v>
      </c>
      <c r="G2736" s="98">
        <v>89176.175925926858</v>
      </c>
      <c r="H2736" s="98">
        <v>24.629036458333335</v>
      </c>
      <c r="I2736" s="98">
        <v>26638.745277777776</v>
      </c>
      <c r="J2736" s="98">
        <f t="shared" si="310"/>
        <v>63.279852430555565</v>
      </c>
      <c r="K2736" s="98">
        <v>150605.31737413193</v>
      </c>
      <c r="L2736" s="98">
        <f t="shared" si="311"/>
        <v>368.49013076730898</v>
      </c>
      <c r="M2736" s="98">
        <f t="shared" si="313"/>
        <v>374.51257812704506</v>
      </c>
      <c r="N2736" s="98">
        <v>10215.249187011719</v>
      </c>
      <c r="O2736" s="98">
        <v>7190.8424999999997</v>
      </c>
      <c r="P2736" s="98">
        <v>395.66444444444443</v>
      </c>
      <c r="Q2736" s="98">
        <v>27.174313677135441</v>
      </c>
      <c r="R2736" s="98">
        <f t="shared" si="315"/>
        <v>21.251677617131012</v>
      </c>
      <c r="S2736" s="98">
        <f t="shared" si="312"/>
        <v>1630.4588206281264</v>
      </c>
      <c r="T2736" s="101">
        <v>13.456700442428442</v>
      </c>
    </row>
    <row r="2737" spans="2:20" x14ac:dyDescent="0.2">
      <c r="B2737" s="100">
        <v>43774.833333333336</v>
      </c>
      <c r="C2737" s="98">
        <v>13.162927385523604</v>
      </c>
      <c r="D2737" s="98">
        <f t="shared" si="309"/>
        <v>11.733667969849925</v>
      </c>
      <c r="E2737" s="98">
        <v>103.29111111111111</v>
      </c>
      <c r="F2737" s="98">
        <f t="shared" si="314"/>
        <v>79.25164189189708</v>
      </c>
      <c r="G2737" s="98">
        <v>94882.488888888882</v>
      </c>
      <c r="H2737" s="98">
        <v>18.432172309027777</v>
      </c>
      <c r="I2737" s="98">
        <v>27991.267658333505</v>
      </c>
      <c r="J2737" s="98">
        <f t="shared" si="310"/>
        <v>84.85893880208333</v>
      </c>
      <c r="K2737" s="98">
        <v>160959.92115740723</v>
      </c>
      <c r="L2737" s="98">
        <f t="shared" si="311"/>
        <v>372.95509729680089</v>
      </c>
      <c r="M2737" s="98">
        <f t="shared" si="313"/>
        <v>374.44735892344221</v>
      </c>
      <c r="N2737" s="98">
        <v>10473.341052246094</v>
      </c>
      <c r="O2737" s="98">
        <v>7212.3058333333329</v>
      </c>
      <c r="P2737" s="98">
        <v>395.70416666666665</v>
      </c>
      <c r="Q2737" s="98">
        <v>22.74906936986579</v>
      </c>
      <c r="R2737" s="98">
        <f t="shared" si="315"/>
        <v>21.321441573818365</v>
      </c>
      <c r="S2737" s="98">
        <f t="shared" si="312"/>
        <v>1364.9441621919475</v>
      </c>
      <c r="T2737" s="101">
        <v>13.761643723415521</v>
      </c>
    </row>
    <row r="2738" spans="2:20" x14ac:dyDescent="0.2">
      <c r="B2738" s="100">
        <v>43774.875</v>
      </c>
      <c r="C2738" s="98">
        <v>13.335609721133951</v>
      </c>
      <c r="D2738" s="98">
        <f t="shared" si="309"/>
        <v>11.740922889721404</v>
      </c>
      <c r="E2738" s="98">
        <v>98.792638888888888</v>
      </c>
      <c r="F2738" s="98">
        <f t="shared" si="314"/>
        <v>79.855428543131197</v>
      </c>
      <c r="G2738" s="98">
        <v>101249.95686728437</v>
      </c>
      <c r="H2738" s="98">
        <v>24.643522135416667</v>
      </c>
      <c r="I2738" s="98">
        <v>29346.248252620167</v>
      </c>
      <c r="J2738" s="98">
        <f t="shared" si="310"/>
        <v>74.149116753472214</v>
      </c>
      <c r="K2738" s="98">
        <v>171280.28347578348</v>
      </c>
      <c r="L2738" s="98">
        <f t="shared" si="311"/>
        <v>373.50473762512206</v>
      </c>
      <c r="M2738" s="98">
        <f t="shared" si="313"/>
        <v>374.43534558653067</v>
      </c>
      <c r="N2738" s="98">
        <v>10642.83137858073</v>
      </c>
      <c r="O2738" s="98">
        <v>7215.5816666666669</v>
      </c>
      <c r="P2738" s="98">
        <v>395.74446759258291</v>
      </c>
      <c r="Q2738" s="98">
        <v>22.239729967460864</v>
      </c>
      <c r="R2738" s="98">
        <f t="shared" si="315"/>
        <v>21.337229023383873</v>
      </c>
      <c r="S2738" s="98">
        <f t="shared" si="312"/>
        <v>1334.3837980476519</v>
      </c>
      <c r="T2738" s="101">
        <v>14.127225038899212</v>
      </c>
    </row>
    <row r="2739" spans="2:20" x14ac:dyDescent="0.2">
      <c r="B2739" s="100">
        <v>43774.916666666664</v>
      </c>
      <c r="C2739" s="98">
        <v>13.281319725778367</v>
      </c>
      <c r="D2739" s="98">
        <f t="shared" si="309"/>
        <v>11.746562268672264</v>
      </c>
      <c r="E2739" s="98">
        <v>106.55411111108131</v>
      </c>
      <c r="F2739" s="98">
        <f t="shared" si="314"/>
        <v>81.018778851772154</v>
      </c>
      <c r="G2739" s="98">
        <v>107079.62663622432</v>
      </c>
      <c r="H2739" s="98">
        <v>24.604220920138889</v>
      </c>
      <c r="I2739" s="98">
        <v>30680.734444444446</v>
      </c>
      <c r="J2739" s="98">
        <f t="shared" si="310"/>
        <v>81.949890190942426</v>
      </c>
      <c r="K2739" s="98">
        <v>181647.79686775632</v>
      </c>
      <c r="L2739" s="98">
        <f t="shared" si="311"/>
        <v>370.74158936177281</v>
      </c>
      <c r="M2739" s="98">
        <f t="shared" si="313"/>
        <v>374.34288513297679</v>
      </c>
      <c r="N2739" s="98">
        <v>10623.645595703125</v>
      </c>
      <c r="O2739" s="98">
        <v>7213.8858333333337</v>
      </c>
      <c r="P2739" s="98">
        <v>395.31111111111113</v>
      </c>
      <c r="Q2739" s="98">
        <v>24.569521749338342</v>
      </c>
      <c r="R2739" s="98">
        <f t="shared" si="315"/>
        <v>21.417474970765184</v>
      </c>
      <c r="S2739" s="98">
        <f t="shared" si="312"/>
        <v>1474.1713049603006</v>
      </c>
      <c r="T2739" s="101">
        <v>14.217298857106103</v>
      </c>
    </row>
    <row r="2740" spans="2:20" x14ac:dyDescent="0.2">
      <c r="B2740" s="100">
        <v>43774.958333333336</v>
      </c>
      <c r="C2740" s="98">
        <v>13.055964236347936</v>
      </c>
      <c r="D2740" s="98">
        <f t="shared" ref="D2740:D2803" si="316">AVERAGE(C2717:C2740)</f>
        <v>11.748597108310493</v>
      </c>
      <c r="E2740" s="98">
        <v>82.526064814817573</v>
      </c>
      <c r="F2740" s="98">
        <f t="shared" si="314"/>
        <v>80.528209793130301</v>
      </c>
      <c r="G2740" s="98">
        <v>113144.03277777777</v>
      </c>
      <c r="H2740" s="98">
        <v>18.440961371527777</v>
      </c>
      <c r="I2740" s="98">
        <v>32046.582322221966</v>
      </c>
      <c r="J2740" s="98">
        <f t="shared" si="310"/>
        <v>64.085103443289796</v>
      </c>
      <c r="K2740" s="98">
        <v>192029.07390390494</v>
      </c>
      <c r="L2740" s="98">
        <f t="shared" si="311"/>
        <v>373.47526770812766</v>
      </c>
      <c r="M2740" s="98">
        <f t="shared" si="313"/>
        <v>374.16417486935319</v>
      </c>
      <c r="N2740" s="98">
        <v>10389.561124674479</v>
      </c>
      <c r="O2740" s="98">
        <v>7207.1575000000003</v>
      </c>
      <c r="P2740" s="98">
        <v>396.09935185180768</v>
      </c>
      <c r="Q2740" s="98">
        <v>22.624084143680005</v>
      </c>
      <c r="R2740" s="98">
        <f t="shared" si="315"/>
        <v>21.587606916485612</v>
      </c>
      <c r="S2740" s="98">
        <f t="shared" si="312"/>
        <v>1357.4450486208002</v>
      </c>
      <c r="T2740" s="101">
        <v>14.125621793210351</v>
      </c>
    </row>
    <row r="2741" spans="2:20" x14ac:dyDescent="0.2">
      <c r="B2741" s="100">
        <v>43775</v>
      </c>
      <c r="C2741" s="98">
        <v>12.427765064320992</v>
      </c>
      <c r="D2741" s="98">
        <f t="shared" si="316"/>
        <v>11.749839843081661</v>
      </c>
      <c r="E2741" s="98">
        <v>110.85444444444444</v>
      </c>
      <c r="F2741" s="98">
        <f t="shared" si="314"/>
        <v>81.64451545891508</v>
      </c>
      <c r="G2741" s="98">
        <v>4382.9118055555555</v>
      </c>
      <c r="H2741" s="98">
        <v>24.659733072916666</v>
      </c>
      <c r="I2741" s="98">
        <v>863.72969187675073</v>
      </c>
      <c r="J2741" s="98">
        <f t="shared" si="310"/>
        <v>86.194711371527774</v>
      </c>
      <c r="K2741" s="98">
        <v>9153.052888300419</v>
      </c>
      <c r="L2741" s="98">
        <f t="shared" si="311"/>
        <v>372.07692961609609</v>
      </c>
      <c r="M2741" s="98">
        <f t="shared" si="313"/>
        <v>373.96487348738577</v>
      </c>
      <c r="N2741" s="98">
        <v>9896.5477067057291</v>
      </c>
      <c r="O2741" s="98">
        <v>7187.3858333333337</v>
      </c>
      <c r="P2741" s="98">
        <v>395.98076388888887</v>
      </c>
      <c r="Q2741" s="98">
        <v>23.903834272792771</v>
      </c>
      <c r="R2741" s="98">
        <f t="shared" si="315"/>
        <v>21.78739923209595</v>
      </c>
      <c r="S2741" s="98">
        <f t="shared" si="312"/>
        <v>1434.2300563675662</v>
      </c>
      <c r="T2741" s="101">
        <v>13.404683962750973</v>
      </c>
    </row>
    <row r="2742" spans="2:20" x14ac:dyDescent="0.2">
      <c r="B2742" s="100">
        <v>43775.041666666664</v>
      </c>
      <c r="C2742" s="98">
        <v>10.743304007848105</v>
      </c>
      <c r="D2742" s="98">
        <f t="shared" si="316"/>
        <v>11.754047546589655</v>
      </c>
      <c r="E2742" s="98">
        <v>91.492208333325877</v>
      </c>
      <c r="F2742" s="98">
        <f t="shared" si="314"/>
        <v>82.043687333914775</v>
      </c>
      <c r="G2742" s="98">
        <v>8788.9571205022603</v>
      </c>
      <c r="H2742" s="98">
        <v>21.661502100840337</v>
      </c>
      <c r="I2742" s="98">
        <v>2106.1607657407185</v>
      </c>
      <c r="J2742" s="98">
        <f t="shared" si="310"/>
        <v>69.830706232485539</v>
      </c>
      <c r="K2742" s="98">
        <v>15283.933485062387</v>
      </c>
      <c r="L2742" s="98">
        <f t="shared" si="311"/>
        <v>371.99231920707723</v>
      </c>
      <c r="M2742" s="98">
        <f t="shared" si="313"/>
        <v>373.82862196581578</v>
      </c>
      <c r="N2742" s="98">
        <v>8856.4596252441406</v>
      </c>
      <c r="O2742" s="98">
        <v>7182.4891666666663</v>
      </c>
      <c r="P2742" s="98">
        <v>395.72861111111109</v>
      </c>
      <c r="Q2742" s="98">
        <v>23.736291904033859</v>
      </c>
      <c r="R2742" s="98">
        <f t="shared" si="315"/>
        <v>21.92031742033252</v>
      </c>
      <c r="S2742" s="98">
        <f t="shared" si="312"/>
        <v>1424.1775142420315</v>
      </c>
      <c r="T2742" s="101">
        <v>12.446637360962276</v>
      </c>
    </row>
    <row r="2743" spans="2:20" x14ac:dyDescent="0.2">
      <c r="B2743" s="100">
        <v>43775.083333333336</v>
      </c>
      <c r="C2743" s="98">
        <v>9.0646529040867208</v>
      </c>
      <c r="D2743" s="98">
        <f t="shared" si="316"/>
        <v>11.762372226102725</v>
      </c>
      <c r="E2743" s="98">
        <v>83.360277777777782</v>
      </c>
      <c r="F2743" s="98">
        <f t="shared" si="314"/>
        <v>82.280886407988831</v>
      </c>
      <c r="G2743" s="98">
        <v>14310.770962962935</v>
      </c>
      <c r="H2743" s="98">
        <v>21.869346788194445</v>
      </c>
      <c r="I2743" s="98">
        <v>3489.9807777775659</v>
      </c>
      <c r="J2743" s="98">
        <f t="shared" si="310"/>
        <v>61.490930989583333</v>
      </c>
      <c r="K2743" s="98">
        <v>25623.480885416666</v>
      </c>
      <c r="L2743" s="98">
        <f t="shared" si="311"/>
        <v>371.0223925610839</v>
      </c>
      <c r="M2743" s="98">
        <f t="shared" si="313"/>
        <v>373.76499571424068</v>
      </c>
      <c r="N2743" s="98">
        <v>7680.3840576171879</v>
      </c>
      <c r="O2743" s="98">
        <v>7178.8175000000001</v>
      </c>
      <c r="P2743" s="98">
        <v>396.37574074072973</v>
      </c>
      <c r="Q2743" s="98">
        <v>25.353348179645835</v>
      </c>
      <c r="R2743" s="98">
        <f t="shared" si="315"/>
        <v>22.007122684252863</v>
      </c>
      <c r="S2743" s="98">
        <f t="shared" si="312"/>
        <v>1521.2008907787501</v>
      </c>
      <c r="T2743" s="101">
        <v>10.544758001657643</v>
      </c>
    </row>
    <row r="2744" spans="2:20" x14ac:dyDescent="0.2">
      <c r="B2744" s="100">
        <v>43775.125</v>
      </c>
      <c r="C2744" s="98">
        <v>7.6172009157944967</v>
      </c>
      <c r="D2744" s="98">
        <f t="shared" si="316"/>
        <v>11.759131427106794</v>
      </c>
      <c r="E2744" s="98">
        <v>88.513055555555553</v>
      </c>
      <c r="F2744" s="98">
        <f t="shared" si="314"/>
        <v>82.676580852433275</v>
      </c>
      <c r="G2744" s="98">
        <v>19542.780555555557</v>
      </c>
      <c r="H2744" s="98">
        <v>24.67236328125</v>
      </c>
      <c r="I2744" s="98">
        <v>4835.3233333333337</v>
      </c>
      <c r="J2744" s="98">
        <f t="shared" si="310"/>
        <v>63.840692274305553</v>
      </c>
      <c r="K2744" s="98">
        <v>36003.881238606773</v>
      </c>
      <c r="L2744" s="98">
        <f t="shared" si="311"/>
        <v>373.86961948794215</v>
      </c>
      <c r="M2744" s="98">
        <f t="shared" si="313"/>
        <v>373.77564556883027</v>
      </c>
      <c r="N2744" s="98">
        <v>6718.9951936848956</v>
      </c>
      <c r="O2744" s="98">
        <v>7173.4525000000003</v>
      </c>
      <c r="P2744" s="98">
        <v>395.92203703703154</v>
      </c>
      <c r="Q2744" s="98">
        <v>22.052417549089427</v>
      </c>
      <c r="R2744" s="98">
        <f t="shared" si="315"/>
        <v>22.006602716494353</v>
      </c>
      <c r="S2744" s="98">
        <f t="shared" si="312"/>
        <v>1323.1450529453655</v>
      </c>
      <c r="T2744" s="101">
        <v>8.9096683851877856</v>
      </c>
    </row>
    <row r="2745" spans="2:20" x14ac:dyDescent="0.2">
      <c r="B2745" s="100">
        <v>43775.166666666664</v>
      </c>
      <c r="C2745" s="98">
        <v>6.8864230396138089</v>
      </c>
      <c r="D2745" s="98">
        <f t="shared" si="316"/>
        <v>11.760872434393656</v>
      </c>
      <c r="E2745" s="98">
        <v>89.191666666666663</v>
      </c>
      <c r="F2745" s="98">
        <f t="shared" si="314"/>
        <v>82.902147982062914</v>
      </c>
      <c r="G2745" s="98">
        <v>25041.215718157026</v>
      </c>
      <c r="H2745" s="98">
        <v>18.625878906250001</v>
      </c>
      <c r="I2745" s="98">
        <v>6185.0981944444111</v>
      </c>
      <c r="J2745" s="98">
        <f t="shared" si="310"/>
        <v>70.565787760416669</v>
      </c>
      <c r="K2745" s="98">
        <v>46275.975713751068</v>
      </c>
      <c r="L2745" s="98">
        <f t="shared" si="311"/>
        <v>370.17532046012997</v>
      </c>
      <c r="M2745" s="98">
        <f t="shared" si="313"/>
        <v>373.48121741142705</v>
      </c>
      <c r="N2745" s="98">
        <v>6112.5673461914066</v>
      </c>
      <c r="O2745" s="98">
        <v>7171.5583333333334</v>
      </c>
      <c r="P2745" s="98">
        <v>395.76458333333335</v>
      </c>
      <c r="Q2745" s="98">
        <v>25.589262873203388</v>
      </c>
      <c r="R2745" s="98">
        <f t="shared" si="315"/>
        <v>22.291827555992711</v>
      </c>
      <c r="S2745" s="98">
        <f t="shared" si="312"/>
        <v>1535.3557723922033</v>
      </c>
      <c r="T2745" s="101">
        <v>7.8726267797953913</v>
      </c>
    </row>
    <row r="2746" spans="2:20" x14ac:dyDescent="0.2">
      <c r="B2746" s="100">
        <v>43775.208333333336</v>
      </c>
      <c r="C2746" s="98">
        <v>6.3388244349364609</v>
      </c>
      <c r="D2746" s="98">
        <f t="shared" si="316"/>
        <v>11.759380563843608</v>
      </c>
      <c r="E2746" s="98">
        <v>86.289166666666674</v>
      </c>
      <c r="F2746" s="98">
        <f t="shared" si="314"/>
        <v>83.555873180476212</v>
      </c>
      <c r="G2746" s="98">
        <v>29906.797222222223</v>
      </c>
      <c r="H2746" s="98">
        <v>24.605577256944443</v>
      </c>
      <c r="I2746" s="98">
        <v>7549.3720081452529</v>
      </c>
      <c r="J2746" s="98">
        <f t="shared" si="310"/>
        <v>61.683589409722231</v>
      </c>
      <c r="K2746" s="98">
        <v>56702.150138165685</v>
      </c>
      <c r="L2746" s="98">
        <f t="shared" si="311"/>
        <v>374.5324298302188</v>
      </c>
      <c r="M2746" s="98">
        <f t="shared" si="313"/>
        <v>373.35380180748029</v>
      </c>
      <c r="N2746" s="98">
        <v>5808.5925195312502</v>
      </c>
      <c r="O2746" s="98">
        <v>7172.9816666666666</v>
      </c>
      <c r="P2746" s="98">
        <v>395.31159722223259</v>
      </c>
      <c r="Q2746" s="98">
        <v>20.7791673920138</v>
      </c>
      <c r="R2746" s="98">
        <f t="shared" si="315"/>
        <v>22.392500297283757</v>
      </c>
      <c r="S2746" s="98">
        <f t="shared" si="312"/>
        <v>1246.7500435208281</v>
      </c>
      <c r="T2746" s="101">
        <v>7.3951211095750073</v>
      </c>
    </row>
    <row r="2747" spans="2:20" x14ac:dyDescent="0.2">
      <c r="B2747" s="100">
        <v>43775.25</v>
      </c>
      <c r="C2747" s="98">
        <v>5.9908902399143615</v>
      </c>
      <c r="D2747" s="98">
        <f t="shared" si="316"/>
        <v>11.751339133968719</v>
      </c>
      <c r="E2747" s="98">
        <v>69.776166666646802</v>
      </c>
      <c r="F2747" s="98">
        <f t="shared" si="314"/>
        <v>83.278387069364285</v>
      </c>
      <c r="G2747" s="98">
        <v>35032.700281294718</v>
      </c>
      <c r="H2747" s="98">
        <v>24.604481336805556</v>
      </c>
      <c r="I2747" s="98">
        <v>8884.6222222222223</v>
      </c>
      <c r="J2747" s="98">
        <f t="shared" si="310"/>
        <v>45.171685329841246</v>
      </c>
      <c r="K2747" s="98">
        <v>62815.778701895077</v>
      </c>
      <c r="L2747" s="98">
        <f t="shared" si="311"/>
        <v>370.14899804378473</v>
      </c>
      <c r="M2747" s="98">
        <f t="shared" si="313"/>
        <v>373.08538566013362</v>
      </c>
      <c r="N2747" s="98">
        <v>5412.2340641276041</v>
      </c>
      <c r="O2747" s="98">
        <v>7173.7825000000003</v>
      </c>
      <c r="P2747" s="98">
        <v>395.89268518517417</v>
      </c>
      <c r="Q2747" s="98">
        <v>25.743687141389429</v>
      </c>
      <c r="R2747" s="98">
        <f t="shared" si="315"/>
        <v>22.683401012531167</v>
      </c>
      <c r="S2747" s="98">
        <f t="shared" si="312"/>
        <v>1544.6212284833657</v>
      </c>
      <c r="T2747" s="101">
        <v>6.7602557543339206</v>
      </c>
    </row>
    <row r="2748" spans="2:20" x14ac:dyDescent="0.2">
      <c r="B2748" s="100">
        <v>43775.291666666664</v>
      </c>
      <c r="C2748" s="98">
        <v>6.2490563284026255</v>
      </c>
      <c r="D2748" s="98">
        <f t="shared" si="316"/>
        <v>11.747983861438696</v>
      </c>
      <c r="E2748" s="98">
        <v>100.95416666666667</v>
      </c>
      <c r="F2748" s="98">
        <f t="shared" si="314"/>
        <v>84.309455099200349</v>
      </c>
      <c r="G2748" s="98">
        <v>40039.143518515164</v>
      </c>
      <c r="H2748" s="98">
        <v>18.444184027777776</v>
      </c>
      <c r="I2748" s="98">
        <v>10234.64851111114</v>
      </c>
      <c r="J2748" s="98">
        <f t="shared" si="310"/>
        <v>82.509982638888886</v>
      </c>
      <c r="K2748" s="98">
        <v>62869.58203125</v>
      </c>
      <c r="L2748" s="98">
        <f t="shared" si="311"/>
        <v>368.31282308287507</v>
      </c>
      <c r="M2748" s="98">
        <f t="shared" si="313"/>
        <v>372.7801162558024</v>
      </c>
      <c r="N2748" s="98">
        <v>5553.6550695800779</v>
      </c>
      <c r="O2748" s="98">
        <v>7169.7650000000003</v>
      </c>
      <c r="P2748" s="98">
        <v>395.27907407409617</v>
      </c>
      <c r="Q2748" s="98">
        <v>26.966250991221102</v>
      </c>
      <c r="R2748" s="98">
        <f t="shared" si="315"/>
        <v>22.989165530032011</v>
      </c>
      <c r="S2748" s="98">
        <f t="shared" si="312"/>
        <v>1617.9750594732661</v>
      </c>
      <c r="T2748" s="101">
        <v>6.7363094138734354</v>
      </c>
    </row>
    <row r="2749" spans="2:20" x14ac:dyDescent="0.2">
      <c r="B2749" s="100">
        <v>43775.333333333336</v>
      </c>
      <c r="C2749" s="98">
        <v>7.9884819671082203</v>
      </c>
      <c r="D2749" s="98">
        <f t="shared" si="316"/>
        <v>11.737907594731743</v>
      </c>
      <c r="E2749" s="98">
        <v>83.383964646442067</v>
      </c>
      <c r="F2749" s="98">
        <f t="shared" si="314"/>
        <v>84.595233718728025</v>
      </c>
      <c r="G2749" s="98">
        <v>44851.522628721927</v>
      </c>
      <c r="H2749" s="98">
        <v>24.805902777777778</v>
      </c>
      <c r="I2749" s="98">
        <v>11590.745272516708</v>
      </c>
      <c r="J2749" s="98">
        <f t="shared" si="310"/>
        <v>58.578061868664292</v>
      </c>
      <c r="K2749" s="98">
        <v>62869.58203125</v>
      </c>
      <c r="L2749" s="98">
        <f t="shared" si="311"/>
        <v>373.14511088973597</v>
      </c>
      <c r="M2749" s="98">
        <f t="shared" si="313"/>
        <v>372.72960338344137</v>
      </c>
      <c r="N2749" s="98">
        <v>6587.8585172526045</v>
      </c>
      <c r="O2749" s="98">
        <v>7170.1483333333335</v>
      </c>
      <c r="P2749" s="98">
        <v>395.34095679011608</v>
      </c>
      <c r="Q2749" s="98">
        <v>22.195845900380132</v>
      </c>
      <c r="R2749" s="98">
        <f t="shared" si="315"/>
        <v>23.021928916796028</v>
      </c>
      <c r="S2749" s="98">
        <f t="shared" si="312"/>
        <v>1331.750754022808</v>
      </c>
      <c r="T2749" s="101">
        <v>7.6971937443142657</v>
      </c>
    </row>
    <row r="2750" spans="2:20" x14ac:dyDescent="0.2">
      <c r="B2750" s="100">
        <v>43775.375</v>
      </c>
      <c r="C2750" s="98">
        <v>12.912122565551869</v>
      </c>
      <c r="D2750" s="98">
        <f t="shared" si="316"/>
        <v>11.735450975620489</v>
      </c>
      <c r="E2750" s="98">
        <v>79.464444444444439</v>
      </c>
      <c r="F2750" s="98">
        <f t="shared" si="314"/>
        <v>85.187143440950251</v>
      </c>
      <c r="G2750" s="98">
        <v>50003.434555553133</v>
      </c>
      <c r="H2750" s="98">
        <v>24.767881944444444</v>
      </c>
      <c r="I2750" s="98">
        <v>12932.149444444445</v>
      </c>
      <c r="J2750" s="98">
        <f t="shared" si="310"/>
        <v>54.696562499999999</v>
      </c>
      <c r="K2750" s="98">
        <v>62869.58203125</v>
      </c>
      <c r="L2750" s="98">
        <f t="shared" si="311"/>
        <v>374.39236731311513</v>
      </c>
      <c r="M2750" s="98">
        <f t="shared" si="313"/>
        <v>372.57845908457324</v>
      </c>
      <c r="N2750" s="98">
        <v>9886.0137369791664</v>
      </c>
      <c r="O2750" s="98">
        <v>7221.7124999999996</v>
      </c>
      <c r="P2750" s="98">
        <v>395.9759722222222</v>
      </c>
      <c r="Q2750" s="98">
        <v>21.583604909107088</v>
      </c>
      <c r="R2750" s="98">
        <f t="shared" si="315"/>
        <v>23.159458246527183</v>
      </c>
      <c r="S2750" s="98">
        <f t="shared" si="312"/>
        <v>1295.0162945464253</v>
      </c>
      <c r="T2750" s="101">
        <v>11.114440792677019</v>
      </c>
    </row>
    <row r="2751" spans="2:20" x14ac:dyDescent="0.2">
      <c r="B2751" s="100">
        <v>43775.416666666664</v>
      </c>
      <c r="C2751" s="98">
        <v>16.385360385047065</v>
      </c>
      <c r="D2751" s="98">
        <f t="shared" si="316"/>
        <v>11.736786980413427</v>
      </c>
      <c r="E2751" s="98">
        <v>79.842777777777783</v>
      </c>
      <c r="F2751" s="98">
        <f t="shared" si="314"/>
        <v>85.381293272599919</v>
      </c>
      <c r="G2751" s="98">
        <v>54848.188888888886</v>
      </c>
      <c r="H2751" s="98">
        <v>18.583333333333332</v>
      </c>
      <c r="I2751" s="98">
        <v>14299.546212963236</v>
      </c>
      <c r="J2751" s="98">
        <f t="shared" si="310"/>
        <v>61.259444444444455</v>
      </c>
      <c r="K2751" s="98">
        <v>62869.58203125</v>
      </c>
      <c r="L2751" s="98">
        <f t="shared" si="311"/>
        <v>368.07111146955856</v>
      </c>
      <c r="M2751" s="98">
        <f t="shared" si="313"/>
        <v>372.20116432069796</v>
      </c>
      <c r="N2751" s="98">
        <v>12038.497342936198</v>
      </c>
      <c r="O2751" s="98">
        <v>7809.5183333333334</v>
      </c>
      <c r="P2751" s="98">
        <v>395.81808641975124</v>
      </c>
      <c r="Q2751" s="98">
        <v>27.746974950192705</v>
      </c>
      <c r="R2751" s="98">
        <f t="shared" si="315"/>
        <v>23.536545963077227</v>
      </c>
      <c r="S2751" s="98">
        <f t="shared" si="312"/>
        <v>1664.8184970115624</v>
      </c>
      <c r="T2751" s="101">
        <v>15.127168832271256</v>
      </c>
    </row>
    <row r="2752" spans="2:20" x14ac:dyDescent="0.2">
      <c r="B2752" s="100">
        <v>43775.458333333336</v>
      </c>
      <c r="C2752" s="98">
        <v>16.163116335444826</v>
      </c>
      <c r="D2752" s="98">
        <f t="shared" si="316"/>
        <v>11.734271545397705</v>
      </c>
      <c r="E2752" s="98">
        <v>82.88</v>
      </c>
      <c r="F2752" s="98">
        <f t="shared" si="314"/>
        <v>84.947421744822165</v>
      </c>
      <c r="G2752" s="98">
        <v>59906.889898990128</v>
      </c>
      <c r="H2752" s="98">
        <v>25.009852430555554</v>
      </c>
      <c r="I2752" s="98">
        <v>15653.101259959174</v>
      </c>
      <c r="J2752" s="98">
        <f t="shared" si="310"/>
        <v>57.870147569444441</v>
      </c>
      <c r="K2752" s="98">
        <v>62869.58203125</v>
      </c>
      <c r="L2752" s="98">
        <f t="shared" si="311"/>
        <v>368.74946342655977</v>
      </c>
      <c r="M2752" s="98">
        <f t="shared" si="313"/>
        <v>371.8835573976512</v>
      </c>
      <c r="N2752" s="98">
        <v>12044.986368815104</v>
      </c>
      <c r="O2752" s="98">
        <v>7828.87</v>
      </c>
      <c r="P2752" s="98">
        <v>395.2214197530846</v>
      </c>
      <c r="Q2752" s="98">
        <v>26.471956326524829</v>
      </c>
      <c r="R2752" s="98">
        <f t="shared" si="315"/>
        <v>23.839946996206223</v>
      </c>
      <c r="S2752" s="98">
        <f t="shared" si="312"/>
        <v>1588.3173795914897</v>
      </c>
      <c r="T2752" s="101">
        <v>16.433126815689935</v>
      </c>
    </row>
    <row r="2753" spans="2:20" x14ac:dyDescent="0.2">
      <c r="B2753" s="100">
        <v>43775.5</v>
      </c>
      <c r="C2753" s="98">
        <v>15.328609644748891</v>
      </c>
      <c r="D2753" s="98">
        <f t="shared" si="316"/>
        <v>11.730608512982263</v>
      </c>
      <c r="E2753" s="98">
        <v>93.036694444409676</v>
      </c>
      <c r="F2753" s="98">
        <f t="shared" si="314"/>
        <v>85.719454152228096</v>
      </c>
      <c r="G2753" s="98">
        <v>64866.289197530219</v>
      </c>
      <c r="H2753" s="98">
        <v>21.60450484664333</v>
      </c>
      <c r="I2753" s="98">
        <v>17008.717150000011</v>
      </c>
      <c r="J2753" s="98">
        <f t="shared" si="310"/>
        <v>71.432189597766353</v>
      </c>
      <c r="K2753" s="98">
        <v>62869.58203125</v>
      </c>
      <c r="L2753" s="98">
        <f t="shared" si="311"/>
        <v>372.28236316585037</v>
      </c>
      <c r="M2753" s="98">
        <f t="shared" si="313"/>
        <v>371.88240181001271</v>
      </c>
      <c r="N2753" s="98">
        <v>11567.539698079427</v>
      </c>
      <c r="O2753" s="98">
        <v>7537.7958333333336</v>
      </c>
      <c r="P2753" s="98">
        <v>395.97115740737979</v>
      </c>
      <c r="Q2753" s="98">
        <v>23.688794241529394</v>
      </c>
      <c r="R2753" s="98">
        <f t="shared" si="315"/>
        <v>23.857065161004034</v>
      </c>
      <c r="S2753" s="98">
        <f t="shared" si="312"/>
        <v>1421.3276544917635</v>
      </c>
      <c r="T2753" s="101">
        <v>15.893594779542569</v>
      </c>
    </row>
    <row r="2754" spans="2:20" x14ac:dyDescent="0.2">
      <c r="B2754" s="100">
        <v>43775.541666666664</v>
      </c>
      <c r="C2754" s="98">
        <v>14.363911222587598</v>
      </c>
      <c r="D2754" s="98">
        <f t="shared" si="316"/>
        <v>11.700641241019497</v>
      </c>
      <c r="E2754" s="98">
        <v>84.573055555555555</v>
      </c>
      <c r="F2754" s="98">
        <f t="shared" si="314"/>
        <v>86.183147728616987</v>
      </c>
      <c r="G2754" s="98">
        <v>70770.124957264139</v>
      </c>
      <c r="H2754" s="98">
        <v>22.114095052083332</v>
      </c>
      <c r="I2754" s="98">
        <v>18394.729338624213</v>
      </c>
      <c r="J2754" s="98">
        <f t="shared" si="310"/>
        <v>62.458960503472227</v>
      </c>
      <c r="K2754" s="98">
        <v>62869.58203125</v>
      </c>
      <c r="L2754" s="98">
        <f t="shared" si="311"/>
        <v>373.2916728382599</v>
      </c>
      <c r="M2754" s="98">
        <f t="shared" si="313"/>
        <v>371.96154465872547</v>
      </c>
      <c r="N2754" s="98">
        <v>11287.421477050781</v>
      </c>
      <c r="O2754" s="98">
        <v>7419.7749999999996</v>
      </c>
      <c r="P2754" s="98">
        <v>395.65006944444445</v>
      </c>
      <c r="Q2754" s="98">
        <v>22.358396606184542</v>
      </c>
      <c r="R2754" s="98">
        <f t="shared" si="315"/>
        <v>23.76863894037729</v>
      </c>
      <c r="S2754" s="98">
        <f t="shared" si="312"/>
        <v>1341.5037963710724</v>
      </c>
      <c r="T2754" s="101">
        <v>15.446854341315985</v>
      </c>
    </row>
    <row r="2755" spans="2:20" x14ac:dyDescent="0.2">
      <c r="B2755" s="100">
        <v>43775.583333333336</v>
      </c>
      <c r="C2755" s="98">
        <v>13.88826700757982</v>
      </c>
      <c r="D2755" s="98">
        <f t="shared" si="316"/>
        <v>11.695917985819376</v>
      </c>
      <c r="E2755" s="98">
        <v>118.35277777777777</v>
      </c>
      <c r="F2755" s="98">
        <f t="shared" si="314"/>
        <v>89.698217173061451</v>
      </c>
      <c r="G2755" s="98">
        <v>76534.851851850355</v>
      </c>
      <c r="H2755" s="98">
        <v>25.111848958333333</v>
      </c>
      <c r="I2755" s="98">
        <v>19753.844722222224</v>
      </c>
      <c r="J2755" s="98">
        <f t="shared" si="310"/>
        <v>93.240928819444434</v>
      </c>
      <c r="K2755" s="98">
        <v>62869.58203125</v>
      </c>
      <c r="L2755" s="98">
        <f t="shared" si="311"/>
        <v>368.89479758248746</v>
      </c>
      <c r="M2755" s="98">
        <f t="shared" si="313"/>
        <v>371.73609711970198</v>
      </c>
      <c r="N2755" s="98">
        <v>10952.740862630208</v>
      </c>
      <c r="O2755" s="98">
        <v>7308.6750000000002</v>
      </c>
      <c r="P2755" s="98">
        <v>396.39722222222224</v>
      </c>
      <c r="Q2755" s="98">
        <v>27.502424639734802</v>
      </c>
      <c r="R2755" s="98">
        <f t="shared" si="315"/>
        <v>24.008969967054394</v>
      </c>
      <c r="S2755" s="98">
        <f t="shared" si="312"/>
        <v>1650.1454783840882</v>
      </c>
      <c r="T2755" s="101">
        <v>15.046484583285119</v>
      </c>
    </row>
    <row r="2756" spans="2:20" x14ac:dyDescent="0.2">
      <c r="B2756" s="100">
        <v>43775.625</v>
      </c>
      <c r="C2756" s="98">
        <v>13.897134734259712</v>
      </c>
      <c r="D2756" s="98">
        <f t="shared" si="316"/>
        <v>11.70489334313212</v>
      </c>
      <c r="E2756" s="98">
        <v>92.333209876550569</v>
      </c>
      <c r="F2756" s="98">
        <f t="shared" si="314"/>
        <v>89.777853232732525</v>
      </c>
      <c r="G2756" s="98">
        <v>82356.959076685642</v>
      </c>
      <c r="H2756" s="98">
        <v>18.864615885416665</v>
      </c>
      <c r="I2756" s="98">
        <v>21124.24503333298</v>
      </c>
      <c r="J2756" s="98">
        <f t="shared" si="310"/>
        <v>73.468593991133901</v>
      </c>
      <c r="K2756" s="98">
        <v>62869.58203125</v>
      </c>
      <c r="L2756" s="98">
        <f t="shared" si="311"/>
        <v>367.6308694184944</v>
      </c>
      <c r="M2756" s="98">
        <f t="shared" si="313"/>
        <v>371.52540160806097</v>
      </c>
      <c r="N2756" s="98">
        <v>10809.608684082032</v>
      </c>
      <c r="O2756" s="98">
        <v>7291.7049999999999</v>
      </c>
      <c r="P2756" s="98">
        <v>395.73164814814925</v>
      </c>
      <c r="Q2756" s="98">
        <v>28.100778729654849</v>
      </c>
      <c r="R2756" s="98">
        <f t="shared" si="315"/>
        <v>24.239508457091315</v>
      </c>
      <c r="S2756" s="98">
        <f t="shared" si="312"/>
        <v>1686.0467237792909</v>
      </c>
      <c r="T2756" s="101">
        <v>14.614354530386755</v>
      </c>
    </row>
    <row r="2757" spans="2:20" x14ac:dyDescent="0.2">
      <c r="B2757" s="100">
        <v>43775.666666666664</v>
      </c>
      <c r="C2757" s="98">
        <v>12.973781661722395</v>
      </c>
      <c r="D2757" s="98">
        <f t="shared" si="316"/>
        <v>11.690345553137576</v>
      </c>
      <c r="E2757" s="98">
        <v>90.634166666666673</v>
      </c>
      <c r="F2757" s="98">
        <f t="shared" si="314"/>
        <v>91.370511708516048</v>
      </c>
      <c r="G2757" s="98">
        <v>88000.239092592732</v>
      </c>
      <c r="H2757" s="98">
        <v>25.140775430082513</v>
      </c>
      <c r="I2757" s="98">
        <v>22513.067698412338</v>
      </c>
      <c r="J2757" s="98">
        <f t="shared" si="310"/>
        <v>65.493391236584159</v>
      </c>
      <c r="K2757" s="98">
        <v>62869.58203125</v>
      </c>
      <c r="L2757" s="98">
        <f t="shared" si="311"/>
        <v>370.18980773534628</v>
      </c>
      <c r="M2757" s="98">
        <f t="shared" si="313"/>
        <v>371.45123628945367</v>
      </c>
      <c r="N2757" s="98">
        <v>10220.952276204427</v>
      </c>
      <c r="O2757" s="98">
        <v>7186.3691666666664</v>
      </c>
      <c r="P2757" s="98">
        <v>395.56489197531096</v>
      </c>
      <c r="Q2757" s="98">
        <v>25.375084239964682</v>
      </c>
      <c r="R2757" s="98">
        <f t="shared" si="315"/>
        <v>24.306013667675483</v>
      </c>
      <c r="S2757" s="98">
        <f t="shared" si="312"/>
        <v>1522.5050543978809</v>
      </c>
      <c r="T2757" s="101">
        <v>13.951559023592207</v>
      </c>
    </row>
    <row r="2758" spans="2:20" x14ac:dyDescent="0.2">
      <c r="B2758" s="100">
        <v>43775.708333333336</v>
      </c>
      <c r="C2758" s="98">
        <v>12.519124946927704</v>
      </c>
      <c r="D2758" s="98">
        <f t="shared" si="316"/>
        <v>11.67296890814788</v>
      </c>
      <c r="E2758" s="98">
        <v>87.598055555555561</v>
      </c>
      <c r="F2758" s="98">
        <f t="shared" si="314"/>
        <v>90.826101986293835</v>
      </c>
      <c r="G2758" s="98">
        <v>93422.383333333331</v>
      </c>
      <c r="H2758" s="98">
        <v>25.205967881944446</v>
      </c>
      <c r="I2758" s="98">
        <v>23875.384999999998</v>
      </c>
      <c r="J2758" s="98">
        <f t="shared" ref="J2758:J2821" si="317">E2758-H2758</f>
        <v>62.392087673611115</v>
      </c>
      <c r="K2758" s="98">
        <v>62869.58203125</v>
      </c>
      <c r="L2758" s="98">
        <f t="shared" ref="L2758:L2821" si="318">P2758-Q2758</f>
        <v>373.31615432398189</v>
      </c>
      <c r="M2758" s="98">
        <f t="shared" si="313"/>
        <v>371.53177101843613</v>
      </c>
      <c r="N2758" s="98">
        <v>9781.0012752278653</v>
      </c>
      <c r="O2758" s="98">
        <v>7175.5424999999996</v>
      </c>
      <c r="P2758" s="98">
        <v>395.92509259250431</v>
      </c>
      <c r="Q2758" s="98">
        <v>22.608938268522422</v>
      </c>
      <c r="R2758" s="98">
        <f t="shared" si="315"/>
        <v>24.225409494245486</v>
      </c>
      <c r="S2758" s="98">
        <f t="shared" ref="S2758:S2821" si="319">Q2758*60</f>
        <v>1356.5362961113453</v>
      </c>
      <c r="T2758" s="101">
        <v>13.338650320459662</v>
      </c>
    </row>
    <row r="2759" spans="2:20" x14ac:dyDescent="0.2">
      <c r="B2759" s="100">
        <v>43775.75</v>
      </c>
      <c r="C2759" s="98">
        <v>12.24599170374503</v>
      </c>
      <c r="D2759" s="98">
        <f t="shared" si="316"/>
        <v>11.652198372819049</v>
      </c>
      <c r="E2759" s="98">
        <v>97.337511574060969</v>
      </c>
      <c r="F2759" s="98">
        <f t="shared" si="314"/>
        <v>91.205859412990819</v>
      </c>
      <c r="G2759" s="98">
        <v>99244.156697107683</v>
      </c>
      <c r="H2759" s="98">
        <v>18.809657118055554</v>
      </c>
      <c r="I2759" s="98">
        <v>25258.381366666159</v>
      </c>
      <c r="J2759" s="98">
        <f t="shared" si="317"/>
        <v>78.527854456005414</v>
      </c>
      <c r="K2759" s="98">
        <v>62869.58203125</v>
      </c>
      <c r="L2759" s="98">
        <f t="shared" si="318"/>
        <v>369.80437915578074</v>
      </c>
      <c r="M2759" s="98">
        <f t="shared" si="313"/>
        <v>371.29440634864631</v>
      </c>
      <c r="N2759" s="98">
        <v>9598.0921183268238</v>
      </c>
      <c r="O2759" s="98">
        <v>7174.5924999999997</v>
      </c>
      <c r="P2759" s="98">
        <v>395.53916666666669</v>
      </c>
      <c r="Q2759" s="98">
        <v>25.734787510885962</v>
      </c>
      <c r="R2759" s="98">
        <f t="shared" si="315"/>
        <v>24.452023563897985</v>
      </c>
      <c r="S2759" s="98">
        <f t="shared" si="319"/>
        <v>1544.0872506531578</v>
      </c>
      <c r="T2759" s="101">
        <v>12.817172760295604</v>
      </c>
    </row>
    <row r="2760" spans="2:20" x14ac:dyDescent="0.2">
      <c r="B2760" s="100">
        <v>43775.791666666664</v>
      </c>
      <c r="C2760" s="98">
        <v>12.617403699086152</v>
      </c>
      <c r="D2760" s="98">
        <f t="shared" si="316"/>
        <v>11.64321849489628</v>
      </c>
      <c r="E2760" s="98">
        <v>89.80972222222222</v>
      </c>
      <c r="F2760" s="98">
        <f t="shared" si="314"/>
        <v>91.285060801879709</v>
      </c>
      <c r="G2760" s="98">
        <v>104413.67507824805</v>
      </c>
      <c r="H2760" s="98">
        <v>25.075813802083335</v>
      </c>
      <c r="I2760" s="98">
        <v>26638.063086882696</v>
      </c>
      <c r="J2760" s="98">
        <f t="shared" si="317"/>
        <v>64.733908420138889</v>
      </c>
      <c r="K2760" s="98">
        <v>62869.58203125</v>
      </c>
      <c r="L2760" s="98">
        <f t="shared" si="318"/>
        <v>367.0124474247188</v>
      </c>
      <c r="M2760" s="98">
        <f t="shared" si="313"/>
        <v>371.23283620937167</v>
      </c>
      <c r="N2760" s="98">
        <v>9849.3434391276041</v>
      </c>
      <c r="O2760" s="98">
        <v>7176.3633333333337</v>
      </c>
      <c r="P2760" s="98">
        <v>395.73159259258875</v>
      </c>
      <c r="Q2760" s="98">
        <v>28.719145167869929</v>
      </c>
      <c r="R2760" s="98">
        <f t="shared" si="315"/>
        <v>24.51639154267858</v>
      </c>
      <c r="S2760" s="98">
        <f t="shared" si="319"/>
        <v>1723.1487100721956</v>
      </c>
      <c r="T2760" s="101">
        <v>12.910409323707313</v>
      </c>
    </row>
    <row r="2761" spans="2:20" x14ac:dyDescent="0.2">
      <c r="B2761" s="100">
        <v>43775.833333333336</v>
      </c>
      <c r="C2761" s="98">
        <v>12.973601895437266</v>
      </c>
      <c r="D2761" s="98">
        <f t="shared" si="316"/>
        <v>11.635329932809348</v>
      </c>
      <c r="E2761" s="98">
        <v>80.489814814792737</v>
      </c>
      <c r="F2761" s="98">
        <f t="shared" si="314"/>
        <v>90.335006789533111</v>
      </c>
      <c r="G2761" s="98">
        <v>110057.85163622962</v>
      </c>
      <c r="H2761" s="98">
        <v>25.188802083333332</v>
      </c>
      <c r="I2761" s="98">
        <v>28000.419444444444</v>
      </c>
      <c r="J2761" s="98">
        <f t="shared" si="317"/>
        <v>55.301012731459409</v>
      </c>
      <c r="K2761" s="98">
        <v>62869.58203125</v>
      </c>
      <c r="L2761" s="98">
        <f t="shared" si="318"/>
        <v>368.38902059522354</v>
      </c>
      <c r="M2761" s="98">
        <f t="shared" si="313"/>
        <v>371.04258301347267</v>
      </c>
      <c r="N2761" s="98">
        <v>10116.255281575521</v>
      </c>
      <c r="O2761" s="98">
        <v>7179.7841666666664</v>
      </c>
      <c r="P2761" s="98">
        <v>395.97527777777776</v>
      </c>
      <c r="Q2761" s="98">
        <v>27.586257182554238</v>
      </c>
      <c r="R2761" s="98">
        <f t="shared" si="315"/>
        <v>24.717941034873931</v>
      </c>
      <c r="S2761" s="98">
        <f t="shared" si="319"/>
        <v>1655.1754309532544</v>
      </c>
      <c r="T2761" s="101">
        <v>13.3840274031697</v>
      </c>
    </row>
    <row r="2762" spans="2:20" x14ac:dyDescent="0.2">
      <c r="B2762" s="100">
        <v>43775.875</v>
      </c>
      <c r="C2762" s="98">
        <v>13.137048130741654</v>
      </c>
      <c r="D2762" s="98">
        <f t="shared" si="316"/>
        <v>11.62705653320967</v>
      </c>
      <c r="E2762" s="98">
        <v>109.69777777777777</v>
      </c>
      <c r="F2762" s="98">
        <f t="shared" si="314"/>
        <v>90.789387576570149</v>
      </c>
      <c r="G2762" s="98">
        <v>115401.27388888889</v>
      </c>
      <c r="H2762" s="98">
        <v>18.929785156249999</v>
      </c>
      <c r="I2762" s="98">
        <v>29392.068555554855</v>
      </c>
      <c r="J2762" s="98">
        <f t="shared" si="317"/>
        <v>90.767992621527782</v>
      </c>
      <c r="K2762" s="98">
        <v>62869.58203125</v>
      </c>
      <c r="L2762" s="98">
        <f t="shared" si="318"/>
        <v>372.11577225594471</v>
      </c>
      <c r="M2762" s="98">
        <f t="shared" si="313"/>
        <v>370.98470945642362</v>
      </c>
      <c r="N2762" s="98">
        <v>10259.73838704427</v>
      </c>
      <c r="O2762" s="98">
        <v>7180.836666666667</v>
      </c>
      <c r="P2762" s="98">
        <v>396.05731481472651</v>
      </c>
      <c r="Q2762" s="98">
        <v>23.941542558781801</v>
      </c>
      <c r="R2762" s="98">
        <f t="shared" si="315"/>
        <v>24.788849892845633</v>
      </c>
      <c r="S2762" s="98">
        <f t="shared" si="319"/>
        <v>1436.4925535269081</v>
      </c>
      <c r="T2762" s="101">
        <v>13.653878937827216</v>
      </c>
    </row>
    <row r="2763" spans="2:20" x14ac:dyDescent="0.2">
      <c r="B2763" s="100">
        <v>43775.916666666664</v>
      </c>
      <c r="C2763" s="98">
        <v>13.174376552193166</v>
      </c>
      <c r="D2763" s="98">
        <f t="shared" si="316"/>
        <v>11.622600567643621</v>
      </c>
      <c r="E2763" s="98">
        <v>92.804351851840821</v>
      </c>
      <c r="F2763" s="98">
        <f t="shared" si="314"/>
        <v>90.216480940768449</v>
      </c>
      <c r="G2763" s="98">
        <v>120935.88552188344</v>
      </c>
      <c r="H2763" s="98">
        <v>25.023491753472221</v>
      </c>
      <c r="I2763" s="98">
        <v>30759.233853249516</v>
      </c>
      <c r="J2763" s="98">
        <f t="shared" si="317"/>
        <v>67.780860098368606</v>
      </c>
      <c r="K2763" s="98">
        <v>62869.58203125</v>
      </c>
      <c r="L2763" s="98">
        <f t="shared" si="318"/>
        <v>371.08172134298832</v>
      </c>
      <c r="M2763" s="98">
        <f t="shared" si="313"/>
        <v>370.99888162230764</v>
      </c>
      <c r="N2763" s="98">
        <v>10300.96881591797</v>
      </c>
      <c r="O2763" s="98">
        <v>7187.6525000000001</v>
      </c>
      <c r="P2763" s="98">
        <v>396.21972222222223</v>
      </c>
      <c r="Q2763" s="98">
        <v>25.13800087923391</v>
      </c>
      <c r="R2763" s="98">
        <f t="shared" si="315"/>
        <v>24.81253652325795</v>
      </c>
      <c r="S2763" s="98">
        <f t="shared" si="319"/>
        <v>1508.2800527540346</v>
      </c>
      <c r="T2763" s="101">
        <v>13.712638101908896</v>
      </c>
    </row>
    <row r="2764" spans="2:20" x14ac:dyDescent="0.2">
      <c r="B2764" s="100">
        <v>43775.958333333336</v>
      </c>
      <c r="C2764" s="98">
        <v>13.034085952264464</v>
      </c>
      <c r="D2764" s="98">
        <f t="shared" si="316"/>
        <v>11.621688972473478</v>
      </c>
      <c r="E2764" s="98">
        <v>90.031666666666666</v>
      </c>
      <c r="F2764" s="98">
        <f t="shared" si="314"/>
        <v>90.529214351262169</v>
      </c>
      <c r="G2764" s="98">
        <v>126603.30277777778</v>
      </c>
      <c r="H2764" s="98">
        <v>21.618469690393329</v>
      </c>
      <c r="I2764" s="98">
        <v>32119.050465740744</v>
      </c>
      <c r="J2764" s="98">
        <f t="shared" si="317"/>
        <v>68.413196976273341</v>
      </c>
      <c r="K2764" s="98">
        <v>62869.58203125</v>
      </c>
      <c r="L2764" s="98">
        <f t="shared" si="318"/>
        <v>371.00493320674008</v>
      </c>
      <c r="M2764" s="98">
        <f t="shared" si="313"/>
        <v>370.89595101808305</v>
      </c>
      <c r="N2764" s="98">
        <v>10276.475122070313</v>
      </c>
      <c r="O2764" s="98">
        <v>7184.7449999999999</v>
      </c>
      <c r="P2764" s="98">
        <v>395.78472222222223</v>
      </c>
      <c r="Q2764" s="98">
        <v>24.779789015482173</v>
      </c>
      <c r="R2764" s="98">
        <f t="shared" si="315"/>
        <v>24.902357559583038</v>
      </c>
      <c r="S2764" s="98">
        <f t="shared" si="319"/>
        <v>1486.7873409289305</v>
      </c>
      <c r="T2764" s="101">
        <v>13.79996845691646</v>
      </c>
    </row>
    <row r="2765" spans="2:20" x14ac:dyDescent="0.2">
      <c r="B2765" s="100">
        <v>43776</v>
      </c>
      <c r="C2765" s="98">
        <v>12.36279859387691</v>
      </c>
      <c r="D2765" s="98">
        <f t="shared" si="316"/>
        <v>11.61898203620497</v>
      </c>
      <c r="E2765" s="98">
        <v>84.131388888888893</v>
      </c>
      <c r="F2765" s="98">
        <f t="shared" si="314"/>
        <v>89.415753703114021</v>
      </c>
      <c r="G2765" s="98">
        <v>3699.8472222222222</v>
      </c>
      <c r="H2765" s="98">
        <v>22.137087673611113</v>
      </c>
      <c r="I2765" s="98">
        <v>771.59503968291813</v>
      </c>
      <c r="J2765" s="98">
        <f t="shared" si="317"/>
        <v>61.99430121527778</v>
      </c>
      <c r="K2765" s="98">
        <v>1362.17427734375</v>
      </c>
      <c r="L2765" s="98">
        <f t="shared" si="318"/>
        <v>370.48988951713767</v>
      </c>
      <c r="M2765" s="98">
        <f t="shared" si="313"/>
        <v>370.82982434729314</v>
      </c>
      <c r="N2765" s="98">
        <v>9723.0062670898442</v>
      </c>
      <c r="O2765" s="98">
        <v>7173.211666666667</v>
      </c>
      <c r="P2765" s="98">
        <v>395.58564814814264</v>
      </c>
      <c r="Q2765" s="98">
        <v>25.095758631004976</v>
      </c>
      <c r="R2765" s="98">
        <f t="shared" si="315"/>
        <v>24.952021074508551</v>
      </c>
      <c r="S2765" s="98">
        <f t="shared" si="319"/>
        <v>1505.7455178602986</v>
      </c>
      <c r="T2765" s="101">
        <v>13.334547630945842</v>
      </c>
    </row>
    <row r="2766" spans="2:20" x14ac:dyDescent="0.2">
      <c r="B2766" s="100">
        <v>43776.041666666664</v>
      </c>
      <c r="C2766" s="98">
        <v>10.670601319085238</v>
      </c>
      <c r="D2766" s="98">
        <f t="shared" si="316"/>
        <v>11.615952757506518</v>
      </c>
      <c r="E2766" s="98">
        <v>98.711666666666673</v>
      </c>
      <c r="F2766" s="98">
        <f t="shared" si="314"/>
        <v>89.716564467003209</v>
      </c>
      <c r="G2766" s="98">
        <v>8198.0820031293242</v>
      </c>
      <c r="H2766" s="98">
        <v>24.980978732638889</v>
      </c>
      <c r="I2766" s="98">
        <v>2017.9544444444443</v>
      </c>
      <c r="J2766" s="98">
        <f t="shared" si="317"/>
        <v>73.730687934027785</v>
      </c>
      <c r="K2766" s="98">
        <v>0</v>
      </c>
      <c r="L2766" s="98">
        <f t="shared" si="318"/>
        <v>372.49166126049641</v>
      </c>
      <c r="M2766" s="98">
        <f t="shared" si="313"/>
        <v>370.85063026618565</v>
      </c>
      <c r="N2766" s="98">
        <v>8663.5336315917975</v>
      </c>
      <c r="O2766" s="98">
        <v>7173.2375000000002</v>
      </c>
      <c r="P2766" s="98">
        <v>395.96870370371477</v>
      </c>
      <c r="Q2766" s="98">
        <v>23.47704244321833</v>
      </c>
      <c r="R2766" s="98">
        <f t="shared" si="315"/>
        <v>24.941219013641241</v>
      </c>
      <c r="S2766" s="98">
        <f t="shared" si="319"/>
        <v>1408.6225465930997</v>
      </c>
      <c r="T2766" s="101">
        <v>12.107513997090281</v>
      </c>
    </row>
    <row r="2767" spans="2:20" x14ac:dyDescent="0.2">
      <c r="B2767" s="100">
        <v>43776.083333333336</v>
      </c>
      <c r="C2767" s="98">
        <v>9.0240213448324678</v>
      </c>
      <c r="D2767" s="98">
        <f t="shared" si="316"/>
        <v>11.614259775870925</v>
      </c>
      <c r="E2767" s="98">
        <v>93.076111111111118</v>
      </c>
      <c r="F2767" s="98">
        <f t="shared" si="314"/>
        <v>90.121390855892102</v>
      </c>
      <c r="G2767" s="98">
        <v>13555.306338028511</v>
      </c>
      <c r="H2767" s="98">
        <v>18.788791232638889</v>
      </c>
      <c r="I2767" s="98">
        <v>3382.8287555554966</v>
      </c>
      <c r="J2767" s="98">
        <f t="shared" si="317"/>
        <v>74.287319878472232</v>
      </c>
      <c r="K2767" s="98">
        <v>0</v>
      </c>
      <c r="L2767" s="98">
        <f t="shared" si="318"/>
        <v>369.23061241979815</v>
      </c>
      <c r="M2767" s="98">
        <f t="shared" si="313"/>
        <v>370.77597276029877</v>
      </c>
      <c r="N2767" s="98">
        <v>7489.2308898925785</v>
      </c>
      <c r="O2767" s="98">
        <v>7173.2666666666664</v>
      </c>
      <c r="P2767" s="98">
        <v>396.41092592593697</v>
      </c>
      <c r="Q2767" s="98">
        <v>27.18031350613882</v>
      </c>
      <c r="R2767" s="98">
        <f t="shared" si="315"/>
        <v>25.017342568911783</v>
      </c>
      <c r="S2767" s="98">
        <f t="shared" si="319"/>
        <v>1630.8188103683292</v>
      </c>
      <c r="T2767" s="101">
        <v>10.318874252484465</v>
      </c>
    </row>
    <row r="2768" spans="2:20" x14ac:dyDescent="0.2">
      <c r="B2768" s="100">
        <v>43776.125</v>
      </c>
      <c r="C2768" s="98">
        <v>7.8489727288357809</v>
      </c>
      <c r="D2768" s="98">
        <f t="shared" si="316"/>
        <v>11.623916934747646</v>
      </c>
      <c r="E2768" s="98">
        <v>76.74940476190713</v>
      </c>
      <c r="F2768" s="98">
        <f t="shared" si="314"/>
        <v>89.631238739490072</v>
      </c>
      <c r="G2768" s="98">
        <v>19103.234829061297</v>
      </c>
      <c r="H2768" s="98">
        <v>24.929871961805556</v>
      </c>
      <c r="I2768" s="98">
        <v>4763.662698412968</v>
      </c>
      <c r="J2768" s="98">
        <f t="shared" si="317"/>
        <v>51.81953280010157</v>
      </c>
      <c r="K2768" s="98">
        <v>0</v>
      </c>
      <c r="L2768" s="98">
        <f t="shared" si="318"/>
        <v>369.80238443265773</v>
      </c>
      <c r="M2768" s="98">
        <f t="shared" si="313"/>
        <v>370.60650463299521</v>
      </c>
      <c r="N2768" s="98">
        <v>6609.2902543131513</v>
      </c>
      <c r="O2768" s="98">
        <v>7170.8658333333333</v>
      </c>
      <c r="P2768" s="98">
        <v>396.17916666666667</v>
      </c>
      <c r="Q2768" s="98">
        <v>26.376782234008942</v>
      </c>
      <c r="R2768" s="98">
        <f t="shared" si="315"/>
        <v>25.197524430783432</v>
      </c>
      <c r="S2768" s="98">
        <f t="shared" si="319"/>
        <v>1582.6069340405365</v>
      </c>
      <c r="T2768" s="101">
        <v>8.7392936684025653</v>
      </c>
    </row>
    <row r="2769" spans="2:20" x14ac:dyDescent="0.2">
      <c r="B2769" s="100">
        <v>43776.166666666664</v>
      </c>
      <c r="C2769" s="98">
        <v>6.8589516040351652</v>
      </c>
      <c r="D2769" s="98">
        <f t="shared" si="316"/>
        <v>11.622772291598535</v>
      </c>
      <c r="E2769" s="98">
        <v>105.3075</v>
      </c>
      <c r="F2769" s="98">
        <f t="shared" si="314"/>
        <v>90.302731795045631</v>
      </c>
      <c r="G2769" s="98">
        <v>24451.276388888888</v>
      </c>
      <c r="H2769" s="98">
        <v>24.78474392361111</v>
      </c>
      <c r="I2769" s="98">
        <v>6110.3841666666667</v>
      </c>
      <c r="J2769" s="98">
        <f t="shared" si="317"/>
        <v>80.522756076388902</v>
      </c>
      <c r="K2769" s="98">
        <v>0</v>
      </c>
      <c r="L2769" s="98">
        <f t="shared" si="318"/>
        <v>370.77036977714135</v>
      </c>
      <c r="M2769" s="98">
        <f t="shared" si="313"/>
        <v>370.63129835453736</v>
      </c>
      <c r="N2769" s="98">
        <v>5988.9508365885413</v>
      </c>
      <c r="O2769" s="98">
        <v>7171.89</v>
      </c>
      <c r="P2769" s="98">
        <v>395.76879629631009</v>
      </c>
      <c r="Q2769" s="98">
        <v>24.998426519168749</v>
      </c>
      <c r="R2769" s="98">
        <f t="shared" si="315"/>
        <v>25.172906249365322</v>
      </c>
      <c r="S2769" s="98">
        <f t="shared" si="319"/>
        <v>1499.905591150125</v>
      </c>
      <c r="T2769" s="101">
        <v>7.6946695294645098</v>
      </c>
    </row>
    <row r="2770" spans="2:20" x14ac:dyDescent="0.2">
      <c r="B2770" s="100">
        <v>43776.208333333336</v>
      </c>
      <c r="C2770" s="98">
        <v>6.3344134479916345</v>
      </c>
      <c r="D2770" s="98">
        <f t="shared" si="316"/>
        <v>11.622588500475834</v>
      </c>
      <c r="E2770" s="98">
        <v>94.121944444444438</v>
      </c>
      <c r="F2770" s="98">
        <f t="shared" si="314"/>
        <v>90.629097535786386</v>
      </c>
      <c r="G2770" s="98">
        <v>29495.016666666666</v>
      </c>
      <c r="H2770" s="98">
        <v>18.630058232059028</v>
      </c>
      <c r="I2770" s="98">
        <v>7478.3352888889531</v>
      </c>
      <c r="J2770" s="98">
        <f t="shared" si="317"/>
        <v>75.49188621238541</v>
      </c>
      <c r="K2770" s="98">
        <v>0</v>
      </c>
      <c r="L2770" s="98">
        <f t="shared" si="318"/>
        <v>373.76402252325994</v>
      </c>
      <c r="M2770" s="98">
        <f t="shared" si="313"/>
        <v>370.59928138341411</v>
      </c>
      <c r="N2770" s="98">
        <v>5635.5851057942709</v>
      </c>
      <c r="O2770" s="98">
        <v>7168.7033333333329</v>
      </c>
      <c r="P2770" s="98">
        <v>395.54932539680766</v>
      </c>
      <c r="Q2770" s="98">
        <v>21.785302873547707</v>
      </c>
      <c r="R2770" s="98">
        <f t="shared" si="315"/>
        <v>25.214828561095899</v>
      </c>
      <c r="S2770" s="98">
        <f t="shared" si="319"/>
        <v>1307.1181724128624</v>
      </c>
      <c r="T2770" s="101">
        <v>7.1225856070334297</v>
      </c>
    </row>
    <row r="2771" spans="2:20" x14ac:dyDescent="0.2">
      <c r="B2771" s="100">
        <v>43776.25</v>
      </c>
      <c r="C2771" s="98">
        <v>6.0944756687098804</v>
      </c>
      <c r="D2771" s="98">
        <f t="shared" si="316"/>
        <v>11.626904560008979</v>
      </c>
      <c r="E2771" s="98">
        <v>73.133611111111108</v>
      </c>
      <c r="F2771" s="98">
        <f t="shared" si="314"/>
        <v>90.768991054305715</v>
      </c>
      <c r="G2771" s="98">
        <v>34934.291925925383</v>
      </c>
      <c r="H2771" s="98">
        <v>24.893196614583335</v>
      </c>
      <c r="I2771" s="98">
        <v>8840.139054506637</v>
      </c>
      <c r="J2771" s="98">
        <f t="shared" si="317"/>
        <v>48.240414496527777</v>
      </c>
      <c r="K2771" s="98">
        <v>0</v>
      </c>
      <c r="L2771" s="98">
        <f t="shared" si="318"/>
        <v>371.01380861834934</v>
      </c>
      <c r="M2771" s="98">
        <f t="shared" si="313"/>
        <v>370.63531515735423</v>
      </c>
      <c r="N2771" s="98">
        <v>5645.2275618489584</v>
      </c>
      <c r="O2771" s="98">
        <v>7172.041666666667</v>
      </c>
      <c r="P2771" s="98">
        <v>395.9375</v>
      </c>
      <c r="Q2771" s="98">
        <v>24.923691381650666</v>
      </c>
      <c r="R2771" s="98">
        <f t="shared" si="315"/>
        <v>25.180662071106781</v>
      </c>
      <c r="S2771" s="98">
        <f t="shared" si="319"/>
        <v>1495.42148289904</v>
      </c>
      <c r="T2771" s="101">
        <v>6.9774676054524027</v>
      </c>
    </row>
    <row r="2772" spans="2:20" x14ac:dyDescent="0.2">
      <c r="B2772" s="100">
        <v>43776.291666666664</v>
      </c>
      <c r="C2772" s="98">
        <v>6.243515155845218</v>
      </c>
      <c r="D2772" s="98">
        <f t="shared" si="316"/>
        <v>11.626673677819086</v>
      </c>
      <c r="E2772" s="98">
        <v>75.708055555555561</v>
      </c>
      <c r="F2772" s="98">
        <f t="shared" si="314"/>
        <v>89.717069758009401</v>
      </c>
      <c r="G2772" s="98">
        <v>39450.330555555556</v>
      </c>
      <c r="H2772" s="98">
        <v>25.066121761204482</v>
      </c>
      <c r="I2772" s="98">
        <v>10186.902777777777</v>
      </c>
      <c r="J2772" s="98">
        <f t="shared" si="317"/>
        <v>50.641933794351075</v>
      </c>
      <c r="K2772" s="98">
        <v>0</v>
      </c>
      <c r="L2772" s="98">
        <f t="shared" si="318"/>
        <v>367.85896568923982</v>
      </c>
      <c r="M2772" s="98">
        <f t="shared" si="313"/>
        <v>370.61640443261945</v>
      </c>
      <c r="N2772" s="98">
        <v>5758.7944942220056</v>
      </c>
      <c r="O2772" s="98">
        <v>7177.17</v>
      </c>
      <c r="P2772" s="98">
        <v>395.71027777777778</v>
      </c>
      <c r="Q2772" s="98">
        <v>27.851312088537963</v>
      </c>
      <c r="R2772" s="98">
        <f t="shared" si="315"/>
        <v>25.217539616828319</v>
      </c>
      <c r="S2772" s="98">
        <f t="shared" si="319"/>
        <v>1671.0787253122778</v>
      </c>
      <c r="T2772" s="101">
        <v>7.0791256476773157</v>
      </c>
    </row>
    <row r="2773" spans="2:20" x14ac:dyDescent="0.2">
      <c r="B2773" s="100">
        <v>43776.333333333336</v>
      </c>
      <c r="C2773" s="98">
        <v>8.0082771607152079</v>
      </c>
      <c r="D2773" s="98">
        <f t="shared" si="316"/>
        <v>11.627498477552711</v>
      </c>
      <c r="E2773" s="98">
        <v>85.936111111111117</v>
      </c>
      <c r="F2773" s="98">
        <f t="shared" si="314"/>
        <v>89.823409194037296</v>
      </c>
      <c r="G2773" s="98">
        <v>44583.202901231845</v>
      </c>
      <c r="H2773" s="98">
        <v>18.637434895833334</v>
      </c>
      <c r="I2773" s="98">
        <v>11561.060965740569</v>
      </c>
      <c r="J2773" s="98">
        <f t="shared" si="317"/>
        <v>67.29867621527778</v>
      </c>
      <c r="K2773" s="98">
        <v>0</v>
      </c>
      <c r="L2773" s="98">
        <f t="shared" si="318"/>
        <v>369.12724363415606</v>
      </c>
      <c r="M2773" s="98">
        <f t="shared" si="313"/>
        <v>370.44899329697029</v>
      </c>
      <c r="N2773" s="98">
        <v>6793.8726932779946</v>
      </c>
      <c r="O2773" s="98">
        <v>7173.7849999999999</v>
      </c>
      <c r="P2773" s="98">
        <v>396.19061965809516</v>
      </c>
      <c r="Q2773" s="98">
        <v>27.063376023939085</v>
      </c>
      <c r="R2773" s="98">
        <f t="shared" si="315"/>
        <v>25.420353371976603</v>
      </c>
      <c r="S2773" s="98">
        <f t="shared" si="319"/>
        <v>1623.8025614363451</v>
      </c>
      <c r="T2773" s="101">
        <v>8.0388653400131602</v>
      </c>
    </row>
    <row r="2774" spans="2:20" x14ac:dyDescent="0.2">
      <c r="B2774" s="100">
        <v>43776.375</v>
      </c>
      <c r="C2774" s="98">
        <v>12.339919862218149</v>
      </c>
      <c r="D2774" s="98">
        <f t="shared" si="316"/>
        <v>11.603656698247141</v>
      </c>
      <c r="E2774" s="98">
        <v>84.023425925920407</v>
      </c>
      <c r="F2774" s="98">
        <f t="shared" si="314"/>
        <v>90.01336675576546</v>
      </c>
      <c r="G2774" s="98">
        <v>49438.384595961303</v>
      </c>
      <c r="H2774" s="98">
        <v>24.89111328125</v>
      </c>
      <c r="I2774" s="98">
        <v>12915.216241646789</v>
      </c>
      <c r="J2774" s="98">
        <f t="shared" si="317"/>
        <v>59.132312644670407</v>
      </c>
      <c r="K2774" s="98">
        <v>0</v>
      </c>
      <c r="L2774" s="98">
        <f t="shared" si="318"/>
        <v>373.53252286215621</v>
      </c>
      <c r="M2774" s="98">
        <f t="shared" si="313"/>
        <v>370.41316644484704</v>
      </c>
      <c r="N2774" s="98">
        <v>9767.9196508789064</v>
      </c>
      <c r="O2774" s="98">
        <v>7208.3483333333334</v>
      </c>
      <c r="P2774" s="98">
        <v>395.50768518517413</v>
      </c>
      <c r="Q2774" s="98">
        <v>21.975162323017916</v>
      </c>
      <c r="R2774" s="98">
        <f t="shared" si="315"/>
        <v>25.436668264222892</v>
      </c>
      <c r="S2774" s="98">
        <f t="shared" si="319"/>
        <v>1318.509739381075</v>
      </c>
      <c r="T2774" s="101">
        <v>11.054155990415149</v>
      </c>
    </row>
    <row r="2775" spans="2:20" x14ac:dyDescent="0.2">
      <c r="B2775" s="100">
        <v>43776.416666666664</v>
      </c>
      <c r="C2775" s="98">
        <v>15.555518183178371</v>
      </c>
      <c r="D2775" s="98">
        <f t="shared" si="316"/>
        <v>11.569079939835946</v>
      </c>
      <c r="E2775" s="98">
        <v>91.473333333333329</v>
      </c>
      <c r="F2775" s="98">
        <f t="shared" si="314"/>
        <v>90.497973237246939</v>
      </c>
      <c r="G2775" s="98">
        <v>54366.138805555493</v>
      </c>
      <c r="H2775" s="98">
        <v>23.628624131944445</v>
      </c>
      <c r="I2775" s="98">
        <v>14274.387766666661</v>
      </c>
      <c r="J2775" s="98">
        <f t="shared" si="317"/>
        <v>67.844709201388881</v>
      </c>
      <c r="K2775" s="98">
        <v>0</v>
      </c>
      <c r="L2775" s="98">
        <f t="shared" si="318"/>
        <v>371.4587791839366</v>
      </c>
      <c r="M2775" s="98">
        <f t="shared" si="313"/>
        <v>370.55431926627944</v>
      </c>
      <c r="N2775" s="98">
        <v>11860.858509114583</v>
      </c>
      <c r="O2775" s="98">
        <v>7708.2183333333332</v>
      </c>
      <c r="P2775" s="98">
        <v>395.78692592591045</v>
      </c>
      <c r="Q2775" s="98">
        <v>24.328146741973857</v>
      </c>
      <c r="R2775" s="98">
        <f t="shared" si="315"/>
        <v>25.294217088880441</v>
      </c>
      <c r="S2775" s="98">
        <f t="shared" si="319"/>
        <v>1459.6888045184314</v>
      </c>
      <c r="T2775" s="101">
        <v>15.023772643142276</v>
      </c>
    </row>
    <row r="2776" spans="2:20" x14ac:dyDescent="0.2">
      <c r="B2776" s="100">
        <v>43776.458333333336</v>
      </c>
      <c r="C2776" s="98">
        <v>15.281734773375922</v>
      </c>
      <c r="D2776" s="98">
        <f t="shared" si="316"/>
        <v>11.532355708083076</v>
      </c>
      <c r="E2776" s="98">
        <v>81.260833333333338</v>
      </c>
      <c r="F2776" s="98">
        <f t="shared" si="314"/>
        <v>90.430507959469153</v>
      </c>
      <c r="G2776" s="98">
        <v>59362.418760064444</v>
      </c>
      <c r="H2776" s="98">
        <v>20.121679687499999</v>
      </c>
      <c r="I2776" s="98">
        <v>15693.55272222201</v>
      </c>
      <c r="J2776" s="98">
        <f t="shared" si="317"/>
        <v>61.139153645833339</v>
      </c>
      <c r="K2776" s="98">
        <v>0</v>
      </c>
      <c r="L2776" s="98">
        <f t="shared" si="318"/>
        <v>371.16714029194577</v>
      </c>
      <c r="M2776" s="98">
        <f t="shared" si="313"/>
        <v>370.65505580233713</v>
      </c>
      <c r="N2776" s="98">
        <v>11650.387512207031</v>
      </c>
      <c r="O2776" s="98">
        <v>7583.7241666666669</v>
      </c>
      <c r="P2776" s="98">
        <v>395.8178703703814</v>
      </c>
      <c r="Q2776" s="98">
        <v>24.650730078435608</v>
      </c>
      <c r="R2776" s="98">
        <f t="shared" si="315"/>
        <v>25.218332661876719</v>
      </c>
      <c r="S2776" s="98">
        <f t="shared" si="319"/>
        <v>1479.0438047061364</v>
      </c>
      <c r="T2776" s="101">
        <v>15.961956623597459</v>
      </c>
    </row>
    <row r="2777" spans="2:20" x14ac:dyDescent="0.2">
      <c r="B2777" s="100">
        <v>43776.5</v>
      </c>
      <c r="C2777" s="98">
        <v>15.664062149200795</v>
      </c>
      <c r="D2777" s="98">
        <f t="shared" si="316"/>
        <v>11.546332895768572</v>
      </c>
      <c r="E2777" s="98">
        <v>96.188277777797651</v>
      </c>
      <c r="F2777" s="98">
        <f t="shared" si="314"/>
        <v>90.561823931693695</v>
      </c>
      <c r="G2777" s="98">
        <v>64651.032777777778</v>
      </c>
      <c r="H2777" s="98">
        <v>25.141438802083332</v>
      </c>
      <c r="I2777" s="98">
        <v>17109.784365247571</v>
      </c>
      <c r="J2777" s="98">
        <f t="shared" si="317"/>
        <v>71.046838975714323</v>
      </c>
      <c r="K2777" s="98">
        <v>0</v>
      </c>
      <c r="L2777" s="98">
        <f t="shared" si="318"/>
        <v>370.30673882218338</v>
      </c>
      <c r="M2777" s="98">
        <f t="shared" si="313"/>
        <v>370.57273812135099</v>
      </c>
      <c r="N2777" s="98">
        <v>11946.381406250001</v>
      </c>
      <c r="O2777" s="98">
        <v>7783.274166666667</v>
      </c>
      <c r="P2777" s="98">
        <v>395.88638888888892</v>
      </c>
      <c r="Q2777" s="98">
        <v>25.579650066705526</v>
      </c>
      <c r="R2777" s="98">
        <f t="shared" si="315"/>
        <v>25.297118321259063</v>
      </c>
      <c r="S2777" s="98">
        <f t="shared" si="319"/>
        <v>1534.7790040023315</v>
      </c>
      <c r="T2777" s="101">
        <v>16.1248271680406</v>
      </c>
    </row>
    <row r="2778" spans="2:20" x14ac:dyDescent="0.2">
      <c r="B2778" s="100">
        <v>43776.541666666664</v>
      </c>
      <c r="C2778" s="98">
        <v>15.39939818152744</v>
      </c>
      <c r="D2778" s="98">
        <f t="shared" si="316"/>
        <v>11.589478185724397</v>
      </c>
      <c r="E2778" s="98">
        <v>90.857222222222219</v>
      </c>
      <c r="F2778" s="98">
        <f t="shared" si="314"/>
        <v>90.823664209471431</v>
      </c>
      <c r="G2778" s="98">
        <v>70562.832962963919</v>
      </c>
      <c r="H2778" s="98">
        <v>25.463096788194445</v>
      </c>
      <c r="I2778" s="98">
        <v>18519.255000000001</v>
      </c>
      <c r="J2778" s="98">
        <f t="shared" si="317"/>
        <v>65.394125434027771</v>
      </c>
      <c r="K2778" s="98">
        <v>0</v>
      </c>
      <c r="L2778" s="98">
        <f t="shared" si="318"/>
        <v>372.51637849619198</v>
      </c>
      <c r="M2778" s="98">
        <f t="shared" si="313"/>
        <v>370.54043419043154</v>
      </c>
      <c r="N2778" s="98">
        <v>11691.263572591146</v>
      </c>
      <c r="O2778" s="98">
        <v>7620.2366666666667</v>
      </c>
      <c r="P2778" s="98">
        <v>396.17131687241505</v>
      </c>
      <c r="Q2778" s="98">
        <v>23.654938376223047</v>
      </c>
      <c r="R2778" s="98">
        <f t="shared" si="315"/>
        <v>25.351140895010669</v>
      </c>
      <c r="S2778" s="98">
        <f t="shared" si="319"/>
        <v>1419.2963025733827</v>
      </c>
      <c r="T2778" s="101">
        <v>16.005986675288941</v>
      </c>
    </row>
    <row r="2779" spans="2:20" x14ac:dyDescent="0.2">
      <c r="B2779" s="100">
        <v>43776.583333333336</v>
      </c>
      <c r="C2779" s="98">
        <v>13.773668181102517</v>
      </c>
      <c r="D2779" s="98">
        <f t="shared" si="316"/>
        <v>11.584703234621175</v>
      </c>
      <c r="E2779" s="98">
        <v>89.016111111111115</v>
      </c>
      <c r="F2779" s="98">
        <f t="shared" si="314"/>
        <v>89.601303098360333</v>
      </c>
      <c r="G2779" s="98">
        <v>76089.75</v>
      </c>
      <c r="H2779" s="98">
        <v>23.823893229166668</v>
      </c>
      <c r="I2779" s="98">
        <v>19933.284344444641</v>
      </c>
      <c r="J2779" s="98">
        <f t="shared" si="317"/>
        <v>65.192217881944444</v>
      </c>
      <c r="K2779" s="98">
        <v>0</v>
      </c>
      <c r="L2779" s="98">
        <f t="shared" si="318"/>
        <v>369.38698751178879</v>
      </c>
      <c r="M2779" s="98">
        <f t="shared" ref="M2779:M2842" si="320">AVERAGE(L2756:L2779)</f>
        <v>370.56094210415245</v>
      </c>
      <c r="N2779" s="98">
        <v>10835.076081542969</v>
      </c>
      <c r="O2779" s="98">
        <v>7258.8858333333337</v>
      </c>
      <c r="P2779" s="98">
        <v>395.91175925923716</v>
      </c>
      <c r="Q2779" s="98">
        <v>26.524771747448376</v>
      </c>
      <c r="R2779" s="98">
        <f t="shared" si="315"/>
        <v>25.310405357832067</v>
      </c>
      <c r="S2779" s="98">
        <f t="shared" si="319"/>
        <v>1591.4863048469026</v>
      </c>
      <c r="T2779" s="101">
        <v>15.129946887478775</v>
      </c>
    </row>
    <row r="2780" spans="2:20" x14ac:dyDescent="0.2">
      <c r="B2780" s="100">
        <v>43776.625</v>
      </c>
      <c r="C2780" s="98">
        <v>13.464507250345001</v>
      </c>
      <c r="D2780" s="98">
        <f t="shared" si="316"/>
        <v>11.566677089458061</v>
      </c>
      <c r="E2780" s="98">
        <v>113.65861111111111</v>
      </c>
      <c r="F2780" s="98">
        <f t="shared" si="314"/>
        <v>90.48986148313368</v>
      </c>
      <c r="G2780" s="98">
        <v>82167.725571891991</v>
      </c>
      <c r="H2780" s="98">
        <v>20.507465277777779</v>
      </c>
      <c r="I2780" s="98">
        <v>21085.982539682256</v>
      </c>
      <c r="J2780" s="98">
        <f t="shared" si="317"/>
        <v>93.151145833333331</v>
      </c>
      <c r="K2780" s="98">
        <v>0</v>
      </c>
      <c r="L2780" s="98">
        <f t="shared" si="318"/>
        <v>367.65779336390813</v>
      </c>
      <c r="M2780" s="98">
        <f t="shared" si="320"/>
        <v>370.56206393521126</v>
      </c>
      <c r="N2780" s="98">
        <v>10652.323474121094</v>
      </c>
      <c r="O2780" s="98">
        <v>7214.708333333333</v>
      </c>
      <c r="P2780" s="98">
        <v>395.70861111111111</v>
      </c>
      <c r="Q2780" s="98">
        <v>28.050817747203013</v>
      </c>
      <c r="R2780" s="98">
        <f t="shared" si="315"/>
        <v>25.308323650229909</v>
      </c>
      <c r="S2780" s="98">
        <f t="shared" si="319"/>
        <v>1683.0490648321806</v>
      </c>
      <c r="T2780" s="101">
        <v>14.381678072611491</v>
      </c>
    </row>
    <row r="2781" spans="2:20" x14ac:dyDescent="0.2">
      <c r="B2781" s="100">
        <v>43776.666666666664</v>
      </c>
      <c r="C2781" s="98">
        <v>13.184209717644585</v>
      </c>
      <c r="D2781" s="98">
        <f t="shared" si="316"/>
        <v>11.575444925121488</v>
      </c>
      <c r="E2781" s="98">
        <v>101.14923076923937</v>
      </c>
      <c r="F2781" s="98">
        <f t="shared" ref="F2781:F2844" si="321">AVERAGE(E2758:E2781)</f>
        <v>90.927989154074211</v>
      </c>
      <c r="G2781" s="98">
        <v>88820.113083741933</v>
      </c>
      <c r="H2781" s="98">
        <v>25.387597656250001</v>
      </c>
      <c r="I2781" s="98">
        <v>21854.124881481544</v>
      </c>
      <c r="J2781" s="98">
        <f t="shared" si="317"/>
        <v>75.761633112989358</v>
      </c>
      <c r="K2781" s="98">
        <v>0</v>
      </c>
      <c r="L2781" s="98">
        <f t="shared" si="318"/>
        <v>370.38058459822037</v>
      </c>
      <c r="M2781" s="98">
        <f t="shared" si="320"/>
        <v>370.57001297116443</v>
      </c>
      <c r="N2781" s="98">
        <v>10435.4486328125</v>
      </c>
      <c r="O2781" s="98">
        <v>7194.9941666666664</v>
      </c>
      <c r="P2781" s="98">
        <v>395.91333333333336</v>
      </c>
      <c r="Q2781" s="98">
        <v>25.532748735112968</v>
      </c>
      <c r="R2781" s="98">
        <f t="shared" ref="R2781:R2844" si="322">AVERAGE(Q2758:Q2781)</f>
        <v>25.314893004194417</v>
      </c>
      <c r="S2781" s="98">
        <f t="shared" si="319"/>
        <v>1531.964924106778</v>
      </c>
      <c r="T2781" s="101">
        <v>14.072974336216641</v>
      </c>
    </row>
    <row r="2782" spans="2:20" x14ac:dyDescent="0.2">
      <c r="B2782" s="100">
        <v>43776.708333333336</v>
      </c>
      <c r="C2782" s="98">
        <v>12.695025666908412</v>
      </c>
      <c r="D2782" s="98">
        <f t="shared" si="316"/>
        <v>11.582774121787351</v>
      </c>
      <c r="E2782" s="98">
        <v>93.267904040382973</v>
      </c>
      <c r="F2782" s="98">
        <f t="shared" si="321"/>
        <v>91.164232840942034</v>
      </c>
      <c r="G2782" s="98">
        <v>94202.955868542325</v>
      </c>
      <c r="H2782" s="98">
        <v>19.187380642361113</v>
      </c>
      <c r="I2782" s="98">
        <v>23286.636937036979</v>
      </c>
      <c r="J2782" s="98">
        <f t="shared" si="317"/>
        <v>74.080523398021853</v>
      </c>
      <c r="K2782" s="98">
        <v>0</v>
      </c>
      <c r="L2782" s="98">
        <f t="shared" si="318"/>
        <v>373.55058565627439</v>
      </c>
      <c r="M2782" s="98">
        <f t="shared" si="320"/>
        <v>370.57978094334322</v>
      </c>
      <c r="N2782" s="98">
        <v>9954.4197989908862</v>
      </c>
      <c r="O2782" s="98">
        <v>7182.5150000000003</v>
      </c>
      <c r="P2782" s="98">
        <v>395.7531481481592</v>
      </c>
      <c r="Q2782" s="98">
        <v>22.202562491884777</v>
      </c>
      <c r="R2782" s="98">
        <f t="shared" si="322"/>
        <v>25.297960680167851</v>
      </c>
      <c r="S2782" s="98">
        <f t="shared" si="319"/>
        <v>1332.1537495130865</v>
      </c>
      <c r="T2782" s="101">
        <v>13.528594241931698</v>
      </c>
    </row>
    <row r="2783" spans="2:20" x14ac:dyDescent="0.2">
      <c r="B2783" s="100">
        <v>43776.75</v>
      </c>
      <c r="C2783" s="98">
        <v>12.585220424864028</v>
      </c>
      <c r="D2783" s="98">
        <f t="shared" si="316"/>
        <v>11.596908651833976</v>
      </c>
      <c r="E2783" s="98">
        <v>87.051249999999996</v>
      </c>
      <c r="F2783" s="98">
        <f t="shared" si="321"/>
        <v>90.735638608689499</v>
      </c>
      <c r="G2783" s="98">
        <v>99980.742253524862</v>
      </c>
      <c r="H2783" s="98">
        <v>25.53425564236111</v>
      </c>
      <c r="I2783" s="98">
        <v>24715.414043600493</v>
      </c>
      <c r="J2783" s="98">
        <f t="shared" si="317"/>
        <v>61.516994357638886</v>
      </c>
      <c r="K2783" s="98">
        <v>0</v>
      </c>
      <c r="L2783" s="98">
        <f t="shared" si="318"/>
        <v>371.87872133995506</v>
      </c>
      <c r="M2783" s="98">
        <f t="shared" si="320"/>
        <v>370.6662118676839</v>
      </c>
      <c r="N2783" s="98">
        <v>9863.0621720377603</v>
      </c>
      <c r="O2783" s="98">
        <v>7179.3533333333335</v>
      </c>
      <c r="P2783" s="98">
        <v>396.11972222222221</v>
      </c>
      <c r="Q2783" s="98">
        <v>24.241000882267123</v>
      </c>
      <c r="R2783" s="98">
        <f t="shared" si="322"/>
        <v>25.235719570642065</v>
      </c>
      <c r="S2783" s="98">
        <f t="shared" si="319"/>
        <v>1454.4600529360273</v>
      </c>
      <c r="T2783" s="101">
        <v>13.220024460212898</v>
      </c>
    </row>
    <row r="2784" spans="2:20" x14ac:dyDescent="0.2">
      <c r="B2784" s="100">
        <v>43776.791666666664</v>
      </c>
      <c r="C2784" s="98">
        <v>12.754108752252069</v>
      </c>
      <c r="D2784" s="98">
        <f t="shared" si="316"/>
        <v>11.60260469571589</v>
      </c>
      <c r="E2784" s="98">
        <v>104.52888888888889</v>
      </c>
      <c r="F2784" s="98">
        <f t="shared" si="321"/>
        <v>91.348937219800618</v>
      </c>
      <c r="G2784" s="98">
        <v>105397.52777777778</v>
      </c>
      <c r="H2784" s="98">
        <v>25.388932291666666</v>
      </c>
      <c r="I2784" s="98">
        <v>26131.460277777776</v>
      </c>
      <c r="J2784" s="98">
        <f t="shared" si="317"/>
        <v>79.139956597222223</v>
      </c>
      <c r="K2784" s="98">
        <v>0</v>
      </c>
      <c r="L2784" s="98">
        <f t="shared" si="318"/>
        <v>369.2634758826469</v>
      </c>
      <c r="M2784" s="98">
        <f t="shared" si="320"/>
        <v>370.76000472009747</v>
      </c>
      <c r="N2784" s="98">
        <v>9915.9250048828126</v>
      </c>
      <c r="O2784" s="98">
        <v>7178.3525</v>
      </c>
      <c r="P2784" s="98">
        <v>396.04185185167523</v>
      </c>
      <c r="Q2784" s="98">
        <v>26.778375969028307</v>
      </c>
      <c r="R2784" s="98">
        <f t="shared" si="322"/>
        <v>25.154854187356992</v>
      </c>
      <c r="S2784" s="98">
        <f t="shared" si="319"/>
        <v>1606.7025581416983</v>
      </c>
      <c r="T2784" s="101">
        <v>13.039988109559635</v>
      </c>
    </row>
    <row r="2785" spans="2:20" x14ac:dyDescent="0.2">
      <c r="B2785" s="100">
        <v>43776.833333333336</v>
      </c>
      <c r="C2785" s="98">
        <v>12.98062578201294</v>
      </c>
      <c r="D2785" s="98">
        <f t="shared" si="316"/>
        <v>11.602897357656543</v>
      </c>
      <c r="E2785" s="98">
        <v>88.911111111111111</v>
      </c>
      <c r="F2785" s="98">
        <f t="shared" si="321"/>
        <v>91.699824565480526</v>
      </c>
      <c r="G2785" s="98">
        <v>110884.4090643247</v>
      </c>
      <c r="H2785" s="98">
        <v>25.238368055555554</v>
      </c>
      <c r="I2785" s="98">
        <v>27548.748592592587</v>
      </c>
      <c r="J2785" s="98">
        <f t="shared" si="317"/>
        <v>63.672743055555557</v>
      </c>
      <c r="K2785" s="98">
        <v>0</v>
      </c>
      <c r="L2785" s="98">
        <f t="shared" si="318"/>
        <v>369.7417072421519</v>
      </c>
      <c r="M2785" s="98">
        <f t="shared" si="320"/>
        <v>370.81636666371952</v>
      </c>
      <c r="N2785" s="98">
        <v>10131.516097005207</v>
      </c>
      <c r="O2785" s="98">
        <v>7183.729166666667</v>
      </c>
      <c r="P2785" s="98">
        <v>395.8267777777877</v>
      </c>
      <c r="Q2785" s="98">
        <v>26.085070535635783</v>
      </c>
      <c r="R2785" s="98">
        <f t="shared" si="322"/>
        <v>25.092304743735394</v>
      </c>
      <c r="S2785" s="98">
        <f t="shared" si="319"/>
        <v>1565.1042321381469</v>
      </c>
      <c r="T2785" s="101">
        <v>13.309016189635731</v>
      </c>
    </row>
    <row r="2786" spans="2:20" x14ac:dyDescent="0.2">
      <c r="B2786" s="100">
        <v>43776.875</v>
      </c>
      <c r="C2786" s="98">
        <v>13.17385615295834</v>
      </c>
      <c r="D2786" s="98">
        <f t="shared" si="316"/>
        <v>11.604431025248905</v>
      </c>
      <c r="E2786" s="98">
        <v>96.385000000000005</v>
      </c>
      <c r="F2786" s="98">
        <f t="shared" si="321"/>
        <v>91.145125491406475</v>
      </c>
      <c r="G2786" s="98">
        <v>116351.57797270987</v>
      </c>
      <c r="H2786" s="98">
        <v>19.136606626155846</v>
      </c>
      <c r="I2786" s="98">
        <v>28980.644466667414</v>
      </c>
      <c r="J2786" s="98">
        <f t="shared" si="317"/>
        <v>77.248393373844152</v>
      </c>
      <c r="K2786" s="98">
        <v>0</v>
      </c>
      <c r="L2786" s="98">
        <f t="shared" si="318"/>
        <v>371.67375256878216</v>
      </c>
      <c r="M2786" s="98">
        <f t="shared" si="320"/>
        <v>370.7979491767544</v>
      </c>
      <c r="N2786" s="98">
        <v>10327.909674479166</v>
      </c>
      <c r="O2786" s="98">
        <v>7190.1149999999998</v>
      </c>
      <c r="P2786" s="98">
        <v>395.83322222221227</v>
      </c>
      <c r="Q2786" s="98">
        <v>24.159469653430083</v>
      </c>
      <c r="R2786" s="98">
        <f t="shared" si="322"/>
        <v>25.101385039345733</v>
      </c>
      <c r="S2786" s="98">
        <f t="shared" si="319"/>
        <v>1449.5681792058049</v>
      </c>
      <c r="T2786" s="101">
        <v>13.693437586360508</v>
      </c>
    </row>
    <row r="2787" spans="2:20" x14ac:dyDescent="0.2">
      <c r="B2787" s="100">
        <v>43776.916666666664</v>
      </c>
      <c r="C2787" s="98">
        <v>13.105352153778076</v>
      </c>
      <c r="D2787" s="98">
        <f t="shared" si="316"/>
        <v>11.601555008648276</v>
      </c>
      <c r="E2787" s="98">
        <v>75.99666666666667</v>
      </c>
      <c r="F2787" s="98">
        <f t="shared" si="321"/>
        <v>90.444805275357524</v>
      </c>
      <c r="G2787" s="98">
        <v>121634.07488888927</v>
      </c>
      <c r="H2787" s="98">
        <v>25.354166666666668</v>
      </c>
      <c r="I2787" s="98">
        <v>30409.319875356934</v>
      </c>
      <c r="J2787" s="98">
        <f t="shared" si="317"/>
        <v>50.642499999999998</v>
      </c>
      <c r="K2787" s="98">
        <v>0</v>
      </c>
      <c r="L2787" s="98">
        <f t="shared" si="318"/>
        <v>371.91673897892235</v>
      </c>
      <c r="M2787" s="98">
        <f t="shared" si="320"/>
        <v>370.83274157825167</v>
      </c>
      <c r="N2787" s="98">
        <v>10280.639759928385</v>
      </c>
      <c r="O2787" s="98">
        <v>7191.5625</v>
      </c>
      <c r="P2787" s="98">
        <v>395.80814814814261</v>
      </c>
      <c r="Q2787" s="98">
        <v>23.89140916922026</v>
      </c>
      <c r="R2787" s="98">
        <f t="shared" si="322"/>
        <v>25.049443718095166</v>
      </c>
      <c r="S2787" s="98">
        <f t="shared" si="319"/>
        <v>1433.4845501532157</v>
      </c>
      <c r="T2787" s="101">
        <v>13.883219745593475</v>
      </c>
    </row>
    <row r="2788" spans="2:20" x14ac:dyDescent="0.2">
      <c r="B2788" s="100">
        <v>43776.958333333336</v>
      </c>
      <c r="C2788" s="98">
        <v>12.823402301470439</v>
      </c>
      <c r="D2788" s="98">
        <f t="shared" si="316"/>
        <v>11.592776523198523</v>
      </c>
      <c r="E2788" s="98">
        <v>92.400722222212295</v>
      </c>
      <c r="F2788" s="98">
        <f t="shared" si="321"/>
        <v>90.543515923505254</v>
      </c>
      <c r="G2788" s="98">
        <v>127098.41241830323</v>
      </c>
      <c r="H2788" s="98">
        <v>25.604582457983192</v>
      </c>
      <c r="I2788" s="98">
        <v>31828.534334167362</v>
      </c>
      <c r="J2788" s="98">
        <f t="shared" si="317"/>
        <v>66.79613976422911</v>
      </c>
      <c r="K2788" s="98">
        <v>0</v>
      </c>
      <c r="L2788" s="98">
        <f t="shared" si="318"/>
        <v>372.28425212435218</v>
      </c>
      <c r="M2788" s="98">
        <f t="shared" si="320"/>
        <v>370.8860465331523</v>
      </c>
      <c r="N2788" s="98">
        <v>10086.669680175781</v>
      </c>
      <c r="O2788" s="98">
        <v>7187.1141666666663</v>
      </c>
      <c r="P2788" s="98">
        <v>396.01970370370066</v>
      </c>
      <c r="Q2788" s="98">
        <v>23.735451579348496</v>
      </c>
      <c r="R2788" s="98">
        <f t="shared" si="322"/>
        <v>25.005929658256267</v>
      </c>
      <c r="S2788" s="98">
        <f t="shared" si="319"/>
        <v>1424.1270947609098</v>
      </c>
      <c r="T2788" s="101">
        <v>13.516896752667639</v>
      </c>
    </row>
    <row r="2789" spans="2:20" x14ac:dyDescent="0.2">
      <c r="B2789" s="100">
        <v>43777</v>
      </c>
      <c r="C2789" s="98">
        <v>12.12728973282708</v>
      </c>
      <c r="D2789" s="98">
        <f t="shared" si="316"/>
        <v>11.582963653988115</v>
      </c>
      <c r="E2789" s="98">
        <v>91.287499999999994</v>
      </c>
      <c r="F2789" s="98">
        <f t="shared" si="321"/>
        <v>90.841687219801557</v>
      </c>
      <c r="G2789" s="98">
        <v>132298.73117283927</v>
      </c>
      <c r="H2789" s="98">
        <v>25.441449652777777</v>
      </c>
      <c r="I2789" s="98">
        <v>33248.562730555605</v>
      </c>
      <c r="J2789" s="98">
        <f t="shared" si="317"/>
        <v>65.846050347222217</v>
      </c>
      <c r="K2789" s="98">
        <v>0</v>
      </c>
      <c r="L2789" s="98">
        <f t="shared" si="318"/>
        <v>372.50098743813732</v>
      </c>
      <c r="M2789" s="98">
        <f t="shared" si="320"/>
        <v>370.96984227986059</v>
      </c>
      <c r="N2789" s="98">
        <v>9533.1353206380209</v>
      </c>
      <c r="O2789" s="98">
        <v>7177.3683333333329</v>
      </c>
      <c r="P2789" s="98">
        <v>395.90175925923717</v>
      </c>
      <c r="Q2789" s="98">
        <v>23.400771821099852</v>
      </c>
      <c r="R2789" s="98">
        <f t="shared" si="322"/>
        <v>24.935305207843555</v>
      </c>
      <c r="S2789" s="98">
        <f t="shared" si="319"/>
        <v>1404.0463092659911</v>
      </c>
      <c r="T2789" s="101">
        <v>13.08718630988707</v>
      </c>
    </row>
    <row r="2790" spans="2:20" x14ac:dyDescent="0.2">
      <c r="B2790" s="100">
        <v>43777.041666666664</v>
      </c>
      <c r="C2790" s="98">
        <v>10.548054481731056</v>
      </c>
      <c r="D2790" s="98">
        <f t="shared" si="316"/>
        <v>11.577857535765027</v>
      </c>
      <c r="E2790" s="98">
        <v>85.036611111114425</v>
      </c>
      <c r="F2790" s="98">
        <f t="shared" si="321"/>
        <v>90.271893238320231</v>
      </c>
      <c r="G2790" s="98">
        <v>2911.8472222222222</v>
      </c>
      <c r="H2790" s="98">
        <v>19.060308159722222</v>
      </c>
      <c r="I2790" s="98">
        <v>595.04638888888894</v>
      </c>
      <c r="J2790" s="98">
        <f t="shared" si="317"/>
        <v>65.976302951392199</v>
      </c>
      <c r="K2790" s="98">
        <v>0</v>
      </c>
      <c r="L2790" s="98">
        <f t="shared" si="318"/>
        <v>374.05626829488517</v>
      </c>
      <c r="M2790" s="98">
        <f t="shared" si="320"/>
        <v>371.03503423962678</v>
      </c>
      <c r="N2790" s="98">
        <v>8608.3417814127606</v>
      </c>
      <c r="O2790" s="98">
        <v>7174.3783333333331</v>
      </c>
      <c r="P2790" s="98">
        <v>396.02138888888891</v>
      </c>
      <c r="Q2790" s="98">
        <v>21.965120594003753</v>
      </c>
      <c r="R2790" s="98">
        <f t="shared" si="322"/>
        <v>24.872308464126281</v>
      </c>
      <c r="S2790" s="98">
        <f t="shared" si="319"/>
        <v>1317.9072356402253</v>
      </c>
      <c r="T2790" s="101">
        <v>11.881817483907815</v>
      </c>
    </row>
    <row r="2791" spans="2:20" x14ac:dyDescent="0.2">
      <c r="B2791" s="100">
        <v>43777.083333333336</v>
      </c>
      <c r="C2791" s="98">
        <v>8.929710750050015</v>
      </c>
      <c r="D2791" s="98">
        <f t="shared" si="316"/>
        <v>11.573927927649089</v>
      </c>
      <c r="E2791" s="98">
        <v>97.911111111111111</v>
      </c>
      <c r="F2791" s="98">
        <f t="shared" si="321"/>
        <v>90.473351571653552</v>
      </c>
      <c r="G2791" s="98">
        <v>7978.2972222222224</v>
      </c>
      <c r="H2791" s="98">
        <v>25.31404079861111</v>
      </c>
      <c r="I2791" s="98">
        <v>1984.9967431739801</v>
      </c>
      <c r="J2791" s="98">
        <f t="shared" si="317"/>
        <v>72.597070312499994</v>
      </c>
      <c r="K2791" s="98">
        <v>0</v>
      </c>
      <c r="L2791" s="98">
        <f t="shared" si="318"/>
        <v>371.2349620959701</v>
      </c>
      <c r="M2791" s="98">
        <f t="shared" si="320"/>
        <v>371.11854880946726</v>
      </c>
      <c r="N2791" s="98">
        <v>7438.5241564941407</v>
      </c>
      <c r="O2791" s="98">
        <v>7172.6533333333336</v>
      </c>
      <c r="P2791" s="98">
        <v>395.75240740739639</v>
      </c>
      <c r="Q2791" s="98">
        <v>24.51744531142629</v>
      </c>
      <c r="R2791" s="98">
        <f t="shared" si="322"/>
        <v>24.761355622679925</v>
      </c>
      <c r="S2791" s="98">
        <f t="shared" si="319"/>
        <v>1471.0467186855774</v>
      </c>
      <c r="T2791" s="101">
        <v>10.272915894985198</v>
      </c>
    </row>
    <row r="2792" spans="2:20" x14ac:dyDescent="0.2">
      <c r="B2792" s="100">
        <v>43777.125</v>
      </c>
      <c r="C2792" s="98">
        <v>7.6511317978964914</v>
      </c>
      <c r="D2792" s="98">
        <f t="shared" si="316"/>
        <v>11.565684555526618</v>
      </c>
      <c r="E2792" s="98">
        <v>87.440416666666664</v>
      </c>
      <c r="F2792" s="98">
        <f t="shared" si="321"/>
        <v>90.918810401018547</v>
      </c>
      <c r="G2792" s="98">
        <v>13231.962345678541</v>
      </c>
      <c r="H2792" s="98">
        <v>25.377983940972221</v>
      </c>
      <c r="I2792" s="98">
        <v>3403.5041666666666</v>
      </c>
      <c r="J2792" s="98">
        <f t="shared" si="317"/>
        <v>62.062432725694443</v>
      </c>
      <c r="K2792" s="98">
        <v>0</v>
      </c>
      <c r="L2792" s="98">
        <f t="shared" si="318"/>
        <v>374.67513347085981</v>
      </c>
      <c r="M2792" s="98">
        <f t="shared" si="320"/>
        <v>371.32158001939234</v>
      </c>
      <c r="N2792" s="98">
        <v>6584.5872102864587</v>
      </c>
      <c r="O2792" s="98">
        <v>7178.9283333333333</v>
      </c>
      <c r="P2792" s="98">
        <v>395.7417592592372</v>
      </c>
      <c r="Q2792" s="98">
        <v>21.06662578837739</v>
      </c>
      <c r="R2792" s="98">
        <f t="shared" si="322"/>
        <v>24.540099104111945</v>
      </c>
      <c r="S2792" s="98">
        <f t="shared" si="319"/>
        <v>1263.9975473026434</v>
      </c>
      <c r="T2792" s="101">
        <v>8.7184866531961589</v>
      </c>
    </row>
    <row r="2793" spans="2:20" x14ac:dyDescent="0.2">
      <c r="B2793" s="100">
        <v>43777.166666666664</v>
      </c>
      <c r="C2793" s="98">
        <v>6.73564179367541</v>
      </c>
      <c r="D2793" s="98">
        <f t="shared" si="316"/>
        <v>11.56054664676163</v>
      </c>
      <c r="E2793" s="98">
        <v>86.479166666666671</v>
      </c>
      <c r="F2793" s="98">
        <f t="shared" si="321"/>
        <v>90.134296512129637</v>
      </c>
      <c r="G2793" s="98">
        <v>18491.067555557358</v>
      </c>
      <c r="H2793" s="98">
        <v>25.424207899305557</v>
      </c>
      <c r="I2793" s="98">
        <v>4824.4747740740249</v>
      </c>
      <c r="J2793" s="98">
        <f t="shared" si="317"/>
        <v>61.054958767361114</v>
      </c>
      <c r="K2793" s="98">
        <v>0</v>
      </c>
      <c r="L2793" s="98">
        <f t="shared" si="318"/>
        <v>371.1750615669539</v>
      </c>
      <c r="M2793" s="98">
        <f t="shared" si="320"/>
        <v>371.3384421773012</v>
      </c>
      <c r="N2793" s="98">
        <v>5980.7999287923176</v>
      </c>
      <c r="O2793" s="98">
        <v>7171.8858333333337</v>
      </c>
      <c r="P2793" s="98">
        <v>396.60166666666669</v>
      </c>
      <c r="Q2793" s="98">
        <v>25.426605099712809</v>
      </c>
      <c r="R2793" s="98">
        <f t="shared" si="322"/>
        <v>24.55793987830128</v>
      </c>
      <c r="S2793" s="98">
        <f t="shared" si="319"/>
        <v>1525.5963059827686</v>
      </c>
      <c r="T2793" s="101">
        <v>7.6996768273247609</v>
      </c>
    </row>
    <row r="2794" spans="2:20" x14ac:dyDescent="0.2">
      <c r="B2794" s="100">
        <v>43777.208333333336</v>
      </c>
      <c r="C2794" s="98">
        <v>6.1027885248801779</v>
      </c>
      <c r="D2794" s="98">
        <f t="shared" si="316"/>
        <v>11.550895608298651</v>
      </c>
      <c r="E2794" s="98">
        <v>75.19916666666667</v>
      </c>
      <c r="F2794" s="98">
        <f t="shared" si="321"/>
        <v>89.345847438055557</v>
      </c>
      <c r="G2794" s="98">
        <v>23236.469888888183</v>
      </c>
      <c r="H2794" s="98">
        <v>19.051019965277778</v>
      </c>
      <c r="I2794" s="98">
        <v>6257.3865722225319</v>
      </c>
      <c r="J2794" s="98">
        <f t="shared" si="317"/>
        <v>56.148146701388896</v>
      </c>
      <c r="K2794" s="98">
        <v>0</v>
      </c>
      <c r="L2794" s="98">
        <f t="shared" si="318"/>
        <v>375.20013530095633</v>
      </c>
      <c r="M2794" s="98">
        <f t="shared" si="320"/>
        <v>371.39828020970521</v>
      </c>
      <c r="N2794" s="98">
        <v>5500.5066906738284</v>
      </c>
      <c r="O2794" s="98">
        <v>7170.2358333333332</v>
      </c>
      <c r="P2794" s="98">
        <v>396.25111111109453</v>
      </c>
      <c r="Q2794" s="98">
        <v>21.050975810138173</v>
      </c>
      <c r="R2794" s="98">
        <f t="shared" si="322"/>
        <v>24.527342917325882</v>
      </c>
      <c r="S2794" s="98">
        <f t="shared" si="319"/>
        <v>1263.0585486082903</v>
      </c>
      <c r="T2794" s="101">
        <v>6.9535865092461204</v>
      </c>
    </row>
    <row r="2795" spans="2:20" x14ac:dyDescent="0.2">
      <c r="B2795" s="100">
        <v>43777.25</v>
      </c>
      <c r="C2795" s="98">
        <v>5.958327296205292</v>
      </c>
      <c r="D2795" s="98">
        <f t="shared" si="316"/>
        <v>11.545222759444295</v>
      </c>
      <c r="E2795" s="98">
        <v>83.024351851873931</v>
      </c>
      <c r="F2795" s="98">
        <f t="shared" si="321"/>
        <v>89.757961635587336</v>
      </c>
      <c r="G2795" s="98">
        <v>28443.880555555555</v>
      </c>
      <c r="H2795" s="98">
        <v>25.470638020833334</v>
      </c>
      <c r="I2795" s="98">
        <v>7686.8110130019322</v>
      </c>
      <c r="J2795" s="98">
        <f t="shared" si="317"/>
        <v>57.553713831040596</v>
      </c>
      <c r="K2795" s="98">
        <v>0</v>
      </c>
      <c r="L2795" s="98">
        <f t="shared" si="318"/>
        <v>369.93390214401205</v>
      </c>
      <c r="M2795" s="98">
        <f t="shared" si="320"/>
        <v>371.35328410660782</v>
      </c>
      <c r="N2795" s="98">
        <v>5400.967744954427</v>
      </c>
      <c r="O2795" s="98">
        <v>7170.3133333333335</v>
      </c>
      <c r="P2795" s="98">
        <v>395.91222222222223</v>
      </c>
      <c r="Q2795" s="98">
        <v>25.978320078210157</v>
      </c>
      <c r="R2795" s="98">
        <f t="shared" si="322"/>
        <v>24.571285779682523</v>
      </c>
      <c r="S2795" s="98">
        <f t="shared" si="319"/>
        <v>1558.6992046926093</v>
      </c>
      <c r="T2795" s="101">
        <v>6.7165168259908548</v>
      </c>
    </row>
    <row r="2796" spans="2:20" x14ac:dyDescent="0.2">
      <c r="B2796" s="100">
        <v>43777.291666666664</v>
      </c>
      <c r="C2796" s="98">
        <v>6.1273076414182368</v>
      </c>
      <c r="D2796" s="98">
        <f t="shared" si="316"/>
        <v>11.540380779676502</v>
      </c>
      <c r="E2796" s="98">
        <v>82.202916666666667</v>
      </c>
      <c r="F2796" s="98">
        <f t="shared" si="321"/>
        <v>90.028580848550305</v>
      </c>
      <c r="G2796" s="98">
        <v>33150.907854405777</v>
      </c>
      <c r="H2796" s="98">
        <v>25.541623263888887</v>
      </c>
      <c r="I2796" s="98">
        <v>9103.7011111111115</v>
      </c>
      <c r="J2796" s="98">
        <f t="shared" si="317"/>
        <v>56.66129340277778</v>
      </c>
      <c r="K2796" s="98">
        <v>0</v>
      </c>
      <c r="L2796" s="98">
        <f t="shared" si="318"/>
        <v>375.66266657769233</v>
      </c>
      <c r="M2796" s="98">
        <f t="shared" si="320"/>
        <v>371.67843831029336</v>
      </c>
      <c r="N2796" s="98">
        <v>5533.0310424804684</v>
      </c>
      <c r="O2796" s="98">
        <v>7172.8708333333334</v>
      </c>
      <c r="P2796" s="98">
        <v>396.18939814815093</v>
      </c>
      <c r="Q2796" s="98">
        <v>20.526731570458569</v>
      </c>
      <c r="R2796" s="98">
        <f t="shared" si="322"/>
        <v>24.266094924762552</v>
      </c>
      <c r="S2796" s="98">
        <f t="shared" si="319"/>
        <v>1231.603894227514</v>
      </c>
      <c r="T2796" s="101">
        <v>6.7534051544999238</v>
      </c>
    </row>
    <row r="2797" spans="2:20" x14ac:dyDescent="0.2">
      <c r="B2797" s="100">
        <v>43777.333333333336</v>
      </c>
      <c r="C2797" s="98">
        <v>7.6280171680450444</v>
      </c>
      <c r="D2797" s="98">
        <f t="shared" si="316"/>
        <v>11.524536613315247</v>
      </c>
      <c r="E2797" s="98">
        <v>71.291909722222229</v>
      </c>
      <c r="F2797" s="98">
        <f t="shared" si="321"/>
        <v>89.418405790679927</v>
      </c>
      <c r="G2797" s="98">
        <v>38043.176612902484</v>
      </c>
      <c r="H2797" s="98">
        <v>25.464691840277776</v>
      </c>
      <c r="I2797" s="98">
        <v>10524.675983333376</v>
      </c>
      <c r="J2797" s="98">
        <f t="shared" si="317"/>
        <v>45.827217881944449</v>
      </c>
      <c r="K2797" s="98">
        <v>0</v>
      </c>
      <c r="L2797" s="98">
        <f t="shared" si="318"/>
        <v>371.42840787067854</v>
      </c>
      <c r="M2797" s="98">
        <f t="shared" si="320"/>
        <v>371.77432015348182</v>
      </c>
      <c r="N2797" s="98">
        <v>6453.9392508951823</v>
      </c>
      <c r="O2797" s="98">
        <v>7174.1216666666669</v>
      </c>
      <c r="P2797" s="98">
        <v>395.9509104938474</v>
      </c>
      <c r="Q2797" s="98">
        <v>24.522502623168855</v>
      </c>
      <c r="R2797" s="98">
        <f t="shared" si="322"/>
        <v>24.160225199730458</v>
      </c>
      <c r="S2797" s="98">
        <f t="shared" si="319"/>
        <v>1471.3501573901312</v>
      </c>
      <c r="T2797" s="101">
        <v>7.4933683853679236</v>
      </c>
    </row>
    <row r="2798" spans="2:20" x14ac:dyDescent="0.2">
      <c r="B2798" s="100">
        <v>43777.375</v>
      </c>
      <c r="C2798" s="98">
        <v>12.212748940785726</v>
      </c>
      <c r="D2798" s="98">
        <f t="shared" si="316"/>
        <v>11.519237824922227</v>
      </c>
      <c r="E2798" s="98">
        <v>96.260555555555555</v>
      </c>
      <c r="F2798" s="98">
        <f t="shared" si="321"/>
        <v>89.928286191914751</v>
      </c>
      <c r="G2798" s="98">
        <v>42808.591666666667</v>
      </c>
      <c r="H2798" s="98">
        <v>19.094694010416667</v>
      </c>
      <c r="I2798" s="98">
        <v>11958.772981482</v>
      </c>
      <c r="J2798" s="98">
        <f t="shared" si="317"/>
        <v>77.165861545138881</v>
      </c>
      <c r="K2798" s="98">
        <v>0</v>
      </c>
      <c r="L2798" s="98">
        <f t="shared" si="318"/>
        <v>373.79082080360911</v>
      </c>
      <c r="M2798" s="98">
        <f t="shared" si="320"/>
        <v>371.78508256770891</v>
      </c>
      <c r="N2798" s="98">
        <v>9443.713977050782</v>
      </c>
      <c r="O2798" s="98">
        <v>7207.2566666666671</v>
      </c>
      <c r="P2798" s="98">
        <v>396.08993827160032</v>
      </c>
      <c r="Q2798" s="98">
        <v>22.299117467991181</v>
      </c>
      <c r="R2798" s="98">
        <f t="shared" si="322"/>
        <v>24.173723330771008</v>
      </c>
      <c r="S2798" s="98">
        <f t="shared" si="319"/>
        <v>1337.9470480794707</v>
      </c>
      <c r="T2798" s="101">
        <v>10.593755395481244</v>
      </c>
    </row>
    <row r="2799" spans="2:20" x14ac:dyDescent="0.2">
      <c r="B2799" s="100">
        <v>43777.416666666664</v>
      </c>
      <c r="C2799" s="98">
        <v>15.74211951244105</v>
      </c>
      <c r="D2799" s="98">
        <f t="shared" si="316"/>
        <v>11.52701288030817</v>
      </c>
      <c r="E2799" s="98">
        <v>72.491388888888892</v>
      </c>
      <c r="F2799" s="98">
        <f t="shared" si="321"/>
        <v>89.137371840062897</v>
      </c>
      <c r="G2799" s="98">
        <v>47390.204125409524</v>
      </c>
      <c r="H2799" s="98">
        <v>25.662532552083334</v>
      </c>
      <c r="I2799" s="98">
        <v>13387.290193853511</v>
      </c>
      <c r="J2799" s="98">
        <f t="shared" si="317"/>
        <v>46.828856336805558</v>
      </c>
      <c r="K2799" s="98">
        <v>0.22711898672736483</v>
      </c>
      <c r="L2799" s="98">
        <f t="shared" si="318"/>
        <v>373.46837416721712</v>
      </c>
      <c r="M2799" s="98">
        <f t="shared" si="320"/>
        <v>371.86881569201228</v>
      </c>
      <c r="N2799" s="98">
        <v>11761.698643391926</v>
      </c>
      <c r="O2799" s="98">
        <v>7637.3933333333334</v>
      </c>
      <c r="P2799" s="98">
        <v>396.2475</v>
      </c>
      <c r="Q2799" s="98">
        <v>22.779125832782853</v>
      </c>
      <c r="R2799" s="98">
        <f t="shared" si="322"/>
        <v>24.109180792888051</v>
      </c>
      <c r="S2799" s="98">
        <f t="shared" si="319"/>
        <v>1366.7475499669713</v>
      </c>
      <c r="T2799" s="101">
        <v>14.743938868165456</v>
      </c>
    </row>
    <row r="2800" spans="2:20" x14ac:dyDescent="0.2">
      <c r="B2800" s="100">
        <v>43777.458333333336</v>
      </c>
      <c r="C2800" s="98">
        <v>16.047688618058132</v>
      </c>
      <c r="D2800" s="98">
        <f t="shared" si="316"/>
        <v>11.558927623836597</v>
      </c>
      <c r="E2800" s="98">
        <v>71.37787037034829</v>
      </c>
      <c r="F2800" s="98">
        <f t="shared" si="321"/>
        <v>88.725581716605191</v>
      </c>
      <c r="G2800" s="98">
        <v>52012.038131311201</v>
      </c>
      <c r="H2800" s="98">
        <v>25.705251736111112</v>
      </c>
      <c r="I2800" s="98">
        <v>14806.400555555556</v>
      </c>
      <c r="J2800" s="98">
        <f t="shared" si="317"/>
        <v>45.672618634237182</v>
      </c>
      <c r="K2800" s="98">
        <v>2965.674475377089</v>
      </c>
      <c r="L2800" s="98">
        <f t="shared" si="318"/>
        <v>373.51633487592972</v>
      </c>
      <c r="M2800" s="98">
        <f t="shared" si="320"/>
        <v>371.96669879967823</v>
      </c>
      <c r="N2800" s="98">
        <v>11980.587287597657</v>
      </c>
      <c r="O2800" s="98">
        <v>7774.6183333333329</v>
      </c>
      <c r="P2800" s="98">
        <v>396.36148148149255</v>
      </c>
      <c r="Q2800" s="98">
        <v>22.845146605562832</v>
      </c>
      <c r="R2800" s="98">
        <f t="shared" si="322"/>
        <v>24.033948148185019</v>
      </c>
      <c r="S2800" s="98">
        <f t="shared" si="319"/>
        <v>1370.7087963337699</v>
      </c>
      <c r="T2800" s="101">
        <v>16.113138193568837</v>
      </c>
    </row>
    <row r="2801" spans="2:20" x14ac:dyDescent="0.2">
      <c r="B2801" s="100">
        <v>43777.5</v>
      </c>
      <c r="C2801" s="98">
        <v>15.664444167348815</v>
      </c>
      <c r="D2801" s="98">
        <f t="shared" si="316"/>
        <v>11.558943541259431</v>
      </c>
      <c r="E2801" s="98">
        <v>74.269722222222228</v>
      </c>
      <c r="F2801" s="98">
        <f t="shared" si="321"/>
        <v>87.812308568456203</v>
      </c>
      <c r="G2801" s="98">
        <v>56220.237037037397</v>
      </c>
      <c r="H2801" s="98">
        <v>25.735297309027779</v>
      </c>
      <c r="I2801" s="98">
        <v>16227.313429629687</v>
      </c>
      <c r="J2801" s="98">
        <f t="shared" si="317"/>
        <v>48.534424913194449</v>
      </c>
      <c r="K2801" s="98">
        <v>9596.267215395239</v>
      </c>
      <c r="L2801" s="98">
        <f t="shared" si="318"/>
        <v>375.51971682904497</v>
      </c>
      <c r="M2801" s="98">
        <f t="shared" si="320"/>
        <v>372.18390621663087</v>
      </c>
      <c r="N2801" s="98">
        <v>11883.693933105469</v>
      </c>
      <c r="O2801" s="98">
        <v>7745.2908333333335</v>
      </c>
      <c r="P2801" s="98">
        <v>395.85550925926202</v>
      </c>
      <c r="Q2801" s="98">
        <v>20.335792430217069</v>
      </c>
      <c r="R2801" s="98">
        <f t="shared" si="322"/>
        <v>23.815454079998002</v>
      </c>
      <c r="S2801" s="98">
        <f t="shared" si="319"/>
        <v>1220.1475458130242</v>
      </c>
      <c r="T2801" s="101">
        <v>16.371711592059519</v>
      </c>
    </row>
    <row r="2802" spans="2:20" x14ac:dyDescent="0.2">
      <c r="B2802" s="100">
        <v>43777.541666666664</v>
      </c>
      <c r="C2802" s="98">
        <v>14.821303828027514</v>
      </c>
      <c r="D2802" s="98">
        <f t="shared" si="316"/>
        <v>11.534856276530265</v>
      </c>
      <c r="E2802" s="98">
        <v>98.555500000003306</v>
      </c>
      <c r="F2802" s="98">
        <f t="shared" si="321"/>
        <v>88.133070142530414</v>
      </c>
      <c r="G2802" s="98">
        <v>61856.678735636873</v>
      </c>
      <c r="H2802" s="98">
        <v>19.353244357638889</v>
      </c>
      <c r="I2802" s="98">
        <v>17661.097537963349</v>
      </c>
      <c r="J2802" s="98">
        <f t="shared" si="317"/>
        <v>79.20225564236442</v>
      </c>
      <c r="K2802" s="98">
        <v>13064.560409343903</v>
      </c>
      <c r="L2802" s="98">
        <f t="shared" si="318"/>
        <v>371.24663799015184</v>
      </c>
      <c r="M2802" s="98">
        <f t="shared" si="320"/>
        <v>372.13100036221255</v>
      </c>
      <c r="N2802" s="98">
        <v>11446.050844726562</v>
      </c>
      <c r="O2802" s="98">
        <v>7487.5966666666664</v>
      </c>
      <c r="P2802" s="98">
        <v>395.82555555555558</v>
      </c>
      <c r="Q2802" s="98">
        <v>24.578917565403714</v>
      </c>
      <c r="R2802" s="98">
        <f t="shared" si="322"/>
        <v>23.85395321288053</v>
      </c>
      <c r="S2802" s="98">
        <f t="shared" si="319"/>
        <v>1474.7350539242229</v>
      </c>
      <c r="T2802" s="101">
        <v>15.589563164161648</v>
      </c>
    </row>
    <row r="2803" spans="2:20" x14ac:dyDescent="0.2">
      <c r="B2803" s="100">
        <v>43777.583333333336</v>
      </c>
      <c r="C2803" s="98">
        <v>14.185854365266859</v>
      </c>
      <c r="D2803" s="98">
        <f t="shared" si="316"/>
        <v>11.552030700870446</v>
      </c>
      <c r="E2803" s="98">
        <v>79.134166666666673</v>
      </c>
      <c r="F2803" s="98">
        <f t="shared" si="321"/>
        <v>87.721322457345238</v>
      </c>
      <c r="G2803" s="98">
        <v>66873.246272862758</v>
      </c>
      <c r="H2803" s="98">
        <v>25.922970920138887</v>
      </c>
      <c r="I2803" s="98">
        <v>19090.778625234714</v>
      </c>
      <c r="J2803" s="98">
        <f t="shared" si="317"/>
        <v>53.211195746527785</v>
      </c>
      <c r="K2803" s="98">
        <v>13079.1220703125</v>
      </c>
      <c r="L2803" s="98">
        <f t="shared" si="318"/>
        <v>373.73675463785315</v>
      </c>
      <c r="M2803" s="98">
        <f t="shared" si="320"/>
        <v>372.31224065913193</v>
      </c>
      <c r="N2803" s="98">
        <v>10950.861026204428</v>
      </c>
      <c r="O2803" s="98">
        <v>7301.3491666666669</v>
      </c>
      <c r="P2803" s="98">
        <v>395.81662144702756</v>
      </c>
      <c r="Q2803" s="98">
        <v>22.079866809174419</v>
      </c>
      <c r="R2803" s="98">
        <f t="shared" si="322"/>
        <v>23.668748840452448</v>
      </c>
      <c r="S2803" s="98">
        <f t="shared" si="319"/>
        <v>1324.7920085504652</v>
      </c>
      <c r="T2803" s="101">
        <v>15.198915525542365</v>
      </c>
    </row>
    <row r="2804" spans="2:20" x14ac:dyDescent="0.2">
      <c r="B2804" s="100">
        <v>43777.625</v>
      </c>
      <c r="C2804" s="98">
        <v>13.701786428487136</v>
      </c>
      <c r="D2804" s="98">
        <f t="shared" ref="D2804:D2867" si="323">AVERAGE(C2781:C2804)</f>
        <v>11.561917333293037</v>
      </c>
      <c r="E2804" s="98">
        <v>67.972222222222229</v>
      </c>
      <c r="F2804" s="98">
        <f t="shared" si="321"/>
        <v>85.817722920308213</v>
      </c>
      <c r="G2804" s="98">
        <v>71714.839107365086</v>
      </c>
      <c r="H2804" s="98">
        <v>25.994379340277778</v>
      </c>
      <c r="I2804" s="98">
        <v>20510.744999999999</v>
      </c>
      <c r="J2804" s="98">
        <f t="shared" si="317"/>
        <v>41.977842881944454</v>
      </c>
      <c r="K2804" s="98">
        <v>13079.1220703125</v>
      </c>
      <c r="L2804" s="98">
        <f t="shared" si="318"/>
        <v>371.03503562187984</v>
      </c>
      <c r="M2804" s="98">
        <f t="shared" si="320"/>
        <v>372.45295908654742</v>
      </c>
      <c r="N2804" s="98">
        <v>10629.63215250651</v>
      </c>
      <c r="O2804" s="98">
        <v>7229.1208333333334</v>
      </c>
      <c r="P2804" s="98">
        <v>396.02229166666666</v>
      </c>
      <c r="Q2804" s="98">
        <v>24.987256044786836</v>
      </c>
      <c r="R2804" s="98">
        <f t="shared" si="322"/>
        <v>23.541100436185108</v>
      </c>
      <c r="S2804" s="98">
        <f t="shared" si="319"/>
        <v>1499.2353626872102</v>
      </c>
      <c r="T2804" s="101">
        <v>14.390436030100746</v>
      </c>
    </row>
    <row r="2805" spans="2:20" x14ac:dyDescent="0.2">
      <c r="B2805" s="100">
        <v>43777.666666666664</v>
      </c>
      <c r="C2805" s="98">
        <v>13.261212553094245</v>
      </c>
      <c r="D2805" s="98">
        <f t="shared" si="323"/>
        <v>11.565125784770109</v>
      </c>
      <c r="E2805" s="98">
        <v>67.587777777777774</v>
      </c>
      <c r="F2805" s="98">
        <f t="shared" si="321"/>
        <v>84.419329045663986</v>
      </c>
      <c r="G2805" s="98">
        <v>75424.620624999996</v>
      </c>
      <c r="H2805" s="98">
        <v>26.083995225694444</v>
      </c>
      <c r="I2805" s="98">
        <v>21931.856944444371</v>
      </c>
      <c r="J2805" s="98">
        <f t="shared" si="317"/>
        <v>41.503782552083329</v>
      </c>
      <c r="K2805" s="98">
        <v>13079.1220703125</v>
      </c>
      <c r="L2805" s="98">
        <f t="shared" si="318"/>
        <v>374.6831787981838</v>
      </c>
      <c r="M2805" s="98">
        <f t="shared" si="320"/>
        <v>372.63223384487918</v>
      </c>
      <c r="N2805" s="98">
        <v>10285.382271321614</v>
      </c>
      <c r="O2805" s="98">
        <v>7198.7733333333335</v>
      </c>
      <c r="P2805" s="98">
        <v>395.87861111111113</v>
      </c>
      <c r="Q2805" s="98">
        <v>21.195432312927313</v>
      </c>
      <c r="R2805" s="98">
        <f t="shared" si="322"/>
        <v>23.360378918594037</v>
      </c>
      <c r="S2805" s="98">
        <f t="shared" si="319"/>
        <v>1271.7259387756387</v>
      </c>
      <c r="T2805" s="101">
        <v>13.98255452781366</v>
      </c>
    </row>
    <row r="2806" spans="2:20" x14ac:dyDescent="0.2">
      <c r="B2806" s="100">
        <v>43777.708333333336</v>
      </c>
      <c r="C2806" s="98">
        <v>13.001420020527309</v>
      </c>
      <c r="D2806" s="98">
        <f t="shared" si="323"/>
        <v>11.577892216170895</v>
      </c>
      <c r="E2806" s="98">
        <v>88.51</v>
      </c>
      <c r="F2806" s="98">
        <f t="shared" si="321"/>
        <v>84.221083043981352</v>
      </c>
      <c r="G2806" s="98">
        <v>80270.494444444441</v>
      </c>
      <c r="H2806" s="98">
        <v>19.802452256944445</v>
      </c>
      <c r="I2806" s="98">
        <v>23366.372872222179</v>
      </c>
      <c r="J2806" s="98">
        <f t="shared" si="317"/>
        <v>68.707547743055557</v>
      </c>
      <c r="K2806" s="98">
        <v>13079.1220703125</v>
      </c>
      <c r="L2806" s="98">
        <f t="shared" si="318"/>
        <v>369.5922744978302</v>
      </c>
      <c r="M2806" s="98">
        <f t="shared" si="320"/>
        <v>372.46730421327737</v>
      </c>
      <c r="N2806" s="98">
        <v>10069.393441569011</v>
      </c>
      <c r="O2806" s="98">
        <v>7186.0074999999997</v>
      </c>
      <c r="P2806" s="98">
        <v>395.7887962961197</v>
      </c>
      <c r="Q2806" s="98">
        <v>26.196521798289485</v>
      </c>
      <c r="R2806" s="98">
        <f t="shared" si="322"/>
        <v>23.526793889694236</v>
      </c>
      <c r="S2806" s="98">
        <f t="shared" si="319"/>
        <v>1571.7913078973691</v>
      </c>
      <c r="T2806" s="101">
        <v>13.567365425072429</v>
      </c>
    </row>
    <row r="2807" spans="2:20" x14ac:dyDescent="0.2">
      <c r="B2807" s="100">
        <v>43777.75</v>
      </c>
      <c r="C2807" s="98">
        <v>12.860790024509447</v>
      </c>
      <c r="D2807" s="98">
        <f t="shared" si="323"/>
        <v>11.58937428282279</v>
      </c>
      <c r="E2807" s="98">
        <v>69.660277777777779</v>
      </c>
      <c r="F2807" s="98">
        <f t="shared" si="321"/>
        <v>83.49645920138876</v>
      </c>
      <c r="G2807" s="98">
        <v>84209.158615817301</v>
      </c>
      <c r="H2807" s="98">
        <v>26.479101562499999</v>
      </c>
      <c r="I2807" s="98">
        <v>24797.53512123333</v>
      </c>
      <c r="J2807" s="98">
        <f t="shared" si="317"/>
        <v>43.18117621527778</v>
      </c>
      <c r="K2807" s="98">
        <v>13079.1220703125</v>
      </c>
      <c r="L2807" s="98">
        <f t="shared" si="318"/>
        <v>374.84976872878923</v>
      </c>
      <c r="M2807" s="98">
        <f t="shared" si="320"/>
        <v>372.59109785447873</v>
      </c>
      <c r="N2807" s="98">
        <v>9940.603426920572</v>
      </c>
      <c r="O2807" s="98">
        <v>7180.8408333333336</v>
      </c>
      <c r="P2807" s="98">
        <v>395.85032407404645</v>
      </c>
      <c r="Q2807" s="98">
        <v>21.000555345257226</v>
      </c>
      <c r="R2807" s="98">
        <f t="shared" si="322"/>
        <v>23.391775325652159</v>
      </c>
      <c r="S2807" s="98">
        <f t="shared" si="319"/>
        <v>1260.0333207154335</v>
      </c>
      <c r="T2807" s="101">
        <v>13.259102367354402</v>
      </c>
    </row>
    <row r="2808" spans="2:20" x14ac:dyDescent="0.2">
      <c r="B2808" s="100">
        <v>43777.791666666664</v>
      </c>
      <c r="C2808" s="98">
        <v>12.885731095208062</v>
      </c>
      <c r="D2808" s="98">
        <f t="shared" si="323"/>
        <v>11.594858547112624</v>
      </c>
      <c r="E2808" s="98">
        <v>74.953888888888883</v>
      </c>
      <c r="F2808" s="98">
        <f t="shared" si="321"/>
        <v>82.264167534722091</v>
      </c>
      <c r="G2808" s="98">
        <v>89051.001923080286</v>
      </c>
      <c r="H2808" s="98">
        <v>26.434168836805554</v>
      </c>
      <c r="I2808" s="98">
        <v>26219.004444444443</v>
      </c>
      <c r="J2808" s="98">
        <f t="shared" si="317"/>
        <v>48.519720052083329</v>
      </c>
      <c r="K2808" s="98">
        <v>13079.1220703125</v>
      </c>
      <c r="L2808" s="98">
        <f t="shared" si="318"/>
        <v>371.23595737437478</v>
      </c>
      <c r="M2808" s="98">
        <f t="shared" si="320"/>
        <v>372.6732845833007</v>
      </c>
      <c r="N2808" s="98">
        <v>9983.0501236979162</v>
      </c>
      <c r="O2808" s="98">
        <v>7182.3725000000004</v>
      </c>
      <c r="P2808" s="98">
        <v>395.79722222222222</v>
      </c>
      <c r="Q2808" s="98">
        <v>24.56126484784744</v>
      </c>
      <c r="R2808" s="98">
        <f t="shared" si="322"/>
        <v>23.299395695602954</v>
      </c>
      <c r="S2808" s="98">
        <f t="shared" si="319"/>
        <v>1473.6758908708464</v>
      </c>
      <c r="T2808" s="101">
        <v>13.275649150522918</v>
      </c>
    </row>
    <row r="2809" spans="2:20" x14ac:dyDescent="0.2">
      <c r="B2809" s="100">
        <v>43777.833333333336</v>
      </c>
      <c r="C2809" s="98">
        <v>12.897811669088421</v>
      </c>
      <c r="D2809" s="98">
        <f t="shared" si="323"/>
        <v>11.591407959074102</v>
      </c>
      <c r="E2809" s="98">
        <v>73.392499999999998</v>
      </c>
      <c r="F2809" s="98">
        <f t="shared" si="321"/>
        <v>81.617558738425785</v>
      </c>
      <c r="G2809" s="98">
        <v>92966.914439438377</v>
      </c>
      <c r="H2809" s="98">
        <v>26.479871961805557</v>
      </c>
      <c r="I2809" s="98">
        <v>27640.02576018525</v>
      </c>
      <c r="J2809" s="98">
        <f t="shared" si="317"/>
        <v>46.912628038194441</v>
      </c>
      <c r="K2809" s="98">
        <v>13079.1220703125</v>
      </c>
      <c r="L2809" s="98">
        <f t="shared" si="318"/>
        <v>373.04471214679796</v>
      </c>
      <c r="M2809" s="98">
        <f t="shared" si="320"/>
        <v>372.81090978766093</v>
      </c>
      <c r="N2809" s="98">
        <v>10029.560672200521</v>
      </c>
      <c r="O2809" s="98">
        <v>7183.2333333333336</v>
      </c>
      <c r="P2809" s="98">
        <v>395.71129629630184</v>
      </c>
      <c r="Q2809" s="98">
        <v>22.666584149503873</v>
      </c>
      <c r="R2809" s="98">
        <f t="shared" si="322"/>
        <v>23.156958762847452</v>
      </c>
      <c r="S2809" s="98">
        <f t="shared" si="319"/>
        <v>1359.9950489702323</v>
      </c>
      <c r="T2809" s="101">
        <v>13.303730789896928</v>
      </c>
    </row>
    <row r="2810" spans="2:20" x14ac:dyDescent="0.2">
      <c r="B2810" s="100">
        <v>43777.875</v>
      </c>
      <c r="C2810" s="98">
        <v>12.666674742169368</v>
      </c>
      <c r="D2810" s="98">
        <f t="shared" si="323"/>
        <v>11.570275400291228</v>
      </c>
      <c r="E2810" s="98">
        <v>60.846666666666664</v>
      </c>
      <c r="F2810" s="98">
        <f t="shared" si="321"/>
        <v>80.136794849536898</v>
      </c>
      <c r="G2810" s="98">
        <v>97600.475000000006</v>
      </c>
      <c r="H2810" s="98">
        <v>19.918565538194443</v>
      </c>
      <c r="I2810" s="98">
        <v>29074.631092592295</v>
      </c>
      <c r="J2810" s="98">
        <f t="shared" si="317"/>
        <v>40.928101128472221</v>
      </c>
      <c r="K2810" s="98">
        <v>13079.1220703125</v>
      </c>
      <c r="L2810" s="98">
        <f t="shared" si="318"/>
        <v>373.16678766029167</v>
      </c>
      <c r="M2810" s="98">
        <f t="shared" si="320"/>
        <v>372.87311958314052</v>
      </c>
      <c r="N2810" s="98">
        <v>9844.7842032877597</v>
      </c>
      <c r="O2810" s="98">
        <v>7185.1625000000004</v>
      </c>
      <c r="P2810" s="98">
        <v>395.53725308641793</v>
      </c>
      <c r="Q2810" s="98">
        <v>22.370465426126287</v>
      </c>
      <c r="R2810" s="98">
        <f t="shared" si="322"/>
        <v>23.08241692004313</v>
      </c>
      <c r="S2810" s="98">
        <f t="shared" si="319"/>
        <v>1342.2279255675771</v>
      </c>
      <c r="T2810" s="101">
        <v>13.242871706485749</v>
      </c>
    </row>
    <row r="2811" spans="2:20" x14ac:dyDescent="0.2">
      <c r="B2811" s="100">
        <v>43777.916666666664</v>
      </c>
      <c r="C2811" s="98">
        <v>12.163338785842061</v>
      </c>
      <c r="D2811" s="98">
        <f t="shared" si="323"/>
        <v>11.531024843293894</v>
      </c>
      <c r="E2811" s="98">
        <v>93.480555555555554</v>
      </c>
      <c r="F2811" s="98">
        <f t="shared" si="321"/>
        <v>80.865290219907266</v>
      </c>
      <c r="G2811" s="98">
        <v>102024.27516666637</v>
      </c>
      <c r="H2811" s="98">
        <v>26.410047743055557</v>
      </c>
      <c r="I2811" s="98">
        <v>30504.694450354462</v>
      </c>
      <c r="J2811" s="98">
        <f t="shared" si="317"/>
        <v>67.070507812499997</v>
      </c>
      <c r="K2811" s="98">
        <v>13079.1220703125</v>
      </c>
      <c r="L2811" s="98">
        <f t="shared" si="318"/>
        <v>371.6243913949902</v>
      </c>
      <c r="M2811" s="98">
        <f t="shared" si="320"/>
        <v>372.86093843380996</v>
      </c>
      <c r="N2811" s="98">
        <v>9557.6914526367182</v>
      </c>
      <c r="O2811" s="98">
        <v>7182.6866666666665</v>
      </c>
      <c r="P2811" s="98">
        <v>395.6202777777778</v>
      </c>
      <c r="Q2811" s="98">
        <v>23.995886382787592</v>
      </c>
      <c r="R2811" s="98">
        <f t="shared" si="322"/>
        <v>23.086770137275106</v>
      </c>
      <c r="S2811" s="98">
        <f t="shared" si="319"/>
        <v>1439.7531829672555</v>
      </c>
      <c r="T2811" s="101">
        <v>12.937177196291483</v>
      </c>
    </row>
    <row r="2812" spans="2:20" x14ac:dyDescent="0.2">
      <c r="B2812" s="100">
        <v>43777.958333333336</v>
      </c>
      <c r="C2812" s="98">
        <v>11.661353639496697</v>
      </c>
      <c r="D2812" s="98">
        <f t="shared" si="323"/>
        <v>11.482606149044988</v>
      </c>
      <c r="E2812" s="98">
        <v>74.920572916666671</v>
      </c>
      <c r="F2812" s="98">
        <f t="shared" si="321"/>
        <v>80.136950665509545</v>
      </c>
      <c r="G2812" s="98">
        <v>107226.21893939443</v>
      </c>
      <c r="H2812" s="98">
        <v>26.405088975694444</v>
      </c>
      <c r="I2812" s="98">
        <v>31923.66138888889</v>
      </c>
      <c r="J2812" s="98">
        <f t="shared" si="317"/>
        <v>48.515483940972231</v>
      </c>
      <c r="K2812" s="98">
        <v>13079.1220703125</v>
      </c>
      <c r="L2812" s="98">
        <f t="shared" si="318"/>
        <v>375.45152273810834</v>
      </c>
      <c r="M2812" s="98">
        <f t="shared" si="320"/>
        <v>372.99290804271658</v>
      </c>
      <c r="N2812" s="98">
        <v>9199.4945182291667</v>
      </c>
      <c r="O2812" s="98">
        <v>7180.4958333333334</v>
      </c>
      <c r="P2812" s="98">
        <v>395.99333333333334</v>
      </c>
      <c r="Q2812" s="98">
        <v>20.541810595225027</v>
      </c>
      <c r="R2812" s="98">
        <f t="shared" si="322"/>
        <v>22.953701762936621</v>
      </c>
      <c r="S2812" s="98">
        <f t="shared" si="319"/>
        <v>1232.5086357135017</v>
      </c>
      <c r="T2812" s="101">
        <v>12.363661055564881</v>
      </c>
    </row>
    <row r="2813" spans="2:20" x14ac:dyDescent="0.2">
      <c r="B2813" s="100">
        <v>43778</v>
      </c>
      <c r="C2813" s="98">
        <v>11.207422085824785</v>
      </c>
      <c r="D2813" s="98">
        <f t="shared" si="323"/>
        <v>11.444278330419889</v>
      </c>
      <c r="E2813" s="98">
        <v>94.93694444444445</v>
      </c>
      <c r="F2813" s="98">
        <f t="shared" si="321"/>
        <v>80.289010850694723</v>
      </c>
      <c r="G2813" s="98">
        <v>112181.87511111048</v>
      </c>
      <c r="H2813" s="98">
        <v>26.453765190972224</v>
      </c>
      <c r="I2813" s="98">
        <v>33345.550259259224</v>
      </c>
      <c r="J2813" s="98">
        <f t="shared" si="317"/>
        <v>68.48317925347223</v>
      </c>
      <c r="K2813" s="98">
        <v>13079.1220703125</v>
      </c>
      <c r="L2813" s="98">
        <f t="shared" si="318"/>
        <v>371.52415189735592</v>
      </c>
      <c r="M2813" s="98">
        <f t="shared" si="320"/>
        <v>372.95220656185074</v>
      </c>
      <c r="N2813" s="98">
        <v>8941.2991613769536</v>
      </c>
      <c r="O2813" s="98">
        <v>7181.3450000000003</v>
      </c>
      <c r="P2813" s="98">
        <v>395.71277777777777</v>
      </c>
      <c r="Q2813" s="98">
        <v>24.188625880421863</v>
      </c>
      <c r="R2813" s="98">
        <f t="shared" si="322"/>
        <v>22.986529015408376</v>
      </c>
      <c r="S2813" s="98">
        <f t="shared" si="319"/>
        <v>1451.3175528253119</v>
      </c>
      <c r="T2813" s="101">
        <v>12.011767021435952</v>
      </c>
    </row>
    <row r="2814" spans="2:20" x14ac:dyDescent="0.2">
      <c r="B2814" s="100">
        <v>43778.041666666664</v>
      </c>
      <c r="C2814" s="98">
        <v>10.19440225289048</v>
      </c>
      <c r="D2814" s="98">
        <f t="shared" si="323"/>
        <v>11.429542820884864</v>
      </c>
      <c r="E2814" s="98">
        <v>82.469796296291875</v>
      </c>
      <c r="F2814" s="98">
        <f t="shared" si="321"/>
        <v>80.182060233410439</v>
      </c>
      <c r="G2814" s="98">
        <v>2272.9833333333331</v>
      </c>
      <c r="H2814" s="98">
        <v>19.939073350694443</v>
      </c>
      <c r="I2814" s="98">
        <v>593.70694444444439</v>
      </c>
      <c r="J2814" s="98">
        <f t="shared" si="317"/>
        <v>62.530722945597432</v>
      </c>
      <c r="K2814" s="98">
        <v>14.532357855902777</v>
      </c>
      <c r="L2814" s="98">
        <f t="shared" si="318"/>
        <v>375.00086604242443</v>
      </c>
      <c r="M2814" s="98">
        <f t="shared" si="320"/>
        <v>372.99156480133144</v>
      </c>
      <c r="N2814" s="98">
        <v>8269.9272782389326</v>
      </c>
      <c r="O2814" s="98">
        <v>7175.4641666666666</v>
      </c>
      <c r="P2814" s="98">
        <v>395.93092592592041</v>
      </c>
      <c r="Q2814" s="98">
        <v>20.930059883495947</v>
      </c>
      <c r="R2814" s="98">
        <f t="shared" si="322"/>
        <v>22.943401485803886</v>
      </c>
      <c r="S2814" s="98">
        <f t="shared" si="319"/>
        <v>1255.8035930097567</v>
      </c>
      <c r="T2814" s="101">
        <v>11.244046719218474</v>
      </c>
    </row>
    <row r="2815" spans="2:20" x14ac:dyDescent="0.2">
      <c r="B2815" s="100">
        <v>43778.083333333336</v>
      </c>
      <c r="C2815" s="98">
        <v>8.9052602578984157</v>
      </c>
      <c r="D2815" s="98">
        <f t="shared" si="323"/>
        <v>11.428524050378549</v>
      </c>
      <c r="E2815" s="98">
        <v>85.138796296252139</v>
      </c>
      <c r="F2815" s="98">
        <f t="shared" si="321"/>
        <v>79.649880449457996</v>
      </c>
      <c r="G2815" s="98">
        <v>7402.9597545239658</v>
      </c>
      <c r="H2815" s="98">
        <v>26.447309027777777</v>
      </c>
      <c r="I2815" s="98">
        <v>1984.3551035784681</v>
      </c>
      <c r="J2815" s="98">
        <f t="shared" si="317"/>
        <v>58.691487268474361</v>
      </c>
      <c r="K2815" s="98">
        <v>0</v>
      </c>
      <c r="L2815" s="98">
        <f t="shared" si="318"/>
        <v>370.23728618119742</v>
      </c>
      <c r="M2815" s="98">
        <f t="shared" si="320"/>
        <v>372.9499949715493</v>
      </c>
      <c r="N2815" s="98">
        <v>7450.7113521321617</v>
      </c>
      <c r="O2815" s="98">
        <v>7176.4449999999997</v>
      </c>
      <c r="P2815" s="98">
        <v>395.03537037034829</v>
      </c>
      <c r="Q2815" s="98">
        <v>24.798084189150895</v>
      </c>
      <c r="R2815" s="98">
        <f t="shared" si="322"/>
        <v>22.955094772375745</v>
      </c>
      <c r="S2815" s="98">
        <f t="shared" si="319"/>
        <v>1487.8850513490538</v>
      </c>
      <c r="T2815" s="101">
        <v>10.099609574358393</v>
      </c>
    </row>
    <row r="2816" spans="2:20" x14ac:dyDescent="0.2">
      <c r="B2816" s="100">
        <v>43778.125</v>
      </c>
      <c r="C2816" s="98">
        <v>7.7236387518306344</v>
      </c>
      <c r="D2816" s="98">
        <f t="shared" si="323"/>
        <v>11.431545173459137</v>
      </c>
      <c r="E2816" s="98">
        <v>77.850185185174141</v>
      </c>
      <c r="F2816" s="98">
        <f t="shared" si="321"/>
        <v>79.250287471062464</v>
      </c>
      <c r="G2816" s="98">
        <v>11896.351732381847</v>
      </c>
      <c r="H2816" s="98">
        <v>26.418500434027777</v>
      </c>
      <c r="I2816" s="98">
        <v>3404.2188888888891</v>
      </c>
      <c r="J2816" s="98">
        <f t="shared" si="317"/>
        <v>51.431684751146364</v>
      </c>
      <c r="K2816" s="98">
        <v>0</v>
      </c>
      <c r="L2816" s="98">
        <f t="shared" si="318"/>
        <v>374.50663955497487</v>
      </c>
      <c r="M2816" s="98">
        <f t="shared" si="320"/>
        <v>372.94297439172072</v>
      </c>
      <c r="N2816" s="98">
        <v>6600.4994344075521</v>
      </c>
      <c r="O2816" s="98">
        <v>7176.774166666667</v>
      </c>
      <c r="P2816" s="98">
        <v>395.55123456789386</v>
      </c>
      <c r="Q2816" s="98">
        <v>21.044595012918968</v>
      </c>
      <c r="R2816" s="98">
        <f t="shared" si="322"/>
        <v>22.95417682339831</v>
      </c>
      <c r="S2816" s="98">
        <f t="shared" si="319"/>
        <v>1262.675700775138</v>
      </c>
      <c r="T2816" s="101">
        <v>8.8028183382357632</v>
      </c>
    </row>
    <row r="2817" spans="2:20" x14ac:dyDescent="0.2">
      <c r="B2817" s="100">
        <v>43778.166666666664</v>
      </c>
      <c r="C2817" s="98">
        <v>6.9220480203628538</v>
      </c>
      <c r="D2817" s="98">
        <f t="shared" si="323"/>
        <v>11.439312099571113</v>
      </c>
      <c r="E2817" s="98">
        <v>70.154722222222219</v>
      </c>
      <c r="F2817" s="98">
        <f t="shared" si="321"/>
        <v>78.570102285877283</v>
      </c>
      <c r="G2817" s="98">
        <v>16911.097222222223</v>
      </c>
      <c r="H2817" s="98">
        <v>26.417936197916667</v>
      </c>
      <c r="I2817" s="98">
        <v>4824.8094305555815</v>
      </c>
      <c r="J2817" s="98">
        <f t="shared" si="317"/>
        <v>43.736786024305552</v>
      </c>
      <c r="K2817" s="98">
        <v>0</v>
      </c>
      <c r="L2817" s="98">
        <f t="shared" si="318"/>
        <v>373.87136368919988</v>
      </c>
      <c r="M2817" s="98">
        <f t="shared" si="320"/>
        <v>373.0553203134811</v>
      </c>
      <c r="N2817" s="98">
        <v>6020.2462817382811</v>
      </c>
      <c r="O2817" s="98">
        <v>7178.1991666666663</v>
      </c>
      <c r="P2817" s="98">
        <v>396.70916666666665</v>
      </c>
      <c r="Q2817" s="98">
        <v>22.837802977466747</v>
      </c>
      <c r="R2817" s="98">
        <f t="shared" si="322"/>
        <v>22.846310068304717</v>
      </c>
      <c r="S2817" s="98">
        <f t="shared" si="319"/>
        <v>1370.2681786480048</v>
      </c>
      <c r="T2817" s="101">
        <v>7.7396941960116639</v>
      </c>
    </row>
    <row r="2818" spans="2:20" x14ac:dyDescent="0.2">
      <c r="B2818" s="100">
        <v>43778.208333333336</v>
      </c>
      <c r="C2818" s="98">
        <v>6.3630808222723294</v>
      </c>
      <c r="D2818" s="98">
        <f t="shared" si="323"/>
        <v>11.450157611962455</v>
      </c>
      <c r="E2818" s="98">
        <v>88.888055555555553</v>
      </c>
      <c r="F2818" s="98">
        <f t="shared" si="321"/>
        <v>79.140472656247667</v>
      </c>
      <c r="G2818" s="98">
        <v>21487.255069444444</v>
      </c>
      <c r="H2818" s="98">
        <v>19.768739149305556</v>
      </c>
      <c r="I2818" s="98">
        <v>6261.4305962963117</v>
      </c>
      <c r="J2818" s="98">
        <f t="shared" si="317"/>
        <v>69.119316406249993</v>
      </c>
      <c r="K2818" s="98">
        <v>0</v>
      </c>
      <c r="L2818" s="98">
        <f t="shared" si="318"/>
        <v>372.98210565788048</v>
      </c>
      <c r="M2818" s="98">
        <f t="shared" si="320"/>
        <v>372.96290241168623</v>
      </c>
      <c r="N2818" s="98">
        <v>5663.2532609049476</v>
      </c>
      <c r="O2818" s="98">
        <v>7178.8666666666668</v>
      </c>
      <c r="P2818" s="98">
        <v>395.60331481481592</v>
      </c>
      <c r="Q2818" s="98">
        <v>22.621209156935414</v>
      </c>
      <c r="R2818" s="98">
        <f t="shared" si="322"/>
        <v>22.911736457754603</v>
      </c>
      <c r="S2818" s="98">
        <f t="shared" si="319"/>
        <v>1357.2725494161248</v>
      </c>
      <c r="T2818" s="101">
        <v>7.1088231424147184</v>
      </c>
    </row>
    <row r="2819" spans="2:20" x14ac:dyDescent="0.2">
      <c r="B2819" s="100">
        <v>43778.25</v>
      </c>
      <c r="C2819" s="98">
        <v>5.9787720329629437</v>
      </c>
      <c r="D2819" s="98">
        <f t="shared" si="323"/>
        <v>11.451009475994022</v>
      </c>
      <c r="E2819" s="98">
        <v>71.168000000003317</v>
      </c>
      <c r="F2819" s="98">
        <f t="shared" si="321"/>
        <v>78.646457995753053</v>
      </c>
      <c r="G2819" s="98">
        <v>26338.311434735591</v>
      </c>
      <c r="H2819" s="98">
        <v>26.388802083333335</v>
      </c>
      <c r="I2819" s="98">
        <v>7691.4113947989044</v>
      </c>
      <c r="J2819" s="98">
        <f t="shared" si="317"/>
        <v>44.779197916669986</v>
      </c>
      <c r="K2819" s="98">
        <v>0</v>
      </c>
      <c r="L2819" s="98">
        <f t="shared" si="318"/>
        <v>374.01837888392311</v>
      </c>
      <c r="M2819" s="98">
        <f t="shared" si="320"/>
        <v>373.13308894251577</v>
      </c>
      <c r="N2819" s="98">
        <v>5528.8079516601565</v>
      </c>
      <c r="O2819" s="98">
        <v>7174.7533333333331</v>
      </c>
      <c r="P2819" s="98">
        <v>396.1871296296186</v>
      </c>
      <c r="Q2819" s="98">
        <v>22.168750745695498</v>
      </c>
      <c r="R2819" s="98">
        <f t="shared" si="322"/>
        <v>22.75300440223317</v>
      </c>
      <c r="S2819" s="98">
        <f t="shared" si="319"/>
        <v>1330.1250447417299</v>
      </c>
      <c r="T2819" s="101">
        <v>6.9094289282779213</v>
      </c>
    </row>
    <row r="2820" spans="2:20" x14ac:dyDescent="0.2">
      <c r="B2820" s="100">
        <v>43778.291666666664</v>
      </c>
      <c r="C2820" s="98">
        <v>5.9066218295849264</v>
      </c>
      <c r="D2820" s="98">
        <f t="shared" si="323"/>
        <v>11.4418142338343</v>
      </c>
      <c r="E2820" s="98">
        <v>75.956944444444446</v>
      </c>
      <c r="F2820" s="98">
        <f t="shared" si="321"/>
        <v>78.386209153160451</v>
      </c>
      <c r="G2820" s="98">
        <v>30529.836111111112</v>
      </c>
      <c r="H2820" s="98">
        <v>26.539270395658264</v>
      </c>
      <c r="I2820" s="98">
        <v>9111.5477777777778</v>
      </c>
      <c r="J2820" s="98">
        <f t="shared" si="317"/>
        <v>49.417674048786182</v>
      </c>
      <c r="K2820" s="98">
        <v>0</v>
      </c>
      <c r="L2820" s="98">
        <f t="shared" si="318"/>
        <v>370.91931085782329</v>
      </c>
      <c r="M2820" s="98">
        <f t="shared" si="320"/>
        <v>372.93544912085457</v>
      </c>
      <c r="N2820" s="98">
        <v>5542.4856583658857</v>
      </c>
      <c r="O2820" s="98">
        <v>7179.21</v>
      </c>
      <c r="P2820" s="98">
        <v>395.4592283950663</v>
      </c>
      <c r="Q2820" s="98">
        <v>24.539917537243003</v>
      </c>
      <c r="R2820" s="98">
        <f t="shared" si="322"/>
        <v>22.920220484182519</v>
      </c>
      <c r="S2820" s="98">
        <f t="shared" si="319"/>
        <v>1472.3950522345801</v>
      </c>
      <c r="T2820" s="101">
        <v>6.8772048267503525</v>
      </c>
    </row>
    <row r="2821" spans="2:20" x14ac:dyDescent="0.2">
      <c r="B2821" s="100">
        <v>43778.333333333336</v>
      </c>
      <c r="C2821" s="98">
        <v>6.4334076630639743</v>
      </c>
      <c r="D2821" s="98">
        <f t="shared" si="323"/>
        <v>11.392038837793423</v>
      </c>
      <c r="E2821" s="98">
        <v>72.672661290323987</v>
      </c>
      <c r="F2821" s="98">
        <f t="shared" si="321"/>
        <v>78.443740468498021</v>
      </c>
      <c r="G2821" s="98">
        <v>34827.378761575354</v>
      </c>
      <c r="H2821" s="98">
        <v>26.3271484375</v>
      </c>
      <c r="I2821" s="98">
        <v>10532.501111111185</v>
      </c>
      <c r="J2821" s="98">
        <f t="shared" si="317"/>
        <v>46.345512852823987</v>
      </c>
      <c r="K2821" s="98">
        <v>0</v>
      </c>
      <c r="L2821" s="98">
        <f t="shared" si="318"/>
        <v>376.69353426132523</v>
      </c>
      <c r="M2821" s="98">
        <f t="shared" si="320"/>
        <v>373.15482938713149</v>
      </c>
      <c r="N2821" s="98">
        <v>5829.9156616210939</v>
      </c>
      <c r="O2821" s="98">
        <v>7173.8091666666669</v>
      </c>
      <c r="P2821" s="98">
        <v>396.30666666666667</v>
      </c>
      <c r="Q2821" s="98">
        <v>19.613132405341474</v>
      </c>
      <c r="R2821" s="98">
        <f t="shared" si="322"/>
        <v>22.715663391773045</v>
      </c>
      <c r="S2821" s="98">
        <f t="shared" si="319"/>
        <v>1176.7879443204884</v>
      </c>
      <c r="T2821" s="101">
        <v>7.1294468691613941</v>
      </c>
    </row>
    <row r="2822" spans="2:20" x14ac:dyDescent="0.2">
      <c r="B2822" s="100">
        <v>43778.375</v>
      </c>
      <c r="C2822" s="98">
        <v>8.5726856484822935</v>
      </c>
      <c r="D2822" s="98">
        <f t="shared" si="323"/>
        <v>11.240369533947449</v>
      </c>
      <c r="E2822" s="98">
        <v>73.934444444444438</v>
      </c>
      <c r="F2822" s="98">
        <f t="shared" si="321"/>
        <v>77.513485838868391</v>
      </c>
      <c r="G2822" s="98">
        <v>39244.580817610426</v>
      </c>
      <c r="H2822" s="98">
        <v>19.701236979166666</v>
      </c>
      <c r="I2822" s="98">
        <v>11966.929166666667</v>
      </c>
      <c r="J2822" s="98">
        <f t="shared" ref="J2822:J2885" si="324">E2822-H2822</f>
        <v>54.233207465277772</v>
      </c>
      <c r="K2822" s="98">
        <v>0</v>
      </c>
      <c r="L2822" s="98">
        <f t="shared" ref="L2822:L2885" si="325">P2822-Q2822</f>
        <v>373.04068257999825</v>
      </c>
      <c r="M2822" s="98">
        <f t="shared" si="320"/>
        <v>373.12357362781432</v>
      </c>
      <c r="N2822" s="98">
        <v>7173.1898640950521</v>
      </c>
      <c r="O2822" s="98">
        <v>7181.4191666666666</v>
      </c>
      <c r="P2822" s="98">
        <v>396.25638888888886</v>
      </c>
      <c r="Q2822" s="98">
        <v>23.215706308890624</v>
      </c>
      <c r="R2822" s="98">
        <f t="shared" si="322"/>
        <v>22.753854593477186</v>
      </c>
      <c r="S2822" s="98">
        <f t="shared" ref="S2822:S2885" si="326">Q2822*60</f>
        <v>1392.9423785334375</v>
      </c>
      <c r="T2822" s="101">
        <v>8.3343499328030486</v>
      </c>
    </row>
    <row r="2823" spans="2:20" x14ac:dyDescent="0.2">
      <c r="B2823" s="100">
        <v>43778.416666666664</v>
      </c>
      <c r="C2823" s="98">
        <v>11.914720255024731</v>
      </c>
      <c r="D2823" s="98">
        <f t="shared" si="323"/>
        <v>11.080894564888437</v>
      </c>
      <c r="E2823" s="98">
        <v>68.204183006543246</v>
      </c>
      <c r="F2823" s="98">
        <f t="shared" si="321"/>
        <v>77.33485226043733</v>
      </c>
      <c r="G2823" s="98">
        <v>43345.274513170982</v>
      </c>
      <c r="H2823" s="98">
        <v>26.285785590277779</v>
      </c>
      <c r="I2823" s="98">
        <v>13396.878459915486</v>
      </c>
      <c r="J2823" s="98">
        <f t="shared" si="324"/>
        <v>41.918397416265464</v>
      </c>
      <c r="K2823" s="98">
        <v>0</v>
      </c>
      <c r="L2823" s="98">
        <f t="shared" si="325"/>
        <v>375.74579879371339</v>
      </c>
      <c r="M2823" s="98">
        <f t="shared" si="320"/>
        <v>373.21846632058509</v>
      </c>
      <c r="N2823" s="98">
        <v>9395.6119466145828</v>
      </c>
      <c r="O2823" s="98">
        <v>7182.9949999999999</v>
      </c>
      <c r="P2823" s="98">
        <v>395.7515740740796</v>
      </c>
      <c r="Q2823" s="98">
        <v>20.005775280366198</v>
      </c>
      <c r="R2823" s="98">
        <f t="shared" si="322"/>
        <v>22.638298320459821</v>
      </c>
      <c r="S2823" s="98">
        <f t="shared" si="326"/>
        <v>1200.3465168219718</v>
      </c>
      <c r="T2823" s="101">
        <v>11.201239540938598</v>
      </c>
    </row>
    <row r="2824" spans="2:20" x14ac:dyDescent="0.2">
      <c r="B2824" s="100">
        <v>43778.458333333336</v>
      </c>
      <c r="C2824" s="98">
        <v>14.468237401909299</v>
      </c>
      <c r="D2824" s="98">
        <f t="shared" si="323"/>
        <v>11.0150840975489</v>
      </c>
      <c r="E2824" s="98">
        <v>74.454722222222216</v>
      </c>
      <c r="F2824" s="98">
        <f t="shared" si="321"/>
        <v>77.463054420932068</v>
      </c>
      <c r="G2824" s="98">
        <v>48126.936111111114</v>
      </c>
      <c r="H2824" s="98">
        <v>26.453645833333333</v>
      </c>
      <c r="I2824" s="98">
        <v>14815.781666666666</v>
      </c>
      <c r="J2824" s="98">
        <f t="shared" si="324"/>
        <v>48.001076388888883</v>
      </c>
      <c r="K2824" s="98">
        <v>0</v>
      </c>
      <c r="L2824" s="98">
        <f t="shared" si="325"/>
        <v>373.55326303042472</v>
      </c>
      <c r="M2824" s="98">
        <f t="shared" si="320"/>
        <v>373.22000499368897</v>
      </c>
      <c r="N2824" s="98">
        <v>11169.305349934895</v>
      </c>
      <c r="O2824" s="98">
        <v>7369.3208333333332</v>
      </c>
      <c r="P2824" s="98">
        <v>396.42055555555555</v>
      </c>
      <c r="Q2824" s="98">
        <v>22.867292525130843</v>
      </c>
      <c r="R2824" s="98">
        <f t="shared" si="322"/>
        <v>22.639221067108494</v>
      </c>
      <c r="S2824" s="98">
        <f t="shared" si="326"/>
        <v>1372.0375515078506</v>
      </c>
      <c r="T2824" s="101">
        <v>13.924382581221613</v>
      </c>
    </row>
    <row r="2825" spans="2:20" x14ac:dyDescent="0.2">
      <c r="B2825" s="100">
        <v>43778.5</v>
      </c>
      <c r="C2825" s="98">
        <v>15.821121020729446</v>
      </c>
      <c r="D2825" s="98">
        <f t="shared" si="323"/>
        <v>11.021612299773095</v>
      </c>
      <c r="E2825" s="98">
        <v>78.113043981488374</v>
      </c>
      <c r="F2825" s="98">
        <f t="shared" si="321"/>
        <v>77.623192827568161</v>
      </c>
      <c r="G2825" s="98">
        <v>52612.241203702688</v>
      </c>
      <c r="H2825" s="98">
        <v>26.554958767361111</v>
      </c>
      <c r="I2825" s="98">
        <v>16238.943091666657</v>
      </c>
      <c r="J2825" s="98">
        <f t="shared" si="324"/>
        <v>51.55808521412726</v>
      </c>
      <c r="K2825" s="98">
        <v>0</v>
      </c>
      <c r="L2825" s="98">
        <f t="shared" si="325"/>
        <v>376.52030368405917</v>
      </c>
      <c r="M2825" s="98">
        <f t="shared" si="320"/>
        <v>373.26169611264794</v>
      </c>
      <c r="N2825" s="98">
        <v>11897.820597330729</v>
      </c>
      <c r="O2825" s="98">
        <v>7723.2133333333331</v>
      </c>
      <c r="P2825" s="98">
        <v>396.37689814817577</v>
      </c>
      <c r="Q2825" s="98">
        <v>19.856594464116625</v>
      </c>
      <c r="R2825" s="98">
        <f t="shared" si="322"/>
        <v>22.619254485187639</v>
      </c>
      <c r="S2825" s="98">
        <f t="shared" si="326"/>
        <v>1191.3956678469976</v>
      </c>
      <c r="T2825" s="101">
        <v>15.543192276553729</v>
      </c>
    </row>
    <row r="2826" spans="2:20" x14ac:dyDescent="0.2">
      <c r="B2826" s="100">
        <v>43778.541666666664</v>
      </c>
      <c r="C2826" s="98">
        <v>15.748237885015293</v>
      </c>
      <c r="D2826" s="98">
        <f t="shared" si="323"/>
        <v>11.060234552147584</v>
      </c>
      <c r="E2826" s="98">
        <v>59.358611111111109</v>
      </c>
      <c r="F2826" s="98">
        <f t="shared" si="321"/>
        <v>75.989989123864305</v>
      </c>
      <c r="G2826" s="98">
        <v>56768.562691131832</v>
      </c>
      <c r="H2826" s="98">
        <v>19.94091796875</v>
      </c>
      <c r="I2826" s="98">
        <v>17673.44611111156</v>
      </c>
      <c r="J2826" s="98">
        <f t="shared" si="324"/>
        <v>39.417693142361109</v>
      </c>
      <c r="K2826" s="98">
        <v>0</v>
      </c>
      <c r="L2826" s="98">
        <f t="shared" si="325"/>
        <v>373.75667966307452</v>
      </c>
      <c r="M2826" s="98">
        <f t="shared" si="320"/>
        <v>373.36628118235308</v>
      </c>
      <c r="N2826" s="98">
        <v>11926.101670735678</v>
      </c>
      <c r="O2826" s="98">
        <v>7747.6416666666664</v>
      </c>
      <c r="P2826" s="98">
        <v>396.28055555555557</v>
      </c>
      <c r="Q2826" s="98">
        <v>22.523875892481044</v>
      </c>
      <c r="R2826" s="98">
        <f t="shared" si="322"/>
        <v>22.53362774881586</v>
      </c>
      <c r="S2826" s="98">
        <f t="shared" si="326"/>
        <v>1351.4325535488626</v>
      </c>
      <c r="T2826" s="101">
        <v>16.27130966308685</v>
      </c>
    </row>
    <row r="2827" spans="2:20" x14ac:dyDescent="0.2">
      <c r="B2827" s="100">
        <v>43778.583333333336</v>
      </c>
      <c r="C2827" s="98">
        <v>14.715913486303762</v>
      </c>
      <c r="D2827" s="98">
        <f t="shared" si="323"/>
        <v>11.082320348857456</v>
      </c>
      <c r="E2827" s="98">
        <v>85.63666666666667</v>
      </c>
      <c r="F2827" s="98">
        <f t="shared" si="321"/>
        <v>76.260926623864307</v>
      </c>
      <c r="G2827" s="98">
        <v>61104.350444444186</v>
      </c>
      <c r="H2827" s="98">
        <v>26.742621527777779</v>
      </c>
      <c r="I2827" s="98">
        <v>19102.879571026599</v>
      </c>
      <c r="J2827" s="98">
        <f t="shared" si="324"/>
        <v>58.894045138888892</v>
      </c>
      <c r="K2827" s="98">
        <v>0</v>
      </c>
      <c r="L2827" s="98">
        <f t="shared" si="325"/>
        <v>371.87880006459437</v>
      </c>
      <c r="M2827" s="98">
        <f t="shared" si="320"/>
        <v>373.2888664084673</v>
      </c>
      <c r="N2827" s="98">
        <v>11316.964495442708</v>
      </c>
      <c r="O2827" s="98">
        <v>7423.83</v>
      </c>
      <c r="P2827" s="98">
        <v>395.69425925925373</v>
      </c>
      <c r="Q2827" s="98">
        <v>23.815459194659358</v>
      </c>
      <c r="R2827" s="98">
        <f t="shared" si="322"/>
        <v>22.605944098211072</v>
      </c>
      <c r="S2827" s="98">
        <f t="shared" si="326"/>
        <v>1428.9275516795615</v>
      </c>
      <c r="T2827" s="101">
        <v>15.7529723119499</v>
      </c>
    </row>
    <row r="2828" spans="2:20" x14ac:dyDescent="0.2">
      <c r="B2828" s="100">
        <v>43778.625</v>
      </c>
      <c r="C2828" s="98">
        <v>13.805740801174737</v>
      </c>
      <c r="D2828" s="98">
        <f t="shared" si="323"/>
        <v>11.086651781052772</v>
      </c>
      <c r="E2828" s="98">
        <v>70.170833333333334</v>
      </c>
      <c r="F2828" s="98">
        <f t="shared" si="321"/>
        <v>76.352535420160606</v>
      </c>
      <c r="G2828" s="98">
        <v>65187.498692815039</v>
      </c>
      <c r="H2828" s="98">
        <v>26.788313802083334</v>
      </c>
      <c r="I2828" s="98">
        <v>20521.8</v>
      </c>
      <c r="J2828" s="98">
        <f t="shared" si="324"/>
        <v>43.382519531249997</v>
      </c>
      <c r="K2828" s="98">
        <v>0</v>
      </c>
      <c r="L2828" s="98">
        <f t="shared" si="325"/>
        <v>374.67162887253284</v>
      </c>
      <c r="M2828" s="98">
        <f t="shared" si="320"/>
        <v>373.44039112724454</v>
      </c>
      <c r="N2828" s="98">
        <v>10790.995992838541</v>
      </c>
      <c r="O2828" s="98">
        <v>7254.1424999999999</v>
      </c>
      <c r="P2828" s="98">
        <v>395.92759259258708</v>
      </c>
      <c r="Q2828" s="98">
        <v>21.255963720054261</v>
      </c>
      <c r="R2828" s="98">
        <f t="shared" si="322"/>
        <v>22.450473584680541</v>
      </c>
      <c r="S2828" s="98">
        <f t="shared" si="326"/>
        <v>1275.3578232032557</v>
      </c>
      <c r="T2828" s="101">
        <v>14.853509668942294</v>
      </c>
    </row>
    <row r="2829" spans="2:20" x14ac:dyDescent="0.2">
      <c r="B2829" s="100">
        <v>43778.666666666664</v>
      </c>
      <c r="C2829" s="98">
        <v>13.608825673445438</v>
      </c>
      <c r="D2829" s="98">
        <f t="shared" si="323"/>
        <v>11.101135661067405</v>
      </c>
      <c r="E2829" s="98">
        <v>77.084722222222226</v>
      </c>
      <c r="F2829" s="98">
        <f t="shared" si="321"/>
        <v>76.748241438679131</v>
      </c>
      <c r="G2829" s="98">
        <v>69906.486997628745</v>
      </c>
      <c r="H2829" s="98">
        <v>26.848101128472223</v>
      </c>
      <c r="I2829" s="98">
        <v>21943.82120555556</v>
      </c>
      <c r="J2829" s="98">
        <f t="shared" si="324"/>
        <v>50.236621093750003</v>
      </c>
      <c r="K2829" s="98">
        <v>0</v>
      </c>
      <c r="L2829" s="98">
        <f t="shared" si="325"/>
        <v>372.85445745264906</v>
      </c>
      <c r="M2829" s="98">
        <f t="shared" si="320"/>
        <v>373.36419440451391</v>
      </c>
      <c r="N2829" s="98">
        <v>10649.330914713542</v>
      </c>
      <c r="O2829" s="98">
        <v>7254.6183333333329</v>
      </c>
      <c r="P2829" s="98">
        <v>396.13083333333333</v>
      </c>
      <c r="Q2829" s="98">
        <v>23.276375880684288</v>
      </c>
      <c r="R2829" s="98">
        <f t="shared" si="322"/>
        <v>22.537179566670417</v>
      </c>
      <c r="S2829" s="98">
        <f t="shared" si="326"/>
        <v>1396.5825528410573</v>
      </c>
      <c r="T2829" s="101">
        <v>14.33190544154909</v>
      </c>
    </row>
    <row r="2830" spans="2:20" x14ac:dyDescent="0.2">
      <c r="B2830" s="100">
        <v>43778.708333333336</v>
      </c>
      <c r="C2830" s="98">
        <v>12.996608764639079</v>
      </c>
      <c r="D2830" s="98">
        <f t="shared" si="323"/>
        <v>11.100935192072063</v>
      </c>
      <c r="E2830" s="98">
        <v>72.340833333333336</v>
      </c>
      <c r="F2830" s="98">
        <f t="shared" si="321"/>
        <v>76.074526160901357</v>
      </c>
      <c r="G2830" s="98">
        <v>73980.44505050368</v>
      </c>
      <c r="H2830" s="98">
        <v>20.088335503472223</v>
      </c>
      <c r="I2830" s="98">
        <v>23379.788205556273</v>
      </c>
      <c r="J2830" s="98">
        <f t="shared" si="324"/>
        <v>52.252497829861113</v>
      </c>
      <c r="K2830" s="98">
        <v>0</v>
      </c>
      <c r="L2830" s="98">
        <f t="shared" si="325"/>
        <v>376.02309507249441</v>
      </c>
      <c r="M2830" s="98">
        <f t="shared" si="320"/>
        <v>373.63214526179155</v>
      </c>
      <c r="N2830" s="98">
        <v>10273.664426269532</v>
      </c>
      <c r="O2830" s="98">
        <v>7195.03</v>
      </c>
      <c r="P2830" s="98">
        <v>396.04</v>
      </c>
      <c r="Q2830" s="98">
        <v>20.016904927505593</v>
      </c>
      <c r="R2830" s="98">
        <f t="shared" si="322"/>
        <v>22.279695530387752</v>
      </c>
      <c r="S2830" s="98">
        <f t="shared" si="326"/>
        <v>1201.0142956503355</v>
      </c>
      <c r="T2830" s="101">
        <v>13.974903540677495</v>
      </c>
    </row>
    <row r="2831" spans="2:20" x14ac:dyDescent="0.2">
      <c r="B2831" s="100">
        <v>43778.75</v>
      </c>
      <c r="C2831" s="98">
        <v>12.851620146045461</v>
      </c>
      <c r="D2831" s="98">
        <f t="shared" si="323"/>
        <v>11.10055311380273</v>
      </c>
      <c r="E2831" s="98">
        <v>62.223333333333336</v>
      </c>
      <c r="F2831" s="98">
        <f t="shared" si="321"/>
        <v>75.764653475716173</v>
      </c>
      <c r="G2831" s="98">
        <v>78610.416666666672</v>
      </c>
      <c r="H2831" s="98">
        <v>26.908821614583335</v>
      </c>
      <c r="I2831" s="98">
        <v>24809.847828389953</v>
      </c>
      <c r="J2831" s="98">
        <f t="shared" si="324"/>
        <v>35.314511718749998</v>
      </c>
      <c r="K2831" s="98">
        <v>0</v>
      </c>
      <c r="L2831" s="98">
        <f t="shared" si="325"/>
        <v>372.70275614020312</v>
      </c>
      <c r="M2831" s="98">
        <f t="shared" si="320"/>
        <v>373.54268640393383</v>
      </c>
      <c r="N2831" s="98">
        <v>10015.179736328126</v>
      </c>
      <c r="O2831" s="98">
        <v>7184.4975000000004</v>
      </c>
      <c r="P2831" s="98">
        <v>395.72444444442789</v>
      </c>
      <c r="Q2831" s="98">
        <v>23.021688304224774</v>
      </c>
      <c r="R2831" s="98">
        <f t="shared" si="322"/>
        <v>22.363909403678065</v>
      </c>
      <c r="S2831" s="98">
        <f t="shared" si="326"/>
        <v>1381.3012982534865</v>
      </c>
      <c r="T2831" s="101">
        <v>13.348721674266207</v>
      </c>
    </row>
    <row r="2832" spans="2:20" x14ac:dyDescent="0.2">
      <c r="B2832" s="100">
        <v>43778.791666666664</v>
      </c>
      <c r="C2832" s="98">
        <v>13.007916617569411</v>
      </c>
      <c r="D2832" s="98">
        <f t="shared" si="323"/>
        <v>11.105644177234453</v>
      </c>
      <c r="E2832" s="98">
        <v>79.530833333333334</v>
      </c>
      <c r="F2832" s="98">
        <f t="shared" si="321"/>
        <v>75.955359494234685</v>
      </c>
      <c r="G2832" s="98">
        <v>82679.977020203398</v>
      </c>
      <c r="H2832" s="98">
        <v>26.868185763888889</v>
      </c>
      <c r="I2832" s="98">
        <v>26230.014166666668</v>
      </c>
      <c r="J2832" s="98">
        <f t="shared" si="324"/>
        <v>52.662647569444445</v>
      </c>
      <c r="K2832" s="98">
        <v>0</v>
      </c>
      <c r="L2832" s="98">
        <f t="shared" si="325"/>
        <v>376.06490206045822</v>
      </c>
      <c r="M2832" s="98">
        <f t="shared" si="320"/>
        <v>373.74389243252057</v>
      </c>
      <c r="N2832" s="98">
        <v>10101.967272135416</v>
      </c>
      <c r="O2832" s="98">
        <v>7187.038333333333</v>
      </c>
      <c r="P2832" s="98">
        <v>395.6877777777778</v>
      </c>
      <c r="Q2832" s="98">
        <v>19.622875717319548</v>
      </c>
      <c r="R2832" s="98">
        <f t="shared" si="322"/>
        <v>22.158143189906067</v>
      </c>
      <c r="S2832" s="98">
        <f t="shared" si="326"/>
        <v>1177.3725430391728</v>
      </c>
      <c r="T2832" s="101">
        <v>13.441883070813493</v>
      </c>
    </row>
    <row r="2833" spans="2:20" x14ac:dyDescent="0.2">
      <c r="B2833" s="100">
        <v>43778.833333333336</v>
      </c>
      <c r="C2833" s="98">
        <v>12.969827587869432</v>
      </c>
      <c r="D2833" s="98">
        <f t="shared" si="323"/>
        <v>11.108644840516995</v>
      </c>
      <c r="E2833" s="98">
        <v>58.406111111111109</v>
      </c>
      <c r="F2833" s="98">
        <f t="shared" si="321"/>
        <v>75.330926623864329</v>
      </c>
      <c r="G2833" s="98">
        <v>86922.599764593106</v>
      </c>
      <c r="H2833" s="98">
        <v>26.651898871527777</v>
      </c>
      <c r="I2833" s="98">
        <v>27650.963484259315</v>
      </c>
      <c r="J2833" s="98">
        <f t="shared" si="324"/>
        <v>31.754212239583332</v>
      </c>
      <c r="K2833" s="98">
        <v>0</v>
      </c>
      <c r="L2833" s="98">
        <f t="shared" si="325"/>
        <v>371.99237237763748</v>
      </c>
      <c r="M2833" s="98">
        <f t="shared" si="320"/>
        <v>373.7000449421389</v>
      </c>
      <c r="N2833" s="98">
        <v>10126.271436360677</v>
      </c>
      <c r="O2833" s="98">
        <v>7188.0749999999998</v>
      </c>
      <c r="P2833" s="98">
        <v>395.26425925923718</v>
      </c>
      <c r="Q2833" s="98">
        <v>23.27188688159972</v>
      </c>
      <c r="R2833" s="98">
        <f t="shared" si="322"/>
        <v>22.183364137076733</v>
      </c>
      <c r="S2833" s="98">
        <f t="shared" si="326"/>
        <v>1396.3132128959833</v>
      </c>
      <c r="T2833" s="101">
        <v>13.480684797537203</v>
      </c>
    </row>
    <row r="2834" spans="2:20" x14ac:dyDescent="0.2">
      <c r="B2834" s="100">
        <v>43778.875</v>
      </c>
      <c r="C2834" s="98">
        <v>12.426608163867559</v>
      </c>
      <c r="D2834" s="98">
        <f t="shared" si="323"/>
        <v>11.098642066421087</v>
      </c>
      <c r="E2834" s="98">
        <v>83.685277777777785</v>
      </c>
      <c r="F2834" s="98">
        <f t="shared" si="321"/>
        <v>76.282535420160613</v>
      </c>
      <c r="G2834" s="98">
        <v>91017.843324074085</v>
      </c>
      <c r="H2834" s="98">
        <v>20.127343385272379</v>
      </c>
      <c r="I2834" s="98">
        <v>29085.946762036841</v>
      </c>
      <c r="J2834" s="98">
        <f t="shared" si="324"/>
        <v>63.557934392505402</v>
      </c>
      <c r="K2834" s="98">
        <v>0</v>
      </c>
      <c r="L2834" s="98">
        <f t="shared" si="325"/>
        <v>374.26768906896729</v>
      </c>
      <c r="M2834" s="98">
        <f t="shared" si="320"/>
        <v>373.74591583416708</v>
      </c>
      <c r="N2834" s="98">
        <v>9715.1626147460938</v>
      </c>
      <c r="O2834" s="98">
        <v>7189.5166666666664</v>
      </c>
      <c r="P2834" s="98">
        <v>395.58023148150909</v>
      </c>
      <c r="Q2834" s="98">
        <v>21.312542412541806</v>
      </c>
      <c r="R2834" s="98">
        <f t="shared" si="322"/>
        <v>22.139284011510714</v>
      </c>
      <c r="S2834" s="98">
        <f t="shared" si="326"/>
        <v>1278.7525447525084</v>
      </c>
      <c r="T2834" s="101">
        <v>13.282956450515323</v>
      </c>
    </row>
    <row r="2835" spans="2:20" x14ac:dyDescent="0.2">
      <c r="B2835" s="100">
        <v>43778.916666666664</v>
      </c>
      <c r="C2835" s="98">
        <v>11.702462663030666</v>
      </c>
      <c r="D2835" s="98">
        <f t="shared" si="323"/>
        <v>11.079438894637278</v>
      </c>
      <c r="E2835" s="98">
        <v>82.305864197559032</v>
      </c>
      <c r="F2835" s="98">
        <f t="shared" si="321"/>
        <v>75.816923280244097</v>
      </c>
      <c r="G2835" s="98">
        <v>95706.001010097127</v>
      </c>
      <c r="H2835" s="98">
        <v>26.579231770833335</v>
      </c>
      <c r="I2835" s="98">
        <v>30515.159792843595</v>
      </c>
      <c r="J2835" s="98">
        <f t="shared" si="324"/>
        <v>55.7266324267257</v>
      </c>
      <c r="K2835" s="98">
        <v>0</v>
      </c>
      <c r="L2835" s="98">
        <f t="shared" si="325"/>
        <v>373.18790508158509</v>
      </c>
      <c r="M2835" s="98">
        <f t="shared" si="320"/>
        <v>373.81106223777516</v>
      </c>
      <c r="N2835" s="98">
        <v>9256.1684773763027</v>
      </c>
      <c r="O2835" s="98">
        <v>7183.08</v>
      </c>
      <c r="P2835" s="98">
        <v>395.7477777777778</v>
      </c>
      <c r="Q2835" s="98">
        <v>22.559872696192727</v>
      </c>
      <c r="R2835" s="98">
        <f t="shared" si="322"/>
        <v>22.079450107902591</v>
      </c>
      <c r="S2835" s="98">
        <f t="shared" si="326"/>
        <v>1353.5923617715637</v>
      </c>
      <c r="T2835" s="101">
        <v>12.461405766589952</v>
      </c>
    </row>
    <row r="2836" spans="2:20" x14ac:dyDescent="0.2">
      <c r="B2836" s="100">
        <v>43778.958333333336</v>
      </c>
      <c r="C2836" s="98">
        <v>11.376345557548856</v>
      </c>
      <c r="D2836" s="98">
        <f t="shared" si="323"/>
        <v>11.06756355788945</v>
      </c>
      <c r="E2836" s="98">
        <v>94.046388888888885</v>
      </c>
      <c r="F2836" s="98">
        <f t="shared" si="321"/>
        <v>76.613832279086694</v>
      </c>
      <c r="G2836" s="98">
        <v>101295.15185184478</v>
      </c>
      <c r="H2836" s="98">
        <v>26.445735677083334</v>
      </c>
      <c r="I2836" s="98">
        <v>31934.658333333333</v>
      </c>
      <c r="J2836" s="98">
        <f t="shared" si="324"/>
        <v>67.60065321180555</v>
      </c>
      <c r="K2836" s="98">
        <v>0</v>
      </c>
      <c r="L2836" s="98">
        <f t="shared" si="325"/>
        <v>371.50804782689858</v>
      </c>
      <c r="M2836" s="98">
        <f t="shared" si="320"/>
        <v>373.64675078314144</v>
      </c>
      <c r="N2836" s="98">
        <v>8981.770221354167</v>
      </c>
      <c r="O2836" s="98">
        <v>7178.7716666666665</v>
      </c>
      <c r="P2836" s="98">
        <v>395.4686111111111</v>
      </c>
      <c r="Q2836" s="98">
        <v>23.960563284212515</v>
      </c>
      <c r="R2836" s="98">
        <f t="shared" si="322"/>
        <v>22.221898136610406</v>
      </c>
      <c r="S2836" s="98">
        <f t="shared" si="326"/>
        <v>1437.6337970527509</v>
      </c>
      <c r="T2836" s="101">
        <v>12.033666848209235</v>
      </c>
    </row>
    <row r="2837" spans="2:20" x14ac:dyDescent="0.2">
      <c r="B2837" s="100">
        <v>43779</v>
      </c>
      <c r="C2837" s="98">
        <v>10.809466784794608</v>
      </c>
      <c r="D2837" s="98">
        <f t="shared" si="323"/>
        <v>11.050982087013196</v>
      </c>
      <c r="E2837" s="98">
        <v>78.59025252523729</v>
      </c>
      <c r="F2837" s="98">
        <f t="shared" si="321"/>
        <v>75.932720115786395</v>
      </c>
      <c r="G2837" s="98">
        <v>106016.58819444444</v>
      </c>
      <c r="H2837" s="98">
        <v>26.301271339699369</v>
      </c>
      <c r="I2837" s="98">
        <v>33355.827500000072</v>
      </c>
      <c r="J2837" s="98">
        <f t="shared" si="324"/>
        <v>52.288981185537921</v>
      </c>
      <c r="K2837" s="98">
        <v>0</v>
      </c>
      <c r="L2837" s="98">
        <f t="shared" si="325"/>
        <v>374.87407407154222</v>
      </c>
      <c r="M2837" s="98">
        <f t="shared" si="320"/>
        <v>373.78633087373254</v>
      </c>
      <c r="N2837" s="98">
        <v>8665.2377827962246</v>
      </c>
      <c r="O2837" s="98">
        <v>7183.1516666666666</v>
      </c>
      <c r="P2837" s="98">
        <v>395.7515123456468</v>
      </c>
      <c r="Q2837" s="98">
        <v>20.877438274104563</v>
      </c>
      <c r="R2837" s="98">
        <f t="shared" si="322"/>
        <v>22.083931986347181</v>
      </c>
      <c r="S2837" s="98">
        <f t="shared" si="326"/>
        <v>1252.6462964462737</v>
      </c>
      <c r="T2837" s="101">
        <v>11.634712726044592</v>
      </c>
    </row>
    <row r="2838" spans="2:20" x14ac:dyDescent="0.2">
      <c r="B2838" s="100">
        <v>43779.041666666664</v>
      </c>
      <c r="C2838" s="98">
        <v>9.7837571236110144</v>
      </c>
      <c r="D2838" s="98">
        <f t="shared" si="323"/>
        <v>11.033871873293217</v>
      </c>
      <c r="E2838" s="98">
        <v>73.616388888888892</v>
      </c>
      <c r="F2838" s="98">
        <f t="shared" si="321"/>
        <v>75.563828140477938</v>
      </c>
      <c r="G2838" s="98">
        <v>2520.4277777777779</v>
      </c>
      <c r="H2838" s="98">
        <v>19.812360749422886</v>
      </c>
      <c r="I2838" s="98">
        <v>603.62722222222226</v>
      </c>
      <c r="J2838" s="98">
        <f t="shared" si="324"/>
        <v>53.804028139466006</v>
      </c>
      <c r="K2838" s="98">
        <v>0</v>
      </c>
      <c r="L2838" s="98">
        <f t="shared" si="325"/>
        <v>277.36639605649225</v>
      </c>
      <c r="M2838" s="98">
        <f t="shared" si="320"/>
        <v>369.718227957652</v>
      </c>
      <c r="N2838" s="98">
        <v>7922.3648918151857</v>
      </c>
      <c r="O2838" s="98">
        <v>5847.4716666666664</v>
      </c>
      <c r="P2838" s="98">
        <v>291.17074074072968</v>
      </c>
      <c r="Q2838" s="98">
        <v>13.804344684237407</v>
      </c>
      <c r="R2838" s="98">
        <f t="shared" si="322"/>
        <v>21.787027186378079</v>
      </c>
      <c r="S2838" s="98">
        <f t="shared" si="326"/>
        <v>828.2606810542444</v>
      </c>
      <c r="T2838" s="101">
        <v>11.981030109347776</v>
      </c>
    </row>
    <row r="2839" spans="2:20" x14ac:dyDescent="0.2">
      <c r="B2839" s="100">
        <v>43779.083333333336</v>
      </c>
      <c r="C2839" s="98">
        <v>8.7527405624042469</v>
      </c>
      <c r="D2839" s="98">
        <f t="shared" si="323"/>
        <v>11.02751688598096</v>
      </c>
      <c r="E2839" s="98">
        <v>83.90013888888889</v>
      </c>
      <c r="F2839" s="98">
        <f t="shared" si="321"/>
        <v>75.512217415171136</v>
      </c>
      <c r="G2839" s="98">
        <v>6945.8024774777887</v>
      </c>
      <c r="H2839" s="98">
        <v>26.369585503472223</v>
      </c>
      <c r="I2839" s="98">
        <v>1984.3640866289536</v>
      </c>
      <c r="J2839" s="98">
        <f t="shared" si="324"/>
        <v>57.530553385416667</v>
      </c>
      <c r="K2839" s="98">
        <v>0</v>
      </c>
      <c r="L2839" s="98">
        <f t="shared" si="325"/>
        <v>386.43932905461151</v>
      </c>
      <c r="M2839" s="98">
        <f t="shared" si="320"/>
        <v>370.39331307737757</v>
      </c>
      <c r="N2839" s="98">
        <v>7290.1226289876304</v>
      </c>
      <c r="O2839" s="98">
        <v>7236.3916666666664</v>
      </c>
      <c r="P2839" s="98">
        <v>386.46305555555557</v>
      </c>
      <c r="Q2839" s="98">
        <v>2.3726500944079212E-2</v>
      </c>
      <c r="R2839" s="98">
        <f t="shared" si="322"/>
        <v>20.754762282702792</v>
      </c>
      <c r="S2839" s="98">
        <f t="shared" si="326"/>
        <v>1.4235900566447528</v>
      </c>
      <c r="T2839" s="101">
        <v>8.7327308245499928</v>
      </c>
    </row>
    <row r="2840" spans="2:20" x14ac:dyDescent="0.2">
      <c r="B2840" s="100">
        <v>43779.125</v>
      </c>
      <c r="C2840" s="98">
        <v>7.5351731214660704</v>
      </c>
      <c r="D2840" s="98">
        <f t="shared" si="323"/>
        <v>11.019664151382436</v>
      </c>
      <c r="E2840" s="98">
        <v>72.943358585859343</v>
      </c>
      <c r="F2840" s="98">
        <f t="shared" si="321"/>
        <v>75.307766306866355</v>
      </c>
      <c r="G2840" s="98">
        <v>11735.501950354708</v>
      </c>
      <c r="H2840" s="98">
        <v>26.406347656249999</v>
      </c>
      <c r="I2840" s="98">
        <v>3404.1955555555555</v>
      </c>
      <c r="J2840" s="98">
        <f t="shared" si="324"/>
        <v>46.537010929609345</v>
      </c>
      <c r="K2840" s="98">
        <v>0</v>
      </c>
      <c r="L2840" s="98">
        <f t="shared" si="325"/>
        <v>337.7957911803656</v>
      </c>
      <c r="M2840" s="98">
        <f t="shared" si="320"/>
        <v>368.86369439510219</v>
      </c>
      <c r="N2840" s="98">
        <v>6412.2019821055728</v>
      </c>
      <c r="O2840" s="98">
        <v>6961.7008333333333</v>
      </c>
      <c r="P2840" s="98">
        <v>348.82249999999999</v>
      </c>
      <c r="Q2840" s="98">
        <v>11.026708819634385</v>
      </c>
      <c r="R2840" s="98">
        <f t="shared" si="322"/>
        <v>20.337350357982604</v>
      </c>
      <c r="S2840" s="98">
        <f t="shared" si="326"/>
        <v>661.60252917806304</v>
      </c>
      <c r="T2840" s="101">
        <v>8.954411999418582</v>
      </c>
    </row>
    <row r="2841" spans="2:20" x14ac:dyDescent="0.2">
      <c r="B2841" s="100">
        <v>43779.166666666664</v>
      </c>
      <c r="C2841" s="98">
        <v>6.7905319674809776</v>
      </c>
      <c r="D2841" s="98">
        <f t="shared" si="323"/>
        <v>11.014184315845695</v>
      </c>
      <c r="E2841" s="98">
        <v>88.325555555555553</v>
      </c>
      <c r="F2841" s="98">
        <f t="shared" si="321"/>
        <v>76.064884362421921</v>
      </c>
      <c r="G2841" s="98">
        <v>16411.006879630222</v>
      </c>
      <c r="H2841" s="98">
        <v>26.358942780671594</v>
      </c>
      <c r="I2841" s="98">
        <v>4825.4840962962726</v>
      </c>
      <c r="J2841" s="98">
        <f t="shared" si="324"/>
        <v>61.966612774883956</v>
      </c>
      <c r="K2841" s="98">
        <v>0</v>
      </c>
      <c r="L2841" s="98">
        <f t="shared" si="325"/>
        <v>325.55579936332094</v>
      </c>
      <c r="M2841" s="98">
        <f t="shared" si="320"/>
        <v>366.85054588152389</v>
      </c>
      <c r="N2841" s="98">
        <v>5871.6217793782553</v>
      </c>
      <c r="O2841" s="98">
        <v>7232.2166666666662</v>
      </c>
      <c r="P2841" s="98">
        <v>331.50111111111113</v>
      </c>
      <c r="Q2841" s="98">
        <v>5.9453117477901589</v>
      </c>
      <c r="R2841" s="98">
        <f t="shared" si="322"/>
        <v>19.633496556746078</v>
      </c>
      <c r="S2841" s="98">
        <f t="shared" si="326"/>
        <v>356.71870486740954</v>
      </c>
      <c r="T2841" s="101">
        <v>7.2943821888684113</v>
      </c>
    </row>
    <row r="2842" spans="2:20" x14ac:dyDescent="0.2">
      <c r="B2842" s="100">
        <v>43779.208333333336</v>
      </c>
      <c r="C2842" s="98">
        <v>6.2999891689088612</v>
      </c>
      <c r="D2842" s="98">
        <f t="shared" si="323"/>
        <v>11.011555496955546</v>
      </c>
      <c r="E2842" s="98">
        <v>71.220679012313482</v>
      </c>
      <c r="F2842" s="98">
        <f t="shared" si="321"/>
        <v>75.328743673120158</v>
      </c>
      <c r="G2842" s="98">
        <v>20993.937485063871</v>
      </c>
      <c r="H2842" s="98">
        <v>19.694793475117329</v>
      </c>
      <c r="I2842" s="98">
        <v>6260.6140935190269</v>
      </c>
      <c r="J2842" s="98">
        <f t="shared" si="324"/>
        <v>51.525885537196153</v>
      </c>
      <c r="K2842" s="98">
        <v>0</v>
      </c>
      <c r="L2842" s="98">
        <f t="shared" si="325"/>
        <v>380.07145314546511</v>
      </c>
      <c r="M2842" s="98">
        <f t="shared" si="320"/>
        <v>367.14593536017327</v>
      </c>
      <c r="N2842" s="98">
        <v>5593.5589436848959</v>
      </c>
      <c r="O2842" s="98">
        <v>7194.8808333333336</v>
      </c>
      <c r="P2842" s="98">
        <v>395.95370370374786</v>
      </c>
      <c r="Q2842" s="98">
        <v>15.882250558282767</v>
      </c>
      <c r="R2842" s="98">
        <f t="shared" si="322"/>
        <v>19.352706615135553</v>
      </c>
      <c r="S2842" s="98">
        <f t="shared" si="326"/>
        <v>952.93503349696596</v>
      </c>
      <c r="T2842" s="101">
        <v>7.0474726763745359</v>
      </c>
    </row>
    <row r="2843" spans="2:20" x14ac:dyDescent="0.2">
      <c r="B2843" s="100">
        <v>43779.25</v>
      </c>
      <c r="C2843" s="98">
        <v>5.9044252533119934</v>
      </c>
      <c r="D2843" s="98">
        <f t="shared" si="323"/>
        <v>11.008457714470092</v>
      </c>
      <c r="E2843" s="98">
        <v>87.518055555555549</v>
      </c>
      <c r="F2843" s="98">
        <f t="shared" si="321"/>
        <v>76.009995987934829</v>
      </c>
      <c r="G2843" s="98">
        <v>25937.474583333333</v>
      </c>
      <c r="H2843" s="98">
        <v>26.285991753472221</v>
      </c>
      <c r="I2843" s="98">
        <v>7691.7633942796128</v>
      </c>
      <c r="J2843" s="98">
        <f t="shared" si="324"/>
        <v>61.232063802083331</v>
      </c>
      <c r="K2843" s="98">
        <v>0</v>
      </c>
      <c r="L2843" s="98">
        <f t="shared" si="325"/>
        <v>377.23308756550188</v>
      </c>
      <c r="M2843" s="98">
        <f t="shared" ref="M2843:M2906" si="327">AVERAGE(L2820:L2843)</f>
        <v>367.27988155523911</v>
      </c>
      <c r="N2843" s="98">
        <v>5368.0809537760415</v>
      </c>
      <c r="O2843" s="98">
        <v>7190.2508333333335</v>
      </c>
      <c r="P2843" s="98">
        <v>396.0729814814859</v>
      </c>
      <c r="Q2843" s="98">
        <v>18.839893915984042</v>
      </c>
      <c r="R2843" s="98">
        <f t="shared" si="322"/>
        <v>19.21400424723091</v>
      </c>
      <c r="S2843" s="98">
        <f t="shared" si="326"/>
        <v>1130.3936349590426</v>
      </c>
      <c r="T2843" s="101">
        <v>6.71189333618321</v>
      </c>
    </row>
    <row r="2844" spans="2:20" x14ac:dyDescent="0.2">
      <c r="B2844" s="100">
        <v>43779.291666666664</v>
      </c>
      <c r="C2844" s="98">
        <v>5.8907661452113338</v>
      </c>
      <c r="D2844" s="98">
        <f t="shared" si="323"/>
        <v>11.007797060954525</v>
      </c>
      <c r="E2844" s="98">
        <v>62.825277777777778</v>
      </c>
      <c r="F2844" s="98">
        <f t="shared" si="321"/>
        <v>75.462843210157061</v>
      </c>
      <c r="G2844" s="98">
        <v>30157.843376068937</v>
      </c>
      <c r="H2844" s="98">
        <v>26.282085503472221</v>
      </c>
      <c r="I2844" s="98">
        <v>9110.9261111111118</v>
      </c>
      <c r="J2844" s="98">
        <f t="shared" si="324"/>
        <v>36.543192274305554</v>
      </c>
      <c r="K2844" s="98">
        <v>0</v>
      </c>
      <c r="L2844" s="98">
        <f t="shared" si="325"/>
        <v>375.72515902770476</v>
      </c>
      <c r="M2844" s="98">
        <f t="shared" si="327"/>
        <v>367.48012522898415</v>
      </c>
      <c r="N2844" s="98">
        <v>5482.50133585612</v>
      </c>
      <c r="O2844" s="98">
        <v>7185.9783333333335</v>
      </c>
      <c r="P2844" s="98">
        <v>395.45138888888891</v>
      </c>
      <c r="Q2844" s="98">
        <v>19.726229861184127</v>
      </c>
      <c r="R2844" s="98">
        <f t="shared" si="322"/>
        <v>19.013433927395123</v>
      </c>
      <c r="S2844" s="98">
        <f t="shared" si="326"/>
        <v>1183.5737916710475</v>
      </c>
      <c r="T2844" s="101">
        <v>6.7203650629591563</v>
      </c>
    </row>
    <row r="2845" spans="2:20" x14ac:dyDescent="0.2">
      <c r="B2845" s="100">
        <v>43779.333333333336</v>
      </c>
      <c r="C2845" s="98">
        <v>6.3321381343527978</v>
      </c>
      <c r="D2845" s="98">
        <f t="shared" si="323"/>
        <v>11.003577497258226</v>
      </c>
      <c r="E2845" s="98">
        <v>66.254166666666663</v>
      </c>
      <c r="F2845" s="98">
        <f t="shared" ref="F2845:F2908" si="328">AVERAGE(E2822:E2845)</f>
        <v>75.195405934171333</v>
      </c>
      <c r="G2845" s="98">
        <v>34421.322222222225</v>
      </c>
      <c r="H2845" s="98">
        <v>26.301640263310482</v>
      </c>
      <c r="I2845" s="98">
        <v>10533.179166666667</v>
      </c>
      <c r="J2845" s="98">
        <f t="shared" si="324"/>
        <v>39.952526403356181</v>
      </c>
      <c r="K2845" s="98">
        <v>0</v>
      </c>
      <c r="L2845" s="98">
        <f t="shared" si="325"/>
        <v>372.38324458763418</v>
      </c>
      <c r="M2845" s="98">
        <f t="shared" si="327"/>
        <v>367.30052982591366</v>
      </c>
      <c r="N2845" s="98">
        <v>5729.0209745279944</v>
      </c>
      <c r="O2845" s="98">
        <v>7182.4866666666667</v>
      </c>
      <c r="P2845" s="98">
        <v>395.47870370371476</v>
      </c>
      <c r="Q2845" s="98">
        <v>23.095459116080569</v>
      </c>
      <c r="R2845" s="98">
        <f t="shared" ref="R2845:R2908" si="329">AVERAGE(Q2822:Q2845)</f>
        <v>19.158530873675918</v>
      </c>
      <c r="S2845" s="98">
        <f t="shared" si="326"/>
        <v>1385.7275469648341</v>
      </c>
      <c r="T2845" s="101">
        <v>6.9633968134048496</v>
      </c>
    </row>
    <row r="2846" spans="2:20" x14ac:dyDescent="0.2">
      <c r="B2846" s="100">
        <v>43779.375</v>
      </c>
      <c r="C2846" s="98">
        <v>8.0356699647787408</v>
      </c>
      <c r="D2846" s="98">
        <f t="shared" si="323"/>
        <v>10.981201843770576</v>
      </c>
      <c r="E2846" s="98">
        <v>74.87777777777778</v>
      </c>
      <c r="F2846" s="98">
        <f t="shared" si="328"/>
        <v>75.234711489726877</v>
      </c>
      <c r="G2846" s="98">
        <v>38389.392506459022</v>
      </c>
      <c r="H2846" s="98">
        <v>19.739192708333334</v>
      </c>
      <c r="I2846" s="98">
        <v>11968.127222222221</v>
      </c>
      <c r="J2846" s="98">
        <f t="shared" si="324"/>
        <v>55.138585069444446</v>
      </c>
      <c r="K2846" s="98">
        <v>0</v>
      </c>
      <c r="L2846" s="98">
        <f t="shared" si="325"/>
        <v>369.9874814642593</v>
      </c>
      <c r="M2846" s="98">
        <f t="shared" si="327"/>
        <v>367.17331311275785</v>
      </c>
      <c r="N2846" s="98">
        <v>6727.2860611979168</v>
      </c>
      <c r="O2846" s="98">
        <v>7187.6049999999996</v>
      </c>
      <c r="P2846" s="98">
        <v>395.96932098764512</v>
      </c>
      <c r="Q2846" s="98">
        <v>25.981839523385798</v>
      </c>
      <c r="R2846" s="98">
        <f t="shared" si="329"/>
        <v>19.273786424279887</v>
      </c>
      <c r="S2846" s="98">
        <f t="shared" si="326"/>
        <v>1558.9103714031478</v>
      </c>
      <c r="T2846" s="101">
        <v>7.9837792857327603</v>
      </c>
    </row>
    <row r="2847" spans="2:20" x14ac:dyDescent="0.2">
      <c r="B2847" s="100">
        <v>43779.416666666664</v>
      </c>
      <c r="C2847" s="98">
        <v>11.198061702728349</v>
      </c>
      <c r="D2847" s="98">
        <f t="shared" si="323"/>
        <v>10.951341070758227</v>
      </c>
      <c r="E2847" s="98">
        <v>69.376249999999999</v>
      </c>
      <c r="F2847" s="98">
        <f t="shared" si="328"/>
        <v>75.28354761445425</v>
      </c>
      <c r="G2847" s="98">
        <v>42891.306862743695</v>
      </c>
      <c r="H2847" s="98">
        <v>26.302148437500001</v>
      </c>
      <c r="I2847" s="98">
        <v>13397.350193031496</v>
      </c>
      <c r="J2847" s="98">
        <f t="shared" si="324"/>
        <v>43.074101562499997</v>
      </c>
      <c r="K2847" s="98">
        <v>0</v>
      </c>
      <c r="L2847" s="98">
        <f t="shared" si="325"/>
        <v>376.5091075535446</v>
      </c>
      <c r="M2847" s="98">
        <f t="shared" si="327"/>
        <v>367.2051176444175</v>
      </c>
      <c r="N2847" s="98">
        <v>8858.7868033854174</v>
      </c>
      <c r="O2847" s="98">
        <v>7188.623333333333</v>
      </c>
      <c r="P2847" s="98">
        <v>396.11113425922889</v>
      </c>
      <c r="Q2847" s="98">
        <v>19.60202670568432</v>
      </c>
      <c r="R2847" s="98">
        <f t="shared" si="329"/>
        <v>19.25696356700147</v>
      </c>
      <c r="S2847" s="98">
        <f t="shared" si="326"/>
        <v>1176.1216023410593</v>
      </c>
      <c r="T2847" s="101">
        <v>10.464500304748718</v>
      </c>
    </row>
    <row r="2848" spans="2:20" x14ac:dyDescent="0.2">
      <c r="B2848" s="100">
        <v>43779.458333333336</v>
      </c>
      <c r="C2848" s="98">
        <v>13.775760117284953</v>
      </c>
      <c r="D2848" s="98">
        <f t="shared" si="323"/>
        <v>10.922487850565545</v>
      </c>
      <c r="E2848" s="98">
        <v>81.396388888888893</v>
      </c>
      <c r="F2848" s="98">
        <f t="shared" si="328"/>
        <v>75.572783725565358</v>
      </c>
      <c r="G2848" s="98">
        <v>47298.055777777925</v>
      </c>
      <c r="H2848" s="98">
        <v>26.350672743055554</v>
      </c>
      <c r="I2848" s="98">
        <v>14818.573055555555</v>
      </c>
      <c r="J2848" s="98">
        <f t="shared" si="324"/>
        <v>55.045716145833339</v>
      </c>
      <c r="K2848" s="98">
        <v>0</v>
      </c>
      <c r="L2848" s="98">
        <f t="shared" si="325"/>
        <v>371.07619370878206</v>
      </c>
      <c r="M2848" s="98">
        <f t="shared" si="327"/>
        <v>367.10190642268236</v>
      </c>
      <c r="N2848" s="98">
        <v>10679.424495442709</v>
      </c>
      <c r="O2848" s="98">
        <v>7244.5683333333336</v>
      </c>
      <c r="P2848" s="98">
        <v>395.26638888888891</v>
      </c>
      <c r="Q2848" s="98">
        <v>24.190195180106869</v>
      </c>
      <c r="R2848" s="98">
        <f t="shared" si="329"/>
        <v>19.312084510958808</v>
      </c>
      <c r="S2848" s="98">
        <f t="shared" si="326"/>
        <v>1451.4117108064122</v>
      </c>
      <c r="T2848" s="101">
        <v>13.198908042036798</v>
      </c>
    </row>
    <row r="2849" spans="2:20" x14ac:dyDescent="0.2">
      <c r="B2849" s="100">
        <v>43779.5</v>
      </c>
      <c r="C2849" s="98">
        <v>15.440307591226366</v>
      </c>
      <c r="D2849" s="98">
        <f t="shared" si="323"/>
        <v>10.90662062433625</v>
      </c>
      <c r="E2849" s="98">
        <v>76.89203703704807</v>
      </c>
      <c r="F2849" s="98">
        <f t="shared" si="328"/>
        <v>75.521908436213678</v>
      </c>
      <c r="G2849" s="98">
        <v>51668.973830406139</v>
      </c>
      <c r="H2849" s="98">
        <v>26.316321252893815</v>
      </c>
      <c r="I2849" s="98">
        <v>16239.330270370378</v>
      </c>
      <c r="J2849" s="98">
        <f t="shared" si="324"/>
        <v>50.575715784154255</v>
      </c>
      <c r="K2849" s="98">
        <v>0</v>
      </c>
      <c r="L2849" s="98">
        <f t="shared" si="325"/>
        <v>376.80102361940726</v>
      </c>
      <c r="M2849" s="98">
        <f t="shared" si="327"/>
        <v>367.11360308665525</v>
      </c>
      <c r="N2849" s="98">
        <v>11578.415979817708</v>
      </c>
      <c r="O2849" s="98">
        <v>7515.44</v>
      </c>
      <c r="P2849" s="98">
        <v>395.89361111111111</v>
      </c>
      <c r="Q2849" s="98">
        <v>19.092587491703842</v>
      </c>
      <c r="R2849" s="98">
        <f t="shared" si="329"/>
        <v>19.280250887108277</v>
      </c>
      <c r="S2849" s="98">
        <f t="shared" si="326"/>
        <v>1145.5552495022305</v>
      </c>
      <c r="T2849" s="101">
        <v>15.074227825270759</v>
      </c>
    </row>
    <row r="2850" spans="2:20" x14ac:dyDescent="0.2">
      <c r="B2850" s="100">
        <v>43779.541666666664</v>
      </c>
      <c r="C2850" s="98">
        <v>15.373656677140129</v>
      </c>
      <c r="D2850" s="98">
        <f t="shared" si="323"/>
        <v>10.89101307400812</v>
      </c>
      <c r="E2850" s="98">
        <v>69.727500000000006</v>
      </c>
      <c r="F2850" s="98">
        <f t="shared" si="328"/>
        <v>75.953945473250712</v>
      </c>
      <c r="G2850" s="98">
        <v>56410.576626014707</v>
      </c>
      <c r="H2850" s="98">
        <v>19.695605468749999</v>
      </c>
      <c r="I2850" s="98">
        <v>17674.72964814875</v>
      </c>
      <c r="J2850" s="98">
        <f t="shared" si="324"/>
        <v>50.031894531250003</v>
      </c>
      <c r="K2850" s="98">
        <v>0</v>
      </c>
      <c r="L2850" s="98">
        <f t="shared" si="325"/>
        <v>379.00471317675795</v>
      </c>
      <c r="M2850" s="98">
        <f t="shared" si="327"/>
        <v>367.3322711497255</v>
      </c>
      <c r="N2850" s="98">
        <v>11574.328173828126</v>
      </c>
      <c r="O2850" s="98">
        <v>7530.5775000000003</v>
      </c>
      <c r="P2850" s="98">
        <v>395.88456790120239</v>
      </c>
      <c r="Q2850" s="98">
        <v>16.879854724444449</v>
      </c>
      <c r="R2850" s="98">
        <f t="shared" si="329"/>
        <v>19.045083338440083</v>
      </c>
      <c r="S2850" s="98">
        <f t="shared" si="326"/>
        <v>1012.791283466667</v>
      </c>
      <c r="T2850" s="101">
        <v>15.620108110374874</v>
      </c>
    </row>
    <row r="2851" spans="2:20" x14ac:dyDescent="0.2">
      <c r="B2851" s="100">
        <v>43779.583333333336</v>
      </c>
      <c r="C2851" s="98">
        <v>14.25752977874544</v>
      </c>
      <c r="D2851" s="98">
        <f t="shared" si="323"/>
        <v>10.871913752859856</v>
      </c>
      <c r="E2851" s="98">
        <v>70.759444444444441</v>
      </c>
      <c r="F2851" s="98">
        <f t="shared" si="328"/>
        <v>75.334061213991447</v>
      </c>
      <c r="G2851" s="98">
        <v>59999.494529263182</v>
      </c>
      <c r="H2851" s="98">
        <v>26.385232204861111</v>
      </c>
      <c r="I2851" s="98">
        <v>19104.427641242346</v>
      </c>
      <c r="J2851" s="98">
        <f t="shared" si="324"/>
        <v>44.374212239583329</v>
      </c>
      <c r="K2851" s="98">
        <v>0</v>
      </c>
      <c r="L2851" s="98">
        <f t="shared" si="325"/>
        <v>384.18118607232634</v>
      </c>
      <c r="M2851" s="98">
        <f t="shared" si="327"/>
        <v>367.84487056671429</v>
      </c>
      <c r="N2851" s="98">
        <v>10964.008065592448</v>
      </c>
      <c r="O2851" s="98">
        <v>7286.2775000000001</v>
      </c>
      <c r="P2851" s="98">
        <v>395.88449074071315</v>
      </c>
      <c r="Q2851" s="98">
        <v>11.70330466838683</v>
      </c>
      <c r="R2851" s="98">
        <f t="shared" si="329"/>
        <v>18.540410233178729</v>
      </c>
      <c r="S2851" s="98">
        <f t="shared" si="326"/>
        <v>702.19828010320975</v>
      </c>
      <c r="T2851" s="101">
        <v>15.282310565842522</v>
      </c>
    </row>
    <row r="2852" spans="2:20" x14ac:dyDescent="0.2">
      <c r="B2852" s="100">
        <v>43779.625</v>
      </c>
      <c r="C2852" s="98">
        <v>13.983016659418741</v>
      </c>
      <c r="D2852" s="98">
        <f t="shared" si="323"/>
        <v>10.879300246953354</v>
      </c>
      <c r="E2852" s="98">
        <v>53.676944444444445</v>
      </c>
      <c r="F2852" s="98">
        <f t="shared" si="328"/>
        <v>74.64681584362107</v>
      </c>
      <c r="G2852" s="98">
        <v>64359.972222222219</v>
      </c>
      <c r="H2852" s="98">
        <v>26.604188368055556</v>
      </c>
      <c r="I2852" s="98">
        <v>20525.398888888889</v>
      </c>
      <c r="J2852" s="98">
        <f t="shared" si="324"/>
        <v>27.072756076388888</v>
      </c>
      <c r="K2852" s="98">
        <v>0</v>
      </c>
      <c r="L2852" s="98">
        <f t="shared" si="325"/>
        <v>382.61750298461357</v>
      </c>
      <c r="M2852" s="98">
        <f t="shared" si="327"/>
        <v>368.17594865471756</v>
      </c>
      <c r="N2852" s="98">
        <v>10785.408011067708</v>
      </c>
      <c r="O2852" s="98">
        <v>7253.4341666666669</v>
      </c>
      <c r="P2852" s="98">
        <v>395.29638888888888</v>
      </c>
      <c r="Q2852" s="98">
        <v>12.678885904275294</v>
      </c>
      <c r="R2852" s="98">
        <f t="shared" si="329"/>
        <v>18.183031990854605</v>
      </c>
      <c r="S2852" s="98">
        <f t="shared" si="326"/>
        <v>760.73315425651765</v>
      </c>
      <c r="T2852" s="101">
        <v>14.592205977758082</v>
      </c>
    </row>
    <row r="2853" spans="2:20" x14ac:dyDescent="0.2">
      <c r="B2853" s="100">
        <v>43779.666666666664</v>
      </c>
      <c r="C2853" s="98">
        <v>13.395744545989567</v>
      </c>
      <c r="D2853" s="98">
        <f t="shared" si="323"/>
        <v>10.870421866642694</v>
      </c>
      <c r="E2853" s="98">
        <v>77.422499999999999</v>
      </c>
      <c r="F2853" s="98">
        <f t="shared" si="328"/>
        <v>74.660889917695144</v>
      </c>
      <c r="G2853" s="98">
        <v>68140.727020201943</v>
      </c>
      <c r="H2853" s="98">
        <v>26.712521701388887</v>
      </c>
      <c r="I2853" s="98">
        <v>21947.231747222315</v>
      </c>
      <c r="J2853" s="98">
        <f t="shared" si="324"/>
        <v>50.709978298611112</v>
      </c>
      <c r="K2853" s="98">
        <v>0</v>
      </c>
      <c r="L2853" s="98">
        <f t="shared" si="325"/>
        <v>383.38057739240691</v>
      </c>
      <c r="M2853" s="98">
        <f t="shared" si="327"/>
        <v>368.61453698554078</v>
      </c>
      <c r="N2853" s="98">
        <v>10382.27385579427</v>
      </c>
      <c r="O2853" s="98">
        <v>7205.5483333333332</v>
      </c>
      <c r="P2853" s="98">
        <v>396.28055555555557</v>
      </c>
      <c r="Q2853" s="98">
        <v>12.899978163148642</v>
      </c>
      <c r="R2853" s="98">
        <f t="shared" si="329"/>
        <v>17.750682085957287</v>
      </c>
      <c r="S2853" s="98">
        <f t="shared" si="326"/>
        <v>773.99868978891857</v>
      </c>
      <c r="T2853" s="101">
        <v>14.189408800267977</v>
      </c>
    </row>
    <row r="2854" spans="2:20" x14ac:dyDescent="0.2">
      <c r="B2854" s="100">
        <v>43779.708333333336</v>
      </c>
      <c r="C2854" s="98">
        <v>12.961009009898019</v>
      </c>
      <c r="D2854" s="98">
        <f t="shared" si="323"/>
        <v>10.868938543528484</v>
      </c>
      <c r="E2854" s="98">
        <v>62.189444444444447</v>
      </c>
      <c r="F2854" s="98">
        <f t="shared" si="328"/>
        <v>74.237915380658109</v>
      </c>
      <c r="G2854" s="98">
        <v>72371.059053497316</v>
      </c>
      <c r="H2854" s="98">
        <v>20.004926215277777</v>
      </c>
      <c r="I2854" s="98">
        <v>23383.60231851909</v>
      </c>
      <c r="J2854" s="98">
        <f t="shared" si="324"/>
        <v>42.18451822916667</v>
      </c>
      <c r="K2854" s="98">
        <v>0</v>
      </c>
      <c r="L2854" s="98">
        <f t="shared" si="325"/>
        <v>383.2986762053892</v>
      </c>
      <c r="M2854" s="98">
        <f t="shared" si="327"/>
        <v>368.91768619941149</v>
      </c>
      <c r="N2854" s="98">
        <v>10072.829527180989</v>
      </c>
      <c r="O2854" s="98">
        <v>7197.935833333333</v>
      </c>
      <c r="P2854" s="98">
        <v>395.95419753086236</v>
      </c>
      <c r="Q2854" s="98">
        <v>12.655521325473156</v>
      </c>
      <c r="R2854" s="98">
        <f t="shared" si="329"/>
        <v>17.443957769205934</v>
      </c>
      <c r="S2854" s="98">
        <f t="shared" si="326"/>
        <v>759.33127952838936</v>
      </c>
      <c r="T2854" s="101">
        <v>13.54510083798678</v>
      </c>
    </row>
    <row r="2855" spans="2:20" x14ac:dyDescent="0.2">
      <c r="B2855" s="100">
        <v>43779.75</v>
      </c>
      <c r="C2855" s="98">
        <v>12.969081790605754</v>
      </c>
      <c r="D2855" s="98">
        <f t="shared" si="323"/>
        <v>10.873832778718496</v>
      </c>
      <c r="E2855" s="98">
        <v>78.936666666666667</v>
      </c>
      <c r="F2855" s="98">
        <f t="shared" si="328"/>
        <v>74.934304269546999</v>
      </c>
      <c r="G2855" s="98">
        <v>76590.510444445215</v>
      </c>
      <c r="H2855" s="98">
        <v>26.851258680555556</v>
      </c>
      <c r="I2855" s="98">
        <v>24812.877693031496</v>
      </c>
      <c r="J2855" s="98">
        <f t="shared" si="324"/>
        <v>52.085407986111107</v>
      </c>
      <c r="K2855" s="98">
        <v>0</v>
      </c>
      <c r="L2855" s="98">
        <f t="shared" si="325"/>
        <v>379.88612208241801</v>
      </c>
      <c r="M2855" s="98">
        <f t="shared" si="327"/>
        <v>369.21699311367041</v>
      </c>
      <c r="N2855" s="98">
        <v>10064.294219563802</v>
      </c>
      <c r="O2855" s="98">
        <v>7199.2458333333334</v>
      </c>
      <c r="P2855" s="98">
        <v>395.8451851851907</v>
      </c>
      <c r="Q2855" s="98">
        <v>15.959063102772665</v>
      </c>
      <c r="R2855" s="98">
        <f t="shared" si="329"/>
        <v>17.14968171914543</v>
      </c>
      <c r="S2855" s="98">
        <f t="shared" si="326"/>
        <v>957.54378616635995</v>
      </c>
      <c r="T2855" s="101">
        <v>13.310577439298957</v>
      </c>
    </row>
    <row r="2856" spans="2:20" x14ac:dyDescent="0.2">
      <c r="B2856" s="100">
        <v>43779.791666666664</v>
      </c>
      <c r="C2856" s="98">
        <v>13.229471403076314</v>
      </c>
      <c r="D2856" s="98">
        <f t="shared" si="323"/>
        <v>10.883064228114618</v>
      </c>
      <c r="E2856" s="98">
        <v>62.12972222222222</v>
      </c>
      <c r="F2856" s="98">
        <f t="shared" si="328"/>
        <v>74.209257973250701</v>
      </c>
      <c r="G2856" s="98">
        <v>80472.247033893393</v>
      </c>
      <c r="H2856" s="98">
        <v>26.880989583333335</v>
      </c>
      <c r="I2856" s="98">
        <v>26232.99388888889</v>
      </c>
      <c r="J2856" s="98">
        <f t="shared" si="324"/>
        <v>35.248732638888882</v>
      </c>
      <c r="K2856" s="98">
        <v>0</v>
      </c>
      <c r="L2856" s="98">
        <f t="shared" si="325"/>
        <v>384.95913558795223</v>
      </c>
      <c r="M2856" s="98">
        <f t="shared" si="327"/>
        <v>369.58758617731593</v>
      </c>
      <c r="N2856" s="98">
        <v>10252.963576660157</v>
      </c>
      <c r="O2856" s="98">
        <v>7207.7216666666664</v>
      </c>
      <c r="P2856" s="98">
        <v>396.0278703703483</v>
      </c>
      <c r="Q2856" s="98">
        <v>11.068734782396092</v>
      </c>
      <c r="R2856" s="98">
        <f t="shared" si="329"/>
        <v>16.793259180190287</v>
      </c>
      <c r="S2856" s="98">
        <f t="shared" si="326"/>
        <v>664.12408694376552</v>
      </c>
      <c r="T2856" s="101">
        <v>13.570118386787621</v>
      </c>
    </row>
    <row r="2857" spans="2:20" x14ac:dyDescent="0.2">
      <c r="B2857" s="100">
        <v>43779.833333333336</v>
      </c>
      <c r="C2857" s="98">
        <v>12.935620056317033</v>
      </c>
      <c r="D2857" s="98">
        <f t="shared" si="323"/>
        <v>10.881638914299934</v>
      </c>
      <c r="E2857" s="98">
        <v>91.968611111111116</v>
      </c>
      <c r="F2857" s="98">
        <f t="shared" si="328"/>
        <v>75.607695473250701</v>
      </c>
      <c r="G2857" s="98">
        <v>85251.409958071716</v>
      </c>
      <c r="H2857" s="98">
        <v>26.911100260416667</v>
      </c>
      <c r="I2857" s="98">
        <v>27654.6043500001</v>
      </c>
      <c r="J2857" s="98">
        <f t="shared" si="324"/>
        <v>65.057510850694456</v>
      </c>
      <c r="K2857" s="98">
        <v>0</v>
      </c>
      <c r="L2857" s="98">
        <f t="shared" si="325"/>
        <v>378.51321458196475</v>
      </c>
      <c r="M2857" s="98">
        <f t="shared" si="327"/>
        <v>369.85928793582957</v>
      </c>
      <c r="N2857" s="98">
        <v>10152.31134358724</v>
      </c>
      <c r="O2857" s="98">
        <v>7200.6483333333335</v>
      </c>
      <c r="P2857" s="98">
        <v>395.79027777777776</v>
      </c>
      <c r="Q2857" s="98">
        <v>17.277063195813032</v>
      </c>
      <c r="R2857" s="98">
        <f t="shared" si="329"/>
        <v>16.543474859949175</v>
      </c>
      <c r="S2857" s="98">
        <f t="shared" si="326"/>
        <v>1036.623791748782</v>
      </c>
      <c r="T2857" s="101">
        <v>13.524799240884086</v>
      </c>
    </row>
    <row r="2858" spans="2:20" x14ac:dyDescent="0.2">
      <c r="B2858" s="100">
        <v>43779.875</v>
      </c>
      <c r="C2858" s="98">
        <v>12.607770612857616</v>
      </c>
      <c r="D2858" s="98">
        <f t="shared" si="323"/>
        <v>10.88918734967452</v>
      </c>
      <c r="E2858" s="98">
        <v>81.545017361111107</v>
      </c>
      <c r="F2858" s="98">
        <f t="shared" si="328"/>
        <v>75.518517955889592</v>
      </c>
      <c r="G2858" s="98">
        <v>90073.565123456981</v>
      </c>
      <c r="H2858" s="98">
        <v>20.082660590277779</v>
      </c>
      <c r="I2858" s="98">
        <v>29091.214516667027</v>
      </c>
      <c r="J2858" s="98">
        <f t="shared" si="324"/>
        <v>61.462356770833324</v>
      </c>
      <c r="K2858" s="98">
        <v>0</v>
      </c>
      <c r="L2858" s="98">
        <f t="shared" si="325"/>
        <v>383.41606037508762</v>
      </c>
      <c r="M2858" s="98">
        <f t="shared" si="327"/>
        <v>370.24047007358467</v>
      </c>
      <c r="N2858" s="98">
        <v>9994.081613769531</v>
      </c>
      <c r="O2858" s="98">
        <v>7191.67</v>
      </c>
      <c r="P2858" s="98">
        <v>395.85444444444443</v>
      </c>
      <c r="Q2858" s="98">
        <v>12.438384069356802</v>
      </c>
      <c r="R2858" s="98">
        <f t="shared" si="329"/>
        <v>16.173718262316466</v>
      </c>
      <c r="S2858" s="98">
        <f t="shared" si="326"/>
        <v>746.30304416140814</v>
      </c>
      <c r="T2858" s="101">
        <v>13.350401947478918</v>
      </c>
    </row>
    <row r="2859" spans="2:20" x14ac:dyDescent="0.2">
      <c r="B2859" s="100">
        <v>43779.916666666664</v>
      </c>
      <c r="C2859" s="98">
        <v>12.526389379554701</v>
      </c>
      <c r="D2859" s="98">
        <f t="shared" si="323"/>
        <v>10.923517629529689</v>
      </c>
      <c r="E2859" s="98">
        <v>72.381666666666661</v>
      </c>
      <c r="F2859" s="98">
        <f t="shared" si="328"/>
        <v>75.10500972543575</v>
      </c>
      <c r="G2859" s="98">
        <v>95265.638888888891</v>
      </c>
      <c r="H2859" s="98">
        <v>26.896636284722224</v>
      </c>
      <c r="I2859" s="98">
        <v>30522.392121424276</v>
      </c>
      <c r="J2859" s="98">
        <f t="shared" si="324"/>
        <v>45.485030381944441</v>
      </c>
      <c r="K2859" s="98">
        <v>0</v>
      </c>
      <c r="L2859" s="98">
        <f t="shared" si="325"/>
        <v>380.92499709420736</v>
      </c>
      <c r="M2859" s="98">
        <f t="shared" si="327"/>
        <v>370.56284890744388</v>
      </c>
      <c r="N2859" s="98">
        <v>9860.3729500325517</v>
      </c>
      <c r="O2859" s="98">
        <v>7191.9975000000004</v>
      </c>
      <c r="P2859" s="98">
        <v>395.82268518519072</v>
      </c>
      <c r="Q2859" s="98">
        <v>14.897688090983364</v>
      </c>
      <c r="R2859" s="98">
        <f t="shared" si="329"/>
        <v>15.854460570432741</v>
      </c>
      <c r="S2859" s="98">
        <f t="shared" si="326"/>
        <v>893.86128545900181</v>
      </c>
      <c r="T2859" s="101">
        <v>13.916602124902937</v>
      </c>
    </row>
    <row r="2860" spans="2:20" x14ac:dyDescent="0.2">
      <c r="B2860" s="100">
        <v>43779.958333333336</v>
      </c>
      <c r="C2860" s="98">
        <v>12.001274568239849</v>
      </c>
      <c r="D2860" s="98">
        <f t="shared" si="323"/>
        <v>10.949556338308478</v>
      </c>
      <c r="E2860" s="98">
        <v>92.691666666666663</v>
      </c>
      <c r="F2860" s="98">
        <f t="shared" si="328"/>
        <v>75.04856296617649</v>
      </c>
      <c r="G2860" s="98">
        <v>100025.71527777778</v>
      </c>
      <c r="H2860" s="98">
        <v>26.948546006944444</v>
      </c>
      <c r="I2860" s="98">
        <v>31941.853888888891</v>
      </c>
      <c r="J2860" s="98">
        <f t="shared" si="324"/>
        <v>65.743120659722223</v>
      </c>
      <c r="K2860" s="98">
        <v>0</v>
      </c>
      <c r="L2860" s="98">
        <f t="shared" si="325"/>
        <v>374.0135584808977</v>
      </c>
      <c r="M2860" s="98">
        <f t="shared" si="327"/>
        <v>370.66724518469391</v>
      </c>
      <c r="N2860" s="98">
        <v>9506.0099194335944</v>
      </c>
      <c r="O2860" s="98">
        <v>7190.5474999999997</v>
      </c>
      <c r="P2860" s="98">
        <v>396.05990740742948</v>
      </c>
      <c r="Q2860" s="98">
        <v>22.04634892653176</v>
      </c>
      <c r="R2860" s="98">
        <f t="shared" si="329"/>
        <v>15.774701638862709</v>
      </c>
      <c r="S2860" s="98">
        <f t="shared" si="326"/>
        <v>1322.7809355919055</v>
      </c>
      <c r="T2860" s="101">
        <v>12.227477080557081</v>
      </c>
    </row>
    <row r="2861" spans="2:20" x14ac:dyDescent="0.2">
      <c r="B2861" s="100">
        <v>43780</v>
      </c>
      <c r="C2861" s="98">
        <v>11.34921919676113</v>
      </c>
      <c r="D2861" s="98">
        <f t="shared" si="323"/>
        <v>10.972046022140416</v>
      </c>
      <c r="E2861" s="98">
        <v>82.118055555555557</v>
      </c>
      <c r="F2861" s="98">
        <f t="shared" si="328"/>
        <v>75.195554759106429</v>
      </c>
      <c r="G2861" s="98">
        <v>105338.00372549269</v>
      </c>
      <c r="H2861" s="98">
        <v>26.879709201388888</v>
      </c>
      <c r="I2861" s="98">
        <v>33365.188794444541</v>
      </c>
      <c r="J2861" s="98">
        <f t="shared" si="324"/>
        <v>55.238346354166666</v>
      </c>
      <c r="K2861" s="98">
        <v>0</v>
      </c>
      <c r="L2861" s="98">
        <f t="shared" si="325"/>
        <v>369.31442798910041</v>
      </c>
      <c r="M2861" s="98">
        <f t="shared" si="327"/>
        <v>370.43559326459211</v>
      </c>
      <c r="N2861" s="98">
        <v>9075.8773909505217</v>
      </c>
      <c r="O2861" s="98">
        <v>7187.9250000000002</v>
      </c>
      <c r="P2861" s="98">
        <v>395.87888888888887</v>
      </c>
      <c r="Q2861" s="98">
        <v>26.564460899788472</v>
      </c>
      <c r="R2861" s="98">
        <f t="shared" si="329"/>
        <v>16.011660914932872</v>
      </c>
      <c r="S2861" s="98">
        <f t="shared" si="326"/>
        <v>1593.8676539873084</v>
      </c>
      <c r="T2861" s="101">
        <v>12.281514434019984</v>
      </c>
    </row>
    <row r="2862" spans="2:20" x14ac:dyDescent="0.2">
      <c r="B2862" s="100">
        <v>43780.041666666664</v>
      </c>
      <c r="C2862" s="98">
        <v>9.8630954220686622</v>
      </c>
      <c r="D2862" s="98">
        <f t="shared" si="323"/>
        <v>10.975351784576153</v>
      </c>
      <c r="E2862" s="98">
        <v>92.041666666666671</v>
      </c>
      <c r="F2862" s="98">
        <f t="shared" si="328"/>
        <v>75.96327466651384</v>
      </c>
      <c r="G2862" s="98">
        <v>2908.1777777777779</v>
      </c>
      <c r="H2862" s="98">
        <v>20.375119357638887</v>
      </c>
      <c r="I2862" s="98">
        <v>612.5622222222222</v>
      </c>
      <c r="J2862" s="98">
        <f t="shared" si="324"/>
        <v>71.666547309027777</v>
      </c>
      <c r="K2862" s="98">
        <v>0</v>
      </c>
      <c r="L2862" s="98">
        <f t="shared" si="325"/>
        <v>374.3505061569644</v>
      </c>
      <c r="M2862" s="98">
        <f t="shared" si="327"/>
        <v>374.47659785211181</v>
      </c>
      <c r="N2862" s="98">
        <v>8215.9673978678384</v>
      </c>
      <c r="O2862" s="98">
        <v>7185.9158333333335</v>
      </c>
      <c r="P2862" s="98">
        <v>396.3486111111111</v>
      </c>
      <c r="Q2862" s="98">
        <v>21.998104954146676</v>
      </c>
      <c r="R2862" s="98">
        <f t="shared" si="329"/>
        <v>16.353067592845758</v>
      </c>
      <c r="S2862" s="98">
        <f t="shared" si="326"/>
        <v>1319.8862972488005</v>
      </c>
      <c r="T2862" s="101">
        <v>11.453151845084761</v>
      </c>
    </row>
    <row r="2863" spans="2:20" x14ac:dyDescent="0.2">
      <c r="B2863" s="100">
        <v>43780.083333333336</v>
      </c>
      <c r="C2863" s="98">
        <v>8.3375444588830909</v>
      </c>
      <c r="D2863" s="98">
        <f t="shared" si="323"/>
        <v>10.958051946929437</v>
      </c>
      <c r="E2863" s="98">
        <v>78.067518518517417</v>
      </c>
      <c r="F2863" s="98">
        <f t="shared" si="328"/>
        <v>75.720248817748356</v>
      </c>
      <c r="G2863" s="98">
        <v>7631.0167874410417</v>
      </c>
      <c r="H2863" s="98">
        <v>27.239138454861113</v>
      </c>
      <c r="I2863" s="98">
        <v>1984.6934915610154</v>
      </c>
      <c r="J2863" s="98">
        <f t="shared" si="324"/>
        <v>50.828380063656304</v>
      </c>
      <c r="K2863" s="98">
        <v>0</v>
      </c>
      <c r="L2863" s="98">
        <f t="shared" si="325"/>
        <v>372.84741859498536</v>
      </c>
      <c r="M2863" s="98">
        <f t="shared" si="327"/>
        <v>373.91026824962745</v>
      </c>
      <c r="N2863" s="98">
        <v>7123.6915775553389</v>
      </c>
      <c r="O2863" s="98">
        <v>7184.165</v>
      </c>
      <c r="P2863" s="98">
        <v>396.10444444444443</v>
      </c>
      <c r="Q2863" s="98">
        <v>23.257025849459072</v>
      </c>
      <c r="R2863" s="98">
        <f t="shared" si="329"/>
        <v>17.321121732367214</v>
      </c>
      <c r="S2863" s="98">
        <f t="shared" si="326"/>
        <v>1395.4215509675444</v>
      </c>
      <c r="T2863" s="101">
        <v>9.7316495717896352</v>
      </c>
    </row>
    <row r="2864" spans="2:20" x14ac:dyDescent="0.2">
      <c r="B2864" s="100">
        <v>43780.125</v>
      </c>
      <c r="C2864" s="98">
        <v>7.1905253124233184</v>
      </c>
      <c r="D2864" s="98">
        <f t="shared" si="323"/>
        <v>10.943691621552654</v>
      </c>
      <c r="E2864" s="98">
        <v>92.962962963051268</v>
      </c>
      <c r="F2864" s="98">
        <f t="shared" si="328"/>
        <v>76.554399000131355</v>
      </c>
      <c r="G2864" s="98">
        <v>13015.822469130357</v>
      </c>
      <c r="H2864" s="98">
        <v>27.182107204861111</v>
      </c>
      <c r="I2864" s="98">
        <v>3405.4902777777779</v>
      </c>
      <c r="J2864" s="98">
        <f t="shared" si="324"/>
        <v>65.780855758190157</v>
      </c>
      <c r="K2864" s="98">
        <v>0</v>
      </c>
      <c r="L2864" s="98">
        <f t="shared" si="325"/>
        <v>373.14573064135186</v>
      </c>
      <c r="M2864" s="98">
        <f t="shared" si="327"/>
        <v>375.38318239383517</v>
      </c>
      <c r="N2864" s="98">
        <v>6318.9551334635416</v>
      </c>
      <c r="O2864" s="98">
        <v>7183.3658333333333</v>
      </c>
      <c r="P2864" s="98">
        <v>395.87606481484244</v>
      </c>
      <c r="Q2864" s="98">
        <v>22.730334173490604</v>
      </c>
      <c r="R2864" s="98">
        <f t="shared" si="329"/>
        <v>17.80877278877789</v>
      </c>
      <c r="S2864" s="98">
        <f t="shared" si="326"/>
        <v>1363.8200504094361</v>
      </c>
      <c r="T2864" s="101">
        <v>8.382730977731601</v>
      </c>
    </row>
    <row r="2865" spans="2:20" x14ac:dyDescent="0.2">
      <c r="B2865" s="100">
        <v>43780.166666666664</v>
      </c>
      <c r="C2865" s="98">
        <v>6.2656825546986266</v>
      </c>
      <c r="D2865" s="98">
        <f t="shared" si="323"/>
        <v>10.921822896020055</v>
      </c>
      <c r="E2865" s="98">
        <v>84.548068783084545</v>
      </c>
      <c r="F2865" s="98">
        <f t="shared" si="328"/>
        <v>76.397003717945054</v>
      </c>
      <c r="G2865" s="98">
        <v>17616.16464646472</v>
      </c>
      <c r="H2865" s="98">
        <v>27.110199652777776</v>
      </c>
      <c r="I2865" s="98">
        <v>4829.1445250000925</v>
      </c>
      <c r="J2865" s="98">
        <f t="shared" si="324"/>
        <v>57.437869130306765</v>
      </c>
      <c r="K2865" s="98">
        <v>0</v>
      </c>
      <c r="L2865" s="98">
        <f t="shared" si="325"/>
        <v>373.78987884990045</v>
      </c>
      <c r="M2865" s="98">
        <f t="shared" si="327"/>
        <v>377.39293570577598</v>
      </c>
      <c r="N2865" s="98">
        <v>5677.566259358724</v>
      </c>
      <c r="O2865" s="98">
        <v>7179.4775</v>
      </c>
      <c r="P2865" s="98">
        <v>395.93779629629933</v>
      </c>
      <c r="Q2865" s="98">
        <v>22.1479174463989</v>
      </c>
      <c r="R2865" s="98">
        <f t="shared" si="329"/>
        <v>18.483881359553255</v>
      </c>
      <c r="S2865" s="98">
        <f t="shared" si="326"/>
        <v>1328.8750467839341</v>
      </c>
      <c r="T2865" s="101">
        <v>7.3171763426727718</v>
      </c>
    </row>
    <row r="2866" spans="2:20" x14ac:dyDescent="0.2">
      <c r="B2866" s="100">
        <v>43780.208333333336</v>
      </c>
      <c r="C2866" s="98">
        <v>5.891546428709634</v>
      </c>
      <c r="D2866" s="98">
        <f t="shared" si="323"/>
        <v>10.904804448511754</v>
      </c>
      <c r="E2866" s="98">
        <v>68.559444444444438</v>
      </c>
      <c r="F2866" s="98">
        <f t="shared" si="328"/>
        <v>76.286118944283842</v>
      </c>
      <c r="G2866" s="98">
        <v>22911.405555555557</v>
      </c>
      <c r="H2866" s="98">
        <v>20.387727864583333</v>
      </c>
      <c r="I2866" s="98">
        <v>6263.8777666672067</v>
      </c>
      <c r="J2866" s="98">
        <f t="shared" si="324"/>
        <v>48.171716579861105</v>
      </c>
      <c r="K2866" s="98">
        <v>0</v>
      </c>
      <c r="L2866" s="98">
        <f t="shared" si="325"/>
        <v>370.57064039262633</v>
      </c>
      <c r="M2866" s="98">
        <f t="shared" si="327"/>
        <v>376.99706850774101</v>
      </c>
      <c r="N2866" s="98">
        <v>5478.8718640136722</v>
      </c>
      <c r="O2866" s="98">
        <v>7182.2775000000001</v>
      </c>
      <c r="P2866" s="98">
        <v>395.53527777777776</v>
      </c>
      <c r="Q2866" s="98">
        <v>24.964637385151452</v>
      </c>
      <c r="R2866" s="98">
        <f t="shared" si="329"/>
        <v>18.862314144006117</v>
      </c>
      <c r="S2866" s="98">
        <f t="shared" si="326"/>
        <v>1497.8782431090872</v>
      </c>
      <c r="T2866" s="101">
        <v>6.8355439340054165</v>
      </c>
    </row>
    <row r="2867" spans="2:20" x14ac:dyDescent="0.2">
      <c r="B2867" s="100">
        <v>43780.25</v>
      </c>
      <c r="C2867" s="98">
        <v>5.8004765030783085</v>
      </c>
      <c r="D2867" s="98">
        <f t="shared" si="323"/>
        <v>10.900473250585351</v>
      </c>
      <c r="E2867" s="98">
        <v>89.664666666669973</v>
      </c>
      <c r="F2867" s="98">
        <f t="shared" si="328"/>
        <v>76.375561073913616</v>
      </c>
      <c r="G2867" s="98">
        <v>27510.298099415832</v>
      </c>
      <c r="H2867" s="98">
        <v>27.134917534722224</v>
      </c>
      <c r="I2867" s="98">
        <v>7696.6760818092025</v>
      </c>
      <c r="J2867" s="98">
        <f t="shared" si="324"/>
        <v>62.529749131947753</v>
      </c>
      <c r="K2867" s="98">
        <v>0</v>
      </c>
      <c r="L2867" s="98">
        <f t="shared" si="325"/>
        <v>374.38361503426216</v>
      </c>
      <c r="M2867" s="98">
        <f t="shared" si="327"/>
        <v>376.87834048560597</v>
      </c>
      <c r="N2867" s="98">
        <v>5349.6461914062502</v>
      </c>
      <c r="O2867" s="98">
        <v>7182.8033333333333</v>
      </c>
      <c r="P2867" s="98">
        <v>395.58277777777778</v>
      </c>
      <c r="Q2867" s="98">
        <v>21.199162743515593</v>
      </c>
      <c r="R2867" s="98">
        <f t="shared" si="329"/>
        <v>18.960617011819934</v>
      </c>
      <c r="S2867" s="98">
        <f t="shared" si="326"/>
        <v>1271.9497646109355</v>
      </c>
      <c r="T2867" s="101">
        <v>6.6344405413188117</v>
      </c>
    </row>
    <row r="2868" spans="2:20" x14ac:dyDescent="0.2">
      <c r="B2868" s="100">
        <v>43780.291666666664</v>
      </c>
      <c r="C2868" s="98">
        <v>6.0109909557243295</v>
      </c>
      <c r="D2868" s="98">
        <f t="shared" ref="D2868:D2931" si="330">AVERAGE(C2845:C2868)</f>
        <v>10.90548261769006</v>
      </c>
      <c r="E2868" s="98">
        <v>65.934444444444438</v>
      </c>
      <c r="F2868" s="98">
        <f t="shared" si="328"/>
        <v>76.505109685024721</v>
      </c>
      <c r="G2868" s="98">
        <v>32278.256746032901</v>
      </c>
      <c r="H2868" s="98">
        <v>27.000358072916665</v>
      </c>
      <c r="I2868" s="98">
        <v>9117.0019444444442</v>
      </c>
      <c r="J2868" s="98">
        <f t="shared" si="324"/>
        <v>38.934086371527769</v>
      </c>
      <c r="K2868" s="98">
        <v>0</v>
      </c>
      <c r="L2868" s="98">
        <f t="shared" si="325"/>
        <v>370.51460517305532</v>
      </c>
      <c r="M2868" s="98">
        <f t="shared" si="327"/>
        <v>376.66123407499555</v>
      </c>
      <c r="N2868" s="98">
        <v>5536.0595772298175</v>
      </c>
      <c r="O2868" s="98">
        <v>7179.7216666666664</v>
      </c>
      <c r="P2868" s="98">
        <v>395.99435185185735</v>
      </c>
      <c r="Q2868" s="98">
        <v>25.479746678802055</v>
      </c>
      <c r="R2868" s="98">
        <f t="shared" si="329"/>
        <v>19.200346879220678</v>
      </c>
      <c r="S2868" s="98">
        <f t="shared" si="326"/>
        <v>1528.7848007281234</v>
      </c>
      <c r="T2868" s="101">
        <v>6.7876181709151977</v>
      </c>
    </row>
    <row r="2869" spans="2:20" x14ac:dyDescent="0.2">
      <c r="B2869" s="100">
        <v>43780.333333333336</v>
      </c>
      <c r="C2869" s="98">
        <v>7.4215085995388739</v>
      </c>
      <c r="D2869" s="98">
        <f t="shared" si="330"/>
        <v>10.95087305373948</v>
      </c>
      <c r="E2869" s="98">
        <v>83.875</v>
      </c>
      <c r="F2869" s="98">
        <f t="shared" si="328"/>
        <v>77.239311073913612</v>
      </c>
      <c r="G2869" s="98">
        <v>36639.0119259274</v>
      </c>
      <c r="H2869" s="98">
        <v>27.010351562499999</v>
      </c>
      <c r="I2869" s="98">
        <v>10537.664627777876</v>
      </c>
      <c r="J2869" s="98">
        <f t="shared" si="324"/>
        <v>56.864648437500001</v>
      </c>
      <c r="K2869" s="98">
        <v>0</v>
      </c>
      <c r="L2869" s="98">
        <f t="shared" si="325"/>
        <v>374.94063859813434</v>
      </c>
      <c r="M2869" s="98">
        <f t="shared" si="327"/>
        <v>376.76779215876644</v>
      </c>
      <c r="N2869" s="98">
        <v>6430.0092183430988</v>
      </c>
      <c r="O2869" s="98">
        <v>7184.9049999999997</v>
      </c>
      <c r="P2869" s="98">
        <v>395.81842592557274</v>
      </c>
      <c r="Q2869" s="98">
        <v>20.877787327438387</v>
      </c>
      <c r="R2869" s="98">
        <f t="shared" si="329"/>
        <v>19.107943888027254</v>
      </c>
      <c r="S2869" s="98">
        <f t="shared" si="326"/>
        <v>1252.6672396463032</v>
      </c>
      <c r="T2869" s="101">
        <v>7.6415821941548749</v>
      </c>
    </row>
    <row r="2870" spans="2:20" x14ac:dyDescent="0.2">
      <c r="B2870" s="100">
        <v>43780.375</v>
      </c>
      <c r="C2870" s="98">
        <v>10.289243832437787</v>
      </c>
      <c r="D2870" s="98">
        <f t="shared" si="330"/>
        <v>11.044771964891941</v>
      </c>
      <c r="E2870" s="98">
        <v>60.718333333300222</v>
      </c>
      <c r="F2870" s="98">
        <f t="shared" si="328"/>
        <v>76.649334222060389</v>
      </c>
      <c r="G2870" s="98">
        <v>40638.6</v>
      </c>
      <c r="H2870" s="98">
        <v>20.380425347222221</v>
      </c>
      <c r="I2870" s="98">
        <v>11973.879833333107</v>
      </c>
      <c r="J2870" s="98">
        <f t="shared" si="324"/>
        <v>40.337907986078001</v>
      </c>
      <c r="K2870" s="98">
        <v>0</v>
      </c>
      <c r="L2870" s="98">
        <f t="shared" si="325"/>
        <v>370.99112715371973</v>
      </c>
      <c r="M2870" s="98">
        <f t="shared" si="327"/>
        <v>376.80961072916062</v>
      </c>
      <c r="N2870" s="98">
        <v>8257.4415861002599</v>
      </c>
      <c r="O2870" s="98">
        <v>7183.6291666666666</v>
      </c>
      <c r="P2870" s="98">
        <v>395.63430555555556</v>
      </c>
      <c r="Q2870" s="98">
        <v>24.643178401835804</v>
      </c>
      <c r="R2870" s="98">
        <f t="shared" si="329"/>
        <v>19.052166341296005</v>
      </c>
      <c r="S2870" s="98">
        <f t="shared" si="326"/>
        <v>1478.5907041101482</v>
      </c>
      <c r="T2870" s="101">
        <v>9.6441680731469148</v>
      </c>
    </row>
    <row r="2871" spans="2:20" x14ac:dyDescent="0.2">
      <c r="B2871" s="100">
        <v>43780.416666666664</v>
      </c>
      <c r="C2871" s="98">
        <v>13.892347993188434</v>
      </c>
      <c r="D2871" s="98">
        <f t="shared" si="330"/>
        <v>11.15703389366111</v>
      </c>
      <c r="E2871" s="98">
        <v>83.550462962985037</v>
      </c>
      <c r="F2871" s="98">
        <f t="shared" si="328"/>
        <v>77.239926428851433</v>
      </c>
      <c r="G2871" s="98">
        <v>45667.118518518342</v>
      </c>
      <c r="H2871" s="98">
        <v>27.050075954861111</v>
      </c>
      <c r="I2871" s="98">
        <v>13405.139497635331</v>
      </c>
      <c r="J2871" s="98">
        <f t="shared" si="324"/>
        <v>56.500387008123923</v>
      </c>
      <c r="K2871" s="98">
        <v>0</v>
      </c>
      <c r="L2871" s="98">
        <f t="shared" si="325"/>
        <v>375.24300856039343</v>
      </c>
      <c r="M2871" s="98">
        <f t="shared" si="327"/>
        <v>376.75685660444606</v>
      </c>
      <c r="N2871" s="98">
        <v>10816.361843261719</v>
      </c>
      <c r="O2871" s="98">
        <v>7262.3258333333333</v>
      </c>
      <c r="P2871" s="98">
        <v>395.84888888888889</v>
      </c>
      <c r="Q2871" s="98">
        <v>20.60588032849547</v>
      </c>
      <c r="R2871" s="98">
        <f t="shared" si="329"/>
        <v>19.093993575579805</v>
      </c>
      <c r="S2871" s="98">
        <f t="shared" si="326"/>
        <v>1236.3528197097282</v>
      </c>
      <c r="T2871" s="101">
        <v>13.125447007860316</v>
      </c>
    </row>
    <row r="2872" spans="2:20" x14ac:dyDescent="0.2">
      <c r="B2872" s="100">
        <v>43780.458333333336</v>
      </c>
      <c r="C2872" s="98">
        <v>15.128980869717068</v>
      </c>
      <c r="D2872" s="98">
        <f t="shared" si="330"/>
        <v>11.213418091679117</v>
      </c>
      <c r="E2872" s="98">
        <v>80.451679894195664</v>
      </c>
      <c r="F2872" s="98">
        <f t="shared" si="328"/>
        <v>77.200563554072531</v>
      </c>
      <c r="G2872" s="98">
        <v>49567.217283951242</v>
      </c>
      <c r="H2872" s="98">
        <v>27.041634114583335</v>
      </c>
      <c r="I2872" s="98">
        <v>14825.278888888888</v>
      </c>
      <c r="J2872" s="98">
        <f t="shared" si="324"/>
        <v>53.410045779612332</v>
      </c>
      <c r="K2872" s="98">
        <v>0</v>
      </c>
      <c r="L2872" s="98">
        <f t="shared" si="325"/>
        <v>373.13153242683762</v>
      </c>
      <c r="M2872" s="98">
        <f t="shared" si="327"/>
        <v>376.84249571769834</v>
      </c>
      <c r="N2872" s="98">
        <v>11486.552473144531</v>
      </c>
      <c r="O2872" s="98">
        <v>7501.0758333333333</v>
      </c>
      <c r="P2872" s="98">
        <v>395.88777777777779</v>
      </c>
      <c r="Q2872" s="98">
        <v>22.756245350940151</v>
      </c>
      <c r="R2872" s="98">
        <f t="shared" si="329"/>
        <v>19.03424566603119</v>
      </c>
      <c r="S2872" s="98">
        <f t="shared" si="326"/>
        <v>1365.374721056409</v>
      </c>
      <c r="T2872" s="101">
        <v>15.079476045691408</v>
      </c>
    </row>
    <row r="2873" spans="2:20" x14ac:dyDescent="0.2">
      <c r="B2873" s="100">
        <v>43780.5</v>
      </c>
      <c r="C2873" s="98">
        <v>15.267839566639935</v>
      </c>
      <c r="D2873" s="98">
        <f t="shared" si="330"/>
        <v>11.206231923988014</v>
      </c>
      <c r="E2873" s="98">
        <v>80.123055555555553</v>
      </c>
      <c r="F2873" s="98">
        <f t="shared" si="328"/>
        <v>77.335189325677007</v>
      </c>
      <c r="G2873" s="98">
        <v>54574.022222222222</v>
      </c>
      <c r="H2873" s="98">
        <v>27.042274305555555</v>
      </c>
      <c r="I2873" s="98">
        <v>16247.589833333306</v>
      </c>
      <c r="J2873" s="98">
        <f t="shared" si="324"/>
        <v>53.080781250000001</v>
      </c>
      <c r="K2873" s="98">
        <v>0</v>
      </c>
      <c r="L2873" s="98">
        <f t="shared" si="325"/>
        <v>374.29691585691438</v>
      </c>
      <c r="M2873" s="98">
        <f t="shared" si="327"/>
        <v>376.73815789426112</v>
      </c>
      <c r="N2873" s="98">
        <v>11583.048336588541</v>
      </c>
      <c r="O2873" s="98">
        <v>7533.1083333333336</v>
      </c>
      <c r="P2873" s="98">
        <v>395.58833333333331</v>
      </c>
      <c r="Q2873" s="98">
        <v>21.291417476418946</v>
      </c>
      <c r="R2873" s="98">
        <f t="shared" si="329"/>
        <v>19.125863582060983</v>
      </c>
      <c r="S2873" s="98">
        <f t="shared" si="326"/>
        <v>1277.4850485851368</v>
      </c>
      <c r="T2873" s="101">
        <v>15.530173042259928</v>
      </c>
    </row>
    <row r="2874" spans="2:20" x14ac:dyDescent="0.2">
      <c r="B2874" s="100">
        <v>43780.541666666664</v>
      </c>
      <c r="C2874" s="98">
        <v>14.797858681678772</v>
      </c>
      <c r="D2874" s="98">
        <f t="shared" si="330"/>
        <v>11.182240340843791</v>
      </c>
      <c r="E2874" s="98">
        <v>62.739444444444445</v>
      </c>
      <c r="F2874" s="98">
        <f t="shared" si="328"/>
        <v>77.04402034419553</v>
      </c>
      <c r="G2874" s="98">
        <v>59481.905030030677</v>
      </c>
      <c r="H2874" s="98">
        <v>20.333637152777779</v>
      </c>
      <c r="I2874" s="98">
        <v>17684.805944444219</v>
      </c>
      <c r="J2874" s="98">
        <f t="shared" si="324"/>
        <v>42.405807291666662</v>
      </c>
      <c r="K2874" s="98">
        <v>0</v>
      </c>
      <c r="L2874" s="98">
        <f t="shared" si="325"/>
        <v>375.4681092138693</v>
      </c>
      <c r="M2874" s="98">
        <f t="shared" si="327"/>
        <v>376.59079939580744</v>
      </c>
      <c r="N2874" s="98">
        <v>11338.32463704427</v>
      </c>
      <c r="O2874" s="98">
        <v>7413.5233333333335</v>
      </c>
      <c r="P2874" s="98">
        <v>395.90188271604478</v>
      </c>
      <c r="Q2874" s="98">
        <v>20.433773502175463</v>
      </c>
      <c r="R2874" s="98">
        <f t="shared" si="329"/>
        <v>19.27394353113311</v>
      </c>
      <c r="S2874" s="98">
        <f t="shared" si="326"/>
        <v>1226.0264101305277</v>
      </c>
      <c r="T2874" s="101">
        <v>15.514347101658318</v>
      </c>
    </row>
    <row r="2875" spans="2:20" x14ac:dyDescent="0.2">
      <c r="B2875" s="100">
        <v>43780.583333333336</v>
      </c>
      <c r="C2875" s="98">
        <v>14.354932528336843</v>
      </c>
      <c r="D2875" s="98">
        <f t="shared" si="330"/>
        <v>11.186298788743434</v>
      </c>
      <c r="E2875" s="98">
        <v>119.44861111111111</v>
      </c>
      <c r="F2875" s="98">
        <f t="shared" si="328"/>
        <v>79.072735621973308</v>
      </c>
      <c r="G2875" s="98">
        <v>65109.083333333336</v>
      </c>
      <c r="H2875" s="98">
        <v>27.107269965277776</v>
      </c>
      <c r="I2875" s="98">
        <v>19115.847674501274</v>
      </c>
      <c r="J2875" s="98">
        <f t="shared" si="324"/>
        <v>92.341341145833326</v>
      </c>
      <c r="K2875" s="98">
        <v>0</v>
      </c>
      <c r="L2875" s="98">
        <f t="shared" si="325"/>
        <v>373.06913113318382</v>
      </c>
      <c r="M2875" s="98">
        <f t="shared" si="327"/>
        <v>376.1277971066765</v>
      </c>
      <c r="N2875" s="98">
        <v>11109.797513834636</v>
      </c>
      <c r="O2875" s="98">
        <v>7308.2833333333338</v>
      </c>
      <c r="P2875" s="98">
        <v>396.16777777777776</v>
      </c>
      <c r="Q2875" s="98">
        <v>23.098646644593941</v>
      </c>
      <c r="R2875" s="98">
        <f t="shared" si="329"/>
        <v>19.748749446808411</v>
      </c>
      <c r="S2875" s="98">
        <f t="shared" si="326"/>
        <v>1385.9187986756365</v>
      </c>
      <c r="T2875" s="101">
        <v>15.262496996190812</v>
      </c>
    </row>
    <row r="2876" spans="2:20" x14ac:dyDescent="0.2">
      <c r="B2876" s="100">
        <v>43780.625</v>
      </c>
      <c r="C2876" s="98">
        <v>13.566422036540009</v>
      </c>
      <c r="D2876" s="98">
        <f t="shared" si="330"/>
        <v>11.168940679456819</v>
      </c>
      <c r="E2876" s="98">
        <v>95.083090277777771</v>
      </c>
      <c r="F2876" s="98">
        <f t="shared" si="328"/>
        <v>80.797991698362196</v>
      </c>
      <c r="G2876" s="98">
        <v>70249.665054870187</v>
      </c>
      <c r="H2876" s="98">
        <v>27.210774739583332</v>
      </c>
      <c r="I2876" s="98">
        <v>20537.698055555556</v>
      </c>
      <c r="J2876" s="98">
        <f t="shared" si="324"/>
        <v>67.872315538194442</v>
      </c>
      <c r="K2876" s="98">
        <v>0</v>
      </c>
      <c r="L2876" s="98">
        <f t="shared" si="325"/>
        <v>376.75544704531865</v>
      </c>
      <c r="M2876" s="98">
        <f t="shared" si="327"/>
        <v>375.88354477587251</v>
      </c>
      <c r="N2876" s="98">
        <v>10625.392983398437</v>
      </c>
      <c r="O2876" s="98">
        <v>7225.8649999999998</v>
      </c>
      <c r="P2876" s="98">
        <v>396.13037037036486</v>
      </c>
      <c r="Q2876" s="98">
        <v>19.374923325046225</v>
      </c>
      <c r="R2876" s="98">
        <f t="shared" si="329"/>
        <v>20.027751006007197</v>
      </c>
      <c r="S2876" s="98">
        <f t="shared" si="326"/>
        <v>1162.4953995027736</v>
      </c>
      <c r="T2876" s="101">
        <v>14.628620906068633</v>
      </c>
    </row>
    <row r="2877" spans="2:20" x14ac:dyDescent="0.2">
      <c r="B2877" s="100">
        <v>43780.666666666664</v>
      </c>
      <c r="C2877" s="98">
        <v>13.168216242966396</v>
      </c>
      <c r="D2877" s="98">
        <f t="shared" si="330"/>
        <v>11.15946033349752</v>
      </c>
      <c r="E2877" s="98">
        <v>79.229444444444439</v>
      </c>
      <c r="F2877" s="98">
        <f t="shared" si="328"/>
        <v>80.873281050214061</v>
      </c>
      <c r="G2877" s="98">
        <v>75974.984469691379</v>
      </c>
      <c r="H2877" s="98">
        <v>27.262424045138889</v>
      </c>
      <c r="I2877" s="98">
        <v>21960.45988425925</v>
      </c>
      <c r="J2877" s="98">
        <f t="shared" si="324"/>
        <v>51.967020399305554</v>
      </c>
      <c r="K2877" s="98">
        <v>0</v>
      </c>
      <c r="L2877" s="98">
        <f t="shared" si="325"/>
        <v>373.66304316006602</v>
      </c>
      <c r="M2877" s="98">
        <f t="shared" si="327"/>
        <v>375.47864751619164</v>
      </c>
      <c r="N2877" s="98">
        <v>10363.397465820313</v>
      </c>
      <c r="O2877" s="98">
        <v>7202.8466666666664</v>
      </c>
      <c r="P2877" s="98">
        <v>395.97231481479275</v>
      </c>
      <c r="Q2877" s="98">
        <v>22.309271654726729</v>
      </c>
      <c r="R2877" s="98">
        <f t="shared" si="329"/>
        <v>20.419804901489616</v>
      </c>
      <c r="S2877" s="98">
        <f t="shared" si="326"/>
        <v>1338.5562992836037</v>
      </c>
      <c r="T2877" s="101">
        <v>14.084191844728258</v>
      </c>
    </row>
    <row r="2878" spans="2:20" x14ac:dyDescent="0.2">
      <c r="B2878" s="100">
        <v>43780.708333333336</v>
      </c>
      <c r="C2878" s="98">
        <v>12.783589218987876</v>
      </c>
      <c r="D2878" s="98">
        <f t="shared" si="330"/>
        <v>11.152067842209597</v>
      </c>
      <c r="E2878" s="98">
        <v>86.665833333333339</v>
      </c>
      <c r="F2878" s="98">
        <f t="shared" si="328"/>
        <v>81.893130587251093</v>
      </c>
      <c r="G2878" s="98">
        <v>80860.436000000002</v>
      </c>
      <c r="H2878" s="98">
        <v>20.464529079861112</v>
      </c>
      <c r="I2878" s="98">
        <v>23396.28116296366</v>
      </c>
      <c r="J2878" s="98">
        <f t="shared" si="324"/>
        <v>66.20130425347223</v>
      </c>
      <c r="K2878" s="98">
        <v>0</v>
      </c>
      <c r="L2878" s="98">
        <f t="shared" si="325"/>
        <v>372.24376070546197</v>
      </c>
      <c r="M2878" s="98">
        <f t="shared" si="327"/>
        <v>375.01802603702799</v>
      </c>
      <c r="N2878" s="98">
        <v>10055.147041829427</v>
      </c>
      <c r="O2878" s="98">
        <v>7190.2033333333329</v>
      </c>
      <c r="P2878" s="98">
        <v>395.74407407389748</v>
      </c>
      <c r="Q2878" s="98">
        <v>23.500313368435535</v>
      </c>
      <c r="R2878" s="98">
        <f t="shared" si="329"/>
        <v>20.87167123661305</v>
      </c>
      <c r="S2878" s="98">
        <f t="shared" si="326"/>
        <v>1410.0188021061322</v>
      </c>
      <c r="T2878" s="101">
        <v>13.522895592293741</v>
      </c>
    </row>
    <row r="2879" spans="2:20" x14ac:dyDescent="0.2">
      <c r="B2879" s="100">
        <v>43780.75</v>
      </c>
      <c r="C2879" s="98">
        <v>12.513965589735243</v>
      </c>
      <c r="D2879" s="98">
        <f t="shared" si="330"/>
        <v>11.133104667173328</v>
      </c>
      <c r="E2879" s="98">
        <v>81.181812865502309</v>
      </c>
      <c r="F2879" s="98">
        <f t="shared" si="328"/>
        <v>81.986678345535907</v>
      </c>
      <c r="G2879" s="98">
        <v>86370.517160493007</v>
      </c>
      <c r="H2879" s="98">
        <v>27.233582899305556</v>
      </c>
      <c r="I2879" s="98">
        <v>24827.2604957814</v>
      </c>
      <c r="J2879" s="98">
        <f t="shared" si="324"/>
        <v>53.948229966196749</v>
      </c>
      <c r="K2879" s="98">
        <v>0</v>
      </c>
      <c r="L2879" s="98">
        <f t="shared" si="325"/>
        <v>374.12952700196041</v>
      </c>
      <c r="M2879" s="98">
        <f t="shared" si="327"/>
        <v>374.77816790867564</v>
      </c>
      <c r="N2879" s="98">
        <v>9887.6300724283847</v>
      </c>
      <c r="O2879" s="98">
        <v>7189.89</v>
      </c>
      <c r="P2879" s="98">
        <v>395.87861111111113</v>
      </c>
      <c r="Q2879" s="98">
        <v>21.749084109150701</v>
      </c>
      <c r="R2879" s="98">
        <f t="shared" si="329"/>
        <v>21.112922111878802</v>
      </c>
      <c r="S2879" s="98">
        <f t="shared" si="326"/>
        <v>1304.945046549042</v>
      </c>
      <c r="T2879" s="101">
        <v>13.337647787041172</v>
      </c>
    </row>
    <row r="2880" spans="2:20" x14ac:dyDescent="0.2">
      <c r="B2880" s="100">
        <v>43780.791666666664</v>
      </c>
      <c r="C2880" s="98">
        <v>12.762708399208883</v>
      </c>
      <c r="D2880" s="98">
        <f t="shared" si="330"/>
        <v>11.113656208678849</v>
      </c>
      <c r="E2880" s="98">
        <v>97.73672222220236</v>
      </c>
      <c r="F2880" s="98">
        <f t="shared" si="328"/>
        <v>83.470303345535086</v>
      </c>
      <c r="G2880" s="98">
        <v>91513.19225967527</v>
      </c>
      <c r="H2880" s="98">
        <v>27.258105468749999</v>
      </c>
      <c r="I2880" s="98">
        <v>26247.475277777779</v>
      </c>
      <c r="J2880" s="98">
        <f t="shared" si="324"/>
        <v>70.478616753452357</v>
      </c>
      <c r="K2880" s="98">
        <v>0</v>
      </c>
      <c r="L2880" s="98">
        <f t="shared" si="325"/>
        <v>375.59337985077252</v>
      </c>
      <c r="M2880" s="98">
        <f t="shared" si="327"/>
        <v>374.38792808629313</v>
      </c>
      <c r="N2880" s="98">
        <v>9921.6462174479166</v>
      </c>
      <c r="O2880" s="98">
        <v>7184.7275</v>
      </c>
      <c r="P2880" s="98">
        <v>395.76555555555558</v>
      </c>
      <c r="Q2880" s="98">
        <v>20.172175704783037</v>
      </c>
      <c r="R2880" s="98">
        <f t="shared" si="329"/>
        <v>21.49223215031159</v>
      </c>
      <c r="S2880" s="98">
        <f t="shared" si="326"/>
        <v>1210.3305422869821</v>
      </c>
      <c r="T2880" s="101">
        <v>13.0930199151935</v>
      </c>
    </row>
    <row r="2881" spans="2:20" x14ac:dyDescent="0.2">
      <c r="B2881" s="100">
        <v>43780.833333333336</v>
      </c>
      <c r="C2881" s="98">
        <v>12.938124822915933</v>
      </c>
      <c r="D2881" s="98">
        <f t="shared" si="330"/>
        <v>11.113760573953805</v>
      </c>
      <c r="E2881" s="98">
        <v>65.085774231675188</v>
      </c>
      <c r="F2881" s="98">
        <f t="shared" si="328"/>
        <v>82.350185142225257</v>
      </c>
      <c r="G2881" s="98">
        <v>96653.429649754631</v>
      </c>
      <c r="H2881" s="98">
        <v>27.245160590277777</v>
      </c>
      <c r="I2881" s="98">
        <v>27669.246597222223</v>
      </c>
      <c r="J2881" s="98">
        <f t="shared" si="324"/>
        <v>37.840613641397411</v>
      </c>
      <c r="K2881" s="98">
        <v>0</v>
      </c>
      <c r="L2881" s="98">
        <f t="shared" si="325"/>
        <v>372.27344359203346</v>
      </c>
      <c r="M2881" s="98">
        <f t="shared" si="327"/>
        <v>374.12793762837941</v>
      </c>
      <c r="N2881" s="98">
        <v>10170.945732421875</v>
      </c>
      <c r="O2881" s="98">
        <v>7188.6083333333336</v>
      </c>
      <c r="P2881" s="98">
        <v>395.71944444444443</v>
      </c>
      <c r="Q2881" s="98">
        <v>23.446000852410993</v>
      </c>
      <c r="R2881" s="98">
        <f t="shared" si="329"/>
        <v>21.749271219336507</v>
      </c>
      <c r="S2881" s="98">
        <f t="shared" si="326"/>
        <v>1406.7600511446597</v>
      </c>
      <c r="T2881" s="101">
        <v>13.458882790207863</v>
      </c>
    </row>
    <row r="2882" spans="2:20" x14ac:dyDescent="0.2">
      <c r="B2882" s="100">
        <v>43780.875</v>
      </c>
      <c r="C2882" s="98">
        <v>13.114926628006829</v>
      </c>
      <c r="D2882" s="98">
        <f t="shared" si="330"/>
        <v>11.134892074585023</v>
      </c>
      <c r="E2882" s="98">
        <v>109.18555555555555</v>
      </c>
      <c r="F2882" s="98">
        <f t="shared" si="328"/>
        <v>83.501874233660445</v>
      </c>
      <c r="G2882" s="98">
        <v>102048.10555555555</v>
      </c>
      <c r="H2882" s="98">
        <v>20.427701822916667</v>
      </c>
      <c r="I2882" s="98">
        <v>29105.197430555556</v>
      </c>
      <c r="J2882" s="98">
        <f t="shared" si="324"/>
        <v>88.757853732638893</v>
      </c>
      <c r="K2882" s="98">
        <v>0</v>
      </c>
      <c r="L2882" s="98">
        <f t="shared" si="325"/>
        <v>376.52780679495157</v>
      </c>
      <c r="M2882" s="98">
        <f t="shared" si="327"/>
        <v>373.84092706254029</v>
      </c>
      <c r="N2882" s="98">
        <v>10262.954739583334</v>
      </c>
      <c r="O2882" s="98">
        <v>7190.9283333333333</v>
      </c>
      <c r="P2882" s="98">
        <v>395.92993827160035</v>
      </c>
      <c r="Q2882" s="98">
        <v>19.402131476648758</v>
      </c>
      <c r="R2882" s="98">
        <f t="shared" si="329"/>
        <v>22.039427361307006</v>
      </c>
      <c r="S2882" s="98">
        <f t="shared" si="326"/>
        <v>1164.1278885989254</v>
      </c>
      <c r="T2882" s="101">
        <v>13.67460586183601</v>
      </c>
    </row>
    <row r="2883" spans="2:20" x14ac:dyDescent="0.2">
      <c r="B2883" s="100">
        <v>43780.916666666664</v>
      </c>
      <c r="C2883" s="98">
        <v>13.199990562862821</v>
      </c>
      <c r="D2883" s="98">
        <f t="shared" si="330"/>
        <v>11.162958790556196</v>
      </c>
      <c r="E2883" s="98">
        <v>96.152203703704814</v>
      </c>
      <c r="F2883" s="98">
        <f t="shared" si="328"/>
        <v>84.492313276870377</v>
      </c>
      <c r="G2883" s="98">
        <v>106920.00833333333</v>
      </c>
      <c r="H2883" s="98">
        <v>27.265592447916667</v>
      </c>
      <c r="I2883" s="98">
        <v>30537.23016877671</v>
      </c>
      <c r="J2883" s="98">
        <f t="shared" si="324"/>
        <v>68.886611255788154</v>
      </c>
      <c r="K2883" s="98">
        <v>0</v>
      </c>
      <c r="L2883" s="98">
        <f t="shared" si="325"/>
        <v>376.48501071068148</v>
      </c>
      <c r="M2883" s="98">
        <f t="shared" si="327"/>
        <v>373.65592762989337</v>
      </c>
      <c r="N2883" s="98">
        <v>10359.557147623698</v>
      </c>
      <c r="O2883" s="98">
        <v>7197.4691666666668</v>
      </c>
      <c r="P2883" s="98">
        <v>396.33324074072971</v>
      </c>
      <c r="Q2883" s="98">
        <v>19.848230030048224</v>
      </c>
      <c r="R2883" s="98">
        <f t="shared" si="329"/>
        <v>22.245699942101371</v>
      </c>
      <c r="S2883" s="98">
        <f t="shared" si="326"/>
        <v>1190.8938018028934</v>
      </c>
      <c r="T2883" s="101">
        <v>13.809209732509528</v>
      </c>
    </row>
    <row r="2884" spans="2:20" x14ac:dyDescent="0.2">
      <c r="B2884" s="100">
        <v>43780.958333333336</v>
      </c>
      <c r="C2884" s="98">
        <v>12.896760564439205</v>
      </c>
      <c r="D2884" s="98">
        <f t="shared" si="330"/>
        <v>11.200270707064499</v>
      </c>
      <c r="E2884" s="98">
        <v>77.201111111111118</v>
      </c>
      <c r="F2884" s="98">
        <f t="shared" si="328"/>
        <v>83.846873462055555</v>
      </c>
      <c r="G2884" s="98">
        <v>112684.27373737071</v>
      </c>
      <c r="H2884" s="98">
        <v>27.223524305555557</v>
      </c>
      <c r="I2884" s="98">
        <v>31958.909444444445</v>
      </c>
      <c r="J2884" s="98">
        <f t="shared" si="324"/>
        <v>49.977586805555561</v>
      </c>
      <c r="K2884" s="98">
        <v>0</v>
      </c>
      <c r="L2884" s="98">
        <f t="shared" si="325"/>
        <v>372.14063796774798</v>
      </c>
      <c r="M2884" s="98">
        <f t="shared" si="327"/>
        <v>373.57788927517885</v>
      </c>
      <c r="N2884" s="98">
        <v>10124.833496907551</v>
      </c>
      <c r="O2884" s="98">
        <v>7190.2583333333332</v>
      </c>
      <c r="P2884" s="98">
        <v>396.13555555555558</v>
      </c>
      <c r="Q2884" s="98">
        <v>23.99491758780761</v>
      </c>
      <c r="R2884" s="98">
        <f t="shared" si="329"/>
        <v>22.326890302987866</v>
      </c>
      <c r="S2884" s="98">
        <f t="shared" si="326"/>
        <v>1439.6950552684566</v>
      </c>
      <c r="T2884" s="101">
        <v>13.765585042264105</v>
      </c>
    </row>
    <row r="2885" spans="2:20" x14ac:dyDescent="0.2">
      <c r="B2885" s="100">
        <v>43781</v>
      </c>
      <c r="C2885" s="98">
        <v>12.06551165809441</v>
      </c>
      <c r="D2885" s="98">
        <f t="shared" si="330"/>
        <v>11.230116226286723</v>
      </c>
      <c r="E2885" s="98">
        <v>83.581388888888895</v>
      </c>
      <c r="F2885" s="98">
        <f t="shared" si="328"/>
        <v>83.907845684277774</v>
      </c>
      <c r="G2885" s="98">
        <v>117405.15277777778</v>
      </c>
      <c r="H2885" s="98">
        <v>26.043143820028011</v>
      </c>
      <c r="I2885" s="98">
        <v>33383.487361111169</v>
      </c>
      <c r="J2885" s="98">
        <f t="shared" si="324"/>
        <v>57.538245068860888</v>
      </c>
      <c r="K2885" s="98">
        <v>0</v>
      </c>
      <c r="L2885" s="98">
        <f t="shared" si="325"/>
        <v>374.57341994632861</v>
      </c>
      <c r="M2885" s="98">
        <f t="shared" si="327"/>
        <v>373.79701394006332</v>
      </c>
      <c r="N2885" s="98">
        <v>9558.747774251302</v>
      </c>
      <c r="O2885" s="98">
        <v>7181.7666666666664</v>
      </c>
      <c r="P2885" s="98">
        <v>395.72669753086234</v>
      </c>
      <c r="Q2885" s="98">
        <v>21.153277584533726</v>
      </c>
      <c r="R2885" s="98">
        <f t="shared" si="329"/>
        <v>22.101424331518917</v>
      </c>
      <c r="S2885" s="98">
        <f t="shared" si="326"/>
        <v>1269.1966550720235</v>
      </c>
      <c r="T2885" s="101">
        <v>13.00948952995758</v>
      </c>
    </row>
    <row r="2886" spans="2:20" x14ac:dyDescent="0.2">
      <c r="B2886" s="100">
        <v>43781.041666666664</v>
      </c>
      <c r="C2886" s="98">
        <v>10.496936841752225</v>
      </c>
      <c r="D2886" s="98">
        <f t="shared" si="330"/>
        <v>11.256526285440204</v>
      </c>
      <c r="E2886" s="98">
        <v>76.578455555554896</v>
      </c>
      <c r="F2886" s="98">
        <f t="shared" si="328"/>
        <v>83.263545221314772</v>
      </c>
      <c r="G2886" s="98">
        <v>2700.6805555555557</v>
      </c>
      <c r="H2886" s="98">
        <v>20.329090711805556</v>
      </c>
      <c r="I2886" s="98">
        <v>621.3366666666667</v>
      </c>
      <c r="J2886" s="98">
        <f t="shared" ref="J2886:J2949" si="331">E2886-H2886</f>
        <v>56.249364843749341</v>
      </c>
      <c r="K2886" s="98">
        <v>0</v>
      </c>
      <c r="L2886" s="98">
        <f t="shared" ref="L2886:L2949" si="332">P2886-Q2886</f>
        <v>374.6556920975612</v>
      </c>
      <c r="M2886" s="98">
        <f t="shared" si="327"/>
        <v>373.80973002092156</v>
      </c>
      <c r="N2886" s="98">
        <v>8548.5550813802092</v>
      </c>
      <c r="O2886" s="98">
        <v>7184.0308333333332</v>
      </c>
      <c r="P2886" s="98">
        <v>395.97206790124375</v>
      </c>
      <c r="Q2886" s="98">
        <v>21.31637580368254</v>
      </c>
      <c r="R2886" s="98">
        <f t="shared" si="329"/>
        <v>22.07301895024958</v>
      </c>
      <c r="S2886" s="98">
        <f t="shared" ref="S2886:S2949" si="333">Q2886*60</f>
        <v>1278.9825482209524</v>
      </c>
      <c r="T2886" s="101">
        <v>11.942239032727667</v>
      </c>
    </row>
    <row r="2887" spans="2:20" x14ac:dyDescent="0.2">
      <c r="B2887" s="100">
        <v>43781.083333333336</v>
      </c>
      <c r="C2887" s="98">
        <v>8.8206443755494224</v>
      </c>
      <c r="D2887" s="98">
        <f t="shared" si="330"/>
        <v>11.276655448634633</v>
      </c>
      <c r="E2887" s="98">
        <v>88.509989316262718</v>
      </c>
      <c r="F2887" s="98">
        <f t="shared" si="328"/>
        <v>83.698648171220825</v>
      </c>
      <c r="G2887" s="98">
        <v>7295.7268518492911</v>
      </c>
      <c r="H2887" s="98">
        <v>27.166417100694446</v>
      </c>
      <c r="I2887" s="98">
        <v>1983.328881797029</v>
      </c>
      <c r="J2887" s="98">
        <f t="shared" si="331"/>
        <v>61.343572215568273</v>
      </c>
      <c r="K2887" s="98">
        <v>0</v>
      </c>
      <c r="L2887" s="98">
        <f t="shared" si="332"/>
        <v>371.42594570544861</v>
      </c>
      <c r="M2887" s="98">
        <f t="shared" si="327"/>
        <v>373.75050198385753</v>
      </c>
      <c r="N2887" s="98">
        <v>7401.9177180989582</v>
      </c>
      <c r="O2887" s="98">
        <v>7179.8841666666667</v>
      </c>
      <c r="P2887" s="98">
        <v>395.67009259257054</v>
      </c>
      <c r="Q2887" s="98">
        <v>24.244146887121929</v>
      </c>
      <c r="R2887" s="98">
        <f t="shared" si="329"/>
        <v>22.114148993485532</v>
      </c>
      <c r="S2887" s="98">
        <f t="shared" si="333"/>
        <v>1454.6488132273157</v>
      </c>
      <c r="T2887" s="101">
        <v>10.229785689803927</v>
      </c>
    </row>
    <row r="2888" spans="2:20" x14ac:dyDescent="0.2">
      <c r="B2888" s="100">
        <v>43781.125</v>
      </c>
      <c r="C2888" s="98">
        <v>7.3598101358636958</v>
      </c>
      <c r="D2888" s="98">
        <f t="shared" si="330"/>
        <v>11.283708982944651</v>
      </c>
      <c r="E2888" s="98">
        <v>64.982970085487594</v>
      </c>
      <c r="F2888" s="98">
        <f t="shared" si="328"/>
        <v>82.532815134655678</v>
      </c>
      <c r="G2888" s="98">
        <v>12049.69969806936</v>
      </c>
      <c r="H2888" s="98">
        <v>27.111371527777777</v>
      </c>
      <c r="I2888" s="98">
        <v>3403.6855555555558</v>
      </c>
      <c r="J2888" s="98">
        <f t="shared" si="331"/>
        <v>37.871598557709817</v>
      </c>
      <c r="K2888" s="98">
        <v>0</v>
      </c>
      <c r="L2888" s="98">
        <f t="shared" si="332"/>
        <v>375.74461038269516</v>
      </c>
      <c r="M2888" s="98">
        <f t="shared" si="327"/>
        <v>373.85878863974682</v>
      </c>
      <c r="N2888" s="98">
        <v>6424.3302583821614</v>
      </c>
      <c r="O2888" s="98">
        <v>7178.225833333333</v>
      </c>
      <c r="P2888" s="98">
        <v>396.34444444444443</v>
      </c>
      <c r="Q2888" s="98">
        <v>20.599834061749281</v>
      </c>
      <c r="R2888" s="98">
        <f t="shared" si="329"/>
        <v>22.025378155496313</v>
      </c>
      <c r="S2888" s="98">
        <f t="shared" si="333"/>
        <v>1235.9900437049569</v>
      </c>
      <c r="T2888" s="101">
        <v>8.5543133806975344</v>
      </c>
    </row>
    <row r="2889" spans="2:20" x14ac:dyDescent="0.2">
      <c r="B2889" s="100">
        <v>43781.166666666664</v>
      </c>
      <c r="C2889" s="98">
        <v>6.5587653738187832</v>
      </c>
      <c r="D2889" s="98">
        <f t="shared" si="330"/>
        <v>11.295920767074657</v>
      </c>
      <c r="E2889" s="98">
        <v>109.11416666666666</v>
      </c>
      <c r="F2889" s="98">
        <f t="shared" si="328"/>
        <v>83.556402546471602</v>
      </c>
      <c r="G2889" s="98">
        <v>17398.380555555555</v>
      </c>
      <c r="H2889" s="98">
        <v>27.086002604166666</v>
      </c>
      <c r="I2889" s="98">
        <v>4825.6051388889464</v>
      </c>
      <c r="J2889" s="98">
        <f t="shared" si="331"/>
        <v>82.028164062499997</v>
      </c>
      <c r="K2889" s="98">
        <v>0</v>
      </c>
      <c r="L2889" s="98">
        <f t="shared" si="332"/>
        <v>375.29219719848282</v>
      </c>
      <c r="M2889" s="98">
        <f t="shared" si="327"/>
        <v>373.9213852376044</v>
      </c>
      <c r="N2889" s="98">
        <v>5839.6224275716149</v>
      </c>
      <c r="O2889" s="98">
        <v>7176.835</v>
      </c>
      <c r="P2889" s="98">
        <v>396.15680555555554</v>
      </c>
      <c r="Q2889" s="98">
        <v>20.864608357072704</v>
      </c>
      <c r="R2889" s="98">
        <f t="shared" si="329"/>
        <v>21.971906943441052</v>
      </c>
      <c r="S2889" s="98">
        <f t="shared" si="333"/>
        <v>1251.8765014243622</v>
      </c>
      <c r="T2889" s="101">
        <v>7.4249799487577146</v>
      </c>
    </row>
    <row r="2890" spans="2:20" x14ac:dyDescent="0.2">
      <c r="B2890" s="100">
        <v>43781.208333333336</v>
      </c>
      <c r="C2890" s="98">
        <v>6.0190116652729921</v>
      </c>
      <c r="D2890" s="98">
        <f t="shared" si="330"/>
        <v>11.301231818598131</v>
      </c>
      <c r="E2890" s="98">
        <v>86.010555555555555</v>
      </c>
      <c r="F2890" s="98">
        <f t="shared" si="328"/>
        <v>84.283532176101247</v>
      </c>
      <c r="G2890" s="98">
        <v>22189.348290596008</v>
      </c>
      <c r="H2890" s="98">
        <v>20.253135850694445</v>
      </c>
      <c r="I2890" s="98">
        <v>6264.3634333332875</v>
      </c>
      <c r="J2890" s="98">
        <f t="shared" si="331"/>
        <v>65.757419704861107</v>
      </c>
      <c r="K2890" s="98">
        <v>0</v>
      </c>
      <c r="L2890" s="98">
        <f t="shared" si="332"/>
        <v>372.8335927766463</v>
      </c>
      <c r="M2890" s="98">
        <f t="shared" si="327"/>
        <v>374.01567492027192</v>
      </c>
      <c r="N2890" s="98">
        <v>5470.7931237792973</v>
      </c>
      <c r="O2890" s="98">
        <v>7178.1750000000002</v>
      </c>
      <c r="P2890" s="98">
        <v>396.33453703703151</v>
      </c>
      <c r="Q2890" s="98">
        <v>23.500944260385197</v>
      </c>
      <c r="R2890" s="98">
        <f t="shared" si="329"/>
        <v>21.910919729909125</v>
      </c>
      <c r="S2890" s="98">
        <f t="shared" si="333"/>
        <v>1410.0566556231117</v>
      </c>
      <c r="T2890" s="101">
        <v>6.9280342750747996</v>
      </c>
    </row>
    <row r="2891" spans="2:20" x14ac:dyDescent="0.2">
      <c r="B2891" s="100">
        <v>43781.25</v>
      </c>
      <c r="C2891" s="98">
        <v>5.7164832552391776</v>
      </c>
      <c r="D2891" s="98">
        <f t="shared" si="330"/>
        <v>11.297732099938164</v>
      </c>
      <c r="E2891" s="98">
        <v>71.725833333333327</v>
      </c>
      <c r="F2891" s="98">
        <f t="shared" si="328"/>
        <v>83.536080787212214</v>
      </c>
      <c r="G2891" s="98">
        <v>27353.45370370441</v>
      </c>
      <c r="H2891" s="98">
        <v>27.033658854166667</v>
      </c>
      <c r="I2891" s="98">
        <v>7694.8614924667118</v>
      </c>
      <c r="J2891" s="98">
        <f t="shared" si="331"/>
        <v>44.69217447916666</v>
      </c>
      <c r="K2891" s="98">
        <v>0</v>
      </c>
      <c r="L2891" s="98">
        <f t="shared" si="332"/>
        <v>375.50744831379501</v>
      </c>
      <c r="M2891" s="98">
        <f t="shared" si="327"/>
        <v>374.06250130691905</v>
      </c>
      <c r="N2891" s="98">
        <v>5478.6802376302085</v>
      </c>
      <c r="O2891" s="98">
        <v>7183.0658333333331</v>
      </c>
      <c r="P2891" s="98">
        <v>396.0190740740299</v>
      </c>
      <c r="Q2891" s="98">
        <v>20.511625760234892</v>
      </c>
      <c r="R2891" s="98">
        <f t="shared" si="329"/>
        <v>21.882272355605764</v>
      </c>
      <c r="S2891" s="98">
        <f t="shared" si="333"/>
        <v>1230.6975456140935</v>
      </c>
      <c r="T2891" s="101">
        <v>6.7721592228369101</v>
      </c>
    </row>
    <row r="2892" spans="2:20" x14ac:dyDescent="0.2">
      <c r="B2892" s="100">
        <v>43781.291666666664</v>
      </c>
      <c r="C2892" s="98">
        <v>5.8463280988625614</v>
      </c>
      <c r="D2892" s="98">
        <f t="shared" si="330"/>
        <v>11.290871147568922</v>
      </c>
      <c r="E2892" s="98">
        <v>65.717500000000001</v>
      </c>
      <c r="F2892" s="98">
        <f t="shared" si="328"/>
        <v>83.527041435360346</v>
      </c>
      <c r="G2892" s="98">
        <v>31439.830222222739</v>
      </c>
      <c r="H2892" s="98">
        <v>27.085221354166666</v>
      </c>
      <c r="I2892" s="98">
        <v>9114.5827777777777</v>
      </c>
      <c r="J2892" s="98">
        <f t="shared" si="331"/>
        <v>38.632278645833338</v>
      </c>
      <c r="K2892" s="98">
        <v>0</v>
      </c>
      <c r="L2892" s="98">
        <f t="shared" si="332"/>
        <v>374.53489533964142</v>
      </c>
      <c r="M2892" s="98">
        <f t="shared" si="327"/>
        <v>374.23001339719349</v>
      </c>
      <c r="N2892" s="98">
        <v>5600.681850382487</v>
      </c>
      <c r="O2892" s="98">
        <v>7172.5675000000001</v>
      </c>
      <c r="P2892" s="98">
        <v>395.91535185184745</v>
      </c>
      <c r="Q2892" s="98">
        <v>21.380456512206003</v>
      </c>
      <c r="R2892" s="98">
        <f t="shared" si="329"/>
        <v>21.711468598664265</v>
      </c>
      <c r="S2892" s="98">
        <f t="shared" si="333"/>
        <v>1282.8273907323601</v>
      </c>
      <c r="T2892" s="101">
        <v>6.8669833825694191</v>
      </c>
    </row>
    <row r="2893" spans="2:20" x14ac:dyDescent="0.2">
      <c r="B2893" s="100">
        <v>43781.333333333336</v>
      </c>
      <c r="C2893" s="98">
        <v>7.5110934998920937</v>
      </c>
      <c r="D2893" s="98">
        <f t="shared" si="330"/>
        <v>11.294603851750304</v>
      </c>
      <c r="E2893" s="98">
        <v>69.809157407410027</v>
      </c>
      <c r="F2893" s="98">
        <f t="shared" si="328"/>
        <v>82.940964660669124</v>
      </c>
      <c r="G2893" s="98">
        <v>35795.438518519266</v>
      </c>
      <c r="H2893" s="98">
        <v>27.039637586805554</v>
      </c>
      <c r="I2893" s="98">
        <v>10536.141250000059</v>
      </c>
      <c r="J2893" s="98">
        <f t="shared" si="331"/>
        <v>42.769519820604472</v>
      </c>
      <c r="K2893" s="98">
        <v>0</v>
      </c>
      <c r="L2893" s="98">
        <f t="shared" si="332"/>
        <v>374.44990200640427</v>
      </c>
      <c r="M2893" s="98">
        <f t="shared" si="327"/>
        <v>374.20956603920484</v>
      </c>
      <c r="N2893" s="98">
        <v>6556.1453971354167</v>
      </c>
      <c r="O2893" s="98">
        <v>7174.850833333333</v>
      </c>
      <c r="P2893" s="98">
        <v>396.09511111110862</v>
      </c>
      <c r="Q2893" s="98">
        <v>21.64520910470436</v>
      </c>
      <c r="R2893" s="98">
        <f t="shared" si="329"/>
        <v>21.743444506050349</v>
      </c>
      <c r="S2893" s="98">
        <f t="shared" si="333"/>
        <v>1298.7125462822617</v>
      </c>
      <c r="T2893" s="101">
        <v>7.6938675603601672</v>
      </c>
    </row>
    <row r="2894" spans="2:20" x14ac:dyDescent="0.2">
      <c r="B2894" s="100">
        <v>43781.375</v>
      </c>
      <c r="C2894" s="98">
        <v>12.043978392362122</v>
      </c>
      <c r="D2894" s="98">
        <f t="shared" si="330"/>
        <v>11.367717791747154</v>
      </c>
      <c r="E2894" s="98">
        <v>73.955092592587079</v>
      </c>
      <c r="F2894" s="98">
        <f t="shared" si="328"/>
        <v>83.492496296472737</v>
      </c>
      <c r="G2894" s="98">
        <v>39833.579898990196</v>
      </c>
      <c r="H2894" s="98">
        <v>20.272580295138887</v>
      </c>
      <c r="I2894" s="98">
        <v>11972.037000000228</v>
      </c>
      <c r="J2894" s="98">
        <f t="shared" si="331"/>
        <v>53.682512297448191</v>
      </c>
      <c r="K2894" s="98">
        <v>0</v>
      </c>
      <c r="L2894" s="98">
        <f t="shared" si="332"/>
        <v>375.05420527990498</v>
      </c>
      <c r="M2894" s="98">
        <f t="shared" si="327"/>
        <v>374.37886096112919</v>
      </c>
      <c r="N2894" s="98">
        <v>9528.7328544108077</v>
      </c>
      <c r="O2894" s="98">
        <v>7203.9508333333333</v>
      </c>
      <c r="P2894" s="98">
        <v>395.81118518518906</v>
      </c>
      <c r="Q2894" s="98">
        <v>20.756979905284112</v>
      </c>
      <c r="R2894" s="98">
        <f t="shared" si="329"/>
        <v>21.581519568694024</v>
      </c>
      <c r="S2894" s="98">
        <f t="shared" si="333"/>
        <v>1245.4187943170468</v>
      </c>
      <c r="T2894" s="101">
        <v>10.723385100835133</v>
      </c>
    </row>
    <row r="2895" spans="2:20" x14ac:dyDescent="0.2">
      <c r="B2895" s="100">
        <v>43781.416666666664</v>
      </c>
      <c r="C2895" s="98">
        <v>15.836053529671497</v>
      </c>
      <c r="D2895" s="98">
        <f t="shared" si="330"/>
        <v>11.448705522433949</v>
      </c>
      <c r="E2895" s="98">
        <v>59.913194444444443</v>
      </c>
      <c r="F2895" s="98">
        <f t="shared" si="328"/>
        <v>82.507610108200211</v>
      </c>
      <c r="G2895" s="98">
        <v>44153.1066081916</v>
      </c>
      <c r="H2895" s="98">
        <v>29.102777048319329</v>
      </c>
      <c r="I2895" s="98">
        <v>13402.376702127754</v>
      </c>
      <c r="J2895" s="98">
        <f t="shared" si="331"/>
        <v>30.810417396125114</v>
      </c>
      <c r="K2895" s="98">
        <v>0</v>
      </c>
      <c r="L2895" s="98">
        <f t="shared" si="332"/>
        <v>375.53620181353142</v>
      </c>
      <c r="M2895" s="98">
        <f t="shared" si="327"/>
        <v>374.39107734667664</v>
      </c>
      <c r="N2895" s="98">
        <v>12021.825041097005</v>
      </c>
      <c r="O2895" s="98">
        <v>7820.9508333333333</v>
      </c>
      <c r="P2895" s="98">
        <v>396.20796296291883</v>
      </c>
      <c r="Q2895" s="98">
        <v>20.671761149387393</v>
      </c>
      <c r="R2895" s="98">
        <f t="shared" si="329"/>
        <v>21.58426460289785</v>
      </c>
      <c r="S2895" s="98">
        <f t="shared" si="333"/>
        <v>1240.3056689632435</v>
      </c>
      <c r="T2895" s="101">
        <v>14.933433229957268</v>
      </c>
    </row>
    <row r="2896" spans="2:20" x14ac:dyDescent="0.2">
      <c r="B2896" s="100">
        <v>43781.458333333336</v>
      </c>
      <c r="C2896" s="98">
        <v>15.786338148117066</v>
      </c>
      <c r="D2896" s="98">
        <f t="shared" si="330"/>
        <v>11.476095409033947</v>
      </c>
      <c r="E2896" s="98">
        <v>83.169166666666669</v>
      </c>
      <c r="F2896" s="98">
        <f t="shared" si="328"/>
        <v>82.620838723719828</v>
      </c>
      <c r="G2896" s="98">
        <v>48751.55</v>
      </c>
      <c r="H2896" s="98">
        <v>30.837836371527779</v>
      </c>
      <c r="I2896" s="98">
        <v>15084.503624998199</v>
      </c>
      <c r="J2896" s="98">
        <f t="shared" si="331"/>
        <v>52.331330295138891</v>
      </c>
      <c r="K2896" s="98">
        <v>0</v>
      </c>
      <c r="L2896" s="98">
        <f t="shared" si="332"/>
        <v>372.93579185845954</v>
      </c>
      <c r="M2896" s="98">
        <f t="shared" si="327"/>
        <v>374.38292148966087</v>
      </c>
      <c r="N2896" s="98">
        <v>11960.805983072916</v>
      </c>
      <c r="O2896" s="98">
        <v>7770.9841666666671</v>
      </c>
      <c r="P2896" s="98">
        <v>395.91740740736327</v>
      </c>
      <c r="Q2896" s="98">
        <v>22.981615548903743</v>
      </c>
      <c r="R2896" s="98">
        <f t="shared" si="329"/>
        <v>21.593655027813003</v>
      </c>
      <c r="S2896" s="98">
        <f t="shared" si="333"/>
        <v>1378.8969329342247</v>
      </c>
      <c r="T2896" s="101">
        <v>16.332251492076448</v>
      </c>
    </row>
    <row r="2897" spans="2:20" x14ac:dyDescent="0.2">
      <c r="B2897" s="100">
        <v>43781.5</v>
      </c>
      <c r="C2897" s="98">
        <v>15.090406971683519</v>
      </c>
      <c r="D2897" s="98">
        <f t="shared" si="330"/>
        <v>11.468702384244096</v>
      </c>
      <c r="E2897" s="98">
        <v>63.083174603167507</v>
      </c>
      <c r="F2897" s="98">
        <f t="shared" si="328"/>
        <v>81.91084368403699</v>
      </c>
      <c r="G2897" s="98">
        <v>52734.408067633842</v>
      </c>
      <c r="H2897" s="98">
        <v>27.290256076388889</v>
      </c>
      <c r="I2897" s="98">
        <v>16510.78347222228</v>
      </c>
      <c r="J2897" s="98">
        <f t="shared" si="331"/>
        <v>35.792918526778621</v>
      </c>
      <c r="K2897" s="98">
        <v>0</v>
      </c>
      <c r="L2897" s="98">
        <f t="shared" si="332"/>
        <v>373.76517275017994</v>
      </c>
      <c r="M2897" s="98">
        <f t="shared" si="327"/>
        <v>374.36076552688019</v>
      </c>
      <c r="N2897" s="98">
        <v>11569.488889160157</v>
      </c>
      <c r="O2897" s="98">
        <v>7538.6808333333329</v>
      </c>
      <c r="P2897" s="98">
        <v>396.33277777777778</v>
      </c>
      <c r="Q2897" s="98">
        <v>22.567605027597811</v>
      </c>
      <c r="R2897" s="98">
        <f t="shared" si="329"/>
        <v>21.646829509112123</v>
      </c>
      <c r="S2897" s="98">
        <f t="shared" si="333"/>
        <v>1354.0563016558685</v>
      </c>
      <c r="T2897" s="101">
        <v>15.917081637735892</v>
      </c>
    </row>
    <row r="2898" spans="2:20" x14ac:dyDescent="0.2">
      <c r="B2898" s="100">
        <v>43781.541666666664</v>
      </c>
      <c r="C2898" s="98">
        <v>14.604931398409729</v>
      </c>
      <c r="D2898" s="98">
        <f t="shared" si="330"/>
        <v>11.460663747441222</v>
      </c>
      <c r="E2898" s="98">
        <v>113.70494444446432</v>
      </c>
      <c r="F2898" s="98">
        <f t="shared" si="328"/>
        <v>84.03440618403782</v>
      </c>
      <c r="G2898" s="98">
        <v>58420.482352941035</v>
      </c>
      <c r="H2898" s="98">
        <v>20.2626953125</v>
      </c>
      <c r="I2898" s="98">
        <v>17947.059583333332</v>
      </c>
      <c r="J2898" s="98">
        <f t="shared" si="331"/>
        <v>93.442249131964317</v>
      </c>
      <c r="K2898" s="98">
        <v>0</v>
      </c>
      <c r="L2898" s="98">
        <f t="shared" si="332"/>
        <v>374.23999515917154</v>
      </c>
      <c r="M2898" s="98">
        <f t="shared" si="327"/>
        <v>374.30959410793452</v>
      </c>
      <c r="N2898" s="98">
        <v>11409.913621419271</v>
      </c>
      <c r="O2898" s="98">
        <v>7466.3191666666671</v>
      </c>
      <c r="P2898" s="98">
        <v>395.71361111111111</v>
      </c>
      <c r="Q2898" s="98">
        <v>21.473615951939589</v>
      </c>
      <c r="R2898" s="98">
        <f t="shared" si="329"/>
        <v>21.690156277852296</v>
      </c>
      <c r="S2898" s="98">
        <f t="shared" si="333"/>
        <v>1288.4169571163754</v>
      </c>
      <c r="T2898" s="101">
        <v>15.757621683147219</v>
      </c>
    </row>
    <row r="2899" spans="2:20" x14ac:dyDescent="0.2">
      <c r="B2899" s="100">
        <v>43781.583333333336</v>
      </c>
      <c r="C2899" s="98">
        <v>13.570522749069044</v>
      </c>
      <c r="D2899" s="98">
        <f t="shared" si="330"/>
        <v>11.427980006638395</v>
      </c>
      <c r="E2899" s="98">
        <v>96.771944444444443</v>
      </c>
      <c r="F2899" s="98">
        <f t="shared" si="328"/>
        <v>83.089545072926711</v>
      </c>
      <c r="G2899" s="98">
        <v>63349.288425919483</v>
      </c>
      <c r="H2899" s="98">
        <v>27.349674479166666</v>
      </c>
      <c r="I2899" s="98">
        <v>19379.759211018481</v>
      </c>
      <c r="J2899" s="98">
        <f t="shared" si="331"/>
        <v>69.422269965277778</v>
      </c>
      <c r="K2899" s="98">
        <v>0</v>
      </c>
      <c r="L2899" s="98">
        <f t="shared" si="332"/>
        <v>377.23634271127071</v>
      </c>
      <c r="M2899" s="98">
        <f t="shared" si="327"/>
        <v>374.48322792368816</v>
      </c>
      <c r="N2899" s="98">
        <v>10797.313005371094</v>
      </c>
      <c r="O2899" s="98">
        <v>7248.97</v>
      </c>
      <c r="P2899" s="98">
        <v>396.24836419752904</v>
      </c>
      <c r="Q2899" s="98">
        <v>19.012021486258341</v>
      </c>
      <c r="R2899" s="98">
        <f t="shared" si="329"/>
        <v>21.51988022958831</v>
      </c>
      <c r="S2899" s="98">
        <f t="shared" si="333"/>
        <v>1140.7212891755005</v>
      </c>
      <c r="T2899" s="101">
        <v>14.937943840821584</v>
      </c>
    </row>
    <row r="2900" spans="2:20" x14ac:dyDescent="0.2">
      <c r="B2900" s="100">
        <v>43781.625</v>
      </c>
      <c r="C2900" s="98">
        <v>13.504720448387994</v>
      </c>
      <c r="D2900" s="98">
        <f t="shared" si="330"/>
        <v>11.425409107132062</v>
      </c>
      <c r="E2900" s="98">
        <v>76.442222222222227</v>
      </c>
      <c r="F2900" s="98">
        <f t="shared" si="328"/>
        <v>82.312842237278559</v>
      </c>
      <c r="G2900" s="98">
        <v>69087.877777777772</v>
      </c>
      <c r="H2900" s="98">
        <v>27.44245876736111</v>
      </c>
      <c r="I2900" s="98">
        <v>20800.497777777779</v>
      </c>
      <c r="J2900" s="98">
        <f t="shared" si="331"/>
        <v>48.999763454861117</v>
      </c>
      <c r="K2900" s="98">
        <v>0</v>
      </c>
      <c r="L2900" s="98">
        <f t="shared" si="332"/>
        <v>374.2221126626556</v>
      </c>
      <c r="M2900" s="98">
        <f t="shared" si="327"/>
        <v>374.37767232441047</v>
      </c>
      <c r="N2900" s="98">
        <v>10631.346051432292</v>
      </c>
      <c r="O2900" s="98">
        <v>7222.8566666666666</v>
      </c>
      <c r="P2900" s="98">
        <v>395.79509259276921</v>
      </c>
      <c r="Q2900" s="98">
        <v>21.572979930113586</v>
      </c>
      <c r="R2900" s="98">
        <f t="shared" si="329"/>
        <v>21.611465921466117</v>
      </c>
      <c r="S2900" s="98">
        <f t="shared" si="333"/>
        <v>1294.3787958068151</v>
      </c>
      <c r="T2900" s="101">
        <v>14.384719686961422</v>
      </c>
    </row>
    <row r="2901" spans="2:20" x14ac:dyDescent="0.2">
      <c r="B2901" s="100">
        <v>43781.666666666664</v>
      </c>
      <c r="C2901" s="98">
        <v>13.48913888560401</v>
      </c>
      <c r="D2901" s="98">
        <f t="shared" si="330"/>
        <v>11.438780883908629</v>
      </c>
      <c r="E2901" s="98">
        <v>99.651111111111106</v>
      </c>
      <c r="F2901" s="98">
        <f t="shared" si="328"/>
        <v>83.163745015056335</v>
      </c>
      <c r="G2901" s="98">
        <v>74286.972222222219</v>
      </c>
      <c r="H2901" s="98">
        <v>27.373437500000001</v>
      </c>
      <c r="I2901" s="98">
        <v>22223.709537037084</v>
      </c>
      <c r="J2901" s="98">
        <f t="shared" si="331"/>
        <v>72.277673611111112</v>
      </c>
      <c r="K2901" s="98">
        <v>0</v>
      </c>
      <c r="L2901" s="98">
        <f t="shared" si="332"/>
        <v>374.29616357865018</v>
      </c>
      <c r="M2901" s="98">
        <f t="shared" si="327"/>
        <v>374.40405234185147</v>
      </c>
      <c r="N2901" s="98">
        <v>10587.279699707031</v>
      </c>
      <c r="O2901" s="98">
        <v>7221.2924999999996</v>
      </c>
      <c r="P2901" s="98">
        <v>395.79351851847434</v>
      </c>
      <c r="Q2901" s="98">
        <v>21.497354939824177</v>
      </c>
      <c r="R2901" s="98">
        <f t="shared" si="329"/>
        <v>21.577636058345178</v>
      </c>
      <c r="S2901" s="98">
        <f t="shared" si="333"/>
        <v>1289.8412963894507</v>
      </c>
      <c r="T2901" s="101">
        <v>14.06715703481291</v>
      </c>
    </row>
    <row r="2902" spans="2:20" x14ac:dyDescent="0.2">
      <c r="B2902" s="100">
        <v>43781.708333333336</v>
      </c>
      <c r="C2902" s="98">
        <v>12.930257845630662</v>
      </c>
      <c r="D2902" s="98">
        <f t="shared" si="330"/>
        <v>11.444892076685413</v>
      </c>
      <c r="E2902" s="98">
        <v>83.54492424243027</v>
      </c>
      <c r="F2902" s="98">
        <f t="shared" si="328"/>
        <v>83.033707136268688</v>
      </c>
      <c r="G2902" s="98">
        <v>80135.945370367364</v>
      </c>
      <c r="H2902" s="98">
        <v>20.573567708333332</v>
      </c>
      <c r="I2902" s="98">
        <v>23659.709837963721</v>
      </c>
      <c r="J2902" s="98">
        <f t="shared" si="331"/>
        <v>62.971356534096941</v>
      </c>
      <c r="K2902" s="98">
        <v>0</v>
      </c>
      <c r="L2902" s="98">
        <f t="shared" si="332"/>
        <v>374.26985342997227</v>
      </c>
      <c r="M2902" s="98">
        <f t="shared" si="327"/>
        <v>374.48847287203944</v>
      </c>
      <c r="N2902" s="98">
        <v>10224.740145670572</v>
      </c>
      <c r="O2902" s="98">
        <v>7201.9591666666665</v>
      </c>
      <c r="P2902" s="98">
        <v>395.64749999999998</v>
      </c>
      <c r="Q2902" s="98">
        <v>21.377646570027704</v>
      </c>
      <c r="R2902" s="98">
        <f t="shared" si="329"/>
        <v>21.489191608411517</v>
      </c>
      <c r="S2902" s="98">
        <f t="shared" si="333"/>
        <v>1282.6587942016622</v>
      </c>
      <c r="T2902" s="101">
        <v>14.072420463734241</v>
      </c>
    </row>
    <row r="2903" spans="2:20" x14ac:dyDescent="0.2">
      <c r="B2903" s="100">
        <v>43781.75</v>
      </c>
      <c r="C2903" s="98">
        <v>12.252315433336319</v>
      </c>
      <c r="D2903" s="98">
        <f t="shared" si="330"/>
        <v>11.433989986835458</v>
      </c>
      <c r="E2903" s="98">
        <v>101.34220085469799</v>
      </c>
      <c r="F2903" s="98">
        <f t="shared" si="328"/>
        <v>83.873723302485175</v>
      </c>
      <c r="G2903" s="98">
        <v>85577.292424240106</v>
      </c>
      <c r="H2903" s="98">
        <v>27.55866970486111</v>
      </c>
      <c r="I2903" s="98">
        <v>25091.066239406831</v>
      </c>
      <c r="J2903" s="98">
        <f t="shared" si="331"/>
        <v>73.783531149836875</v>
      </c>
      <c r="K2903" s="98">
        <v>0</v>
      </c>
      <c r="L2903" s="98">
        <f t="shared" si="332"/>
        <v>374.17318979877149</v>
      </c>
      <c r="M2903" s="98">
        <f t="shared" si="327"/>
        <v>374.49029215523984</v>
      </c>
      <c r="N2903" s="98">
        <v>9589.8258886718759</v>
      </c>
      <c r="O2903" s="98">
        <v>7174.6049999999996</v>
      </c>
      <c r="P2903" s="98">
        <v>396.37641975308458</v>
      </c>
      <c r="Q2903" s="98">
        <v>22.203229954313073</v>
      </c>
      <c r="R2903" s="98">
        <f t="shared" si="329"/>
        <v>21.50811435195995</v>
      </c>
      <c r="S2903" s="98">
        <f t="shared" si="333"/>
        <v>1332.1937972587843</v>
      </c>
      <c r="T2903" s="101">
        <v>13.016832331436454</v>
      </c>
    </row>
    <row r="2904" spans="2:20" x14ac:dyDescent="0.2">
      <c r="B2904" s="100">
        <v>43781.791666666664</v>
      </c>
      <c r="C2904" s="98">
        <v>12.42908347642101</v>
      </c>
      <c r="D2904" s="98">
        <f t="shared" si="330"/>
        <v>11.420088948385962</v>
      </c>
      <c r="E2904" s="98">
        <v>68.738809523818389</v>
      </c>
      <c r="F2904" s="98">
        <f t="shared" si="328"/>
        <v>82.665476940052514</v>
      </c>
      <c r="G2904" s="98">
        <v>90853.986298376985</v>
      </c>
      <c r="H2904" s="98">
        <v>27.969759114583333</v>
      </c>
      <c r="I2904" s="98">
        <v>26513.714444444446</v>
      </c>
      <c r="J2904" s="98">
        <f t="shared" si="331"/>
        <v>40.769050409235057</v>
      </c>
      <c r="K2904" s="98">
        <v>0</v>
      </c>
      <c r="L2904" s="98">
        <f t="shared" si="332"/>
        <v>372.17849437211123</v>
      </c>
      <c r="M2904" s="98">
        <f t="shared" si="327"/>
        <v>374.34800526029562</v>
      </c>
      <c r="N2904" s="98">
        <v>9707.7066662597663</v>
      </c>
      <c r="O2904" s="98">
        <v>7173.4650000000001</v>
      </c>
      <c r="P2904" s="98">
        <v>396.4057407407297</v>
      </c>
      <c r="Q2904" s="98">
        <v>24.227246368618474</v>
      </c>
      <c r="R2904" s="98">
        <f t="shared" si="329"/>
        <v>21.677075629619761</v>
      </c>
      <c r="S2904" s="98">
        <f t="shared" si="333"/>
        <v>1453.6347821171084</v>
      </c>
      <c r="T2904" s="101">
        <v>12.78172648369852</v>
      </c>
    </row>
    <row r="2905" spans="2:20" x14ac:dyDescent="0.2">
      <c r="B2905" s="100">
        <v>43781.833333333336</v>
      </c>
      <c r="C2905" s="98">
        <v>12.927261554665682</v>
      </c>
      <c r="D2905" s="98">
        <f t="shared" si="330"/>
        <v>11.419636312208867</v>
      </c>
      <c r="E2905" s="98">
        <v>111.15416666666667</v>
      </c>
      <c r="F2905" s="98">
        <f t="shared" si="328"/>
        <v>84.584993291510486</v>
      </c>
      <c r="G2905" s="98">
        <v>96556.824579124979</v>
      </c>
      <c r="H2905" s="98">
        <v>28.324565972222221</v>
      </c>
      <c r="I2905" s="98">
        <v>27937.256077777762</v>
      </c>
      <c r="J2905" s="98">
        <f t="shared" si="331"/>
        <v>82.829600694444451</v>
      </c>
      <c r="K2905" s="98">
        <v>0</v>
      </c>
      <c r="L2905" s="98">
        <f t="shared" si="332"/>
        <v>375.50993445234582</v>
      </c>
      <c r="M2905" s="98">
        <f t="shared" si="327"/>
        <v>374.48285904614198</v>
      </c>
      <c r="N2905" s="98">
        <v>10080.418754882812</v>
      </c>
      <c r="O2905" s="98">
        <v>7173.3433333333332</v>
      </c>
      <c r="P2905" s="98">
        <v>395.52435185187392</v>
      </c>
      <c r="Q2905" s="98">
        <v>20.014417399528124</v>
      </c>
      <c r="R2905" s="98">
        <f t="shared" si="329"/>
        <v>21.534092985749641</v>
      </c>
      <c r="S2905" s="98">
        <f t="shared" si="333"/>
        <v>1200.8650439716876</v>
      </c>
      <c r="T2905" s="101">
        <v>13.223505140784255</v>
      </c>
    </row>
    <row r="2906" spans="2:20" x14ac:dyDescent="0.2">
      <c r="B2906" s="100">
        <v>43781.875</v>
      </c>
      <c r="C2906" s="98">
        <v>13.140515443307555</v>
      </c>
      <c r="D2906" s="98">
        <f t="shared" si="330"/>
        <v>11.420702512846399</v>
      </c>
      <c r="E2906" s="98">
        <v>95.529659090919623</v>
      </c>
      <c r="F2906" s="98">
        <f t="shared" si="328"/>
        <v>84.015997605484003</v>
      </c>
      <c r="G2906" s="98">
        <v>101316.86154806681</v>
      </c>
      <c r="H2906" s="98">
        <v>21.34074435763889</v>
      </c>
      <c r="I2906" s="98">
        <v>29375.88986666749</v>
      </c>
      <c r="J2906" s="98">
        <f t="shared" si="331"/>
        <v>74.18891473328074</v>
      </c>
      <c r="K2906" s="98">
        <v>0</v>
      </c>
      <c r="L2906" s="98">
        <f t="shared" si="332"/>
        <v>374.237518764014</v>
      </c>
      <c r="M2906" s="98">
        <f t="shared" si="327"/>
        <v>374.38743037818625</v>
      </c>
      <c r="N2906" s="98">
        <v>10231.886364746093</v>
      </c>
      <c r="O2906" s="98">
        <v>7174.5191666666669</v>
      </c>
      <c r="P2906" s="98">
        <v>396.18888888888887</v>
      </c>
      <c r="Q2906" s="98">
        <v>21.951370124874842</v>
      </c>
      <c r="R2906" s="98">
        <f t="shared" si="329"/>
        <v>21.640311262759059</v>
      </c>
      <c r="S2906" s="98">
        <f t="shared" si="333"/>
        <v>1317.0822074924904</v>
      </c>
      <c r="T2906" s="101">
        <v>13.52221592422122</v>
      </c>
    </row>
    <row r="2907" spans="2:20" x14ac:dyDescent="0.2">
      <c r="B2907" s="100">
        <v>43781.916666666664</v>
      </c>
      <c r="C2907" s="98">
        <v>12.988657448556689</v>
      </c>
      <c r="D2907" s="98">
        <f t="shared" si="330"/>
        <v>11.411896966416977</v>
      </c>
      <c r="E2907" s="98">
        <v>68.018055555555549</v>
      </c>
      <c r="F2907" s="98">
        <f t="shared" si="328"/>
        <v>82.84374143264445</v>
      </c>
      <c r="G2907" s="98">
        <v>106826.49970370342</v>
      </c>
      <c r="H2907" s="98">
        <v>28.471017795138888</v>
      </c>
      <c r="I2907" s="98">
        <v>30807.623625234632</v>
      </c>
      <c r="J2907" s="98">
        <f t="shared" si="331"/>
        <v>39.547037760416657</v>
      </c>
      <c r="K2907" s="98">
        <v>0</v>
      </c>
      <c r="L2907" s="98">
        <f t="shared" si="332"/>
        <v>373.77737926333316</v>
      </c>
      <c r="M2907" s="98">
        <f t="shared" ref="M2907:M2970" si="334">AVERAGE(L2884:L2907)</f>
        <v>374.27461240121335</v>
      </c>
      <c r="N2907" s="98">
        <v>10177.500178222655</v>
      </c>
      <c r="O2907" s="98">
        <v>7179.6724999999997</v>
      </c>
      <c r="P2907" s="98">
        <v>396.34750000000003</v>
      </c>
      <c r="Q2907" s="98">
        <v>22.570120736666851</v>
      </c>
      <c r="R2907" s="98">
        <f t="shared" si="329"/>
        <v>21.753723375534832</v>
      </c>
      <c r="S2907" s="98">
        <f t="shared" si="333"/>
        <v>1354.207244200011</v>
      </c>
      <c r="T2907" s="101">
        <v>13.66685074138662</v>
      </c>
    </row>
    <row r="2908" spans="2:20" x14ac:dyDescent="0.2">
      <c r="B2908" s="100">
        <v>43781.958333333336</v>
      </c>
      <c r="C2908" s="98">
        <v>13.005867892313075</v>
      </c>
      <c r="D2908" s="98">
        <f t="shared" si="330"/>
        <v>11.416443105078386</v>
      </c>
      <c r="E2908" s="98">
        <v>91.611666666666665</v>
      </c>
      <c r="F2908" s="98">
        <f t="shared" si="328"/>
        <v>83.444181247459269</v>
      </c>
      <c r="G2908" s="98">
        <v>111605.14166666666</v>
      </c>
      <c r="H2908" s="98">
        <v>28.499251302083334</v>
      </c>
      <c r="I2908" s="98">
        <v>32229.601388888888</v>
      </c>
      <c r="J2908" s="98">
        <f t="shared" si="331"/>
        <v>63.112415364583327</v>
      </c>
      <c r="K2908" s="98">
        <v>0</v>
      </c>
      <c r="L2908" s="98">
        <f t="shared" si="332"/>
        <v>376.36359489675442</v>
      </c>
      <c r="M2908" s="98">
        <f t="shared" si="334"/>
        <v>374.45056893992205</v>
      </c>
      <c r="N2908" s="98">
        <v>10070.038571777344</v>
      </c>
      <c r="O2908" s="98">
        <v>7174.87</v>
      </c>
      <c r="P2908" s="98">
        <v>395.91814814814262</v>
      </c>
      <c r="Q2908" s="98">
        <v>19.554553251388199</v>
      </c>
      <c r="R2908" s="98">
        <f t="shared" si="329"/>
        <v>21.568708194850696</v>
      </c>
      <c r="S2908" s="98">
        <f t="shared" si="333"/>
        <v>1173.273195083292</v>
      </c>
      <c r="T2908" s="101">
        <v>13.441879390338952</v>
      </c>
    </row>
    <row r="2909" spans="2:20" x14ac:dyDescent="0.2">
      <c r="B2909" s="100">
        <v>43782</v>
      </c>
      <c r="C2909" s="98">
        <v>12.352519172668302</v>
      </c>
      <c r="D2909" s="98">
        <f t="shared" si="330"/>
        <v>11.428401751518967</v>
      </c>
      <c r="E2909" s="98">
        <v>79.647283950613598</v>
      </c>
      <c r="F2909" s="98">
        <f t="shared" ref="F2909:F2972" si="335">AVERAGE(E2886:E2909)</f>
        <v>83.280260208364467</v>
      </c>
      <c r="G2909" s="98">
        <v>116996.96016548104</v>
      </c>
      <c r="H2909" s="98">
        <v>28.558192274305554</v>
      </c>
      <c r="I2909" s="98">
        <v>33655.462013888857</v>
      </c>
      <c r="J2909" s="98">
        <f t="shared" si="331"/>
        <v>51.089091676308044</v>
      </c>
      <c r="K2909" s="98">
        <v>0</v>
      </c>
      <c r="L2909" s="98">
        <f t="shared" si="332"/>
        <v>371.66699221408203</v>
      </c>
      <c r="M2909" s="98">
        <f t="shared" si="334"/>
        <v>374.32946778441186</v>
      </c>
      <c r="N2909" s="98">
        <v>9607.9325984700517</v>
      </c>
      <c r="O2909" s="98">
        <v>7174.5766666666668</v>
      </c>
      <c r="P2909" s="98">
        <v>396.27555555555557</v>
      </c>
      <c r="Q2909" s="98">
        <v>24.608563341473541</v>
      </c>
      <c r="R2909" s="98">
        <f t="shared" ref="R2909:R2972" si="336">AVERAGE(Q2886:Q2909)</f>
        <v>21.712678434723188</v>
      </c>
      <c r="S2909" s="98">
        <f t="shared" si="333"/>
        <v>1476.5138004884125</v>
      </c>
      <c r="T2909" s="101">
        <v>13.235378589873322</v>
      </c>
    </row>
    <row r="2910" spans="2:20" x14ac:dyDescent="0.2">
      <c r="B2910" s="100">
        <v>43782.041666666664</v>
      </c>
      <c r="C2910" s="98">
        <v>10.575300414297315</v>
      </c>
      <c r="D2910" s="98">
        <f t="shared" si="330"/>
        <v>11.431666900375012</v>
      </c>
      <c r="E2910" s="98">
        <v>92.773055555555558</v>
      </c>
      <c r="F2910" s="98">
        <f t="shared" si="335"/>
        <v>83.955035208364492</v>
      </c>
      <c r="G2910" s="98">
        <v>3040.5694444444443</v>
      </c>
      <c r="H2910" s="98">
        <v>21.377050781249999</v>
      </c>
      <c r="I2910" s="98">
        <v>632.53</v>
      </c>
      <c r="J2910" s="98">
        <f t="shared" si="331"/>
        <v>71.396004774305567</v>
      </c>
      <c r="K2910" s="98">
        <v>0</v>
      </c>
      <c r="L2910" s="98">
        <f t="shared" si="332"/>
        <v>375.19616660271851</v>
      </c>
      <c r="M2910" s="98">
        <f t="shared" si="334"/>
        <v>374.35198755546003</v>
      </c>
      <c r="N2910" s="98">
        <v>8508.0458793131511</v>
      </c>
      <c r="O2910" s="98">
        <v>7173.0008333333335</v>
      </c>
      <c r="P2910" s="98">
        <v>395.92435185180773</v>
      </c>
      <c r="Q2910" s="98">
        <v>20.728185249089211</v>
      </c>
      <c r="R2910" s="98">
        <f t="shared" si="336"/>
        <v>21.688170494948462</v>
      </c>
      <c r="S2910" s="98">
        <f t="shared" si="333"/>
        <v>1243.6911149453526</v>
      </c>
      <c r="T2910" s="101">
        <v>11.930238476594289</v>
      </c>
    </row>
    <row r="2911" spans="2:20" x14ac:dyDescent="0.2">
      <c r="B2911" s="100">
        <v>43782.083333333336</v>
      </c>
      <c r="C2911" s="98">
        <v>8.7676638280799502</v>
      </c>
      <c r="D2911" s="98">
        <f t="shared" si="330"/>
        <v>11.429459377563782</v>
      </c>
      <c r="E2911" s="98">
        <v>66.140370370373134</v>
      </c>
      <c r="F2911" s="98">
        <f t="shared" si="335"/>
        <v>83.022967752285766</v>
      </c>
      <c r="G2911" s="98">
        <v>7728.3477430555558</v>
      </c>
      <c r="H2911" s="98">
        <v>28.482747395833332</v>
      </c>
      <c r="I2911" s="98">
        <v>1987.5292949623863</v>
      </c>
      <c r="J2911" s="98">
        <f t="shared" si="331"/>
        <v>37.657622974539805</v>
      </c>
      <c r="K2911" s="98">
        <v>0</v>
      </c>
      <c r="L2911" s="98">
        <f t="shared" si="332"/>
        <v>371.80276298854085</v>
      </c>
      <c r="M2911" s="98">
        <f t="shared" si="334"/>
        <v>374.36768827558882</v>
      </c>
      <c r="N2911" s="98">
        <v>7297.8994315592445</v>
      </c>
      <c r="O2911" s="98">
        <v>7169.0166666666664</v>
      </c>
      <c r="P2911" s="98">
        <v>395.66472222218908</v>
      </c>
      <c r="Q2911" s="98">
        <v>23.861959233648246</v>
      </c>
      <c r="R2911" s="98">
        <f t="shared" si="336"/>
        <v>21.672246009387063</v>
      </c>
      <c r="S2911" s="98">
        <f t="shared" si="333"/>
        <v>1431.7175540188948</v>
      </c>
      <c r="T2911" s="101">
        <v>10.046570856034135</v>
      </c>
    </row>
    <row r="2912" spans="2:20" x14ac:dyDescent="0.2">
      <c r="B2912" s="100">
        <v>43782.125</v>
      </c>
      <c r="C2912" s="98">
        <v>7.6513403812990877</v>
      </c>
      <c r="D2912" s="98">
        <f t="shared" si="330"/>
        <v>11.44160647112359</v>
      </c>
      <c r="E2912" s="98">
        <v>108.36152777777778</v>
      </c>
      <c r="F2912" s="98">
        <f t="shared" si="335"/>
        <v>84.8304076561312</v>
      </c>
      <c r="G2912" s="98">
        <v>13309.856491885716</v>
      </c>
      <c r="H2912" s="98">
        <v>28.474739583333335</v>
      </c>
      <c r="I2912" s="98">
        <v>3409.8494444444445</v>
      </c>
      <c r="J2912" s="98">
        <f t="shared" si="331"/>
        <v>79.886788194444449</v>
      </c>
      <c r="K2912" s="98">
        <v>0</v>
      </c>
      <c r="L2912" s="98">
        <f t="shared" si="332"/>
        <v>375.44235509397259</v>
      </c>
      <c r="M2912" s="98">
        <f t="shared" si="334"/>
        <v>374.35509430522535</v>
      </c>
      <c r="N2912" s="98">
        <v>6492.2805997721352</v>
      </c>
      <c r="O2912" s="98">
        <v>7167.3625000000002</v>
      </c>
      <c r="P2912" s="98">
        <v>395.95128086419157</v>
      </c>
      <c r="Q2912" s="98">
        <v>20.508925770219001</v>
      </c>
      <c r="R2912" s="98">
        <f t="shared" si="336"/>
        <v>21.668458163906635</v>
      </c>
      <c r="S2912" s="98">
        <f t="shared" si="333"/>
        <v>1230.5355462131402</v>
      </c>
      <c r="T2912" s="101">
        <v>8.5281479288699718</v>
      </c>
    </row>
    <row r="2913" spans="2:20" x14ac:dyDescent="0.2">
      <c r="B2913" s="100">
        <v>43782.166666666664</v>
      </c>
      <c r="C2913" s="98">
        <v>6.6919839817202753</v>
      </c>
      <c r="D2913" s="98">
        <f t="shared" si="330"/>
        <v>11.44715724645282</v>
      </c>
      <c r="E2913" s="98">
        <v>94.925567129606179</v>
      </c>
      <c r="F2913" s="98">
        <f t="shared" si="335"/>
        <v>84.239216008753672</v>
      </c>
      <c r="G2913" s="98">
        <v>17894.904761904876</v>
      </c>
      <c r="H2913" s="98">
        <v>28.351822916666666</v>
      </c>
      <c r="I2913" s="98">
        <v>4834.3964814815299</v>
      </c>
      <c r="J2913" s="98">
        <f t="shared" si="331"/>
        <v>66.573744212939516</v>
      </c>
      <c r="K2913" s="98">
        <v>0</v>
      </c>
      <c r="L2913" s="98">
        <f t="shared" si="332"/>
        <v>374.02600835810102</v>
      </c>
      <c r="M2913" s="98">
        <f t="shared" si="334"/>
        <v>374.30233643687615</v>
      </c>
      <c r="N2913" s="98">
        <v>5811.8628434244793</v>
      </c>
      <c r="O2913" s="98">
        <v>7173.4991666666665</v>
      </c>
      <c r="P2913" s="98">
        <v>396.64092592592038</v>
      </c>
      <c r="Q2913" s="98">
        <v>22.614917567819358</v>
      </c>
      <c r="R2913" s="98">
        <f t="shared" si="336"/>
        <v>21.741387714354406</v>
      </c>
      <c r="S2913" s="98">
        <f t="shared" si="333"/>
        <v>1356.8950540691615</v>
      </c>
      <c r="T2913" s="101">
        <v>7.5222492297490442</v>
      </c>
    </row>
    <row r="2914" spans="2:20" x14ac:dyDescent="0.2">
      <c r="B2914" s="100">
        <v>43782.208333333336</v>
      </c>
      <c r="C2914" s="98">
        <v>6.3264470522134149</v>
      </c>
      <c r="D2914" s="98">
        <f t="shared" si="330"/>
        <v>11.459967054242007</v>
      </c>
      <c r="E2914" s="98">
        <v>63.376944444444447</v>
      </c>
      <c r="F2914" s="98">
        <f t="shared" si="335"/>
        <v>83.296148879124061</v>
      </c>
      <c r="G2914" s="98">
        <v>23323.933333333334</v>
      </c>
      <c r="H2914" s="98">
        <v>21.201822916666668</v>
      </c>
      <c r="I2914" s="98">
        <v>6271.7287037040833</v>
      </c>
      <c r="J2914" s="98">
        <f t="shared" si="331"/>
        <v>42.175121527777776</v>
      </c>
      <c r="K2914" s="98">
        <v>0</v>
      </c>
      <c r="L2914" s="98">
        <f t="shared" si="332"/>
        <v>373.56433523063447</v>
      </c>
      <c r="M2914" s="98">
        <f t="shared" si="334"/>
        <v>374.33278403912567</v>
      </c>
      <c r="N2914" s="98">
        <v>5478.5438814290364</v>
      </c>
      <c r="O2914" s="98">
        <v>7172.9441666666671</v>
      </c>
      <c r="P2914" s="98">
        <v>396.43740740739639</v>
      </c>
      <c r="Q2914" s="98">
        <v>22.873072176761926</v>
      </c>
      <c r="R2914" s="98">
        <f t="shared" si="336"/>
        <v>21.715226377536769</v>
      </c>
      <c r="S2914" s="98">
        <f t="shared" si="333"/>
        <v>1372.3843306057156</v>
      </c>
      <c r="T2914" s="101">
        <v>6.9200481492777017</v>
      </c>
    </row>
    <row r="2915" spans="2:20" x14ac:dyDescent="0.2">
      <c r="B2915" s="100">
        <v>43782.25</v>
      </c>
      <c r="C2915" s="98">
        <v>6.0105699969859172</v>
      </c>
      <c r="D2915" s="98">
        <f t="shared" si="330"/>
        <v>11.472220668481453</v>
      </c>
      <c r="E2915" s="98">
        <v>81.020555555555561</v>
      </c>
      <c r="F2915" s="98">
        <f t="shared" si="335"/>
        <v>83.683428971716651</v>
      </c>
      <c r="G2915" s="98">
        <v>27632.00277777778</v>
      </c>
      <c r="H2915" s="98">
        <v>28.287630208333333</v>
      </c>
      <c r="I2915" s="98">
        <v>7703.2774764592778</v>
      </c>
      <c r="J2915" s="98">
        <f t="shared" si="331"/>
        <v>52.732925347222228</v>
      </c>
      <c r="K2915" s="98">
        <v>0</v>
      </c>
      <c r="L2915" s="98">
        <f t="shared" si="332"/>
        <v>375.5435897781972</v>
      </c>
      <c r="M2915" s="98">
        <f t="shared" si="334"/>
        <v>374.3342899334757</v>
      </c>
      <c r="N2915" s="98">
        <v>5292.6592102050781</v>
      </c>
      <c r="O2915" s="98">
        <v>7169.6850000000004</v>
      </c>
      <c r="P2915" s="98">
        <v>396.45166666666665</v>
      </c>
      <c r="Q2915" s="98">
        <v>20.908076888469449</v>
      </c>
      <c r="R2915" s="98">
        <f t="shared" si="336"/>
        <v>21.731745174546543</v>
      </c>
      <c r="S2915" s="98">
        <f t="shared" si="333"/>
        <v>1254.4846133081669</v>
      </c>
      <c r="T2915" s="101">
        <v>6.5342784701453311</v>
      </c>
    </row>
    <row r="2916" spans="2:20" x14ac:dyDescent="0.2">
      <c r="B2916" s="100">
        <v>43782.291666666664</v>
      </c>
      <c r="C2916" s="98">
        <v>6.0843989819255269</v>
      </c>
      <c r="D2916" s="98">
        <f t="shared" si="330"/>
        <v>11.482140288609076</v>
      </c>
      <c r="E2916" s="98">
        <v>67.968328460045157</v>
      </c>
      <c r="F2916" s="98">
        <f t="shared" si="335"/>
        <v>83.777213490885188</v>
      </c>
      <c r="G2916" s="98">
        <v>32362.532905983924</v>
      </c>
      <c r="H2916" s="98">
        <v>28.095236545138889</v>
      </c>
      <c r="I2916" s="98">
        <v>9124.2297222222223</v>
      </c>
      <c r="J2916" s="98">
        <f t="shared" si="331"/>
        <v>39.873091914906269</v>
      </c>
      <c r="K2916" s="98">
        <v>0</v>
      </c>
      <c r="L2916" s="98">
        <f t="shared" si="332"/>
        <v>370.37948519870224</v>
      </c>
      <c r="M2916" s="98">
        <f t="shared" si="334"/>
        <v>374.16114784426992</v>
      </c>
      <c r="N2916" s="98">
        <v>5344.961231282552</v>
      </c>
      <c r="O2916" s="98">
        <v>7169.2808333333332</v>
      </c>
      <c r="P2916" s="98">
        <v>395.83631944444443</v>
      </c>
      <c r="Q2916" s="98">
        <v>25.456834245742193</v>
      </c>
      <c r="R2916" s="98">
        <f t="shared" si="336"/>
        <v>21.901594246777218</v>
      </c>
      <c r="S2916" s="98">
        <f t="shared" si="333"/>
        <v>1527.4100547445316</v>
      </c>
      <c r="T2916" s="101">
        <v>6.5104370414915804</v>
      </c>
    </row>
    <row r="2917" spans="2:20" x14ac:dyDescent="0.2">
      <c r="B2917" s="100">
        <v>43782.333333333336</v>
      </c>
      <c r="C2917" s="98">
        <v>7.6151435232392721</v>
      </c>
      <c r="D2917" s="98">
        <f t="shared" si="330"/>
        <v>11.486475706248543</v>
      </c>
      <c r="E2917" s="98">
        <v>86.241880341875884</v>
      </c>
      <c r="F2917" s="98">
        <f t="shared" si="335"/>
        <v>84.461910279821282</v>
      </c>
      <c r="G2917" s="98">
        <v>36863.932905982336</v>
      </c>
      <c r="H2917" s="98">
        <v>28.101334635416666</v>
      </c>
      <c r="I2917" s="98">
        <v>10546.927860185182</v>
      </c>
      <c r="J2917" s="98">
        <f t="shared" si="331"/>
        <v>58.140545706459221</v>
      </c>
      <c r="K2917" s="98">
        <v>0</v>
      </c>
      <c r="L2917" s="98">
        <f t="shared" si="332"/>
        <v>374.44290432630311</v>
      </c>
      <c r="M2917" s="98">
        <f t="shared" si="334"/>
        <v>374.16085627426565</v>
      </c>
      <c r="N2917" s="98">
        <v>6287.6321411132812</v>
      </c>
      <c r="O2917" s="98">
        <v>7173.2958333333336</v>
      </c>
      <c r="P2917" s="98">
        <v>396.43425925925374</v>
      </c>
      <c r="Q2917" s="98">
        <v>21.991354932950603</v>
      </c>
      <c r="R2917" s="98">
        <f t="shared" si="336"/>
        <v>21.916016989620811</v>
      </c>
      <c r="S2917" s="98">
        <f t="shared" si="333"/>
        <v>1319.4812959770361</v>
      </c>
      <c r="T2917" s="101">
        <v>7.2927487863103551</v>
      </c>
    </row>
    <row r="2918" spans="2:20" x14ac:dyDescent="0.2">
      <c r="B2918" s="100">
        <v>43782.375</v>
      </c>
      <c r="C2918" s="98">
        <v>12.023516109738395</v>
      </c>
      <c r="D2918" s="98">
        <f t="shared" si="330"/>
        <v>11.485623111139221</v>
      </c>
      <c r="E2918" s="98">
        <v>55.644732905982266</v>
      </c>
      <c r="F2918" s="98">
        <f t="shared" si="335"/>
        <v>83.698978626212735</v>
      </c>
      <c r="G2918" s="98">
        <v>41404.619063181344</v>
      </c>
      <c r="H2918" s="98">
        <v>21.100748697916668</v>
      </c>
      <c r="I2918" s="98">
        <v>11984.120693519406</v>
      </c>
      <c r="J2918" s="98">
        <f t="shared" si="331"/>
        <v>34.543984208065595</v>
      </c>
      <c r="K2918" s="98">
        <v>0</v>
      </c>
      <c r="L2918" s="98">
        <f t="shared" si="332"/>
        <v>370.77400828216639</v>
      </c>
      <c r="M2918" s="98">
        <f t="shared" si="334"/>
        <v>373.98251473269323</v>
      </c>
      <c r="N2918" s="98">
        <v>9232.5197100830082</v>
      </c>
      <c r="O2918" s="98">
        <v>7257.7624999999998</v>
      </c>
      <c r="P2918" s="98">
        <v>396.12509259257052</v>
      </c>
      <c r="Q2918" s="98">
        <v>25.351084310404129</v>
      </c>
      <c r="R2918" s="98">
        <f t="shared" si="336"/>
        <v>22.107438006500814</v>
      </c>
      <c r="S2918" s="98">
        <f t="shared" si="333"/>
        <v>1521.0650586242477</v>
      </c>
      <c r="T2918" s="101">
        <v>10.250361018801987</v>
      </c>
    </row>
    <row r="2919" spans="2:20" x14ac:dyDescent="0.2">
      <c r="B2919" s="100">
        <v>43782.416666666664</v>
      </c>
      <c r="C2919" s="98">
        <v>15.96428966416253</v>
      </c>
      <c r="D2919" s="98">
        <f t="shared" si="330"/>
        <v>11.490966283409682</v>
      </c>
      <c r="E2919" s="98">
        <v>103.05194444444444</v>
      </c>
      <c r="F2919" s="98">
        <f t="shared" si="335"/>
        <v>85.496426542879419</v>
      </c>
      <c r="G2919" s="98">
        <v>46146.623202617433</v>
      </c>
      <c r="H2919" s="98">
        <v>27.934103732638889</v>
      </c>
      <c r="I2919" s="98">
        <v>13415.899535865487</v>
      </c>
      <c r="J2919" s="98">
        <f t="shared" si="331"/>
        <v>75.117840711805556</v>
      </c>
      <c r="K2919" s="98">
        <v>0</v>
      </c>
      <c r="L2919" s="98">
        <f t="shared" si="332"/>
        <v>374.9839644814117</v>
      </c>
      <c r="M2919" s="98">
        <f t="shared" si="334"/>
        <v>373.95950484385486</v>
      </c>
      <c r="N2919" s="98">
        <v>11758.082353108724</v>
      </c>
      <c r="O2919" s="98">
        <v>7702.09</v>
      </c>
      <c r="P2919" s="98">
        <v>396.29861111111109</v>
      </c>
      <c r="Q2919" s="98">
        <v>21.314646629699403</v>
      </c>
      <c r="R2919" s="98">
        <f t="shared" si="336"/>
        <v>22.134224901513818</v>
      </c>
      <c r="S2919" s="98">
        <f t="shared" si="333"/>
        <v>1278.8787977819643</v>
      </c>
      <c r="T2919" s="101">
        <v>14.624250104664954</v>
      </c>
    </row>
    <row r="2920" spans="2:20" x14ac:dyDescent="0.2">
      <c r="B2920" s="100">
        <v>43782.458333333336</v>
      </c>
      <c r="C2920" s="98">
        <v>15.993442195080634</v>
      </c>
      <c r="D2920" s="98">
        <f t="shared" si="330"/>
        <v>11.49959561869983</v>
      </c>
      <c r="E2920" s="98">
        <v>95.632713675217502</v>
      </c>
      <c r="F2920" s="98">
        <f t="shared" si="335"/>
        <v>86.015741001569026</v>
      </c>
      <c r="G2920" s="98">
        <v>50888.239516137044</v>
      </c>
      <c r="H2920" s="98">
        <v>27.87101779513889</v>
      </c>
      <c r="I2920" s="98">
        <v>14835.888055555555</v>
      </c>
      <c r="J2920" s="98">
        <f t="shared" si="331"/>
        <v>67.761695880078605</v>
      </c>
      <c r="K2920" s="98">
        <v>0</v>
      </c>
      <c r="L2920" s="98">
        <f t="shared" si="332"/>
        <v>374.0710477313213</v>
      </c>
      <c r="M2920" s="98">
        <f t="shared" si="334"/>
        <v>374.00680717189084</v>
      </c>
      <c r="N2920" s="98">
        <v>11834.277040201823</v>
      </c>
      <c r="O2920" s="98">
        <v>7704.9516666666668</v>
      </c>
      <c r="P2920" s="98">
        <v>396.48896825397179</v>
      </c>
      <c r="Q2920" s="98">
        <v>22.417920522650498</v>
      </c>
      <c r="R2920" s="98">
        <f t="shared" si="336"/>
        <v>22.110737608753265</v>
      </c>
      <c r="S2920" s="98">
        <f t="shared" si="333"/>
        <v>1345.0752313590299</v>
      </c>
      <c r="T2920" s="101">
        <v>16.143531971706285</v>
      </c>
    </row>
    <row r="2921" spans="2:20" x14ac:dyDescent="0.2">
      <c r="B2921" s="100">
        <v>43782.5</v>
      </c>
      <c r="C2921" s="98">
        <v>14.730952458561708</v>
      </c>
      <c r="D2921" s="98">
        <f t="shared" si="330"/>
        <v>11.484618347319753</v>
      </c>
      <c r="E2921" s="98">
        <v>67.25833333333334</v>
      </c>
      <c r="F2921" s="98">
        <f t="shared" si="335"/>
        <v>86.189705948659252</v>
      </c>
      <c r="G2921" s="98">
        <v>56243.50277777778</v>
      </c>
      <c r="H2921" s="98">
        <v>27.874837239583332</v>
      </c>
      <c r="I2921" s="98">
        <v>16259.516905555567</v>
      </c>
      <c r="J2921" s="98">
        <f t="shared" si="331"/>
        <v>39.383496093750011</v>
      </c>
      <c r="K2921" s="98">
        <v>0</v>
      </c>
      <c r="L2921" s="98">
        <f t="shared" si="332"/>
        <v>373.57221672593721</v>
      </c>
      <c r="M2921" s="98">
        <f t="shared" si="334"/>
        <v>373.99876733754741</v>
      </c>
      <c r="N2921" s="98">
        <v>11190.758879394531</v>
      </c>
      <c r="O2921" s="98">
        <v>7384.1533333333336</v>
      </c>
      <c r="P2921" s="98">
        <v>395.9334259259204</v>
      </c>
      <c r="Q2921" s="98">
        <v>22.361209199983211</v>
      </c>
      <c r="R2921" s="98">
        <f t="shared" si="336"/>
        <v>22.102137782602654</v>
      </c>
      <c r="S2921" s="98">
        <f t="shared" si="333"/>
        <v>1341.6725519989927</v>
      </c>
      <c r="T2921" s="101">
        <v>15.674772741972054</v>
      </c>
    </row>
    <row r="2922" spans="2:20" x14ac:dyDescent="0.2">
      <c r="B2922" s="100">
        <v>43782.541666666664</v>
      </c>
      <c r="C2922" s="98">
        <v>13.955627083954814</v>
      </c>
      <c r="D2922" s="98">
        <f t="shared" si="330"/>
        <v>11.457564000884133</v>
      </c>
      <c r="E2922" s="98">
        <v>71.556912698424938</v>
      </c>
      <c r="F2922" s="98">
        <f t="shared" si="335"/>
        <v>84.433537959240951</v>
      </c>
      <c r="G2922" s="98">
        <v>60789.974999999999</v>
      </c>
      <c r="H2922" s="98">
        <v>20.900141059027778</v>
      </c>
      <c r="I2922" s="98">
        <v>17697.164633333883</v>
      </c>
      <c r="J2922" s="98">
        <f t="shared" si="331"/>
        <v>50.656771639397164</v>
      </c>
      <c r="K2922" s="98">
        <v>0</v>
      </c>
      <c r="L2922" s="98">
        <f t="shared" si="332"/>
        <v>374.86157276606394</v>
      </c>
      <c r="M2922" s="98">
        <f t="shared" si="334"/>
        <v>374.02466640450126</v>
      </c>
      <c r="N2922" s="98">
        <v>10843.784672851563</v>
      </c>
      <c r="O2922" s="98">
        <v>7246.6541666666662</v>
      </c>
      <c r="P2922" s="98">
        <v>396.1903703703814</v>
      </c>
      <c r="Q2922" s="98">
        <v>21.328797604317465</v>
      </c>
      <c r="R2922" s="98">
        <f t="shared" si="336"/>
        <v>22.096103684785067</v>
      </c>
      <c r="S2922" s="98">
        <f t="shared" si="333"/>
        <v>1279.7278562590479</v>
      </c>
      <c r="T2922" s="101">
        <v>14.684272906250424</v>
      </c>
    </row>
    <row r="2923" spans="2:20" x14ac:dyDescent="0.2">
      <c r="B2923" s="100">
        <v>43782.583333333336</v>
      </c>
      <c r="C2923" s="98">
        <v>13.450869512482573</v>
      </c>
      <c r="D2923" s="98">
        <f t="shared" si="330"/>
        <v>11.452578449359699</v>
      </c>
      <c r="E2923" s="98">
        <v>119.05444444444444</v>
      </c>
      <c r="F2923" s="98">
        <f t="shared" si="335"/>
        <v>85.361975459240924</v>
      </c>
      <c r="G2923" s="98">
        <v>66906.41333333333</v>
      </c>
      <c r="H2923" s="98">
        <v>27.692936197916666</v>
      </c>
      <c r="I2923" s="98">
        <v>19127.998009846575</v>
      </c>
      <c r="J2923" s="98">
        <f t="shared" si="331"/>
        <v>91.361508246527777</v>
      </c>
      <c r="K2923" s="98">
        <v>0</v>
      </c>
      <c r="L2923" s="98">
        <f t="shared" si="332"/>
        <v>371.60130421289142</v>
      </c>
      <c r="M2923" s="98">
        <f t="shared" si="334"/>
        <v>373.78987313373545</v>
      </c>
      <c r="N2923" s="98">
        <v>10618.538313802082</v>
      </c>
      <c r="O2923" s="98">
        <v>7218.8549999999996</v>
      </c>
      <c r="P2923" s="98">
        <v>396.21225308636826</v>
      </c>
      <c r="Q2923" s="98">
        <v>24.61094887347685</v>
      </c>
      <c r="R2923" s="98">
        <f t="shared" si="336"/>
        <v>22.329392325919173</v>
      </c>
      <c r="S2923" s="98">
        <f t="shared" si="333"/>
        <v>1476.6569324086111</v>
      </c>
      <c r="T2923" s="101">
        <v>14.410139312449544</v>
      </c>
    </row>
    <row r="2924" spans="2:20" x14ac:dyDescent="0.2">
      <c r="B2924" s="100">
        <v>43782.625</v>
      </c>
      <c r="C2924" s="98">
        <v>13.128553810649448</v>
      </c>
      <c r="D2924" s="98">
        <f t="shared" si="330"/>
        <v>11.436904839453925</v>
      </c>
      <c r="E2924" s="98">
        <v>103.66138888888889</v>
      </c>
      <c r="F2924" s="98">
        <f t="shared" si="335"/>
        <v>86.496107403685372</v>
      </c>
      <c r="G2924" s="98">
        <v>72279.44507735518</v>
      </c>
      <c r="H2924" s="98">
        <v>27.695475260416668</v>
      </c>
      <c r="I2924" s="98">
        <v>20548.632777777777</v>
      </c>
      <c r="J2924" s="98">
        <f t="shared" si="331"/>
        <v>75.965913628472222</v>
      </c>
      <c r="K2924" s="98">
        <v>0</v>
      </c>
      <c r="L2924" s="98">
        <f t="shared" si="332"/>
        <v>377.06407959523273</v>
      </c>
      <c r="M2924" s="98">
        <f t="shared" si="334"/>
        <v>373.90828842259288</v>
      </c>
      <c r="N2924" s="98">
        <v>10278.94880859375</v>
      </c>
      <c r="O2924" s="98">
        <v>7186.4016666666666</v>
      </c>
      <c r="P2924" s="98">
        <v>396.87555555555554</v>
      </c>
      <c r="Q2924" s="98">
        <v>19.811475960322809</v>
      </c>
      <c r="R2924" s="98">
        <f t="shared" si="336"/>
        <v>22.255996327177886</v>
      </c>
      <c r="S2924" s="98">
        <f t="shared" si="333"/>
        <v>1188.6885576193686</v>
      </c>
      <c r="T2924" s="101">
        <v>13.916708081032848</v>
      </c>
    </row>
    <row r="2925" spans="2:20" x14ac:dyDescent="0.2">
      <c r="B2925" s="100">
        <v>43782.666666666664</v>
      </c>
      <c r="C2925" s="98">
        <v>12.891510909046305</v>
      </c>
      <c r="D2925" s="98">
        <f t="shared" si="330"/>
        <v>11.412003673764019</v>
      </c>
      <c r="E2925" s="98">
        <v>71.441111111111113</v>
      </c>
      <c r="F2925" s="98">
        <f t="shared" si="335"/>
        <v>85.320690737018722</v>
      </c>
      <c r="G2925" s="98">
        <v>78225.506694441996</v>
      </c>
      <c r="H2925" s="98">
        <v>27.694140624999999</v>
      </c>
      <c r="I2925" s="98">
        <v>21972.419925925904</v>
      </c>
      <c r="J2925" s="98">
        <f t="shared" si="331"/>
        <v>43.74697048611111</v>
      </c>
      <c r="K2925" s="98">
        <v>0</v>
      </c>
      <c r="L2925" s="98">
        <f t="shared" si="332"/>
        <v>372.77339758591779</v>
      </c>
      <c r="M2925" s="98">
        <f t="shared" si="334"/>
        <v>373.84483983956238</v>
      </c>
      <c r="N2925" s="98">
        <v>10008.796315104166</v>
      </c>
      <c r="O2925" s="98">
        <v>7242.5391666666665</v>
      </c>
      <c r="P2925" s="98">
        <v>396.38152777777776</v>
      </c>
      <c r="Q2925" s="98">
        <v>23.608130191859996</v>
      </c>
      <c r="R2925" s="98">
        <f t="shared" si="336"/>
        <v>22.343945296012716</v>
      </c>
      <c r="S2925" s="98">
        <f t="shared" si="333"/>
        <v>1416.4878115115998</v>
      </c>
      <c r="T2925" s="101">
        <v>13.478212106977654</v>
      </c>
    </row>
    <row r="2926" spans="2:20" x14ac:dyDescent="0.2">
      <c r="B2926" s="100">
        <v>43782.708333333336</v>
      </c>
      <c r="C2926" s="98">
        <v>12.883738751233969</v>
      </c>
      <c r="D2926" s="98">
        <f t="shared" si="330"/>
        <v>11.410065378164157</v>
      </c>
      <c r="E2926" s="98">
        <v>101.355</v>
      </c>
      <c r="F2926" s="98">
        <f t="shared" si="335"/>
        <v>86.062777226917447</v>
      </c>
      <c r="G2926" s="98">
        <v>83403.797222222216</v>
      </c>
      <c r="H2926" s="98">
        <v>20.675998263888889</v>
      </c>
      <c r="I2926" s="98">
        <v>23410.054155556154</v>
      </c>
      <c r="J2926" s="98">
        <f t="shared" si="331"/>
        <v>80.679001736111118</v>
      </c>
      <c r="K2926" s="98">
        <v>0</v>
      </c>
      <c r="L2926" s="98">
        <f t="shared" si="332"/>
        <v>375.49794526117711</v>
      </c>
      <c r="M2926" s="98">
        <f t="shared" si="334"/>
        <v>373.89601033252922</v>
      </c>
      <c r="N2926" s="98">
        <v>10009.241791992188</v>
      </c>
      <c r="O2926" s="98">
        <v>7190.1441666666669</v>
      </c>
      <c r="P2926" s="98">
        <v>396.11629629628527</v>
      </c>
      <c r="Q2926" s="98">
        <v>20.618351035108144</v>
      </c>
      <c r="R2926" s="98">
        <f t="shared" si="336"/>
        <v>22.312307982057732</v>
      </c>
      <c r="S2926" s="98">
        <f t="shared" si="333"/>
        <v>1237.1010621064886</v>
      </c>
      <c r="T2926" s="101">
        <v>13.372129371416845</v>
      </c>
    </row>
    <row r="2927" spans="2:20" x14ac:dyDescent="0.2">
      <c r="B2927" s="100">
        <v>43782.75</v>
      </c>
      <c r="C2927" s="98">
        <v>12.394094304243724</v>
      </c>
      <c r="D2927" s="98">
        <f t="shared" si="330"/>
        <v>11.415972831118632</v>
      </c>
      <c r="E2927" s="98">
        <v>79.648611111111109</v>
      </c>
      <c r="F2927" s="98">
        <f t="shared" si="335"/>
        <v>85.158877654267997</v>
      </c>
      <c r="G2927" s="98">
        <v>88941.891224748033</v>
      </c>
      <c r="H2927" s="98">
        <v>27.689680989583334</v>
      </c>
      <c r="I2927" s="98">
        <v>24840.559704566334</v>
      </c>
      <c r="J2927" s="98">
        <f t="shared" si="331"/>
        <v>51.958930121527771</v>
      </c>
      <c r="K2927" s="98">
        <v>0</v>
      </c>
      <c r="L2927" s="98">
        <f t="shared" si="332"/>
        <v>372.85749615489414</v>
      </c>
      <c r="M2927" s="98">
        <f t="shared" si="334"/>
        <v>373.84118976403443</v>
      </c>
      <c r="N2927" s="98">
        <v>9689.6723600260411</v>
      </c>
      <c r="O2927" s="98">
        <v>7176.8966666666665</v>
      </c>
      <c r="P2927" s="98">
        <v>395.80970370368823</v>
      </c>
      <c r="Q2927" s="98">
        <v>22.952207548794103</v>
      </c>
      <c r="R2927" s="98">
        <f t="shared" si="336"/>
        <v>22.343515381827775</v>
      </c>
      <c r="S2927" s="98">
        <f t="shared" si="333"/>
        <v>1377.1324529276462</v>
      </c>
      <c r="T2927" s="101">
        <v>13.039247470696766</v>
      </c>
    </row>
    <row r="2928" spans="2:20" x14ac:dyDescent="0.2">
      <c r="B2928" s="100">
        <v>43782.791666666664</v>
      </c>
      <c r="C2928" s="98">
        <v>12.665750362078349</v>
      </c>
      <c r="D2928" s="98">
        <f t="shared" si="330"/>
        <v>11.425833951354356</v>
      </c>
      <c r="E2928" s="98">
        <v>97.599049707568355</v>
      </c>
      <c r="F2928" s="98">
        <f t="shared" si="335"/>
        <v>86.361387661924255</v>
      </c>
      <c r="G2928" s="98">
        <v>94246.045540929234</v>
      </c>
      <c r="H2928" s="98">
        <v>27.909776475694443</v>
      </c>
      <c r="I2928" s="98">
        <v>26262.555555555555</v>
      </c>
      <c r="J2928" s="98">
        <f t="shared" si="331"/>
        <v>69.689273231873912</v>
      </c>
      <c r="K2928" s="98">
        <v>0</v>
      </c>
      <c r="L2928" s="98">
        <f t="shared" si="332"/>
        <v>374.92869313933369</v>
      </c>
      <c r="M2928" s="98">
        <f t="shared" si="334"/>
        <v>373.95578137933541</v>
      </c>
      <c r="N2928" s="98">
        <v>9937.620891927083</v>
      </c>
      <c r="O2928" s="98">
        <v>7179.6158333333333</v>
      </c>
      <c r="P2928" s="98">
        <v>395.85324074073384</v>
      </c>
      <c r="Q2928" s="98">
        <v>20.92454760140015</v>
      </c>
      <c r="R2928" s="98">
        <f t="shared" si="336"/>
        <v>22.205902933193681</v>
      </c>
      <c r="S2928" s="98">
        <f t="shared" si="333"/>
        <v>1255.472856084009</v>
      </c>
      <c r="T2928" s="101">
        <v>12.989696153569966</v>
      </c>
    </row>
    <row r="2929" spans="2:20" x14ac:dyDescent="0.2">
      <c r="B2929" s="100">
        <v>43782.833333333336</v>
      </c>
      <c r="C2929" s="98">
        <v>12.836598997217241</v>
      </c>
      <c r="D2929" s="98">
        <f t="shared" si="330"/>
        <v>11.422056344794006</v>
      </c>
      <c r="E2929" s="98">
        <v>69.557149122796119</v>
      </c>
      <c r="F2929" s="98">
        <f t="shared" si="335"/>
        <v>84.628178597596317</v>
      </c>
      <c r="G2929" s="98">
        <v>99251.409051185183</v>
      </c>
      <c r="H2929" s="98">
        <v>28.200097656250001</v>
      </c>
      <c r="I2929" s="98">
        <v>27686.739526851848</v>
      </c>
      <c r="J2929" s="98">
        <f t="shared" si="331"/>
        <v>41.357051466546118</v>
      </c>
      <c r="K2929" s="98">
        <v>0</v>
      </c>
      <c r="L2929" s="98">
        <f t="shared" si="332"/>
        <v>374.88546494654793</v>
      </c>
      <c r="M2929" s="98">
        <f t="shared" si="334"/>
        <v>373.92976181659384</v>
      </c>
      <c r="N2929" s="98">
        <v>10023.662106119791</v>
      </c>
      <c r="O2929" s="98">
        <v>7179.5283333333336</v>
      </c>
      <c r="P2929" s="98">
        <v>396.12430555555557</v>
      </c>
      <c r="Q2929" s="98">
        <v>21.238840609007617</v>
      </c>
      <c r="R2929" s="98">
        <f t="shared" si="336"/>
        <v>22.256920566921991</v>
      </c>
      <c r="S2929" s="98">
        <f t="shared" si="333"/>
        <v>1274.330436540457</v>
      </c>
      <c r="T2929" s="101">
        <v>13.290384383421753</v>
      </c>
    </row>
    <row r="2930" spans="2:20" x14ac:dyDescent="0.2">
      <c r="B2930" s="100">
        <v>43782.875</v>
      </c>
      <c r="C2930" s="98">
        <v>13.091433633344714</v>
      </c>
      <c r="D2930" s="98">
        <f t="shared" si="330"/>
        <v>11.420011269378884</v>
      </c>
      <c r="E2930" s="98">
        <v>105.88444444444444</v>
      </c>
      <c r="F2930" s="98">
        <f t="shared" si="335"/>
        <v>85.059627987326522</v>
      </c>
      <c r="G2930" s="98">
        <v>104847.85</v>
      </c>
      <c r="H2930" s="98">
        <v>21.258441840277779</v>
      </c>
      <c r="I2930" s="98">
        <v>29123.880693519404</v>
      </c>
      <c r="J2930" s="98">
        <f t="shared" si="331"/>
        <v>84.626002604166658</v>
      </c>
      <c r="K2930" s="98">
        <v>0</v>
      </c>
      <c r="L2930" s="98">
        <f t="shared" si="332"/>
        <v>371.98599985539909</v>
      </c>
      <c r="M2930" s="98">
        <f t="shared" si="334"/>
        <v>373.83594852873472</v>
      </c>
      <c r="N2930" s="98">
        <v>10238.493848470052</v>
      </c>
      <c r="O2930" s="98">
        <v>7180.3816666666671</v>
      </c>
      <c r="P2930" s="98">
        <v>396.23160493827527</v>
      </c>
      <c r="Q2930" s="98">
        <v>24.245605082876153</v>
      </c>
      <c r="R2930" s="98">
        <f t="shared" si="336"/>
        <v>22.352513690172042</v>
      </c>
      <c r="S2930" s="98">
        <f t="shared" si="333"/>
        <v>1454.7363049725691</v>
      </c>
      <c r="T2930" s="101">
        <v>13.534484346393082</v>
      </c>
    </row>
    <row r="2931" spans="2:20" x14ac:dyDescent="0.2">
      <c r="B2931" s="100">
        <v>43782.916666666664</v>
      </c>
      <c r="C2931" s="98">
        <v>13.237749987884115</v>
      </c>
      <c r="D2931" s="98">
        <f t="shared" si="330"/>
        <v>11.430390125184196</v>
      </c>
      <c r="E2931" s="98">
        <v>95.683500000006617</v>
      </c>
      <c r="F2931" s="98">
        <f t="shared" si="335"/>
        <v>86.212354839178658</v>
      </c>
      <c r="G2931" s="98">
        <v>109633.26495726108</v>
      </c>
      <c r="H2931" s="98">
        <v>28.366351996527779</v>
      </c>
      <c r="I2931" s="98">
        <v>30556.148135593532</v>
      </c>
      <c r="J2931" s="98">
        <f t="shared" si="331"/>
        <v>67.317148003478835</v>
      </c>
      <c r="K2931" s="98">
        <v>0</v>
      </c>
      <c r="L2931" s="98">
        <f t="shared" si="332"/>
        <v>374.19870532175736</v>
      </c>
      <c r="M2931" s="98">
        <f t="shared" si="334"/>
        <v>373.85350378116908</v>
      </c>
      <c r="N2931" s="98">
        <v>10344.905113932291</v>
      </c>
      <c r="O2931" s="98">
        <v>7186.4966666666669</v>
      </c>
      <c r="P2931" s="98">
        <v>395.95712962965172</v>
      </c>
      <c r="Q2931" s="98">
        <v>21.758424307894376</v>
      </c>
      <c r="R2931" s="98">
        <f t="shared" si="336"/>
        <v>22.318693005639858</v>
      </c>
      <c r="S2931" s="98">
        <f t="shared" si="333"/>
        <v>1305.5054584736627</v>
      </c>
      <c r="T2931" s="101">
        <v>13.787230345288343</v>
      </c>
    </row>
    <row r="2932" spans="2:20" x14ac:dyDescent="0.2">
      <c r="B2932" s="100">
        <v>43782.958333333336</v>
      </c>
      <c r="C2932" s="98">
        <v>13.026205384465866</v>
      </c>
      <c r="D2932" s="98">
        <f t="shared" ref="D2932:D2995" si="337">AVERAGE(C2909:C2932)</f>
        <v>11.43123752069056</v>
      </c>
      <c r="E2932" s="98">
        <v>70.527500000000003</v>
      </c>
      <c r="F2932" s="98">
        <f t="shared" si="335"/>
        <v>85.33384789473422</v>
      </c>
      <c r="G2932" s="98">
        <v>115265.16212963049</v>
      </c>
      <c r="H2932" s="98">
        <v>28.430327690972224</v>
      </c>
      <c r="I2932" s="98">
        <v>31978.113611111112</v>
      </c>
      <c r="J2932" s="98">
        <f t="shared" si="331"/>
        <v>42.097172309027783</v>
      </c>
      <c r="K2932" s="98">
        <v>0</v>
      </c>
      <c r="L2932" s="98">
        <f t="shared" si="332"/>
        <v>371.82111479690917</v>
      </c>
      <c r="M2932" s="98">
        <f t="shared" si="334"/>
        <v>373.66423377700886</v>
      </c>
      <c r="N2932" s="98">
        <v>10243.654243164063</v>
      </c>
      <c r="O2932" s="98">
        <v>7179.104166666667</v>
      </c>
      <c r="P2932" s="98">
        <v>396.3230740740895</v>
      </c>
      <c r="Q2932" s="98">
        <v>24.501959277180333</v>
      </c>
      <c r="R2932" s="98">
        <f t="shared" si="336"/>
        <v>22.524834923381196</v>
      </c>
      <c r="S2932" s="98">
        <f t="shared" si="333"/>
        <v>1470.11755663082</v>
      </c>
      <c r="T2932" s="101">
        <v>13.840475790392503</v>
      </c>
    </row>
    <row r="2933" spans="2:20" x14ac:dyDescent="0.2">
      <c r="B2933" s="100">
        <v>43783</v>
      </c>
      <c r="C2933" s="98">
        <v>12.268347535809605</v>
      </c>
      <c r="D2933" s="98">
        <f t="shared" si="337"/>
        <v>11.42773036915478</v>
      </c>
      <c r="E2933" s="98">
        <v>92.143888888888895</v>
      </c>
      <c r="F2933" s="98">
        <f t="shared" si="335"/>
        <v>85.85453976716235</v>
      </c>
      <c r="G2933" s="98">
        <v>120086.41666666667</v>
      </c>
      <c r="H2933" s="98">
        <v>28.399587673611112</v>
      </c>
      <c r="I2933" s="98">
        <v>33404.510377777762</v>
      </c>
      <c r="J2933" s="98">
        <f t="shared" si="331"/>
        <v>63.744301215277787</v>
      </c>
      <c r="K2933" s="98">
        <v>0</v>
      </c>
      <c r="L2933" s="98">
        <f t="shared" si="332"/>
        <v>375.78997151167027</v>
      </c>
      <c r="M2933" s="98">
        <f t="shared" si="334"/>
        <v>373.83602458107504</v>
      </c>
      <c r="N2933" s="98">
        <v>9582.3890616861972</v>
      </c>
      <c r="O2933" s="98">
        <v>7168.0183333333334</v>
      </c>
      <c r="P2933" s="98">
        <v>396.12055555555554</v>
      </c>
      <c r="Q2933" s="98">
        <v>20.330584043885271</v>
      </c>
      <c r="R2933" s="98">
        <f t="shared" si="336"/>
        <v>22.346585785981688</v>
      </c>
      <c r="S2933" s="98">
        <f t="shared" si="333"/>
        <v>1219.8350426331162</v>
      </c>
      <c r="T2933" s="101">
        <v>13.078900475208648</v>
      </c>
    </row>
    <row r="2934" spans="2:20" x14ac:dyDescent="0.2">
      <c r="B2934" s="100">
        <v>43783.041666666664</v>
      </c>
      <c r="C2934" s="98">
        <v>10.532782701032444</v>
      </c>
      <c r="D2934" s="98">
        <f t="shared" si="337"/>
        <v>11.425958797768743</v>
      </c>
      <c r="E2934" s="98">
        <v>77.308894675910054</v>
      </c>
      <c r="F2934" s="98">
        <f t="shared" si="335"/>
        <v>85.210199730510439</v>
      </c>
      <c r="G2934" s="98">
        <v>2516.9444444444443</v>
      </c>
      <c r="H2934" s="98">
        <v>21.311078559027777</v>
      </c>
      <c r="I2934" s="98">
        <v>641.20583333333332</v>
      </c>
      <c r="J2934" s="98">
        <f t="shared" si="331"/>
        <v>55.997816116882277</v>
      </c>
      <c r="K2934" s="98">
        <v>0</v>
      </c>
      <c r="L2934" s="98">
        <f t="shared" si="332"/>
        <v>370.94012757749192</v>
      </c>
      <c r="M2934" s="98">
        <f t="shared" si="334"/>
        <v>373.65868962169066</v>
      </c>
      <c r="N2934" s="98">
        <v>8561.2753735351562</v>
      </c>
      <c r="O2934" s="98">
        <v>7165.4683333333332</v>
      </c>
      <c r="P2934" s="98">
        <v>395.9923888888955</v>
      </c>
      <c r="Q2934" s="98">
        <v>25.05226131140358</v>
      </c>
      <c r="R2934" s="98">
        <f t="shared" si="336"/>
        <v>22.526755621911452</v>
      </c>
      <c r="S2934" s="98">
        <f t="shared" si="333"/>
        <v>1503.1356786842148</v>
      </c>
      <c r="T2934" s="101">
        <v>12.004046278691192</v>
      </c>
    </row>
    <row r="2935" spans="2:20" x14ac:dyDescent="0.2">
      <c r="B2935" s="100">
        <v>43783.083333333336</v>
      </c>
      <c r="C2935" s="98">
        <v>8.9349277445125495</v>
      </c>
      <c r="D2935" s="98">
        <f t="shared" si="337"/>
        <v>11.432928127620102</v>
      </c>
      <c r="E2935" s="98">
        <v>89.175913978492218</v>
      </c>
      <c r="F2935" s="98">
        <f t="shared" si="335"/>
        <v>86.170014047515394</v>
      </c>
      <c r="G2935" s="98">
        <v>7271.5439701875048</v>
      </c>
      <c r="H2935" s="98">
        <v>28.379177517361111</v>
      </c>
      <c r="I2935" s="98">
        <v>1986.3503817959959</v>
      </c>
      <c r="J2935" s="98">
        <f t="shared" si="331"/>
        <v>60.796736461131104</v>
      </c>
      <c r="K2935" s="98">
        <v>0</v>
      </c>
      <c r="L2935" s="98">
        <f t="shared" si="332"/>
        <v>374.20739960404734</v>
      </c>
      <c r="M2935" s="98">
        <f t="shared" si="334"/>
        <v>373.75888281400347</v>
      </c>
      <c r="N2935" s="98">
        <v>7416.0132128906253</v>
      </c>
      <c r="O2935" s="98">
        <v>7166.2991666666667</v>
      </c>
      <c r="P2935" s="98">
        <v>395.52337962962685</v>
      </c>
      <c r="Q2935" s="98">
        <v>21.315980025579531</v>
      </c>
      <c r="R2935" s="98">
        <f t="shared" si="336"/>
        <v>22.420673154908588</v>
      </c>
      <c r="S2935" s="98">
        <f t="shared" si="333"/>
        <v>1278.958801534772</v>
      </c>
      <c r="T2935" s="101">
        <v>10.262556792732147</v>
      </c>
    </row>
    <row r="2936" spans="2:20" x14ac:dyDescent="0.2">
      <c r="B2936" s="100">
        <v>43783.125</v>
      </c>
      <c r="C2936" s="98">
        <v>7.56291558848487</v>
      </c>
      <c r="D2936" s="98">
        <f t="shared" si="337"/>
        <v>11.429243761252843</v>
      </c>
      <c r="E2936" s="98">
        <v>64.618758169942438</v>
      </c>
      <c r="F2936" s="98">
        <f t="shared" si="335"/>
        <v>84.347398647188925</v>
      </c>
      <c r="G2936" s="98">
        <v>11925.130158734852</v>
      </c>
      <c r="H2936" s="98">
        <v>28.374956597222223</v>
      </c>
      <c r="I2936" s="98">
        <v>3406.84</v>
      </c>
      <c r="J2936" s="98">
        <f t="shared" si="331"/>
        <v>36.243801572720216</v>
      </c>
      <c r="K2936" s="98">
        <v>0</v>
      </c>
      <c r="L2936" s="98">
        <f t="shared" si="332"/>
        <v>374.61776906106712</v>
      </c>
      <c r="M2936" s="98">
        <f t="shared" si="334"/>
        <v>373.72452506263238</v>
      </c>
      <c r="N2936" s="98">
        <v>6526.9580208333336</v>
      </c>
      <c r="O2936" s="98">
        <v>7169.5891666666666</v>
      </c>
      <c r="P2936" s="98">
        <v>395.29629629631836</v>
      </c>
      <c r="Q2936" s="98">
        <v>20.678527235251241</v>
      </c>
      <c r="R2936" s="98">
        <f t="shared" si="336"/>
        <v>22.427739882618269</v>
      </c>
      <c r="S2936" s="98">
        <f t="shared" si="333"/>
        <v>1240.7116341150745</v>
      </c>
      <c r="T2936" s="101">
        <v>8.7009535254372494</v>
      </c>
    </row>
    <row r="2937" spans="2:20" x14ac:dyDescent="0.2">
      <c r="B2937" s="100">
        <v>43783.166666666664</v>
      </c>
      <c r="C2937" s="98">
        <v>6.6411148076587256</v>
      </c>
      <c r="D2937" s="98">
        <f t="shared" si="337"/>
        <v>11.427124212333611</v>
      </c>
      <c r="E2937" s="98">
        <v>100.45888888888889</v>
      </c>
      <c r="F2937" s="98">
        <f t="shared" si="335"/>
        <v>84.57795372049236</v>
      </c>
      <c r="G2937" s="98">
        <v>17333.623784722222</v>
      </c>
      <c r="H2937" s="98">
        <v>28.389583333333334</v>
      </c>
      <c r="I2937" s="98">
        <v>4831.0375999999878</v>
      </c>
      <c r="J2937" s="98">
        <f t="shared" si="331"/>
        <v>72.069305555555559</v>
      </c>
      <c r="K2937" s="98">
        <v>0</v>
      </c>
      <c r="L2937" s="98">
        <f t="shared" si="332"/>
        <v>373.89603625541343</v>
      </c>
      <c r="M2937" s="98">
        <f t="shared" si="334"/>
        <v>373.71910955835369</v>
      </c>
      <c r="N2937" s="98">
        <v>5833.4394567871095</v>
      </c>
      <c r="O2937" s="98">
        <v>7169.3</v>
      </c>
      <c r="P2937" s="98">
        <v>396.03037037034829</v>
      </c>
      <c r="Q2937" s="98">
        <v>22.134334114934834</v>
      </c>
      <c r="R2937" s="98">
        <f t="shared" si="336"/>
        <v>22.407715572081415</v>
      </c>
      <c r="S2937" s="98">
        <f t="shared" si="333"/>
        <v>1328.0600468960899</v>
      </c>
      <c r="T2937" s="101">
        <v>7.5124606825005804</v>
      </c>
    </row>
    <row r="2938" spans="2:20" x14ac:dyDescent="0.2">
      <c r="B2938" s="100">
        <v>43783.208333333336</v>
      </c>
      <c r="C2938" s="98">
        <v>6.1989516111132819</v>
      </c>
      <c r="D2938" s="98">
        <f t="shared" si="337"/>
        <v>11.421811902287772</v>
      </c>
      <c r="E2938" s="98">
        <v>94.49896825394697</v>
      </c>
      <c r="F2938" s="98">
        <f t="shared" si="335"/>
        <v>85.874704712554987</v>
      </c>
      <c r="G2938" s="98">
        <v>21761.320940172671</v>
      </c>
      <c r="H2938" s="98">
        <v>21.227387152777776</v>
      </c>
      <c r="I2938" s="98">
        <v>6268.6290925924395</v>
      </c>
      <c r="J2938" s="98">
        <f t="shared" si="331"/>
        <v>73.27158110116919</v>
      </c>
      <c r="K2938" s="98">
        <v>0</v>
      </c>
      <c r="L2938" s="98">
        <f t="shared" si="332"/>
        <v>376.60246449883613</v>
      </c>
      <c r="M2938" s="98">
        <f t="shared" si="334"/>
        <v>373.84569827786203</v>
      </c>
      <c r="N2938" s="98">
        <v>5589.570853678385</v>
      </c>
      <c r="O2938" s="98">
        <v>7157.6758333333337</v>
      </c>
      <c r="P2938" s="98">
        <v>396.76444444444445</v>
      </c>
      <c r="Q2938" s="98">
        <v>20.161979945608312</v>
      </c>
      <c r="R2938" s="98">
        <f t="shared" si="336"/>
        <v>22.294753395783342</v>
      </c>
      <c r="S2938" s="98">
        <f t="shared" si="333"/>
        <v>1209.7187967364987</v>
      </c>
      <c r="T2938" s="101">
        <v>7.0174757618005001</v>
      </c>
    </row>
    <row r="2939" spans="2:20" x14ac:dyDescent="0.2">
      <c r="B2939" s="100">
        <v>43783.25</v>
      </c>
      <c r="C2939" s="98">
        <v>5.8721782152044275</v>
      </c>
      <c r="D2939" s="98">
        <f t="shared" si="337"/>
        <v>11.416045578046877</v>
      </c>
      <c r="E2939" s="98">
        <v>60.987499999999997</v>
      </c>
      <c r="F2939" s="98">
        <f t="shared" si="335"/>
        <v>85.039994064406827</v>
      </c>
      <c r="G2939" s="98">
        <v>27148.540277777778</v>
      </c>
      <c r="H2939" s="98">
        <v>28.280208333333334</v>
      </c>
      <c r="I2939" s="98">
        <v>7699.9502601218883</v>
      </c>
      <c r="J2939" s="98">
        <f t="shared" si="331"/>
        <v>32.707291666666663</v>
      </c>
      <c r="K2939" s="98">
        <v>0</v>
      </c>
      <c r="L2939" s="98">
        <f t="shared" si="332"/>
        <v>372.62616894332331</v>
      </c>
      <c r="M2939" s="98">
        <f t="shared" si="334"/>
        <v>373.7241390764089</v>
      </c>
      <c r="N2939" s="98">
        <v>5570.6372534179691</v>
      </c>
      <c r="O2939" s="98">
        <v>7157.0474999999997</v>
      </c>
      <c r="P2939" s="98">
        <v>396.33620370369817</v>
      </c>
      <c r="Q2939" s="98">
        <v>23.710034760374885</v>
      </c>
      <c r="R2939" s="98">
        <f t="shared" si="336"/>
        <v>22.411501640446073</v>
      </c>
      <c r="S2939" s="98">
        <f t="shared" si="333"/>
        <v>1422.6020856224932</v>
      </c>
      <c r="T2939" s="101">
        <v>6.9231723657982531</v>
      </c>
    </row>
    <row r="2940" spans="2:20" x14ac:dyDescent="0.2">
      <c r="B2940" s="100">
        <v>43783.291666666664</v>
      </c>
      <c r="C2940" s="98">
        <v>6.0446907593881605</v>
      </c>
      <c r="D2940" s="98">
        <f t="shared" si="337"/>
        <v>11.41439106877449</v>
      </c>
      <c r="E2940" s="98">
        <v>87.291944444444439</v>
      </c>
      <c r="F2940" s="98">
        <f t="shared" si="335"/>
        <v>85.845144730423456</v>
      </c>
      <c r="G2940" s="98">
        <v>31539.25277777778</v>
      </c>
      <c r="H2940" s="98">
        <v>28.253721788194444</v>
      </c>
      <c r="I2940" s="98">
        <v>9124.6236111111102</v>
      </c>
      <c r="J2940" s="98">
        <f t="shared" si="331"/>
        <v>59.038222656249999</v>
      </c>
      <c r="K2940" s="98">
        <v>0</v>
      </c>
      <c r="L2940" s="98">
        <f t="shared" si="332"/>
        <v>375.81157104385812</v>
      </c>
      <c r="M2940" s="98">
        <f t="shared" si="334"/>
        <v>373.95047598662381</v>
      </c>
      <c r="N2940" s="98">
        <v>5633.6141800944015</v>
      </c>
      <c r="O2940" s="98">
        <v>7158.9766666666665</v>
      </c>
      <c r="P2940" s="98">
        <v>396.51842592593698</v>
      </c>
      <c r="Q2940" s="98">
        <v>20.706854882078865</v>
      </c>
      <c r="R2940" s="98">
        <f t="shared" si="336"/>
        <v>22.213585833626766</v>
      </c>
      <c r="S2940" s="98">
        <f t="shared" si="333"/>
        <v>1242.4112929247319</v>
      </c>
      <c r="T2940" s="101">
        <v>6.9257227317476646</v>
      </c>
    </row>
    <row r="2941" spans="2:20" x14ac:dyDescent="0.2">
      <c r="B2941" s="100">
        <v>43783.333333333336</v>
      </c>
      <c r="C2941" s="98">
        <v>7.5076895788460707</v>
      </c>
      <c r="D2941" s="98">
        <f t="shared" si="337"/>
        <v>11.409913821091436</v>
      </c>
      <c r="E2941" s="98">
        <v>75.373333333333335</v>
      </c>
      <c r="F2941" s="98">
        <f t="shared" si="335"/>
        <v>85.39228860506752</v>
      </c>
      <c r="G2941" s="98">
        <v>36651.733760684067</v>
      </c>
      <c r="H2941" s="98">
        <v>28.181445312499999</v>
      </c>
      <c r="I2941" s="98">
        <v>10548.276437037008</v>
      </c>
      <c r="J2941" s="98">
        <f t="shared" si="331"/>
        <v>47.191888020833332</v>
      </c>
      <c r="K2941" s="98">
        <v>0</v>
      </c>
      <c r="L2941" s="98">
        <f t="shared" si="332"/>
        <v>373.06903613977136</v>
      </c>
      <c r="M2941" s="98">
        <f t="shared" si="334"/>
        <v>373.8932314788517</v>
      </c>
      <c r="N2941" s="98">
        <v>6517.258762613932</v>
      </c>
      <c r="O2941" s="98">
        <v>7159.8391666666666</v>
      </c>
      <c r="P2941" s="98">
        <v>396.91203703701495</v>
      </c>
      <c r="Q2941" s="98">
        <v>23.84300089724362</v>
      </c>
      <c r="R2941" s="98">
        <f t="shared" si="336"/>
        <v>22.29073774880564</v>
      </c>
      <c r="S2941" s="98">
        <f t="shared" si="333"/>
        <v>1430.5800538346173</v>
      </c>
      <c r="T2941" s="101">
        <v>7.6624889111518861</v>
      </c>
    </row>
    <row r="2942" spans="2:20" x14ac:dyDescent="0.2">
      <c r="B2942" s="100">
        <v>43783.375</v>
      </c>
      <c r="C2942" s="98">
        <v>11.931248239411248</v>
      </c>
      <c r="D2942" s="98">
        <f t="shared" si="337"/>
        <v>11.406069326494473</v>
      </c>
      <c r="E2942" s="98">
        <v>93.575555555555553</v>
      </c>
      <c r="F2942" s="98">
        <f t="shared" si="335"/>
        <v>86.972739548799737</v>
      </c>
      <c r="G2942" s="98">
        <v>41579.25</v>
      </c>
      <c r="H2942" s="98">
        <v>21.144835069444444</v>
      </c>
      <c r="I2942" s="98">
        <v>11985.127766667265</v>
      </c>
      <c r="J2942" s="98">
        <f t="shared" si="331"/>
        <v>72.430720486111113</v>
      </c>
      <c r="K2942" s="98">
        <v>0</v>
      </c>
      <c r="L2942" s="98">
        <f t="shared" si="332"/>
        <v>374.42436035208408</v>
      </c>
      <c r="M2942" s="98">
        <f t="shared" si="334"/>
        <v>374.04532948176501</v>
      </c>
      <c r="N2942" s="98">
        <v>9463.3630948893224</v>
      </c>
      <c r="O2942" s="98">
        <v>7182.7524999999996</v>
      </c>
      <c r="P2942" s="98">
        <v>396.06194444444446</v>
      </c>
      <c r="Q2942" s="98">
        <v>21.637584092360402</v>
      </c>
      <c r="R2942" s="98">
        <f t="shared" si="336"/>
        <v>22.136008573053815</v>
      </c>
      <c r="S2942" s="98">
        <f t="shared" si="333"/>
        <v>1298.2550455416242</v>
      </c>
      <c r="T2942" s="101">
        <v>10.574293613949687</v>
      </c>
    </row>
    <row r="2943" spans="2:20" x14ac:dyDescent="0.2">
      <c r="B2943" s="100">
        <v>43783.416666666664</v>
      </c>
      <c r="C2943" s="98">
        <v>15.657257039900351</v>
      </c>
      <c r="D2943" s="98">
        <f t="shared" si="337"/>
        <v>11.393276300483548</v>
      </c>
      <c r="E2943" s="98">
        <v>64.731900252530139</v>
      </c>
      <c r="F2943" s="98">
        <f t="shared" si="335"/>
        <v>85.376071040803311</v>
      </c>
      <c r="G2943" s="98">
        <v>46488.811228069069</v>
      </c>
      <c r="H2943" s="98">
        <v>28.125010850694444</v>
      </c>
      <c r="I2943" s="98">
        <v>13417.012901234395</v>
      </c>
      <c r="J2943" s="98">
        <f t="shared" si="331"/>
        <v>36.606889401835694</v>
      </c>
      <c r="K2943" s="98">
        <v>0</v>
      </c>
      <c r="L2943" s="98">
        <f t="shared" si="332"/>
        <v>373.34783781232932</v>
      </c>
      <c r="M2943" s="98">
        <f t="shared" si="334"/>
        <v>373.97715753721985</v>
      </c>
      <c r="N2943" s="98">
        <v>11867.095898437499</v>
      </c>
      <c r="O2943" s="98">
        <v>7706.0333333333338</v>
      </c>
      <c r="P2943" s="98">
        <v>395.96938034188418</v>
      </c>
      <c r="Q2943" s="98">
        <v>22.62154252955483</v>
      </c>
      <c r="R2943" s="98">
        <f t="shared" si="336"/>
        <v>22.190462568881127</v>
      </c>
      <c r="S2943" s="98">
        <f t="shared" si="333"/>
        <v>1357.2925517732897</v>
      </c>
      <c r="T2943" s="101">
        <v>14.720412107648185</v>
      </c>
    </row>
    <row r="2944" spans="2:20" x14ac:dyDescent="0.2">
      <c r="B2944" s="100">
        <v>43783.458333333336</v>
      </c>
      <c r="C2944" s="98">
        <v>15.882321120897929</v>
      </c>
      <c r="D2944" s="98">
        <f t="shared" si="337"/>
        <v>11.388646255725936</v>
      </c>
      <c r="E2944" s="98">
        <v>89.389722222222218</v>
      </c>
      <c r="F2944" s="98">
        <f t="shared" si="335"/>
        <v>85.115946396928507</v>
      </c>
      <c r="G2944" s="98">
        <v>51710.988888888889</v>
      </c>
      <c r="H2944" s="98">
        <v>28.070627170138888</v>
      </c>
      <c r="I2944" s="98">
        <v>14839.57</v>
      </c>
      <c r="J2944" s="98">
        <f t="shared" si="331"/>
        <v>61.319095052083327</v>
      </c>
      <c r="K2944" s="98">
        <v>0</v>
      </c>
      <c r="L2944" s="98">
        <f t="shared" si="332"/>
        <v>373.87053093437521</v>
      </c>
      <c r="M2944" s="98">
        <f t="shared" si="334"/>
        <v>373.96880267068036</v>
      </c>
      <c r="N2944" s="98">
        <v>11979.96779703776</v>
      </c>
      <c r="O2944" s="98">
        <v>7775.59</v>
      </c>
      <c r="P2944" s="98">
        <v>395.74370370374788</v>
      </c>
      <c r="Q2944" s="98">
        <v>21.873172769372662</v>
      </c>
      <c r="R2944" s="98">
        <f t="shared" si="336"/>
        <v>22.167764745827881</v>
      </c>
      <c r="S2944" s="98">
        <f t="shared" si="333"/>
        <v>1312.3903661623597</v>
      </c>
      <c r="T2944" s="101">
        <v>16.261704033348295</v>
      </c>
    </row>
    <row r="2945" spans="2:20" x14ac:dyDescent="0.2">
      <c r="B2945" s="100">
        <v>43783.5</v>
      </c>
      <c r="C2945" s="98">
        <v>14.818055068651836</v>
      </c>
      <c r="D2945" s="98">
        <f t="shared" si="337"/>
        <v>11.392275531146359</v>
      </c>
      <c r="E2945" s="98">
        <v>47.341666666666669</v>
      </c>
      <c r="F2945" s="98">
        <f t="shared" si="335"/>
        <v>84.286085285817407</v>
      </c>
      <c r="G2945" s="98">
        <v>54552.974999999999</v>
      </c>
      <c r="H2945" s="98">
        <v>28.018120659722221</v>
      </c>
      <c r="I2945" s="98">
        <v>16261.820483333295</v>
      </c>
      <c r="J2945" s="98">
        <f t="shared" si="331"/>
        <v>19.323546006944447</v>
      </c>
      <c r="K2945" s="98">
        <v>0</v>
      </c>
      <c r="L2945" s="98">
        <f t="shared" si="332"/>
        <v>375.90477938501789</v>
      </c>
      <c r="M2945" s="98">
        <f t="shared" si="334"/>
        <v>374.06599278147542</v>
      </c>
      <c r="N2945" s="98">
        <v>11453.696214192709</v>
      </c>
      <c r="O2945" s="98">
        <v>7482.9883333333337</v>
      </c>
      <c r="P2945" s="98">
        <v>395.8667592592372</v>
      </c>
      <c r="Q2945" s="98">
        <v>19.961979874219331</v>
      </c>
      <c r="R2945" s="98">
        <f t="shared" si="336"/>
        <v>22.06779685725439</v>
      </c>
      <c r="S2945" s="98">
        <f t="shared" si="333"/>
        <v>1197.7187924531599</v>
      </c>
      <c r="T2945" s="101">
        <v>15.9173812350753</v>
      </c>
    </row>
    <row r="2946" spans="2:20" x14ac:dyDescent="0.2">
      <c r="B2946" s="100">
        <v>43783.541666666664</v>
      </c>
      <c r="C2946" s="98">
        <v>14.308403169843885</v>
      </c>
      <c r="D2946" s="98">
        <f t="shared" si="337"/>
        <v>11.406974534725068</v>
      </c>
      <c r="E2946" s="98">
        <v>70.793611111111105</v>
      </c>
      <c r="F2946" s="98">
        <f t="shared" si="335"/>
        <v>84.254281053012662</v>
      </c>
      <c r="G2946" s="98">
        <v>58625.989701900216</v>
      </c>
      <c r="H2946" s="98">
        <v>21.016373697916666</v>
      </c>
      <c r="I2946" s="98">
        <v>17699.104200000507</v>
      </c>
      <c r="J2946" s="98">
        <f t="shared" si="331"/>
        <v>49.777237413194442</v>
      </c>
      <c r="K2946" s="98">
        <v>0</v>
      </c>
      <c r="L2946" s="98">
        <f t="shared" si="332"/>
        <v>372.34993894608903</v>
      </c>
      <c r="M2946" s="98">
        <f t="shared" si="334"/>
        <v>373.96134137230979</v>
      </c>
      <c r="N2946" s="98">
        <v>11204.424631347656</v>
      </c>
      <c r="O2946" s="98">
        <v>7368.17</v>
      </c>
      <c r="P2946" s="98">
        <v>395.83814814812609</v>
      </c>
      <c r="Q2946" s="98">
        <v>23.488209202037091</v>
      </c>
      <c r="R2946" s="98">
        <f t="shared" si="336"/>
        <v>22.157772340492702</v>
      </c>
      <c r="S2946" s="98">
        <f t="shared" si="333"/>
        <v>1409.2925521222255</v>
      </c>
      <c r="T2946" s="101">
        <v>15.328596049977673</v>
      </c>
    </row>
    <row r="2947" spans="2:20" x14ac:dyDescent="0.2">
      <c r="B2947" s="100">
        <v>43783.583333333336</v>
      </c>
      <c r="C2947" s="98">
        <v>13.823368041802961</v>
      </c>
      <c r="D2947" s="98">
        <f t="shared" si="337"/>
        <v>11.422495306780085</v>
      </c>
      <c r="E2947" s="98">
        <v>107.75749999999999</v>
      </c>
      <c r="F2947" s="98">
        <f t="shared" si="335"/>
        <v>83.783575034494135</v>
      </c>
      <c r="G2947" s="98">
        <v>64535.682118055556</v>
      </c>
      <c r="H2947" s="98">
        <v>28.078114149305556</v>
      </c>
      <c r="I2947" s="98">
        <v>19129.59439756241</v>
      </c>
      <c r="J2947" s="98">
        <f t="shared" si="331"/>
        <v>79.679385850694445</v>
      </c>
      <c r="K2947" s="98">
        <v>0</v>
      </c>
      <c r="L2947" s="98">
        <f t="shared" si="332"/>
        <v>375.94456878363047</v>
      </c>
      <c r="M2947" s="98">
        <f t="shared" si="334"/>
        <v>374.14231072942385</v>
      </c>
      <c r="N2947" s="98">
        <v>10881.029489339193</v>
      </c>
      <c r="O2947" s="98">
        <v>7423.4183333333331</v>
      </c>
      <c r="P2947" s="98">
        <v>395.85381944444447</v>
      </c>
      <c r="Q2947" s="98">
        <v>19.909250660813978</v>
      </c>
      <c r="R2947" s="98">
        <f t="shared" si="336"/>
        <v>21.961868248298419</v>
      </c>
      <c r="S2947" s="98">
        <f t="shared" si="333"/>
        <v>1194.5550396488386</v>
      </c>
      <c r="T2947" s="101">
        <v>14.820412161313062</v>
      </c>
    </row>
    <row r="2948" spans="2:20" x14ac:dyDescent="0.2">
      <c r="B2948" s="100">
        <v>43783.625</v>
      </c>
      <c r="C2948" s="98">
        <v>13.472967193815856</v>
      </c>
      <c r="D2948" s="98">
        <f t="shared" si="337"/>
        <v>11.436845864412021</v>
      </c>
      <c r="E2948" s="98">
        <v>91.882083333333327</v>
      </c>
      <c r="F2948" s="98">
        <f t="shared" si="335"/>
        <v>83.292770636345992</v>
      </c>
      <c r="G2948" s="98">
        <v>68952.66803418663</v>
      </c>
      <c r="H2948" s="98">
        <v>28.137673611111111</v>
      </c>
      <c r="I2948" s="98">
        <v>20550.77611111111</v>
      </c>
      <c r="J2948" s="98">
        <f t="shared" si="331"/>
        <v>63.744409722222215</v>
      </c>
      <c r="K2948" s="98">
        <v>0</v>
      </c>
      <c r="L2948" s="98">
        <f t="shared" si="332"/>
        <v>372.08748433561601</v>
      </c>
      <c r="M2948" s="98">
        <f t="shared" si="334"/>
        <v>373.93495259360651</v>
      </c>
      <c r="N2948" s="98">
        <v>10474.116020507812</v>
      </c>
      <c r="O2948" s="98">
        <v>7197.376666666667</v>
      </c>
      <c r="P2948" s="98">
        <v>395.41635802469318</v>
      </c>
      <c r="Q2948" s="98">
        <v>23.328873689077188</v>
      </c>
      <c r="R2948" s="98">
        <f t="shared" si="336"/>
        <v>22.108426486996521</v>
      </c>
      <c r="S2948" s="98">
        <f t="shared" si="333"/>
        <v>1399.7324213446313</v>
      </c>
      <c r="T2948" s="101">
        <v>14.265036111167735</v>
      </c>
    </row>
    <row r="2949" spans="2:20" x14ac:dyDescent="0.2">
      <c r="B2949" s="100">
        <v>43783.666666666664</v>
      </c>
      <c r="C2949" s="98">
        <v>13.110928755406317</v>
      </c>
      <c r="D2949" s="98">
        <f t="shared" si="337"/>
        <v>11.445988274677021</v>
      </c>
      <c r="E2949" s="98">
        <v>77.977222222222224</v>
      </c>
      <c r="F2949" s="98">
        <f t="shared" si="335"/>
        <v>83.565108599308971</v>
      </c>
      <c r="G2949" s="98">
        <v>74778.136342595346</v>
      </c>
      <c r="H2949" s="98">
        <v>28.180870225694445</v>
      </c>
      <c r="I2949" s="98">
        <v>21975.997789814744</v>
      </c>
      <c r="J2949" s="98">
        <f t="shared" si="331"/>
        <v>49.796351996527775</v>
      </c>
      <c r="K2949" s="98">
        <v>0</v>
      </c>
      <c r="L2949" s="98">
        <f t="shared" si="332"/>
        <v>374.61261729618741</v>
      </c>
      <c r="M2949" s="98">
        <f t="shared" si="334"/>
        <v>374.01158674820107</v>
      </c>
      <c r="N2949" s="98">
        <v>10257.566186930339</v>
      </c>
      <c r="O2949" s="98">
        <v>7274.5216666666665</v>
      </c>
      <c r="P2949" s="98">
        <v>395.49451388888889</v>
      </c>
      <c r="Q2949" s="98">
        <v>20.881896592701477</v>
      </c>
      <c r="R2949" s="98">
        <f t="shared" si="336"/>
        <v>21.994833420364913</v>
      </c>
      <c r="S2949" s="98">
        <f t="shared" si="333"/>
        <v>1252.9137955620886</v>
      </c>
      <c r="T2949" s="101">
        <v>13.82454034869475</v>
      </c>
    </row>
    <row r="2950" spans="2:20" x14ac:dyDescent="0.2">
      <c r="B2950" s="100">
        <v>43783.708333333336</v>
      </c>
      <c r="C2950" s="98">
        <v>12.603200208875869</v>
      </c>
      <c r="D2950" s="98">
        <f t="shared" si="337"/>
        <v>11.434299168745433</v>
      </c>
      <c r="E2950" s="98">
        <v>91.991944444444442</v>
      </c>
      <c r="F2950" s="98">
        <f t="shared" si="335"/>
        <v>83.174981284494166</v>
      </c>
      <c r="G2950" s="98">
        <v>79768.64444444445</v>
      </c>
      <c r="H2950" s="98">
        <v>21.116482204861111</v>
      </c>
      <c r="I2950" s="98">
        <v>23414.780400924948</v>
      </c>
      <c r="J2950" s="98">
        <f t="shared" ref="J2950:J3013" si="338">E2950-H2950</f>
        <v>70.875462239583328</v>
      </c>
      <c r="K2950" s="98">
        <v>0</v>
      </c>
      <c r="L2950" s="98">
        <f t="shared" ref="L2950:L3013" si="339">P2950-Q2950</f>
        <v>373.44896338347763</v>
      </c>
      <c r="M2950" s="98">
        <f t="shared" si="334"/>
        <v>373.92621250329694</v>
      </c>
      <c r="N2950" s="98">
        <v>9843.4904886881504</v>
      </c>
      <c r="O2950" s="98">
        <v>7213.1883333333335</v>
      </c>
      <c r="P2950" s="98">
        <v>396.67018518520729</v>
      </c>
      <c r="Q2950" s="98">
        <v>23.221221801729666</v>
      </c>
      <c r="R2950" s="98">
        <f t="shared" si="336"/>
        <v>22.103286368974143</v>
      </c>
      <c r="S2950" s="98">
        <f t="shared" ref="S2950:S3013" si="340">Q2950*60</f>
        <v>1393.27330810378</v>
      </c>
      <c r="T2950" s="101">
        <v>13.340054862025298</v>
      </c>
    </row>
    <row r="2951" spans="2:20" x14ac:dyDescent="0.2">
      <c r="B2951" s="100">
        <v>43783.75</v>
      </c>
      <c r="C2951" s="98">
        <v>12.479305346028543</v>
      </c>
      <c r="D2951" s="98">
        <f t="shared" si="337"/>
        <v>11.4378496288198</v>
      </c>
      <c r="E2951" s="98">
        <v>81.478040123511519</v>
      </c>
      <c r="F2951" s="98">
        <f t="shared" si="335"/>
        <v>83.251207493344182</v>
      </c>
      <c r="G2951" s="98">
        <v>85338.020540935468</v>
      </c>
      <c r="H2951" s="98">
        <v>28.106976996527777</v>
      </c>
      <c r="I2951" s="98">
        <v>24845.902411723619</v>
      </c>
      <c r="J2951" s="98">
        <f t="shared" si="338"/>
        <v>53.371063126983742</v>
      </c>
      <c r="K2951" s="98">
        <v>0</v>
      </c>
      <c r="L2951" s="98">
        <f t="shared" si="339"/>
        <v>372.14296443647805</v>
      </c>
      <c r="M2951" s="98">
        <f t="shared" si="334"/>
        <v>373.896440348363</v>
      </c>
      <c r="N2951" s="98">
        <v>9770.7072460937507</v>
      </c>
      <c r="O2951" s="98">
        <v>7186.9716666666664</v>
      </c>
      <c r="P2951" s="98">
        <v>396.84527777777777</v>
      </c>
      <c r="Q2951" s="98">
        <v>24.702313341299693</v>
      </c>
      <c r="R2951" s="98">
        <f t="shared" si="336"/>
        <v>22.176207443661877</v>
      </c>
      <c r="S2951" s="98">
        <f t="shared" si="340"/>
        <v>1482.1388004779815</v>
      </c>
      <c r="T2951" s="101">
        <v>13.14948732845744</v>
      </c>
    </row>
    <row r="2952" spans="2:20" x14ac:dyDescent="0.2">
      <c r="B2952" s="100">
        <v>43783.791666666664</v>
      </c>
      <c r="C2952" s="98">
        <v>12.494296148391182</v>
      </c>
      <c r="D2952" s="98">
        <f t="shared" si="337"/>
        <v>11.430705703249503</v>
      </c>
      <c r="E2952" s="98">
        <v>95.500972222222217</v>
      </c>
      <c r="F2952" s="98">
        <f t="shared" si="335"/>
        <v>83.163787598121417</v>
      </c>
      <c r="G2952" s="98">
        <v>90347.419760094344</v>
      </c>
      <c r="H2952" s="98">
        <v>28.10945095486111</v>
      </c>
      <c r="I2952" s="98">
        <v>26269.084999999999</v>
      </c>
      <c r="J2952" s="98">
        <f t="shared" si="338"/>
        <v>67.391521267361099</v>
      </c>
      <c r="K2952" s="98">
        <v>0</v>
      </c>
      <c r="L2952" s="98">
        <f t="shared" si="339"/>
        <v>375.204737631304</v>
      </c>
      <c r="M2952" s="98">
        <f t="shared" si="334"/>
        <v>373.90794220219504</v>
      </c>
      <c r="N2952" s="98">
        <v>9834.351987304688</v>
      </c>
      <c r="O2952" s="98">
        <v>7187.2783333333336</v>
      </c>
      <c r="P2952" s="98">
        <v>396.45884259259537</v>
      </c>
      <c r="Q2952" s="98">
        <v>21.254104961291368</v>
      </c>
      <c r="R2952" s="98">
        <f t="shared" si="336"/>
        <v>22.189939000324014</v>
      </c>
      <c r="S2952" s="98">
        <f t="shared" si="340"/>
        <v>1275.2462976774821</v>
      </c>
      <c r="T2952" s="101">
        <v>12.854925704687226</v>
      </c>
    </row>
    <row r="2953" spans="2:20" x14ac:dyDescent="0.2">
      <c r="B2953" s="100">
        <v>43783.833333333336</v>
      </c>
      <c r="C2953" s="98">
        <v>12.808586783409119</v>
      </c>
      <c r="D2953" s="98">
        <f t="shared" si="337"/>
        <v>11.429538527674163</v>
      </c>
      <c r="E2953" s="98">
        <v>67.074629629635155</v>
      </c>
      <c r="F2953" s="98">
        <f t="shared" si="335"/>
        <v>83.060349285906369</v>
      </c>
      <c r="G2953" s="98">
        <v>95363.367140924005</v>
      </c>
      <c r="H2953" s="98">
        <v>28.100987413194446</v>
      </c>
      <c r="I2953" s="98">
        <v>27692.820186111123</v>
      </c>
      <c r="J2953" s="98">
        <f t="shared" si="338"/>
        <v>38.973642216440709</v>
      </c>
      <c r="K2953" s="98">
        <v>0</v>
      </c>
      <c r="L2953" s="98">
        <f t="shared" si="339"/>
        <v>371.67204307940688</v>
      </c>
      <c r="M2953" s="98">
        <f t="shared" si="334"/>
        <v>373.77404962439749</v>
      </c>
      <c r="N2953" s="98">
        <v>10071.96965657552</v>
      </c>
      <c r="O2953" s="98">
        <v>7191.5216666666665</v>
      </c>
      <c r="P2953" s="98">
        <v>396.00731481480932</v>
      </c>
      <c r="Q2953" s="98">
        <v>24.335271735402443</v>
      </c>
      <c r="R2953" s="98">
        <f t="shared" si="336"/>
        <v>22.318956963923796</v>
      </c>
      <c r="S2953" s="98">
        <f t="shared" si="340"/>
        <v>1460.1163041241466</v>
      </c>
      <c r="T2953" s="101">
        <v>13.296706790581293</v>
      </c>
    </row>
    <row r="2954" spans="2:20" x14ac:dyDescent="0.2">
      <c r="B2954" s="100">
        <v>43783.875</v>
      </c>
      <c r="C2954" s="98">
        <v>12.946352656788918</v>
      </c>
      <c r="D2954" s="98">
        <f t="shared" si="337"/>
        <v>11.42349348698434</v>
      </c>
      <c r="E2954" s="98">
        <v>99.410925925936965</v>
      </c>
      <c r="F2954" s="98">
        <f t="shared" si="335"/>
        <v>82.790619347635229</v>
      </c>
      <c r="G2954" s="98">
        <v>100577.25743727843</v>
      </c>
      <c r="H2954" s="98">
        <v>21.006532118055556</v>
      </c>
      <c r="I2954" s="98">
        <v>29130.969463889905</v>
      </c>
      <c r="J2954" s="98">
        <f t="shared" si="338"/>
        <v>78.404393807881405</v>
      </c>
      <c r="K2954" s="98">
        <v>0</v>
      </c>
      <c r="L2954" s="98">
        <f t="shared" si="339"/>
        <v>375.69963583127492</v>
      </c>
      <c r="M2954" s="98">
        <f t="shared" si="334"/>
        <v>373.92878445672568</v>
      </c>
      <c r="N2954" s="98">
        <v>10197.794278971354</v>
      </c>
      <c r="O2954" s="98">
        <v>7190.1466666666665</v>
      </c>
      <c r="P2954" s="98">
        <v>395.75303240743779</v>
      </c>
      <c r="Q2954" s="98">
        <v>20.053396576162843</v>
      </c>
      <c r="R2954" s="98">
        <f t="shared" si="336"/>
        <v>22.144281609477414</v>
      </c>
      <c r="S2954" s="98">
        <f t="shared" si="340"/>
        <v>1203.2037945697705</v>
      </c>
      <c r="T2954" s="101">
        <v>13.481621786009054</v>
      </c>
    </row>
    <row r="2955" spans="2:20" x14ac:dyDescent="0.2">
      <c r="B2955" s="100">
        <v>43783.916666666664</v>
      </c>
      <c r="C2955" s="98">
        <v>12.867673186461131</v>
      </c>
      <c r="D2955" s="98">
        <f t="shared" si="337"/>
        <v>11.40807362025838</v>
      </c>
      <c r="E2955" s="98">
        <v>87.771064814829998</v>
      </c>
      <c r="F2955" s="98">
        <f t="shared" si="335"/>
        <v>82.460934548252865</v>
      </c>
      <c r="G2955" s="98">
        <v>105101.68167239096</v>
      </c>
      <c r="H2955" s="98">
        <v>28.002582465277779</v>
      </c>
      <c r="I2955" s="98">
        <v>30562.806233521071</v>
      </c>
      <c r="J2955" s="98">
        <f t="shared" si="338"/>
        <v>59.768482349552215</v>
      </c>
      <c r="K2955" s="98">
        <v>0</v>
      </c>
      <c r="L2955" s="98">
        <f t="shared" si="339"/>
        <v>372.2246935817185</v>
      </c>
      <c r="M2955" s="98">
        <f t="shared" si="334"/>
        <v>373.84653396755743</v>
      </c>
      <c r="N2955" s="98">
        <v>10126.871111653645</v>
      </c>
      <c r="O2955" s="98">
        <v>7174.0616666666665</v>
      </c>
      <c r="P2955" s="98">
        <v>396.41861111111109</v>
      </c>
      <c r="Q2955" s="98">
        <v>24.193917529392575</v>
      </c>
      <c r="R2955" s="98">
        <f t="shared" si="336"/>
        <v>22.245760493706502</v>
      </c>
      <c r="S2955" s="98">
        <f t="shared" si="340"/>
        <v>1451.6350517635544</v>
      </c>
      <c r="T2955" s="101">
        <v>13.626862369723645</v>
      </c>
    </row>
    <row r="2956" spans="2:20" x14ac:dyDescent="0.2">
      <c r="B2956" s="100">
        <v>43783.958333333336</v>
      </c>
      <c r="C2956" s="98">
        <v>12.601867734061347</v>
      </c>
      <c r="D2956" s="98">
        <f t="shared" si="337"/>
        <v>11.390392884824857</v>
      </c>
      <c r="E2956" s="98">
        <v>71.025833333333338</v>
      </c>
      <c r="F2956" s="98">
        <f t="shared" si="335"/>
        <v>82.481698437141759</v>
      </c>
      <c r="G2956" s="98">
        <v>110449.4003055545</v>
      </c>
      <c r="H2956" s="98">
        <v>27.9619140625</v>
      </c>
      <c r="I2956" s="98">
        <v>31984.883888888889</v>
      </c>
      <c r="J2956" s="98">
        <f t="shared" si="338"/>
        <v>43.063919270833338</v>
      </c>
      <c r="K2956" s="98">
        <v>0</v>
      </c>
      <c r="L2956" s="98">
        <f t="shared" si="339"/>
        <v>376.70933253832538</v>
      </c>
      <c r="M2956" s="98">
        <f t="shared" si="334"/>
        <v>374.05020970678305</v>
      </c>
      <c r="N2956" s="98">
        <v>9929.6890250651049</v>
      </c>
      <c r="O2956" s="98">
        <v>7171.7891666666665</v>
      </c>
      <c r="P2956" s="98">
        <v>396.25083333333333</v>
      </c>
      <c r="Q2956" s="98">
        <v>19.541500795007934</v>
      </c>
      <c r="R2956" s="98">
        <f t="shared" si="336"/>
        <v>22.039074723615986</v>
      </c>
      <c r="S2956" s="98">
        <f t="shared" si="340"/>
        <v>1172.490047700476</v>
      </c>
      <c r="T2956" s="101">
        <v>13.413744089232836</v>
      </c>
    </row>
    <row r="2957" spans="2:20" x14ac:dyDescent="0.2">
      <c r="B2957" s="100">
        <v>43784</v>
      </c>
      <c r="C2957" s="98">
        <v>11.817455954551697</v>
      </c>
      <c r="D2957" s="98">
        <f t="shared" si="337"/>
        <v>11.371605735605781</v>
      </c>
      <c r="E2957" s="98">
        <v>87.808055555555555</v>
      </c>
      <c r="F2957" s="98">
        <f t="shared" si="335"/>
        <v>82.301038714919542</v>
      </c>
      <c r="G2957" s="98">
        <v>115118.08055555556</v>
      </c>
      <c r="H2957" s="98">
        <v>27.967664930555557</v>
      </c>
      <c r="I2957" s="98">
        <v>33409.351644444483</v>
      </c>
      <c r="J2957" s="98">
        <f t="shared" si="338"/>
        <v>59.840390624999998</v>
      </c>
      <c r="K2957" s="98">
        <v>0</v>
      </c>
      <c r="L2957" s="98">
        <f t="shared" si="339"/>
        <v>371.81695808630849</v>
      </c>
      <c r="M2957" s="98">
        <f t="shared" si="334"/>
        <v>373.88466748072625</v>
      </c>
      <c r="N2957" s="98">
        <v>9382.4102840169271</v>
      </c>
      <c r="O2957" s="98">
        <v>7186.1408333333329</v>
      </c>
      <c r="P2957" s="98">
        <v>396.17287037035658</v>
      </c>
      <c r="Q2957" s="98">
        <v>24.355912284048067</v>
      </c>
      <c r="R2957" s="98">
        <f t="shared" si="336"/>
        <v>22.20679673362277</v>
      </c>
      <c r="S2957" s="98">
        <f t="shared" si="340"/>
        <v>1461.3547370428839</v>
      </c>
      <c r="T2957" s="101">
        <v>12.746278022563914</v>
      </c>
    </row>
    <row r="2958" spans="2:20" x14ac:dyDescent="0.2">
      <c r="B2958" s="100">
        <v>43784.041666666664</v>
      </c>
      <c r="C2958" s="98">
        <v>10.32853428946601</v>
      </c>
      <c r="D2958" s="98">
        <f t="shared" si="337"/>
        <v>11.363095385123847</v>
      </c>
      <c r="E2958" s="98">
        <v>74.819555555565486</v>
      </c>
      <c r="F2958" s="98">
        <f t="shared" si="335"/>
        <v>82.197316251571849</v>
      </c>
      <c r="G2958" s="98">
        <v>2502.2305555555554</v>
      </c>
      <c r="H2958" s="98">
        <v>20.973893229166666</v>
      </c>
      <c r="I2958" s="98">
        <v>649.99111111111108</v>
      </c>
      <c r="J2958" s="98">
        <f t="shared" si="338"/>
        <v>53.845662326398823</v>
      </c>
      <c r="K2958" s="98">
        <v>0</v>
      </c>
      <c r="L2958" s="98">
        <f t="shared" si="339"/>
        <v>373.71565379101366</v>
      </c>
      <c r="M2958" s="98">
        <f t="shared" si="334"/>
        <v>374.00031440628976</v>
      </c>
      <c r="N2958" s="98">
        <v>8444.6222912597659</v>
      </c>
      <c r="O2958" s="98">
        <v>7194.4883333333337</v>
      </c>
      <c r="P2958" s="98">
        <v>396.50296296296847</v>
      </c>
      <c r="Q2958" s="98">
        <v>22.787309171954792</v>
      </c>
      <c r="R2958" s="98">
        <f t="shared" si="336"/>
        <v>22.112423727812402</v>
      </c>
      <c r="S2958" s="98">
        <f t="shared" si="340"/>
        <v>1367.2385503172875</v>
      </c>
      <c r="T2958" s="101">
        <v>11.78214641385634</v>
      </c>
    </row>
    <row r="2959" spans="2:20" x14ac:dyDescent="0.2">
      <c r="B2959" s="100">
        <v>43784.083333333336</v>
      </c>
      <c r="C2959" s="98">
        <v>8.7269441234744356</v>
      </c>
      <c r="D2959" s="98">
        <f t="shared" si="337"/>
        <v>11.354429400913924</v>
      </c>
      <c r="E2959" s="98">
        <v>88.947083333333339</v>
      </c>
      <c r="F2959" s="98">
        <f t="shared" si="335"/>
        <v>82.187781641356892</v>
      </c>
      <c r="G2959" s="98">
        <v>7112.1389520201419</v>
      </c>
      <c r="H2959" s="98">
        <v>27.918229166666666</v>
      </c>
      <c r="I2959" s="98">
        <v>1985.4865975161395</v>
      </c>
      <c r="J2959" s="98">
        <f t="shared" si="338"/>
        <v>61.028854166666676</v>
      </c>
      <c r="K2959" s="98">
        <v>0</v>
      </c>
      <c r="L2959" s="98">
        <f t="shared" si="339"/>
        <v>372.63264032377549</v>
      </c>
      <c r="M2959" s="98">
        <f t="shared" si="334"/>
        <v>373.93469943627844</v>
      </c>
      <c r="N2959" s="98">
        <v>7350.6793184407552</v>
      </c>
      <c r="O2959" s="98">
        <v>7174.1466666666665</v>
      </c>
      <c r="P2959" s="98">
        <v>395.95328703706463</v>
      </c>
      <c r="Q2959" s="98">
        <v>23.320646713289122</v>
      </c>
      <c r="R2959" s="98">
        <f t="shared" si="336"/>
        <v>22.195951506466972</v>
      </c>
      <c r="S2959" s="98">
        <f t="shared" si="340"/>
        <v>1399.2388027973473</v>
      </c>
      <c r="T2959" s="101">
        <v>10.123765981289973</v>
      </c>
    </row>
    <row r="2960" spans="2:20" x14ac:dyDescent="0.2">
      <c r="B2960" s="100">
        <v>43784.125</v>
      </c>
      <c r="C2960" s="98">
        <v>7.520308228767826</v>
      </c>
      <c r="D2960" s="98">
        <f t="shared" si="337"/>
        <v>11.352654094259046</v>
      </c>
      <c r="E2960" s="98">
        <v>61.653545751604767</v>
      </c>
      <c r="F2960" s="98">
        <f t="shared" si="335"/>
        <v>82.064231123926149</v>
      </c>
      <c r="G2960" s="98">
        <v>11704.370043575896</v>
      </c>
      <c r="H2960" s="98">
        <v>27.834299045138888</v>
      </c>
      <c r="I2960" s="98">
        <v>3407.1355555555556</v>
      </c>
      <c r="J2960" s="98">
        <f t="shared" si="338"/>
        <v>33.819246706465876</v>
      </c>
      <c r="K2960" s="98">
        <v>0</v>
      </c>
      <c r="L2960" s="98">
        <f t="shared" si="339"/>
        <v>372.22072831543778</v>
      </c>
      <c r="M2960" s="98">
        <f t="shared" si="334"/>
        <v>373.83482273854383</v>
      </c>
      <c r="N2960" s="98">
        <v>6492.1836173502606</v>
      </c>
      <c r="O2960" s="98">
        <v>7174.5574999999999</v>
      </c>
      <c r="P2960" s="98">
        <v>395.71666666666664</v>
      </c>
      <c r="Q2960" s="98">
        <v>23.495938351228833</v>
      </c>
      <c r="R2960" s="98">
        <f t="shared" si="336"/>
        <v>22.313343636299368</v>
      </c>
      <c r="S2960" s="98">
        <f t="shared" si="340"/>
        <v>1409.7563010737299</v>
      </c>
      <c r="T2960" s="101">
        <v>8.5787964801076377</v>
      </c>
    </row>
    <row r="2961" spans="2:20" x14ac:dyDescent="0.2">
      <c r="B2961" s="100">
        <v>43784.166666666664</v>
      </c>
      <c r="C2961" s="98">
        <v>7.0582494697851752</v>
      </c>
      <c r="D2961" s="98">
        <f t="shared" si="337"/>
        <v>11.370034705180982</v>
      </c>
      <c r="E2961" s="98">
        <v>94.782916666666665</v>
      </c>
      <c r="F2961" s="98">
        <f t="shared" si="335"/>
        <v>81.827732281333553</v>
      </c>
      <c r="G2961" s="98">
        <v>16632.190455840428</v>
      </c>
      <c r="H2961" s="98">
        <v>27.861187065972221</v>
      </c>
      <c r="I2961" s="98">
        <v>4830.3225925926035</v>
      </c>
      <c r="J2961" s="98">
        <f t="shared" si="338"/>
        <v>66.921729600694448</v>
      </c>
      <c r="K2961" s="98">
        <v>0</v>
      </c>
      <c r="L2961" s="98">
        <f t="shared" si="339"/>
        <v>376.15469616365891</v>
      </c>
      <c r="M2961" s="98">
        <f t="shared" si="334"/>
        <v>373.92893356805416</v>
      </c>
      <c r="N2961" s="98">
        <v>6153.7755061848957</v>
      </c>
      <c r="O2961" s="98">
        <v>7175.2624999999998</v>
      </c>
      <c r="P2961" s="98">
        <v>395.29351851852402</v>
      </c>
      <c r="Q2961" s="98">
        <v>19.138822354865098</v>
      </c>
      <c r="R2961" s="98">
        <f t="shared" si="336"/>
        <v>22.188530646296467</v>
      </c>
      <c r="S2961" s="98">
        <f t="shared" si="340"/>
        <v>1148.3293412919058</v>
      </c>
      <c r="T2961" s="101">
        <v>7.6811203648743689</v>
      </c>
    </row>
    <row r="2962" spans="2:20" x14ac:dyDescent="0.2">
      <c r="B2962" s="100">
        <v>43784.208333333336</v>
      </c>
      <c r="C2962" s="98">
        <v>6.2026153869502663</v>
      </c>
      <c r="D2962" s="98">
        <f t="shared" si="337"/>
        <v>11.370187362507522</v>
      </c>
      <c r="E2962" s="98">
        <v>87.738194444444446</v>
      </c>
      <c r="F2962" s="98">
        <f t="shared" si="335"/>
        <v>81.546033372604285</v>
      </c>
      <c r="G2962" s="98">
        <v>20959.215063001317</v>
      </c>
      <c r="H2962" s="98">
        <v>20.843815104166666</v>
      </c>
      <c r="I2962" s="98">
        <v>6268.6701666671288</v>
      </c>
      <c r="J2962" s="98">
        <f t="shared" si="338"/>
        <v>66.89437934027778</v>
      </c>
      <c r="K2962" s="98">
        <v>0</v>
      </c>
      <c r="L2962" s="98">
        <f t="shared" si="339"/>
        <v>372.80229306542628</v>
      </c>
      <c r="M2962" s="98">
        <f t="shared" si="334"/>
        <v>373.77059309166196</v>
      </c>
      <c r="N2962" s="98">
        <v>5540.3420528157549</v>
      </c>
      <c r="O2962" s="98">
        <v>7175.3866666666663</v>
      </c>
      <c r="P2962" s="98">
        <v>396.4649814814826</v>
      </c>
      <c r="Q2962" s="98">
        <v>23.662688416056334</v>
      </c>
      <c r="R2962" s="98">
        <f t="shared" si="336"/>
        <v>22.334393499231805</v>
      </c>
      <c r="S2962" s="98">
        <f t="shared" si="340"/>
        <v>1419.7613049633801</v>
      </c>
      <c r="T2962" s="101">
        <v>7.2997531435791947</v>
      </c>
    </row>
    <row r="2963" spans="2:20" x14ac:dyDescent="0.2">
      <c r="B2963" s="100">
        <v>43784.25</v>
      </c>
      <c r="C2963" s="98">
        <v>5.934797740965668</v>
      </c>
      <c r="D2963" s="98">
        <f t="shared" si="337"/>
        <v>11.372796509414242</v>
      </c>
      <c r="E2963" s="98">
        <v>62.119444444444447</v>
      </c>
      <c r="F2963" s="98">
        <f t="shared" si="335"/>
        <v>81.593197724456132</v>
      </c>
      <c r="G2963" s="98">
        <v>26088.817685186084</v>
      </c>
      <c r="H2963" s="98">
        <v>27.804210069444444</v>
      </c>
      <c r="I2963" s="98">
        <v>7699.0631619389023</v>
      </c>
      <c r="J2963" s="98">
        <f t="shared" si="338"/>
        <v>34.315234375000003</v>
      </c>
      <c r="K2963" s="98">
        <v>0</v>
      </c>
      <c r="L2963" s="98">
        <f t="shared" si="339"/>
        <v>376.02560142223723</v>
      </c>
      <c r="M2963" s="98">
        <f t="shared" si="334"/>
        <v>373.91223611161672</v>
      </c>
      <c r="N2963" s="98">
        <v>5396.5363818359374</v>
      </c>
      <c r="O2963" s="98">
        <v>7171.791666666667</v>
      </c>
      <c r="P2963" s="98">
        <v>395.75657407402991</v>
      </c>
      <c r="Q2963" s="98">
        <v>19.73097265179269</v>
      </c>
      <c r="R2963" s="98">
        <f t="shared" si="336"/>
        <v>22.168599244707547</v>
      </c>
      <c r="S2963" s="98">
        <f t="shared" si="340"/>
        <v>1183.8583591075615</v>
      </c>
      <c r="T2963" s="101">
        <v>6.6429142950457107</v>
      </c>
    </row>
    <row r="2964" spans="2:20" x14ac:dyDescent="0.2">
      <c r="B2964" s="100">
        <v>43784.291666666664</v>
      </c>
      <c r="C2964" s="98">
        <v>6.1059029271867544</v>
      </c>
      <c r="D2964" s="98">
        <f t="shared" si="337"/>
        <v>11.375347016405852</v>
      </c>
      <c r="E2964" s="98">
        <v>79.486666666666665</v>
      </c>
      <c r="F2964" s="98">
        <f t="shared" si="335"/>
        <v>81.267977817048717</v>
      </c>
      <c r="G2964" s="98">
        <v>30237.652777777777</v>
      </c>
      <c r="H2964" s="98">
        <v>27.631163194444444</v>
      </c>
      <c r="I2964" s="98">
        <v>9119.9802777777786</v>
      </c>
      <c r="J2964" s="98">
        <f t="shared" si="338"/>
        <v>51.855503472222225</v>
      </c>
      <c r="K2964" s="98">
        <v>0</v>
      </c>
      <c r="L2964" s="98">
        <f t="shared" si="339"/>
        <v>372.22851301199029</v>
      </c>
      <c r="M2964" s="98">
        <f t="shared" si="334"/>
        <v>373.76294202695567</v>
      </c>
      <c r="N2964" s="98">
        <v>5492.133896891276</v>
      </c>
      <c r="O2964" s="98">
        <v>7178.5716666666667</v>
      </c>
      <c r="P2964" s="98">
        <v>396.25388888888887</v>
      </c>
      <c r="Q2964" s="98">
        <v>24.025375876898568</v>
      </c>
      <c r="R2964" s="98">
        <f t="shared" si="336"/>
        <v>22.306870952825026</v>
      </c>
      <c r="S2964" s="98">
        <f t="shared" si="340"/>
        <v>1441.5225526139141</v>
      </c>
      <c r="T2964" s="101">
        <v>6.6677745087407274</v>
      </c>
    </row>
    <row r="2965" spans="2:20" x14ac:dyDescent="0.2">
      <c r="B2965" s="100">
        <v>43784.333333333336</v>
      </c>
      <c r="C2965" s="98">
        <v>7.3471851350387762</v>
      </c>
      <c r="D2965" s="98">
        <f t="shared" si="337"/>
        <v>11.368659331247214</v>
      </c>
      <c r="E2965" s="98">
        <v>65.061150793656708</v>
      </c>
      <c r="F2965" s="98">
        <f t="shared" si="335"/>
        <v>80.838303544562208</v>
      </c>
      <c r="G2965" s="98">
        <v>34863.425720163978</v>
      </c>
      <c r="H2965" s="98">
        <v>27.623817274305555</v>
      </c>
      <c r="I2965" s="98">
        <v>10543.271851851874</v>
      </c>
      <c r="J2965" s="98">
        <f t="shared" si="338"/>
        <v>37.437333519351156</v>
      </c>
      <c r="K2965" s="98">
        <v>0</v>
      </c>
      <c r="L2965" s="98">
        <f t="shared" si="339"/>
        <v>374.75519369942447</v>
      </c>
      <c r="M2965" s="98">
        <f t="shared" si="334"/>
        <v>373.83319859194108</v>
      </c>
      <c r="N2965" s="98">
        <v>6260.0271500651043</v>
      </c>
      <c r="O2965" s="98">
        <v>7174.7333333333336</v>
      </c>
      <c r="P2965" s="98">
        <v>396.1202777777612</v>
      </c>
      <c r="Q2965" s="98">
        <v>21.365084078336757</v>
      </c>
      <c r="R2965" s="98">
        <f t="shared" si="336"/>
        <v>22.20362441870391</v>
      </c>
      <c r="S2965" s="98">
        <f t="shared" si="340"/>
        <v>1281.9050447002055</v>
      </c>
      <c r="T2965" s="101">
        <v>7.3873504156187284</v>
      </c>
    </row>
    <row r="2966" spans="2:20" x14ac:dyDescent="0.2">
      <c r="B2966" s="100">
        <v>43784.375</v>
      </c>
      <c r="C2966" s="98">
        <v>11.379399937876604</v>
      </c>
      <c r="D2966" s="98">
        <f t="shared" si="337"/>
        <v>11.345665652016601</v>
      </c>
      <c r="E2966" s="98">
        <v>78.063549382711457</v>
      </c>
      <c r="F2966" s="98">
        <f t="shared" si="335"/>
        <v>80.19196995402703</v>
      </c>
      <c r="G2966" s="98">
        <v>38963.879867047537</v>
      </c>
      <c r="H2966" s="98">
        <v>20.7373046875</v>
      </c>
      <c r="I2966" s="98">
        <v>11980.630277778009</v>
      </c>
      <c r="J2966" s="98">
        <f t="shared" si="338"/>
        <v>57.326244695211457</v>
      </c>
      <c r="K2966" s="98">
        <v>0</v>
      </c>
      <c r="L2966" s="98">
        <f t="shared" si="339"/>
        <v>372.37654312485211</v>
      </c>
      <c r="M2966" s="98">
        <f t="shared" si="334"/>
        <v>373.74787287413977</v>
      </c>
      <c r="N2966" s="98">
        <v>8931.9263663736983</v>
      </c>
      <c r="O2966" s="98">
        <v>7178.3533333333335</v>
      </c>
      <c r="P2966" s="98">
        <v>396.03835648147185</v>
      </c>
      <c r="Q2966" s="98">
        <v>23.661813356619742</v>
      </c>
      <c r="R2966" s="98">
        <f t="shared" si="336"/>
        <v>22.287967304714712</v>
      </c>
      <c r="S2966" s="98">
        <f t="shared" si="340"/>
        <v>1419.7088013971845</v>
      </c>
      <c r="T2966" s="101">
        <v>9.8870639645233549</v>
      </c>
    </row>
    <row r="2967" spans="2:20" x14ac:dyDescent="0.2">
      <c r="B2967" s="100">
        <v>43784.416666666664</v>
      </c>
      <c r="C2967" s="98">
        <v>14.980638990489663</v>
      </c>
      <c r="D2967" s="98">
        <f t="shared" si="337"/>
        <v>11.317473233291159</v>
      </c>
      <c r="E2967" s="98">
        <v>60.857083333333335</v>
      </c>
      <c r="F2967" s="98">
        <f t="shared" si="335"/>
        <v>80.030519249060504</v>
      </c>
      <c r="G2967" s="98">
        <v>43325.099999997088</v>
      </c>
      <c r="H2967" s="98">
        <v>27.496516927083334</v>
      </c>
      <c r="I2967" s="98">
        <v>13412.650534458689</v>
      </c>
      <c r="J2967" s="98">
        <f t="shared" si="338"/>
        <v>33.360566406250001</v>
      </c>
      <c r="K2967" s="98">
        <v>0</v>
      </c>
      <c r="L2967" s="98">
        <f t="shared" si="339"/>
        <v>374.43862477522759</v>
      </c>
      <c r="M2967" s="98">
        <f t="shared" si="334"/>
        <v>373.7933223309272</v>
      </c>
      <c r="N2967" s="98">
        <v>11378.956937662761</v>
      </c>
      <c r="O2967" s="98">
        <v>7423.5725000000002</v>
      </c>
      <c r="P2967" s="98">
        <v>396.29335470086585</v>
      </c>
      <c r="Q2967" s="98">
        <v>21.854729925638271</v>
      </c>
      <c r="R2967" s="98">
        <f t="shared" si="336"/>
        <v>22.256016779551519</v>
      </c>
      <c r="S2967" s="98">
        <f t="shared" si="340"/>
        <v>1311.2837955382963</v>
      </c>
      <c r="T2967" s="101">
        <v>14.030059784994357</v>
      </c>
    </row>
    <row r="2968" spans="2:20" x14ac:dyDescent="0.2">
      <c r="B2968" s="100">
        <v>43784.458333333336</v>
      </c>
      <c r="C2968" s="98">
        <v>15.428995699352688</v>
      </c>
      <c r="D2968" s="98">
        <f t="shared" si="337"/>
        <v>11.298584674060104</v>
      </c>
      <c r="E2968" s="98">
        <v>75.187083333333334</v>
      </c>
      <c r="F2968" s="98">
        <f t="shared" si="335"/>
        <v>79.438742628690122</v>
      </c>
      <c r="G2968" s="98">
        <v>47612.604444444441</v>
      </c>
      <c r="H2968" s="98">
        <v>27.511273871527777</v>
      </c>
      <c r="I2968" s="98">
        <v>14834.290833333333</v>
      </c>
      <c r="J2968" s="98">
        <f t="shared" si="338"/>
        <v>47.675809461805557</v>
      </c>
      <c r="K2968" s="98">
        <v>0</v>
      </c>
      <c r="L2968" s="98">
        <f t="shared" si="339"/>
        <v>376.75491147789756</v>
      </c>
      <c r="M2968" s="98">
        <f t="shared" si="334"/>
        <v>373.9135048535739</v>
      </c>
      <c r="N2968" s="98">
        <v>11589.593347167969</v>
      </c>
      <c r="O2968" s="98">
        <v>7542.2049999999999</v>
      </c>
      <c r="P2968" s="98">
        <v>395.76475308636822</v>
      </c>
      <c r="Q2968" s="98">
        <v>19.00984160847063</v>
      </c>
      <c r="R2968" s="98">
        <f t="shared" si="336"/>
        <v>22.136711314513942</v>
      </c>
      <c r="S2968" s="98">
        <f t="shared" si="340"/>
        <v>1140.5904965082377</v>
      </c>
      <c r="T2968" s="101">
        <v>15.775583846915202</v>
      </c>
    </row>
    <row r="2969" spans="2:20" x14ac:dyDescent="0.2">
      <c r="B2969" s="100">
        <v>43784.5</v>
      </c>
      <c r="C2969" s="98">
        <v>14.809587186442482</v>
      </c>
      <c r="D2969" s="98">
        <f t="shared" si="337"/>
        <v>11.298231845634715</v>
      </c>
      <c r="E2969" s="98">
        <v>58.329756944444448</v>
      </c>
      <c r="F2969" s="98">
        <f t="shared" si="335"/>
        <v>79.896579723597526</v>
      </c>
      <c r="G2969" s="98">
        <v>51433.667748278713</v>
      </c>
      <c r="H2969" s="98">
        <v>27.377419704861111</v>
      </c>
      <c r="I2969" s="98">
        <v>16257.350980555671</v>
      </c>
      <c r="J2969" s="98">
        <f t="shared" si="338"/>
        <v>30.952337239583336</v>
      </c>
      <c r="K2969" s="98">
        <v>0</v>
      </c>
      <c r="L2969" s="98">
        <f t="shared" si="339"/>
        <v>376.67053524892157</v>
      </c>
      <c r="M2969" s="98">
        <f t="shared" si="334"/>
        <v>373.94541134790319</v>
      </c>
      <c r="N2969" s="98">
        <v>11337.935977376303</v>
      </c>
      <c r="O2969" s="98">
        <v>7394.8908333333329</v>
      </c>
      <c r="P2969" s="98">
        <v>396.66777777777776</v>
      </c>
      <c r="Q2969" s="98">
        <v>19.997242528856216</v>
      </c>
      <c r="R2969" s="98">
        <f t="shared" si="336"/>
        <v>22.138180591790476</v>
      </c>
      <c r="S2969" s="98">
        <f t="shared" si="340"/>
        <v>1199.834551731373</v>
      </c>
      <c r="T2969" s="101">
        <v>15.370429289555954</v>
      </c>
    </row>
    <row r="2970" spans="2:20" x14ac:dyDescent="0.2">
      <c r="B2970" s="100">
        <v>43784.541666666664</v>
      </c>
      <c r="C2970" s="98">
        <v>14.39215391512184</v>
      </c>
      <c r="D2970" s="98">
        <f t="shared" si="337"/>
        <v>11.301721460021298</v>
      </c>
      <c r="E2970" s="98">
        <v>110.53083333333333</v>
      </c>
      <c r="F2970" s="98">
        <f t="shared" si="335"/>
        <v>81.552297316190121</v>
      </c>
      <c r="G2970" s="98">
        <v>56725.922222222223</v>
      </c>
      <c r="H2970" s="98">
        <v>20.267675781249999</v>
      </c>
      <c r="I2970" s="98">
        <v>17695.701666666897</v>
      </c>
      <c r="J2970" s="98">
        <f t="shared" si="338"/>
        <v>90.263157552083328</v>
      </c>
      <c r="K2970" s="98">
        <v>0</v>
      </c>
      <c r="L2970" s="98">
        <f t="shared" si="339"/>
        <v>372.35969823961875</v>
      </c>
      <c r="M2970" s="98">
        <f t="shared" si="334"/>
        <v>373.9458179851336</v>
      </c>
      <c r="N2970" s="98">
        <v>11090.473955891926</v>
      </c>
      <c r="O2970" s="98">
        <v>7311.1258333333335</v>
      </c>
      <c r="P2970" s="98">
        <v>395.77962962963517</v>
      </c>
      <c r="Q2970" s="98">
        <v>23.419931390016444</v>
      </c>
      <c r="R2970" s="98">
        <f t="shared" si="336"/>
        <v>22.135335682956281</v>
      </c>
      <c r="S2970" s="98">
        <f t="shared" si="340"/>
        <v>1405.1958834009865</v>
      </c>
      <c r="T2970" s="101">
        <v>15.166154817250014</v>
      </c>
    </row>
    <row r="2971" spans="2:20" x14ac:dyDescent="0.2">
      <c r="B2971" s="100">
        <v>43784.583333333336</v>
      </c>
      <c r="C2971" s="98">
        <v>13.722236268433949</v>
      </c>
      <c r="D2971" s="98">
        <f t="shared" si="337"/>
        <v>11.297507636130923</v>
      </c>
      <c r="E2971" s="98">
        <v>81.065722222212287</v>
      </c>
      <c r="F2971" s="98">
        <f t="shared" si="335"/>
        <v>80.440139908782314</v>
      </c>
      <c r="G2971" s="98">
        <v>61196.300483093262</v>
      </c>
      <c r="H2971" s="98">
        <v>26.880468749999999</v>
      </c>
      <c r="I2971" s="98">
        <v>19126.171647752657</v>
      </c>
      <c r="J2971" s="98">
        <f t="shared" si="338"/>
        <v>54.185253472212288</v>
      </c>
      <c r="K2971" s="98">
        <v>0</v>
      </c>
      <c r="L2971" s="98">
        <f t="shared" si="339"/>
        <v>373.77193205412476</v>
      </c>
      <c r="M2971" s="98">
        <f t="shared" ref="M2971:M3034" si="341">AVERAGE(L2948:L2971)</f>
        <v>373.8552914547376</v>
      </c>
      <c r="N2971" s="98">
        <v>10654.306661783854</v>
      </c>
      <c r="O2971" s="98">
        <v>7220.44</v>
      </c>
      <c r="P2971" s="98">
        <v>396.00703703704806</v>
      </c>
      <c r="Q2971" s="98">
        <v>22.235104982923303</v>
      </c>
      <c r="R2971" s="98">
        <f t="shared" si="336"/>
        <v>22.232246279710836</v>
      </c>
      <c r="S2971" s="98">
        <f t="shared" si="340"/>
        <v>1334.1062989753982</v>
      </c>
      <c r="T2971" s="101">
        <v>14.637000352105694</v>
      </c>
    </row>
    <row r="2972" spans="2:20" x14ac:dyDescent="0.2">
      <c r="B2972" s="100">
        <v>43784.625</v>
      </c>
      <c r="C2972" s="98">
        <v>13.330525807804532</v>
      </c>
      <c r="D2972" s="98">
        <f t="shared" si="337"/>
        <v>11.291572578380448</v>
      </c>
      <c r="E2972" s="98">
        <v>55.660277777777779</v>
      </c>
      <c r="F2972" s="98">
        <f t="shared" si="335"/>
        <v>78.930898010634152</v>
      </c>
      <c r="G2972" s="98">
        <v>65885.848076924478</v>
      </c>
      <c r="H2972" s="98">
        <v>26.825097656250001</v>
      </c>
      <c r="I2972" s="98">
        <v>20547.159444444445</v>
      </c>
      <c r="J2972" s="98">
        <f t="shared" si="338"/>
        <v>28.835180121527777</v>
      </c>
      <c r="K2972" s="98">
        <v>0</v>
      </c>
      <c r="L2972" s="98">
        <f t="shared" si="339"/>
        <v>374.60395836119437</v>
      </c>
      <c r="M2972" s="98">
        <f t="shared" si="341"/>
        <v>373.96014453913671</v>
      </c>
      <c r="N2972" s="98">
        <v>10349.450576985677</v>
      </c>
      <c r="O2972" s="98">
        <v>7194.8491666666669</v>
      </c>
      <c r="P2972" s="98">
        <v>395.83827160493365</v>
      </c>
      <c r="Q2972" s="98">
        <v>21.234313243739308</v>
      </c>
      <c r="R2972" s="98">
        <f t="shared" si="336"/>
        <v>22.144972927821755</v>
      </c>
      <c r="S2972" s="98">
        <f t="shared" si="340"/>
        <v>1274.0587946243586</v>
      </c>
      <c r="T2972" s="101">
        <v>13.931888416479245</v>
      </c>
    </row>
    <row r="2973" spans="2:20" x14ac:dyDescent="0.2">
      <c r="B2973" s="100">
        <v>43784.666666666664</v>
      </c>
      <c r="C2973" s="98">
        <v>13.134771647953507</v>
      </c>
      <c r="D2973" s="98">
        <f t="shared" si="337"/>
        <v>11.292566032236586</v>
      </c>
      <c r="E2973" s="98">
        <v>74.381944444444443</v>
      </c>
      <c r="F2973" s="98">
        <f t="shared" ref="F2973:F3036" si="342">AVERAGE(E2950:E2973)</f>
        <v>78.781094769893414</v>
      </c>
      <c r="G2973" s="98">
        <v>69615.633333333331</v>
      </c>
      <c r="H2973" s="98">
        <v>26.85343967013889</v>
      </c>
      <c r="I2973" s="98">
        <v>21969.895127777785</v>
      </c>
      <c r="J2973" s="98">
        <f t="shared" si="338"/>
        <v>47.528504774305553</v>
      </c>
      <c r="K2973" s="98">
        <v>0</v>
      </c>
      <c r="L2973" s="98">
        <f t="shared" si="339"/>
        <v>374.1294883722191</v>
      </c>
      <c r="M2973" s="98">
        <f t="shared" si="341"/>
        <v>373.9400141673047</v>
      </c>
      <c r="N2973" s="98">
        <v>10175.668645019532</v>
      </c>
      <c r="O2973" s="98">
        <v>7195.05</v>
      </c>
      <c r="P2973" s="98">
        <v>395.94499999999999</v>
      </c>
      <c r="Q2973" s="98">
        <v>21.815511627780893</v>
      </c>
      <c r="R2973" s="98">
        <f t="shared" ref="R2973:R3036" si="343">AVERAGE(Q2950:Q2973)</f>
        <v>22.183873554283394</v>
      </c>
      <c r="S2973" s="98">
        <f t="shared" si="340"/>
        <v>1308.9306976668536</v>
      </c>
      <c r="T2973" s="101">
        <v>13.557290650184214</v>
      </c>
    </row>
    <row r="2974" spans="2:20" x14ac:dyDescent="0.2">
      <c r="B2974" s="100">
        <v>43784.708333333336</v>
      </c>
      <c r="C2974" s="98">
        <v>12.521928093168471</v>
      </c>
      <c r="D2974" s="98">
        <f t="shared" si="337"/>
        <v>11.28917969408211</v>
      </c>
      <c r="E2974" s="98">
        <v>54.154166666666669</v>
      </c>
      <c r="F2974" s="98">
        <f t="shared" si="342"/>
        <v>77.20452069581934</v>
      </c>
      <c r="G2974" s="98">
        <v>73840.483680555553</v>
      </c>
      <c r="H2974" s="98">
        <v>20.064713541666666</v>
      </c>
      <c r="I2974" s="98">
        <v>23406.836203703318</v>
      </c>
      <c r="J2974" s="98">
        <f t="shared" si="338"/>
        <v>34.089453125000006</v>
      </c>
      <c r="K2974" s="98">
        <v>0</v>
      </c>
      <c r="L2974" s="98">
        <f t="shared" si="339"/>
        <v>374.71055198903196</v>
      </c>
      <c r="M2974" s="98">
        <f t="shared" si="341"/>
        <v>373.99258035920269</v>
      </c>
      <c r="N2974" s="98">
        <v>9771.1061271158851</v>
      </c>
      <c r="O2974" s="98">
        <v>7180.9224999999997</v>
      </c>
      <c r="P2974" s="98">
        <v>396.08194444444445</v>
      </c>
      <c r="Q2974" s="98">
        <v>21.37139245541249</v>
      </c>
      <c r="R2974" s="98">
        <f t="shared" si="343"/>
        <v>22.10679733152018</v>
      </c>
      <c r="S2974" s="98">
        <f t="shared" si="340"/>
        <v>1282.2835473247494</v>
      </c>
      <c r="T2974" s="101">
        <v>13.373731840662529</v>
      </c>
    </row>
    <row r="2975" spans="2:20" x14ac:dyDescent="0.2">
      <c r="B2975" s="100">
        <v>43784.75</v>
      </c>
      <c r="C2975" s="98">
        <v>12.347339027560988</v>
      </c>
      <c r="D2975" s="98">
        <f t="shared" si="337"/>
        <v>11.283681097479294</v>
      </c>
      <c r="E2975" s="98">
        <v>73.607777777777784</v>
      </c>
      <c r="F2975" s="98">
        <f t="shared" si="342"/>
        <v>76.87659309808042</v>
      </c>
      <c r="G2975" s="98">
        <v>77629.719919920899</v>
      </c>
      <c r="H2975" s="98">
        <v>26.644194878472224</v>
      </c>
      <c r="I2975" s="98">
        <v>24836.155946327846</v>
      </c>
      <c r="J2975" s="98">
        <f t="shared" si="338"/>
        <v>46.963582899305564</v>
      </c>
      <c r="K2975" s="98">
        <v>0</v>
      </c>
      <c r="L2975" s="98">
        <f t="shared" si="339"/>
        <v>375.40842752589117</v>
      </c>
      <c r="M2975" s="98">
        <f t="shared" si="341"/>
        <v>374.12864132126168</v>
      </c>
      <c r="N2975" s="98">
        <v>9609.8019718424475</v>
      </c>
      <c r="O2975" s="98">
        <v>7180.91</v>
      </c>
      <c r="P2975" s="98">
        <v>395.84407407406303</v>
      </c>
      <c r="Q2975" s="98">
        <v>20.435646548171839</v>
      </c>
      <c r="R2975" s="98">
        <f t="shared" si="343"/>
        <v>21.929019548473189</v>
      </c>
      <c r="S2975" s="98">
        <f t="shared" si="340"/>
        <v>1226.1387928903102</v>
      </c>
      <c r="T2975" s="101">
        <v>12.65949305980932</v>
      </c>
    </row>
    <row r="2976" spans="2:20" x14ac:dyDescent="0.2">
      <c r="B2976" s="100">
        <v>43784.791666666664</v>
      </c>
      <c r="C2976" s="98">
        <v>12.627068183307225</v>
      </c>
      <c r="D2976" s="98">
        <f t="shared" si="337"/>
        <v>11.289213265600795</v>
      </c>
      <c r="E2976" s="98">
        <v>53.3125</v>
      </c>
      <c r="F2976" s="98">
        <f t="shared" si="342"/>
        <v>75.11874008882117</v>
      </c>
      <c r="G2976" s="98">
        <v>81443.257786195347</v>
      </c>
      <c r="H2976" s="98">
        <v>26.560644531249999</v>
      </c>
      <c r="I2976" s="98">
        <v>26256.333611111109</v>
      </c>
      <c r="J2976" s="98">
        <f t="shared" si="338"/>
        <v>26.751855468750001</v>
      </c>
      <c r="K2976" s="98">
        <v>0</v>
      </c>
      <c r="L2976" s="98">
        <f t="shared" si="339"/>
        <v>371.63245516748481</v>
      </c>
      <c r="M2976" s="98">
        <f t="shared" si="341"/>
        <v>373.97979621860253</v>
      </c>
      <c r="N2976" s="98">
        <v>9812.5810034179685</v>
      </c>
      <c r="O2976" s="98">
        <v>7182.3891666666668</v>
      </c>
      <c r="P2976" s="98">
        <v>395.60851851854062</v>
      </c>
      <c r="Q2976" s="98">
        <v>23.976063351055814</v>
      </c>
      <c r="R2976" s="98">
        <f t="shared" si="343"/>
        <v>22.042434481380038</v>
      </c>
      <c r="S2976" s="98">
        <f t="shared" si="340"/>
        <v>1438.5638010633488</v>
      </c>
      <c r="T2976" s="101">
        <v>12.943702540662553</v>
      </c>
    </row>
    <row r="2977" spans="2:20" x14ac:dyDescent="0.2">
      <c r="B2977" s="100">
        <v>43784.833333333336</v>
      </c>
      <c r="C2977" s="98">
        <v>12.58564466582456</v>
      </c>
      <c r="D2977" s="98">
        <f t="shared" si="337"/>
        <v>11.279924010701441</v>
      </c>
      <c r="E2977" s="98">
        <v>101.24166666666666</v>
      </c>
      <c r="F2977" s="98">
        <f t="shared" si="342"/>
        <v>76.542366632030806</v>
      </c>
      <c r="G2977" s="98">
        <v>86361.95</v>
      </c>
      <c r="H2977" s="98">
        <v>26.622287326388889</v>
      </c>
      <c r="I2977" s="98">
        <v>27678.942596296289</v>
      </c>
      <c r="J2977" s="98">
        <f t="shared" si="338"/>
        <v>74.619379340277774</v>
      </c>
      <c r="K2977" s="98">
        <v>0</v>
      </c>
      <c r="L2977" s="98">
        <f t="shared" si="339"/>
        <v>374.80054324066475</v>
      </c>
      <c r="M2977" s="98">
        <f t="shared" si="341"/>
        <v>374.11015039198833</v>
      </c>
      <c r="N2977" s="98">
        <v>9864.4806673177081</v>
      </c>
      <c r="O2977" s="98">
        <v>7182.1541666666662</v>
      </c>
      <c r="P2977" s="98">
        <v>395.52231481479276</v>
      </c>
      <c r="Q2977" s="98">
        <v>20.721771574128006</v>
      </c>
      <c r="R2977" s="98">
        <f t="shared" si="343"/>
        <v>21.891871974660273</v>
      </c>
      <c r="S2977" s="98">
        <f t="shared" si="340"/>
        <v>1243.3062944476803</v>
      </c>
      <c r="T2977" s="101">
        <v>13.015526544429724</v>
      </c>
    </row>
    <row r="2978" spans="2:20" x14ac:dyDescent="0.2">
      <c r="B2978" s="100">
        <v>43784.875</v>
      </c>
      <c r="C2978" s="98">
        <v>12.190772933890887</v>
      </c>
      <c r="D2978" s="98">
        <f t="shared" si="337"/>
        <v>11.248441522247353</v>
      </c>
      <c r="E2978" s="98">
        <v>91.330555555555549</v>
      </c>
      <c r="F2978" s="98">
        <f t="shared" si="342"/>
        <v>76.205684533264915</v>
      </c>
      <c r="G2978" s="98">
        <v>90925.909536083534</v>
      </c>
      <c r="H2978" s="98">
        <v>19.993446180555555</v>
      </c>
      <c r="I2978" s="98">
        <v>29115.311944444908</v>
      </c>
      <c r="J2978" s="98">
        <f t="shared" si="338"/>
        <v>71.337109374999997</v>
      </c>
      <c r="K2978" s="98">
        <v>0</v>
      </c>
      <c r="L2978" s="98">
        <f t="shared" si="339"/>
        <v>371.17388093437171</v>
      </c>
      <c r="M2978" s="98">
        <f t="shared" si="341"/>
        <v>373.92157727128398</v>
      </c>
      <c r="N2978" s="98">
        <v>9501.8342610677082</v>
      </c>
      <c r="O2978" s="98">
        <v>7183.1466666666665</v>
      </c>
      <c r="P2978" s="98">
        <v>395.99319444444444</v>
      </c>
      <c r="Q2978" s="98">
        <v>24.819313510072728</v>
      </c>
      <c r="R2978" s="98">
        <f t="shared" si="343"/>
        <v>22.090451846906518</v>
      </c>
      <c r="S2978" s="98">
        <f t="shared" si="340"/>
        <v>1489.1588106043637</v>
      </c>
      <c r="T2978" s="101">
        <v>12.919073986511988</v>
      </c>
    </row>
    <row r="2979" spans="2:20" x14ac:dyDescent="0.2">
      <c r="B2979" s="100">
        <v>43784.916666666664</v>
      </c>
      <c r="C2979" s="98">
        <v>11.777859801364441</v>
      </c>
      <c r="D2979" s="98">
        <f t="shared" si="337"/>
        <v>11.203032631201658</v>
      </c>
      <c r="E2979" s="98">
        <v>75.821666666666673</v>
      </c>
      <c r="F2979" s="98">
        <f t="shared" si="342"/>
        <v>75.707792943758122</v>
      </c>
      <c r="G2979" s="98">
        <v>96547.185694444444</v>
      </c>
      <c r="H2979" s="98">
        <v>26.594596354166665</v>
      </c>
      <c r="I2979" s="98">
        <v>30545.239675139717</v>
      </c>
      <c r="J2979" s="98">
        <f t="shared" si="338"/>
        <v>49.227070312500004</v>
      </c>
      <c r="K2979" s="98">
        <v>0</v>
      </c>
      <c r="L2979" s="98">
        <f t="shared" si="339"/>
        <v>374.73003860556003</v>
      </c>
      <c r="M2979" s="98">
        <f t="shared" si="341"/>
        <v>374.02596664727747</v>
      </c>
      <c r="N2979" s="98">
        <v>9262.5894042968757</v>
      </c>
      <c r="O2979" s="98">
        <v>7178.1133333333337</v>
      </c>
      <c r="P2979" s="98">
        <v>396.0931018518491</v>
      </c>
      <c r="Q2979" s="98">
        <v>21.363063246289062</v>
      </c>
      <c r="R2979" s="98">
        <f t="shared" si="343"/>
        <v>21.972499585110537</v>
      </c>
      <c r="S2979" s="98">
        <f t="shared" si="340"/>
        <v>1281.7837947773437</v>
      </c>
      <c r="T2979" s="101">
        <v>12.402220681683588</v>
      </c>
    </row>
    <row r="2980" spans="2:20" x14ac:dyDescent="0.2">
      <c r="B2980" s="100">
        <v>43784.958333333336</v>
      </c>
      <c r="C2980" s="98">
        <v>11.084149720933702</v>
      </c>
      <c r="D2980" s="98">
        <f t="shared" si="337"/>
        <v>11.139794380654671</v>
      </c>
      <c r="E2980" s="98">
        <v>82.960277777777776</v>
      </c>
      <c r="F2980" s="98">
        <f t="shared" si="342"/>
        <v>76.205061462276646</v>
      </c>
      <c r="G2980" s="98">
        <v>101107.07088888861</v>
      </c>
      <c r="H2980" s="98">
        <v>26.540125868055554</v>
      </c>
      <c r="I2980" s="98">
        <v>31967.965833333332</v>
      </c>
      <c r="J2980" s="98">
        <f t="shared" si="338"/>
        <v>56.420151909722222</v>
      </c>
      <c r="K2980" s="98">
        <v>0</v>
      </c>
      <c r="L2980" s="98">
        <f t="shared" si="339"/>
        <v>371.64479937701799</v>
      </c>
      <c r="M2980" s="98">
        <f t="shared" si="341"/>
        <v>373.81494443222294</v>
      </c>
      <c r="N2980" s="98">
        <v>8914.0841780598967</v>
      </c>
      <c r="O2980" s="98">
        <v>7178.4383333333335</v>
      </c>
      <c r="P2980" s="98">
        <v>395.61537037036487</v>
      </c>
      <c r="Q2980" s="98">
        <v>23.970570993346886</v>
      </c>
      <c r="R2980" s="98">
        <f t="shared" si="343"/>
        <v>22.157044176707998</v>
      </c>
      <c r="S2980" s="98">
        <f t="shared" si="340"/>
        <v>1438.2342596008132</v>
      </c>
      <c r="T2980" s="101">
        <v>11.945046715917933</v>
      </c>
    </row>
    <row r="2981" spans="2:20" x14ac:dyDescent="0.2">
      <c r="B2981" s="100">
        <v>43785</v>
      </c>
      <c r="C2981" s="98">
        <v>10.429372442828285</v>
      </c>
      <c r="D2981" s="98">
        <f t="shared" si="337"/>
        <v>11.081957567666196</v>
      </c>
      <c r="E2981" s="98">
        <v>74.077517361111106</v>
      </c>
      <c r="F2981" s="98">
        <f t="shared" si="342"/>
        <v>75.63295570417479</v>
      </c>
      <c r="G2981" s="98">
        <v>106271.42638888888</v>
      </c>
      <c r="H2981" s="98">
        <v>26.5852014612265</v>
      </c>
      <c r="I2981" s="98">
        <v>33390.919814814763</v>
      </c>
      <c r="J2981" s="98">
        <f t="shared" si="338"/>
        <v>47.492315899884602</v>
      </c>
      <c r="K2981" s="98">
        <v>0</v>
      </c>
      <c r="L2981" s="98">
        <f t="shared" si="339"/>
        <v>375.04272609312915</v>
      </c>
      <c r="M2981" s="98">
        <f t="shared" si="341"/>
        <v>373.94935143250706</v>
      </c>
      <c r="N2981" s="98">
        <v>8518.7426367187509</v>
      </c>
      <c r="O2981" s="98">
        <v>7176.2875000000004</v>
      </c>
      <c r="P2981" s="98">
        <v>396.82601851854059</v>
      </c>
      <c r="Q2981" s="98">
        <v>21.783292425411442</v>
      </c>
      <c r="R2981" s="98">
        <f t="shared" si="343"/>
        <v>22.049851682598135</v>
      </c>
      <c r="S2981" s="98">
        <f t="shared" si="340"/>
        <v>1306.9975455246865</v>
      </c>
      <c r="T2981" s="101">
        <v>11.423606919657129</v>
      </c>
    </row>
    <row r="2982" spans="2:20" x14ac:dyDescent="0.2">
      <c r="B2982" s="100">
        <v>43785.041666666664</v>
      </c>
      <c r="C2982" s="98">
        <v>9.6626602179117302</v>
      </c>
      <c r="D2982" s="98">
        <f t="shared" si="337"/>
        <v>11.054212814684767</v>
      </c>
      <c r="E2982" s="98">
        <v>92.021666666666661</v>
      </c>
      <c r="F2982" s="98">
        <f t="shared" si="342"/>
        <v>76.349710333804012</v>
      </c>
      <c r="G2982" s="98">
        <v>2907.1916666666666</v>
      </c>
      <c r="H2982" s="98">
        <v>19.865115017361113</v>
      </c>
      <c r="I2982" s="98">
        <v>658.12916666666672</v>
      </c>
      <c r="J2982" s="98">
        <f t="shared" si="338"/>
        <v>72.156551649305555</v>
      </c>
      <c r="K2982" s="98">
        <v>0</v>
      </c>
      <c r="L2982" s="98">
        <f t="shared" si="339"/>
        <v>373.98070246588026</v>
      </c>
      <c r="M2982" s="98">
        <f t="shared" si="341"/>
        <v>373.96039512729322</v>
      </c>
      <c r="N2982" s="98">
        <v>7953.8366092936194</v>
      </c>
      <c r="O2982" s="98">
        <v>7177.1033333333335</v>
      </c>
      <c r="P2982" s="98">
        <v>396.32805555555558</v>
      </c>
      <c r="Q2982" s="98">
        <v>22.347353089675309</v>
      </c>
      <c r="R2982" s="98">
        <f t="shared" si="343"/>
        <v>22.031520179169828</v>
      </c>
      <c r="S2982" s="98">
        <f t="shared" si="340"/>
        <v>1340.8411853805185</v>
      </c>
      <c r="T2982" s="101">
        <v>10.688286328180176</v>
      </c>
    </row>
    <row r="2983" spans="2:20" x14ac:dyDescent="0.2">
      <c r="B2983" s="100">
        <v>43785.083333333336</v>
      </c>
      <c r="C2983" s="98">
        <v>8.6264328419132568</v>
      </c>
      <c r="D2983" s="98">
        <f t="shared" si="337"/>
        <v>11.050024844619719</v>
      </c>
      <c r="E2983" s="98">
        <v>61.211111111111109</v>
      </c>
      <c r="F2983" s="98">
        <f t="shared" si="342"/>
        <v>75.194044824544747</v>
      </c>
      <c r="G2983" s="98">
        <v>7559.6621266428629</v>
      </c>
      <c r="H2983" s="98">
        <v>26.423589409722222</v>
      </c>
      <c r="I2983" s="98">
        <v>1982.1132161275877</v>
      </c>
      <c r="J2983" s="98">
        <f t="shared" si="338"/>
        <v>34.787521701388883</v>
      </c>
      <c r="K2983" s="98">
        <v>0</v>
      </c>
      <c r="L2983" s="98">
        <f t="shared" si="339"/>
        <v>372.56418308785805</v>
      </c>
      <c r="M2983" s="98">
        <f t="shared" si="341"/>
        <v>373.95754274246337</v>
      </c>
      <c r="N2983" s="98">
        <v>7179.8629402669267</v>
      </c>
      <c r="O2983" s="98">
        <v>7178.810833333333</v>
      </c>
      <c r="P2983" s="98">
        <v>395.85277777777776</v>
      </c>
      <c r="Q2983" s="98">
        <v>23.288594689919716</v>
      </c>
      <c r="R2983" s="98">
        <f t="shared" si="343"/>
        <v>22.030184678196097</v>
      </c>
      <c r="S2983" s="98">
        <f t="shared" si="340"/>
        <v>1397.315681395183</v>
      </c>
      <c r="T2983" s="101">
        <v>9.6438529345314272</v>
      </c>
    </row>
    <row r="2984" spans="2:20" x14ac:dyDescent="0.2">
      <c r="B2984" s="100">
        <v>43785.125</v>
      </c>
      <c r="C2984" s="98">
        <v>7.5226622158379497</v>
      </c>
      <c r="D2984" s="98">
        <f t="shared" si="337"/>
        <v>11.050122927414307</v>
      </c>
      <c r="E2984" s="98">
        <v>101.76694444444445</v>
      </c>
      <c r="F2984" s="98">
        <f t="shared" si="342"/>
        <v>76.865436436746407</v>
      </c>
      <c r="G2984" s="98">
        <v>12679.655555555555</v>
      </c>
      <c r="H2984" s="98">
        <v>26.727722338935575</v>
      </c>
      <c r="I2984" s="98">
        <v>3400.8869130313974</v>
      </c>
      <c r="J2984" s="98">
        <f t="shared" si="338"/>
        <v>75.03922210550887</v>
      </c>
      <c r="K2984" s="98">
        <v>0</v>
      </c>
      <c r="L2984" s="98">
        <f t="shared" si="339"/>
        <v>376.37701084048388</v>
      </c>
      <c r="M2984" s="98">
        <f t="shared" si="341"/>
        <v>374.13072118100695</v>
      </c>
      <c r="N2984" s="98">
        <v>6439.633781738281</v>
      </c>
      <c r="O2984" s="98">
        <v>7178.8474999999999</v>
      </c>
      <c r="P2984" s="98">
        <v>395.95074074072971</v>
      </c>
      <c r="Q2984" s="98">
        <v>19.573729900245866</v>
      </c>
      <c r="R2984" s="98">
        <f t="shared" si="343"/>
        <v>21.866759326071811</v>
      </c>
      <c r="S2984" s="98">
        <f t="shared" si="340"/>
        <v>1174.4237940147518</v>
      </c>
      <c r="T2984" s="101">
        <v>8.4383913674619464</v>
      </c>
    </row>
    <row r="2985" spans="2:20" x14ac:dyDescent="0.2">
      <c r="B2985" s="100">
        <v>43785.166666666664</v>
      </c>
      <c r="C2985" s="98">
        <v>6.6615524729330922</v>
      </c>
      <c r="D2985" s="98">
        <f t="shared" si="337"/>
        <v>11.033593885878803</v>
      </c>
      <c r="E2985" s="98">
        <v>86.781111111111116</v>
      </c>
      <c r="F2985" s="98">
        <f t="shared" si="342"/>
        <v>76.532027871931604</v>
      </c>
      <c r="G2985" s="98">
        <v>16980.321875000001</v>
      </c>
      <c r="H2985" s="98">
        <v>26.391049985532057</v>
      </c>
      <c r="I2985" s="98">
        <v>4821.2187074073981</v>
      </c>
      <c r="J2985" s="98">
        <f t="shared" si="338"/>
        <v>60.390061125579059</v>
      </c>
      <c r="K2985" s="98">
        <v>0</v>
      </c>
      <c r="L2985" s="98">
        <f t="shared" si="339"/>
        <v>373.13351069202855</v>
      </c>
      <c r="M2985" s="98">
        <f t="shared" si="341"/>
        <v>374.00483845302239</v>
      </c>
      <c r="N2985" s="98">
        <v>5816.7996732584634</v>
      </c>
      <c r="O2985" s="98">
        <v>7177.3291666666664</v>
      </c>
      <c r="P2985" s="98">
        <v>396.22740740736327</v>
      </c>
      <c r="Q2985" s="98">
        <v>23.093896715334719</v>
      </c>
      <c r="R2985" s="98">
        <f t="shared" si="343"/>
        <v>22.03155409109138</v>
      </c>
      <c r="S2985" s="98">
        <f t="shared" si="340"/>
        <v>1385.6338029200831</v>
      </c>
      <c r="T2985" s="101">
        <v>7.431832463017523</v>
      </c>
    </row>
    <row r="2986" spans="2:20" x14ac:dyDescent="0.2">
      <c r="B2986" s="100">
        <v>43785.208333333336</v>
      </c>
      <c r="C2986" s="98">
        <v>6.181012136671181</v>
      </c>
      <c r="D2986" s="98">
        <f t="shared" si="337"/>
        <v>11.032693750450507</v>
      </c>
      <c r="E2986" s="98">
        <v>72.281527777777782</v>
      </c>
      <c r="F2986" s="98">
        <f t="shared" si="342"/>
        <v>75.88800009415381</v>
      </c>
      <c r="G2986" s="98">
        <v>22390.885956789916</v>
      </c>
      <c r="H2986" s="98">
        <v>19.72746310763889</v>
      </c>
      <c r="I2986" s="98">
        <v>6257.577650926034</v>
      </c>
      <c r="J2986" s="98">
        <f t="shared" si="338"/>
        <v>52.554064670138892</v>
      </c>
      <c r="K2986" s="98">
        <v>0</v>
      </c>
      <c r="L2986" s="98">
        <f t="shared" si="339"/>
        <v>376.88957263958122</v>
      </c>
      <c r="M2986" s="98">
        <f t="shared" si="341"/>
        <v>374.17514176861215</v>
      </c>
      <c r="N2986" s="98">
        <v>5463.020113525391</v>
      </c>
      <c r="O2986" s="98">
        <v>7180.3791666666666</v>
      </c>
      <c r="P2986" s="98">
        <v>396.12246913585398</v>
      </c>
      <c r="Q2986" s="98">
        <v>19.232896496272751</v>
      </c>
      <c r="R2986" s="98">
        <f t="shared" si="343"/>
        <v>21.846979427767064</v>
      </c>
      <c r="S2986" s="98">
        <f t="shared" si="340"/>
        <v>1153.973789776365</v>
      </c>
      <c r="T2986" s="101">
        <v>6.9088693485749539</v>
      </c>
    </row>
    <row r="2987" spans="2:20" x14ac:dyDescent="0.2">
      <c r="B2987" s="100">
        <v>43785.25</v>
      </c>
      <c r="C2987" s="98">
        <v>5.7562430893350394</v>
      </c>
      <c r="D2987" s="98">
        <f t="shared" si="337"/>
        <v>11.025253973299234</v>
      </c>
      <c r="E2987" s="98">
        <v>79.215000000000003</v>
      </c>
      <c r="F2987" s="98">
        <f t="shared" si="342"/>
        <v>76.600314908968642</v>
      </c>
      <c r="G2987" s="98">
        <v>26692.294055555372</v>
      </c>
      <c r="H2987" s="98">
        <v>26.388682725694444</v>
      </c>
      <c r="I2987" s="98">
        <v>7686.9675988705949</v>
      </c>
      <c r="J2987" s="98">
        <f t="shared" si="338"/>
        <v>52.826317274305559</v>
      </c>
      <c r="K2987" s="98">
        <v>0</v>
      </c>
      <c r="L2987" s="98">
        <f t="shared" si="339"/>
        <v>374.87901389986041</v>
      </c>
      <c r="M2987" s="98">
        <f t="shared" si="341"/>
        <v>374.12736728851308</v>
      </c>
      <c r="N2987" s="98">
        <v>5360.0555570475262</v>
      </c>
      <c r="O2987" s="98">
        <v>7178.7766666666666</v>
      </c>
      <c r="P2987" s="98">
        <v>395.72888888888889</v>
      </c>
      <c r="Q2987" s="98">
        <v>20.84987498902845</v>
      </c>
      <c r="R2987" s="98">
        <f t="shared" si="343"/>
        <v>21.893600358485219</v>
      </c>
      <c r="S2987" s="98">
        <f t="shared" si="340"/>
        <v>1250.9924993417071</v>
      </c>
      <c r="T2987" s="101">
        <v>6.6389480994322607</v>
      </c>
    </row>
    <row r="2988" spans="2:20" x14ac:dyDescent="0.2">
      <c r="B2988" s="100">
        <v>43785.291666666664</v>
      </c>
      <c r="C2988" s="98">
        <v>5.6261625584246939</v>
      </c>
      <c r="D2988" s="98">
        <f t="shared" si="337"/>
        <v>11.00526479126748</v>
      </c>
      <c r="E2988" s="98">
        <v>76.671166666679909</v>
      </c>
      <c r="F2988" s="98">
        <f t="shared" si="342"/>
        <v>76.483002408969199</v>
      </c>
      <c r="G2988" s="98">
        <v>31952.902898550034</v>
      </c>
      <c r="H2988" s="98">
        <v>26.332486979166667</v>
      </c>
      <c r="I2988" s="98">
        <v>9104.7000000000007</v>
      </c>
      <c r="J2988" s="98">
        <f t="shared" si="338"/>
        <v>50.338679687513242</v>
      </c>
      <c r="K2988" s="98">
        <v>0</v>
      </c>
      <c r="L2988" s="98">
        <f t="shared" si="339"/>
        <v>371.443237433984</v>
      </c>
      <c r="M2988" s="98">
        <f t="shared" si="341"/>
        <v>374.0946474727628</v>
      </c>
      <c r="N2988" s="98">
        <v>5317.5388285319013</v>
      </c>
      <c r="O2988" s="98">
        <v>7178.9475000000002</v>
      </c>
      <c r="P2988" s="98">
        <v>395.89363425925785</v>
      </c>
      <c r="Q2988" s="98">
        <v>24.450396825273831</v>
      </c>
      <c r="R2988" s="98">
        <f t="shared" si="343"/>
        <v>21.911309564667523</v>
      </c>
      <c r="S2988" s="98">
        <f t="shared" si="340"/>
        <v>1467.0238095164298</v>
      </c>
      <c r="T2988" s="101">
        <v>6.5406223986318865</v>
      </c>
    </row>
    <row r="2989" spans="2:20" x14ac:dyDescent="0.2">
      <c r="B2989" s="100">
        <v>43785.333333333336</v>
      </c>
      <c r="C2989" s="98">
        <v>5.9868042317144052</v>
      </c>
      <c r="D2989" s="98">
        <f t="shared" si="337"/>
        <v>10.948582253628965</v>
      </c>
      <c r="E2989" s="98">
        <v>83.896141975315075</v>
      </c>
      <c r="F2989" s="98">
        <f t="shared" si="342"/>
        <v>77.267793708204948</v>
      </c>
      <c r="G2989" s="98">
        <v>36425.811111111114</v>
      </c>
      <c r="H2989" s="98">
        <v>26.286523437500001</v>
      </c>
      <c r="I2989" s="98">
        <v>10526.596427777853</v>
      </c>
      <c r="J2989" s="98">
        <f t="shared" si="338"/>
        <v>57.609618537815074</v>
      </c>
      <c r="K2989" s="98">
        <v>0</v>
      </c>
      <c r="L2989" s="98">
        <f t="shared" si="339"/>
        <v>374.76071220696383</v>
      </c>
      <c r="M2989" s="98">
        <f t="shared" si="341"/>
        <v>374.094877410577</v>
      </c>
      <c r="N2989" s="98">
        <v>5534.1337744140628</v>
      </c>
      <c r="O2989" s="98">
        <v>7180.395833333333</v>
      </c>
      <c r="P2989" s="98">
        <v>396.14962962961857</v>
      </c>
      <c r="Q2989" s="98">
        <v>21.388917422654728</v>
      </c>
      <c r="R2989" s="98">
        <f t="shared" si="343"/>
        <v>21.912302620680773</v>
      </c>
      <c r="S2989" s="98">
        <f t="shared" si="340"/>
        <v>1283.3350453592836</v>
      </c>
      <c r="T2989" s="101">
        <v>6.6416107612636148</v>
      </c>
    </row>
    <row r="2990" spans="2:20" x14ac:dyDescent="0.2">
      <c r="B2990" s="100">
        <v>43785.375</v>
      </c>
      <c r="C2990" s="98">
        <v>7.5738531380229528</v>
      </c>
      <c r="D2990" s="98">
        <f t="shared" si="337"/>
        <v>10.790017803635061</v>
      </c>
      <c r="E2990" s="98">
        <v>55.986736111111114</v>
      </c>
      <c r="F2990" s="98">
        <f t="shared" si="342"/>
        <v>76.347926488554947</v>
      </c>
      <c r="G2990" s="98">
        <v>40896.874057083987</v>
      </c>
      <c r="H2990" s="98">
        <v>19.751757812499999</v>
      </c>
      <c r="I2990" s="98">
        <v>11962.315372222269</v>
      </c>
      <c r="J2990" s="98">
        <f t="shared" si="338"/>
        <v>36.234978298611111</v>
      </c>
      <c r="K2990" s="98">
        <v>0</v>
      </c>
      <c r="L2990" s="98">
        <f t="shared" si="339"/>
        <v>372.96313494092885</v>
      </c>
      <c r="M2990" s="98">
        <f t="shared" si="341"/>
        <v>374.1193187362469</v>
      </c>
      <c r="N2990" s="98">
        <v>6516.3008927408855</v>
      </c>
      <c r="O2990" s="98">
        <v>7184.7808333333332</v>
      </c>
      <c r="P2990" s="98">
        <v>395.57830246918729</v>
      </c>
      <c r="Q2990" s="98">
        <v>22.615167528258429</v>
      </c>
      <c r="R2990" s="98">
        <f t="shared" si="343"/>
        <v>21.868692377832385</v>
      </c>
      <c r="S2990" s="98">
        <f t="shared" si="340"/>
        <v>1356.9100516955057</v>
      </c>
      <c r="T2990" s="101">
        <v>7.662154797744523</v>
      </c>
    </row>
    <row r="2991" spans="2:20" x14ac:dyDescent="0.2">
      <c r="B2991" s="100">
        <v>43785.416666666664</v>
      </c>
      <c r="C2991" s="98">
        <v>10.610036355654399</v>
      </c>
      <c r="D2991" s="98">
        <f t="shared" si="337"/>
        <v>10.607909360516926</v>
      </c>
      <c r="E2991" s="98">
        <v>92.707499999999996</v>
      </c>
      <c r="F2991" s="98">
        <f t="shared" si="342"/>
        <v>77.675027182999386</v>
      </c>
      <c r="G2991" s="98">
        <v>45456.99722222222</v>
      </c>
      <c r="H2991" s="98">
        <v>26.322092013888888</v>
      </c>
      <c r="I2991" s="98">
        <v>13393.520544961029</v>
      </c>
      <c r="J2991" s="98">
        <f t="shared" si="338"/>
        <v>66.385407986111105</v>
      </c>
      <c r="K2991" s="98">
        <v>0</v>
      </c>
      <c r="L2991" s="98">
        <f t="shared" si="339"/>
        <v>375.47916944558835</v>
      </c>
      <c r="M2991" s="98">
        <f t="shared" si="341"/>
        <v>374.16267476417852</v>
      </c>
      <c r="N2991" s="98">
        <v>8540.6596305338535</v>
      </c>
      <c r="O2991" s="98">
        <v>7206.9641666666666</v>
      </c>
      <c r="P2991" s="98">
        <v>395.83388888888891</v>
      </c>
      <c r="Q2991" s="98">
        <v>20.354719443300532</v>
      </c>
      <c r="R2991" s="98">
        <f t="shared" si="343"/>
        <v>21.80619194106831</v>
      </c>
      <c r="S2991" s="98">
        <f t="shared" si="340"/>
        <v>1221.2831665980318</v>
      </c>
      <c r="T2991" s="101">
        <v>10.044224241730344</v>
      </c>
    </row>
    <row r="2992" spans="2:20" x14ac:dyDescent="0.2">
      <c r="B2992" s="100">
        <v>43785.458333333336</v>
      </c>
      <c r="C2992" s="98">
        <v>13.008973018621328</v>
      </c>
      <c r="D2992" s="98">
        <f t="shared" si="337"/>
        <v>10.50707508215312</v>
      </c>
      <c r="E2992" s="98">
        <v>77.169791666666669</v>
      </c>
      <c r="F2992" s="98">
        <f t="shared" si="342"/>
        <v>77.757640030221594</v>
      </c>
      <c r="G2992" s="98">
        <v>49519.799946062434</v>
      </c>
      <c r="H2992" s="98">
        <v>26.359537760416668</v>
      </c>
      <c r="I2992" s="98">
        <v>14814.11638888889</v>
      </c>
      <c r="J2992" s="98">
        <f t="shared" si="338"/>
        <v>50.810253906249997</v>
      </c>
      <c r="K2992" s="98">
        <v>0</v>
      </c>
      <c r="L2992" s="98">
        <f t="shared" si="339"/>
        <v>376.26100310153976</v>
      </c>
      <c r="M2992" s="98">
        <f t="shared" si="341"/>
        <v>374.14209524849701</v>
      </c>
      <c r="N2992" s="98">
        <v>10155.587527669271</v>
      </c>
      <c r="O2992" s="98">
        <v>7199.82</v>
      </c>
      <c r="P2992" s="98">
        <v>395.92430555555558</v>
      </c>
      <c r="Q2992" s="98">
        <v>19.66330245401581</v>
      </c>
      <c r="R2992" s="98">
        <f t="shared" si="343"/>
        <v>21.833419476299365</v>
      </c>
      <c r="S2992" s="98">
        <f t="shared" si="340"/>
        <v>1179.7981472409485</v>
      </c>
      <c r="T2992" s="101">
        <v>12.612898029719622</v>
      </c>
    </row>
    <row r="2993" spans="2:20" x14ac:dyDescent="0.2">
      <c r="B2993" s="100">
        <v>43785.5</v>
      </c>
      <c r="C2993" s="98">
        <v>14.033090060200129</v>
      </c>
      <c r="D2993" s="98">
        <f t="shared" si="337"/>
        <v>10.474721035226356</v>
      </c>
      <c r="E2993" s="98">
        <v>57.67604166666667</v>
      </c>
      <c r="F2993" s="98">
        <f t="shared" si="342"/>
        <v>77.730401893647525</v>
      </c>
      <c r="G2993" s="98">
        <v>54148.002124181323</v>
      </c>
      <c r="H2993" s="98">
        <v>26.353723596643167</v>
      </c>
      <c r="I2993" s="98">
        <v>16235.653539814932</v>
      </c>
      <c r="J2993" s="98">
        <f t="shared" si="338"/>
        <v>31.322318070023503</v>
      </c>
      <c r="K2993" s="98">
        <v>0</v>
      </c>
      <c r="L2993" s="98">
        <f t="shared" si="339"/>
        <v>372.7088047454796</v>
      </c>
      <c r="M2993" s="98">
        <f t="shared" si="341"/>
        <v>373.97702314418694</v>
      </c>
      <c r="N2993" s="98">
        <v>10950.157597656251</v>
      </c>
      <c r="O2993" s="98">
        <v>7267.5616666666665</v>
      </c>
      <c r="P2993" s="98">
        <v>395.95888888888891</v>
      </c>
      <c r="Q2993" s="98">
        <v>23.2500841434093</v>
      </c>
      <c r="R2993" s="98">
        <f t="shared" si="343"/>
        <v>21.968954543572405</v>
      </c>
      <c r="S2993" s="98">
        <f t="shared" si="340"/>
        <v>1395.0050486045579</v>
      </c>
      <c r="T2993" s="101">
        <v>14.24067039489746</v>
      </c>
    </row>
    <row r="2994" spans="2:20" x14ac:dyDescent="0.2">
      <c r="B2994" s="100">
        <v>43785.541666666664</v>
      </c>
      <c r="C2994" s="98">
        <v>14.323688769929317</v>
      </c>
      <c r="D2994" s="98">
        <f t="shared" si="337"/>
        <v>10.471868320843333</v>
      </c>
      <c r="E2994" s="98">
        <v>80.786388888888894</v>
      </c>
      <c r="F2994" s="98">
        <f t="shared" si="342"/>
        <v>76.491050041795674</v>
      </c>
      <c r="G2994" s="98">
        <v>58030.768666667042</v>
      </c>
      <c r="H2994" s="98">
        <v>19.789876302083332</v>
      </c>
      <c r="I2994" s="98">
        <v>17671.952373148255</v>
      </c>
      <c r="J2994" s="98">
        <f t="shared" si="338"/>
        <v>60.996512586805565</v>
      </c>
      <c r="K2994" s="98">
        <v>0</v>
      </c>
      <c r="L2994" s="98">
        <f t="shared" si="339"/>
        <v>374.83369463156492</v>
      </c>
      <c r="M2994" s="98">
        <f t="shared" si="341"/>
        <v>374.08010632718469</v>
      </c>
      <c r="N2994" s="98">
        <v>11141.747278645833</v>
      </c>
      <c r="O2994" s="98">
        <v>7316.2591666666667</v>
      </c>
      <c r="P2994" s="98">
        <v>396.29953703701494</v>
      </c>
      <c r="Q2994" s="98">
        <v>21.465842405450012</v>
      </c>
      <c r="R2994" s="98">
        <f t="shared" si="343"/>
        <v>21.887534169215474</v>
      </c>
      <c r="S2994" s="98">
        <f t="shared" si="340"/>
        <v>1287.9505443270007</v>
      </c>
      <c r="T2994" s="101">
        <v>14.842200438263051</v>
      </c>
    </row>
    <row r="2995" spans="2:20" x14ac:dyDescent="0.2">
      <c r="B2995" s="100">
        <v>43785.583333333336</v>
      </c>
      <c r="C2995" s="98">
        <v>13.948457423845927</v>
      </c>
      <c r="D2995" s="98">
        <f t="shared" si="337"/>
        <v>10.48129420231883</v>
      </c>
      <c r="E2995" s="98">
        <v>71.807282608722645</v>
      </c>
      <c r="F2995" s="98">
        <f t="shared" si="342"/>
        <v>76.105281724566936</v>
      </c>
      <c r="G2995" s="98">
        <v>62509.109602642056</v>
      </c>
      <c r="H2995" s="98">
        <v>26.422059461805556</v>
      </c>
      <c r="I2995" s="98">
        <v>19100.803841807992</v>
      </c>
      <c r="J2995" s="98">
        <f t="shared" si="338"/>
        <v>45.385223146917085</v>
      </c>
      <c r="K2995" s="98">
        <v>0</v>
      </c>
      <c r="L2995" s="98">
        <f t="shared" si="339"/>
        <v>371.67445681038828</v>
      </c>
      <c r="M2995" s="98">
        <f t="shared" si="341"/>
        <v>373.99271152536227</v>
      </c>
      <c r="N2995" s="98">
        <v>10965.251630859375</v>
      </c>
      <c r="O2995" s="98">
        <v>7266.1833333333334</v>
      </c>
      <c r="P2995" s="98">
        <v>396.15990740723078</v>
      </c>
      <c r="Q2995" s="98">
        <v>24.485450596842501</v>
      </c>
      <c r="R2995" s="98">
        <f t="shared" si="343"/>
        <v>21.981298569795442</v>
      </c>
      <c r="S2995" s="98">
        <f t="shared" si="340"/>
        <v>1469.1270358105501</v>
      </c>
      <c r="T2995" s="101">
        <v>14.938743414996425</v>
      </c>
    </row>
    <row r="2996" spans="2:20" x14ac:dyDescent="0.2">
      <c r="B2996" s="100">
        <v>43785.625</v>
      </c>
      <c r="C2996" s="98">
        <v>13.415393225763822</v>
      </c>
      <c r="D2996" s="98">
        <f t="shared" ref="D2996:D3059" si="344">AVERAGE(C2973:C2996)</f>
        <v>10.484830344733801</v>
      </c>
      <c r="E2996" s="98">
        <v>83.154074074063033</v>
      </c>
      <c r="F2996" s="98">
        <f t="shared" si="342"/>
        <v>77.250856570245489</v>
      </c>
      <c r="G2996" s="98">
        <v>67023.12816607648</v>
      </c>
      <c r="H2996" s="98">
        <v>26.448980034722222</v>
      </c>
      <c r="I2996" s="98">
        <v>20519.659722222223</v>
      </c>
      <c r="J2996" s="98">
        <f t="shared" si="338"/>
        <v>56.705094039340807</v>
      </c>
      <c r="K2996" s="98">
        <v>0</v>
      </c>
      <c r="L2996" s="98">
        <f t="shared" si="339"/>
        <v>376.08799230902144</v>
      </c>
      <c r="M2996" s="98">
        <f t="shared" si="341"/>
        <v>374.05454627318846</v>
      </c>
      <c r="N2996" s="98">
        <v>10592.855996093749</v>
      </c>
      <c r="O2996" s="98">
        <v>7216.6274999999996</v>
      </c>
      <c r="P2996" s="98">
        <v>396.50138888888887</v>
      </c>
      <c r="Q2996" s="98">
        <v>20.413396579867435</v>
      </c>
      <c r="R2996" s="98">
        <f t="shared" si="343"/>
        <v>21.947093708800779</v>
      </c>
      <c r="S2996" s="98">
        <f t="shared" si="340"/>
        <v>1224.8037947920461</v>
      </c>
      <c r="T2996" s="101">
        <v>14.451686166087683</v>
      </c>
    </row>
    <row r="2997" spans="2:20" x14ac:dyDescent="0.2">
      <c r="B2997" s="100">
        <v>43785.666666666664</v>
      </c>
      <c r="C2997" s="98">
        <v>13.065693961779276</v>
      </c>
      <c r="D2997" s="98">
        <f t="shared" si="344"/>
        <v>10.481952107809876</v>
      </c>
      <c r="E2997" s="98">
        <v>71.685555555555553</v>
      </c>
      <c r="F2997" s="98">
        <f t="shared" si="342"/>
        <v>77.138507033208455</v>
      </c>
      <c r="G2997" s="98">
        <v>72290.588888888888</v>
      </c>
      <c r="H2997" s="98">
        <v>26.548524305555556</v>
      </c>
      <c r="I2997" s="98">
        <v>21940.815062037029</v>
      </c>
      <c r="J2997" s="98">
        <f t="shared" si="338"/>
        <v>45.137031249999993</v>
      </c>
      <c r="K2997" s="98">
        <v>0</v>
      </c>
      <c r="L2997" s="98">
        <f t="shared" si="339"/>
        <v>374.61452469864241</v>
      </c>
      <c r="M2997" s="98">
        <f t="shared" si="341"/>
        <v>374.07475612012269</v>
      </c>
      <c r="N2997" s="98">
        <v>10291.365723470051</v>
      </c>
      <c r="O2997" s="98">
        <v>7197.5733333333337</v>
      </c>
      <c r="P2997" s="98">
        <v>396.00212962961859</v>
      </c>
      <c r="Q2997" s="98">
        <v>21.387604930976199</v>
      </c>
      <c r="R2997" s="98">
        <f t="shared" si="343"/>
        <v>21.929264263100581</v>
      </c>
      <c r="S2997" s="98">
        <f t="shared" si="340"/>
        <v>1283.256295858572</v>
      </c>
      <c r="T2997" s="101">
        <v>13.911750253571403</v>
      </c>
    </row>
    <row r="2998" spans="2:20" x14ac:dyDescent="0.2">
      <c r="B2998" s="100">
        <v>43785.708333333336</v>
      </c>
      <c r="C2998" s="98">
        <v>12.780623268373311</v>
      </c>
      <c r="D2998" s="98">
        <f t="shared" si="344"/>
        <v>10.492731073443412</v>
      </c>
      <c r="E2998" s="98">
        <v>95.502222222222215</v>
      </c>
      <c r="F2998" s="98">
        <f t="shared" si="342"/>
        <v>78.861342681356589</v>
      </c>
      <c r="G2998" s="98">
        <v>77119.406481479004</v>
      </c>
      <c r="H2998" s="98">
        <v>20.027788628472223</v>
      </c>
      <c r="I2998" s="98">
        <v>23377.027355555601</v>
      </c>
      <c r="J2998" s="98">
        <f t="shared" si="338"/>
        <v>75.474433593749993</v>
      </c>
      <c r="K2998" s="98">
        <v>0</v>
      </c>
      <c r="L2998" s="98">
        <f t="shared" si="339"/>
        <v>372.97900711182092</v>
      </c>
      <c r="M2998" s="98">
        <f t="shared" si="341"/>
        <v>374.00260841690556</v>
      </c>
      <c r="N2998" s="98">
        <v>10077.004778645833</v>
      </c>
      <c r="O2998" s="98">
        <v>7194.5074999999997</v>
      </c>
      <c r="P2998" s="98">
        <v>396.0235185185075</v>
      </c>
      <c r="Q2998" s="98">
        <v>23.044511406686571</v>
      </c>
      <c r="R2998" s="98">
        <f t="shared" si="343"/>
        <v>21.998977552736999</v>
      </c>
      <c r="S2998" s="98">
        <f t="shared" si="340"/>
        <v>1382.6706844011942</v>
      </c>
      <c r="T2998" s="101">
        <v>13.563075739262922</v>
      </c>
    </row>
    <row r="2999" spans="2:20" x14ac:dyDescent="0.2">
      <c r="B2999" s="100">
        <v>43785.75</v>
      </c>
      <c r="C2999" s="98">
        <v>12.738102730115255</v>
      </c>
      <c r="D2999" s="98">
        <f t="shared" si="344"/>
        <v>10.509012894383174</v>
      </c>
      <c r="E2999" s="98">
        <v>74.975123456815879</v>
      </c>
      <c r="F2999" s="98">
        <f t="shared" si="342"/>
        <v>78.918315417983209</v>
      </c>
      <c r="G2999" s="98">
        <v>82319.948888888888</v>
      </c>
      <c r="H2999" s="98">
        <v>26.582128906249999</v>
      </c>
      <c r="I2999" s="98">
        <v>24807.493766477903</v>
      </c>
      <c r="J2999" s="98">
        <f t="shared" si="338"/>
        <v>48.392994550565881</v>
      </c>
      <c r="K2999" s="98">
        <v>0</v>
      </c>
      <c r="L2999" s="98">
        <f t="shared" si="339"/>
        <v>375.46806410594951</v>
      </c>
      <c r="M2999" s="98">
        <f t="shared" si="341"/>
        <v>374.00509327440801</v>
      </c>
      <c r="N2999" s="98">
        <v>9826.9112955729161</v>
      </c>
      <c r="O2999" s="98">
        <v>7208.8850000000002</v>
      </c>
      <c r="P2999" s="98">
        <v>395.77148148145943</v>
      </c>
      <c r="Q2999" s="98">
        <v>20.303417375509937</v>
      </c>
      <c r="R2999" s="98">
        <f t="shared" si="343"/>
        <v>21.993468003876089</v>
      </c>
      <c r="S2999" s="98">
        <f t="shared" si="340"/>
        <v>1218.2050425305963</v>
      </c>
      <c r="T2999" s="101">
        <v>12.995697477629356</v>
      </c>
    </row>
    <row r="3000" spans="2:20" x14ac:dyDescent="0.2">
      <c r="B3000" s="100">
        <v>43785.791666666664</v>
      </c>
      <c r="C3000" s="98">
        <v>12.822445679596729</v>
      </c>
      <c r="D3000" s="98">
        <f t="shared" si="344"/>
        <v>10.517153623395236</v>
      </c>
      <c r="E3000" s="98">
        <v>94.192499999999995</v>
      </c>
      <c r="F3000" s="98">
        <f t="shared" si="342"/>
        <v>80.621648751316528</v>
      </c>
      <c r="G3000" s="98">
        <v>87424.684666666493</v>
      </c>
      <c r="H3000" s="98">
        <v>26.662076822916667</v>
      </c>
      <c r="I3000" s="98">
        <v>26227.919999999998</v>
      </c>
      <c r="J3000" s="98">
        <f t="shared" si="338"/>
        <v>67.530423177083321</v>
      </c>
      <c r="K3000" s="98">
        <v>0</v>
      </c>
      <c r="L3000" s="98">
        <f t="shared" si="339"/>
        <v>372.35099921592825</v>
      </c>
      <c r="M3000" s="98">
        <f t="shared" si="341"/>
        <v>374.03503260975987</v>
      </c>
      <c r="N3000" s="98">
        <v>10018.488517252605</v>
      </c>
      <c r="O3000" s="98">
        <v>7216</v>
      </c>
      <c r="P3000" s="98">
        <v>395.82291666666669</v>
      </c>
      <c r="Q3000" s="98">
        <v>23.471917450738449</v>
      </c>
      <c r="R3000" s="98">
        <f t="shared" si="343"/>
        <v>21.972461924696194</v>
      </c>
      <c r="S3000" s="98">
        <f t="shared" si="340"/>
        <v>1408.315047044307</v>
      </c>
      <c r="T3000" s="101">
        <v>13.417481500042809</v>
      </c>
    </row>
    <row r="3001" spans="2:20" x14ac:dyDescent="0.2">
      <c r="B3001" s="100">
        <v>43785.833333333336</v>
      </c>
      <c r="C3001" s="98">
        <v>12.480474249699878</v>
      </c>
      <c r="D3001" s="98">
        <f t="shared" si="344"/>
        <v>10.512771522723376</v>
      </c>
      <c r="E3001" s="98">
        <v>81.529722222222219</v>
      </c>
      <c r="F3001" s="98">
        <f t="shared" si="342"/>
        <v>79.800317732798007</v>
      </c>
      <c r="G3001" s="98">
        <v>92106.619473686224</v>
      </c>
      <c r="H3001" s="98">
        <v>26.682814308448723</v>
      </c>
      <c r="I3001" s="98">
        <v>27650.459258333449</v>
      </c>
      <c r="J3001" s="98">
        <f t="shared" si="338"/>
        <v>54.846907913773492</v>
      </c>
      <c r="K3001" s="98">
        <v>0</v>
      </c>
      <c r="L3001" s="98">
        <f t="shared" si="339"/>
        <v>376.12514507065617</v>
      </c>
      <c r="M3001" s="98">
        <f t="shared" si="341"/>
        <v>374.09022435267622</v>
      </c>
      <c r="N3001" s="98">
        <v>9788.9278198242191</v>
      </c>
      <c r="O3001" s="98">
        <v>7206.9233333333332</v>
      </c>
      <c r="P3001" s="98">
        <v>395.99069444445274</v>
      </c>
      <c r="Q3001" s="98">
        <v>19.865549373796547</v>
      </c>
      <c r="R3001" s="98">
        <f t="shared" si="343"/>
        <v>21.936785999682385</v>
      </c>
      <c r="S3001" s="98">
        <f t="shared" si="340"/>
        <v>1191.9329624277927</v>
      </c>
      <c r="T3001" s="101">
        <v>13.022189146810108</v>
      </c>
    </row>
    <row r="3002" spans="2:20" x14ac:dyDescent="0.2">
      <c r="B3002" s="100">
        <v>43785.875</v>
      </c>
      <c r="C3002" s="98">
        <v>11.821444346639845</v>
      </c>
      <c r="D3002" s="98">
        <f t="shared" si="344"/>
        <v>10.497382831587915</v>
      </c>
      <c r="E3002" s="98">
        <v>85.840694444444438</v>
      </c>
      <c r="F3002" s="98">
        <f t="shared" si="342"/>
        <v>79.571573519835042</v>
      </c>
      <c r="G3002" s="98">
        <v>97613.083933935428</v>
      </c>
      <c r="H3002" s="98">
        <v>20.052929687500001</v>
      </c>
      <c r="I3002" s="98">
        <v>29086.565988888749</v>
      </c>
      <c r="J3002" s="98">
        <f t="shared" si="338"/>
        <v>65.787764756944441</v>
      </c>
      <c r="K3002" s="98">
        <v>0</v>
      </c>
      <c r="L3002" s="98">
        <f t="shared" si="339"/>
        <v>374.46539319025129</v>
      </c>
      <c r="M3002" s="98">
        <f t="shared" si="341"/>
        <v>374.22737069667124</v>
      </c>
      <c r="N3002" s="98">
        <v>9354.272899576823</v>
      </c>
      <c r="O3002" s="98">
        <v>7183.3641666666663</v>
      </c>
      <c r="P3002" s="98">
        <v>395.93033068782751</v>
      </c>
      <c r="Q3002" s="98">
        <v>21.464937497576209</v>
      </c>
      <c r="R3002" s="98">
        <f t="shared" si="343"/>
        <v>21.797020332495027</v>
      </c>
      <c r="S3002" s="98">
        <f t="shared" si="340"/>
        <v>1287.8962498545725</v>
      </c>
      <c r="T3002" s="101">
        <v>12.607468746503194</v>
      </c>
    </row>
    <row r="3003" spans="2:20" x14ac:dyDescent="0.2">
      <c r="B3003" s="100">
        <v>43785.916666666664</v>
      </c>
      <c r="C3003" s="98">
        <v>11.217195565435622</v>
      </c>
      <c r="D3003" s="98">
        <f t="shared" si="344"/>
        <v>10.474021821757548</v>
      </c>
      <c r="E3003" s="98">
        <v>85.913333333333327</v>
      </c>
      <c r="F3003" s="98">
        <f t="shared" si="342"/>
        <v>79.992059630946144</v>
      </c>
      <c r="G3003" s="98">
        <v>102067.60683333516</v>
      </c>
      <c r="H3003" s="98">
        <v>26.650835503472223</v>
      </c>
      <c r="I3003" s="98">
        <v>30516.383182674977</v>
      </c>
      <c r="J3003" s="98">
        <f t="shared" si="338"/>
        <v>59.262497829861104</v>
      </c>
      <c r="K3003" s="98">
        <v>0</v>
      </c>
      <c r="L3003" s="98">
        <f t="shared" si="339"/>
        <v>373.68362184379254</v>
      </c>
      <c r="M3003" s="98">
        <f t="shared" si="341"/>
        <v>374.18376999826427</v>
      </c>
      <c r="N3003" s="98">
        <v>8994.8814038085929</v>
      </c>
      <c r="O3003" s="98">
        <v>7181.185833333333</v>
      </c>
      <c r="P3003" s="98">
        <v>395.80435185187395</v>
      </c>
      <c r="Q3003" s="98">
        <v>22.120730008081431</v>
      </c>
      <c r="R3003" s="98">
        <f t="shared" si="343"/>
        <v>21.828589780903044</v>
      </c>
      <c r="S3003" s="98">
        <f t="shared" si="340"/>
        <v>1327.2438004848859</v>
      </c>
      <c r="T3003" s="101">
        <v>12.091449053741913</v>
      </c>
    </row>
    <row r="3004" spans="2:20" x14ac:dyDescent="0.2">
      <c r="B3004" s="100">
        <v>43785.958333333336</v>
      </c>
      <c r="C3004" s="98">
        <v>10.874924654077946</v>
      </c>
      <c r="D3004" s="98">
        <f t="shared" si="344"/>
        <v>10.465304110638558</v>
      </c>
      <c r="E3004" s="98">
        <v>67.460833333333326</v>
      </c>
      <c r="F3004" s="98">
        <f t="shared" si="342"/>
        <v>79.346249445760961</v>
      </c>
      <c r="G3004" s="98">
        <v>107334.76111111112</v>
      </c>
      <c r="H3004" s="98">
        <v>26.590798611111111</v>
      </c>
      <c r="I3004" s="98">
        <v>31935.547777777778</v>
      </c>
      <c r="J3004" s="98">
        <f t="shared" si="338"/>
        <v>40.870034722222215</v>
      </c>
      <c r="K3004" s="98">
        <v>0</v>
      </c>
      <c r="L3004" s="98">
        <f t="shared" si="339"/>
        <v>374.77419136407474</v>
      </c>
      <c r="M3004" s="98">
        <f t="shared" si="341"/>
        <v>374.3141613310583</v>
      </c>
      <c r="N3004" s="98">
        <v>8796.5416263834632</v>
      </c>
      <c r="O3004" s="98">
        <v>7180.9533333333329</v>
      </c>
      <c r="P3004" s="98">
        <v>396.17962962971791</v>
      </c>
      <c r="Q3004" s="98">
        <v>21.405438265643188</v>
      </c>
      <c r="R3004" s="98">
        <f t="shared" si="343"/>
        <v>21.721709250582055</v>
      </c>
      <c r="S3004" s="98">
        <f t="shared" si="340"/>
        <v>1284.3262959385913</v>
      </c>
      <c r="T3004" s="101">
        <v>11.654609962754444</v>
      </c>
    </row>
    <row r="3005" spans="2:20" x14ac:dyDescent="0.2">
      <c r="B3005" s="100">
        <v>43786</v>
      </c>
      <c r="C3005" s="98">
        <v>10.015809402335274</v>
      </c>
      <c r="D3005" s="98">
        <f t="shared" si="344"/>
        <v>10.448072317284684</v>
      </c>
      <c r="E3005" s="98">
        <v>92.218611111111116</v>
      </c>
      <c r="F3005" s="98">
        <f t="shared" si="342"/>
        <v>80.102128352010979</v>
      </c>
      <c r="G3005" s="98">
        <v>111997.80427350732</v>
      </c>
      <c r="H3005" s="98">
        <v>26.551432291666668</v>
      </c>
      <c r="I3005" s="98">
        <v>33358.974784259248</v>
      </c>
      <c r="J3005" s="98">
        <f t="shared" si="338"/>
        <v>65.667178819444445</v>
      </c>
      <c r="K3005" s="98">
        <v>0</v>
      </c>
      <c r="L3005" s="98">
        <f t="shared" si="339"/>
        <v>373.49082563502924</v>
      </c>
      <c r="M3005" s="98">
        <f t="shared" si="341"/>
        <v>374.24949881197068</v>
      </c>
      <c r="N3005" s="98">
        <v>8172.045866699219</v>
      </c>
      <c r="O3005" s="98">
        <v>7179.2150000000001</v>
      </c>
      <c r="P3005" s="98">
        <v>395.71138888888891</v>
      </c>
      <c r="Q3005" s="98">
        <v>22.22056325385968</v>
      </c>
      <c r="R3005" s="98">
        <f t="shared" si="343"/>
        <v>21.739928868434063</v>
      </c>
      <c r="S3005" s="98">
        <f t="shared" si="340"/>
        <v>1333.2337952315809</v>
      </c>
      <c r="T3005" s="101">
        <v>10.993910543054291</v>
      </c>
    </row>
    <row r="3006" spans="2:20" x14ac:dyDescent="0.2">
      <c r="B3006" s="100">
        <v>43786.041666666664</v>
      </c>
      <c r="C3006" s="98">
        <v>9.3782109396254079</v>
      </c>
      <c r="D3006" s="98">
        <f t="shared" si="344"/>
        <v>10.436220264022753</v>
      </c>
      <c r="E3006" s="98">
        <v>66.431818181839247</v>
      </c>
      <c r="F3006" s="98">
        <f t="shared" si="342"/>
        <v>79.035884665143172</v>
      </c>
      <c r="G3006" s="98">
        <v>2274.65</v>
      </c>
      <c r="H3006" s="98">
        <v>19.980230034722222</v>
      </c>
      <c r="I3006" s="98">
        <v>666.83749999999998</v>
      </c>
      <c r="J3006" s="98">
        <f t="shared" si="338"/>
        <v>46.451588147117022</v>
      </c>
      <c r="K3006" s="98">
        <v>0</v>
      </c>
      <c r="L3006" s="98">
        <f t="shared" si="339"/>
        <v>371.55031616452254</v>
      </c>
      <c r="M3006" s="98">
        <f t="shared" si="341"/>
        <v>374.14823271608083</v>
      </c>
      <c r="N3006" s="98">
        <v>7705.3333622233076</v>
      </c>
      <c r="O3006" s="98">
        <v>7178.585</v>
      </c>
      <c r="P3006" s="98">
        <v>395.73546296296848</v>
      </c>
      <c r="Q3006" s="98">
        <v>24.185146798445945</v>
      </c>
      <c r="R3006" s="98">
        <f t="shared" si="343"/>
        <v>21.816503606299506</v>
      </c>
      <c r="S3006" s="98">
        <f t="shared" si="340"/>
        <v>1451.1088079067567</v>
      </c>
      <c r="T3006" s="101">
        <v>10.320524985790252</v>
      </c>
    </row>
    <row r="3007" spans="2:20" x14ac:dyDescent="0.2">
      <c r="B3007" s="100">
        <v>43786.083333333336</v>
      </c>
      <c r="C3007" s="98">
        <v>8.2086510741627876</v>
      </c>
      <c r="D3007" s="98">
        <f t="shared" si="344"/>
        <v>10.418812690366483</v>
      </c>
      <c r="E3007" s="98">
        <v>89.106666666666669</v>
      </c>
      <c r="F3007" s="98">
        <f t="shared" si="342"/>
        <v>80.198199479957978</v>
      </c>
      <c r="G3007" s="98">
        <v>6784.2726851856542</v>
      </c>
      <c r="H3007" s="98">
        <v>26.549077690972222</v>
      </c>
      <c r="I3007" s="98">
        <v>1981.6695998112361</v>
      </c>
      <c r="J3007" s="98">
        <f t="shared" si="338"/>
        <v>62.557588975694443</v>
      </c>
      <c r="K3007" s="98">
        <v>0</v>
      </c>
      <c r="L3007" s="98">
        <f t="shared" si="339"/>
        <v>375.02694794334883</v>
      </c>
      <c r="M3007" s="98">
        <f t="shared" si="341"/>
        <v>374.25084791839294</v>
      </c>
      <c r="N3007" s="98">
        <v>6987.0210392252602</v>
      </c>
      <c r="O3007" s="98">
        <v>7178.5508333333337</v>
      </c>
      <c r="P3007" s="98">
        <v>395.80389660493779</v>
      </c>
      <c r="Q3007" s="98">
        <v>20.77694866158896</v>
      </c>
      <c r="R3007" s="98">
        <f t="shared" si="343"/>
        <v>21.711851688452395</v>
      </c>
      <c r="S3007" s="98">
        <f t="shared" si="340"/>
        <v>1246.6169196953376</v>
      </c>
      <c r="T3007" s="101">
        <v>9.307245008481873</v>
      </c>
    </row>
    <row r="3008" spans="2:20" x14ac:dyDescent="0.2">
      <c r="B3008" s="100">
        <v>43786.125</v>
      </c>
      <c r="C3008" s="98">
        <v>7.1458390337400814</v>
      </c>
      <c r="D3008" s="98">
        <f t="shared" si="344"/>
        <v>10.403111724445738</v>
      </c>
      <c r="E3008" s="98">
        <v>73.108024691351588</v>
      </c>
      <c r="F3008" s="98">
        <f t="shared" si="342"/>
        <v>79.004077823579095</v>
      </c>
      <c r="G3008" s="98">
        <v>11066.662294238475</v>
      </c>
      <c r="H3008" s="98">
        <v>26.545540364583335</v>
      </c>
      <c r="I3008" s="98">
        <v>3402.0938888888891</v>
      </c>
      <c r="J3008" s="98">
        <f t="shared" si="338"/>
        <v>46.562484326768256</v>
      </c>
      <c r="K3008" s="98">
        <v>0</v>
      </c>
      <c r="L3008" s="98">
        <f t="shared" si="339"/>
        <v>377.7949944475302</v>
      </c>
      <c r="M3008" s="98">
        <f t="shared" si="341"/>
        <v>374.30993056868647</v>
      </c>
      <c r="N3008" s="98">
        <v>6160.2732910156246</v>
      </c>
      <c r="O3008" s="98">
        <v>7177.2558333333336</v>
      </c>
      <c r="P3008" s="98">
        <v>396.56370370368165</v>
      </c>
      <c r="Q3008" s="98">
        <v>18.768709256151439</v>
      </c>
      <c r="R3008" s="98">
        <f t="shared" si="343"/>
        <v>21.678309161615122</v>
      </c>
      <c r="S3008" s="98">
        <f t="shared" si="340"/>
        <v>1126.1225553690863</v>
      </c>
      <c r="T3008" s="101">
        <v>8.1133369376443127</v>
      </c>
    </row>
    <row r="3009" spans="2:20" x14ac:dyDescent="0.2">
      <c r="B3009" s="100">
        <v>43786.166666666664</v>
      </c>
      <c r="C3009" s="98">
        <v>6.286585388223175</v>
      </c>
      <c r="D3009" s="98">
        <f t="shared" si="344"/>
        <v>10.387488095916158</v>
      </c>
      <c r="E3009" s="98">
        <v>83.901388888888889</v>
      </c>
      <c r="F3009" s="98">
        <f t="shared" si="342"/>
        <v>78.884089397653185</v>
      </c>
      <c r="G3009" s="98">
        <v>16330.705555555556</v>
      </c>
      <c r="H3009" s="98">
        <v>26.588270399305557</v>
      </c>
      <c r="I3009" s="98">
        <v>4824.5146462963685</v>
      </c>
      <c r="J3009" s="98">
        <f t="shared" si="338"/>
        <v>57.313118489583331</v>
      </c>
      <c r="K3009" s="98">
        <v>0</v>
      </c>
      <c r="L3009" s="98">
        <f t="shared" si="339"/>
        <v>374.48457560947372</v>
      </c>
      <c r="M3009" s="98">
        <f t="shared" si="341"/>
        <v>374.36622494024658</v>
      </c>
      <c r="N3009" s="98">
        <v>5693.6663330078127</v>
      </c>
      <c r="O3009" s="98">
        <v>7173.1383333333333</v>
      </c>
      <c r="P3009" s="98">
        <v>396.01722222222224</v>
      </c>
      <c r="Q3009" s="98">
        <v>21.532646612748504</v>
      </c>
      <c r="R3009" s="98">
        <f t="shared" si="343"/>
        <v>21.613257074007365</v>
      </c>
      <c r="S3009" s="98">
        <f t="shared" si="340"/>
        <v>1291.9587967649102</v>
      </c>
      <c r="T3009" s="101">
        <v>7.2024352566217482</v>
      </c>
    </row>
    <row r="3010" spans="2:20" x14ac:dyDescent="0.2">
      <c r="B3010" s="100">
        <v>43786.208333333336</v>
      </c>
      <c r="C3010" s="98">
        <v>5.9959216929117405</v>
      </c>
      <c r="D3010" s="98">
        <f t="shared" si="344"/>
        <v>10.379775994092848</v>
      </c>
      <c r="E3010" s="98">
        <v>79.936851851832529</v>
      </c>
      <c r="F3010" s="98">
        <f t="shared" si="342"/>
        <v>79.203061234072109</v>
      </c>
      <c r="G3010" s="98">
        <v>20442.164646464254</v>
      </c>
      <c r="H3010" s="98">
        <v>19.912619357638889</v>
      </c>
      <c r="I3010" s="98">
        <v>6260.9937444444913</v>
      </c>
      <c r="J3010" s="98">
        <f t="shared" si="338"/>
        <v>60.02423249419364</v>
      </c>
      <c r="K3010" s="98">
        <v>0</v>
      </c>
      <c r="L3010" s="98">
        <f t="shared" si="339"/>
        <v>375.38643673272594</v>
      </c>
      <c r="M3010" s="98">
        <f t="shared" si="341"/>
        <v>374.30359427746106</v>
      </c>
      <c r="N3010" s="98">
        <v>5385.893837890625</v>
      </c>
      <c r="O3010" s="98">
        <v>7192.3291666666664</v>
      </c>
      <c r="P3010" s="98">
        <v>396.23902777777778</v>
      </c>
      <c r="Q3010" s="98">
        <v>20.852591045051813</v>
      </c>
      <c r="R3010" s="98">
        <f t="shared" si="343"/>
        <v>21.680744346873158</v>
      </c>
      <c r="S3010" s="98">
        <f t="shared" si="340"/>
        <v>1251.1554627031087</v>
      </c>
      <c r="T3010" s="101">
        <v>6.7631860327469706</v>
      </c>
    </row>
    <row r="3011" spans="2:20" x14ac:dyDescent="0.2">
      <c r="B3011" s="100">
        <v>43786.25</v>
      </c>
      <c r="C3011" s="98">
        <v>5.5115306576332337</v>
      </c>
      <c r="D3011" s="98">
        <f t="shared" si="344"/>
        <v>10.36957964277194</v>
      </c>
      <c r="E3011" s="98">
        <v>59.292499999999997</v>
      </c>
      <c r="F3011" s="98">
        <f t="shared" si="342"/>
        <v>78.372957067405451</v>
      </c>
      <c r="G3011" s="98">
        <v>25295.599999999999</v>
      </c>
      <c r="H3011" s="98">
        <v>26.529090711805555</v>
      </c>
      <c r="I3011" s="98">
        <v>7690.9432109239697</v>
      </c>
      <c r="J3011" s="98">
        <f t="shared" si="338"/>
        <v>32.763409288194438</v>
      </c>
      <c r="K3011" s="98">
        <v>0</v>
      </c>
      <c r="L3011" s="98">
        <f t="shared" si="339"/>
        <v>376.34874691666829</v>
      </c>
      <c r="M3011" s="98">
        <f t="shared" si="341"/>
        <v>374.36483315316144</v>
      </c>
      <c r="N3011" s="98">
        <v>5137.0471199544272</v>
      </c>
      <c r="O3011" s="98">
        <v>7193.1058333333331</v>
      </c>
      <c r="P3011" s="98">
        <v>396.78935185184082</v>
      </c>
      <c r="Q3011" s="98">
        <v>20.44060493517253</v>
      </c>
      <c r="R3011" s="98">
        <f t="shared" si="343"/>
        <v>21.663691427962501</v>
      </c>
      <c r="S3011" s="98">
        <f t="shared" si="340"/>
        <v>1226.4362961103518</v>
      </c>
      <c r="T3011" s="101">
        <v>6.3075297176077338</v>
      </c>
    </row>
    <row r="3012" spans="2:20" x14ac:dyDescent="0.2">
      <c r="B3012" s="100">
        <v>43786.291666666664</v>
      </c>
      <c r="C3012" s="98">
        <v>5.3734771779626644</v>
      </c>
      <c r="D3012" s="98">
        <f t="shared" si="344"/>
        <v>10.359051085252689</v>
      </c>
      <c r="E3012" s="98">
        <v>87.784722222222229</v>
      </c>
      <c r="F3012" s="98">
        <f t="shared" si="342"/>
        <v>78.836021882219711</v>
      </c>
      <c r="G3012" s="98">
        <v>29599.663402777776</v>
      </c>
      <c r="H3012" s="98">
        <v>26.558756510416668</v>
      </c>
      <c r="I3012" s="98">
        <v>9111.0444444444438</v>
      </c>
      <c r="J3012" s="98">
        <f t="shared" si="338"/>
        <v>61.225965711805557</v>
      </c>
      <c r="K3012" s="98">
        <v>0</v>
      </c>
      <c r="L3012" s="98">
        <f t="shared" si="339"/>
        <v>375.2280524791239</v>
      </c>
      <c r="M3012" s="98">
        <f t="shared" si="341"/>
        <v>374.52253378004224</v>
      </c>
      <c r="N3012" s="98">
        <v>5000.6602876790366</v>
      </c>
      <c r="O3012" s="98">
        <v>7190.0249999999996</v>
      </c>
      <c r="P3012" s="98">
        <v>396.29087962960205</v>
      </c>
      <c r="Q3012" s="98">
        <v>21.062827150478132</v>
      </c>
      <c r="R3012" s="98">
        <f t="shared" si="343"/>
        <v>21.52254269151268</v>
      </c>
      <c r="S3012" s="98">
        <f t="shared" si="340"/>
        <v>1263.7696290286879</v>
      </c>
      <c r="T3012" s="101">
        <v>6.1251212846191549</v>
      </c>
    </row>
    <row r="3013" spans="2:20" x14ac:dyDescent="0.2">
      <c r="B3013" s="100">
        <v>43786.333333333336</v>
      </c>
      <c r="C3013" s="98">
        <v>5.7369910954983467</v>
      </c>
      <c r="D3013" s="98">
        <f t="shared" si="344"/>
        <v>10.34864220457702</v>
      </c>
      <c r="E3013" s="98">
        <v>58.513576388888886</v>
      </c>
      <c r="F3013" s="98">
        <f t="shared" si="342"/>
        <v>77.778414982785293</v>
      </c>
      <c r="G3013" s="98">
        <v>33973.296160794627</v>
      </c>
      <c r="H3013" s="98">
        <v>26.585828993055557</v>
      </c>
      <c r="I3013" s="98">
        <v>10531.704800000041</v>
      </c>
      <c r="J3013" s="98">
        <f t="shared" si="338"/>
        <v>31.927747395833329</v>
      </c>
      <c r="K3013" s="98">
        <v>0</v>
      </c>
      <c r="L3013" s="98">
        <f t="shared" si="339"/>
        <v>371.95979541547592</v>
      </c>
      <c r="M3013" s="98">
        <f t="shared" si="341"/>
        <v>374.4058289137302</v>
      </c>
      <c r="N3013" s="98">
        <v>5184.9111865234372</v>
      </c>
      <c r="O3013" s="98">
        <v>7187.8924999999999</v>
      </c>
      <c r="P3013" s="98">
        <v>396.20004629626868</v>
      </c>
      <c r="Q3013" s="98">
        <v>24.240250880792736</v>
      </c>
      <c r="R3013" s="98">
        <f t="shared" si="343"/>
        <v>21.641348252268429</v>
      </c>
      <c r="S3013" s="98">
        <f t="shared" si="340"/>
        <v>1454.4150528475641</v>
      </c>
      <c r="T3013" s="101">
        <v>6.2167626052966156</v>
      </c>
    </row>
    <row r="3014" spans="2:20" x14ac:dyDescent="0.2">
      <c r="B3014" s="100">
        <v>43786.375</v>
      </c>
      <c r="C3014" s="98">
        <v>7.1402528486426711</v>
      </c>
      <c r="D3014" s="98">
        <f t="shared" si="344"/>
        <v>10.330575525852842</v>
      </c>
      <c r="E3014" s="98">
        <v>85.795555555555552</v>
      </c>
      <c r="F3014" s="98">
        <f t="shared" si="342"/>
        <v>79.020449126303802</v>
      </c>
      <c r="G3014" s="98">
        <v>38382.229250000615</v>
      </c>
      <c r="H3014" s="98">
        <v>19.803797743055554</v>
      </c>
      <c r="I3014" s="98">
        <v>11967.878536110971</v>
      </c>
      <c r="J3014" s="98">
        <f t="shared" ref="J3014:J3077" si="345">E3014-H3014</f>
        <v>65.991757812499998</v>
      </c>
      <c r="K3014" s="98">
        <v>0</v>
      </c>
      <c r="L3014" s="98">
        <f t="shared" ref="L3014:L3077" si="346">P3014-Q3014</f>
        <v>376.38778493924275</v>
      </c>
      <c r="M3014" s="98">
        <f t="shared" si="341"/>
        <v>374.54852266365998</v>
      </c>
      <c r="N3014" s="98">
        <v>6078.7360640462239</v>
      </c>
      <c r="O3014" s="98">
        <v>7191.4274999999998</v>
      </c>
      <c r="P3014" s="98">
        <v>395.66083333333336</v>
      </c>
      <c r="Q3014" s="98">
        <v>19.273048394090601</v>
      </c>
      <c r="R3014" s="98">
        <f t="shared" si="343"/>
        <v>21.502093288344771</v>
      </c>
      <c r="S3014" s="98">
        <f t="shared" ref="S3014:S3077" si="347">Q3014*60</f>
        <v>1156.382903645436</v>
      </c>
      <c r="T3014" s="101">
        <v>7.1074128728882515</v>
      </c>
    </row>
    <row r="3015" spans="2:20" x14ac:dyDescent="0.2">
      <c r="B3015" s="100">
        <v>43786.416666666664</v>
      </c>
      <c r="C3015" s="98">
        <v>10.020216914812723</v>
      </c>
      <c r="D3015" s="98">
        <f t="shared" si="344"/>
        <v>10.305999715817769</v>
      </c>
      <c r="E3015" s="98">
        <v>62.063373015870653</v>
      </c>
      <c r="F3015" s="98">
        <f t="shared" si="342"/>
        <v>77.74361050196508</v>
      </c>
      <c r="G3015" s="98">
        <v>42231.651934154164</v>
      </c>
      <c r="H3015" s="98">
        <v>26.542751736111111</v>
      </c>
      <c r="I3015" s="98">
        <v>13396.208780602945</v>
      </c>
      <c r="J3015" s="98">
        <f t="shared" si="345"/>
        <v>35.520621279759538</v>
      </c>
      <c r="K3015" s="98">
        <v>0</v>
      </c>
      <c r="L3015" s="98">
        <f t="shared" si="346"/>
        <v>375.72414738525532</v>
      </c>
      <c r="M3015" s="98">
        <f t="shared" si="341"/>
        <v>374.55873007781287</v>
      </c>
      <c r="N3015" s="98">
        <v>7996.9266389973955</v>
      </c>
      <c r="O3015" s="98">
        <v>7196.6066666666666</v>
      </c>
      <c r="P3015" s="98">
        <v>395.72231481482584</v>
      </c>
      <c r="Q3015" s="98">
        <v>19.998167429570522</v>
      </c>
      <c r="R3015" s="98">
        <f t="shared" si="343"/>
        <v>21.487236954439354</v>
      </c>
      <c r="S3015" s="98">
        <f t="shared" si="347"/>
        <v>1199.8900457742313</v>
      </c>
      <c r="T3015" s="101">
        <v>9.391626352151313</v>
      </c>
    </row>
    <row r="3016" spans="2:20" x14ac:dyDescent="0.2">
      <c r="B3016" s="100">
        <v>43786.458333333336</v>
      </c>
      <c r="C3016" s="98">
        <v>12.669385732797284</v>
      </c>
      <c r="D3016" s="98">
        <f t="shared" si="344"/>
        <v>10.291850245575102</v>
      </c>
      <c r="E3016" s="98">
        <v>69.421944444444449</v>
      </c>
      <c r="F3016" s="98">
        <f t="shared" si="342"/>
        <v>77.420783534372489</v>
      </c>
      <c r="G3016" s="98">
        <v>46733.151967595157</v>
      </c>
      <c r="H3016" s="98">
        <v>26.633648003472221</v>
      </c>
      <c r="I3016" s="98">
        <v>14816.148333333333</v>
      </c>
      <c r="J3016" s="98">
        <f t="shared" si="345"/>
        <v>42.788296440972232</v>
      </c>
      <c r="K3016" s="98">
        <v>0</v>
      </c>
      <c r="L3016" s="98">
        <f t="shared" si="346"/>
        <v>374.19322240629549</v>
      </c>
      <c r="M3016" s="98">
        <f t="shared" si="341"/>
        <v>374.47257254884431</v>
      </c>
      <c r="N3016" s="98">
        <v>9782.8887516276045</v>
      </c>
      <c r="O3016" s="98">
        <v>7208.4108333333334</v>
      </c>
      <c r="P3016" s="98">
        <v>395.91991071426622</v>
      </c>
      <c r="Q3016" s="98">
        <v>21.726688307970761</v>
      </c>
      <c r="R3016" s="98">
        <f t="shared" si="343"/>
        <v>21.573211365020811</v>
      </c>
      <c r="S3016" s="98">
        <f t="shared" si="347"/>
        <v>1303.6012984782456</v>
      </c>
      <c r="T3016" s="101">
        <v>11.993445674708216</v>
      </c>
    </row>
    <row r="3017" spans="2:20" x14ac:dyDescent="0.2">
      <c r="B3017" s="100">
        <v>43786.5</v>
      </c>
      <c r="C3017" s="98">
        <v>13.858258122338189</v>
      </c>
      <c r="D3017" s="98">
        <f t="shared" si="344"/>
        <v>10.284565581497521</v>
      </c>
      <c r="E3017" s="98">
        <v>74.085861111109452</v>
      </c>
      <c r="F3017" s="98">
        <f t="shared" si="342"/>
        <v>78.10452601122428</v>
      </c>
      <c r="G3017" s="98">
        <v>50323.978942651884</v>
      </c>
      <c r="H3017" s="98">
        <v>26.564485677083333</v>
      </c>
      <c r="I3017" s="98">
        <v>16236.656037037121</v>
      </c>
      <c r="J3017" s="98">
        <f t="shared" si="345"/>
        <v>47.521375434026119</v>
      </c>
      <c r="K3017" s="98">
        <v>0</v>
      </c>
      <c r="L3017" s="98">
        <f t="shared" si="346"/>
        <v>377.03182798902191</v>
      </c>
      <c r="M3017" s="98">
        <f t="shared" si="341"/>
        <v>374.65269851732518</v>
      </c>
      <c r="N3017" s="98">
        <v>10730.920920410157</v>
      </c>
      <c r="O3017" s="98">
        <v>7242.8649999999998</v>
      </c>
      <c r="P3017" s="98">
        <v>396.17453703701494</v>
      </c>
      <c r="Q3017" s="98">
        <v>19.142709047993023</v>
      </c>
      <c r="R3017" s="98">
        <f t="shared" si="343"/>
        <v>21.402070736045133</v>
      </c>
      <c r="S3017" s="98">
        <f t="shared" si="347"/>
        <v>1148.5625428795813</v>
      </c>
      <c r="T3017" s="101">
        <v>13.81513280256134</v>
      </c>
    </row>
    <row r="3018" spans="2:20" x14ac:dyDescent="0.2">
      <c r="B3018" s="100">
        <v>43786.541666666664</v>
      </c>
      <c r="C3018" s="98">
        <v>14.375734887535994</v>
      </c>
      <c r="D3018" s="98">
        <f t="shared" si="344"/>
        <v>10.286734169731133</v>
      </c>
      <c r="E3018" s="98">
        <v>63.006388888888885</v>
      </c>
      <c r="F3018" s="98">
        <f t="shared" si="342"/>
        <v>77.363692677890953</v>
      </c>
      <c r="G3018" s="98">
        <v>55062.072222222225</v>
      </c>
      <c r="H3018" s="98">
        <v>19.974500868055557</v>
      </c>
      <c r="I3018" s="98">
        <v>17673.055692592563</v>
      </c>
      <c r="J3018" s="98">
        <f t="shared" si="345"/>
        <v>43.031888020833328</v>
      </c>
      <c r="K3018" s="98">
        <v>0</v>
      </c>
      <c r="L3018" s="98">
        <f t="shared" si="346"/>
        <v>372.60135528404265</v>
      </c>
      <c r="M3018" s="98">
        <f t="shared" si="341"/>
        <v>374.55968437784514</v>
      </c>
      <c r="N3018" s="98">
        <v>11050.66514485677</v>
      </c>
      <c r="O3018" s="98">
        <v>7285.4233333333332</v>
      </c>
      <c r="P3018" s="98">
        <v>396.26097222222222</v>
      </c>
      <c r="Q3018" s="98">
        <v>23.659616938179568</v>
      </c>
      <c r="R3018" s="98">
        <f t="shared" si="343"/>
        <v>21.493478008242203</v>
      </c>
      <c r="S3018" s="98">
        <f t="shared" si="347"/>
        <v>1419.5770162907741</v>
      </c>
      <c r="T3018" s="101">
        <v>14.655087992913193</v>
      </c>
    </row>
    <row r="3019" spans="2:20" x14ac:dyDescent="0.2">
      <c r="B3019" s="100">
        <v>43786.583333333336</v>
      </c>
      <c r="C3019" s="98">
        <v>13.783919323109505</v>
      </c>
      <c r="D3019" s="98">
        <f t="shared" si="344"/>
        <v>10.279878415533782</v>
      </c>
      <c r="E3019" s="98">
        <v>91.900499999986749</v>
      </c>
      <c r="F3019" s="98">
        <f t="shared" si="342"/>
        <v>78.200910069193625</v>
      </c>
      <c r="G3019" s="98">
        <v>59580.527335857019</v>
      </c>
      <c r="H3019" s="98">
        <v>26.797102864583334</v>
      </c>
      <c r="I3019" s="98">
        <v>19102.496645569205</v>
      </c>
      <c r="J3019" s="98">
        <f t="shared" si="345"/>
        <v>65.103397135403412</v>
      </c>
      <c r="K3019" s="98">
        <v>0</v>
      </c>
      <c r="L3019" s="98">
        <f t="shared" si="346"/>
        <v>374.49797840911071</v>
      </c>
      <c r="M3019" s="98">
        <f t="shared" si="341"/>
        <v>374.67733111112528</v>
      </c>
      <c r="N3019" s="98">
        <v>10667.780623372395</v>
      </c>
      <c r="O3019" s="98">
        <v>7225.3558333333331</v>
      </c>
      <c r="P3019" s="98">
        <v>395.74749999998346</v>
      </c>
      <c r="Q3019" s="98">
        <v>21.249521590872771</v>
      </c>
      <c r="R3019" s="98">
        <f t="shared" si="343"/>
        <v>21.358647632993463</v>
      </c>
      <c r="S3019" s="98">
        <f t="shared" si="347"/>
        <v>1274.9712954523663</v>
      </c>
      <c r="T3019" s="101">
        <v>14.54471333546771</v>
      </c>
    </row>
    <row r="3020" spans="2:20" x14ac:dyDescent="0.2">
      <c r="B3020" s="100">
        <v>43786.625</v>
      </c>
      <c r="C3020" s="98">
        <v>13.519274462416458</v>
      </c>
      <c r="D3020" s="98">
        <f t="shared" si="344"/>
        <v>10.284206800394308</v>
      </c>
      <c r="E3020" s="98">
        <v>71.424409722222222</v>
      </c>
      <c r="F3020" s="98">
        <f t="shared" si="342"/>
        <v>77.712174054533591</v>
      </c>
      <c r="G3020" s="98">
        <v>64536.361111111109</v>
      </c>
      <c r="H3020" s="98">
        <v>26.800130208333332</v>
      </c>
      <c r="I3020" s="98">
        <v>20522.317500000001</v>
      </c>
      <c r="J3020" s="98">
        <f t="shared" si="345"/>
        <v>44.624279513888894</v>
      </c>
      <c r="K3020" s="98">
        <v>0</v>
      </c>
      <c r="L3020" s="98">
        <f t="shared" si="346"/>
        <v>370.98013629604958</v>
      </c>
      <c r="M3020" s="98">
        <f t="shared" si="341"/>
        <v>374.46450377725137</v>
      </c>
      <c r="N3020" s="98">
        <v>10507.959591471354</v>
      </c>
      <c r="O3020" s="98">
        <v>7201.0841666666665</v>
      </c>
      <c r="P3020" s="98">
        <v>395.73092592593696</v>
      </c>
      <c r="Q3020" s="98">
        <v>24.750789629887375</v>
      </c>
      <c r="R3020" s="98">
        <f t="shared" si="343"/>
        <v>21.539372343410957</v>
      </c>
      <c r="S3020" s="98">
        <f t="shared" si="347"/>
        <v>1485.0473777932425</v>
      </c>
      <c r="T3020" s="101">
        <v>14.170748267107539</v>
      </c>
    </row>
    <row r="3021" spans="2:20" x14ac:dyDescent="0.2">
      <c r="B3021" s="100">
        <v>43786.666666666664</v>
      </c>
      <c r="C3021" s="98">
        <v>13.003112132814195</v>
      </c>
      <c r="D3021" s="98">
        <f t="shared" si="344"/>
        <v>10.281599224187429</v>
      </c>
      <c r="E3021" s="98">
        <v>97.392222222222216</v>
      </c>
      <c r="F3021" s="98">
        <f t="shared" si="342"/>
        <v>78.783285165644699</v>
      </c>
      <c r="G3021" s="98">
        <v>69610.503185185356</v>
      </c>
      <c r="H3021" s="98">
        <v>26.768663194444443</v>
      </c>
      <c r="I3021" s="98">
        <v>21943.817151851705</v>
      </c>
      <c r="J3021" s="98">
        <f t="shared" si="345"/>
        <v>70.623559027777773</v>
      </c>
      <c r="K3021" s="98">
        <v>0</v>
      </c>
      <c r="L3021" s="98">
        <f t="shared" si="346"/>
        <v>375.71585114640908</v>
      </c>
      <c r="M3021" s="98">
        <f t="shared" si="341"/>
        <v>374.51039237924169</v>
      </c>
      <c r="N3021" s="98">
        <v>10162.793423665365</v>
      </c>
      <c r="O3021" s="98">
        <v>7186.7475000000004</v>
      </c>
      <c r="P3021" s="98">
        <v>395.56129629631835</v>
      </c>
      <c r="Q3021" s="98">
        <v>19.845445149909292</v>
      </c>
      <c r="R3021" s="98">
        <f t="shared" si="343"/>
        <v>21.475115685866502</v>
      </c>
      <c r="S3021" s="98">
        <f t="shared" si="347"/>
        <v>1190.7267089945576</v>
      </c>
      <c r="T3021" s="101">
        <v>13.773790038502419</v>
      </c>
    </row>
    <row r="3022" spans="2:20" x14ac:dyDescent="0.2">
      <c r="B3022" s="100">
        <v>43786.708333333336</v>
      </c>
      <c r="C3022" s="98">
        <v>12.805349902047052</v>
      </c>
      <c r="D3022" s="98">
        <f t="shared" si="344"/>
        <v>10.282629500590502</v>
      </c>
      <c r="E3022" s="98">
        <v>81.880798611111118</v>
      </c>
      <c r="F3022" s="98">
        <f t="shared" si="342"/>
        <v>78.215725848515078</v>
      </c>
      <c r="G3022" s="98">
        <v>74484.650140649741</v>
      </c>
      <c r="H3022" s="98">
        <v>20.071191406250001</v>
      </c>
      <c r="I3022" s="98">
        <v>23379.483274074246</v>
      </c>
      <c r="J3022" s="98">
        <f t="shared" si="345"/>
        <v>61.809607204861116</v>
      </c>
      <c r="K3022" s="98">
        <v>0</v>
      </c>
      <c r="L3022" s="98">
        <f t="shared" si="346"/>
        <v>374.51790145805785</v>
      </c>
      <c r="M3022" s="98">
        <f t="shared" si="341"/>
        <v>374.57451297700146</v>
      </c>
      <c r="N3022" s="98">
        <v>9922.9350968424478</v>
      </c>
      <c r="O3022" s="98">
        <v>7185.0941666666668</v>
      </c>
      <c r="P3022" s="98">
        <v>396.11990740742948</v>
      </c>
      <c r="Q3022" s="98">
        <v>21.602005949371637</v>
      </c>
      <c r="R3022" s="98">
        <f t="shared" si="343"/>
        <v>21.415011291811712</v>
      </c>
      <c r="S3022" s="98">
        <f t="shared" si="347"/>
        <v>1296.1203569622983</v>
      </c>
      <c r="T3022" s="101">
        <v>13.383366154829661</v>
      </c>
    </row>
    <row r="3023" spans="2:20" x14ac:dyDescent="0.2">
      <c r="B3023" s="100">
        <v>43786.75</v>
      </c>
      <c r="C3023" s="98">
        <v>12.68206663647408</v>
      </c>
      <c r="D3023" s="98">
        <f t="shared" si="344"/>
        <v>10.280294663355454</v>
      </c>
      <c r="E3023" s="98">
        <v>94.529166666666669</v>
      </c>
      <c r="F3023" s="98">
        <f t="shared" si="342"/>
        <v>79.030477648925512</v>
      </c>
      <c r="G3023" s="98">
        <v>80244.204954955581</v>
      </c>
      <c r="H3023" s="98">
        <v>26.918153211805556</v>
      </c>
      <c r="I3023" s="98">
        <v>24808.766972573401</v>
      </c>
      <c r="J3023" s="98">
        <f t="shared" si="345"/>
        <v>67.611013454861109</v>
      </c>
      <c r="K3023" s="98">
        <v>0</v>
      </c>
      <c r="L3023" s="98">
        <f t="shared" si="346"/>
        <v>373.6891241685384</v>
      </c>
      <c r="M3023" s="98">
        <f t="shared" si="341"/>
        <v>374.50039047960939</v>
      </c>
      <c r="N3023" s="98">
        <v>9929.6260742187496</v>
      </c>
      <c r="O3023" s="98">
        <v>7186.0950000000003</v>
      </c>
      <c r="P3023" s="98">
        <v>396.38333333333333</v>
      </c>
      <c r="Q3023" s="98">
        <v>22.694209164794948</v>
      </c>
      <c r="R3023" s="98">
        <f t="shared" si="343"/>
        <v>21.514627616365249</v>
      </c>
      <c r="S3023" s="98">
        <f t="shared" si="347"/>
        <v>1361.652549887697</v>
      </c>
      <c r="T3023" s="101">
        <v>13.149263987479111</v>
      </c>
    </row>
    <row r="3024" spans="2:20" x14ac:dyDescent="0.2">
      <c r="B3024" s="100">
        <v>43786.791666666664</v>
      </c>
      <c r="C3024" s="98">
        <v>12.953152187959446</v>
      </c>
      <c r="D3024" s="98">
        <f t="shared" si="344"/>
        <v>10.285740767870566</v>
      </c>
      <c r="E3024" s="98">
        <v>80.890725308635993</v>
      </c>
      <c r="F3024" s="98">
        <f t="shared" si="342"/>
        <v>78.476237036785363</v>
      </c>
      <c r="G3024" s="98">
        <v>84795.348596175245</v>
      </c>
      <c r="H3024" s="98">
        <v>26.937923177083334</v>
      </c>
      <c r="I3024" s="98">
        <v>26228.606111111112</v>
      </c>
      <c r="J3024" s="98">
        <f t="shared" si="345"/>
        <v>53.952802131552659</v>
      </c>
      <c r="K3024" s="98">
        <v>0</v>
      </c>
      <c r="L3024" s="98">
        <f t="shared" si="346"/>
        <v>375.91195897461859</v>
      </c>
      <c r="M3024" s="98">
        <f t="shared" si="341"/>
        <v>374.6487638028882</v>
      </c>
      <c r="N3024" s="98">
        <v>10124.015279947916</v>
      </c>
      <c r="O3024" s="98">
        <v>7187.76</v>
      </c>
      <c r="P3024" s="98">
        <v>395.79416666666668</v>
      </c>
      <c r="Q3024" s="98">
        <v>19.882207692048073</v>
      </c>
      <c r="R3024" s="98">
        <f t="shared" si="343"/>
        <v>21.365056376419815</v>
      </c>
      <c r="S3024" s="98">
        <f t="shared" si="347"/>
        <v>1192.9324615228843</v>
      </c>
      <c r="T3024" s="101">
        <v>13.340415559716703</v>
      </c>
    </row>
    <row r="3025" spans="2:20" x14ac:dyDescent="0.2">
      <c r="B3025" s="100">
        <v>43786.833333333336</v>
      </c>
      <c r="C3025" s="98">
        <v>13.074690142207675</v>
      </c>
      <c r="D3025" s="98">
        <f t="shared" si="344"/>
        <v>10.310499763391727</v>
      </c>
      <c r="E3025" s="98">
        <v>70.573055555555555</v>
      </c>
      <c r="F3025" s="98">
        <f t="shared" si="342"/>
        <v>78.019709259007598</v>
      </c>
      <c r="G3025" s="98">
        <v>89978.486111111109</v>
      </c>
      <c r="H3025" s="98">
        <v>26.921061197916668</v>
      </c>
      <c r="I3025" s="98">
        <v>27651.071388888813</v>
      </c>
      <c r="J3025" s="98">
        <f t="shared" si="345"/>
        <v>43.651994357638884</v>
      </c>
      <c r="K3025" s="98">
        <v>0</v>
      </c>
      <c r="L3025" s="98">
        <f t="shared" si="346"/>
        <v>371.48611409615313</v>
      </c>
      <c r="M3025" s="98">
        <f t="shared" si="341"/>
        <v>374.4554708456173</v>
      </c>
      <c r="N3025" s="98">
        <v>10158.301485188802</v>
      </c>
      <c r="O3025" s="98">
        <v>7182.4666666666662</v>
      </c>
      <c r="P3025" s="98">
        <v>396.35330246913765</v>
      </c>
      <c r="Q3025" s="98">
        <v>24.867188372984529</v>
      </c>
      <c r="R3025" s="98">
        <f t="shared" si="343"/>
        <v>21.573458001385987</v>
      </c>
      <c r="S3025" s="98">
        <f t="shared" si="347"/>
        <v>1492.0313023790718</v>
      </c>
      <c r="T3025" s="101">
        <v>13.541209438686105</v>
      </c>
    </row>
    <row r="3026" spans="2:20" x14ac:dyDescent="0.2">
      <c r="B3026" s="100">
        <v>43786.875</v>
      </c>
      <c r="C3026" s="98">
        <v>13.038243895106845</v>
      </c>
      <c r="D3026" s="98">
        <f t="shared" si="344"/>
        <v>10.361199744577851</v>
      </c>
      <c r="E3026" s="98">
        <v>93.565130718963019</v>
      </c>
      <c r="F3026" s="98">
        <f t="shared" si="342"/>
        <v>78.341560770445867</v>
      </c>
      <c r="G3026" s="98">
        <v>94749.727920223071</v>
      </c>
      <c r="H3026" s="98">
        <v>20.224479166666665</v>
      </c>
      <c r="I3026" s="98">
        <v>29088.877122222879</v>
      </c>
      <c r="J3026" s="98">
        <f t="shared" si="345"/>
        <v>73.34065155229635</v>
      </c>
      <c r="K3026" s="98">
        <v>0</v>
      </c>
      <c r="L3026" s="98">
        <f t="shared" si="346"/>
        <v>375.3156427056137</v>
      </c>
      <c r="M3026" s="98">
        <f t="shared" si="341"/>
        <v>374.49089790875729</v>
      </c>
      <c r="N3026" s="98">
        <v>10091.320310872396</v>
      </c>
      <c r="O3026" s="98">
        <v>7183.1383333333333</v>
      </c>
      <c r="P3026" s="98">
        <v>395.80129629631836</v>
      </c>
      <c r="Q3026" s="98">
        <v>20.485653590704636</v>
      </c>
      <c r="R3026" s="98">
        <f t="shared" si="343"/>
        <v>21.532654505266336</v>
      </c>
      <c r="S3026" s="98">
        <f t="shared" si="347"/>
        <v>1229.1392154422781</v>
      </c>
      <c r="T3026" s="101">
        <v>13.494871799915176</v>
      </c>
    </row>
    <row r="3027" spans="2:20" x14ac:dyDescent="0.2">
      <c r="B3027" s="100">
        <v>43786.916666666664</v>
      </c>
      <c r="C3027" s="98">
        <v>12.773688206098612</v>
      </c>
      <c r="D3027" s="98">
        <f t="shared" si="344"/>
        <v>10.426053604605473</v>
      </c>
      <c r="E3027" s="98">
        <v>71.560253623198307</v>
      </c>
      <c r="F3027" s="98">
        <f t="shared" si="342"/>
        <v>77.743515782523573</v>
      </c>
      <c r="G3027" s="98">
        <v>99738.213636363609</v>
      </c>
      <c r="H3027" s="98">
        <v>26.946647135416665</v>
      </c>
      <c r="I3027" s="98">
        <v>30517.078244681026</v>
      </c>
      <c r="J3027" s="98">
        <f t="shared" si="345"/>
        <v>44.613606487781638</v>
      </c>
      <c r="K3027" s="98">
        <v>0</v>
      </c>
      <c r="L3027" s="98">
        <f t="shared" si="346"/>
        <v>371.7459939528739</v>
      </c>
      <c r="M3027" s="98">
        <f t="shared" si="341"/>
        <v>374.41016341330237</v>
      </c>
      <c r="N3027" s="98">
        <v>9892.257603352864</v>
      </c>
      <c r="O3027" s="98">
        <v>7184.7</v>
      </c>
      <c r="P3027" s="98">
        <v>395.40347222222221</v>
      </c>
      <c r="Q3027" s="98">
        <v>23.657478269348278</v>
      </c>
      <c r="R3027" s="98">
        <f t="shared" si="343"/>
        <v>21.596685682819125</v>
      </c>
      <c r="S3027" s="98">
        <f t="shared" si="347"/>
        <v>1419.4486961608966</v>
      </c>
      <c r="T3027" s="101">
        <v>13.358779120430764</v>
      </c>
    </row>
    <row r="3028" spans="2:20" x14ac:dyDescent="0.2">
      <c r="B3028" s="100">
        <v>43786.958333333336</v>
      </c>
      <c r="C3028" s="98">
        <v>12.398140402281813</v>
      </c>
      <c r="D3028" s="98">
        <f t="shared" si="344"/>
        <v>10.489520927447304</v>
      </c>
      <c r="E3028" s="98">
        <v>89.392499999999998</v>
      </c>
      <c r="F3028" s="98">
        <f t="shared" si="342"/>
        <v>78.657335226968002</v>
      </c>
      <c r="G3028" s="98">
        <v>104611.65798148139</v>
      </c>
      <c r="H3028" s="98">
        <v>26.859592013888889</v>
      </c>
      <c r="I3028" s="98">
        <v>31939.138333333332</v>
      </c>
      <c r="J3028" s="98">
        <f t="shared" si="345"/>
        <v>62.532907986111113</v>
      </c>
      <c r="K3028" s="98">
        <v>0</v>
      </c>
      <c r="L3028" s="98">
        <f t="shared" si="346"/>
        <v>375.89323402076025</v>
      </c>
      <c r="M3028" s="98">
        <f t="shared" si="341"/>
        <v>374.45679019066421</v>
      </c>
      <c r="N3028" s="98">
        <v>9599.3050935872398</v>
      </c>
      <c r="O3028" s="98">
        <v>7183.5516666666663</v>
      </c>
      <c r="P3028" s="98">
        <v>395.86541666666665</v>
      </c>
      <c r="Q3028" s="98">
        <v>19.972182645906383</v>
      </c>
      <c r="R3028" s="98">
        <f t="shared" si="343"/>
        <v>21.53696669866342</v>
      </c>
      <c r="S3028" s="98">
        <f t="shared" si="347"/>
        <v>1198.3309587543829</v>
      </c>
      <c r="T3028" s="101">
        <v>12.85151113047562</v>
      </c>
    </row>
    <row r="3029" spans="2:20" x14ac:dyDescent="0.2">
      <c r="B3029" s="100">
        <v>43787</v>
      </c>
      <c r="C3029" s="98">
        <v>11.441522369924868</v>
      </c>
      <c r="D3029" s="98">
        <f t="shared" si="344"/>
        <v>10.548925634430203</v>
      </c>
      <c r="E3029" s="98">
        <v>74.138444444454379</v>
      </c>
      <c r="F3029" s="98">
        <f t="shared" si="342"/>
        <v>77.903994949190647</v>
      </c>
      <c r="G3029" s="98">
        <v>108959.0049679488</v>
      </c>
      <c r="H3029" s="98">
        <v>26.89794921875</v>
      </c>
      <c r="I3029" s="98">
        <v>33362.003314814763</v>
      </c>
      <c r="J3029" s="98">
        <f t="shared" si="345"/>
        <v>47.240495225704379</v>
      </c>
      <c r="K3029" s="98">
        <v>0</v>
      </c>
      <c r="L3029" s="98">
        <f t="shared" si="346"/>
        <v>372.70321675759635</v>
      </c>
      <c r="M3029" s="98">
        <f t="shared" si="341"/>
        <v>374.42397315410454</v>
      </c>
      <c r="N3029" s="98">
        <v>9037.1974719238278</v>
      </c>
      <c r="O3029" s="98">
        <v>7196.3074999999999</v>
      </c>
      <c r="P3029" s="98">
        <v>395.6640925925887</v>
      </c>
      <c r="Q3029" s="98">
        <v>22.960875834992361</v>
      </c>
      <c r="R3029" s="98">
        <f t="shared" si="343"/>
        <v>21.567813056210621</v>
      </c>
      <c r="S3029" s="98">
        <f t="shared" si="347"/>
        <v>1377.6525500995417</v>
      </c>
      <c r="T3029" s="101">
        <v>12.352142118499678</v>
      </c>
    </row>
    <row r="3030" spans="2:20" x14ac:dyDescent="0.2">
      <c r="B3030" s="100">
        <v>43787.041666666664</v>
      </c>
      <c r="C3030" s="98">
        <v>9.9166109823647677</v>
      </c>
      <c r="D3030" s="98">
        <f t="shared" si="344"/>
        <v>10.571358969544342</v>
      </c>
      <c r="E3030" s="98">
        <v>84.856111111111105</v>
      </c>
      <c r="F3030" s="98">
        <f t="shared" si="342"/>
        <v>78.67167382124363</v>
      </c>
      <c r="G3030" s="98">
        <v>2938.3555555555554</v>
      </c>
      <c r="H3030" s="98">
        <v>20.315744357638888</v>
      </c>
      <c r="I3030" s="98">
        <v>675.94638888888892</v>
      </c>
      <c r="J3030" s="98">
        <f t="shared" si="345"/>
        <v>64.540366753472213</v>
      </c>
      <c r="K3030" s="98">
        <v>0</v>
      </c>
      <c r="L3030" s="98">
        <f t="shared" si="346"/>
        <v>374.20327698669911</v>
      </c>
      <c r="M3030" s="98">
        <f t="shared" si="341"/>
        <v>374.53451318836187</v>
      </c>
      <c r="N3030" s="98">
        <v>8101.3262227376299</v>
      </c>
      <c r="O3030" s="98">
        <v>7191.3424999999997</v>
      </c>
      <c r="P3030" s="98">
        <v>396.03027777777777</v>
      </c>
      <c r="Q3030" s="98">
        <v>21.827000791078639</v>
      </c>
      <c r="R3030" s="98">
        <f t="shared" si="343"/>
        <v>21.469556972570313</v>
      </c>
      <c r="S3030" s="98">
        <f t="shared" si="347"/>
        <v>1309.6200474647183</v>
      </c>
      <c r="T3030" s="101">
        <v>11.168793216657585</v>
      </c>
    </row>
    <row r="3031" spans="2:20" x14ac:dyDescent="0.2">
      <c r="B3031" s="100">
        <v>43787.083333333336</v>
      </c>
      <c r="C3031" s="98">
        <v>8.2975587977312451</v>
      </c>
      <c r="D3031" s="98">
        <f t="shared" si="344"/>
        <v>10.575063458026362</v>
      </c>
      <c r="E3031" s="98">
        <v>85.338906249999994</v>
      </c>
      <c r="F3031" s="98">
        <f t="shared" si="342"/>
        <v>78.514683803882534</v>
      </c>
      <c r="G3031" s="98">
        <v>6984.7274074084226</v>
      </c>
      <c r="H3031" s="98">
        <v>26.904003906250001</v>
      </c>
      <c r="I3031" s="98">
        <v>1980.8254758554697</v>
      </c>
      <c r="J3031" s="98">
        <f t="shared" si="345"/>
        <v>58.434902343749997</v>
      </c>
      <c r="K3031" s="98">
        <v>0</v>
      </c>
      <c r="L3031" s="98">
        <f t="shared" si="346"/>
        <v>373.89303162491984</v>
      </c>
      <c r="M3031" s="98">
        <f t="shared" si="341"/>
        <v>374.48726667509408</v>
      </c>
      <c r="N3031" s="98">
        <v>6914.1807902018227</v>
      </c>
      <c r="O3031" s="98">
        <v>7183.3166666666666</v>
      </c>
      <c r="P3031" s="98">
        <v>396.06990740742947</v>
      </c>
      <c r="Q3031" s="98">
        <v>22.176875782509644</v>
      </c>
      <c r="R3031" s="98">
        <f t="shared" si="343"/>
        <v>21.527887269275343</v>
      </c>
      <c r="S3031" s="98">
        <f t="shared" si="347"/>
        <v>1330.6125469505787</v>
      </c>
      <c r="T3031" s="101">
        <v>9.4475014432744739</v>
      </c>
    </row>
    <row r="3032" spans="2:20" x14ac:dyDescent="0.2">
      <c r="B3032" s="100">
        <v>43787.125</v>
      </c>
      <c r="C3032" s="98">
        <v>7.0424516591760851</v>
      </c>
      <c r="D3032" s="98">
        <f t="shared" si="344"/>
        <v>10.57075565075286</v>
      </c>
      <c r="E3032" s="98">
        <v>57.479444444444447</v>
      </c>
      <c r="F3032" s="98">
        <f t="shared" si="342"/>
        <v>77.863492960261397</v>
      </c>
      <c r="G3032" s="98">
        <v>11960.955555555556</v>
      </c>
      <c r="H3032" s="98">
        <v>26.863378906249999</v>
      </c>
      <c r="I3032" s="98">
        <v>3402.0275000000001</v>
      </c>
      <c r="J3032" s="98">
        <f t="shared" si="345"/>
        <v>30.616065538194448</v>
      </c>
      <c r="K3032" s="98">
        <v>0</v>
      </c>
      <c r="L3032" s="98">
        <f t="shared" si="346"/>
        <v>372.18150603195443</v>
      </c>
      <c r="M3032" s="98">
        <f t="shared" si="341"/>
        <v>374.25337132444514</v>
      </c>
      <c r="N3032" s="98">
        <v>6019.344590250651</v>
      </c>
      <c r="O3032" s="98">
        <v>7177.9716666666664</v>
      </c>
      <c r="P3032" s="98">
        <v>395.9111111111111</v>
      </c>
      <c r="Q3032" s="98">
        <v>23.729605079156656</v>
      </c>
      <c r="R3032" s="98">
        <f t="shared" si="343"/>
        <v>21.734591261900558</v>
      </c>
      <c r="S3032" s="98">
        <f t="shared" si="347"/>
        <v>1423.7763047493993</v>
      </c>
      <c r="T3032" s="101">
        <v>7.8660264420768042</v>
      </c>
    </row>
    <row r="3033" spans="2:20" x14ac:dyDescent="0.2">
      <c r="B3033" s="100">
        <v>43787.166666666664</v>
      </c>
      <c r="C3033" s="98">
        <v>6.2053603479813315</v>
      </c>
      <c r="D3033" s="98">
        <f t="shared" si="344"/>
        <v>10.567371274076118</v>
      </c>
      <c r="E3033" s="98">
        <v>89.159781746019917</v>
      </c>
      <c r="F3033" s="98">
        <f t="shared" si="342"/>
        <v>78.082592662641858</v>
      </c>
      <c r="G3033" s="98">
        <v>16281.473815566964</v>
      </c>
      <c r="H3033" s="98">
        <v>26.778624131944444</v>
      </c>
      <c r="I3033" s="98">
        <v>4824.5502490741264</v>
      </c>
      <c r="J3033" s="98">
        <f t="shared" si="345"/>
        <v>62.381157614075477</v>
      </c>
      <c r="K3033" s="98">
        <v>0</v>
      </c>
      <c r="L3033" s="98">
        <f t="shared" si="346"/>
        <v>374.47540664134749</v>
      </c>
      <c r="M3033" s="98">
        <f t="shared" si="341"/>
        <v>374.25298928410649</v>
      </c>
      <c r="N3033" s="98">
        <v>5461.5714892578126</v>
      </c>
      <c r="O3033" s="98">
        <v>7179.2891666666665</v>
      </c>
      <c r="P3033" s="98">
        <v>395.99324074072968</v>
      </c>
      <c r="Q3033" s="98">
        <v>21.517834099382164</v>
      </c>
      <c r="R3033" s="98">
        <f t="shared" si="343"/>
        <v>21.73397407384363</v>
      </c>
      <c r="S3033" s="98">
        <f t="shared" si="347"/>
        <v>1291.0700459629297</v>
      </c>
      <c r="T3033" s="101">
        <v>6.8876346079342898</v>
      </c>
    </row>
    <row r="3034" spans="2:20" x14ac:dyDescent="0.2">
      <c r="B3034" s="100">
        <v>43787.208333333336</v>
      </c>
      <c r="C3034" s="98">
        <v>5.647993144229468</v>
      </c>
      <c r="D3034" s="98">
        <f t="shared" si="344"/>
        <v>10.552874251214357</v>
      </c>
      <c r="E3034" s="98">
        <v>61.81111111111111</v>
      </c>
      <c r="F3034" s="98">
        <f t="shared" si="342"/>
        <v>77.327353465111798</v>
      </c>
      <c r="G3034" s="98">
        <v>20771.563034187951</v>
      </c>
      <c r="H3034" s="98">
        <v>20.116004774305555</v>
      </c>
      <c r="I3034" s="98">
        <v>6259.6977138887014</v>
      </c>
      <c r="J3034" s="98">
        <f t="shared" si="345"/>
        <v>41.695106336805551</v>
      </c>
      <c r="K3034" s="98">
        <v>0</v>
      </c>
      <c r="L3034" s="98">
        <f t="shared" si="346"/>
        <v>373.7176819071488</v>
      </c>
      <c r="M3034" s="98">
        <f t="shared" si="341"/>
        <v>374.18345783304068</v>
      </c>
      <c r="N3034" s="98">
        <v>5122.8947684733075</v>
      </c>
      <c r="O3034" s="98">
        <v>7182.6958333333332</v>
      </c>
      <c r="P3034" s="98">
        <v>396.22685185194018</v>
      </c>
      <c r="Q3034" s="98">
        <v>22.509169944791356</v>
      </c>
      <c r="R3034" s="98">
        <f t="shared" si="343"/>
        <v>21.802998194666113</v>
      </c>
      <c r="S3034" s="98">
        <f t="shared" si="347"/>
        <v>1350.5501966874813</v>
      </c>
      <c r="T3034" s="101">
        <v>6.3269182231384589</v>
      </c>
    </row>
    <row r="3035" spans="2:20" x14ac:dyDescent="0.2">
      <c r="B3035" s="100">
        <v>43787.25</v>
      </c>
      <c r="C3035" s="98">
        <v>5.3620837545394897</v>
      </c>
      <c r="D3035" s="98">
        <f t="shared" si="344"/>
        <v>10.546647296918785</v>
      </c>
      <c r="E3035" s="98">
        <v>85.011111111111106</v>
      </c>
      <c r="F3035" s="98">
        <f t="shared" si="342"/>
        <v>78.398962261408087</v>
      </c>
      <c r="G3035" s="98">
        <v>25330.356546294457</v>
      </c>
      <c r="H3035" s="98">
        <v>26.725444878472221</v>
      </c>
      <c r="I3035" s="98">
        <v>7688.9393905293609</v>
      </c>
      <c r="J3035" s="98">
        <f t="shared" si="345"/>
        <v>58.285666232638889</v>
      </c>
      <c r="K3035" s="98">
        <v>0</v>
      </c>
      <c r="L3035" s="98">
        <f t="shared" si="346"/>
        <v>375.05756634669996</v>
      </c>
      <c r="M3035" s="98">
        <f t="shared" ref="M3035:M3098" si="348">AVERAGE(L3012:L3035)</f>
        <v>374.12965864262537</v>
      </c>
      <c r="N3035" s="98">
        <v>4979.6819038899739</v>
      </c>
      <c r="O3035" s="98">
        <v>7178.8950000000004</v>
      </c>
      <c r="P3035" s="98">
        <v>395.60879629631836</v>
      </c>
      <c r="Q3035" s="98">
        <v>20.551229949618378</v>
      </c>
      <c r="R3035" s="98">
        <f t="shared" si="343"/>
        <v>21.807607570268022</v>
      </c>
      <c r="S3035" s="98">
        <f t="shared" si="347"/>
        <v>1233.0737969771026</v>
      </c>
      <c r="T3035" s="101">
        <v>6.094401337527767</v>
      </c>
    </row>
    <row r="3036" spans="2:20" x14ac:dyDescent="0.2">
      <c r="B3036" s="100">
        <v>43787.291666666664</v>
      </c>
      <c r="C3036" s="98">
        <v>5.6372568223287169</v>
      </c>
      <c r="D3036" s="98">
        <f t="shared" si="344"/>
        <v>10.557638115434036</v>
      </c>
      <c r="E3036" s="98">
        <v>66.056961805555559</v>
      </c>
      <c r="F3036" s="98">
        <f t="shared" si="342"/>
        <v>77.493638910713642</v>
      </c>
      <c r="G3036" s="98">
        <v>29249.60876241876</v>
      </c>
      <c r="H3036" s="98">
        <v>26.775282118055557</v>
      </c>
      <c r="I3036" s="98">
        <v>9108.8544444444451</v>
      </c>
      <c r="J3036" s="98">
        <f t="shared" si="345"/>
        <v>39.281679687500002</v>
      </c>
      <c r="K3036" s="98">
        <v>0</v>
      </c>
      <c r="L3036" s="98">
        <f t="shared" si="346"/>
        <v>375.6032161239616</v>
      </c>
      <c r="M3036" s="98">
        <f t="shared" si="348"/>
        <v>374.1452904611603</v>
      </c>
      <c r="N3036" s="98">
        <v>5248.5768277994794</v>
      </c>
      <c r="O3036" s="98">
        <v>7180.8641666666663</v>
      </c>
      <c r="P3036" s="98">
        <v>395.9088888888889</v>
      </c>
      <c r="Q3036" s="98">
        <v>20.305672764927277</v>
      </c>
      <c r="R3036" s="98">
        <f t="shared" si="343"/>
        <v>21.77605947087007</v>
      </c>
      <c r="S3036" s="98">
        <f t="shared" si="347"/>
        <v>1218.3403658956365</v>
      </c>
      <c r="T3036" s="101">
        <v>6.2931263741143306</v>
      </c>
    </row>
    <row r="3037" spans="2:20" x14ac:dyDescent="0.2">
      <c r="B3037" s="100">
        <v>43787.333333333336</v>
      </c>
      <c r="C3037" s="98">
        <v>7.1397554243470465</v>
      </c>
      <c r="D3037" s="98">
        <f t="shared" si="344"/>
        <v>10.616086629136065</v>
      </c>
      <c r="E3037" s="98">
        <v>86.650925925970071</v>
      </c>
      <c r="F3037" s="98">
        <f t="shared" ref="F3037:F3100" si="349">AVERAGE(E3014:E3037)</f>
        <v>78.666028474758704</v>
      </c>
      <c r="G3037" s="98">
        <v>34554.097530868319</v>
      </c>
      <c r="H3037" s="98">
        <v>26.741145833333334</v>
      </c>
      <c r="I3037" s="98">
        <v>10530.970972222185</v>
      </c>
      <c r="J3037" s="98">
        <f t="shared" si="345"/>
        <v>59.909780092636737</v>
      </c>
      <c r="K3037" s="98">
        <v>0</v>
      </c>
      <c r="L3037" s="98">
        <f t="shared" si="346"/>
        <v>372.87259824766988</v>
      </c>
      <c r="M3037" s="98">
        <f t="shared" si="348"/>
        <v>374.18332391250169</v>
      </c>
      <c r="N3037" s="98">
        <v>6146.3728373209633</v>
      </c>
      <c r="O3037" s="98">
        <v>7179.211666666667</v>
      </c>
      <c r="P3037" s="98">
        <v>395.6538888888889</v>
      </c>
      <c r="Q3037" s="98">
        <v>22.781290641219044</v>
      </c>
      <c r="R3037" s="98">
        <f t="shared" ref="R3037:R3100" si="350">AVERAGE(Q3014:Q3037)</f>
        <v>21.715269460887836</v>
      </c>
      <c r="S3037" s="98">
        <f t="shared" si="347"/>
        <v>1366.8774384731428</v>
      </c>
      <c r="T3037" s="101">
        <v>7.1590203346243486</v>
      </c>
    </row>
    <row r="3038" spans="2:20" x14ac:dyDescent="0.2">
      <c r="B3038" s="100">
        <v>43787.375</v>
      </c>
      <c r="C3038" s="98">
        <v>11.433522287676267</v>
      </c>
      <c r="D3038" s="98">
        <f t="shared" si="344"/>
        <v>10.794972855762465</v>
      </c>
      <c r="E3038" s="98">
        <v>54.503452380945284</v>
      </c>
      <c r="F3038" s="98">
        <f t="shared" si="349"/>
        <v>77.362190842483258</v>
      </c>
      <c r="G3038" s="98">
        <v>38269.188888888886</v>
      </c>
      <c r="H3038" s="98">
        <v>20.050607638888888</v>
      </c>
      <c r="I3038" s="98">
        <v>11967.640972222694</v>
      </c>
      <c r="J3038" s="98">
        <f t="shared" si="345"/>
        <v>34.452844742056399</v>
      </c>
      <c r="K3038" s="98">
        <v>0</v>
      </c>
      <c r="L3038" s="98">
        <f t="shared" si="346"/>
        <v>375.33256640572927</v>
      </c>
      <c r="M3038" s="98">
        <f t="shared" si="348"/>
        <v>374.13935647360523</v>
      </c>
      <c r="N3038" s="98">
        <v>9019.3303755696616</v>
      </c>
      <c r="O3038" s="98">
        <v>7190.2008333333333</v>
      </c>
      <c r="P3038" s="98">
        <v>396.03796296298503</v>
      </c>
      <c r="Q3038" s="98">
        <v>20.705396557255753</v>
      </c>
      <c r="R3038" s="98">
        <f t="shared" si="350"/>
        <v>21.774950634353051</v>
      </c>
      <c r="S3038" s="98">
        <f t="shared" si="347"/>
        <v>1242.3237934353451</v>
      </c>
      <c r="T3038" s="101">
        <v>10.014856520949591</v>
      </c>
    </row>
    <row r="3039" spans="2:20" x14ac:dyDescent="0.2">
      <c r="B3039" s="100">
        <v>43787.416666666664</v>
      </c>
      <c r="C3039" s="98">
        <v>15.292479795614879</v>
      </c>
      <c r="D3039" s="98">
        <f t="shared" si="344"/>
        <v>11.014650475795889</v>
      </c>
      <c r="E3039" s="98">
        <v>74.882777777777775</v>
      </c>
      <c r="F3039" s="98">
        <f t="shared" si="349"/>
        <v>77.896332707562735</v>
      </c>
      <c r="G3039" s="98">
        <v>42036.327777777777</v>
      </c>
      <c r="H3039" s="98">
        <v>26.701117621527779</v>
      </c>
      <c r="I3039" s="98">
        <v>13396.297446084916</v>
      </c>
      <c r="J3039" s="98">
        <f t="shared" si="345"/>
        <v>48.181660156249997</v>
      </c>
      <c r="K3039" s="98">
        <v>0</v>
      </c>
      <c r="L3039" s="98">
        <f t="shared" si="346"/>
        <v>374.75579780603863</v>
      </c>
      <c r="M3039" s="98">
        <f t="shared" si="348"/>
        <v>374.09900857447127</v>
      </c>
      <c r="N3039" s="98">
        <v>11595.669710286458</v>
      </c>
      <c r="O3039" s="98">
        <v>7541.2425000000003</v>
      </c>
      <c r="P3039" s="98">
        <v>396.01694444444445</v>
      </c>
      <c r="Q3039" s="98">
        <v>21.261146638405819</v>
      </c>
      <c r="R3039" s="98">
        <f t="shared" si="350"/>
        <v>21.827574768054518</v>
      </c>
      <c r="S3039" s="98">
        <f t="shared" si="347"/>
        <v>1275.6687983043491</v>
      </c>
      <c r="T3039" s="101">
        <v>14.201601131252374</v>
      </c>
    </row>
    <row r="3040" spans="2:20" x14ac:dyDescent="0.2">
      <c r="B3040" s="100">
        <v>43787.458333333336</v>
      </c>
      <c r="C3040" s="98">
        <v>15.516265097193731</v>
      </c>
      <c r="D3040" s="98">
        <f t="shared" si="344"/>
        <v>11.133270449312406</v>
      </c>
      <c r="E3040" s="98">
        <v>62.868055555555557</v>
      </c>
      <c r="F3040" s="98">
        <f t="shared" si="349"/>
        <v>77.623254003859032</v>
      </c>
      <c r="G3040" s="98">
        <v>46410.630766278438</v>
      </c>
      <c r="H3040" s="98">
        <v>26.71337890625</v>
      </c>
      <c r="I3040" s="98">
        <v>14816.313055555556</v>
      </c>
      <c r="J3040" s="98">
        <f t="shared" si="345"/>
        <v>36.154676649305557</v>
      </c>
      <c r="K3040" s="98">
        <v>0</v>
      </c>
      <c r="L3040" s="98">
        <f t="shared" si="346"/>
        <v>372.08793516937226</v>
      </c>
      <c r="M3040" s="98">
        <f t="shared" si="348"/>
        <v>374.01128827293286</v>
      </c>
      <c r="N3040" s="98">
        <v>11696.498412272136</v>
      </c>
      <c r="O3040" s="98">
        <v>7609.6175000000003</v>
      </c>
      <c r="P3040" s="98">
        <v>396.0215740740299</v>
      </c>
      <c r="Q3040" s="98">
        <v>23.933638904657627</v>
      </c>
      <c r="R3040" s="98">
        <f t="shared" si="350"/>
        <v>21.919531042916471</v>
      </c>
      <c r="S3040" s="98">
        <f t="shared" si="347"/>
        <v>1436.0183342794576</v>
      </c>
      <c r="T3040" s="101">
        <v>15.946681050210415</v>
      </c>
    </row>
    <row r="3041" spans="2:20" x14ac:dyDescent="0.2">
      <c r="B3041" s="100">
        <v>43787.5</v>
      </c>
      <c r="C3041" s="98">
        <v>14.922275911790008</v>
      </c>
      <c r="D3041" s="98">
        <f t="shared" si="344"/>
        <v>11.177604523872899</v>
      </c>
      <c r="E3041" s="98">
        <v>92.270833333333329</v>
      </c>
      <c r="F3041" s="98">
        <f t="shared" si="349"/>
        <v>78.380961179785032</v>
      </c>
      <c r="G3041" s="98">
        <v>51135.006827311518</v>
      </c>
      <c r="H3041" s="98">
        <v>26.958661589635856</v>
      </c>
      <c r="I3041" s="98">
        <v>16238.099236111148</v>
      </c>
      <c r="J3041" s="98">
        <f t="shared" si="345"/>
        <v>65.312171743697476</v>
      </c>
      <c r="K3041" s="98">
        <v>0</v>
      </c>
      <c r="L3041" s="98">
        <f t="shared" si="346"/>
        <v>373.80105296177999</v>
      </c>
      <c r="M3041" s="98">
        <f t="shared" si="348"/>
        <v>373.87667264679777</v>
      </c>
      <c r="N3041" s="98">
        <v>11430.927576497395</v>
      </c>
      <c r="O3041" s="98">
        <v>7506.1741666666667</v>
      </c>
      <c r="P3041" s="98">
        <v>395.84817460317993</v>
      </c>
      <c r="Q3041" s="98">
        <v>22.047121641399961</v>
      </c>
      <c r="R3041" s="98">
        <f t="shared" si="350"/>
        <v>22.040548234308432</v>
      </c>
      <c r="S3041" s="98">
        <f t="shared" si="347"/>
        <v>1322.8272984839978</v>
      </c>
      <c r="T3041" s="101">
        <v>15.545757798502907</v>
      </c>
    </row>
    <row r="3042" spans="2:20" x14ac:dyDescent="0.2">
      <c r="B3042" s="100">
        <v>43787.541666666664</v>
      </c>
      <c r="C3042" s="98">
        <v>14.146353376883393</v>
      </c>
      <c r="D3042" s="98">
        <f t="shared" si="344"/>
        <v>11.16804696092904</v>
      </c>
      <c r="E3042" s="98">
        <v>51.355277777777779</v>
      </c>
      <c r="F3042" s="98">
        <f t="shared" si="349"/>
        <v>77.895498216822062</v>
      </c>
      <c r="G3042" s="98">
        <v>55411.667283950119</v>
      </c>
      <c r="H3042" s="98">
        <v>20.038552517361111</v>
      </c>
      <c r="I3042" s="98">
        <v>17673.71493055579</v>
      </c>
      <c r="J3042" s="98">
        <f t="shared" si="345"/>
        <v>31.316725260416668</v>
      </c>
      <c r="K3042" s="98">
        <v>0</v>
      </c>
      <c r="L3042" s="98">
        <f t="shared" si="346"/>
        <v>376.45730717036457</v>
      </c>
      <c r="M3042" s="98">
        <f t="shared" si="348"/>
        <v>374.0373373087279</v>
      </c>
      <c r="N3042" s="98">
        <v>10889.058163248697</v>
      </c>
      <c r="O3042" s="98">
        <v>7278.0508333333337</v>
      </c>
      <c r="P3042" s="98">
        <v>395.86453703702324</v>
      </c>
      <c r="Q3042" s="98">
        <v>19.407229866658646</v>
      </c>
      <c r="R3042" s="98">
        <f t="shared" si="350"/>
        <v>21.86336543966172</v>
      </c>
      <c r="S3042" s="98">
        <f t="shared" si="347"/>
        <v>1164.4337919995187</v>
      </c>
      <c r="T3042" s="101">
        <v>15.217371419800653</v>
      </c>
    </row>
    <row r="3043" spans="2:20" x14ac:dyDescent="0.2">
      <c r="B3043" s="100">
        <v>43787.583333333336</v>
      </c>
      <c r="C3043" s="98">
        <v>13.538680474863957</v>
      </c>
      <c r="D3043" s="98">
        <f t="shared" si="344"/>
        <v>11.157828675585476</v>
      </c>
      <c r="E3043" s="98">
        <v>87.283333333333331</v>
      </c>
      <c r="F3043" s="98">
        <f t="shared" si="349"/>
        <v>77.703116272378168</v>
      </c>
      <c r="G3043" s="98">
        <v>59893.144444444442</v>
      </c>
      <c r="H3043" s="98">
        <v>26.72795138888889</v>
      </c>
      <c r="I3043" s="98">
        <v>19103.553557196028</v>
      </c>
      <c r="J3043" s="98">
        <f t="shared" si="345"/>
        <v>60.555381944444441</v>
      </c>
      <c r="K3043" s="98">
        <v>0</v>
      </c>
      <c r="L3043" s="98">
        <f t="shared" si="346"/>
        <v>372.62509463482019</v>
      </c>
      <c r="M3043" s="98">
        <f t="shared" si="348"/>
        <v>373.95930048479909</v>
      </c>
      <c r="N3043" s="98">
        <v>10552.967593180338</v>
      </c>
      <c r="O3043" s="98">
        <v>7240.0141666666668</v>
      </c>
      <c r="P3043" s="98">
        <v>396.03944444444443</v>
      </c>
      <c r="Q3043" s="98">
        <v>23.414349809624255</v>
      </c>
      <c r="R3043" s="98">
        <f t="shared" si="350"/>
        <v>21.953566615443037</v>
      </c>
      <c r="S3043" s="98">
        <f t="shared" si="347"/>
        <v>1404.8609885774554</v>
      </c>
      <c r="T3043" s="101">
        <v>14.4134364140328</v>
      </c>
    </row>
    <row r="3044" spans="2:20" x14ac:dyDescent="0.2">
      <c r="B3044" s="100">
        <v>43787.625</v>
      </c>
      <c r="C3044" s="98">
        <v>13.005903510729162</v>
      </c>
      <c r="D3044" s="98">
        <f t="shared" si="344"/>
        <v>11.136438219265171</v>
      </c>
      <c r="E3044" s="98">
        <v>79.289444444444442</v>
      </c>
      <c r="F3044" s="98">
        <f t="shared" si="349"/>
        <v>78.030826052470744</v>
      </c>
      <c r="G3044" s="98">
        <v>63597.104234971404</v>
      </c>
      <c r="H3044" s="98">
        <v>26.712858072916667</v>
      </c>
      <c r="I3044" s="98">
        <v>20523.680555555555</v>
      </c>
      <c r="J3044" s="98">
        <f t="shared" si="345"/>
        <v>52.576586371527775</v>
      </c>
      <c r="K3044" s="98">
        <v>0</v>
      </c>
      <c r="L3044" s="98">
        <f t="shared" si="346"/>
        <v>376.65583885586506</v>
      </c>
      <c r="M3044" s="98">
        <f t="shared" si="348"/>
        <v>374.19578809145804</v>
      </c>
      <c r="N3044" s="98">
        <v>10242.410351969402</v>
      </c>
      <c r="O3044" s="98">
        <v>7300.4241666666667</v>
      </c>
      <c r="P3044" s="98">
        <v>395.78631481481921</v>
      </c>
      <c r="Q3044" s="98">
        <v>19.130475958954129</v>
      </c>
      <c r="R3044" s="98">
        <f t="shared" si="350"/>
        <v>21.719386879154147</v>
      </c>
      <c r="S3044" s="98">
        <f t="shared" si="347"/>
        <v>1147.8285575372477</v>
      </c>
      <c r="T3044" s="101">
        <v>13.718548352320989</v>
      </c>
    </row>
    <row r="3045" spans="2:20" x14ac:dyDescent="0.2">
      <c r="B3045" s="100">
        <v>43787.666666666664</v>
      </c>
      <c r="C3045" s="98">
        <v>12.746578859733935</v>
      </c>
      <c r="D3045" s="98">
        <f t="shared" si="344"/>
        <v>11.125749332886825</v>
      </c>
      <c r="E3045" s="98">
        <v>52.302777777777777</v>
      </c>
      <c r="F3045" s="98">
        <f t="shared" si="349"/>
        <v>76.152099200618906</v>
      </c>
      <c r="G3045" s="98">
        <v>68174.245338983543</v>
      </c>
      <c r="H3045" s="98">
        <v>26.726019965277779</v>
      </c>
      <c r="I3045" s="98">
        <v>21945.162785185094</v>
      </c>
      <c r="J3045" s="98">
        <f t="shared" si="345"/>
        <v>25.576757812499999</v>
      </c>
      <c r="K3045" s="98">
        <v>0</v>
      </c>
      <c r="L3045" s="98">
        <f t="shared" si="346"/>
        <v>375.31141585703938</v>
      </c>
      <c r="M3045" s="98">
        <f t="shared" si="348"/>
        <v>374.17893662106752</v>
      </c>
      <c r="N3045" s="98">
        <v>10029.006594645181</v>
      </c>
      <c r="O3045" s="98">
        <v>7212.4449999999997</v>
      </c>
      <c r="P3045" s="98">
        <v>395.86020833333333</v>
      </c>
      <c r="Q3045" s="98">
        <v>20.54879247629394</v>
      </c>
      <c r="R3045" s="98">
        <f t="shared" si="350"/>
        <v>21.74869301775351</v>
      </c>
      <c r="S3045" s="98">
        <f t="shared" si="347"/>
        <v>1232.9275485776363</v>
      </c>
      <c r="T3045" s="101">
        <v>13.655683232929894</v>
      </c>
    </row>
    <row r="3046" spans="2:20" x14ac:dyDescent="0.2">
      <c r="B3046" s="100">
        <v>43787.708333333336</v>
      </c>
      <c r="C3046" s="98">
        <v>12.611364745601184</v>
      </c>
      <c r="D3046" s="98">
        <f t="shared" si="344"/>
        <v>11.117666618034916</v>
      </c>
      <c r="E3046" s="98">
        <v>76.915277777777774</v>
      </c>
      <c r="F3046" s="98">
        <f t="shared" si="349"/>
        <v>75.945202499230007</v>
      </c>
      <c r="G3046" s="98">
        <v>71834.749611110921</v>
      </c>
      <c r="H3046" s="98">
        <v>20.075596788194446</v>
      </c>
      <c r="I3046" s="98">
        <v>23382.703025926196</v>
      </c>
      <c r="J3046" s="98">
        <f t="shared" si="345"/>
        <v>56.839680989583329</v>
      </c>
      <c r="K3046" s="98">
        <v>0</v>
      </c>
      <c r="L3046" s="98">
        <f t="shared" si="346"/>
        <v>372.49182647010934</v>
      </c>
      <c r="M3046" s="98">
        <f t="shared" si="348"/>
        <v>374.09451682990306</v>
      </c>
      <c r="N3046" s="98">
        <v>9888.077712198894</v>
      </c>
      <c r="O3046" s="98">
        <v>7277.961666666667</v>
      </c>
      <c r="P3046" s="98">
        <v>396.6092857142869</v>
      </c>
      <c r="Q3046" s="98">
        <v>24.117459244177574</v>
      </c>
      <c r="R3046" s="98">
        <f t="shared" si="350"/>
        <v>21.853503571703758</v>
      </c>
      <c r="S3046" s="98">
        <f t="shared" si="347"/>
        <v>1447.0475546506545</v>
      </c>
      <c r="T3046" s="101">
        <v>12.879980639089498</v>
      </c>
    </row>
    <row r="3047" spans="2:20" x14ac:dyDescent="0.2">
      <c r="B3047" s="100">
        <v>43787.75</v>
      </c>
      <c r="C3047" s="98">
        <v>12.271421091996986</v>
      </c>
      <c r="D3047" s="98">
        <f t="shared" si="344"/>
        <v>11.100556387015034</v>
      </c>
      <c r="E3047" s="98">
        <v>52.211111111111109</v>
      </c>
      <c r="F3047" s="98">
        <f t="shared" si="349"/>
        <v>74.1819501844152</v>
      </c>
      <c r="G3047" s="98">
        <v>76072.415728230801</v>
      </c>
      <c r="H3047" s="98">
        <v>26.742708333333333</v>
      </c>
      <c r="I3047" s="98">
        <v>24811.082168307137</v>
      </c>
      <c r="J3047" s="98">
        <f t="shared" si="345"/>
        <v>25.468402777777776</v>
      </c>
      <c r="K3047" s="98">
        <v>0</v>
      </c>
      <c r="L3047" s="98">
        <f t="shared" si="346"/>
        <v>374.27143905392541</v>
      </c>
      <c r="M3047" s="98">
        <f t="shared" si="348"/>
        <v>374.11877995012759</v>
      </c>
      <c r="N3047" s="98">
        <v>9580.9669205729169</v>
      </c>
      <c r="O3047" s="98">
        <v>7219.8466666666664</v>
      </c>
      <c r="P3047" s="98">
        <v>395.78314814814263</v>
      </c>
      <c r="Q3047" s="98">
        <v>21.511709094217252</v>
      </c>
      <c r="R3047" s="98">
        <f t="shared" si="350"/>
        <v>21.804232735429682</v>
      </c>
      <c r="S3047" s="98">
        <f t="shared" si="347"/>
        <v>1290.702545653035</v>
      </c>
      <c r="T3047" s="101">
        <v>13.216939946483665</v>
      </c>
    </row>
    <row r="3048" spans="2:20" x14ac:dyDescent="0.2">
      <c r="B3048" s="100">
        <v>43787.791666666664</v>
      </c>
      <c r="C3048" s="98">
        <v>12.209667882389493</v>
      </c>
      <c r="D3048" s="98">
        <f t="shared" si="344"/>
        <v>11.069577874282954</v>
      </c>
      <c r="E3048" s="98">
        <v>75.705277777777781</v>
      </c>
      <c r="F3048" s="98">
        <f t="shared" si="349"/>
        <v>73.965889870629425</v>
      </c>
      <c r="G3048" s="98">
        <v>79971.552096434301</v>
      </c>
      <c r="H3048" s="98">
        <v>26.839854600694444</v>
      </c>
      <c r="I3048" s="98">
        <v>26230.519444444446</v>
      </c>
      <c r="J3048" s="98">
        <f t="shared" si="345"/>
        <v>48.865423177083336</v>
      </c>
      <c r="K3048" s="98">
        <v>0</v>
      </c>
      <c r="L3048" s="98">
        <f t="shared" si="346"/>
        <v>372.41436115873353</v>
      </c>
      <c r="M3048" s="98">
        <f t="shared" si="348"/>
        <v>373.97304670779903</v>
      </c>
      <c r="N3048" s="98">
        <v>9462.6310815429679</v>
      </c>
      <c r="O3048" s="98">
        <v>7190.25</v>
      </c>
      <c r="P3048" s="98">
        <v>395.61773148150905</v>
      </c>
      <c r="Q3048" s="98">
        <v>23.203370322775509</v>
      </c>
      <c r="R3048" s="98">
        <f t="shared" si="350"/>
        <v>21.942614511709991</v>
      </c>
      <c r="S3048" s="98">
        <f t="shared" si="347"/>
        <v>1392.2022193665305</v>
      </c>
      <c r="T3048" s="101">
        <v>12.441403444196718</v>
      </c>
    </row>
    <row r="3049" spans="2:20" x14ac:dyDescent="0.2">
      <c r="B3049" s="100">
        <v>43787.833333333336</v>
      </c>
      <c r="C3049" s="98">
        <v>12.686059629652235</v>
      </c>
      <c r="D3049" s="98">
        <f t="shared" si="344"/>
        <v>11.05338493625981</v>
      </c>
      <c r="E3049" s="98">
        <v>43.749722222222225</v>
      </c>
      <c r="F3049" s="98">
        <f t="shared" si="349"/>
        <v>72.848250981740549</v>
      </c>
      <c r="G3049" s="98">
        <v>83513.175444442502</v>
      </c>
      <c r="H3049" s="98">
        <v>26.721028645833332</v>
      </c>
      <c r="I3049" s="98">
        <v>27652.205566666787</v>
      </c>
      <c r="J3049" s="98">
        <f t="shared" si="345"/>
        <v>17.028693576388893</v>
      </c>
      <c r="K3049" s="98">
        <v>0</v>
      </c>
      <c r="L3049" s="98">
        <f t="shared" si="346"/>
        <v>374.16839364627998</v>
      </c>
      <c r="M3049" s="98">
        <f t="shared" si="348"/>
        <v>374.0848083557209</v>
      </c>
      <c r="N3049" s="98">
        <v>9826.7701180013028</v>
      </c>
      <c r="O3049" s="98">
        <v>7189.2683333333334</v>
      </c>
      <c r="P3049" s="98">
        <v>395.96136111109621</v>
      </c>
      <c r="Q3049" s="98">
        <v>21.79296746481624</v>
      </c>
      <c r="R3049" s="98">
        <f t="shared" si="350"/>
        <v>21.814521973869645</v>
      </c>
      <c r="S3049" s="98">
        <f t="shared" si="347"/>
        <v>1307.5780478889744</v>
      </c>
      <c r="T3049" s="101">
        <v>12.732633113241237</v>
      </c>
    </row>
    <row r="3050" spans="2:20" x14ac:dyDescent="0.2">
      <c r="B3050" s="100">
        <v>43787.875</v>
      </c>
      <c r="C3050" s="98">
        <v>13.013251608002207</v>
      </c>
      <c r="D3050" s="98">
        <f t="shared" si="344"/>
        <v>11.052343590963787</v>
      </c>
      <c r="E3050" s="98">
        <v>79.860277777777782</v>
      </c>
      <c r="F3050" s="98">
        <f t="shared" si="349"/>
        <v>72.277215442524508</v>
      </c>
      <c r="G3050" s="98">
        <v>87651.127777777772</v>
      </c>
      <c r="H3050" s="98">
        <v>19.949338107638887</v>
      </c>
      <c r="I3050" s="98">
        <v>29088.322218518075</v>
      </c>
      <c r="J3050" s="98">
        <f t="shared" si="345"/>
        <v>59.910939670138895</v>
      </c>
      <c r="K3050" s="98">
        <v>0</v>
      </c>
      <c r="L3050" s="98">
        <f t="shared" si="346"/>
        <v>373.95042284412102</v>
      </c>
      <c r="M3050" s="98">
        <f t="shared" si="348"/>
        <v>374.0279241948254</v>
      </c>
      <c r="N3050" s="98">
        <v>10100.907833658854</v>
      </c>
      <c r="O3050" s="98">
        <v>7191.2924999999996</v>
      </c>
      <c r="P3050" s="98">
        <v>396.01611111111112</v>
      </c>
      <c r="Q3050" s="98">
        <v>22.065688266990087</v>
      </c>
      <c r="R3050" s="98">
        <f t="shared" si="350"/>
        <v>21.880356752048204</v>
      </c>
      <c r="S3050" s="98">
        <f t="shared" si="347"/>
        <v>1323.9412960194052</v>
      </c>
      <c r="T3050" s="101">
        <v>13.376948942282858</v>
      </c>
    </row>
    <row r="3051" spans="2:20" x14ac:dyDescent="0.2">
      <c r="B3051" s="100">
        <v>43787.916666666664</v>
      </c>
      <c r="C3051" s="98">
        <v>12.819268667139113</v>
      </c>
      <c r="D3051" s="98">
        <f t="shared" si="344"/>
        <v>11.054242776840473</v>
      </c>
      <c r="E3051" s="98">
        <v>77.506388888888893</v>
      </c>
      <c r="F3051" s="98">
        <f t="shared" si="349"/>
        <v>72.52497107859493</v>
      </c>
      <c r="G3051" s="98">
        <v>90962.353482003484</v>
      </c>
      <c r="H3051" s="98">
        <v>26.747743055555556</v>
      </c>
      <c r="I3051" s="98">
        <v>30515.86377589557</v>
      </c>
      <c r="J3051" s="98">
        <f t="shared" si="345"/>
        <v>50.758645833333333</v>
      </c>
      <c r="K3051" s="98">
        <v>0</v>
      </c>
      <c r="L3051" s="98">
        <f t="shared" si="346"/>
        <v>373.00545510120691</v>
      </c>
      <c r="M3051" s="98">
        <f t="shared" si="348"/>
        <v>374.08040174267262</v>
      </c>
      <c r="N3051" s="98">
        <v>10020.208570963541</v>
      </c>
      <c r="O3051" s="98">
        <v>7192.6733333333332</v>
      </c>
      <c r="P3051" s="98">
        <v>396.80351851854061</v>
      </c>
      <c r="Q3051" s="98">
        <v>23.798063417333697</v>
      </c>
      <c r="R3051" s="98">
        <f t="shared" si="350"/>
        <v>21.886214466547599</v>
      </c>
      <c r="S3051" s="98">
        <f t="shared" si="347"/>
        <v>1427.8838050400218</v>
      </c>
      <c r="T3051" s="101">
        <v>13.369979013276104</v>
      </c>
    </row>
    <row r="3052" spans="2:20" x14ac:dyDescent="0.2">
      <c r="B3052" s="100">
        <v>43787.958333333336</v>
      </c>
      <c r="C3052" s="98">
        <v>12.63405123604772</v>
      </c>
      <c r="D3052" s="98">
        <f t="shared" si="344"/>
        <v>11.064072394914055</v>
      </c>
      <c r="E3052" s="98">
        <v>69.379722222222227</v>
      </c>
      <c r="F3052" s="98">
        <f t="shared" si="349"/>
        <v>71.691105337854211</v>
      </c>
      <c r="G3052" s="98">
        <v>96077.495959596097</v>
      </c>
      <c r="H3052" s="98">
        <v>26.740223524305556</v>
      </c>
      <c r="I3052" s="98">
        <v>31935.137222222223</v>
      </c>
      <c r="J3052" s="98">
        <f t="shared" si="345"/>
        <v>42.639498697916672</v>
      </c>
      <c r="K3052" s="98">
        <v>0</v>
      </c>
      <c r="L3052" s="98">
        <f t="shared" si="346"/>
        <v>375.69330017546395</v>
      </c>
      <c r="M3052" s="98">
        <f t="shared" si="348"/>
        <v>374.07207116578525</v>
      </c>
      <c r="N3052" s="98">
        <v>9841.4648209635416</v>
      </c>
      <c r="O3052" s="98">
        <v>7192.4375</v>
      </c>
      <c r="P3052" s="98">
        <v>396.24129629625213</v>
      </c>
      <c r="Q3052" s="98">
        <v>20.547996120788156</v>
      </c>
      <c r="R3052" s="98">
        <f t="shared" si="350"/>
        <v>21.910206694667675</v>
      </c>
      <c r="S3052" s="98">
        <f t="shared" si="347"/>
        <v>1232.8797672472892</v>
      </c>
      <c r="T3052" s="101">
        <v>13.204920735941851</v>
      </c>
    </row>
    <row r="3053" spans="2:20" x14ac:dyDescent="0.2">
      <c r="B3053" s="100">
        <v>43788</v>
      </c>
      <c r="C3053" s="98">
        <v>11.937784408463372</v>
      </c>
      <c r="D3053" s="98">
        <f t="shared" si="344"/>
        <v>11.084749979853157</v>
      </c>
      <c r="E3053" s="98">
        <v>80.42916666666666</v>
      </c>
      <c r="F3053" s="98">
        <f t="shared" si="349"/>
        <v>71.953218763779731</v>
      </c>
      <c r="G3053" s="98">
        <v>100388.35518518586</v>
      </c>
      <c r="H3053" s="98">
        <v>26.700097656250001</v>
      </c>
      <c r="I3053" s="98">
        <v>33356.830285185097</v>
      </c>
      <c r="J3053" s="98">
        <f t="shared" si="345"/>
        <v>53.729069010416659</v>
      </c>
      <c r="K3053" s="98">
        <v>0</v>
      </c>
      <c r="L3053" s="98">
        <f t="shared" si="346"/>
        <v>372.7377239621332</v>
      </c>
      <c r="M3053" s="98">
        <f t="shared" si="348"/>
        <v>374.07350896597421</v>
      </c>
      <c r="N3053" s="98">
        <v>9437.3838444010416</v>
      </c>
      <c r="O3053" s="98">
        <v>7183.2108333333335</v>
      </c>
      <c r="P3053" s="98">
        <v>396.04425925923721</v>
      </c>
      <c r="Q3053" s="98">
        <v>23.306535297104016</v>
      </c>
      <c r="R3053" s="98">
        <f t="shared" si="350"/>
        <v>21.924609172255661</v>
      </c>
      <c r="S3053" s="98">
        <f t="shared" si="347"/>
        <v>1398.392117826241</v>
      </c>
      <c r="T3053" s="101">
        <v>12.796949919992024</v>
      </c>
    </row>
    <row r="3054" spans="2:20" x14ac:dyDescent="0.2">
      <c r="B3054" s="100">
        <v>43788.041666666664</v>
      </c>
      <c r="C3054" s="98">
        <v>10.3207909326796</v>
      </c>
      <c r="D3054" s="98">
        <f t="shared" si="344"/>
        <v>11.101590811116274</v>
      </c>
      <c r="E3054" s="98">
        <v>67.558109756099682</v>
      </c>
      <c r="F3054" s="98">
        <f t="shared" si="349"/>
        <v>71.232468707320905</v>
      </c>
      <c r="G3054" s="98">
        <v>2358.5111111111109</v>
      </c>
      <c r="H3054" s="98">
        <v>20.045214843749999</v>
      </c>
      <c r="I3054" s="98">
        <v>684.86666666666667</v>
      </c>
      <c r="J3054" s="98">
        <f t="shared" si="345"/>
        <v>47.51289491234968</v>
      </c>
      <c r="K3054" s="98">
        <v>0</v>
      </c>
      <c r="L3054" s="98">
        <f t="shared" si="346"/>
        <v>375.64202832678654</v>
      </c>
      <c r="M3054" s="98">
        <f t="shared" si="348"/>
        <v>374.13345693847788</v>
      </c>
      <c r="N3054" s="98">
        <v>8443.9924576822923</v>
      </c>
      <c r="O3054" s="98">
        <v>7183.0633333333335</v>
      </c>
      <c r="P3054" s="98">
        <v>396.36416666666668</v>
      </c>
      <c r="Q3054" s="98">
        <v>20.722138339880104</v>
      </c>
      <c r="R3054" s="98">
        <f t="shared" si="350"/>
        <v>21.878573236789052</v>
      </c>
      <c r="S3054" s="98">
        <f t="shared" si="347"/>
        <v>1243.3283003928063</v>
      </c>
      <c r="T3054" s="101">
        <v>11.81569769215846</v>
      </c>
    </row>
    <row r="3055" spans="2:20" x14ac:dyDescent="0.2">
      <c r="B3055" s="100">
        <v>43788.083333333336</v>
      </c>
      <c r="C3055" s="98">
        <v>8.494892658576136</v>
      </c>
      <c r="D3055" s="98">
        <f t="shared" si="344"/>
        <v>11.109813055318144</v>
      </c>
      <c r="E3055" s="98">
        <v>88.784166666666664</v>
      </c>
      <c r="F3055" s="98">
        <f t="shared" si="349"/>
        <v>71.37602122468202</v>
      </c>
      <c r="G3055" s="98">
        <v>6759.73</v>
      </c>
      <c r="H3055" s="98">
        <v>26.697797309027777</v>
      </c>
      <c r="I3055" s="98">
        <v>1979.7476019701692</v>
      </c>
      <c r="J3055" s="98">
        <f t="shared" si="345"/>
        <v>62.086369357638887</v>
      </c>
      <c r="K3055" s="98">
        <v>0</v>
      </c>
      <c r="L3055" s="98">
        <f t="shared" si="346"/>
        <v>375.89199491772246</v>
      </c>
      <c r="M3055" s="98">
        <f t="shared" si="348"/>
        <v>374.21674707567809</v>
      </c>
      <c r="N3055" s="98">
        <v>7158.8755782063799</v>
      </c>
      <c r="O3055" s="98">
        <v>7184.7016666666668</v>
      </c>
      <c r="P3055" s="98">
        <v>395.98638888888888</v>
      </c>
      <c r="Q3055" s="98">
        <v>20.094393971166411</v>
      </c>
      <c r="R3055" s="98">
        <f t="shared" si="350"/>
        <v>21.79180316131642</v>
      </c>
      <c r="S3055" s="98">
        <f t="shared" si="347"/>
        <v>1205.6636382699846</v>
      </c>
      <c r="T3055" s="101">
        <v>9.8973592457837523</v>
      </c>
    </row>
    <row r="3056" spans="2:20" x14ac:dyDescent="0.2">
      <c r="B3056" s="100">
        <v>43788.125</v>
      </c>
      <c r="C3056" s="98">
        <v>7.2147544002532955</v>
      </c>
      <c r="D3056" s="98">
        <f t="shared" si="344"/>
        <v>11.116992336196361</v>
      </c>
      <c r="E3056" s="98">
        <v>60.317546296293536</v>
      </c>
      <c r="F3056" s="98">
        <f t="shared" si="349"/>
        <v>71.494275468509059</v>
      </c>
      <c r="G3056" s="98">
        <v>11251.99575471547</v>
      </c>
      <c r="H3056" s="98">
        <v>26.685970052083334</v>
      </c>
      <c r="I3056" s="98">
        <v>3400.25</v>
      </c>
      <c r="J3056" s="98">
        <f t="shared" si="345"/>
        <v>33.631576244210201</v>
      </c>
      <c r="K3056" s="98">
        <v>0</v>
      </c>
      <c r="L3056" s="98">
        <f t="shared" si="346"/>
        <v>373.22637874520075</v>
      </c>
      <c r="M3056" s="98">
        <f t="shared" si="348"/>
        <v>374.26028343872991</v>
      </c>
      <c r="N3056" s="98">
        <v>6239.2061450195315</v>
      </c>
      <c r="O3056" s="98">
        <v>7177.4033333333336</v>
      </c>
      <c r="P3056" s="98">
        <v>396.21712962963517</v>
      </c>
      <c r="Q3056" s="98">
        <v>22.990750884434416</v>
      </c>
      <c r="R3056" s="98">
        <f t="shared" si="350"/>
        <v>21.761017569869662</v>
      </c>
      <c r="S3056" s="98">
        <f t="shared" si="347"/>
        <v>1379.4450530660649</v>
      </c>
      <c r="T3056" s="101">
        <v>8.1616480497520794</v>
      </c>
    </row>
    <row r="3057" spans="2:20" x14ac:dyDescent="0.2">
      <c r="B3057" s="100">
        <v>43788.166666666664</v>
      </c>
      <c r="C3057" s="98">
        <v>6.3032252113556666</v>
      </c>
      <c r="D3057" s="98">
        <f t="shared" si="344"/>
        <v>11.12107003883696</v>
      </c>
      <c r="E3057" s="98">
        <v>86.134166666666673</v>
      </c>
      <c r="F3057" s="98">
        <f t="shared" si="349"/>
        <v>71.368208173536019</v>
      </c>
      <c r="G3057" s="98">
        <v>15848.955555555556</v>
      </c>
      <c r="H3057" s="98">
        <v>26.668598090277779</v>
      </c>
      <c r="I3057" s="98">
        <v>4821.787986111186</v>
      </c>
      <c r="J3057" s="98">
        <f t="shared" si="345"/>
        <v>59.46556857638889</v>
      </c>
      <c r="K3057" s="98">
        <v>0</v>
      </c>
      <c r="L3057" s="98">
        <f t="shared" si="346"/>
        <v>375.83022146762244</v>
      </c>
      <c r="M3057" s="98">
        <f t="shared" si="348"/>
        <v>374.31673405649138</v>
      </c>
      <c r="N3057" s="98">
        <v>5606.8143155924481</v>
      </c>
      <c r="O3057" s="98">
        <v>7174.7624999999998</v>
      </c>
      <c r="P3057" s="98">
        <v>396.09555555555556</v>
      </c>
      <c r="Q3057" s="98">
        <v>20.265334087933102</v>
      </c>
      <c r="R3057" s="98">
        <f t="shared" si="350"/>
        <v>21.708830069392615</v>
      </c>
      <c r="S3057" s="98">
        <f t="shared" si="347"/>
        <v>1215.920045275986</v>
      </c>
      <c r="T3057" s="101">
        <v>7.1452920851492348</v>
      </c>
    </row>
    <row r="3058" spans="2:20" x14ac:dyDescent="0.2">
      <c r="B3058" s="100">
        <v>43788.208333333336</v>
      </c>
      <c r="C3058" s="98">
        <v>5.7805249710849278</v>
      </c>
      <c r="D3058" s="98">
        <f t="shared" si="344"/>
        <v>11.126592198289268</v>
      </c>
      <c r="E3058" s="98">
        <v>78.194166666666661</v>
      </c>
      <c r="F3058" s="98">
        <f t="shared" si="349"/>
        <v>72.050835488350828</v>
      </c>
      <c r="G3058" s="98">
        <v>19784.604132791097</v>
      </c>
      <c r="H3058" s="98">
        <v>20.013802083333335</v>
      </c>
      <c r="I3058" s="98">
        <v>6258.7335814817498</v>
      </c>
      <c r="J3058" s="98">
        <f t="shared" si="345"/>
        <v>58.180364583333329</v>
      </c>
      <c r="K3058" s="98">
        <v>0</v>
      </c>
      <c r="L3058" s="98">
        <f t="shared" si="346"/>
        <v>373.3760728149033</v>
      </c>
      <c r="M3058" s="98">
        <f t="shared" si="348"/>
        <v>374.30250034431447</v>
      </c>
      <c r="N3058" s="98">
        <v>5317.6343648274742</v>
      </c>
      <c r="O3058" s="98">
        <v>7171.085</v>
      </c>
      <c r="P3058" s="98">
        <v>395.60586111110115</v>
      </c>
      <c r="Q3058" s="98">
        <v>22.229788296197853</v>
      </c>
      <c r="R3058" s="98">
        <f t="shared" si="350"/>
        <v>21.697189167367885</v>
      </c>
      <c r="S3058" s="98">
        <f t="shared" si="347"/>
        <v>1333.7872977718712</v>
      </c>
      <c r="T3058" s="101">
        <v>6.6407324176103186</v>
      </c>
    </row>
    <row r="3059" spans="2:20" x14ac:dyDescent="0.2">
      <c r="B3059" s="100">
        <v>43788.25</v>
      </c>
      <c r="C3059" s="98">
        <v>5.5081213061548056</v>
      </c>
      <c r="D3059" s="98">
        <f t="shared" si="344"/>
        <v>11.132677096273241</v>
      </c>
      <c r="E3059" s="98">
        <v>64.332592592769203</v>
      </c>
      <c r="F3059" s="98">
        <f t="shared" si="349"/>
        <v>71.189230550086577</v>
      </c>
      <c r="G3059" s="98">
        <v>24564.301131687163</v>
      </c>
      <c r="H3059" s="98">
        <v>26.602387152777776</v>
      </c>
      <c r="I3059" s="98">
        <v>7687.3851518364418</v>
      </c>
      <c r="J3059" s="98">
        <f t="shared" si="345"/>
        <v>37.730205439991423</v>
      </c>
      <c r="K3059" s="98">
        <v>0</v>
      </c>
      <c r="L3059" s="98">
        <f t="shared" si="346"/>
        <v>372.00094068933691</v>
      </c>
      <c r="M3059" s="98">
        <f t="shared" si="348"/>
        <v>374.17514094192438</v>
      </c>
      <c r="N3059" s="98">
        <v>5328.0294026692709</v>
      </c>
      <c r="O3059" s="98">
        <v>7171.5375000000004</v>
      </c>
      <c r="P3059" s="98">
        <v>396.01583333333332</v>
      </c>
      <c r="Q3059" s="98">
        <v>24.014892643996411</v>
      </c>
      <c r="R3059" s="98">
        <f t="shared" si="350"/>
        <v>21.841508446300306</v>
      </c>
      <c r="S3059" s="98">
        <f t="shared" si="347"/>
        <v>1440.8935586397847</v>
      </c>
      <c r="T3059" s="101">
        <v>6.4689426319332171</v>
      </c>
    </row>
    <row r="3060" spans="2:20" x14ac:dyDescent="0.2">
      <c r="B3060" s="100">
        <v>43788.291666666664</v>
      </c>
      <c r="C3060" s="98">
        <v>5.690846668084462</v>
      </c>
      <c r="D3060" s="98">
        <f t="shared" ref="D3060:D3123" si="351">AVERAGE(C3037:C3060)</f>
        <v>11.134910006513062</v>
      </c>
      <c r="E3060" s="98">
        <v>76.702777777777783</v>
      </c>
      <c r="F3060" s="98">
        <f t="shared" si="349"/>
        <v>71.632806215595835</v>
      </c>
      <c r="G3060" s="98">
        <v>28476.918518518862</v>
      </c>
      <c r="H3060" s="98">
        <v>26.551030815972222</v>
      </c>
      <c r="I3060" s="98">
        <v>9107.3277777777785</v>
      </c>
      <c r="J3060" s="98">
        <f t="shared" si="345"/>
        <v>50.151746961805557</v>
      </c>
      <c r="K3060" s="98">
        <v>0</v>
      </c>
      <c r="L3060" s="98">
        <f t="shared" si="346"/>
        <v>374.65568908488586</v>
      </c>
      <c r="M3060" s="98">
        <f t="shared" si="348"/>
        <v>374.13566064862965</v>
      </c>
      <c r="N3060" s="98">
        <v>5368.1103487141927</v>
      </c>
      <c r="O3060" s="98">
        <v>7171.7008333333333</v>
      </c>
      <c r="P3060" s="98">
        <v>395.63898148149252</v>
      </c>
      <c r="Q3060" s="98">
        <v>20.983292396606672</v>
      </c>
      <c r="R3060" s="98">
        <f t="shared" si="350"/>
        <v>21.869742597620277</v>
      </c>
      <c r="S3060" s="98">
        <f t="shared" si="347"/>
        <v>1258.9975437964004</v>
      </c>
      <c r="T3060" s="101">
        <v>6.5900539826017077</v>
      </c>
    </row>
    <row r="3061" spans="2:20" x14ac:dyDescent="0.2">
      <c r="B3061" s="100">
        <v>43788.333333333336</v>
      </c>
      <c r="C3061" s="98">
        <v>7.3162510974130583</v>
      </c>
      <c r="D3061" s="98">
        <f t="shared" si="351"/>
        <v>11.142263992890813</v>
      </c>
      <c r="E3061" s="98">
        <v>62.48563492063019</v>
      </c>
      <c r="F3061" s="98">
        <f t="shared" si="349"/>
        <v>70.62591909037333</v>
      </c>
      <c r="G3061" s="98">
        <v>33089.750949671994</v>
      </c>
      <c r="H3061" s="98">
        <v>26.468377459491119</v>
      </c>
      <c r="I3061" s="98">
        <v>10528.068637963062</v>
      </c>
      <c r="J3061" s="98">
        <f t="shared" si="345"/>
        <v>36.017257461139067</v>
      </c>
      <c r="K3061" s="98">
        <v>0</v>
      </c>
      <c r="L3061" s="98">
        <f t="shared" si="346"/>
        <v>372.35014963369815</v>
      </c>
      <c r="M3061" s="98">
        <f t="shared" si="348"/>
        <v>374.11389195638077</v>
      </c>
      <c r="N3061" s="98">
        <v>6408.1102217610678</v>
      </c>
      <c r="O3061" s="98">
        <v>7171.71</v>
      </c>
      <c r="P3061" s="98">
        <v>395.6107407406966</v>
      </c>
      <c r="Q3061" s="98">
        <v>23.260591106998422</v>
      </c>
      <c r="R3061" s="98">
        <f t="shared" si="350"/>
        <v>21.889713450361086</v>
      </c>
      <c r="S3061" s="98">
        <f t="shared" si="347"/>
        <v>1395.6354664199052</v>
      </c>
      <c r="T3061" s="101">
        <v>7.4754957277392453</v>
      </c>
    </row>
    <row r="3062" spans="2:20" x14ac:dyDescent="0.2">
      <c r="B3062" s="100">
        <v>43788.375</v>
      </c>
      <c r="C3062" s="98">
        <v>11.891610327982656</v>
      </c>
      <c r="D3062" s="98">
        <f t="shared" si="351"/>
        <v>11.161350994570249</v>
      </c>
      <c r="E3062" s="98">
        <v>86.157347204161255</v>
      </c>
      <c r="F3062" s="98">
        <f t="shared" si="349"/>
        <v>71.944831374673996</v>
      </c>
      <c r="G3062" s="98">
        <v>37720.400766264531</v>
      </c>
      <c r="H3062" s="98">
        <v>15.380016208923969</v>
      </c>
      <c r="I3062" s="98">
        <v>12030.052295188667</v>
      </c>
      <c r="J3062" s="98">
        <f t="shared" si="345"/>
        <v>70.777330995237293</v>
      </c>
      <c r="K3062" s="98">
        <v>0</v>
      </c>
      <c r="L3062" s="98">
        <f t="shared" si="346"/>
        <v>374.26506372348126</v>
      </c>
      <c r="M3062" s="98">
        <f t="shared" si="348"/>
        <v>374.06941267795378</v>
      </c>
      <c r="N3062" s="98">
        <v>9434.4409260670727</v>
      </c>
      <c r="O3062" s="98">
        <v>7228.8634146341465</v>
      </c>
      <c r="P3062" s="98">
        <v>395.95597079037162</v>
      </c>
      <c r="Q3062" s="98">
        <v>21.690907066890365</v>
      </c>
      <c r="R3062" s="98">
        <f t="shared" si="350"/>
        <v>21.930776388262526</v>
      </c>
      <c r="S3062" s="98">
        <f t="shared" si="347"/>
        <v>1301.4544240134219</v>
      </c>
      <c r="T3062" s="101">
        <v>10.478005193139627</v>
      </c>
    </row>
    <row r="3063" spans="2:20" x14ac:dyDescent="0.2">
      <c r="B3063" s="100">
        <v>43788.416666666664</v>
      </c>
      <c r="C3063" s="98">
        <v>15.36054162396325</v>
      </c>
      <c r="D3063" s="98">
        <f t="shared" si="351"/>
        <v>11.164186904084765</v>
      </c>
      <c r="E3063" s="98">
        <v>58.918197399514419</v>
      </c>
      <c r="F3063" s="98">
        <f t="shared" si="349"/>
        <v>71.279640525579694</v>
      </c>
      <c r="G3063" s="98">
        <v>41523.210751030645</v>
      </c>
      <c r="H3063" s="98">
        <v>26.496061197916667</v>
      </c>
      <c r="I3063" s="98">
        <v>13395.643684951929</v>
      </c>
      <c r="J3063" s="98">
        <f t="shared" si="345"/>
        <v>32.422136201597752</v>
      </c>
      <c r="K3063" s="98">
        <v>0</v>
      </c>
      <c r="L3063" s="98">
        <f t="shared" si="346"/>
        <v>376.20275448802261</v>
      </c>
      <c r="M3063" s="98">
        <f t="shared" si="348"/>
        <v>374.1297025397032</v>
      </c>
      <c r="N3063" s="98">
        <v>11766.199230143229</v>
      </c>
      <c r="O3063" s="98">
        <v>7659.4674999999997</v>
      </c>
      <c r="P3063" s="98">
        <v>396.14277777777778</v>
      </c>
      <c r="Q3063" s="98">
        <v>19.940023289755189</v>
      </c>
      <c r="R3063" s="98">
        <f t="shared" si="350"/>
        <v>21.875729582068754</v>
      </c>
      <c r="S3063" s="98">
        <f t="shared" si="347"/>
        <v>1196.4013973853114</v>
      </c>
      <c r="T3063" s="101">
        <v>14.592699803685278</v>
      </c>
    </row>
    <row r="3064" spans="2:20" x14ac:dyDescent="0.2">
      <c r="B3064" s="100">
        <v>43788.458333333336</v>
      </c>
      <c r="C3064" s="98">
        <v>15.588574298046943</v>
      </c>
      <c r="D3064" s="98">
        <f t="shared" si="351"/>
        <v>11.167199787453647</v>
      </c>
      <c r="E3064" s="98">
        <v>98.858333333333334</v>
      </c>
      <c r="F3064" s="98">
        <f t="shared" si="349"/>
        <v>72.779235432987107</v>
      </c>
      <c r="G3064" s="98">
        <v>46364.855555555558</v>
      </c>
      <c r="H3064" s="98">
        <v>26.511273871527777</v>
      </c>
      <c r="I3064" s="98">
        <v>14814.906666666666</v>
      </c>
      <c r="J3064" s="98">
        <f t="shared" si="345"/>
        <v>72.347059461805557</v>
      </c>
      <c r="K3064" s="98">
        <v>0</v>
      </c>
      <c r="L3064" s="98">
        <f t="shared" si="346"/>
        <v>376.76486971889932</v>
      </c>
      <c r="M3064" s="98">
        <f t="shared" si="348"/>
        <v>374.32457481260013</v>
      </c>
      <c r="N3064" s="98">
        <v>11770.578971354167</v>
      </c>
      <c r="O3064" s="98">
        <v>7686.7941666666666</v>
      </c>
      <c r="P3064" s="98">
        <v>396.06203703703153</v>
      </c>
      <c r="Q3064" s="98">
        <v>19.297167318132189</v>
      </c>
      <c r="R3064" s="98">
        <f t="shared" si="350"/>
        <v>21.68254326596352</v>
      </c>
      <c r="S3064" s="98">
        <f t="shared" si="347"/>
        <v>1157.8300390879313</v>
      </c>
      <c r="T3064" s="101">
        <v>16.016325001219908</v>
      </c>
    </row>
    <row r="3065" spans="2:20" x14ac:dyDescent="0.2">
      <c r="B3065" s="100">
        <v>43788.5</v>
      </c>
      <c r="C3065" s="98">
        <v>14.35228835441586</v>
      </c>
      <c r="D3065" s="98">
        <f t="shared" si="351"/>
        <v>11.143450305896392</v>
      </c>
      <c r="E3065" s="98">
        <v>90.022483660127548</v>
      </c>
      <c r="F3065" s="98">
        <f t="shared" si="349"/>
        <v>72.685554196603533</v>
      </c>
      <c r="G3065" s="98">
        <v>50914.601915703883</v>
      </c>
      <c r="H3065" s="98">
        <v>26.562919560185563</v>
      </c>
      <c r="I3065" s="98">
        <v>16236.258051851939</v>
      </c>
      <c r="J3065" s="98">
        <f t="shared" si="345"/>
        <v>63.459564099941986</v>
      </c>
      <c r="K3065" s="98">
        <v>0</v>
      </c>
      <c r="L3065" s="98">
        <f t="shared" si="346"/>
        <v>373.38595782755795</v>
      </c>
      <c r="M3065" s="98">
        <f t="shared" si="348"/>
        <v>374.30727918200756</v>
      </c>
      <c r="N3065" s="98">
        <v>11289.439760335286</v>
      </c>
      <c r="O3065" s="98">
        <v>7546.0749999999998</v>
      </c>
      <c r="P3065" s="98">
        <v>396.0675</v>
      </c>
      <c r="Q3065" s="98">
        <v>22.681542172442036</v>
      </c>
      <c r="R3065" s="98">
        <f t="shared" si="350"/>
        <v>21.708977454756944</v>
      </c>
      <c r="S3065" s="98">
        <f t="shared" si="347"/>
        <v>1360.8925303465221</v>
      </c>
      <c r="T3065" s="101">
        <v>15.656737023108224</v>
      </c>
    </row>
    <row r="3066" spans="2:20" x14ac:dyDescent="0.2">
      <c r="B3066" s="100">
        <v>43788.541666666664</v>
      </c>
      <c r="C3066" s="98">
        <v>13.99822257377466</v>
      </c>
      <c r="D3066" s="98">
        <f t="shared" si="351"/>
        <v>11.137278189100195</v>
      </c>
      <c r="E3066" s="98">
        <v>35.014629629585478</v>
      </c>
      <c r="F3066" s="98">
        <f t="shared" si="349"/>
        <v>72.004693857095518</v>
      </c>
      <c r="G3066" s="98">
        <v>55399.11010638078</v>
      </c>
      <c r="H3066" s="98">
        <v>20.006542968750001</v>
      </c>
      <c r="I3066" s="98">
        <v>17672.823977777825</v>
      </c>
      <c r="J3066" s="98">
        <f t="shared" si="345"/>
        <v>15.008086660835477</v>
      </c>
      <c r="K3066" s="98">
        <v>0</v>
      </c>
      <c r="L3066" s="98">
        <f t="shared" si="346"/>
        <v>373.42400985333239</v>
      </c>
      <c r="M3066" s="98">
        <f t="shared" si="348"/>
        <v>374.18089179379785</v>
      </c>
      <c r="N3066" s="98">
        <v>11031.128932698568</v>
      </c>
      <c r="O3066" s="98">
        <v>7336.6125000000002</v>
      </c>
      <c r="P3066" s="98">
        <v>396.19148148152561</v>
      </c>
      <c r="Q3066" s="98">
        <v>22.767471628193228</v>
      </c>
      <c r="R3066" s="98">
        <f t="shared" si="350"/>
        <v>21.848987528154222</v>
      </c>
      <c r="S3066" s="98">
        <f t="shared" si="347"/>
        <v>1366.0482976915937</v>
      </c>
      <c r="T3066" s="101">
        <v>15.033969091036319</v>
      </c>
    </row>
    <row r="3067" spans="2:20" x14ac:dyDescent="0.2">
      <c r="B3067" s="100">
        <v>43788.583333333336</v>
      </c>
      <c r="C3067" s="98">
        <v>13.537515930864545</v>
      </c>
      <c r="D3067" s="98">
        <f t="shared" si="351"/>
        <v>11.137229666433555</v>
      </c>
      <c r="E3067" s="98">
        <v>59.241611111097868</v>
      </c>
      <c r="F3067" s="98">
        <f t="shared" si="349"/>
        <v>70.836288764502385</v>
      </c>
      <c r="G3067" s="98">
        <v>58461.933414236708</v>
      </c>
      <c r="H3067" s="98">
        <v>26.499869791666665</v>
      </c>
      <c r="I3067" s="98">
        <v>19101.07372881411</v>
      </c>
      <c r="J3067" s="98">
        <f t="shared" si="345"/>
        <v>32.741741319431199</v>
      </c>
      <c r="K3067" s="98">
        <v>0</v>
      </c>
      <c r="L3067" s="98">
        <f t="shared" si="346"/>
        <v>374.97616444456395</v>
      </c>
      <c r="M3067" s="98">
        <f t="shared" si="348"/>
        <v>374.27885303587055</v>
      </c>
      <c r="N3067" s="98">
        <v>10652.006572265625</v>
      </c>
      <c r="O3067" s="98">
        <v>7325.2591666666667</v>
      </c>
      <c r="P3067" s="98">
        <v>395.91916666666668</v>
      </c>
      <c r="Q3067" s="98">
        <v>20.943002222102756</v>
      </c>
      <c r="R3067" s="98">
        <f t="shared" si="350"/>
        <v>21.746014712007494</v>
      </c>
      <c r="S3067" s="98">
        <f t="shared" si="347"/>
        <v>1256.5801333261654</v>
      </c>
      <c r="T3067" s="101">
        <v>14.639332699010588</v>
      </c>
    </row>
    <row r="3068" spans="2:20" x14ac:dyDescent="0.2">
      <c r="B3068" s="100">
        <v>43788.625</v>
      </c>
      <c r="C3068" s="98">
        <v>12.992568769190047</v>
      </c>
      <c r="D3068" s="98">
        <f t="shared" si="351"/>
        <v>11.136674052202759</v>
      </c>
      <c r="E3068" s="98">
        <v>91.715277777777771</v>
      </c>
      <c r="F3068" s="98">
        <f t="shared" si="349"/>
        <v>71.354031820057926</v>
      </c>
      <c r="G3068" s="98">
        <v>63241.288888888892</v>
      </c>
      <c r="H3068" s="98">
        <v>26.516514756944446</v>
      </c>
      <c r="I3068" s="98">
        <v>20520.958611111109</v>
      </c>
      <c r="J3068" s="98">
        <f t="shared" si="345"/>
        <v>65.198763020833326</v>
      </c>
      <c r="K3068" s="98">
        <v>0</v>
      </c>
      <c r="L3068" s="98">
        <f t="shared" si="346"/>
        <v>374.08642974694158</v>
      </c>
      <c r="M3068" s="98">
        <f t="shared" si="348"/>
        <v>374.17179432299872</v>
      </c>
      <c r="N3068" s="98">
        <v>10281.78644124349</v>
      </c>
      <c r="O3068" s="98">
        <v>7287.5083333333332</v>
      </c>
      <c r="P3068" s="98">
        <v>395.76805555555558</v>
      </c>
      <c r="Q3068" s="98">
        <v>21.681625808613997</v>
      </c>
      <c r="R3068" s="98">
        <f t="shared" si="350"/>
        <v>21.852312622409983</v>
      </c>
      <c r="S3068" s="98">
        <f t="shared" si="347"/>
        <v>1300.8975485168398</v>
      </c>
      <c r="T3068" s="101">
        <v>14.141501109507971</v>
      </c>
    </row>
    <row r="3069" spans="2:20" x14ac:dyDescent="0.2">
      <c r="B3069" s="100">
        <v>43788.666666666664</v>
      </c>
      <c r="C3069" s="98">
        <v>12.609979523728706</v>
      </c>
      <c r="D3069" s="98">
        <f t="shared" si="351"/>
        <v>11.13098241320254</v>
      </c>
      <c r="E3069" s="98">
        <v>76.577430555555551</v>
      </c>
      <c r="F3069" s="98">
        <f t="shared" si="349"/>
        <v>72.365475685798671</v>
      </c>
      <c r="G3069" s="98">
        <v>66898.603165371678</v>
      </c>
      <c r="H3069" s="98">
        <v>26.600571469907784</v>
      </c>
      <c r="I3069" s="98">
        <v>21942.225784259346</v>
      </c>
      <c r="J3069" s="98">
        <f t="shared" si="345"/>
        <v>49.976859085647767</v>
      </c>
      <c r="K3069" s="98">
        <v>0</v>
      </c>
      <c r="L3069" s="98">
        <f t="shared" si="346"/>
        <v>372.23482779873325</v>
      </c>
      <c r="M3069" s="98">
        <f t="shared" si="348"/>
        <v>374.04360315390267</v>
      </c>
      <c r="N3069" s="98">
        <v>9985.7371476236985</v>
      </c>
      <c r="O3069" s="98">
        <v>7190.7566666666671</v>
      </c>
      <c r="P3069" s="98">
        <v>395.95620370371472</v>
      </c>
      <c r="Q3069" s="98">
        <v>23.721375904981461</v>
      </c>
      <c r="R3069" s="98">
        <f t="shared" si="350"/>
        <v>21.984503598605297</v>
      </c>
      <c r="S3069" s="98">
        <f t="shared" si="347"/>
        <v>1423.2825542988876</v>
      </c>
      <c r="T3069" s="101">
        <v>13.297581750949224</v>
      </c>
    </row>
    <row r="3070" spans="2:20" x14ac:dyDescent="0.2">
      <c r="B3070" s="100">
        <v>43788.708333333336</v>
      </c>
      <c r="C3070" s="98">
        <v>12.172278192805178</v>
      </c>
      <c r="D3070" s="98">
        <f t="shared" si="351"/>
        <v>11.112687140169372</v>
      </c>
      <c r="E3070" s="98">
        <v>62.117777777777775</v>
      </c>
      <c r="F3070" s="98">
        <f t="shared" si="349"/>
        <v>71.748913185798671</v>
      </c>
      <c r="G3070" s="98">
        <v>71925.616666666669</v>
      </c>
      <c r="H3070" s="98">
        <v>20.004600694444445</v>
      </c>
      <c r="I3070" s="98">
        <v>23378.653218518819</v>
      </c>
      <c r="J3070" s="98">
        <f t="shared" si="345"/>
        <v>42.113177083333326</v>
      </c>
      <c r="K3070" s="98">
        <v>0</v>
      </c>
      <c r="L3070" s="98">
        <f t="shared" si="346"/>
        <v>375.16924460749658</v>
      </c>
      <c r="M3070" s="98">
        <f t="shared" si="348"/>
        <v>374.15516224296044</v>
      </c>
      <c r="N3070" s="98">
        <v>9639.7406909179681</v>
      </c>
      <c r="O3070" s="98">
        <v>7183.1791666666668</v>
      </c>
      <c r="P3070" s="98">
        <v>395.82703703701497</v>
      </c>
      <c r="Q3070" s="98">
        <v>20.65779242951837</v>
      </c>
      <c r="R3070" s="98">
        <f t="shared" si="350"/>
        <v>21.840350814661164</v>
      </c>
      <c r="S3070" s="98">
        <f t="shared" si="347"/>
        <v>1239.4675457711021</v>
      </c>
      <c r="T3070" s="101">
        <v>12.984117001567567</v>
      </c>
    </row>
    <row r="3071" spans="2:20" x14ac:dyDescent="0.2">
      <c r="B3071" s="100">
        <v>43788.75</v>
      </c>
      <c r="C3071" s="98">
        <v>11.897533391846551</v>
      </c>
      <c r="D3071" s="98">
        <f t="shared" si="351"/>
        <v>11.097108485996436</v>
      </c>
      <c r="E3071" s="98">
        <v>74.653888888888886</v>
      </c>
      <c r="F3071" s="98">
        <f t="shared" si="349"/>
        <v>72.684028926539412</v>
      </c>
      <c r="G3071" s="98">
        <v>75485.482962963753</v>
      </c>
      <c r="H3071" s="98">
        <v>26.554427083333334</v>
      </c>
      <c r="I3071" s="98">
        <v>24806.36741054611</v>
      </c>
      <c r="J3071" s="98">
        <f t="shared" si="345"/>
        <v>48.099461805555549</v>
      </c>
      <c r="K3071" s="98">
        <v>0</v>
      </c>
      <c r="L3071" s="98">
        <f t="shared" si="346"/>
        <v>375.15146913926634</v>
      </c>
      <c r="M3071" s="98">
        <f t="shared" si="348"/>
        <v>374.19183016318294</v>
      </c>
      <c r="N3071" s="98">
        <v>9399.6163460286461</v>
      </c>
      <c r="O3071" s="98">
        <v>7181.96</v>
      </c>
      <c r="P3071" s="98">
        <v>396.02490740736323</v>
      </c>
      <c r="Q3071" s="98">
        <v>20.873438268096912</v>
      </c>
      <c r="R3071" s="98">
        <f t="shared" si="350"/>
        <v>21.813756196906152</v>
      </c>
      <c r="S3071" s="98">
        <f t="shared" si="347"/>
        <v>1252.4062960858148</v>
      </c>
      <c r="T3071" s="101">
        <v>12.423893483390307</v>
      </c>
    </row>
    <row r="3072" spans="2:20" x14ac:dyDescent="0.2">
      <c r="B3072" s="100">
        <v>43788.791666666664</v>
      </c>
      <c r="C3072" s="98">
        <v>12.066828524557771</v>
      </c>
      <c r="D3072" s="98">
        <f t="shared" si="351"/>
        <v>11.091156846086783</v>
      </c>
      <c r="E3072" s="98">
        <v>67.878055555555562</v>
      </c>
      <c r="F3072" s="98">
        <f t="shared" si="349"/>
        <v>72.357894667280164</v>
      </c>
      <c r="G3072" s="98">
        <v>80351.752165719605</v>
      </c>
      <c r="H3072" s="98">
        <v>26.60261501736111</v>
      </c>
      <c r="I3072" s="98">
        <v>26226.94027777778</v>
      </c>
      <c r="J3072" s="98">
        <f t="shared" si="345"/>
        <v>41.275440538194452</v>
      </c>
      <c r="K3072" s="98">
        <v>0</v>
      </c>
      <c r="L3072" s="98">
        <f t="shared" si="346"/>
        <v>371.75986715559742</v>
      </c>
      <c r="M3072" s="98">
        <f t="shared" si="348"/>
        <v>374.16455957971897</v>
      </c>
      <c r="N3072" s="98">
        <v>9408.641247558593</v>
      </c>
      <c r="O3072" s="98">
        <v>7176.8658333333333</v>
      </c>
      <c r="P3072" s="98">
        <v>395.9422222222222</v>
      </c>
      <c r="Q3072" s="98">
        <v>24.18235506662478</v>
      </c>
      <c r="R3072" s="98">
        <f t="shared" si="350"/>
        <v>21.854547227899872</v>
      </c>
      <c r="S3072" s="98">
        <f t="shared" si="347"/>
        <v>1450.9413039974868</v>
      </c>
      <c r="T3072" s="101">
        <v>12.412389999019602</v>
      </c>
    </row>
    <row r="3073" spans="2:20" x14ac:dyDescent="0.2">
      <c r="B3073" s="100">
        <v>43788.833333333336</v>
      </c>
      <c r="C3073" s="98">
        <v>12.511409627695231</v>
      </c>
      <c r="D3073" s="98">
        <f t="shared" si="351"/>
        <v>11.083879762671907</v>
      </c>
      <c r="E3073" s="98">
        <v>97.052361111111111</v>
      </c>
      <c r="F3073" s="98">
        <f t="shared" si="349"/>
        <v>74.578837954317194</v>
      </c>
      <c r="G3073" s="98">
        <v>85204.99615384631</v>
      </c>
      <c r="H3073" s="98">
        <v>26.742860243055556</v>
      </c>
      <c r="I3073" s="98">
        <v>27647.166422222192</v>
      </c>
      <c r="J3073" s="98">
        <f t="shared" si="345"/>
        <v>70.309500868055551</v>
      </c>
      <c r="K3073" s="98">
        <v>0</v>
      </c>
      <c r="L3073" s="98">
        <f t="shared" si="346"/>
        <v>376.3937931011576</v>
      </c>
      <c r="M3073" s="98">
        <f t="shared" si="348"/>
        <v>374.25728455700551</v>
      </c>
      <c r="N3073" s="98">
        <v>9779.471944986979</v>
      </c>
      <c r="O3073" s="98">
        <v>7177.8833333333332</v>
      </c>
      <c r="P3073" s="98">
        <v>396.57574074072971</v>
      </c>
      <c r="Q3073" s="98">
        <v>20.181947639572122</v>
      </c>
      <c r="R3073" s="98">
        <f t="shared" si="350"/>
        <v>21.787421401848036</v>
      </c>
      <c r="S3073" s="98">
        <f t="shared" si="347"/>
        <v>1210.9168583743274</v>
      </c>
      <c r="T3073" s="101">
        <v>12.69802901056052</v>
      </c>
    </row>
    <row r="3074" spans="2:20" x14ac:dyDescent="0.2">
      <c r="B3074" s="100">
        <v>43788.875</v>
      </c>
      <c r="C3074" s="98">
        <v>12.781259090517544</v>
      </c>
      <c r="D3074" s="98">
        <f t="shared" si="351"/>
        <v>11.074213407776712</v>
      </c>
      <c r="E3074" s="98">
        <v>64.399636752154265</v>
      </c>
      <c r="F3074" s="98">
        <f t="shared" si="349"/>
        <v>73.934644578249546</v>
      </c>
      <c r="G3074" s="98">
        <v>90118.687648327948</v>
      </c>
      <c r="H3074" s="98">
        <v>20.006792534722223</v>
      </c>
      <c r="I3074" s="98">
        <v>29085.088137963328</v>
      </c>
      <c r="J3074" s="98">
        <f t="shared" si="345"/>
        <v>44.392844217432042</v>
      </c>
      <c r="K3074" s="98">
        <v>0</v>
      </c>
      <c r="L3074" s="98">
        <f t="shared" si="346"/>
        <v>373.37586952314729</v>
      </c>
      <c r="M3074" s="98">
        <f t="shared" si="348"/>
        <v>374.23334483529834</v>
      </c>
      <c r="N3074" s="98">
        <v>9990.5890820312507</v>
      </c>
      <c r="O3074" s="98">
        <v>7181.3116666666665</v>
      </c>
      <c r="P3074" s="98">
        <v>395.86148148149255</v>
      </c>
      <c r="Q3074" s="98">
        <v>22.48561195834527</v>
      </c>
      <c r="R3074" s="98">
        <f t="shared" si="350"/>
        <v>21.804918222321163</v>
      </c>
      <c r="S3074" s="98">
        <f t="shared" si="347"/>
        <v>1349.1367175007163</v>
      </c>
      <c r="T3074" s="101">
        <v>13.200336216849424</v>
      </c>
    </row>
    <row r="3075" spans="2:20" x14ac:dyDescent="0.2">
      <c r="B3075" s="100">
        <v>43788.916666666664</v>
      </c>
      <c r="C3075" s="98">
        <v>12.799066708234863</v>
      </c>
      <c r="D3075" s="98">
        <f t="shared" si="351"/>
        <v>11.073371659489036</v>
      </c>
      <c r="E3075" s="98">
        <v>99</v>
      </c>
      <c r="F3075" s="98">
        <f t="shared" si="349"/>
        <v>74.830211707879172</v>
      </c>
      <c r="G3075" s="98">
        <v>95211.827777777784</v>
      </c>
      <c r="H3075" s="98">
        <v>26.568250868055557</v>
      </c>
      <c r="I3075" s="98">
        <v>30514.85733992522</v>
      </c>
      <c r="J3075" s="98">
        <f t="shared" si="345"/>
        <v>72.431749131944443</v>
      </c>
      <c r="K3075" s="98">
        <v>0</v>
      </c>
      <c r="L3075" s="98">
        <f t="shared" si="346"/>
        <v>374.07499996144321</v>
      </c>
      <c r="M3075" s="98">
        <f t="shared" si="348"/>
        <v>374.27790920447484</v>
      </c>
      <c r="N3075" s="98">
        <v>10036.518352864583</v>
      </c>
      <c r="O3075" s="98">
        <v>7180.1391666666668</v>
      </c>
      <c r="P3075" s="98">
        <v>396.01910493826699</v>
      </c>
      <c r="Q3075" s="98">
        <v>21.944104976823759</v>
      </c>
      <c r="R3075" s="98">
        <f t="shared" si="350"/>
        <v>21.727669953966583</v>
      </c>
      <c r="S3075" s="98">
        <f t="shared" si="347"/>
        <v>1316.6462986094255</v>
      </c>
      <c r="T3075" s="101">
        <v>13.331484934342896</v>
      </c>
    </row>
    <row r="3076" spans="2:20" x14ac:dyDescent="0.2">
      <c r="B3076" s="100">
        <v>43788.958333333336</v>
      </c>
      <c r="C3076" s="98">
        <v>12.467322004636129</v>
      </c>
      <c r="D3076" s="98">
        <f t="shared" si="351"/>
        <v>11.06642460818022</v>
      </c>
      <c r="E3076" s="98">
        <v>82.672286324794925</v>
      </c>
      <c r="F3076" s="98">
        <f t="shared" si="349"/>
        <v>75.384068545486372</v>
      </c>
      <c r="G3076" s="98">
        <v>99630.732783279687</v>
      </c>
      <c r="H3076" s="98">
        <v>26.741449652777778</v>
      </c>
      <c r="I3076" s="98">
        <v>31935.340277777777</v>
      </c>
      <c r="J3076" s="98">
        <f t="shared" si="345"/>
        <v>55.930836672017151</v>
      </c>
      <c r="K3076" s="98">
        <v>0</v>
      </c>
      <c r="L3076" s="98">
        <f t="shared" si="346"/>
        <v>376.18176021078347</v>
      </c>
      <c r="M3076" s="98">
        <f t="shared" si="348"/>
        <v>374.29826170594652</v>
      </c>
      <c r="N3076" s="98">
        <v>9829.3699275716153</v>
      </c>
      <c r="O3076" s="98">
        <v>7179.2066666666669</v>
      </c>
      <c r="P3076" s="98">
        <v>396.57055555555553</v>
      </c>
      <c r="Q3076" s="98">
        <v>20.388795344772063</v>
      </c>
      <c r="R3076" s="98">
        <f t="shared" si="350"/>
        <v>21.721036588299246</v>
      </c>
      <c r="S3076" s="98">
        <f t="shared" si="347"/>
        <v>1223.3277206863238</v>
      </c>
      <c r="T3076" s="101">
        <v>13.274631710245481</v>
      </c>
    </row>
    <row r="3077" spans="2:20" x14ac:dyDescent="0.2">
      <c r="B3077" s="100">
        <v>43789</v>
      </c>
      <c r="C3077" s="98">
        <v>12.043258464468851</v>
      </c>
      <c r="D3077" s="98">
        <f t="shared" si="351"/>
        <v>11.070819360513781</v>
      </c>
      <c r="E3077" s="98">
        <v>73.5</v>
      </c>
      <c r="F3077" s="98">
        <f t="shared" si="349"/>
        <v>75.095353267708589</v>
      </c>
      <c r="G3077" s="98">
        <v>104834.55632716126</v>
      </c>
      <c r="H3077" s="98">
        <v>26.678385416666668</v>
      </c>
      <c r="I3077" s="98">
        <v>33357.405499999921</v>
      </c>
      <c r="J3077" s="98">
        <f t="shared" si="345"/>
        <v>46.821614583333329</v>
      </c>
      <c r="K3077" s="98">
        <v>0</v>
      </c>
      <c r="L3077" s="98">
        <f t="shared" si="346"/>
        <v>374.07452158346132</v>
      </c>
      <c r="M3077" s="98">
        <f t="shared" si="348"/>
        <v>374.35396160683513</v>
      </c>
      <c r="N3077" s="98">
        <v>9445.4397086588542</v>
      </c>
      <c r="O3077" s="98">
        <v>7172.8233333333337</v>
      </c>
      <c r="P3077" s="98">
        <v>396.50388888888887</v>
      </c>
      <c r="Q3077" s="98">
        <v>22.429367305427569</v>
      </c>
      <c r="R3077" s="98">
        <f t="shared" si="350"/>
        <v>21.684487921979393</v>
      </c>
      <c r="S3077" s="98">
        <f t="shared" si="347"/>
        <v>1345.7620383256542</v>
      </c>
      <c r="T3077" s="101">
        <v>12.688023948563366</v>
      </c>
    </row>
    <row r="3078" spans="2:20" x14ac:dyDescent="0.2">
      <c r="B3078" s="100">
        <v>43789.041666666664</v>
      </c>
      <c r="C3078" s="98">
        <v>10.214286563837797</v>
      </c>
      <c r="D3078" s="98">
        <f t="shared" si="351"/>
        <v>11.066381678478706</v>
      </c>
      <c r="E3078" s="98">
        <v>79.88666666666667</v>
      </c>
      <c r="F3078" s="98">
        <f t="shared" si="349"/>
        <v>75.609043138982216</v>
      </c>
      <c r="G3078" s="98">
        <v>2279.8527777777776</v>
      </c>
      <c r="H3078" s="98">
        <v>20.017447916666665</v>
      </c>
      <c r="I3078" s="98">
        <v>694.00333333333333</v>
      </c>
      <c r="J3078" s="98">
        <f t="shared" ref="J3078:J3141" si="352">E3078-H3078</f>
        <v>59.869218750000002</v>
      </c>
      <c r="K3078" s="98">
        <v>0</v>
      </c>
      <c r="L3078" s="98">
        <f t="shared" ref="L3078:L3141" si="353">P3078-Q3078</f>
        <v>374.67398302152753</v>
      </c>
      <c r="M3078" s="98">
        <f t="shared" si="348"/>
        <v>374.3136263857827</v>
      </c>
      <c r="N3078" s="98">
        <v>8359.3577429199213</v>
      </c>
      <c r="O3078" s="98">
        <v>7168.9875000000002</v>
      </c>
      <c r="P3078" s="98">
        <v>395.99212962963514</v>
      </c>
      <c r="Q3078" s="98">
        <v>21.318146608107618</v>
      </c>
      <c r="R3078" s="98">
        <f t="shared" si="350"/>
        <v>21.709321599822207</v>
      </c>
      <c r="S3078" s="98">
        <f t="shared" ref="S3078:S3141" si="354">Q3078*60</f>
        <v>1279.0887964864571</v>
      </c>
      <c r="T3078" s="101">
        <v>11.699278830398237</v>
      </c>
    </row>
    <row r="3079" spans="2:20" x14ac:dyDescent="0.2">
      <c r="B3079" s="100">
        <v>43789.083333333336</v>
      </c>
      <c r="C3079" s="98">
        <v>8.5347224738862781</v>
      </c>
      <c r="D3079" s="98">
        <f t="shared" si="351"/>
        <v>11.068041254116629</v>
      </c>
      <c r="E3079" s="98">
        <v>64.320694444444442</v>
      </c>
      <c r="F3079" s="98">
        <f t="shared" si="349"/>
        <v>74.589731796389614</v>
      </c>
      <c r="G3079" s="98">
        <v>6820.3705902777774</v>
      </c>
      <c r="H3079" s="98">
        <v>26.680457899305555</v>
      </c>
      <c r="I3079" s="98">
        <v>1978.399284369664</v>
      </c>
      <c r="J3079" s="98">
        <f t="shared" si="352"/>
        <v>37.64023654513889</v>
      </c>
      <c r="K3079" s="98">
        <v>0</v>
      </c>
      <c r="L3079" s="98">
        <f t="shared" si="353"/>
        <v>375.37088766033554</v>
      </c>
      <c r="M3079" s="98">
        <f t="shared" si="348"/>
        <v>374.29191358339159</v>
      </c>
      <c r="N3079" s="98">
        <v>7192.9441927083335</v>
      </c>
      <c r="O3079" s="98">
        <v>7163.9016666666666</v>
      </c>
      <c r="P3079" s="98">
        <v>395.82518518527348</v>
      </c>
      <c r="Q3079" s="98">
        <v>20.454297524937946</v>
      </c>
      <c r="R3079" s="98">
        <f t="shared" si="350"/>
        <v>21.724317581229354</v>
      </c>
      <c r="S3079" s="98">
        <f t="shared" si="354"/>
        <v>1227.2578514962768</v>
      </c>
      <c r="T3079" s="101">
        <v>9.8064537250933554</v>
      </c>
    </row>
    <row r="3080" spans="2:20" x14ac:dyDescent="0.2">
      <c r="B3080" s="100">
        <v>43789.125</v>
      </c>
      <c r="C3080" s="98">
        <v>7.367309807501992</v>
      </c>
      <c r="D3080" s="98">
        <f t="shared" si="351"/>
        <v>11.074397729418658</v>
      </c>
      <c r="E3080" s="98">
        <v>92.313042328026555</v>
      </c>
      <c r="F3080" s="98">
        <f t="shared" si="349"/>
        <v>75.922877464378502</v>
      </c>
      <c r="G3080" s="98">
        <v>11457.011604938773</v>
      </c>
      <c r="H3080" s="98">
        <v>26.692371961805556</v>
      </c>
      <c r="I3080" s="98">
        <v>3398.216388888889</v>
      </c>
      <c r="J3080" s="98">
        <f t="shared" si="352"/>
        <v>65.620670366220992</v>
      </c>
      <c r="K3080" s="98">
        <v>0</v>
      </c>
      <c r="L3080" s="98">
        <f t="shared" si="353"/>
        <v>372.17637413536926</v>
      </c>
      <c r="M3080" s="98">
        <f t="shared" si="348"/>
        <v>374.24816339131525</v>
      </c>
      <c r="N3080" s="98">
        <v>6323.6945939127609</v>
      </c>
      <c r="O3080" s="98">
        <v>7164.3191666666671</v>
      </c>
      <c r="P3080" s="98">
        <v>395.6852499999851</v>
      </c>
      <c r="Q3080" s="98">
        <v>23.50887586461587</v>
      </c>
      <c r="R3080" s="98">
        <f t="shared" si="350"/>
        <v>21.745906122070249</v>
      </c>
      <c r="S3080" s="98">
        <f t="shared" si="354"/>
        <v>1410.5325518769523</v>
      </c>
      <c r="T3080" s="101">
        <v>8.3884085951378147</v>
      </c>
    </row>
    <row r="3081" spans="2:20" x14ac:dyDescent="0.2">
      <c r="B3081" s="100">
        <v>43789.166666666664</v>
      </c>
      <c r="C3081" s="98">
        <v>6.256866001765399</v>
      </c>
      <c r="D3081" s="98">
        <f t="shared" si="351"/>
        <v>11.072466095685732</v>
      </c>
      <c r="E3081" s="98">
        <v>58.470222222192419</v>
      </c>
      <c r="F3081" s="98">
        <f t="shared" si="349"/>
        <v>74.770213112525411</v>
      </c>
      <c r="G3081" s="98">
        <v>15928.767796610196</v>
      </c>
      <c r="H3081" s="98">
        <v>26.630273437500001</v>
      </c>
      <c r="I3081" s="98">
        <v>4819.3411333334443</v>
      </c>
      <c r="J3081" s="98">
        <f t="shared" si="352"/>
        <v>31.839948784692417</v>
      </c>
      <c r="K3081" s="98">
        <v>0</v>
      </c>
      <c r="L3081" s="98">
        <f t="shared" si="353"/>
        <v>375.62095064269585</v>
      </c>
      <c r="M3081" s="98">
        <f t="shared" si="348"/>
        <v>374.23944377360999</v>
      </c>
      <c r="N3081" s="98">
        <v>5569.4033536783854</v>
      </c>
      <c r="O3081" s="98">
        <v>7164.0924999999997</v>
      </c>
      <c r="P3081" s="98">
        <v>396.05888888888887</v>
      </c>
      <c r="Q3081" s="98">
        <v>20.437938246193031</v>
      </c>
      <c r="R3081" s="98">
        <f t="shared" si="350"/>
        <v>21.753097961997742</v>
      </c>
      <c r="S3081" s="98">
        <f t="shared" si="354"/>
        <v>1226.2762947715819</v>
      </c>
      <c r="T3081" s="101">
        <v>7.1455785632571658</v>
      </c>
    </row>
    <row r="3082" spans="2:20" x14ac:dyDescent="0.2">
      <c r="B3082" s="100">
        <v>43789.208333333336</v>
      </c>
      <c r="C3082" s="98">
        <v>5.7864866941955144</v>
      </c>
      <c r="D3082" s="98">
        <f t="shared" si="351"/>
        <v>11.072714500815337</v>
      </c>
      <c r="E3082" s="98">
        <v>89.679722222222225</v>
      </c>
      <c r="F3082" s="98">
        <f t="shared" si="349"/>
        <v>75.248777927340214</v>
      </c>
      <c r="G3082" s="98">
        <v>20693.883333333335</v>
      </c>
      <c r="H3082" s="98">
        <v>19.953190104166666</v>
      </c>
      <c r="I3082" s="98">
        <v>6257.6817777775395</v>
      </c>
      <c r="J3082" s="98">
        <f t="shared" si="352"/>
        <v>69.726532118055559</v>
      </c>
      <c r="K3082" s="98">
        <v>0</v>
      </c>
      <c r="L3082" s="98">
        <f t="shared" si="353"/>
        <v>375.89532795754985</v>
      </c>
      <c r="M3082" s="98">
        <f t="shared" si="348"/>
        <v>374.3444127378869</v>
      </c>
      <c r="N3082" s="98">
        <v>5246.1461714680991</v>
      </c>
      <c r="O3082" s="98">
        <v>7165.5124999999998</v>
      </c>
      <c r="P3082" s="98">
        <v>396.6882870370398</v>
      </c>
      <c r="Q3082" s="98">
        <v>20.79295907948994</v>
      </c>
      <c r="R3082" s="98">
        <f t="shared" si="350"/>
        <v>21.693230077968249</v>
      </c>
      <c r="S3082" s="98">
        <f t="shared" si="354"/>
        <v>1247.5775447693964</v>
      </c>
      <c r="T3082" s="101">
        <v>6.5213316528085201</v>
      </c>
    </row>
    <row r="3083" spans="2:20" x14ac:dyDescent="0.2">
      <c r="B3083" s="100">
        <v>43789.25</v>
      </c>
      <c r="C3083" s="98">
        <v>5.391600143341865</v>
      </c>
      <c r="D3083" s="98">
        <f t="shared" si="351"/>
        <v>11.067859452364798</v>
      </c>
      <c r="E3083" s="98">
        <v>79.063397435906026</v>
      </c>
      <c r="F3083" s="98">
        <f t="shared" si="349"/>
        <v>75.862561462470907</v>
      </c>
      <c r="G3083" s="98">
        <v>24558.091111111113</v>
      </c>
      <c r="H3083" s="98">
        <v>25.5280987394958</v>
      </c>
      <c r="I3083" s="98">
        <v>7686.8966148759255</v>
      </c>
      <c r="J3083" s="98">
        <f t="shared" si="352"/>
        <v>53.535298696410223</v>
      </c>
      <c r="K3083" s="98">
        <v>0</v>
      </c>
      <c r="L3083" s="98">
        <f t="shared" si="353"/>
        <v>372.01968100141323</v>
      </c>
      <c r="M3083" s="98">
        <f t="shared" si="348"/>
        <v>374.34519358422341</v>
      </c>
      <c r="N3083" s="98">
        <v>5062.5115812174481</v>
      </c>
      <c r="O3083" s="98">
        <v>7164.5966666666664</v>
      </c>
      <c r="P3083" s="98">
        <v>396.25086419752904</v>
      </c>
      <c r="Q3083" s="98">
        <v>24.231183196115825</v>
      </c>
      <c r="R3083" s="98">
        <f t="shared" si="350"/>
        <v>21.702242184306556</v>
      </c>
      <c r="S3083" s="98">
        <f t="shared" si="354"/>
        <v>1453.8709917669496</v>
      </c>
      <c r="T3083" s="101">
        <v>6.1631025998428877</v>
      </c>
    </row>
    <row r="3084" spans="2:20" x14ac:dyDescent="0.2">
      <c r="B3084" s="100">
        <v>43789.291666666664</v>
      </c>
      <c r="C3084" s="98">
        <v>5.6857295132474004</v>
      </c>
      <c r="D3084" s="98">
        <f t="shared" si="351"/>
        <v>11.06764623757992</v>
      </c>
      <c r="E3084" s="98">
        <v>70.143888888888895</v>
      </c>
      <c r="F3084" s="98">
        <f t="shared" si="349"/>
        <v>75.589274425433871</v>
      </c>
      <c r="G3084" s="98">
        <v>29808.109150324926</v>
      </c>
      <c r="H3084" s="98">
        <v>26.595551215277776</v>
      </c>
      <c r="I3084" s="98">
        <v>9105.826944444445</v>
      </c>
      <c r="J3084" s="98">
        <f t="shared" si="352"/>
        <v>43.548337673611115</v>
      </c>
      <c r="K3084" s="98">
        <v>0</v>
      </c>
      <c r="L3084" s="98">
        <f t="shared" si="353"/>
        <v>374.81880362186996</v>
      </c>
      <c r="M3084" s="98">
        <f t="shared" si="348"/>
        <v>374.35199002326436</v>
      </c>
      <c r="N3084" s="98">
        <v>5258.6930428059895</v>
      </c>
      <c r="O3084" s="98">
        <v>7162.5275000000001</v>
      </c>
      <c r="P3084" s="98">
        <v>395.91898148152563</v>
      </c>
      <c r="Q3084" s="98">
        <v>21.100177859655684</v>
      </c>
      <c r="R3084" s="98">
        <f t="shared" si="350"/>
        <v>21.707112411933597</v>
      </c>
      <c r="S3084" s="98">
        <f t="shared" si="354"/>
        <v>1266.0106715793411</v>
      </c>
      <c r="T3084" s="101">
        <v>6.2460832271847826</v>
      </c>
    </row>
    <row r="3085" spans="2:20" x14ac:dyDescent="0.2">
      <c r="B3085" s="100">
        <v>43789.333333333336</v>
      </c>
      <c r="C3085" s="98">
        <v>7.185442259577103</v>
      </c>
      <c r="D3085" s="98">
        <f t="shared" si="351"/>
        <v>11.062195869336755</v>
      </c>
      <c r="E3085" s="98">
        <v>81.535833333333329</v>
      </c>
      <c r="F3085" s="98">
        <f t="shared" si="349"/>
        <v>76.38303269262984</v>
      </c>
      <c r="G3085" s="98">
        <v>33759.774740737812</v>
      </c>
      <c r="H3085" s="98">
        <v>26.570160590277776</v>
      </c>
      <c r="I3085" s="98">
        <v>10526.771769444553</v>
      </c>
      <c r="J3085" s="98">
        <f t="shared" si="352"/>
        <v>54.965672743055549</v>
      </c>
      <c r="K3085" s="98">
        <v>0</v>
      </c>
      <c r="L3085" s="98">
        <f t="shared" si="353"/>
        <v>373.99258948182069</v>
      </c>
      <c r="M3085" s="98">
        <f t="shared" si="348"/>
        <v>374.42042501693618</v>
      </c>
      <c r="N3085" s="98">
        <v>6093.768055826823</v>
      </c>
      <c r="O3085" s="98">
        <v>7165.6958333333332</v>
      </c>
      <c r="P3085" s="98">
        <v>395.79038888888641</v>
      </c>
      <c r="Q3085" s="98">
        <v>21.797799407065742</v>
      </c>
      <c r="R3085" s="98">
        <f t="shared" si="350"/>
        <v>21.646162757769734</v>
      </c>
      <c r="S3085" s="98">
        <f t="shared" si="354"/>
        <v>1307.8679644239446</v>
      </c>
      <c r="T3085" s="101">
        <v>7.1112234630849622</v>
      </c>
    </row>
    <row r="3086" spans="2:20" x14ac:dyDescent="0.2">
      <c r="B3086" s="100">
        <v>43789.375</v>
      </c>
      <c r="C3086" s="98">
        <v>11.378971495220645</v>
      </c>
      <c r="D3086" s="98">
        <f t="shared" si="351"/>
        <v>11.040835917971672</v>
      </c>
      <c r="E3086" s="98">
        <v>60.811759259253741</v>
      </c>
      <c r="F3086" s="98">
        <f t="shared" si="349"/>
        <v>75.326966528258694</v>
      </c>
      <c r="G3086" s="98">
        <v>38672.708912867442</v>
      </c>
      <c r="H3086" s="98">
        <v>19.992458767361111</v>
      </c>
      <c r="I3086" s="98">
        <v>11963.670047223126</v>
      </c>
      <c r="J3086" s="98">
        <f t="shared" si="352"/>
        <v>40.819300491892633</v>
      </c>
      <c r="K3086" s="98">
        <v>0</v>
      </c>
      <c r="L3086" s="98">
        <f t="shared" si="353"/>
        <v>373.47026466642404</v>
      </c>
      <c r="M3086" s="98">
        <f t="shared" si="348"/>
        <v>374.38730838955877</v>
      </c>
      <c r="N3086" s="98">
        <v>8879.1239298502605</v>
      </c>
      <c r="O3086" s="98">
        <v>7175.0883333333331</v>
      </c>
      <c r="P3086" s="98">
        <v>396.11293209879761</v>
      </c>
      <c r="Q3086" s="98">
        <v>22.642667432373596</v>
      </c>
      <c r="R3086" s="98">
        <f t="shared" si="350"/>
        <v>21.685819439664868</v>
      </c>
      <c r="S3086" s="98">
        <f t="shared" si="354"/>
        <v>1358.5600459424159</v>
      </c>
      <c r="T3086" s="101">
        <v>9.8417442821131811</v>
      </c>
    </row>
    <row r="3087" spans="2:20" x14ac:dyDescent="0.2">
      <c r="B3087" s="100">
        <v>43789.416666666664</v>
      </c>
      <c r="C3087" s="98">
        <v>14.855383532577092</v>
      </c>
      <c r="D3087" s="98">
        <f t="shared" si="351"/>
        <v>11.019787664163914</v>
      </c>
      <c r="E3087" s="98">
        <v>84.775888888885575</v>
      </c>
      <c r="F3087" s="98">
        <f t="shared" si="349"/>
        <v>76.404370340315822</v>
      </c>
      <c r="G3087" s="98">
        <v>42943.041867126492</v>
      </c>
      <c r="H3087" s="98">
        <v>26.570822482638889</v>
      </c>
      <c r="I3087" s="98">
        <v>13391.817693854702</v>
      </c>
      <c r="J3087" s="98">
        <f t="shared" si="352"/>
        <v>58.205066406246686</v>
      </c>
      <c r="K3087" s="98">
        <v>0</v>
      </c>
      <c r="L3087" s="98">
        <f t="shared" si="353"/>
        <v>373.81106391620722</v>
      </c>
      <c r="M3087" s="98">
        <f t="shared" si="348"/>
        <v>374.28765461573317</v>
      </c>
      <c r="N3087" s="98">
        <v>11249.21151204427</v>
      </c>
      <c r="O3087" s="98">
        <v>7371.9333333333334</v>
      </c>
      <c r="P3087" s="98">
        <v>396.07810185184911</v>
      </c>
      <c r="Q3087" s="98">
        <v>22.267037935641905</v>
      </c>
      <c r="R3087" s="98">
        <f t="shared" si="350"/>
        <v>21.782778383243482</v>
      </c>
      <c r="S3087" s="98">
        <f t="shared" si="354"/>
        <v>1336.0222761385144</v>
      </c>
      <c r="T3087" s="101">
        <v>13.919393054323542</v>
      </c>
    </row>
    <row r="3088" spans="2:20" x14ac:dyDescent="0.2">
      <c r="B3088" s="100">
        <v>43789.458333333336</v>
      </c>
      <c r="C3088" s="98">
        <v>15.246044686142769</v>
      </c>
      <c r="D3088" s="98">
        <f t="shared" si="351"/>
        <v>11.005515597001242</v>
      </c>
      <c r="E3088" s="98">
        <v>61.953944444424579</v>
      </c>
      <c r="F3088" s="98">
        <f t="shared" si="349"/>
        <v>74.866687469944637</v>
      </c>
      <c r="G3088" s="98">
        <v>47380.089473684428</v>
      </c>
      <c r="H3088" s="98">
        <v>26.571679687500001</v>
      </c>
      <c r="I3088" s="98">
        <v>14811.773888888889</v>
      </c>
      <c r="J3088" s="98">
        <f t="shared" si="352"/>
        <v>35.382264756924577</v>
      </c>
      <c r="K3088" s="98">
        <v>0</v>
      </c>
      <c r="L3088" s="98">
        <f t="shared" si="353"/>
        <v>375.62858209584738</v>
      </c>
      <c r="M3088" s="98">
        <f t="shared" si="348"/>
        <v>374.24030929810596</v>
      </c>
      <c r="N3088" s="98">
        <v>11507.945935872396</v>
      </c>
      <c r="O3088" s="98">
        <v>7500.3874999999998</v>
      </c>
      <c r="P3088" s="98">
        <v>395.99920781893036</v>
      </c>
      <c r="Q3088" s="98">
        <v>20.370625723082988</v>
      </c>
      <c r="R3088" s="98">
        <f t="shared" si="350"/>
        <v>21.827505816783098</v>
      </c>
      <c r="S3088" s="98">
        <f t="shared" si="354"/>
        <v>1222.2375433849793</v>
      </c>
      <c r="T3088" s="101">
        <v>15.518185003642122</v>
      </c>
    </row>
    <row r="3089" spans="2:20" x14ac:dyDescent="0.2">
      <c r="B3089" s="100">
        <v>43789.5</v>
      </c>
      <c r="C3089" s="98">
        <v>14.771450124846565</v>
      </c>
      <c r="D3089" s="98">
        <f t="shared" si="351"/>
        <v>11.022980670769186</v>
      </c>
      <c r="E3089" s="98">
        <v>98.701666666666668</v>
      </c>
      <c r="F3089" s="98">
        <f t="shared" si="349"/>
        <v>75.228320095217086</v>
      </c>
      <c r="G3089" s="98">
        <v>52387.047222222223</v>
      </c>
      <c r="H3089" s="98">
        <v>23.830479600694446</v>
      </c>
      <c r="I3089" s="98">
        <v>16225.936650000032</v>
      </c>
      <c r="J3089" s="98">
        <f t="shared" si="352"/>
        <v>74.871187065972222</v>
      </c>
      <c r="K3089" s="98">
        <v>0</v>
      </c>
      <c r="L3089" s="98">
        <f t="shared" si="353"/>
        <v>377.77399456002411</v>
      </c>
      <c r="M3089" s="98">
        <f t="shared" si="348"/>
        <v>374.42314416195865</v>
      </c>
      <c r="N3089" s="98">
        <v>11376.900467122396</v>
      </c>
      <c r="O3089" s="98">
        <v>7431.2991666666667</v>
      </c>
      <c r="P3089" s="98">
        <v>396.21111111109457</v>
      </c>
      <c r="Q3089" s="98">
        <v>18.437116551070471</v>
      </c>
      <c r="R3089" s="98">
        <f t="shared" si="350"/>
        <v>21.65065474922595</v>
      </c>
      <c r="S3089" s="98">
        <f t="shared" si="354"/>
        <v>1106.2269930642283</v>
      </c>
      <c r="T3089" s="101">
        <v>15.100723495880763</v>
      </c>
    </row>
    <row r="3090" spans="2:20" x14ac:dyDescent="0.2">
      <c r="B3090" s="100">
        <v>43789.541666666664</v>
      </c>
      <c r="C3090" s="98">
        <v>13.816784845457102</v>
      </c>
      <c r="D3090" s="98">
        <f t="shared" si="351"/>
        <v>11.01542076542262</v>
      </c>
      <c r="E3090" s="98">
        <v>83.428923611111117</v>
      </c>
      <c r="F3090" s="98">
        <f t="shared" si="349"/>
        <v>77.245582344447328</v>
      </c>
      <c r="G3090" s="98">
        <v>56599.120531397923</v>
      </c>
      <c r="H3090" s="98">
        <v>22.417003038194444</v>
      </c>
      <c r="I3090" s="98">
        <v>17631.540410052407</v>
      </c>
      <c r="J3090" s="98">
        <f t="shared" si="352"/>
        <v>61.011920572916672</v>
      </c>
      <c r="K3090" s="98">
        <v>0</v>
      </c>
      <c r="L3090" s="98">
        <f t="shared" si="353"/>
        <v>376.15446491460864</v>
      </c>
      <c r="M3090" s="98">
        <f t="shared" si="348"/>
        <v>374.53691312284514</v>
      </c>
      <c r="N3090" s="98">
        <v>10893.803630371094</v>
      </c>
      <c r="O3090" s="98">
        <v>7250.8083333333334</v>
      </c>
      <c r="P3090" s="98">
        <v>395.59833333333336</v>
      </c>
      <c r="Q3090" s="98">
        <v>19.443868418724708</v>
      </c>
      <c r="R3090" s="98">
        <f t="shared" si="350"/>
        <v>21.512171282164758</v>
      </c>
      <c r="S3090" s="98">
        <f t="shared" si="354"/>
        <v>1166.6321051234825</v>
      </c>
      <c r="T3090" s="101">
        <v>14.794637214302121</v>
      </c>
    </row>
    <row r="3091" spans="2:20" x14ac:dyDescent="0.2">
      <c r="B3091" s="100">
        <v>43789.583333333336</v>
      </c>
      <c r="C3091" s="98">
        <v>13.187436632815905</v>
      </c>
      <c r="D3091" s="98">
        <f t="shared" si="351"/>
        <v>11.000834128003929</v>
      </c>
      <c r="E3091" s="98">
        <v>87.802777777777777</v>
      </c>
      <c r="F3091" s="98">
        <f t="shared" si="349"/>
        <v>78.435630955558977</v>
      </c>
      <c r="G3091" s="98">
        <v>62492.739327482646</v>
      </c>
      <c r="H3091" s="98">
        <v>19.875325520833332</v>
      </c>
      <c r="I3091" s="98">
        <v>18976.001666666667</v>
      </c>
      <c r="J3091" s="98">
        <f t="shared" si="352"/>
        <v>67.927452256944449</v>
      </c>
      <c r="K3091" s="98">
        <v>0</v>
      </c>
      <c r="L3091" s="98">
        <f t="shared" si="353"/>
        <v>371.88070278654914</v>
      </c>
      <c r="M3091" s="98">
        <f t="shared" si="348"/>
        <v>374.40793555376126</v>
      </c>
      <c r="N3091" s="98">
        <v>10476.298185221354</v>
      </c>
      <c r="O3091" s="98">
        <v>7194.8433333333332</v>
      </c>
      <c r="P3091" s="98">
        <v>396.09037037038144</v>
      </c>
      <c r="Q3091" s="98">
        <v>24.20966758383231</v>
      </c>
      <c r="R3091" s="98">
        <f t="shared" si="350"/>
        <v>21.648282338903496</v>
      </c>
      <c r="S3091" s="98">
        <f t="shared" si="354"/>
        <v>1452.5800550299386</v>
      </c>
      <c r="T3091" s="101">
        <v>14.105544435235466</v>
      </c>
    </row>
    <row r="3092" spans="2:20" x14ac:dyDescent="0.2">
      <c r="B3092" s="100">
        <v>43789.625</v>
      </c>
      <c r="C3092" s="98">
        <v>12.91589183472459</v>
      </c>
      <c r="D3092" s="98">
        <f t="shared" si="351"/>
        <v>10.997639255734535</v>
      </c>
      <c r="E3092" s="98">
        <v>85.426111111111112</v>
      </c>
      <c r="F3092" s="98">
        <f t="shared" si="349"/>
        <v>78.173582344447865</v>
      </c>
      <c r="G3092" s="98">
        <v>67269.791037035975</v>
      </c>
      <c r="H3092" s="98">
        <v>26.534418402777778</v>
      </c>
      <c r="I3092" s="98">
        <v>20070.804166666665</v>
      </c>
      <c r="J3092" s="98">
        <f t="shared" si="352"/>
        <v>58.891692708333338</v>
      </c>
      <c r="K3092" s="98">
        <v>0</v>
      </c>
      <c r="L3092" s="98">
        <f t="shared" si="353"/>
        <v>375.29921080305348</v>
      </c>
      <c r="M3092" s="98">
        <f t="shared" si="348"/>
        <v>374.45846809776594</v>
      </c>
      <c r="N3092" s="98">
        <v>10173.049041341146</v>
      </c>
      <c r="O3092" s="98">
        <v>7187.2491666666665</v>
      </c>
      <c r="P3092" s="98">
        <v>396.79574074074628</v>
      </c>
      <c r="Q3092" s="98">
        <v>21.496529937692813</v>
      </c>
      <c r="R3092" s="98">
        <f t="shared" si="350"/>
        <v>21.640570010948441</v>
      </c>
      <c r="S3092" s="98">
        <f t="shared" si="354"/>
        <v>1289.7917962615688</v>
      </c>
      <c r="T3092" s="101">
        <v>13.519633514351314</v>
      </c>
    </row>
    <row r="3093" spans="2:20" x14ac:dyDescent="0.2">
      <c r="B3093" s="100">
        <v>43789.666666666664</v>
      </c>
      <c r="C3093" s="98">
        <v>12.651655747207114</v>
      </c>
      <c r="D3093" s="98">
        <f t="shared" si="351"/>
        <v>10.999375765046134</v>
      </c>
      <c r="E3093" s="98">
        <v>87.071944444444441</v>
      </c>
      <c r="F3093" s="98">
        <f t="shared" si="349"/>
        <v>78.610853756484914</v>
      </c>
      <c r="G3093" s="98">
        <v>72801.041666666672</v>
      </c>
      <c r="H3093" s="98">
        <v>19.946267361111111</v>
      </c>
      <c r="I3093" s="98">
        <v>21465.357013889312</v>
      </c>
      <c r="J3093" s="98">
        <f t="shared" si="352"/>
        <v>67.125677083333329</v>
      </c>
      <c r="K3093" s="98">
        <v>0</v>
      </c>
      <c r="L3093" s="98">
        <f t="shared" si="353"/>
        <v>376.70489211750635</v>
      </c>
      <c r="M3093" s="98">
        <f t="shared" si="348"/>
        <v>374.64472077771484</v>
      </c>
      <c r="N3093" s="98">
        <v>9915.1073950195314</v>
      </c>
      <c r="O3093" s="98">
        <v>7180.9558333333334</v>
      </c>
      <c r="P3093" s="98">
        <v>395.96222222222224</v>
      </c>
      <c r="Q3093" s="98">
        <v>19.257330104715916</v>
      </c>
      <c r="R3093" s="98">
        <f t="shared" si="350"/>
        <v>21.454568102604046</v>
      </c>
      <c r="S3093" s="98">
        <f t="shared" si="354"/>
        <v>1155.439806282955</v>
      </c>
      <c r="T3093" s="101">
        <v>13.421336484220292</v>
      </c>
    </row>
    <row r="3094" spans="2:20" x14ac:dyDescent="0.2">
      <c r="B3094" s="100">
        <v>43789.708333333336</v>
      </c>
      <c r="C3094" s="98">
        <v>12.214852549235026</v>
      </c>
      <c r="D3094" s="98">
        <f t="shared" si="351"/>
        <v>11.001149696564047</v>
      </c>
      <c r="E3094" s="98">
        <v>61.769115497064263</v>
      </c>
      <c r="F3094" s="98">
        <f t="shared" si="349"/>
        <v>78.596326161455181</v>
      </c>
      <c r="G3094" s="98">
        <v>77392.715146751871</v>
      </c>
      <c r="H3094" s="98">
        <v>24.148296440972221</v>
      </c>
      <c r="I3094" s="98">
        <v>22735.755363730324</v>
      </c>
      <c r="J3094" s="98">
        <f t="shared" si="352"/>
        <v>37.620819056092046</v>
      </c>
      <c r="K3094" s="98">
        <v>0</v>
      </c>
      <c r="L3094" s="98">
        <f t="shared" si="353"/>
        <v>373.98542571291148</v>
      </c>
      <c r="M3094" s="98">
        <f t="shared" si="348"/>
        <v>374.59539499044041</v>
      </c>
      <c r="N3094" s="98">
        <v>9690.4809578450513</v>
      </c>
      <c r="O3094" s="98">
        <v>7173.0508333333337</v>
      </c>
      <c r="P3094" s="98">
        <v>395.94</v>
      </c>
      <c r="Q3094" s="98">
        <v>21.954574287088537</v>
      </c>
      <c r="R3094" s="98">
        <f t="shared" si="350"/>
        <v>21.5086006800028</v>
      </c>
      <c r="S3094" s="98">
        <f t="shared" si="354"/>
        <v>1317.2744572253123</v>
      </c>
      <c r="T3094" s="101">
        <v>13.032935209299515</v>
      </c>
    </row>
    <row r="3095" spans="2:20" x14ac:dyDescent="0.2">
      <c r="B3095" s="100">
        <v>43789.75</v>
      </c>
      <c r="C3095" s="98">
        <v>12.183249359130794</v>
      </c>
      <c r="D3095" s="98">
        <f t="shared" si="351"/>
        <v>11.013054528534221</v>
      </c>
      <c r="E3095" s="98">
        <v>100.90611111111112</v>
      </c>
      <c r="F3095" s="98">
        <f t="shared" si="349"/>
        <v>79.690168754047789</v>
      </c>
      <c r="G3095" s="98">
        <v>82784.703853047686</v>
      </c>
      <c r="H3095" s="98">
        <v>22.371809895833334</v>
      </c>
      <c r="I3095" s="98">
        <v>24099.81883333312</v>
      </c>
      <c r="J3095" s="98">
        <f t="shared" si="352"/>
        <v>78.534301215277779</v>
      </c>
      <c r="K3095" s="98">
        <v>0</v>
      </c>
      <c r="L3095" s="98">
        <f t="shared" si="353"/>
        <v>373.45465430830086</v>
      </c>
      <c r="M3095" s="98">
        <f t="shared" si="348"/>
        <v>374.52469437248357</v>
      </c>
      <c r="N3095" s="98">
        <v>9682.6791479492185</v>
      </c>
      <c r="O3095" s="98">
        <v>7171.12</v>
      </c>
      <c r="P3095" s="98">
        <v>395.99842592593694</v>
      </c>
      <c r="Q3095" s="98">
        <v>22.543771617636086</v>
      </c>
      <c r="R3095" s="98">
        <f t="shared" si="350"/>
        <v>21.578197902900268</v>
      </c>
      <c r="S3095" s="98">
        <f t="shared" si="354"/>
        <v>1352.6262970581652</v>
      </c>
      <c r="T3095" s="101">
        <v>12.909336148097937</v>
      </c>
    </row>
    <row r="3096" spans="2:20" x14ac:dyDescent="0.2">
      <c r="B3096" s="100">
        <v>43789.791666666664</v>
      </c>
      <c r="C3096" s="98">
        <v>12.791393572356967</v>
      </c>
      <c r="D3096" s="98">
        <f t="shared" si="351"/>
        <v>11.043244738859189</v>
      </c>
      <c r="E3096" s="98">
        <v>92.705925925920411</v>
      </c>
      <c r="F3096" s="98">
        <f t="shared" si="349"/>
        <v>80.724663352812982</v>
      </c>
      <c r="G3096" s="98">
        <v>87088.063333333339</v>
      </c>
      <c r="H3096" s="98">
        <v>26.865688462885153</v>
      </c>
      <c r="I3096" s="98">
        <v>25472.635833333334</v>
      </c>
      <c r="J3096" s="98">
        <f t="shared" si="352"/>
        <v>65.840237463035265</v>
      </c>
      <c r="K3096" s="98">
        <v>0</v>
      </c>
      <c r="L3096" s="98">
        <f t="shared" si="353"/>
        <v>375.74958446040387</v>
      </c>
      <c r="M3096" s="98">
        <f t="shared" si="348"/>
        <v>374.69093259351718</v>
      </c>
      <c r="N3096" s="98">
        <v>10099.997242838541</v>
      </c>
      <c r="O3096" s="98">
        <v>7175.5191666666669</v>
      </c>
      <c r="P3096" s="98">
        <v>395.96694444444444</v>
      </c>
      <c r="Q3096" s="98">
        <v>20.21735998404057</v>
      </c>
      <c r="R3096" s="98">
        <f t="shared" si="350"/>
        <v>21.412989774459259</v>
      </c>
      <c r="S3096" s="98">
        <f t="shared" si="354"/>
        <v>1213.0415990424342</v>
      </c>
      <c r="T3096" s="101">
        <v>13.297802724160688</v>
      </c>
    </row>
    <row r="3097" spans="2:20" x14ac:dyDescent="0.2">
      <c r="B3097" s="100">
        <v>43789.833333333336</v>
      </c>
      <c r="C3097" s="98">
        <v>12.987503025266859</v>
      </c>
      <c r="D3097" s="98">
        <f t="shared" si="351"/>
        <v>11.063081963758007</v>
      </c>
      <c r="E3097" s="98">
        <v>59.628055555555555</v>
      </c>
      <c r="F3097" s="98">
        <f t="shared" si="349"/>
        <v>79.165317287998178</v>
      </c>
      <c r="G3097" s="98">
        <v>92411.706333333612</v>
      </c>
      <c r="H3097" s="98">
        <v>20.230598958333335</v>
      </c>
      <c r="I3097" s="98">
        <v>26851.56102222238</v>
      </c>
      <c r="J3097" s="98">
        <f t="shared" si="352"/>
        <v>39.397456597222217</v>
      </c>
      <c r="K3097" s="98">
        <v>0</v>
      </c>
      <c r="L3097" s="98">
        <f t="shared" si="353"/>
        <v>370.99014027482627</v>
      </c>
      <c r="M3097" s="98">
        <f t="shared" si="348"/>
        <v>374.46578039241996</v>
      </c>
      <c r="N3097" s="98">
        <v>10234.364060058593</v>
      </c>
      <c r="O3097" s="98">
        <v>7182.5766666666668</v>
      </c>
      <c r="P3097" s="98">
        <v>395.85083333333336</v>
      </c>
      <c r="Q3097" s="98">
        <v>24.860693058507103</v>
      </c>
      <c r="R3097" s="98">
        <f t="shared" si="350"/>
        <v>21.607937500248216</v>
      </c>
      <c r="S3097" s="98">
        <f t="shared" si="354"/>
        <v>1491.6415835104262</v>
      </c>
      <c r="T3097" s="101">
        <v>13.493401835289065</v>
      </c>
    </row>
    <row r="3098" spans="2:20" x14ac:dyDescent="0.2">
      <c r="B3098" s="100">
        <v>43789.875</v>
      </c>
      <c r="C3098" s="98">
        <v>13.242328924906518</v>
      </c>
      <c r="D3098" s="98">
        <f t="shared" si="351"/>
        <v>11.082293206857548</v>
      </c>
      <c r="E3098" s="98">
        <v>87.839722222222221</v>
      </c>
      <c r="F3098" s="98">
        <f t="shared" si="349"/>
        <v>80.141987515917677</v>
      </c>
      <c r="G3098" s="98">
        <v>96779.569444444438</v>
      </c>
      <c r="H3098" s="98">
        <v>26.766062675070028</v>
      </c>
      <c r="I3098" s="98">
        <v>28250.319311774438</v>
      </c>
      <c r="J3098" s="98">
        <f t="shared" si="352"/>
        <v>61.073659547152189</v>
      </c>
      <c r="K3098" s="98">
        <v>0</v>
      </c>
      <c r="L3098" s="98">
        <f t="shared" si="353"/>
        <v>375.88348269765658</v>
      </c>
      <c r="M3098" s="98">
        <f t="shared" si="348"/>
        <v>374.57026427469123</v>
      </c>
      <c r="N3098" s="98">
        <v>10420.852242024739</v>
      </c>
      <c r="O3098" s="98">
        <v>7189.5883333333331</v>
      </c>
      <c r="P3098" s="98">
        <v>396.23027777777776</v>
      </c>
      <c r="Q3098" s="98">
        <v>20.346795080121179</v>
      </c>
      <c r="R3098" s="98">
        <f t="shared" si="350"/>
        <v>21.518820130322212</v>
      </c>
      <c r="S3098" s="98">
        <f t="shared" si="354"/>
        <v>1220.8077048072707</v>
      </c>
      <c r="T3098" s="101">
        <v>13.833731428984967</v>
      </c>
    </row>
    <row r="3099" spans="2:20" x14ac:dyDescent="0.2">
      <c r="B3099" s="100">
        <v>43789.916666666664</v>
      </c>
      <c r="C3099" s="98">
        <v>12.923690460523099</v>
      </c>
      <c r="D3099" s="98">
        <f t="shared" si="351"/>
        <v>11.087485863202891</v>
      </c>
      <c r="E3099" s="98">
        <v>66.214243827176588</v>
      </c>
      <c r="F3099" s="98">
        <f t="shared" si="349"/>
        <v>78.775914342050029</v>
      </c>
      <c r="G3099" s="98">
        <v>101522.21764264372</v>
      </c>
      <c r="H3099" s="98">
        <v>26.721668836805556</v>
      </c>
      <c r="I3099" s="98">
        <v>29621.027222222223</v>
      </c>
      <c r="J3099" s="98">
        <f t="shared" si="352"/>
        <v>39.492574990371033</v>
      </c>
      <c r="K3099" s="98">
        <v>0</v>
      </c>
      <c r="L3099" s="98">
        <f t="shared" si="353"/>
        <v>372.1784112015992</v>
      </c>
      <c r="M3099" s="98">
        <f t="shared" ref="M3099:M3162" si="355">AVERAGE(L3076:L3099)</f>
        <v>374.49123974303103</v>
      </c>
      <c r="N3099" s="98">
        <v>10117.068342285156</v>
      </c>
      <c r="O3099" s="98">
        <v>7175.6341666666667</v>
      </c>
      <c r="P3099" s="98">
        <v>396.50708333333336</v>
      </c>
      <c r="Q3099" s="98">
        <v>24.328672131734137</v>
      </c>
      <c r="R3099" s="98">
        <f t="shared" si="350"/>
        <v>21.618177095110145</v>
      </c>
      <c r="S3099" s="98">
        <f t="shared" si="354"/>
        <v>1459.7203279040482</v>
      </c>
      <c r="T3099" s="101">
        <v>13.755419569545323</v>
      </c>
    </row>
    <row r="3100" spans="2:20" x14ac:dyDescent="0.2">
      <c r="B3100" s="100">
        <v>43789.958333333336</v>
      </c>
      <c r="C3100" s="98">
        <v>12.807653268885074</v>
      </c>
      <c r="D3100" s="98">
        <f t="shared" si="351"/>
        <v>11.101666332546595</v>
      </c>
      <c r="E3100" s="98">
        <v>86.861820987645117</v>
      </c>
      <c r="F3100" s="98">
        <f t="shared" si="349"/>
        <v>78.950478286335454</v>
      </c>
      <c r="G3100" s="98">
        <v>106208.8864987074</v>
      </c>
      <c r="H3100" s="98">
        <v>20.051063368055555</v>
      </c>
      <c r="I3100" s="98">
        <v>31008.498133333822</v>
      </c>
      <c r="J3100" s="98">
        <f t="shared" si="352"/>
        <v>66.810757619589566</v>
      </c>
      <c r="K3100" s="98">
        <v>0</v>
      </c>
      <c r="L3100" s="98">
        <f t="shared" si="353"/>
        <v>375.0279517302331</v>
      </c>
      <c r="M3100" s="98">
        <f t="shared" si="355"/>
        <v>374.44316438967485</v>
      </c>
      <c r="N3100" s="98">
        <v>10079.816691894532</v>
      </c>
      <c r="O3100" s="98">
        <v>7176.3083333333334</v>
      </c>
      <c r="P3100" s="98">
        <v>395.94212962964343</v>
      </c>
      <c r="Q3100" s="98">
        <v>20.914177899410326</v>
      </c>
      <c r="R3100" s="98">
        <f t="shared" si="350"/>
        <v>21.640068034886742</v>
      </c>
      <c r="S3100" s="98">
        <f t="shared" si="354"/>
        <v>1254.8506739646195</v>
      </c>
      <c r="T3100" s="101">
        <v>13.314765604840488</v>
      </c>
    </row>
    <row r="3101" spans="2:20" x14ac:dyDescent="0.2">
      <c r="B3101" s="100">
        <v>43790</v>
      </c>
      <c r="C3101" s="98">
        <v>11.976211909021561</v>
      </c>
      <c r="D3101" s="98">
        <f t="shared" si="351"/>
        <v>11.098872726069624</v>
      </c>
      <c r="E3101" s="98">
        <v>58.675868055555554</v>
      </c>
      <c r="F3101" s="98">
        <f t="shared" ref="F3101:F3164" si="356">AVERAGE(E3078:E3101)</f>
        <v>78.332806121983623</v>
      </c>
      <c r="G3101" s="98">
        <v>110460.64583333333</v>
      </c>
      <c r="H3101" s="98">
        <v>26.772016059027777</v>
      </c>
      <c r="I3101" s="98">
        <v>32397.920783207417</v>
      </c>
      <c r="J3101" s="98">
        <f t="shared" si="352"/>
        <v>31.903851996527777</v>
      </c>
      <c r="K3101" s="98">
        <v>0</v>
      </c>
      <c r="L3101" s="98">
        <f t="shared" si="353"/>
        <v>375.10888504010524</v>
      </c>
      <c r="M3101" s="98">
        <f t="shared" si="355"/>
        <v>374.48626286703501</v>
      </c>
      <c r="N3101" s="98">
        <v>9505.6664428710938</v>
      </c>
      <c r="O3101" s="98">
        <v>7173.1908333333331</v>
      </c>
      <c r="P3101" s="98">
        <v>395.76996913579603</v>
      </c>
      <c r="Q3101" s="98">
        <v>20.661084095690814</v>
      </c>
      <c r="R3101" s="98">
        <f t="shared" ref="R3101:R3164" si="357">AVERAGE(Q3078:Q3101)</f>
        <v>21.56638956781438</v>
      </c>
      <c r="S3101" s="98">
        <f t="shared" si="354"/>
        <v>1239.6650457414489</v>
      </c>
      <c r="T3101" s="101">
        <v>13.084335464195142</v>
      </c>
    </row>
    <row r="3102" spans="2:20" x14ac:dyDescent="0.2">
      <c r="B3102" s="100">
        <v>43790.041666666664</v>
      </c>
      <c r="C3102" s="98">
        <v>10.398282965554131</v>
      </c>
      <c r="D3102" s="98">
        <f t="shared" si="351"/>
        <v>11.106539242807806</v>
      </c>
      <c r="E3102" s="98">
        <v>92.894999999999996</v>
      </c>
      <c r="F3102" s="98">
        <f t="shared" si="356"/>
        <v>78.874820010872511</v>
      </c>
      <c r="G3102" s="98">
        <v>3445.1555555555556</v>
      </c>
      <c r="H3102" s="98">
        <v>26.793739149305555</v>
      </c>
      <c r="I3102" s="98">
        <v>805.15027777777777</v>
      </c>
      <c r="J3102" s="98">
        <f t="shared" si="352"/>
        <v>66.101260850694445</v>
      </c>
      <c r="K3102" s="98">
        <v>0</v>
      </c>
      <c r="L3102" s="98">
        <f t="shared" si="353"/>
        <v>372.00238749238639</v>
      </c>
      <c r="M3102" s="98">
        <f t="shared" si="355"/>
        <v>374.37494638665407</v>
      </c>
      <c r="N3102" s="98">
        <v>8511.1117508951829</v>
      </c>
      <c r="O3102" s="98">
        <v>7171.291666666667</v>
      </c>
      <c r="P3102" s="98">
        <v>396.3487962961197</v>
      </c>
      <c r="Q3102" s="98">
        <v>24.346408803733325</v>
      </c>
      <c r="R3102" s="98">
        <f t="shared" si="357"/>
        <v>21.692567159298779</v>
      </c>
      <c r="S3102" s="98">
        <f t="shared" si="354"/>
        <v>1460.7845282239996</v>
      </c>
      <c r="T3102" s="101">
        <v>11.813369308729824</v>
      </c>
    </row>
    <row r="3103" spans="2:20" x14ac:dyDescent="0.2">
      <c r="B3103" s="100">
        <v>43790.083333333336</v>
      </c>
      <c r="C3103" s="98">
        <v>8.6963322586480842</v>
      </c>
      <c r="D3103" s="98">
        <f t="shared" si="351"/>
        <v>11.113272983839551</v>
      </c>
      <c r="E3103" s="98">
        <v>94.660138888888895</v>
      </c>
      <c r="F3103" s="98">
        <f t="shared" si="356"/>
        <v>80.13896352939102</v>
      </c>
      <c r="G3103" s="98">
        <v>7378.2406038630006</v>
      </c>
      <c r="H3103" s="98">
        <v>20.071994357638889</v>
      </c>
      <c r="I3103" s="98">
        <v>2063.5613703700901</v>
      </c>
      <c r="J3103" s="98">
        <f t="shared" si="352"/>
        <v>74.588144531250009</v>
      </c>
      <c r="K3103" s="98">
        <v>0</v>
      </c>
      <c r="L3103" s="98">
        <f t="shared" si="353"/>
        <v>375.19302005652338</v>
      </c>
      <c r="M3103" s="98">
        <f t="shared" si="355"/>
        <v>374.36753523649526</v>
      </c>
      <c r="N3103" s="98">
        <v>7315.2158642578124</v>
      </c>
      <c r="O3103" s="98">
        <v>7181.7025000000003</v>
      </c>
      <c r="P3103" s="98">
        <v>396.22750000001656</v>
      </c>
      <c r="Q3103" s="98">
        <v>21.034479943493174</v>
      </c>
      <c r="R3103" s="98">
        <f t="shared" si="357"/>
        <v>21.716741426738579</v>
      </c>
      <c r="S3103" s="98">
        <f t="shared" si="354"/>
        <v>1262.0687966095904</v>
      </c>
      <c r="T3103" s="101">
        <v>10.126556789145269</v>
      </c>
    </row>
    <row r="3104" spans="2:20" x14ac:dyDescent="0.2">
      <c r="B3104" s="100">
        <v>43790.125</v>
      </c>
      <c r="C3104" s="98">
        <v>7.4062049888690105</v>
      </c>
      <c r="D3104" s="98">
        <f t="shared" si="351"/>
        <v>11.114893616396509</v>
      </c>
      <c r="E3104" s="98">
        <v>52.057222222222222</v>
      </c>
      <c r="F3104" s="98">
        <f t="shared" si="356"/>
        <v>78.461637691649187</v>
      </c>
      <c r="G3104" s="98">
        <v>12644.619425925981</v>
      </c>
      <c r="H3104" s="98">
        <v>27.044839810924369</v>
      </c>
      <c r="I3104" s="98">
        <v>3445.9617710933089</v>
      </c>
      <c r="J3104" s="98">
        <f t="shared" si="352"/>
        <v>25.012382411297853</v>
      </c>
      <c r="K3104" s="98">
        <v>0</v>
      </c>
      <c r="L3104" s="98">
        <f t="shared" si="353"/>
        <v>375.12885367443852</v>
      </c>
      <c r="M3104" s="98">
        <f t="shared" si="355"/>
        <v>374.4905552172898</v>
      </c>
      <c r="N3104" s="98">
        <v>6405.6899222819011</v>
      </c>
      <c r="O3104" s="98">
        <v>7177.6641666666665</v>
      </c>
      <c r="P3104" s="98">
        <v>395.44282407407132</v>
      </c>
      <c r="Q3104" s="98">
        <v>20.313970399632819</v>
      </c>
      <c r="R3104" s="98">
        <f t="shared" si="357"/>
        <v>21.583620365697623</v>
      </c>
      <c r="S3104" s="98">
        <f t="shared" si="354"/>
        <v>1218.8382239779692</v>
      </c>
      <c r="T3104" s="101">
        <v>8.4731757614968544</v>
      </c>
    </row>
    <row r="3105" spans="2:20" x14ac:dyDescent="0.2">
      <c r="B3105" s="100">
        <v>43790.166666666664</v>
      </c>
      <c r="C3105" s="98">
        <v>6.5104061158216142</v>
      </c>
      <c r="D3105" s="98">
        <f t="shared" si="351"/>
        <v>11.125457787815519</v>
      </c>
      <c r="E3105" s="98">
        <v>92.032777777777781</v>
      </c>
      <c r="F3105" s="98">
        <f t="shared" si="356"/>
        <v>79.860077506465231</v>
      </c>
      <c r="G3105" s="98">
        <v>16880.775000000001</v>
      </c>
      <c r="H3105" s="98">
        <v>24.311631944444443</v>
      </c>
      <c r="I3105" s="98">
        <v>4816.8836111111113</v>
      </c>
      <c r="J3105" s="98">
        <f t="shared" si="352"/>
        <v>67.721145833333338</v>
      </c>
      <c r="K3105" s="98">
        <v>0</v>
      </c>
      <c r="L3105" s="98">
        <f t="shared" si="353"/>
        <v>371.65159516377582</v>
      </c>
      <c r="M3105" s="98">
        <f t="shared" si="355"/>
        <v>374.32516540566809</v>
      </c>
      <c r="N3105" s="98">
        <v>5832.7444287109374</v>
      </c>
      <c r="O3105" s="98">
        <v>7168.9624999999996</v>
      </c>
      <c r="P3105" s="98">
        <v>395.94481481499145</v>
      </c>
      <c r="Q3105" s="98">
        <v>24.293219651215605</v>
      </c>
      <c r="R3105" s="98">
        <f t="shared" si="357"/>
        <v>21.744257090906896</v>
      </c>
      <c r="S3105" s="98">
        <f t="shared" si="354"/>
        <v>1457.5931790729362</v>
      </c>
      <c r="T3105" s="101">
        <v>7.4000134459469056</v>
      </c>
    </row>
    <row r="3106" spans="2:20" x14ac:dyDescent="0.2">
      <c r="B3106" s="100">
        <v>43790.208333333336</v>
      </c>
      <c r="C3106" s="98">
        <v>5.8941619835085133</v>
      </c>
      <c r="D3106" s="98">
        <f t="shared" si="351"/>
        <v>11.129944258203558</v>
      </c>
      <c r="E3106" s="98">
        <v>57.465106209148132</v>
      </c>
      <c r="F3106" s="98">
        <f t="shared" si="356"/>
        <v>78.517801839253806</v>
      </c>
      <c r="G3106" s="98">
        <v>21426.932562854621</v>
      </c>
      <c r="H3106" s="98">
        <v>22.514192708333333</v>
      </c>
      <c r="I3106" s="98">
        <v>6218.5665555556616</v>
      </c>
      <c r="J3106" s="98">
        <f t="shared" si="352"/>
        <v>34.950913500814799</v>
      </c>
      <c r="K3106" s="98">
        <v>0</v>
      </c>
      <c r="L3106" s="98">
        <f t="shared" si="353"/>
        <v>375.22124057092873</v>
      </c>
      <c r="M3106" s="98">
        <f t="shared" si="355"/>
        <v>374.29707843122554</v>
      </c>
      <c r="N3106" s="98">
        <v>5423.7309753417967</v>
      </c>
      <c r="O3106" s="98">
        <v>7172.0466666666671</v>
      </c>
      <c r="P3106" s="98">
        <v>395.82870370368164</v>
      </c>
      <c r="Q3106" s="98">
        <v>20.607463132752908</v>
      </c>
      <c r="R3106" s="98">
        <f t="shared" si="357"/>
        <v>21.736528093126186</v>
      </c>
      <c r="S3106" s="98">
        <f t="shared" si="354"/>
        <v>1236.4477879651745</v>
      </c>
      <c r="T3106" s="101">
        <v>6.8472461600950592</v>
      </c>
    </row>
    <row r="3107" spans="2:20" x14ac:dyDescent="0.2">
      <c r="B3107" s="100">
        <v>43790.25</v>
      </c>
      <c r="C3107" s="98">
        <v>5.4950404627455605</v>
      </c>
      <c r="D3107" s="98">
        <f t="shared" si="351"/>
        <v>11.134254271512047</v>
      </c>
      <c r="E3107" s="98">
        <v>86.180888888869021</v>
      </c>
      <c r="F3107" s="98">
        <f t="shared" si="356"/>
        <v>78.814363983127265</v>
      </c>
      <c r="G3107" s="98">
        <v>26016.412499999999</v>
      </c>
      <c r="H3107" s="98">
        <v>26.711241319444444</v>
      </c>
      <c r="I3107" s="98">
        <v>7590.4183333333331</v>
      </c>
      <c r="J3107" s="98">
        <f t="shared" si="352"/>
        <v>59.469647569424581</v>
      </c>
      <c r="K3107" s="98">
        <v>0</v>
      </c>
      <c r="L3107" s="98">
        <f t="shared" si="353"/>
        <v>372.36081170829635</v>
      </c>
      <c r="M3107" s="98">
        <f t="shared" si="355"/>
        <v>374.31129221067908</v>
      </c>
      <c r="N3107" s="98">
        <v>5239.9125211588544</v>
      </c>
      <c r="O3107" s="98">
        <v>7168.833333333333</v>
      </c>
      <c r="P3107" s="98">
        <v>395.80927083333336</v>
      </c>
      <c r="Q3107" s="98">
        <v>23.448459125036994</v>
      </c>
      <c r="R3107" s="98">
        <f t="shared" si="357"/>
        <v>21.703914590164572</v>
      </c>
      <c r="S3107" s="98">
        <f t="shared" si="354"/>
        <v>1406.9075475022196</v>
      </c>
      <c r="T3107" s="101">
        <v>6.414286421327593</v>
      </c>
    </row>
    <row r="3108" spans="2:20" x14ac:dyDescent="0.2">
      <c r="B3108" s="100">
        <v>43790.291666666664</v>
      </c>
      <c r="C3108" s="98">
        <v>5.7890792388183767</v>
      </c>
      <c r="D3108" s="98">
        <f t="shared" si="351"/>
        <v>11.138560510077504</v>
      </c>
      <c r="E3108" s="98">
        <v>51.491752136755323</v>
      </c>
      <c r="F3108" s="98">
        <f t="shared" si="356"/>
        <v>78.03719161845504</v>
      </c>
      <c r="G3108" s="98">
        <v>29857.824002849262</v>
      </c>
      <c r="H3108" s="98">
        <v>20.284190538194444</v>
      </c>
      <c r="I3108" s="98">
        <v>8968.9923444443939</v>
      </c>
      <c r="J3108" s="98">
        <f t="shared" si="352"/>
        <v>31.207561598560879</v>
      </c>
      <c r="K3108" s="98">
        <v>0</v>
      </c>
      <c r="L3108" s="98">
        <f t="shared" si="353"/>
        <v>374.22835334067128</v>
      </c>
      <c r="M3108" s="98">
        <f t="shared" si="355"/>
        <v>374.28669011562914</v>
      </c>
      <c r="N3108" s="98">
        <v>5516.3365047200523</v>
      </c>
      <c r="O3108" s="98">
        <v>7172.1149999999998</v>
      </c>
      <c r="P3108" s="98">
        <v>396.07944444444445</v>
      </c>
      <c r="Q3108" s="98">
        <v>21.85109110377315</v>
      </c>
      <c r="R3108" s="98">
        <f t="shared" si="357"/>
        <v>21.7352026420028</v>
      </c>
      <c r="S3108" s="98">
        <f t="shared" si="354"/>
        <v>1311.0654662263889</v>
      </c>
      <c r="T3108" s="101">
        <v>6.6440778069035797</v>
      </c>
    </row>
    <row r="3109" spans="2:20" x14ac:dyDescent="0.2">
      <c r="B3109" s="100">
        <v>43790.333333333336</v>
      </c>
      <c r="C3109" s="98">
        <v>7.4803911964339207</v>
      </c>
      <c r="D3109" s="98">
        <f t="shared" si="351"/>
        <v>11.150850049113204</v>
      </c>
      <c r="E3109" s="98">
        <v>96.865833333333327</v>
      </c>
      <c r="F3109" s="98">
        <f t="shared" si="356"/>
        <v>78.675941618455028</v>
      </c>
      <c r="G3109" s="98">
        <v>35050.989583333336</v>
      </c>
      <c r="H3109" s="98">
        <v>26.521050347222221</v>
      </c>
      <c r="I3109" s="98">
        <v>10367.109026217262</v>
      </c>
      <c r="J3109" s="98">
        <f t="shared" si="352"/>
        <v>70.344782986111113</v>
      </c>
      <c r="K3109" s="98">
        <v>0</v>
      </c>
      <c r="L3109" s="98">
        <f t="shared" si="353"/>
        <v>376.33006826038678</v>
      </c>
      <c r="M3109" s="98">
        <f t="shared" si="355"/>
        <v>374.3840850647361</v>
      </c>
      <c r="N3109" s="98">
        <v>6559.7603190104164</v>
      </c>
      <c r="O3109" s="98">
        <v>7174.5375000000004</v>
      </c>
      <c r="P3109" s="98">
        <v>396.49412037037314</v>
      </c>
      <c r="Q3109" s="98">
        <v>20.164052109986336</v>
      </c>
      <c r="R3109" s="98">
        <f t="shared" si="357"/>
        <v>21.667129837957827</v>
      </c>
      <c r="S3109" s="98">
        <f t="shared" si="354"/>
        <v>1209.8431265991801</v>
      </c>
      <c r="T3109" s="101">
        <v>7.6214307521623814</v>
      </c>
    </row>
    <row r="3110" spans="2:20" x14ac:dyDescent="0.2">
      <c r="B3110" s="100">
        <v>43790.375</v>
      </c>
      <c r="C3110" s="98">
        <v>11.082629760634473</v>
      </c>
      <c r="D3110" s="98">
        <f t="shared" si="351"/>
        <v>11.138502476838781</v>
      </c>
      <c r="E3110" s="98">
        <v>83.54979342356657</v>
      </c>
      <c r="F3110" s="98">
        <f t="shared" si="356"/>
        <v>79.623359708634737</v>
      </c>
      <c r="G3110" s="98">
        <v>38865.091024675989</v>
      </c>
      <c r="H3110" s="98">
        <v>27.952466361581095</v>
      </c>
      <c r="I3110" s="98">
        <v>11690.59210908036</v>
      </c>
      <c r="J3110" s="98">
        <f t="shared" si="352"/>
        <v>55.597327061985474</v>
      </c>
      <c r="K3110" s="98">
        <v>0</v>
      </c>
      <c r="L3110" s="98">
        <f t="shared" si="353"/>
        <v>371.48497519028848</v>
      </c>
      <c r="M3110" s="98">
        <f t="shared" si="355"/>
        <v>374.30136466989711</v>
      </c>
      <c r="N3110" s="98">
        <v>8878.5772112266422</v>
      </c>
      <c r="O3110" s="98">
        <v>7173.5526850507986</v>
      </c>
      <c r="P3110" s="98">
        <v>396.1870084474221</v>
      </c>
      <c r="Q3110" s="98">
        <v>24.702033257133618</v>
      </c>
      <c r="R3110" s="98">
        <f t="shared" si="357"/>
        <v>21.752936747322824</v>
      </c>
      <c r="S3110" s="98">
        <f t="shared" si="354"/>
        <v>1482.121995428017</v>
      </c>
      <c r="T3110" s="101">
        <v>10.253776970359871</v>
      </c>
    </row>
    <row r="3111" spans="2:20" x14ac:dyDescent="0.2">
      <c r="B3111" s="100">
        <v>43790.416666666664</v>
      </c>
      <c r="C3111" s="98">
        <v>14.178139003097595</v>
      </c>
      <c r="D3111" s="98">
        <f t="shared" si="351"/>
        <v>11.110283954777133</v>
      </c>
      <c r="E3111" s="98">
        <v>169.12149532710279</v>
      </c>
      <c r="F3111" s="98">
        <f t="shared" si="356"/>
        <v>83.137759976893776</v>
      </c>
      <c r="G3111" s="98">
        <v>43204.458997722097</v>
      </c>
      <c r="H3111" s="98">
        <v>13.817332890580126</v>
      </c>
      <c r="I3111" s="98">
        <v>12426.775700934579</v>
      </c>
      <c r="J3111" s="98">
        <f t="shared" si="352"/>
        <v>155.30416243652266</v>
      </c>
      <c r="K3111" s="98">
        <v>0</v>
      </c>
      <c r="L3111" s="98">
        <f t="shared" si="353"/>
        <v>374.70101190758112</v>
      </c>
      <c r="M3111" s="98">
        <f t="shared" si="355"/>
        <v>374.3384458362043</v>
      </c>
      <c r="N3111" s="98">
        <v>10093.169845000833</v>
      </c>
      <c r="O3111" s="98">
        <v>7227.9412941961309</v>
      </c>
      <c r="P3111" s="98">
        <v>395.57081911262799</v>
      </c>
      <c r="Q3111" s="98">
        <v>20.869807205046857</v>
      </c>
      <c r="R3111" s="98">
        <f t="shared" si="357"/>
        <v>21.694718800214702</v>
      </c>
      <c r="S3111" s="98">
        <f t="shared" si="354"/>
        <v>1252.1884323028114</v>
      </c>
      <c r="T3111" s="101">
        <v>13.430473610821364</v>
      </c>
    </row>
    <row r="3112" spans="2:20" x14ac:dyDescent="0.2">
      <c r="B3112" s="100">
        <v>43790.458333333336</v>
      </c>
      <c r="C3112" s="98">
        <v>14.865004876502475</v>
      </c>
      <c r="D3112" s="98">
        <f t="shared" si="351"/>
        <v>11.094407296042121</v>
      </c>
      <c r="E3112" s="98">
        <v>83.771580717488789</v>
      </c>
      <c r="F3112" s="98">
        <f t="shared" si="356"/>
        <v>84.046828154938126</v>
      </c>
      <c r="G3112" s="98">
        <v>47947.919104673318</v>
      </c>
      <c r="H3112" s="98">
        <v>26.88995173475098</v>
      </c>
      <c r="I3112" s="98">
        <v>14518.008690776564</v>
      </c>
      <c r="J3112" s="98">
        <f t="shared" si="352"/>
        <v>56.881628982737809</v>
      </c>
      <c r="K3112" s="98">
        <v>0</v>
      </c>
      <c r="L3112" s="98">
        <f t="shared" si="353"/>
        <v>375.77206532013918</v>
      </c>
      <c r="M3112" s="98">
        <f t="shared" si="355"/>
        <v>374.34442430388316</v>
      </c>
      <c r="N3112" s="98">
        <v>11584.750161483149</v>
      </c>
      <c r="O3112" s="98">
        <v>7530.750419697818</v>
      </c>
      <c r="P3112" s="98">
        <v>395.7620507105043</v>
      </c>
      <c r="Q3112" s="98">
        <v>19.989985390365092</v>
      </c>
      <c r="R3112" s="98">
        <f t="shared" si="357"/>
        <v>21.678858786351455</v>
      </c>
      <c r="S3112" s="98">
        <f t="shared" si="354"/>
        <v>1199.3991234219056</v>
      </c>
      <c r="T3112" s="101">
        <v>15.495771476283437</v>
      </c>
    </row>
    <row r="3113" spans="2:20" x14ac:dyDescent="0.2">
      <c r="B3113" s="100">
        <v>43790.5</v>
      </c>
      <c r="C3113" s="98">
        <v>14.205570682770469</v>
      </c>
      <c r="D3113" s="98">
        <f t="shared" si="351"/>
        <v>11.070828985955616</v>
      </c>
      <c r="E3113" s="98">
        <v>69.217708333333334</v>
      </c>
      <c r="F3113" s="98">
        <f t="shared" si="356"/>
        <v>82.818329891049231</v>
      </c>
      <c r="G3113" s="98">
        <v>52630.769783198171</v>
      </c>
      <c r="H3113" s="98">
        <v>26.690570746527779</v>
      </c>
      <c r="I3113" s="98">
        <v>15886.0175</v>
      </c>
      <c r="J3113" s="98">
        <f t="shared" si="352"/>
        <v>42.527137586805551</v>
      </c>
      <c r="K3113" s="98">
        <v>0</v>
      </c>
      <c r="L3113" s="98">
        <f t="shared" si="353"/>
        <v>374.34731862790886</v>
      </c>
      <c r="M3113" s="98">
        <f t="shared" si="355"/>
        <v>374.20164614004506</v>
      </c>
      <c r="N3113" s="98">
        <v>11221.930544433593</v>
      </c>
      <c r="O3113" s="98">
        <v>7408.6441666666669</v>
      </c>
      <c r="P3113" s="98">
        <v>396.05361111111114</v>
      </c>
      <c r="Q3113" s="98">
        <v>21.706292483202287</v>
      </c>
      <c r="R3113" s="98">
        <f t="shared" si="357"/>
        <v>21.815074450190281</v>
      </c>
      <c r="S3113" s="98">
        <f t="shared" si="354"/>
        <v>1302.3775489921372</v>
      </c>
      <c r="T3113" s="101">
        <v>15.372103359063493</v>
      </c>
    </row>
    <row r="3114" spans="2:20" x14ac:dyDescent="0.2">
      <c r="B3114" s="100">
        <v>43790.541666666664</v>
      </c>
      <c r="C3114" s="98">
        <v>14.075931788656808</v>
      </c>
      <c r="D3114" s="98">
        <f t="shared" si="351"/>
        <v>11.081626775255602</v>
      </c>
      <c r="E3114" s="98">
        <v>64.019111111130982</v>
      </c>
      <c r="F3114" s="98">
        <f t="shared" si="356"/>
        <v>82.009587703550068</v>
      </c>
      <c r="G3114" s="98">
        <v>56753.076296296786</v>
      </c>
      <c r="H3114" s="98">
        <v>19.976689091436693</v>
      </c>
      <c r="I3114" s="98">
        <v>17280.613692593044</v>
      </c>
      <c r="J3114" s="98">
        <f t="shared" si="352"/>
        <v>44.042422019694285</v>
      </c>
      <c r="K3114" s="98">
        <v>0</v>
      </c>
      <c r="L3114" s="98">
        <f t="shared" si="353"/>
        <v>372.25298412298162</v>
      </c>
      <c r="M3114" s="98">
        <f t="shared" si="355"/>
        <v>374.03908444039388</v>
      </c>
      <c r="N3114" s="98">
        <v>11131.590074869791</v>
      </c>
      <c r="O3114" s="98">
        <v>7323.0683333333336</v>
      </c>
      <c r="P3114" s="98">
        <v>395.96120370371472</v>
      </c>
      <c r="Q3114" s="98">
        <v>23.708219580733115</v>
      </c>
      <c r="R3114" s="98">
        <f t="shared" si="357"/>
        <v>21.992755748607298</v>
      </c>
      <c r="S3114" s="98">
        <f t="shared" si="354"/>
        <v>1422.4931748439869</v>
      </c>
      <c r="T3114" s="101">
        <v>15.038490575974704</v>
      </c>
    </row>
    <row r="3115" spans="2:20" x14ac:dyDescent="0.2">
      <c r="B3115" s="100">
        <v>43790.583333333336</v>
      </c>
      <c r="C3115" s="98">
        <v>13.384242457358891</v>
      </c>
      <c r="D3115" s="98">
        <f t="shared" si="351"/>
        <v>11.089827017944897</v>
      </c>
      <c r="E3115" s="98">
        <v>100.94277777777778</v>
      </c>
      <c r="F3115" s="98">
        <f t="shared" si="356"/>
        <v>82.557087703550067</v>
      </c>
      <c r="G3115" s="98">
        <v>62001.283333333333</v>
      </c>
      <c r="H3115" s="98">
        <v>26.685210503472224</v>
      </c>
      <c r="I3115" s="98">
        <v>18661.107362155915</v>
      </c>
      <c r="J3115" s="98">
        <f t="shared" si="352"/>
        <v>74.257567274305558</v>
      </c>
      <c r="K3115" s="98">
        <v>0</v>
      </c>
      <c r="L3115" s="98">
        <f t="shared" si="353"/>
        <v>375.05231111066416</v>
      </c>
      <c r="M3115" s="98">
        <f t="shared" si="355"/>
        <v>374.17123478723209</v>
      </c>
      <c r="N3115" s="98">
        <v>10679.371044921874</v>
      </c>
      <c r="O3115" s="98">
        <v>7217.55</v>
      </c>
      <c r="P3115" s="98">
        <v>395.84923076922695</v>
      </c>
      <c r="Q3115" s="98">
        <v>20.796919658562789</v>
      </c>
      <c r="R3115" s="98">
        <f t="shared" si="357"/>
        <v>21.850557918387736</v>
      </c>
      <c r="S3115" s="98">
        <f t="shared" si="354"/>
        <v>1247.8151795137674</v>
      </c>
      <c r="T3115" s="101">
        <v>14.722401846186516</v>
      </c>
    </row>
    <row r="3116" spans="2:20" x14ac:dyDescent="0.2">
      <c r="B3116" s="100">
        <v>43790.625</v>
      </c>
      <c r="C3116" s="98">
        <v>13.046918766763476</v>
      </c>
      <c r="D3116" s="98">
        <f t="shared" si="351"/>
        <v>11.095286473446516</v>
      </c>
      <c r="E3116" s="98">
        <v>89.126018518532319</v>
      </c>
      <c r="F3116" s="98">
        <f t="shared" si="356"/>
        <v>82.71125051219262</v>
      </c>
      <c r="G3116" s="98">
        <v>66386.913364781271</v>
      </c>
      <c r="H3116" s="98">
        <v>24.200528067129685</v>
      </c>
      <c r="I3116" s="98">
        <v>20032.41</v>
      </c>
      <c r="J3116" s="98">
        <f t="shared" si="352"/>
        <v>64.925490451402638</v>
      </c>
      <c r="K3116" s="98">
        <v>0</v>
      </c>
      <c r="L3116" s="98">
        <f t="shared" si="353"/>
        <v>376.01349530604563</v>
      </c>
      <c r="M3116" s="98">
        <f t="shared" si="355"/>
        <v>374.20099664152343</v>
      </c>
      <c r="N3116" s="98">
        <v>10293.554154459636</v>
      </c>
      <c r="O3116" s="98">
        <v>7186.6450000000004</v>
      </c>
      <c r="P3116" s="98">
        <v>396.04888888888888</v>
      </c>
      <c r="Q3116" s="98">
        <v>20.035393582843245</v>
      </c>
      <c r="R3116" s="98">
        <f t="shared" si="357"/>
        <v>21.78967723693567</v>
      </c>
      <c r="S3116" s="98">
        <f t="shared" si="354"/>
        <v>1202.1236149705946</v>
      </c>
      <c r="T3116" s="101">
        <v>14.011561572438417</v>
      </c>
    </row>
    <row r="3117" spans="2:20" x14ac:dyDescent="0.2">
      <c r="B3117" s="100">
        <v>43790.666666666664</v>
      </c>
      <c r="C3117" s="98">
        <v>13.014701238738166</v>
      </c>
      <c r="D3117" s="98">
        <f t="shared" si="351"/>
        <v>11.110413368926976</v>
      </c>
      <c r="E3117" s="98">
        <v>77.544444444444451</v>
      </c>
      <c r="F3117" s="98">
        <f t="shared" si="356"/>
        <v>82.314271345525952</v>
      </c>
      <c r="G3117" s="98">
        <v>72207.006790122992</v>
      </c>
      <c r="H3117" s="98">
        <v>22.53215060763889</v>
      </c>
      <c r="I3117" s="98">
        <v>21434.243402777778</v>
      </c>
      <c r="J3117" s="98">
        <f t="shared" si="352"/>
        <v>55.012293836805561</v>
      </c>
      <c r="K3117" s="98">
        <v>0</v>
      </c>
      <c r="L3117" s="98">
        <f t="shared" si="353"/>
        <v>373.60812842682833</v>
      </c>
      <c r="M3117" s="98">
        <f t="shared" si="355"/>
        <v>374.07196482107844</v>
      </c>
      <c r="N3117" s="98">
        <v>10114.426520996094</v>
      </c>
      <c r="O3117" s="98">
        <v>7174.52</v>
      </c>
      <c r="P3117" s="98">
        <v>395.68990740741293</v>
      </c>
      <c r="Q3117" s="98">
        <v>22.081778980584609</v>
      </c>
      <c r="R3117" s="98">
        <f t="shared" si="357"/>
        <v>21.907362606763538</v>
      </c>
      <c r="S3117" s="98">
        <f t="shared" si="354"/>
        <v>1324.9067388350766</v>
      </c>
      <c r="T3117" s="101">
        <v>13.505749359671867</v>
      </c>
    </row>
    <row r="3118" spans="2:20" x14ac:dyDescent="0.2">
      <c r="B3118" s="100">
        <v>43790.708333333336</v>
      </c>
      <c r="C3118" s="98">
        <v>12.392845301628112</v>
      </c>
      <c r="D3118" s="98">
        <f t="shared" si="351"/>
        <v>11.117829733610018</v>
      </c>
      <c r="E3118" s="98">
        <v>84.144252136755327</v>
      </c>
      <c r="F3118" s="98">
        <f t="shared" si="356"/>
        <v>83.246568705513084</v>
      </c>
      <c r="G3118" s="98">
        <v>76464.221388888895</v>
      </c>
      <c r="H3118" s="98">
        <v>26.700716145833333</v>
      </c>
      <c r="I3118" s="98">
        <v>22806.657500000001</v>
      </c>
      <c r="J3118" s="98">
        <f t="shared" si="352"/>
        <v>57.443535990921994</v>
      </c>
      <c r="K3118" s="98">
        <v>0</v>
      </c>
      <c r="L3118" s="98">
        <f t="shared" si="353"/>
        <v>373.53682578298367</v>
      </c>
      <c r="M3118" s="98">
        <f t="shared" si="355"/>
        <v>374.05327315733138</v>
      </c>
      <c r="N3118" s="98">
        <v>9738.9530249023446</v>
      </c>
      <c r="O3118" s="98">
        <v>7172.5358333333334</v>
      </c>
      <c r="P3118" s="98">
        <v>396.5964766081795</v>
      </c>
      <c r="Q3118" s="98">
        <v>23.059650825195842</v>
      </c>
      <c r="R3118" s="98">
        <f t="shared" si="357"/>
        <v>21.953407462518001</v>
      </c>
      <c r="S3118" s="98">
        <f t="shared" si="354"/>
        <v>1383.5790495117506</v>
      </c>
      <c r="T3118" s="101">
        <v>13.146122343005425</v>
      </c>
    </row>
    <row r="3119" spans="2:20" x14ac:dyDescent="0.2">
      <c r="B3119" s="100">
        <v>43790.75</v>
      </c>
      <c r="C3119" s="98">
        <v>12.084776269720557</v>
      </c>
      <c r="D3119" s="98">
        <f t="shared" si="351"/>
        <v>11.113726688217925</v>
      </c>
      <c r="E3119" s="98">
        <v>65.11333333333333</v>
      </c>
      <c r="F3119" s="98">
        <f t="shared" si="356"/>
        <v>81.755202964772337</v>
      </c>
      <c r="G3119" s="98">
        <v>81604.888888888891</v>
      </c>
      <c r="H3119" s="98">
        <v>20.167057291666666</v>
      </c>
      <c r="I3119" s="98">
        <v>24186.010347222222</v>
      </c>
      <c r="J3119" s="98">
        <f t="shared" si="352"/>
        <v>44.946276041666664</v>
      </c>
      <c r="K3119" s="98">
        <v>0</v>
      </c>
      <c r="L3119" s="98">
        <f t="shared" si="353"/>
        <v>375.71148305057233</v>
      </c>
      <c r="M3119" s="98">
        <f t="shared" si="355"/>
        <v>374.14730768825939</v>
      </c>
      <c r="N3119" s="98">
        <v>9589.4781567382815</v>
      </c>
      <c r="O3119" s="98">
        <v>7170.3908333333329</v>
      </c>
      <c r="P3119" s="98">
        <v>396.14362962963264</v>
      </c>
      <c r="Q3119" s="98">
        <v>20.432146579060291</v>
      </c>
      <c r="R3119" s="98">
        <f t="shared" si="357"/>
        <v>21.865423085910678</v>
      </c>
      <c r="S3119" s="98">
        <f t="shared" si="354"/>
        <v>1225.9287947436173</v>
      </c>
      <c r="T3119" s="101">
        <v>12.743321477161176</v>
      </c>
    </row>
    <row r="3120" spans="2:20" x14ac:dyDescent="0.2">
      <c r="B3120" s="100">
        <v>43790.791666666664</v>
      </c>
      <c r="C3120" s="98">
        <v>12.322170914468977</v>
      </c>
      <c r="D3120" s="98">
        <f t="shared" si="351"/>
        <v>11.094175744139259</v>
      </c>
      <c r="E3120" s="98">
        <v>92.536600529083771</v>
      </c>
      <c r="F3120" s="98">
        <f t="shared" si="356"/>
        <v>81.748147739904127</v>
      </c>
      <c r="G3120" s="98">
        <v>86203.631323876645</v>
      </c>
      <c r="H3120" s="98">
        <v>26.519911024305557</v>
      </c>
      <c r="I3120" s="98">
        <v>25583.074958228932</v>
      </c>
      <c r="J3120" s="98">
        <f t="shared" si="352"/>
        <v>66.016689504778213</v>
      </c>
      <c r="K3120" s="98">
        <v>0</v>
      </c>
      <c r="L3120" s="98">
        <f t="shared" si="353"/>
        <v>371.28305474468817</v>
      </c>
      <c r="M3120" s="98">
        <f t="shared" si="355"/>
        <v>373.96120228343801</v>
      </c>
      <c r="N3120" s="98">
        <v>9683.091906738282</v>
      </c>
      <c r="O3120" s="98">
        <v>7171.6658333333335</v>
      </c>
      <c r="P3120" s="98">
        <v>396.00805555555553</v>
      </c>
      <c r="Q3120" s="98">
        <v>24.725000810867382</v>
      </c>
      <c r="R3120" s="98">
        <f t="shared" si="357"/>
        <v>22.053241453695126</v>
      </c>
      <c r="S3120" s="98">
        <f t="shared" si="354"/>
        <v>1483.500048652043</v>
      </c>
      <c r="T3120" s="101">
        <v>12.807863328548976</v>
      </c>
    </row>
    <row r="3121" spans="2:20" x14ac:dyDescent="0.2">
      <c r="B3121" s="100">
        <v>43790.833333333336</v>
      </c>
      <c r="C3121" s="98">
        <v>12.538481063269492</v>
      </c>
      <c r="D3121" s="98">
        <f t="shared" si="351"/>
        <v>11.075466495722706</v>
      </c>
      <c r="E3121" s="98">
        <v>60.918274853804874</v>
      </c>
      <c r="F3121" s="98">
        <f t="shared" si="356"/>
        <v>81.801906877331177</v>
      </c>
      <c r="G3121" s="98">
        <v>90811.837670564651</v>
      </c>
      <c r="H3121" s="98">
        <v>26.731987847222221</v>
      </c>
      <c r="I3121" s="98">
        <v>26953.156388888889</v>
      </c>
      <c r="J3121" s="98">
        <f t="shared" si="352"/>
        <v>34.186287006582653</v>
      </c>
      <c r="K3121" s="98">
        <v>0</v>
      </c>
      <c r="L3121" s="98">
        <f t="shared" si="353"/>
        <v>374.94106864103009</v>
      </c>
      <c r="M3121" s="98">
        <f t="shared" si="355"/>
        <v>374.12582429869644</v>
      </c>
      <c r="N3121" s="98">
        <v>9923.3929638671871</v>
      </c>
      <c r="O3121" s="98">
        <v>7176.9691666666668</v>
      </c>
      <c r="P3121" s="98">
        <v>395.79111111111109</v>
      </c>
      <c r="Q3121" s="98">
        <v>20.850042470080986</v>
      </c>
      <c r="R3121" s="98">
        <f t="shared" si="357"/>
        <v>21.886131012510702</v>
      </c>
      <c r="S3121" s="98">
        <f t="shared" si="354"/>
        <v>1251.0025482048591</v>
      </c>
      <c r="T3121" s="101">
        <v>12.892979803551668</v>
      </c>
    </row>
    <row r="3122" spans="2:20" x14ac:dyDescent="0.2">
      <c r="B3122" s="100">
        <v>43790.875</v>
      </c>
      <c r="C3122" s="98">
        <v>12.826401210294829</v>
      </c>
      <c r="D3122" s="98">
        <f t="shared" si="351"/>
        <v>11.05813617428055</v>
      </c>
      <c r="E3122" s="98">
        <v>94.597222222222229</v>
      </c>
      <c r="F3122" s="98">
        <f t="shared" si="356"/>
        <v>82.083469377331184</v>
      </c>
      <c r="G3122" s="98">
        <v>95696.933333333334</v>
      </c>
      <c r="H3122" s="98">
        <v>20.095648871527779</v>
      </c>
      <c r="I3122" s="98">
        <v>28341.298870370552</v>
      </c>
      <c r="J3122" s="98">
        <f t="shared" si="352"/>
        <v>74.501573350694457</v>
      </c>
      <c r="K3122" s="98">
        <v>0</v>
      </c>
      <c r="L3122" s="98">
        <f t="shared" si="353"/>
        <v>375.03962156366975</v>
      </c>
      <c r="M3122" s="98">
        <f t="shared" si="355"/>
        <v>374.09066341811371</v>
      </c>
      <c r="N3122" s="98">
        <v>10137.07151936849</v>
      </c>
      <c r="O3122" s="98">
        <v>7178.9383333333335</v>
      </c>
      <c r="P3122" s="98">
        <v>396.43283068782756</v>
      </c>
      <c r="Q3122" s="98">
        <v>21.393209124157828</v>
      </c>
      <c r="R3122" s="98">
        <f t="shared" si="357"/>
        <v>21.929731597678895</v>
      </c>
      <c r="S3122" s="98">
        <f t="shared" si="354"/>
        <v>1283.5925474494697</v>
      </c>
      <c r="T3122" s="101">
        <v>13.405552479877887</v>
      </c>
    </row>
    <row r="3123" spans="2:20" x14ac:dyDescent="0.2">
      <c r="B3123" s="100">
        <v>43790.916666666664</v>
      </c>
      <c r="C3123" s="98">
        <v>12.645525422690747</v>
      </c>
      <c r="D3123" s="98">
        <f t="shared" si="351"/>
        <v>11.046545964370869</v>
      </c>
      <c r="E3123" s="98">
        <v>80.456296296301815</v>
      </c>
      <c r="F3123" s="98">
        <f t="shared" si="356"/>
        <v>82.676888230211404</v>
      </c>
      <c r="G3123" s="98">
        <v>99950.746874999997</v>
      </c>
      <c r="H3123" s="98">
        <v>26.765386284722222</v>
      </c>
      <c r="I3123" s="98">
        <v>29731.222826857866</v>
      </c>
      <c r="J3123" s="98">
        <f t="shared" si="352"/>
        <v>53.690910011579589</v>
      </c>
      <c r="K3123" s="98">
        <v>0</v>
      </c>
      <c r="L3123" s="98">
        <f t="shared" si="353"/>
        <v>372.31298993481533</v>
      </c>
      <c r="M3123" s="98">
        <f t="shared" si="355"/>
        <v>374.09627086533101</v>
      </c>
      <c r="N3123" s="98">
        <v>10028.695989583333</v>
      </c>
      <c r="O3123" s="98">
        <v>7195.270833333333</v>
      </c>
      <c r="P3123" s="98">
        <v>396.27824074076284</v>
      </c>
      <c r="Q3123" s="98">
        <v>23.965250805947516</v>
      </c>
      <c r="R3123" s="98">
        <f t="shared" si="357"/>
        <v>21.914589042437786</v>
      </c>
      <c r="S3123" s="98">
        <f t="shared" si="354"/>
        <v>1437.915048356851</v>
      </c>
      <c r="T3123" s="101">
        <v>13.526491688975559</v>
      </c>
    </row>
    <row r="3124" spans="2:20" x14ac:dyDescent="0.2">
      <c r="B3124" s="100">
        <v>43790.958333333336</v>
      </c>
      <c r="C3124" s="98">
        <v>12.801804403347067</v>
      </c>
      <c r="D3124" s="98">
        <f t="shared" ref="D3124:D3187" si="358">AVERAGE(C3101:C3124)</f>
        <v>11.04630226164012</v>
      </c>
      <c r="E3124" s="98">
        <v>74.758981481525637</v>
      </c>
      <c r="F3124" s="98">
        <f t="shared" si="356"/>
        <v>82.172603250789749</v>
      </c>
      <c r="G3124" s="98">
        <v>105258.63230994411</v>
      </c>
      <c r="H3124" s="98">
        <v>26.798621961805555</v>
      </c>
      <c r="I3124" s="98">
        <v>31101.040833333333</v>
      </c>
      <c r="J3124" s="98">
        <f t="shared" si="352"/>
        <v>47.960359519720086</v>
      </c>
      <c r="K3124" s="98">
        <v>0</v>
      </c>
      <c r="L3124" s="98">
        <f t="shared" si="353"/>
        <v>375.9882978715458</v>
      </c>
      <c r="M3124" s="98">
        <f t="shared" si="355"/>
        <v>374.13628528788564</v>
      </c>
      <c r="N3124" s="98">
        <v>10109.628022460938</v>
      </c>
      <c r="O3124" s="98">
        <v>7189.5391666666665</v>
      </c>
      <c r="P3124" s="98">
        <v>396.47611111111109</v>
      </c>
      <c r="Q3124" s="98">
        <v>20.487813239565327</v>
      </c>
      <c r="R3124" s="98">
        <f t="shared" si="357"/>
        <v>21.896823848277577</v>
      </c>
      <c r="S3124" s="98">
        <f t="shared" si="354"/>
        <v>1229.2687943739197</v>
      </c>
      <c r="T3124" s="101">
        <v>14.049130316502204</v>
      </c>
    </row>
    <row r="3125" spans="2:20" x14ac:dyDescent="0.2">
      <c r="B3125" s="100">
        <v>43791</v>
      </c>
      <c r="C3125" s="98">
        <v>11.742746044132444</v>
      </c>
      <c r="D3125" s="98">
        <f t="shared" si="358"/>
        <v>11.03657451726974</v>
      </c>
      <c r="E3125" s="98">
        <v>77.914166666677019</v>
      </c>
      <c r="F3125" s="98">
        <f t="shared" si="356"/>
        <v>82.974199026253146</v>
      </c>
      <c r="G3125" s="98">
        <v>109303.99866666387</v>
      </c>
      <c r="H3125" s="98">
        <v>20.183600983797806</v>
      </c>
      <c r="I3125" s="98">
        <v>32497.530233333375</v>
      </c>
      <c r="J3125" s="98">
        <f t="shared" si="352"/>
        <v>57.730565682879217</v>
      </c>
      <c r="K3125" s="98">
        <v>0</v>
      </c>
      <c r="L3125" s="98">
        <f t="shared" si="353"/>
        <v>372.24563808374518</v>
      </c>
      <c r="M3125" s="98">
        <f t="shared" si="355"/>
        <v>374.01698333137057</v>
      </c>
      <c r="N3125" s="98">
        <v>9417.341662597657</v>
      </c>
      <c r="O3125" s="98">
        <v>7174.2041666666664</v>
      </c>
      <c r="P3125" s="98">
        <v>395.92888888888888</v>
      </c>
      <c r="Q3125" s="98">
        <v>23.683250805143683</v>
      </c>
      <c r="R3125" s="98">
        <f t="shared" si="357"/>
        <v>22.022747461171448</v>
      </c>
      <c r="S3125" s="98">
        <f t="shared" si="354"/>
        <v>1420.9950483086209</v>
      </c>
      <c r="T3125" s="101">
        <v>13.002309493157599</v>
      </c>
    </row>
    <row r="3126" spans="2:20" x14ac:dyDescent="0.2">
      <c r="B3126" s="100">
        <v>43791.041666666664</v>
      </c>
      <c r="C3126" s="98">
        <v>10.14630230921424</v>
      </c>
      <c r="D3126" s="98">
        <f t="shared" si="358"/>
        <v>11.026075323255577</v>
      </c>
      <c r="E3126" s="98">
        <v>65.414444444444442</v>
      </c>
      <c r="F3126" s="98">
        <f t="shared" si="356"/>
        <v>81.829175878104991</v>
      </c>
      <c r="G3126" s="98">
        <v>2196.8638888888891</v>
      </c>
      <c r="H3126" s="98">
        <v>26.787109375</v>
      </c>
      <c r="I3126" s="98">
        <v>934.17916666666667</v>
      </c>
      <c r="J3126" s="98">
        <f t="shared" si="352"/>
        <v>38.627335069444442</v>
      </c>
      <c r="K3126" s="98">
        <v>0</v>
      </c>
      <c r="L3126" s="98">
        <f t="shared" si="353"/>
        <v>374.42255480568861</v>
      </c>
      <c r="M3126" s="98">
        <f t="shared" si="355"/>
        <v>374.11782363609154</v>
      </c>
      <c r="N3126" s="98">
        <v>8357.7584305826822</v>
      </c>
      <c r="O3126" s="98">
        <v>7171.5524999999998</v>
      </c>
      <c r="P3126" s="98">
        <v>396.01388888888891</v>
      </c>
      <c r="Q3126" s="98">
        <v>21.59133408320033</v>
      </c>
      <c r="R3126" s="98">
        <f t="shared" si="357"/>
        <v>21.90795268114924</v>
      </c>
      <c r="S3126" s="98">
        <f t="shared" si="354"/>
        <v>1295.4800449920199</v>
      </c>
      <c r="T3126" s="101">
        <v>11.344577028950056</v>
      </c>
    </row>
    <row r="3127" spans="2:20" x14ac:dyDescent="0.2">
      <c r="B3127" s="100">
        <v>43791.083333333336</v>
      </c>
      <c r="C3127" s="98">
        <v>8.6077408814430232</v>
      </c>
      <c r="D3127" s="98">
        <f t="shared" si="358"/>
        <v>11.022384015872035</v>
      </c>
      <c r="E3127" s="98">
        <v>90.718484848481083</v>
      </c>
      <c r="F3127" s="98">
        <f t="shared" si="356"/>
        <v>81.664940293087994</v>
      </c>
      <c r="G3127" s="98">
        <v>6686.2925925898553</v>
      </c>
      <c r="H3127" s="98">
        <v>24.248133680555554</v>
      </c>
      <c r="I3127" s="98">
        <v>2149.7094444444447</v>
      </c>
      <c r="J3127" s="98">
        <f t="shared" si="352"/>
        <v>66.470351167925529</v>
      </c>
      <c r="K3127" s="98">
        <v>0</v>
      </c>
      <c r="L3127" s="98">
        <f t="shared" si="353"/>
        <v>375.62077604276442</v>
      </c>
      <c r="M3127" s="98">
        <f t="shared" si="355"/>
        <v>374.13564680218497</v>
      </c>
      <c r="N3127" s="98">
        <v>7281.2264994303387</v>
      </c>
      <c r="O3127" s="98">
        <v>7164.5433333333331</v>
      </c>
      <c r="P3127" s="98">
        <v>395.85321428570484</v>
      </c>
      <c r="Q3127" s="98">
        <v>20.232438242940439</v>
      </c>
      <c r="R3127" s="98">
        <f t="shared" si="357"/>
        <v>21.87453427695954</v>
      </c>
      <c r="S3127" s="98">
        <f t="shared" si="354"/>
        <v>1213.9462945764265</v>
      </c>
      <c r="T3127" s="101">
        <v>9.751605851319102</v>
      </c>
    </row>
    <row r="3128" spans="2:20" x14ac:dyDescent="0.2">
      <c r="B3128" s="100">
        <v>43791.125</v>
      </c>
      <c r="C3128" s="98">
        <v>7.434506107495011</v>
      </c>
      <c r="D3128" s="98">
        <f t="shared" si="358"/>
        <v>11.023563229148118</v>
      </c>
      <c r="E3128" s="98">
        <v>59.951870370374785</v>
      </c>
      <c r="F3128" s="98">
        <f t="shared" si="356"/>
        <v>81.993883965927679</v>
      </c>
      <c r="G3128" s="98">
        <v>11187.121583088239</v>
      </c>
      <c r="H3128" s="98">
        <v>22.611197916666665</v>
      </c>
      <c r="I3128" s="98">
        <v>3552.0361507937641</v>
      </c>
      <c r="J3128" s="98">
        <f t="shared" si="352"/>
        <v>37.340672453708123</v>
      </c>
      <c r="K3128" s="98">
        <v>0</v>
      </c>
      <c r="L3128" s="98">
        <f t="shared" si="353"/>
        <v>371.53509410207471</v>
      </c>
      <c r="M3128" s="98">
        <f t="shared" si="355"/>
        <v>373.98590682000309</v>
      </c>
      <c r="N3128" s="98">
        <v>6386.4193526204426</v>
      </c>
      <c r="O3128" s="98">
        <v>7161.7325000000001</v>
      </c>
      <c r="P3128" s="98">
        <v>395.90004629626873</v>
      </c>
      <c r="Q3128" s="98">
        <v>24.364952194194</v>
      </c>
      <c r="R3128" s="98">
        <f t="shared" si="357"/>
        <v>22.043325185066255</v>
      </c>
      <c r="S3128" s="98">
        <f t="shared" si="354"/>
        <v>1461.8971316516399</v>
      </c>
      <c r="T3128" s="101">
        <v>8.4214414315523598</v>
      </c>
    </row>
    <row r="3129" spans="2:20" x14ac:dyDescent="0.2">
      <c r="B3129" s="100">
        <v>43791.166666666664</v>
      </c>
      <c r="C3129" s="98">
        <v>6.592044100496504</v>
      </c>
      <c r="D3129" s="98">
        <f t="shared" si="358"/>
        <v>11.026964811842904</v>
      </c>
      <c r="E3129" s="98">
        <v>90.637500000000003</v>
      </c>
      <c r="F3129" s="98">
        <f t="shared" si="356"/>
        <v>81.93574739185361</v>
      </c>
      <c r="G3129" s="98">
        <v>16061.036111111111</v>
      </c>
      <c r="H3129" s="98">
        <v>26.756195746527776</v>
      </c>
      <c r="I3129" s="98">
        <v>4924.4369444444446</v>
      </c>
      <c r="J3129" s="98">
        <f t="shared" si="352"/>
        <v>63.881304253472223</v>
      </c>
      <c r="K3129" s="98">
        <v>0</v>
      </c>
      <c r="L3129" s="98">
        <f t="shared" si="353"/>
        <v>375.5890270666323</v>
      </c>
      <c r="M3129" s="98">
        <f t="shared" si="355"/>
        <v>374.14996648262212</v>
      </c>
      <c r="N3129" s="98">
        <v>5873.4782478841144</v>
      </c>
      <c r="O3129" s="98">
        <v>7163.9458333333332</v>
      </c>
      <c r="P3129" s="98">
        <v>395.81861111111112</v>
      </c>
      <c r="Q3129" s="98">
        <v>20.229584044478834</v>
      </c>
      <c r="R3129" s="98">
        <f t="shared" si="357"/>
        <v>21.87400703478556</v>
      </c>
      <c r="S3129" s="98">
        <f t="shared" si="354"/>
        <v>1213.7750426687301</v>
      </c>
      <c r="T3129" s="101">
        <v>7.4379904955100375</v>
      </c>
    </row>
    <row r="3130" spans="2:20" x14ac:dyDescent="0.2">
      <c r="B3130" s="100">
        <v>43791.208333333336</v>
      </c>
      <c r="C3130" s="98">
        <v>5.9713339808252126</v>
      </c>
      <c r="D3130" s="98">
        <f t="shared" si="358"/>
        <v>11.030180311731099</v>
      </c>
      <c r="E3130" s="98">
        <v>72.906327160489226</v>
      </c>
      <c r="F3130" s="98">
        <f t="shared" si="356"/>
        <v>82.579131598159492</v>
      </c>
      <c r="G3130" s="98">
        <v>19832.85787728482</v>
      </c>
      <c r="H3130" s="98">
        <v>20.189181857638889</v>
      </c>
      <c r="I3130" s="98">
        <v>6302.561804629664</v>
      </c>
      <c r="J3130" s="98">
        <f t="shared" si="352"/>
        <v>52.717145302850341</v>
      </c>
      <c r="K3130" s="98">
        <v>0</v>
      </c>
      <c r="L3130" s="98">
        <f t="shared" si="353"/>
        <v>371.84284118817084</v>
      </c>
      <c r="M3130" s="98">
        <f t="shared" si="355"/>
        <v>374.00919984167382</v>
      </c>
      <c r="N3130" s="98">
        <v>5458.1883642578123</v>
      </c>
      <c r="O3130" s="98">
        <v>7165.2683333333334</v>
      </c>
      <c r="P3130" s="98">
        <v>396.09555555555556</v>
      </c>
      <c r="Q3130" s="98">
        <v>24.252714367384712</v>
      </c>
      <c r="R3130" s="98">
        <f t="shared" si="357"/>
        <v>22.025892502895214</v>
      </c>
      <c r="S3130" s="98">
        <f t="shared" si="354"/>
        <v>1455.1628620430827</v>
      </c>
      <c r="T3130" s="101">
        <v>6.9020799443749192</v>
      </c>
    </row>
    <row r="3131" spans="2:20" x14ac:dyDescent="0.2">
      <c r="B3131" s="100">
        <v>43791.25</v>
      </c>
      <c r="C3131" s="98">
        <v>5.5340725875147552</v>
      </c>
      <c r="D3131" s="98">
        <f t="shared" si="358"/>
        <v>11.03180665026315</v>
      </c>
      <c r="E3131" s="98">
        <v>68.655925925837622</v>
      </c>
      <c r="F3131" s="98">
        <f t="shared" si="356"/>
        <v>81.848924808033175</v>
      </c>
      <c r="G3131" s="98">
        <v>24909.245286195808</v>
      </c>
      <c r="H3131" s="98">
        <v>26.638020833333332</v>
      </c>
      <c r="I3131" s="98">
        <v>7701.2215209643873</v>
      </c>
      <c r="J3131" s="98">
        <f t="shared" si="352"/>
        <v>42.017905092504293</v>
      </c>
      <c r="K3131" s="98">
        <v>0</v>
      </c>
      <c r="L3131" s="98">
        <f t="shared" si="353"/>
        <v>375.63998224020003</v>
      </c>
      <c r="M3131" s="98">
        <f t="shared" si="355"/>
        <v>374.14583194716988</v>
      </c>
      <c r="N3131" s="98">
        <v>5189.1443587239582</v>
      </c>
      <c r="O3131" s="98">
        <v>7174.19</v>
      </c>
      <c r="P3131" s="98">
        <v>396.0524691358043</v>
      </c>
      <c r="Q3131" s="98">
        <v>20.412486895604268</v>
      </c>
      <c r="R3131" s="98">
        <f t="shared" si="357"/>
        <v>21.899393660002186</v>
      </c>
      <c r="S3131" s="98">
        <f t="shared" si="354"/>
        <v>1224.749213736256</v>
      </c>
      <c r="T3131" s="101">
        <v>6.4008933606845355</v>
      </c>
    </row>
    <row r="3132" spans="2:20" x14ac:dyDescent="0.2">
      <c r="B3132" s="100">
        <v>43791.291666666664</v>
      </c>
      <c r="C3132" s="98">
        <v>5.8883724852540116</v>
      </c>
      <c r="D3132" s="98">
        <f t="shared" si="358"/>
        <v>11.035943868864637</v>
      </c>
      <c r="E3132" s="98">
        <v>83.089555555565497</v>
      </c>
      <c r="F3132" s="98">
        <f t="shared" si="356"/>
        <v>83.165499950483607</v>
      </c>
      <c r="G3132" s="98">
        <v>28641.574583333335</v>
      </c>
      <c r="H3132" s="98">
        <v>26.703776041666668</v>
      </c>
      <c r="I3132" s="98">
        <v>9071.61</v>
      </c>
      <c r="J3132" s="98">
        <f t="shared" si="352"/>
        <v>56.385779513898825</v>
      </c>
      <c r="K3132" s="98">
        <v>0</v>
      </c>
      <c r="L3132" s="98">
        <f t="shared" si="353"/>
        <v>373.2110825608919</v>
      </c>
      <c r="M3132" s="98">
        <f t="shared" si="355"/>
        <v>374.1034456646791</v>
      </c>
      <c r="N3132" s="98">
        <v>5352.7456168619792</v>
      </c>
      <c r="O3132" s="98">
        <v>7164.2775000000001</v>
      </c>
      <c r="P3132" s="98">
        <v>395.61333333333334</v>
      </c>
      <c r="Q3132" s="98">
        <v>22.402250772441427</v>
      </c>
      <c r="R3132" s="98">
        <f t="shared" si="357"/>
        <v>21.922358646196699</v>
      </c>
      <c r="S3132" s="98">
        <f t="shared" si="354"/>
        <v>1344.1350463464855</v>
      </c>
      <c r="T3132" s="101">
        <v>6.4554447882807455</v>
      </c>
    </row>
    <row r="3133" spans="2:20" x14ac:dyDescent="0.2">
      <c r="B3133" s="100">
        <v>43791.333333333336</v>
      </c>
      <c r="C3133" s="98">
        <v>7.1928798646349845</v>
      </c>
      <c r="D3133" s="98">
        <f t="shared" si="358"/>
        <v>11.023964230039681</v>
      </c>
      <c r="E3133" s="98">
        <v>49.236388888888889</v>
      </c>
      <c r="F3133" s="98">
        <f t="shared" si="356"/>
        <v>81.180939765298433</v>
      </c>
      <c r="G3133" s="98">
        <v>33243.644444444442</v>
      </c>
      <c r="H3133" s="98">
        <v>19.993489583333332</v>
      </c>
      <c r="I3133" s="98">
        <v>10459.535433333416</v>
      </c>
      <c r="J3133" s="98">
        <f t="shared" si="352"/>
        <v>29.242899305555557</v>
      </c>
      <c r="K3133" s="98">
        <v>0</v>
      </c>
      <c r="L3133" s="98">
        <f t="shared" si="353"/>
        <v>373.35621504439661</v>
      </c>
      <c r="M3133" s="98">
        <f t="shared" si="355"/>
        <v>373.97953511401278</v>
      </c>
      <c r="N3133" s="98">
        <v>6176.2189404296878</v>
      </c>
      <c r="O3133" s="98">
        <v>7162.5516666666663</v>
      </c>
      <c r="P3133" s="98">
        <v>396.23064814815916</v>
      </c>
      <c r="Q3133" s="98">
        <v>22.874433103762566</v>
      </c>
      <c r="R3133" s="98">
        <f t="shared" si="357"/>
        <v>22.035291187604045</v>
      </c>
      <c r="S3133" s="98">
        <f t="shared" si="354"/>
        <v>1372.465986225754</v>
      </c>
      <c r="T3133" s="101">
        <v>7.364182676588082</v>
      </c>
    </row>
    <row r="3134" spans="2:20" x14ac:dyDescent="0.2">
      <c r="B3134" s="100">
        <v>43791.375</v>
      </c>
      <c r="C3134" s="98">
        <v>10.782051045932134</v>
      </c>
      <c r="D3134" s="98">
        <f t="shared" si="358"/>
        <v>11.011440116927083</v>
      </c>
      <c r="E3134" s="98">
        <v>87.193472222222226</v>
      </c>
      <c r="F3134" s="98">
        <f t="shared" si="356"/>
        <v>81.332759715242418</v>
      </c>
      <c r="G3134" s="98">
        <v>37376.66148564074</v>
      </c>
      <c r="H3134" s="98">
        <v>26.728797743055555</v>
      </c>
      <c r="I3134" s="98">
        <v>11849.833220551676</v>
      </c>
      <c r="J3134" s="98">
        <f t="shared" si="352"/>
        <v>60.464674479166675</v>
      </c>
      <c r="K3134" s="98">
        <v>0</v>
      </c>
      <c r="L3134" s="98">
        <f t="shared" si="353"/>
        <v>375.58999924841436</v>
      </c>
      <c r="M3134" s="98">
        <f t="shared" si="355"/>
        <v>374.15057778310126</v>
      </c>
      <c r="N3134" s="98">
        <v>8536.9720556640623</v>
      </c>
      <c r="O3134" s="98">
        <v>7168.274166666667</v>
      </c>
      <c r="P3134" s="98">
        <v>395.64749999999998</v>
      </c>
      <c r="Q3134" s="98">
        <v>20.057500751585597</v>
      </c>
      <c r="R3134" s="98">
        <f t="shared" si="357"/>
        <v>21.841768999872873</v>
      </c>
      <c r="S3134" s="98">
        <f t="shared" si="354"/>
        <v>1203.4500450951357</v>
      </c>
      <c r="T3134" s="101">
        <v>9.9900765186740959</v>
      </c>
    </row>
    <row r="3135" spans="2:20" x14ac:dyDescent="0.2">
      <c r="B3135" s="100">
        <v>43791.416666666664</v>
      </c>
      <c r="C3135" s="98">
        <v>14.594761695331997</v>
      </c>
      <c r="D3135" s="98">
        <f t="shared" si="358"/>
        <v>11.028799395770184</v>
      </c>
      <c r="E3135" s="98">
        <v>53.544319923375213</v>
      </c>
      <c r="F3135" s="98">
        <f t="shared" si="356"/>
        <v>76.517044073420436</v>
      </c>
      <c r="G3135" s="98">
        <v>41450.321296298171</v>
      </c>
      <c r="H3135" s="98">
        <v>26.678081597222221</v>
      </c>
      <c r="I3135" s="98">
        <v>13220.941388888888</v>
      </c>
      <c r="J3135" s="98">
        <f t="shared" si="352"/>
        <v>26.866238326152992</v>
      </c>
      <c r="K3135" s="98">
        <v>0</v>
      </c>
      <c r="L3135" s="98">
        <f t="shared" si="353"/>
        <v>371.84079444504863</v>
      </c>
      <c r="M3135" s="98">
        <f t="shared" si="355"/>
        <v>374.03140205549568</v>
      </c>
      <c r="N3135" s="98">
        <v>11126.447326660156</v>
      </c>
      <c r="O3135" s="98">
        <v>7328.3924999999999</v>
      </c>
      <c r="P3135" s="98">
        <v>395.70518518517417</v>
      </c>
      <c r="Q3135" s="98">
        <v>23.864390740125543</v>
      </c>
      <c r="R3135" s="98">
        <f t="shared" si="357"/>
        <v>21.966543313834489</v>
      </c>
      <c r="S3135" s="98">
        <f t="shared" si="354"/>
        <v>1431.8634444075326</v>
      </c>
      <c r="T3135" s="101">
        <v>14.186910787257883</v>
      </c>
    </row>
    <row r="3136" spans="2:20" x14ac:dyDescent="0.2">
      <c r="B3136" s="100">
        <v>43791.458333333336</v>
      </c>
      <c r="C3136" s="98">
        <v>15.47118195145184</v>
      </c>
      <c r="D3136" s="98">
        <f t="shared" si="358"/>
        <v>11.054056773893073</v>
      </c>
      <c r="E3136" s="98">
        <v>69.839166666666671</v>
      </c>
      <c r="F3136" s="98">
        <f t="shared" si="356"/>
        <v>75.936526821302849</v>
      </c>
      <c r="G3136" s="98">
        <v>44830.636972222041</v>
      </c>
      <c r="H3136" s="98">
        <v>20.031976996527778</v>
      </c>
      <c r="I3136" s="98">
        <v>14616.193900000726</v>
      </c>
      <c r="J3136" s="98">
        <f t="shared" si="352"/>
        <v>49.807189670138897</v>
      </c>
      <c r="K3136" s="98">
        <v>1.7546630500422584</v>
      </c>
      <c r="L3136" s="98">
        <f t="shared" si="353"/>
        <v>375.08946627515888</v>
      </c>
      <c r="M3136" s="98">
        <f t="shared" si="355"/>
        <v>374.00296042862163</v>
      </c>
      <c r="N3136" s="98">
        <v>11669.513671061199</v>
      </c>
      <c r="O3136" s="98">
        <v>7573.0124999999998</v>
      </c>
      <c r="P3136" s="98">
        <v>396.07722222222225</v>
      </c>
      <c r="Q3136" s="98">
        <v>20.987755947063366</v>
      </c>
      <c r="R3136" s="98">
        <f t="shared" si="357"/>
        <v>22.008117087030254</v>
      </c>
      <c r="S3136" s="98">
        <f t="shared" si="354"/>
        <v>1259.265356823802</v>
      </c>
      <c r="T3136" s="101">
        <v>15.4959390326341</v>
      </c>
    </row>
    <row r="3137" spans="2:20" x14ac:dyDescent="0.2">
      <c r="B3137" s="100">
        <v>43791.5</v>
      </c>
      <c r="C3137" s="98">
        <v>15.315910743577664</v>
      </c>
      <c r="D3137" s="98">
        <f t="shared" si="358"/>
        <v>11.100320943093372</v>
      </c>
      <c r="E3137" s="98">
        <v>64.054444444444442</v>
      </c>
      <c r="F3137" s="98">
        <f t="shared" si="356"/>
        <v>75.721390825932488</v>
      </c>
      <c r="G3137" s="98">
        <v>49160.609164900248</v>
      </c>
      <c r="H3137" s="98">
        <v>26.656380208333335</v>
      </c>
      <c r="I3137" s="98">
        <v>15997.262107352317</v>
      </c>
      <c r="J3137" s="98">
        <f t="shared" si="352"/>
        <v>37.398064236111111</v>
      </c>
      <c r="K3137" s="98">
        <v>5.7467474937438965</v>
      </c>
      <c r="L3137" s="98">
        <f t="shared" si="353"/>
        <v>375.40348165412541</v>
      </c>
      <c r="M3137" s="98">
        <f t="shared" si="355"/>
        <v>374.04696722138073</v>
      </c>
      <c r="N3137" s="98">
        <v>11604.194328613281</v>
      </c>
      <c r="O3137" s="98">
        <v>7550.68</v>
      </c>
      <c r="P3137" s="98">
        <v>396.17515432099503</v>
      </c>
      <c r="Q3137" s="98">
        <v>20.771672666869645</v>
      </c>
      <c r="R3137" s="98">
        <f t="shared" si="357"/>
        <v>21.969174594683057</v>
      </c>
      <c r="S3137" s="98">
        <f t="shared" si="354"/>
        <v>1246.3003600121788</v>
      </c>
      <c r="T3137" s="101">
        <v>15.658378529548646</v>
      </c>
    </row>
    <row r="3138" spans="2:20" x14ac:dyDescent="0.2">
      <c r="B3138" s="100">
        <v>43791.541666666664</v>
      </c>
      <c r="C3138" s="98">
        <v>14.477648212644789</v>
      </c>
      <c r="D3138" s="98">
        <f t="shared" si="358"/>
        <v>11.117059127426204</v>
      </c>
      <c r="E3138" s="98">
        <v>92.127499999999998</v>
      </c>
      <c r="F3138" s="98">
        <f t="shared" si="356"/>
        <v>76.892573696302051</v>
      </c>
      <c r="G3138" s="98">
        <v>54155.256777777045</v>
      </c>
      <c r="H3138" s="98">
        <v>24.09709201388889</v>
      </c>
      <c r="I3138" s="98">
        <v>17369.108055555556</v>
      </c>
      <c r="J3138" s="98">
        <f t="shared" si="352"/>
        <v>68.030407986111101</v>
      </c>
      <c r="K3138" s="98">
        <v>5.7467474937438965</v>
      </c>
      <c r="L3138" s="98">
        <f t="shared" si="353"/>
        <v>372.51688110853235</v>
      </c>
      <c r="M3138" s="98">
        <f t="shared" si="355"/>
        <v>374.05796292911208</v>
      </c>
      <c r="N3138" s="98">
        <v>11141.951712239583</v>
      </c>
      <c r="O3138" s="98">
        <v>7322.100833333333</v>
      </c>
      <c r="P3138" s="98">
        <v>396.49861111111113</v>
      </c>
      <c r="Q3138" s="98">
        <v>23.981730002578761</v>
      </c>
      <c r="R3138" s="98">
        <f t="shared" si="357"/>
        <v>21.980570862259956</v>
      </c>
      <c r="S3138" s="98">
        <f t="shared" si="354"/>
        <v>1438.9038001547256</v>
      </c>
      <c r="T3138" s="101">
        <v>15.268647996399086</v>
      </c>
    </row>
    <row r="3139" spans="2:20" x14ac:dyDescent="0.2">
      <c r="B3139" s="100">
        <v>43791.583333333336</v>
      </c>
      <c r="C3139" s="98">
        <v>13.762351669206078</v>
      </c>
      <c r="D3139" s="98">
        <f t="shared" si="358"/>
        <v>11.132813677919836</v>
      </c>
      <c r="E3139" s="98">
        <v>78.218037634407068</v>
      </c>
      <c r="F3139" s="98">
        <f t="shared" si="356"/>
        <v>75.945709523661591</v>
      </c>
      <c r="G3139" s="98">
        <v>58344.916407061421</v>
      </c>
      <c r="H3139" s="98">
        <v>22.557964409722221</v>
      </c>
      <c r="I3139" s="98">
        <v>18771.526458333334</v>
      </c>
      <c r="J3139" s="98">
        <f t="shared" si="352"/>
        <v>55.660073224684851</v>
      </c>
      <c r="K3139" s="98">
        <v>5.7467474937438965</v>
      </c>
      <c r="L3139" s="98">
        <f t="shared" si="353"/>
        <v>376.08830481032118</v>
      </c>
      <c r="M3139" s="98">
        <f t="shared" si="355"/>
        <v>374.10112933326428</v>
      </c>
      <c r="N3139" s="98">
        <v>10739.376659342448</v>
      </c>
      <c r="O3139" s="98">
        <v>7229.5441666666666</v>
      </c>
      <c r="P3139" s="98">
        <v>395.83055555555558</v>
      </c>
      <c r="Q3139" s="98">
        <v>19.74225074523439</v>
      </c>
      <c r="R3139" s="98">
        <f t="shared" si="357"/>
        <v>21.93662632420461</v>
      </c>
      <c r="S3139" s="98">
        <f t="shared" si="354"/>
        <v>1184.5350447140634</v>
      </c>
      <c r="T3139" s="101">
        <v>14.588469200027692</v>
      </c>
    </row>
    <row r="3140" spans="2:20" x14ac:dyDescent="0.2">
      <c r="B3140" s="100">
        <v>43791.625</v>
      </c>
      <c r="C3140" s="98">
        <v>13.370636059266205</v>
      </c>
      <c r="D3140" s="98">
        <f t="shared" si="358"/>
        <v>11.146301898440788</v>
      </c>
      <c r="E3140" s="98">
        <v>83.896666666666661</v>
      </c>
      <c r="F3140" s="98">
        <f t="shared" si="356"/>
        <v>75.727819863167198</v>
      </c>
      <c r="G3140" s="98">
        <v>63999.03569023715</v>
      </c>
      <c r="H3140" s="98">
        <v>26.68359375</v>
      </c>
      <c r="I3140" s="98">
        <v>20144.736666666668</v>
      </c>
      <c r="J3140" s="98">
        <f t="shared" si="352"/>
        <v>57.213072916666661</v>
      </c>
      <c r="K3140" s="98">
        <v>5.7467474937438965</v>
      </c>
      <c r="L3140" s="98">
        <f t="shared" si="353"/>
        <v>375.31636267611134</v>
      </c>
      <c r="M3140" s="98">
        <f t="shared" si="355"/>
        <v>374.0720821403504</v>
      </c>
      <c r="N3140" s="98">
        <v>10483.725634765626</v>
      </c>
      <c r="O3140" s="98">
        <v>7191.5816666666669</v>
      </c>
      <c r="P3140" s="98">
        <v>396.21742592595103</v>
      </c>
      <c r="Q3140" s="98">
        <v>20.901063249839677</v>
      </c>
      <c r="R3140" s="98">
        <f t="shared" si="357"/>
        <v>21.972695893662792</v>
      </c>
      <c r="S3140" s="98">
        <f t="shared" si="354"/>
        <v>1254.0637949903805</v>
      </c>
      <c r="T3140" s="101">
        <v>13.975929457648244</v>
      </c>
    </row>
    <row r="3141" spans="2:20" x14ac:dyDescent="0.2">
      <c r="B3141" s="100">
        <v>43791.666666666664</v>
      </c>
      <c r="C3141" s="98">
        <v>13.017773472322249</v>
      </c>
      <c r="D3141" s="98">
        <f t="shared" si="358"/>
        <v>11.146429908173454</v>
      </c>
      <c r="E3141" s="98">
        <v>91.360188172049817</v>
      </c>
      <c r="F3141" s="98">
        <f t="shared" si="356"/>
        <v>76.303475851817424</v>
      </c>
      <c r="G3141" s="98">
        <v>68283.447689509921</v>
      </c>
      <c r="H3141" s="98">
        <v>20.173871527777777</v>
      </c>
      <c r="I3141" s="98">
        <v>21524.180137962998</v>
      </c>
      <c r="J3141" s="98">
        <f t="shared" si="352"/>
        <v>71.18631664427204</v>
      </c>
      <c r="K3141" s="98">
        <v>5.7467474937438965</v>
      </c>
      <c r="L3141" s="98">
        <f t="shared" si="353"/>
        <v>372.0189351786052</v>
      </c>
      <c r="M3141" s="98">
        <f t="shared" si="355"/>
        <v>374.00586575500773</v>
      </c>
      <c r="N3141" s="98">
        <v>10186.326952311198</v>
      </c>
      <c r="O3141" s="98">
        <v>7178.835</v>
      </c>
      <c r="P3141" s="98">
        <v>396.49074074076282</v>
      </c>
      <c r="Q3141" s="98">
        <v>24.471805562157599</v>
      </c>
      <c r="R3141" s="98">
        <f t="shared" si="357"/>
        <v>22.072280334561668</v>
      </c>
      <c r="S3141" s="98">
        <f t="shared" si="354"/>
        <v>1468.3083337294559</v>
      </c>
      <c r="T3141" s="101">
        <v>12.720868958195336</v>
      </c>
    </row>
    <row r="3142" spans="2:20" x14ac:dyDescent="0.2">
      <c r="B3142" s="100">
        <v>43791.708333333336</v>
      </c>
      <c r="C3142" s="98">
        <v>12.600756247661904</v>
      </c>
      <c r="D3142" s="98">
        <f t="shared" si="358"/>
        <v>11.155092864258199</v>
      </c>
      <c r="E3142" s="98">
        <v>56.260555555555555</v>
      </c>
      <c r="F3142" s="98">
        <f t="shared" si="356"/>
        <v>75.141655160934093</v>
      </c>
      <c r="G3142" s="98">
        <v>73408.911111111112</v>
      </c>
      <c r="H3142" s="98">
        <v>26.566851128472223</v>
      </c>
      <c r="I3142" s="98">
        <v>22923.642763158015</v>
      </c>
      <c r="J3142" s="98">
        <f t="shared" ref="J3142:J3205" si="359">E3142-H3142</f>
        <v>29.693704427083333</v>
      </c>
      <c r="K3142" s="98">
        <v>6.2762367882993484</v>
      </c>
      <c r="L3142" s="98">
        <f t="shared" ref="L3142:L3205" si="360">P3142-Q3142</f>
        <v>375.38348213501274</v>
      </c>
      <c r="M3142" s="98">
        <f t="shared" si="355"/>
        <v>374.08280976967558</v>
      </c>
      <c r="N3142" s="98">
        <v>9920.3200138346347</v>
      </c>
      <c r="O3142" s="98">
        <v>7174.2133333333331</v>
      </c>
      <c r="P3142" s="98">
        <v>396.16203703701495</v>
      </c>
      <c r="Q3142" s="98">
        <v>20.778554902002217</v>
      </c>
      <c r="R3142" s="98">
        <f t="shared" si="357"/>
        <v>21.977234671095271</v>
      </c>
      <c r="S3142" s="98">
        <f t="shared" ref="S3142:S3205" si="361">Q3142*60</f>
        <v>1246.713294120133</v>
      </c>
      <c r="T3142" s="101">
        <v>13.284935451758663</v>
      </c>
    </row>
    <row r="3143" spans="2:20" x14ac:dyDescent="0.2">
      <c r="B3143" s="100">
        <v>43791.75</v>
      </c>
      <c r="C3143" s="98">
        <v>12.548558513323465</v>
      </c>
      <c r="D3143" s="98">
        <f t="shared" si="358"/>
        <v>11.17441712440832</v>
      </c>
      <c r="E3143" s="98">
        <v>93.611388888888882</v>
      </c>
      <c r="F3143" s="98">
        <f t="shared" si="356"/>
        <v>76.329074142415593</v>
      </c>
      <c r="G3143" s="98">
        <v>77902.150606638985</v>
      </c>
      <c r="H3143" s="98">
        <v>26.735362413194444</v>
      </c>
      <c r="I3143" s="98">
        <v>24293.912777777779</v>
      </c>
      <c r="J3143" s="98">
        <f t="shared" si="359"/>
        <v>66.876026475694431</v>
      </c>
      <c r="K3143" s="98">
        <v>9.0163211822509766</v>
      </c>
      <c r="L3143" s="98">
        <f t="shared" si="360"/>
        <v>375.42956728246889</v>
      </c>
      <c r="M3143" s="98">
        <f t="shared" si="355"/>
        <v>374.07106327933798</v>
      </c>
      <c r="N3143" s="98">
        <v>9818.3657023111973</v>
      </c>
      <c r="O3143" s="98">
        <v>7172.5083333333332</v>
      </c>
      <c r="P3143" s="98">
        <v>395.91055555555556</v>
      </c>
      <c r="Q3143" s="98">
        <v>20.480988273086648</v>
      </c>
      <c r="R3143" s="98">
        <f t="shared" si="357"/>
        <v>21.979269741679701</v>
      </c>
      <c r="S3143" s="98">
        <f t="shared" si="361"/>
        <v>1228.8592963851988</v>
      </c>
      <c r="T3143" s="101">
        <v>13.349469008269823</v>
      </c>
    </row>
    <row r="3144" spans="2:20" x14ac:dyDescent="0.2">
      <c r="B3144" s="100">
        <v>43791.791666666664</v>
      </c>
      <c r="C3144" s="98">
        <v>12.397750449357813</v>
      </c>
      <c r="D3144" s="98">
        <f t="shared" si="358"/>
        <v>11.177566271695353</v>
      </c>
      <c r="E3144" s="98">
        <v>65.382187500000001</v>
      </c>
      <c r="F3144" s="98">
        <f t="shared" si="356"/>
        <v>75.197640266203763</v>
      </c>
      <c r="G3144" s="98">
        <v>82550.415488216619</v>
      </c>
      <c r="H3144" s="98">
        <v>20.090473090277779</v>
      </c>
      <c r="I3144" s="98">
        <v>25681.263262962861</v>
      </c>
      <c r="J3144" s="98">
        <f t="shared" si="359"/>
        <v>45.291714409722218</v>
      </c>
      <c r="K3144" s="98">
        <v>10.616040915383232</v>
      </c>
      <c r="L3144" s="98">
        <f t="shared" si="360"/>
        <v>371.63970743433055</v>
      </c>
      <c r="M3144" s="98">
        <f t="shared" si="355"/>
        <v>374.08592380807312</v>
      </c>
      <c r="N3144" s="98">
        <v>9771.3401383463533</v>
      </c>
      <c r="O3144" s="98">
        <v>7170.5266666666666</v>
      </c>
      <c r="P3144" s="98">
        <v>396.33249999999998</v>
      </c>
      <c r="Q3144" s="98">
        <v>24.69279256566945</v>
      </c>
      <c r="R3144" s="98">
        <f t="shared" si="357"/>
        <v>21.977927731463122</v>
      </c>
      <c r="S3144" s="98">
        <f t="shared" si="361"/>
        <v>1481.567553940167</v>
      </c>
      <c r="T3144" s="101">
        <v>13.109763849233213</v>
      </c>
    </row>
    <row r="3145" spans="2:20" x14ac:dyDescent="0.2">
      <c r="B3145" s="100">
        <v>43791.833333333336</v>
      </c>
      <c r="C3145" s="98">
        <v>12.407541639350562</v>
      </c>
      <c r="D3145" s="98">
        <f t="shared" si="358"/>
        <v>11.172110462365398</v>
      </c>
      <c r="E3145" s="98">
        <v>88.38388888888889</v>
      </c>
      <c r="F3145" s="98">
        <f t="shared" si="356"/>
        <v>76.342040850998913</v>
      </c>
      <c r="G3145" s="98">
        <v>87477.96875</v>
      </c>
      <c r="H3145" s="98">
        <v>26.787890624999999</v>
      </c>
      <c r="I3145" s="98">
        <v>27070.933484847545</v>
      </c>
      <c r="J3145" s="98">
        <f t="shared" si="359"/>
        <v>61.595998263888887</v>
      </c>
      <c r="K3145" s="98">
        <v>11.42331699848175</v>
      </c>
      <c r="L3145" s="98">
        <f t="shared" si="360"/>
        <v>375.46515027412522</v>
      </c>
      <c r="M3145" s="98">
        <f t="shared" si="355"/>
        <v>374.10776054278546</v>
      </c>
      <c r="N3145" s="98">
        <v>9816.7297729492184</v>
      </c>
      <c r="O3145" s="98">
        <v>7171.9333333333334</v>
      </c>
      <c r="P3145" s="98">
        <v>395.82191358024875</v>
      </c>
      <c r="Q3145" s="98">
        <v>20.356763306123515</v>
      </c>
      <c r="R3145" s="98">
        <f t="shared" si="357"/>
        <v>21.957374432964894</v>
      </c>
      <c r="S3145" s="98">
        <f t="shared" si="361"/>
        <v>1221.4057983674109</v>
      </c>
      <c r="T3145" s="101">
        <v>13.049683387014602</v>
      </c>
    </row>
    <row r="3146" spans="2:20" x14ac:dyDescent="0.2">
      <c r="B3146" s="100">
        <v>43791.875</v>
      </c>
      <c r="C3146" s="98">
        <v>12.065726649672724</v>
      </c>
      <c r="D3146" s="98">
        <f t="shared" si="358"/>
        <v>11.140415689006142</v>
      </c>
      <c r="E3146" s="98">
        <v>73.828064516137047</v>
      </c>
      <c r="F3146" s="98">
        <f t="shared" si="356"/>
        <v>75.476659279912042</v>
      </c>
      <c r="G3146" s="98">
        <v>91487.250622610256</v>
      </c>
      <c r="H3146" s="98">
        <v>26.76130642361111</v>
      </c>
      <c r="I3146" s="98">
        <v>28440.919444444444</v>
      </c>
      <c r="J3146" s="98">
        <f t="shared" si="359"/>
        <v>47.066758092525937</v>
      </c>
      <c r="K3146" s="98">
        <v>11.523960113525391</v>
      </c>
      <c r="L3146" s="98">
        <f t="shared" si="360"/>
        <v>374.02641351685759</v>
      </c>
      <c r="M3146" s="98">
        <f t="shared" si="355"/>
        <v>374.06554354083499</v>
      </c>
      <c r="N3146" s="98">
        <v>9484.2111962890631</v>
      </c>
      <c r="O3146" s="98">
        <v>7174.5583333333334</v>
      </c>
      <c r="P3146" s="98">
        <v>396.42435185187395</v>
      </c>
      <c r="Q3146" s="98">
        <v>22.39793833501637</v>
      </c>
      <c r="R3146" s="98">
        <f t="shared" si="357"/>
        <v>21.999238150083997</v>
      </c>
      <c r="S3146" s="98">
        <f t="shared" si="361"/>
        <v>1343.8763001009822</v>
      </c>
      <c r="T3146" s="101">
        <v>12.779325541502848</v>
      </c>
    </row>
    <row r="3147" spans="2:20" x14ac:dyDescent="0.2">
      <c r="B3147" s="100">
        <v>43791.916666666664</v>
      </c>
      <c r="C3147" s="98">
        <v>11.658684989081488</v>
      </c>
      <c r="D3147" s="98">
        <f t="shared" si="358"/>
        <v>11.099297337605757</v>
      </c>
      <c r="E3147" s="98">
        <v>83.119305555555556</v>
      </c>
      <c r="F3147" s="98">
        <f t="shared" si="356"/>
        <v>75.587617999047609</v>
      </c>
      <c r="G3147" s="98">
        <v>96986.395538720026</v>
      </c>
      <c r="H3147" s="98">
        <v>20.05119357638889</v>
      </c>
      <c r="I3147" s="98">
        <v>29838.081269444829</v>
      </c>
      <c r="J3147" s="98">
        <f t="shared" si="359"/>
        <v>63.068111979166666</v>
      </c>
      <c r="K3147" s="98">
        <v>11.523960113525391</v>
      </c>
      <c r="L3147" s="98">
        <f t="shared" si="360"/>
        <v>372.67101999077528</v>
      </c>
      <c r="M3147" s="98">
        <f t="shared" si="355"/>
        <v>374.08046145983326</v>
      </c>
      <c r="N3147" s="98">
        <v>9226.5940136718746</v>
      </c>
      <c r="O3147" s="98">
        <v>7171.3933333333334</v>
      </c>
      <c r="P3147" s="98">
        <v>395.76833333333332</v>
      </c>
      <c r="Q3147" s="98">
        <v>23.097313342558014</v>
      </c>
      <c r="R3147" s="98">
        <f t="shared" si="357"/>
        <v>21.963074089109437</v>
      </c>
      <c r="S3147" s="98">
        <f t="shared" si="361"/>
        <v>1385.8388005534807</v>
      </c>
      <c r="T3147" s="101">
        <v>12.370429640611013</v>
      </c>
    </row>
    <row r="3148" spans="2:20" x14ac:dyDescent="0.2">
      <c r="B3148" s="100">
        <v>43791.958333333336</v>
      </c>
      <c r="C3148" s="98">
        <v>11.21218603346083</v>
      </c>
      <c r="D3148" s="98">
        <f t="shared" si="358"/>
        <v>11.033063238860498</v>
      </c>
      <c r="E3148" s="98">
        <v>90.082546296268703</v>
      </c>
      <c r="F3148" s="98">
        <f t="shared" si="356"/>
        <v>76.226099866328553</v>
      </c>
      <c r="G3148" s="98">
        <v>101132.6276739388</v>
      </c>
      <c r="H3148" s="98">
        <v>26.727224392361112</v>
      </c>
      <c r="I3148" s="98">
        <v>31218.223774018985</v>
      </c>
      <c r="J3148" s="98">
        <f t="shared" si="359"/>
        <v>63.355321903907594</v>
      </c>
      <c r="K3148" s="98">
        <v>11.523960113525391</v>
      </c>
      <c r="L3148" s="98">
        <f t="shared" si="360"/>
        <v>375.04816587778845</v>
      </c>
      <c r="M3148" s="98">
        <f t="shared" si="355"/>
        <v>374.0412892934267</v>
      </c>
      <c r="N3148" s="98">
        <v>8972.0147224934899</v>
      </c>
      <c r="O3148" s="98">
        <v>7172.0008333333335</v>
      </c>
      <c r="P3148" s="98">
        <v>396.24833333333333</v>
      </c>
      <c r="Q3148" s="98">
        <v>21.200167455544904</v>
      </c>
      <c r="R3148" s="98">
        <f t="shared" si="357"/>
        <v>21.992755514775251</v>
      </c>
      <c r="S3148" s="98">
        <f t="shared" si="361"/>
        <v>1272.0100473326943</v>
      </c>
      <c r="T3148" s="101">
        <v>11.973290168432383</v>
      </c>
    </row>
    <row r="3149" spans="2:20" x14ac:dyDescent="0.2">
      <c r="B3149" s="100">
        <v>43792</v>
      </c>
      <c r="C3149" s="98">
        <v>10.575501652058318</v>
      </c>
      <c r="D3149" s="98">
        <f t="shared" si="358"/>
        <v>10.984428055857407</v>
      </c>
      <c r="E3149" s="98">
        <v>51.515833333333333</v>
      </c>
      <c r="F3149" s="98">
        <f t="shared" si="356"/>
        <v>75.126169310772568</v>
      </c>
      <c r="G3149" s="98">
        <v>106119.21944444445</v>
      </c>
      <c r="H3149" s="98">
        <v>24.190614149305556</v>
      </c>
      <c r="I3149" s="98">
        <v>32588.313611111113</v>
      </c>
      <c r="J3149" s="98">
        <f t="shared" si="359"/>
        <v>27.325219184027777</v>
      </c>
      <c r="K3149" s="98">
        <v>11.523960113525391</v>
      </c>
      <c r="L3149" s="98">
        <f t="shared" si="360"/>
        <v>371.09948750182986</v>
      </c>
      <c r="M3149" s="98">
        <f t="shared" si="355"/>
        <v>373.99353301918018</v>
      </c>
      <c r="N3149" s="98">
        <v>8558.0111446126302</v>
      </c>
      <c r="O3149" s="98">
        <v>7170.085</v>
      </c>
      <c r="P3149" s="98">
        <v>395.98925925927028</v>
      </c>
      <c r="Q3149" s="98">
        <v>24.889771757440435</v>
      </c>
      <c r="R3149" s="98">
        <f t="shared" si="357"/>
        <v>22.043027221120948</v>
      </c>
      <c r="S3149" s="98">
        <f t="shared" si="361"/>
        <v>1493.3863054464261</v>
      </c>
      <c r="T3149" s="101">
        <v>11.537329846710328</v>
      </c>
    </row>
    <row r="3150" spans="2:20" x14ac:dyDescent="0.2">
      <c r="B3150" s="100">
        <v>43792.041666666664</v>
      </c>
      <c r="C3150" s="98">
        <v>9.6444453988265657</v>
      </c>
      <c r="D3150" s="98">
        <f t="shared" si="358"/>
        <v>10.96351735125792</v>
      </c>
      <c r="E3150" s="98">
        <v>92.346916666651765</v>
      </c>
      <c r="F3150" s="98">
        <f t="shared" si="356"/>
        <v>76.248355653364555</v>
      </c>
      <c r="G3150" s="98">
        <v>3017.0944444444444</v>
      </c>
      <c r="H3150" s="98">
        <v>22.715245225694446</v>
      </c>
      <c r="I3150" s="98">
        <v>779.38383838441632</v>
      </c>
      <c r="J3150" s="98">
        <f t="shared" si="359"/>
        <v>69.631671440957319</v>
      </c>
      <c r="K3150" s="98">
        <v>7.5783617794513702E-3</v>
      </c>
      <c r="L3150" s="98">
        <f t="shared" si="360"/>
        <v>375.46028626605869</v>
      </c>
      <c r="M3150" s="98">
        <f t="shared" si="355"/>
        <v>374.03677183002901</v>
      </c>
      <c r="N3150" s="98">
        <v>7953.8412390136718</v>
      </c>
      <c r="O3150" s="98">
        <v>7168.8741666666665</v>
      </c>
      <c r="P3150" s="98">
        <v>395.91787037034828</v>
      </c>
      <c r="Q3150" s="98">
        <v>20.457584104289612</v>
      </c>
      <c r="R3150" s="98">
        <f t="shared" si="357"/>
        <v>21.995787638666332</v>
      </c>
      <c r="S3150" s="98">
        <f t="shared" si="361"/>
        <v>1227.4550462573768</v>
      </c>
      <c r="T3150" s="101">
        <v>10.737570356867637</v>
      </c>
    </row>
    <row r="3151" spans="2:20" x14ac:dyDescent="0.2">
      <c r="B3151" s="100">
        <v>43792.083333333336</v>
      </c>
      <c r="C3151" s="98">
        <v>8.4571146513980864</v>
      </c>
      <c r="D3151" s="98">
        <f t="shared" si="358"/>
        <v>10.957241258339382</v>
      </c>
      <c r="E3151" s="98">
        <v>57.825151515139474</v>
      </c>
      <c r="F3151" s="98">
        <f t="shared" si="356"/>
        <v>74.877800097808645</v>
      </c>
      <c r="G3151" s="98">
        <v>7132.2954884444343</v>
      </c>
      <c r="H3151" s="98">
        <v>26.867252604166666</v>
      </c>
      <c r="I3151" s="98">
        <v>1978.7977777777778</v>
      </c>
      <c r="J3151" s="98">
        <f t="shared" si="359"/>
        <v>30.957898910972808</v>
      </c>
      <c r="K3151" s="98">
        <v>0</v>
      </c>
      <c r="L3151" s="98">
        <f t="shared" si="360"/>
        <v>374.80670822462275</v>
      </c>
      <c r="M3151" s="98">
        <f t="shared" si="355"/>
        <v>374.0028523376065</v>
      </c>
      <c r="N3151" s="98">
        <v>7182.3265987141931</v>
      </c>
      <c r="O3151" s="98">
        <v>7171.2183333333332</v>
      </c>
      <c r="P3151" s="98">
        <v>396.19804232805967</v>
      </c>
      <c r="Q3151" s="98">
        <v>21.391334103436932</v>
      </c>
      <c r="R3151" s="98">
        <f t="shared" si="357"/>
        <v>22.044074966187022</v>
      </c>
      <c r="S3151" s="98">
        <f t="shared" si="361"/>
        <v>1283.480046206216</v>
      </c>
      <c r="T3151" s="101">
        <v>9.6396791182623964</v>
      </c>
    </row>
    <row r="3152" spans="2:20" x14ac:dyDescent="0.2">
      <c r="B3152" s="100">
        <v>43792.125</v>
      </c>
      <c r="C3152" s="98">
        <v>7.4289573992623223</v>
      </c>
      <c r="D3152" s="98">
        <f t="shared" si="358"/>
        <v>10.957010062163022</v>
      </c>
      <c r="E3152" s="98">
        <v>89.331111111111113</v>
      </c>
      <c r="F3152" s="98">
        <f t="shared" si="356"/>
        <v>76.10193512867265</v>
      </c>
      <c r="G3152" s="98">
        <v>11981.139138888153</v>
      </c>
      <c r="H3152" s="98">
        <v>20.194162326388888</v>
      </c>
      <c r="I3152" s="98">
        <v>3357.8035185185404</v>
      </c>
      <c r="J3152" s="98">
        <f t="shared" si="359"/>
        <v>69.136948784722222</v>
      </c>
      <c r="K3152" s="98">
        <v>0</v>
      </c>
      <c r="L3152" s="98">
        <f t="shared" si="360"/>
        <v>371.33583355343694</v>
      </c>
      <c r="M3152" s="98">
        <f t="shared" si="355"/>
        <v>373.99454981474656</v>
      </c>
      <c r="N3152" s="98">
        <v>6431.4991300455731</v>
      </c>
      <c r="O3152" s="98">
        <v>7164.7449999999999</v>
      </c>
      <c r="P3152" s="98">
        <v>395.8175</v>
      </c>
      <c r="Q3152" s="98">
        <v>24.481666446563064</v>
      </c>
      <c r="R3152" s="98">
        <f t="shared" si="357"/>
        <v>22.048938060035734</v>
      </c>
      <c r="S3152" s="98">
        <f t="shared" si="361"/>
        <v>1468.8999867937839</v>
      </c>
      <c r="T3152" s="101">
        <v>8.4145031762048728</v>
      </c>
    </row>
    <row r="3153" spans="2:20" x14ac:dyDescent="0.2">
      <c r="B3153" s="100">
        <v>43792.166666666664</v>
      </c>
      <c r="C3153" s="98">
        <v>6.558155085245768</v>
      </c>
      <c r="D3153" s="98">
        <f t="shared" si="358"/>
        <v>10.955598019860906</v>
      </c>
      <c r="E3153" s="98">
        <v>66.467053140103815</v>
      </c>
      <c r="F3153" s="98">
        <f t="shared" si="356"/>
        <v>75.094833176176977</v>
      </c>
      <c r="G3153" s="98">
        <v>15848.007894737324</v>
      </c>
      <c r="H3153" s="98">
        <v>26.771430121527779</v>
      </c>
      <c r="I3153" s="98">
        <v>4756.0325041772758</v>
      </c>
      <c r="J3153" s="98">
        <f t="shared" si="359"/>
        <v>39.695623018576036</v>
      </c>
      <c r="K3153" s="98">
        <v>0</v>
      </c>
      <c r="L3153" s="98">
        <f t="shared" si="360"/>
        <v>374.84812653458465</v>
      </c>
      <c r="M3153" s="98">
        <f t="shared" si="355"/>
        <v>373.96367895924453</v>
      </c>
      <c r="N3153" s="98">
        <v>5835.3696988932288</v>
      </c>
      <c r="O3153" s="98">
        <v>7164.9224999999997</v>
      </c>
      <c r="P3153" s="98">
        <v>395.88731481485894</v>
      </c>
      <c r="Q3153" s="98">
        <v>21.039188280274264</v>
      </c>
      <c r="R3153" s="98">
        <f t="shared" si="357"/>
        <v>22.082671569860537</v>
      </c>
      <c r="S3153" s="98">
        <f t="shared" si="361"/>
        <v>1262.3512968164557</v>
      </c>
      <c r="T3153" s="101">
        <v>7.4920926196263951</v>
      </c>
    </row>
    <row r="3154" spans="2:20" x14ac:dyDescent="0.2">
      <c r="B3154" s="100">
        <v>43792.208333333336</v>
      </c>
      <c r="C3154" s="98">
        <v>6.0800103350939914</v>
      </c>
      <c r="D3154" s="98">
        <f t="shared" si="358"/>
        <v>10.960126201288773</v>
      </c>
      <c r="E3154" s="98">
        <v>74.524166666666673</v>
      </c>
      <c r="F3154" s="98">
        <f t="shared" si="356"/>
        <v>75.162243155601047</v>
      </c>
      <c r="G3154" s="98">
        <v>20853.956045753424</v>
      </c>
      <c r="H3154" s="98">
        <v>26.811675347222224</v>
      </c>
      <c r="I3154" s="98">
        <v>6126.4283333333333</v>
      </c>
      <c r="J3154" s="98">
        <f t="shared" si="359"/>
        <v>47.712491319444453</v>
      </c>
      <c r="K3154" s="98">
        <v>0</v>
      </c>
      <c r="L3154" s="98">
        <f t="shared" si="360"/>
        <v>374.55689231943342</v>
      </c>
      <c r="M3154" s="98">
        <f t="shared" si="355"/>
        <v>374.07676442304711</v>
      </c>
      <c r="N3154" s="98">
        <v>5479.9446073404952</v>
      </c>
      <c r="O3154" s="98">
        <v>7162.4025000000001</v>
      </c>
      <c r="P3154" s="98">
        <v>395.93037037038141</v>
      </c>
      <c r="Q3154" s="98">
        <v>21.373478050948016</v>
      </c>
      <c r="R3154" s="98">
        <f t="shared" si="357"/>
        <v>21.962703390009011</v>
      </c>
      <c r="S3154" s="98">
        <f t="shared" si="361"/>
        <v>1282.408683056881</v>
      </c>
      <c r="T3154" s="101">
        <v>6.915486055495502</v>
      </c>
    </row>
    <row r="3155" spans="2:20" x14ac:dyDescent="0.2">
      <c r="B3155" s="100">
        <v>43792.25</v>
      </c>
      <c r="C3155" s="98">
        <v>5.753699663586449</v>
      </c>
      <c r="D3155" s="98">
        <f t="shared" si="358"/>
        <v>10.969277329458427</v>
      </c>
      <c r="E3155" s="98">
        <v>82.006916666668317</v>
      </c>
      <c r="F3155" s="98">
        <f t="shared" si="356"/>
        <v>75.718534436468971</v>
      </c>
      <c r="G3155" s="98">
        <v>24427.41894917985</v>
      </c>
      <c r="H3155" s="98">
        <v>20.05810546875</v>
      </c>
      <c r="I3155" s="98">
        <v>7513.4905555555551</v>
      </c>
      <c r="J3155" s="98">
        <f t="shared" si="359"/>
        <v>61.948811197918317</v>
      </c>
      <c r="K3155" s="98">
        <v>0</v>
      </c>
      <c r="L3155" s="98">
        <f t="shared" si="360"/>
        <v>370.8037189218154</v>
      </c>
      <c r="M3155" s="98">
        <f t="shared" si="355"/>
        <v>373.87525345144769</v>
      </c>
      <c r="N3155" s="98">
        <v>5371.6986800130207</v>
      </c>
      <c r="O3155" s="98">
        <v>7168.0825000000004</v>
      </c>
      <c r="P3155" s="98">
        <v>395.49969907410446</v>
      </c>
      <c r="Q3155" s="98">
        <v>24.695980152289074</v>
      </c>
      <c r="R3155" s="98">
        <f t="shared" si="357"/>
        <v>22.14118227570421</v>
      </c>
      <c r="S3155" s="98">
        <f t="shared" si="361"/>
        <v>1481.7588091373445</v>
      </c>
      <c r="T3155" s="101">
        <v>6.6306715938985707</v>
      </c>
    </row>
    <row r="3156" spans="2:20" x14ac:dyDescent="0.2">
      <c r="B3156" s="100">
        <v>43792.291666666664</v>
      </c>
      <c r="C3156" s="98">
        <v>5.6610997503928635</v>
      </c>
      <c r="D3156" s="98">
        <f t="shared" si="358"/>
        <v>10.959807632172543</v>
      </c>
      <c r="E3156" s="98">
        <v>46.646666666666668</v>
      </c>
      <c r="F3156" s="98">
        <f t="shared" si="356"/>
        <v>74.200080732764874</v>
      </c>
      <c r="G3156" s="98">
        <v>28996.861111111109</v>
      </c>
      <c r="H3156" s="98">
        <v>26.789941406250001</v>
      </c>
      <c r="I3156" s="98">
        <v>8903.5525710111197</v>
      </c>
      <c r="J3156" s="98">
        <f t="shared" si="359"/>
        <v>19.856725260416667</v>
      </c>
      <c r="K3156" s="98">
        <v>0</v>
      </c>
      <c r="L3156" s="98">
        <f t="shared" si="360"/>
        <v>374.83061110754568</v>
      </c>
      <c r="M3156" s="98">
        <f t="shared" si="355"/>
        <v>373.94273380755834</v>
      </c>
      <c r="N3156" s="98">
        <v>5409.6449800618493</v>
      </c>
      <c r="O3156" s="98">
        <v>7167.3525</v>
      </c>
      <c r="P3156" s="98">
        <v>395.6951111110962</v>
      </c>
      <c r="Q3156" s="98">
        <v>20.864500003550543</v>
      </c>
      <c r="R3156" s="98">
        <f t="shared" si="357"/>
        <v>22.077109327000425</v>
      </c>
      <c r="S3156" s="98">
        <f t="shared" si="361"/>
        <v>1251.8700002130327</v>
      </c>
      <c r="T3156" s="101">
        <v>6.6485353745187687</v>
      </c>
    </row>
    <row r="3157" spans="2:20" x14ac:dyDescent="0.2">
      <c r="B3157" s="100">
        <v>43792.333333333336</v>
      </c>
      <c r="C3157" s="98">
        <v>6.0837843216790093</v>
      </c>
      <c r="D3157" s="98">
        <f t="shared" si="358"/>
        <v>10.913595317882711</v>
      </c>
      <c r="E3157" s="98">
        <v>91.920611111124359</v>
      </c>
      <c r="F3157" s="98">
        <f t="shared" si="356"/>
        <v>75.978589992024681</v>
      </c>
      <c r="G3157" s="98">
        <v>33208.671442494793</v>
      </c>
      <c r="H3157" s="98">
        <v>26.718739149305556</v>
      </c>
      <c r="I3157" s="98">
        <v>10273.945277777777</v>
      </c>
      <c r="J3157" s="98">
        <f t="shared" si="359"/>
        <v>65.201871961818796</v>
      </c>
      <c r="K3157" s="98">
        <v>0</v>
      </c>
      <c r="L3157" s="98">
        <f t="shared" si="360"/>
        <v>374.43135193083788</v>
      </c>
      <c r="M3157" s="98">
        <f t="shared" si="355"/>
        <v>373.98753117782667</v>
      </c>
      <c r="N3157" s="98">
        <v>5669.748269856771</v>
      </c>
      <c r="O3157" s="98">
        <v>7162.9316666666664</v>
      </c>
      <c r="P3157" s="98">
        <v>396.55333333333334</v>
      </c>
      <c r="Q3157" s="98">
        <v>22.121981402495489</v>
      </c>
      <c r="R3157" s="98">
        <f t="shared" si="357"/>
        <v>22.045757172780963</v>
      </c>
      <c r="S3157" s="98">
        <f t="shared" si="361"/>
        <v>1327.3188841497295</v>
      </c>
      <c r="T3157" s="101">
        <v>6.8780474742849931</v>
      </c>
    </row>
    <row r="3158" spans="2:20" x14ac:dyDescent="0.2">
      <c r="B3158" s="100">
        <v>43792.375</v>
      </c>
      <c r="C3158" s="98">
        <v>7.6725759142417358</v>
      </c>
      <c r="D3158" s="98">
        <f t="shared" si="358"/>
        <v>10.784033854062278</v>
      </c>
      <c r="E3158" s="98">
        <v>54.189385964911843</v>
      </c>
      <c r="F3158" s="98">
        <f t="shared" si="356"/>
        <v>74.603419731303418</v>
      </c>
      <c r="G3158" s="98">
        <v>37345.290817407702</v>
      </c>
      <c r="H3158" s="98">
        <v>20.135644531250001</v>
      </c>
      <c r="I3158" s="98">
        <v>11670.520982408279</v>
      </c>
      <c r="J3158" s="98">
        <f t="shared" si="359"/>
        <v>34.053741433661841</v>
      </c>
      <c r="K3158" s="98">
        <v>0</v>
      </c>
      <c r="L3158" s="98">
        <f t="shared" si="360"/>
        <v>371.59984167365565</v>
      </c>
      <c r="M3158" s="98">
        <f t="shared" si="355"/>
        <v>373.82127461221171</v>
      </c>
      <c r="N3158" s="98">
        <v>6639.1774556477867</v>
      </c>
      <c r="O3158" s="98">
        <v>7166.1166666666668</v>
      </c>
      <c r="P3158" s="98">
        <v>396.02884259259537</v>
      </c>
      <c r="Q3158" s="98">
        <v>24.42900091893971</v>
      </c>
      <c r="R3158" s="98">
        <f t="shared" si="357"/>
        <v>22.227903013087381</v>
      </c>
      <c r="S3158" s="98">
        <f t="shared" si="361"/>
        <v>1465.7400551363826</v>
      </c>
      <c r="T3158" s="101">
        <v>7.8572395045495229</v>
      </c>
    </row>
    <row r="3159" spans="2:20" x14ac:dyDescent="0.2">
      <c r="B3159" s="100">
        <v>43792.416666666664</v>
      </c>
      <c r="C3159" s="98">
        <v>10.564753488434686</v>
      </c>
      <c r="D3159" s="98">
        <f t="shared" si="358"/>
        <v>10.616116845441558</v>
      </c>
      <c r="E3159" s="98">
        <v>77.473055555555561</v>
      </c>
      <c r="F3159" s="98">
        <f t="shared" si="356"/>
        <v>75.600450382644269</v>
      </c>
      <c r="G3159" s="98">
        <v>41665.926388888889</v>
      </c>
      <c r="H3159" s="98">
        <v>26.781618923611113</v>
      </c>
      <c r="I3159" s="98">
        <v>13051.280691822072</v>
      </c>
      <c r="J3159" s="98">
        <f t="shared" si="359"/>
        <v>50.691436631944448</v>
      </c>
      <c r="K3159" s="98">
        <v>0</v>
      </c>
      <c r="L3159" s="98">
        <f t="shared" si="360"/>
        <v>375.59720174366612</v>
      </c>
      <c r="M3159" s="98">
        <f t="shared" si="355"/>
        <v>373.97779158298744</v>
      </c>
      <c r="N3159" s="98">
        <v>8556.1736791992189</v>
      </c>
      <c r="O3159" s="98">
        <v>7172.3216666666667</v>
      </c>
      <c r="P3159" s="98">
        <v>396.32546296298506</v>
      </c>
      <c r="Q3159" s="98">
        <v>20.728261219318956</v>
      </c>
      <c r="R3159" s="98">
        <f t="shared" si="357"/>
        <v>22.097230949720441</v>
      </c>
      <c r="S3159" s="98">
        <f t="shared" si="361"/>
        <v>1243.6956731591374</v>
      </c>
      <c r="T3159" s="101">
        <v>10.192370508600208</v>
      </c>
    </row>
    <row r="3160" spans="2:20" x14ac:dyDescent="0.2">
      <c r="B3160" s="100">
        <v>43792.458333333336</v>
      </c>
      <c r="C3160" s="98">
        <v>13.226142608028733</v>
      </c>
      <c r="D3160" s="98">
        <f t="shared" si="358"/>
        <v>10.522573539465595</v>
      </c>
      <c r="E3160" s="98">
        <v>63.410590277777779</v>
      </c>
      <c r="F3160" s="98">
        <f t="shared" si="356"/>
        <v>75.33259303310723</v>
      </c>
      <c r="G3160" s="98">
        <v>45177.637426896559</v>
      </c>
      <c r="H3160" s="98">
        <v>24.071668836805557</v>
      </c>
      <c r="I3160" s="98">
        <v>14422.733611111111</v>
      </c>
      <c r="J3160" s="98">
        <f t="shared" si="359"/>
        <v>39.338921440972221</v>
      </c>
      <c r="K3160" s="98">
        <v>0</v>
      </c>
      <c r="L3160" s="98">
        <f t="shared" si="360"/>
        <v>374.51022691033882</v>
      </c>
      <c r="M3160" s="98">
        <f t="shared" si="355"/>
        <v>373.95365660945322</v>
      </c>
      <c r="N3160" s="98">
        <v>10432.606431477865</v>
      </c>
      <c r="O3160" s="98">
        <v>7204.54</v>
      </c>
      <c r="P3160" s="98">
        <v>395.95584656086231</v>
      </c>
      <c r="Q3160" s="98">
        <v>21.44561965052349</v>
      </c>
      <c r="R3160" s="98">
        <f t="shared" si="357"/>
        <v>22.116308604031275</v>
      </c>
      <c r="S3160" s="98">
        <f t="shared" si="361"/>
        <v>1286.7371790314094</v>
      </c>
      <c r="T3160" s="101">
        <v>12.960536234248817</v>
      </c>
    </row>
    <row r="3161" spans="2:20" x14ac:dyDescent="0.2">
      <c r="B3161" s="100">
        <v>43792.5</v>
      </c>
      <c r="C3161" s="98">
        <v>14.13998886373308</v>
      </c>
      <c r="D3161" s="98">
        <f t="shared" si="358"/>
        <v>10.473576794472072</v>
      </c>
      <c r="E3161" s="98">
        <v>74.080277777777781</v>
      </c>
      <c r="F3161" s="98">
        <f t="shared" si="356"/>
        <v>75.750336088662792</v>
      </c>
      <c r="G3161" s="98">
        <v>49950.21</v>
      </c>
      <c r="H3161" s="98">
        <v>22.660666232638889</v>
      </c>
      <c r="I3161" s="98">
        <v>15824.662380952041</v>
      </c>
      <c r="J3161" s="98">
        <f t="shared" si="359"/>
        <v>51.419611545138892</v>
      </c>
      <c r="K3161" s="98">
        <v>0</v>
      </c>
      <c r="L3161" s="98">
        <f t="shared" si="360"/>
        <v>372.52634580614665</v>
      </c>
      <c r="M3161" s="98">
        <f t="shared" si="355"/>
        <v>373.83377594912082</v>
      </c>
      <c r="N3161" s="98">
        <v>11042.531005859375</v>
      </c>
      <c r="O3161" s="98">
        <v>7271.3066666666664</v>
      </c>
      <c r="P3161" s="98">
        <v>395.90111111111111</v>
      </c>
      <c r="Q3161" s="98">
        <v>23.374765304964448</v>
      </c>
      <c r="R3161" s="98">
        <f t="shared" si="357"/>
        <v>22.224770797285228</v>
      </c>
      <c r="S3161" s="98">
        <f t="shared" si="361"/>
        <v>1402.4859182978669</v>
      </c>
      <c r="T3161" s="101">
        <v>14.416875055189399</v>
      </c>
    </row>
    <row r="3162" spans="2:20" x14ac:dyDescent="0.2">
      <c r="B3162" s="100">
        <v>43792.541666666664</v>
      </c>
      <c r="C3162" s="98">
        <v>14.322371349805811</v>
      </c>
      <c r="D3162" s="98">
        <f t="shared" si="358"/>
        <v>10.467106925187116</v>
      </c>
      <c r="E3162" s="98">
        <v>88.936388888888885</v>
      </c>
      <c r="F3162" s="98">
        <f t="shared" si="356"/>
        <v>75.617373125699814</v>
      </c>
      <c r="G3162" s="98">
        <v>53811.358381226193</v>
      </c>
      <c r="H3162" s="98">
        <v>26.766395399305555</v>
      </c>
      <c r="I3162" s="98">
        <v>17199.032777777778</v>
      </c>
      <c r="J3162" s="98">
        <f t="shared" si="359"/>
        <v>62.169993489583334</v>
      </c>
      <c r="K3162" s="98">
        <v>0</v>
      </c>
      <c r="L3162" s="98">
        <f t="shared" si="360"/>
        <v>374.77110555477549</v>
      </c>
      <c r="M3162" s="98">
        <f t="shared" si="355"/>
        <v>373.92770196771431</v>
      </c>
      <c r="N3162" s="98">
        <v>11118.376232910156</v>
      </c>
      <c r="O3162" s="98">
        <v>7297.3916666666664</v>
      </c>
      <c r="P3162" s="98">
        <v>395.30972222222221</v>
      </c>
      <c r="Q3162" s="98">
        <v>20.538616667446718</v>
      </c>
      <c r="R3162" s="98">
        <f t="shared" si="357"/>
        <v>22.081307741654726</v>
      </c>
      <c r="S3162" s="98">
        <f t="shared" si="361"/>
        <v>1232.3170000468031</v>
      </c>
      <c r="T3162" s="101">
        <v>14.945153645409478</v>
      </c>
    </row>
    <row r="3163" spans="2:20" x14ac:dyDescent="0.2">
      <c r="B3163" s="100">
        <v>43792.583333333336</v>
      </c>
      <c r="C3163" s="98">
        <v>13.816404109787351</v>
      </c>
      <c r="D3163" s="98">
        <f t="shared" si="358"/>
        <v>10.469359110211334</v>
      </c>
      <c r="E3163" s="98">
        <v>58.465555555555554</v>
      </c>
      <c r="F3163" s="98">
        <f t="shared" si="356"/>
        <v>74.794353039081003</v>
      </c>
      <c r="G3163" s="98">
        <v>59024.636111111111</v>
      </c>
      <c r="H3163" s="98">
        <v>20.093641493055557</v>
      </c>
      <c r="I3163" s="98">
        <v>18580.153260185256</v>
      </c>
      <c r="J3163" s="98">
        <f t="shared" si="359"/>
        <v>38.371914062499997</v>
      </c>
      <c r="K3163" s="98">
        <v>0</v>
      </c>
      <c r="L3163" s="98">
        <f t="shared" si="360"/>
        <v>374.88295319310151</v>
      </c>
      <c r="M3163" s="98">
        <f t="shared" ref="M3163:M3226" si="362">AVERAGE(L3140:L3163)</f>
        <v>373.87747898366359</v>
      </c>
      <c r="N3163" s="98">
        <v>10880.691098632813</v>
      </c>
      <c r="O3163" s="98">
        <v>7246.1108333333332</v>
      </c>
      <c r="P3163" s="98">
        <v>396.59939189192323</v>
      </c>
      <c r="Q3163" s="98">
        <v>21.716438698821715</v>
      </c>
      <c r="R3163" s="98">
        <f t="shared" si="357"/>
        <v>22.1635655730542</v>
      </c>
      <c r="S3163" s="98">
        <f t="shared" si="361"/>
        <v>1302.9863219293029</v>
      </c>
      <c r="T3163" s="101">
        <v>14.737817482178411</v>
      </c>
    </row>
    <row r="3164" spans="2:20" x14ac:dyDescent="0.2">
      <c r="B3164" s="100">
        <v>43792.625</v>
      </c>
      <c r="C3164" s="98">
        <v>13.479281377968276</v>
      </c>
      <c r="D3164" s="98">
        <f t="shared" si="358"/>
        <v>10.473885998490589</v>
      </c>
      <c r="E3164" s="98">
        <v>93.287870370381412</v>
      </c>
      <c r="F3164" s="98">
        <f t="shared" si="356"/>
        <v>75.185653193402445</v>
      </c>
      <c r="G3164" s="98">
        <v>63501.065519712902</v>
      </c>
      <c r="H3164" s="98">
        <v>26.680414496527778</v>
      </c>
      <c r="I3164" s="98">
        <v>19978.961815025094</v>
      </c>
      <c r="J3164" s="98">
        <f t="shared" si="359"/>
        <v>66.607455873853638</v>
      </c>
      <c r="K3164" s="98">
        <v>0</v>
      </c>
      <c r="L3164" s="98">
        <f t="shared" si="360"/>
        <v>372.48914259639048</v>
      </c>
      <c r="M3164" s="98">
        <f t="shared" si="362"/>
        <v>373.75967814700851</v>
      </c>
      <c r="N3164" s="98">
        <v>10645.891145019532</v>
      </c>
      <c r="O3164" s="98">
        <v>7204.6025</v>
      </c>
      <c r="P3164" s="98">
        <v>395.70351851854059</v>
      </c>
      <c r="Q3164" s="98">
        <v>23.214375922150083</v>
      </c>
      <c r="R3164" s="98">
        <f t="shared" si="357"/>
        <v>22.259953601067135</v>
      </c>
      <c r="S3164" s="98">
        <f t="shared" si="361"/>
        <v>1392.8625553290049</v>
      </c>
      <c r="T3164" s="101">
        <v>14.467520830922552</v>
      </c>
    </row>
    <row r="3165" spans="2:20" x14ac:dyDescent="0.2">
      <c r="B3165" s="100">
        <v>43792.666666666664</v>
      </c>
      <c r="C3165" s="98">
        <v>13.215247938632965</v>
      </c>
      <c r="D3165" s="98">
        <f t="shared" si="358"/>
        <v>10.482114101253535</v>
      </c>
      <c r="E3165" s="98">
        <v>66.287314814792737</v>
      </c>
      <c r="F3165" s="98">
        <f t="shared" ref="F3165:F3228" si="363">AVERAGE(E3142:E3165)</f>
        <v>74.14095013685008</v>
      </c>
      <c r="G3165" s="98">
        <v>68230.145299145719</v>
      </c>
      <c r="H3165" s="98">
        <v>26.800303819444444</v>
      </c>
      <c r="I3165" s="98">
        <v>21349.454722222221</v>
      </c>
      <c r="J3165" s="98">
        <f t="shared" si="359"/>
        <v>39.487010995348292</v>
      </c>
      <c r="K3165" s="98">
        <v>0</v>
      </c>
      <c r="L3165" s="98">
        <f t="shared" si="360"/>
        <v>375.24324859896774</v>
      </c>
      <c r="M3165" s="98">
        <f t="shared" si="362"/>
        <v>373.89402453952363</v>
      </c>
      <c r="N3165" s="98">
        <v>10436.311973470052</v>
      </c>
      <c r="O3165" s="98">
        <v>7188.4158333333335</v>
      </c>
      <c r="P3165" s="98">
        <v>396.14583333333331</v>
      </c>
      <c r="Q3165" s="98">
        <v>20.902584734365551</v>
      </c>
      <c r="R3165" s="98">
        <f t="shared" ref="R3165:R3228" si="364">AVERAGE(Q3142:Q3165)</f>
        <v>22.111236066575799</v>
      </c>
      <c r="S3165" s="98">
        <f t="shared" si="361"/>
        <v>1254.1550840619329</v>
      </c>
      <c r="T3165" s="101">
        <v>14.071503635141481</v>
      </c>
    </row>
    <row r="3166" spans="2:20" x14ac:dyDescent="0.2">
      <c r="B3166" s="100">
        <v>43792.708333333336</v>
      </c>
      <c r="C3166" s="98">
        <v>12.806517088065027</v>
      </c>
      <c r="D3166" s="98">
        <f t="shared" si="358"/>
        <v>10.490687469603664</v>
      </c>
      <c r="E3166" s="98">
        <v>92.803055555555559</v>
      </c>
      <c r="F3166" s="98">
        <f t="shared" si="363"/>
        <v>75.663554303516747</v>
      </c>
      <c r="G3166" s="98">
        <v>73174.611000000994</v>
      </c>
      <c r="H3166" s="98">
        <v>20.113454861111112</v>
      </c>
      <c r="I3166" s="98">
        <v>22739.214925000084</v>
      </c>
      <c r="J3166" s="98">
        <f t="shared" si="359"/>
        <v>72.689600694444451</v>
      </c>
      <c r="K3166" s="98">
        <v>0</v>
      </c>
      <c r="L3166" s="98">
        <f t="shared" si="360"/>
        <v>373.0248920733215</v>
      </c>
      <c r="M3166" s="98">
        <f t="shared" si="362"/>
        <v>373.7957499536198</v>
      </c>
      <c r="N3166" s="98">
        <v>10214.124044596354</v>
      </c>
      <c r="O3166" s="98">
        <v>7186.2849999999999</v>
      </c>
      <c r="P3166" s="98">
        <v>396.10319444444445</v>
      </c>
      <c r="Q3166" s="98">
        <v>23.078302371122973</v>
      </c>
      <c r="R3166" s="98">
        <f t="shared" si="364"/>
        <v>22.207058877789166</v>
      </c>
      <c r="S3166" s="98">
        <f t="shared" si="361"/>
        <v>1384.6981422673784</v>
      </c>
      <c r="T3166" s="101">
        <v>13.825798495941692</v>
      </c>
    </row>
    <row r="3167" spans="2:20" x14ac:dyDescent="0.2">
      <c r="B3167" s="100">
        <v>43792.75</v>
      </c>
      <c r="C3167" s="98">
        <v>12.603883207156128</v>
      </c>
      <c r="D3167" s="98">
        <f t="shared" si="358"/>
        <v>10.492992665180024</v>
      </c>
      <c r="E3167" s="98">
        <v>74.356759259270291</v>
      </c>
      <c r="F3167" s="98">
        <f t="shared" si="363"/>
        <v>74.861278068949304</v>
      </c>
      <c r="G3167" s="98">
        <v>77612.72462963131</v>
      </c>
      <c r="H3167" s="98">
        <v>26.783420138888889</v>
      </c>
      <c r="I3167" s="98">
        <v>24128.678469089733</v>
      </c>
      <c r="J3167" s="98">
        <f t="shared" si="359"/>
        <v>47.573339120381405</v>
      </c>
      <c r="K3167" s="98">
        <v>0</v>
      </c>
      <c r="L3167" s="98">
        <f t="shared" si="360"/>
        <v>372.64389955350094</v>
      </c>
      <c r="M3167" s="98">
        <f t="shared" si="362"/>
        <v>373.67968046491274</v>
      </c>
      <c r="N3167" s="98">
        <v>9966.5771476236987</v>
      </c>
      <c r="O3167" s="98">
        <v>7177.8841666666667</v>
      </c>
      <c r="P3167" s="98">
        <v>395.93296296278635</v>
      </c>
      <c r="Q3167" s="98">
        <v>23.289063409285411</v>
      </c>
      <c r="R3167" s="98">
        <f t="shared" si="364"/>
        <v>22.324062008464114</v>
      </c>
      <c r="S3167" s="98">
        <f t="shared" si="361"/>
        <v>1397.3438045571247</v>
      </c>
      <c r="T3167" s="101">
        <v>13.24430502348476</v>
      </c>
    </row>
    <row r="3168" spans="2:20" x14ac:dyDescent="0.2">
      <c r="B3168" s="100">
        <v>43792.791666666664</v>
      </c>
      <c r="C3168" s="98">
        <v>12.602374247002622</v>
      </c>
      <c r="D3168" s="98">
        <f t="shared" si="358"/>
        <v>10.501518656748557</v>
      </c>
      <c r="E3168" s="98">
        <v>83.41422222221891</v>
      </c>
      <c r="F3168" s="98">
        <f t="shared" si="363"/>
        <v>75.612612849041767</v>
      </c>
      <c r="G3168" s="98">
        <v>82880.910142118664</v>
      </c>
      <c r="H3168" s="98">
        <v>26.844303385416666</v>
      </c>
      <c r="I3168" s="98">
        <v>25500.561944444446</v>
      </c>
      <c r="J3168" s="98">
        <f t="shared" si="359"/>
        <v>56.569918836802245</v>
      </c>
      <c r="K3168" s="98">
        <v>0</v>
      </c>
      <c r="L3168" s="98">
        <f t="shared" si="360"/>
        <v>375.89907097386816</v>
      </c>
      <c r="M3168" s="98">
        <f t="shared" si="362"/>
        <v>373.85715394572685</v>
      </c>
      <c r="N3168" s="98">
        <v>9922.3369026692708</v>
      </c>
      <c r="O3168" s="98">
        <v>7176.41</v>
      </c>
      <c r="P3168" s="98">
        <v>395.87592592583763</v>
      </c>
      <c r="Q3168" s="98">
        <v>19.97685495196945</v>
      </c>
      <c r="R3168" s="98">
        <f t="shared" si="364"/>
        <v>22.12756460789328</v>
      </c>
      <c r="S3168" s="98">
        <f t="shared" si="361"/>
        <v>1198.6112971181669</v>
      </c>
      <c r="T3168" s="101">
        <v>13.218364217016433</v>
      </c>
    </row>
    <row r="3169" spans="2:20" x14ac:dyDescent="0.2">
      <c r="B3169" s="100">
        <v>43792.833333333336</v>
      </c>
      <c r="C3169" s="98">
        <v>12.21269119227305</v>
      </c>
      <c r="D3169" s="98">
        <f t="shared" si="358"/>
        <v>10.493399888120328</v>
      </c>
      <c r="E3169" s="98">
        <v>86.421527777777783</v>
      </c>
      <c r="F3169" s="98">
        <f t="shared" si="363"/>
        <v>75.53084780274547</v>
      </c>
      <c r="G3169" s="98">
        <v>87086.597615533145</v>
      </c>
      <c r="H3169" s="98">
        <v>20.141102430555556</v>
      </c>
      <c r="I3169" s="98">
        <v>26897.040370370298</v>
      </c>
      <c r="J3169" s="98">
        <f t="shared" si="359"/>
        <v>66.280425347222234</v>
      </c>
      <c r="K3169" s="98">
        <v>0</v>
      </c>
      <c r="L3169" s="98">
        <f t="shared" si="360"/>
        <v>372.3981681037032</v>
      </c>
      <c r="M3169" s="98">
        <f t="shared" si="362"/>
        <v>373.72936302195927</v>
      </c>
      <c r="N3169" s="98">
        <v>9606.057582194011</v>
      </c>
      <c r="O3169" s="98">
        <v>7172.7316666666666</v>
      </c>
      <c r="P3169" s="98">
        <v>396.24814814819229</v>
      </c>
      <c r="Q3169" s="98">
        <v>23.849980044489104</v>
      </c>
      <c r="R3169" s="98">
        <f t="shared" si="364"/>
        <v>22.273115305325181</v>
      </c>
      <c r="S3169" s="98">
        <f t="shared" si="361"/>
        <v>1430.9988026693463</v>
      </c>
      <c r="T3169" s="101">
        <v>13.027013880964111</v>
      </c>
    </row>
    <row r="3170" spans="2:20" x14ac:dyDescent="0.2">
      <c r="B3170" s="100">
        <v>43792.875</v>
      </c>
      <c r="C3170" s="98">
        <v>11.665839276313783</v>
      </c>
      <c r="D3170" s="98">
        <f t="shared" si="358"/>
        <v>10.476737914230371</v>
      </c>
      <c r="E3170" s="98">
        <v>51.969722222222224</v>
      </c>
      <c r="F3170" s="98">
        <f t="shared" si="363"/>
        <v>74.62008354049901</v>
      </c>
      <c r="G3170" s="98">
        <v>91890.147222222222</v>
      </c>
      <c r="H3170" s="98">
        <v>26.874121093749999</v>
      </c>
      <c r="I3170" s="98">
        <v>28277.811208904321</v>
      </c>
      <c r="J3170" s="98">
        <f t="shared" si="359"/>
        <v>25.095601128472225</v>
      </c>
      <c r="K3170" s="98">
        <v>0</v>
      </c>
      <c r="L3170" s="98">
        <f t="shared" si="360"/>
        <v>374.94655388452526</v>
      </c>
      <c r="M3170" s="98">
        <f t="shared" si="362"/>
        <v>373.76770220394542</v>
      </c>
      <c r="N3170" s="98">
        <v>9184.8937792968754</v>
      </c>
      <c r="O3170" s="98">
        <v>7172.6466666666665</v>
      </c>
      <c r="P3170" s="98">
        <v>395.77249999999998</v>
      </c>
      <c r="Q3170" s="98">
        <v>20.825946115474736</v>
      </c>
      <c r="R3170" s="98">
        <f t="shared" si="364"/>
        <v>22.207615629510943</v>
      </c>
      <c r="S3170" s="98">
        <f t="shared" si="361"/>
        <v>1249.5567669284842</v>
      </c>
      <c r="T3170" s="101">
        <v>12.369509803189171</v>
      </c>
    </row>
    <row r="3171" spans="2:20" x14ac:dyDescent="0.2">
      <c r="B3171" s="100">
        <v>43792.916666666664</v>
      </c>
      <c r="C3171" s="98">
        <v>11.555736112064785</v>
      </c>
      <c r="D3171" s="98">
        <f t="shared" si="358"/>
        <v>10.472448377688009</v>
      </c>
      <c r="E3171" s="98">
        <v>96.209005847962359</v>
      </c>
      <c r="F3171" s="98">
        <f t="shared" si="363"/>
        <v>75.165487719349287</v>
      </c>
      <c r="G3171" s="98">
        <v>96303.640470678671</v>
      </c>
      <c r="H3171" s="98">
        <v>24.196571180555555</v>
      </c>
      <c r="I3171" s="98">
        <v>29649.447499999998</v>
      </c>
      <c r="J3171" s="98">
        <f t="shared" si="359"/>
        <v>72.012434667406808</v>
      </c>
      <c r="K3171" s="98">
        <v>0</v>
      </c>
      <c r="L3171" s="98">
        <f t="shared" si="360"/>
        <v>374.47046439927487</v>
      </c>
      <c r="M3171" s="98">
        <f t="shared" si="362"/>
        <v>373.84267905429959</v>
      </c>
      <c r="N3171" s="98">
        <v>9073.0655257161452</v>
      </c>
      <c r="O3171" s="98">
        <v>7171.18</v>
      </c>
      <c r="P3171" s="98">
        <v>395.98</v>
      </c>
      <c r="Q3171" s="98">
        <v>21.509535600725147</v>
      </c>
      <c r="R3171" s="98">
        <f t="shared" si="364"/>
        <v>22.141458223601244</v>
      </c>
      <c r="S3171" s="98">
        <f t="shared" si="361"/>
        <v>1290.5721360435089</v>
      </c>
      <c r="T3171" s="101">
        <v>12.058686078749663</v>
      </c>
    </row>
    <row r="3172" spans="2:20" x14ac:dyDescent="0.2">
      <c r="B3172" s="100">
        <v>43792.958333333336</v>
      </c>
      <c r="C3172" s="98">
        <v>10.570958426352073</v>
      </c>
      <c r="D3172" s="98">
        <f t="shared" si="358"/>
        <v>10.445730560725142</v>
      </c>
      <c r="E3172" s="98">
        <v>62.215805555540655</v>
      </c>
      <c r="F3172" s="98">
        <f t="shared" si="363"/>
        <v>74.004373521818948</v>
      </c>
      <c r="G3172" s="98">
        <v>100979.51242463358</v>
      </c>
      <c r="H3172" s="98">
        <v>22.861794704861111</v>
      </c>
      <c r="I3172" s="98">
        <v>31052.041236110395</v>
      </c>
      <c r="J3172" s="98">
        <f t="shared" si="359"/>
        <v>39.354010850679543</v>
      </c>
      <c r="K3172" s="98">
        <v>0</v>
      </c>
      <c r="L3172" s="98">
        <f t="shared" si="360"/>
        <v>373.19070285345947</v>
      </c>
      <c r="M3172" s="98">
        <f t="shared" si="362"/>
        <v>373.76528476161917</v>
      </c>
      <c r="N3172" s="98">
        <v>8615.4445983886726</v>
      </c>
      <c r="O3172" s="98">
        <v>7171.4258333333337</v>
      </c>
      <c r="P3172" s="98">
        <v>395.71687037036651</v>
      </c>
      <c r="Q3172" s="98">
        <v>22.526167516907055</v>
      </c>
      <c r="R3172" s="98">
        <f t="shared" si="364"/>
        <v>22.196708226158005</v>
      </c>
      <c r="S3172" s="98">
        <f t="shared" si="361"/>
        <v>1351.5700510144234</v>
      </c>
      <c r="T3172" s="101">
        <v>11.593869174857973</v>
      </c>
    </row>
    <row r="3173" spans="2:20" x14ac:dyDescent="0.2">
      <c r="B3173" s="100">
        <v>43793</v>
      </c>
      <c r="C3173" s="98">
        <v>10.081540779714059</v>
      </c>
      <c r="D3173" s="98">
        <f t="shared" si="358"/>
        <v>10.425148857710798</v>
      </c>
      <c r="E3173" s="98">
        <v>86.088888888888889</v>
      </c>
      <c r="F3173" s="98">
        <f t="shared" si="363"/>
        <v>75.444917503300431</v>
      </c>
      <c r="G3173" s="98">
        <v>105579.70533333262</v>
      </c>
      <c r="H3173" s="98">
        <v>26.950206163194444</v>
      </c>
      <c r="I3173" s="98">
        <v>32424.834444444445</v>
      </c>
      <c r="J3173" s="98">
        <f t="shared" si="359"/>
        <v>59.138682725694444</v>
      </c>
      <c r="K3173" s="98">
        <v>0</v>
      </c>
      <c r="L3173" s="98">
        <f t="shared" si="360"/>
        <v>376.09327782015004</v>
      </c>
      <c r="M3173" s="98">
        <f t="shared" si="362"/>
        <v>373.97335935821576</v>
      </c>
      <c r="N3173" s="98">
        <v>8322.2386584472661</v>
      </c>
      <c r="O3173" s="98">
        <v>7174.3383333333331</v>
      </c>
      <c r="P3173" s="98">
        <v>395.9152160493781</v>
      </c>
      <c r="Q3173" s="98">
        <v>19.82193822922806</v>
      </c>
      <c r="R3173" s="98">
        <f t="shared" si="364"/>
        <v>21.985548495815816</v>
      </c>
      <c r="S3173" s="98">
        <f t="shared" si="361"/>
        <v>1189.3162937536836</v>
      </c>
      <c r="T3173" s="101">
        <v>11.083738186019991</v>
      </c>
    </row>
    <row r="3174" spans="2:20" x14ac:dyDescent="0.2">
      <c r="B3174" s="100">
        <v>43793.041666666664</v>
      </c>
      <c r="C3174" s="98">
        <v>9.3125352594587536</v>
      </c>
      <c r="D3174" s="98">
        <f t="shared" si="358"/>
        <v>10.411319268570473</v>
      </c>
      <c r="E3174" s="98">
        <v>68.004272875814806</v>
      </c>
      <c r="F3174" s="98">
        <f t="shared" si="363"/>
        <v>74.430640678682224</v>
      </c>
      <c r="G3174" s="98">
        <v>1863.6166666666666</v>
      </c>
      <c r="H3174" s="98">
        <v>20.204372829861111</v>
      </c>
      <c r="I3174" s="98">
        <v>772.48694444444448</v>
      </c>
      <c r="J3174" s="98">
        <f t="shared" si="359"/>
        <v>47.799900045953692</v>
      </c>
      <c r="K3174" s="98">
        <v>0</v>
      </c>
      <c r="L3174" s="98">
        <f t="shared" si="360"/>
        <v>373.11810333426627</v>
      </c>
      <c r="M3174" s="98">
        <f t="shared" si="362"/>
        <v>373.87576840272442</v>
      </c>
      <c r="N3174" s="98">
        <v>7688.8095450846358</v>
      </c>
      <c r="O3174" s="98">
        <v>7170.4016666666666</v>
      </c>
      <c r="P3174" s="98">
        <v>395.86541666666665</v>
      </c>
      <c r="Q3174" s="98">
        <v>22.747313332400388</v>
      </c>
      <c r="R3174" s="98">
        <f t="shared" si="364"/>
        <v>22.080953880320436</v>
      </c>
      <c r="S3174" s="98">
        <f t="shared" si="361"/>
        <v>1364.8387999440233</v>
      </c>
      <c r="T3174" s="101">
        <v>10.324942726316966</v>
      </c>
    </row>
    <row r="3175" spans="2:20" x14ac:dyDescent="0.2">
      <c r="B3175" s="100">
        <v>43793.083333333336</v>
      </c>
      <c r="C3175" s="98">
        <v>8.3063305377965371</v>
      </c>
      <c r="D3175" s="98">
        <f t="shared" si="358"/>
        <v>10.405036597170408</v>
      </c>
      <c r="E3175" s="98">
        <v>77.666944444444439</v>
      </c>
      <c r="F3175" s="98">
        <f t="shared" si="363"/>
        <v>75.257382050736609</v>
      </c>
      <c r="G3175" s="98">
        <v>6676.6875603861281</v>
      </c>
      <c r="H3175" s="98">
        <v>26.792697482638889</v>
      </c>
      <c r="I3175" s="98">
        <v>1995.6313098211256</v>
      </c>
      <c r="J3175" s="98">
        <f t="shared" si="359"/>
        <v>50.874246961805554</v>
      </c>
      <c r="K3175" s="98">
        <v>0</v>
      </c>
      <c r="L3175" s="98">
        <f t="shared" si="360"/>
        <v>373.98392968306524</v>
      </c>
      <c r="M3175" s="98">
        <f t="shared" si="362"/>
        <v>373.84148596349291</v>
      </c>
      <c r="N3175" s="98">
        <v>7053.4277909342445</v>
      </c>
      <c r="O3175" s="98">
        <v>7167.2233333333334</v>
      </c>
      <c r="P3175" s="98">
        <v>396.0495138888889</v>
      </c>
      <c r="Q3175" s="98">
        <v>22.06558420582364</v>
      </c>
      <c r="R3175" s="98">
        <f t="shared" si="364"/>
        <v>22.109047634586545</v>
      </c>
      <c r="S3175" s="98">
        <f t="shared" si="361"/>
        <v>1323.9350523494184</v>
      </c>
      <c r="T3175" s="101">
        <v>9.3899927373064891</v>
      </c>
    </row>
    <row r="3176" spans="2:20" x14ac:dyDescent="0.2">
      <c r="B3176" s="100">
        <v>43793.125</v>
      </c>
      <c r="C3176" s="98">
        <v>7.3232523006590782</v>
      </c>
      <c r="D3176" s="98">
        <f t="shared" si="358"/>
        <v>10.40063221806194</v>
      </c>
      <c r="E3176" s="98">
        <v>81.658949275389318</v>
      </c>
      <c r="F3176" s="98">
        <f t="shared" si="363"/>
        <v>74.937708640914863</v>
      </c>
      <c r="G3176" s="98">
        <v>10453.356563787262</v>
      </c>
      <c r="H3176" s="98">
        <v>27.13590905112045</v>
      </c>
      <c r="I3176" s="98">
        <v>3366.1655555555553</v>
      </c>
      <c r="J3176" s="98">
        <f t="shared" si="359"/>
        <v>54.523040224268868</v>
      </c>
      <c r="K3176" s="98">
        <v>0</v>
      </c>
      <c r="L3176" s="98">
        <f t="shared" si="360"/>
        <v>375.26874994233663</v>
      </c>
      <c r="M3176" s="98">
        <f t="shared" si="362"/>
        <v>374.00535747969712</v>
      </c>
      <c r="N3176" s="98">
        <v>6325.9679459635418</v>
      </c>
      <c r="O3176" s="98">
        <v>7171.8908333333329</v>
      </c>
      <c r="P3176" s="98">
        <v>395.79410493830841</v>
      </c>
      <c r="Q3176" s="98">
        <v>20.525354995971753</v>
      </c>
      <c r="R3176" s="98">
        <f t="shared" si="364"/>
        <v>21.94420132414524</v>
      </c>
      <c r="S3176" s="98">
        <f t="shared" si="361"/>
        <v>1231.5212997583053</v>
      </c>
      <c r="T3176" s="101">
        <v>8.2548372371108005</v>
      </c>
    </row>
    <row r="3177" spans="2:20" x14ac:dyDescent="0.2">
      <c r="B3177" s="100">
        <v>43793.166666666664</v>
      </c>
      <c r="C3177" s="98">
        <v>6.5195199507549919</v>
      </c>
      <c r="D3177" s="98">
        <f t="shared" si="358"/>
        <v>10.399022420791491</v>
      </c>
      <c r="E3177" s="98">
        <v>47.432499999999997</v>
      </c>
      <c r="F3177" s="98">
        <f t="shared" si="363"/>
        <v>74.144602260077193</v>
      </c>
      <c r="G3177" s="98">
        <v>15017.013888888889</v>
      </c>
      <c r="H3177" s="98">
        <v>20.180392795138889</v>
      </c>
      <c r="I3177" s="98">
        <v>4753.492780555669</v>
      </c>
      <c r="J3177" s="98">
        <f t="shared" si="359"/>
        <v>27.252107204861108</v>
      </c>
      <c r="K3177" s="98">
        <v>0</v>
      </c>
      <c r="L3177" s="98">
        <f t="shared" si="360"/>
        <v>371.1464018728667</v>
      </c>
      <c r="M3177" s="98">
        <f t="shared" si="362"/>
        <v>373.85111895212566</v>
      </c>
      <c r="N3177" s="98">
        <v>5748.5982340494793</v>
      </c>
      <c r="O3177" s="98">
        <v>7163.4016666666666</v>
      </c>
      <c r="P3177" s="98">
        <v>395.64111111111112</v>
      </c>
      <c r="Q3177" s="98">
        <v>24.494709238244429</v>
      </c>
      <c r="R3177" s="98">
        <f t="shared" si="364"/>
        <v>22.088181364060663</v>
      </c>
      <c r="S3177" s="98">
        <f t="shared" si="361"/>
        <v>1469.6825542946658</v>
      </c>
      <c r="T3177" s="101">
        <v>7.3668215045978371</v>
      </c>
    </row>
    <row r="3178" spans="2:20" x14ac:dyDescent="0.2">
      <c r="B3178" s="100">
        <v>43793.208333333336</v>
      </c>
      <c r="C3178" s="98">
        <v>6.0717403318755609</v>
      </c>
      <c r="D3178" s="98">
        <f t="shared" si="358"/>
        <v>10.398677837324056</v>
      </c>
      <c r="E3178" s="98">
        <v>78.395277777777778</v>
      </c>
      <c r="F3178" s="98">
        <f t="shared" si="363"/>
        <v>74.305898556373492</v>
      </c>
      <c r="G3178" s="98">
        <v>18802.532139576706</v>
      </c>
      <c r="H3178" s="98">
        <v>26.928049045138888</v>
      </c>
      <c r="I3178" s="98">
        <v>6142.8518333340353</v>
      </c>
      <c r="J3178" s="98">
        <f t="shared" si="359"/>
        <v>51.467228732638887</v>
      </c>
      <c r="K3178" s="98">
        <v>0</v>
      </c>
      <c r="L3178" s="98">
        <f t="shared" si="360"/>
        <v>375.73707792539147</v>
      </c>
      <c r="M3178" s="98">
        <f t="shared" si="362"/>
        <v>373.90029335237381</v>
      </c>
      <c r="N3178" s="98">
        <v>5457.0625789388023</v>
      </c>
      <c r="O3178" s="98">
        <v>7161.9083333333338</v>
      </c>
      <c r="P3178" s="98">
        <v>395.81391203702321</v>
      </c>
      <c r="Q3178" s="98">
        <v>20.076834111631744</v>
      </c>
      <c r="R3178" s="98">
        <f t="shared" si="364"/>
        <v>22.034154533255816</v>
      </c>
      <c r="S3178" s="98">
        <f t="shared" si="361"/>
        <v>1204.6100466979046</v>
      </c>
      <c r="T3178" s="101">
        <v>6.8251191226709569</v>
      </c>
    </row>
    <row r="3179" spans="2:20" x14ac:dyDescent="0.2">
      <c r="B3179" s="100">
        <v>43793.25</v>
      </c>
      <c r="C3179" s="98">
        <v>5.696475584985067</v>
      </c>
      <c r="D3179" s="98">
        <f t="shared" si="358"/>
        <v>10.396293500715666</v>
      </c>
      <c r="E3179" s="98">
        <v>57.976249999979302</v>
      </c>
      <c r="F3179" s="98">
        <f t="shared" si="363"/>
        <v>73.304620778594767</v>
      </c>
      <c r="G3179" s="98">
        <v>22775.930721393161</v>
      </c>
      <c r="H3179" s="98">
        <v>26.892469618055557</v>
      </c>
      <c r="I3179" s="98">
        <v>7512.9777777777781</v>
      </c>
      <c r="J3179" s="98">
        <f t="shared" si="359"/>
        <v>31.083780381923745</v>
      </c>
      <c r="K3179" s="98">
        <v>0</v>
      </c>
      <c r="L3179" s="98">
        <f t="shared" si="360"/>
        <v>373.4232812266448</v>
      </c>
      <c r="M3179" s="98">
        <f t="shared" si="362"/>
        <v>374.00944178174171</v>
      </c>
      <c r="N3179" s="98">
        <v>5346.5475476074216</v>
      </c>
      <c r="O3179" s="98">
        <v>7165.5216666666665</v>
      </c>
      <c r="P3179" s="98">
        <v>395.92944444444447</v>
      </c>
      <c r="Q3179" s="98">
        <v>22.506163217799685</v>
      </c>
      <c r="R3179" s="98">
        <f t="shared" si="364"/>
        <v>21.942912160985426</v>
      </c>
      <c r="S3179" s="98">
        <f t="shared" si="361"/>
        <v>1350.3697930679812</v>
      </c>
      <c r="T3179" s="101">
        <v>6.8817272220006105</v>
      </c>
    </row>
    <row r="3180" spans="2:20" x14ac:dyDescent="0.2">
      <c r="B3180" s="100">
        <v>43793.291666666664</v>
      </c>
      <c r="C3180" s="98">
        <v>5.8437420290489293</v>
      </c>
      <c r="D3180" s="98">
        <f t="shared" si="358"/>
        <v>10.403903595659669</v>
      </c>
      <c r="E3180" s="98">
        <v>76.733055555555552</v>
      </c>
      <c r="F3180" s="98">
        <f t="shared" si="363"/>
        <v>74.5582203156318</v>
      </c>
      <c r="G3180" s="98">
        <v>27039.463333333333</v>
      </c>
      <c r="H3180" s="98">
        <v>20.183805338541667</v>
      </c>
      <c r="I3180" s="98">
        <v>8909.2271500002589</v>
      </c>
      <c r="J3180" s="98">
        <f t="shared" si="359"/>
        <v>56.549250217013885</v>
      </c>
      <c r="K3180" s="98">
        <v>0</v>
      </c>
      <c r="L3180" s="98">
        <f t="shared" si="360"/>
        <v>372.15630080920954</v>
      </c>
      <c r="M3180" s="98">
        <f t="shared" si="362"/>
        <v>373.89801218597768</v>
      </c>
      <c r="N3180" s="98">
        <v>5430.1127990722653</v>
      </c>
      <c r="O3180" s="98">
        <v>7160.6549999999997</v>
      </c>
      <c r="P3180" s="98">
        <v>395.69919753086236</v>
      </c>
      <c r="Q3180" s="98">
        <v>23.542896721652813</v>
      </c>
      <c r="R3180" s="98">
        <f t="shared" si="364"/>
        <v>22.054512024239688</v>
      </c>
      <c r="S3180" s="98">
        <f t="shared" si="361"/>
        <v>1412.5738032991687</v>
      </c>
      <c r="T3180" s="101">
        <v>6.6953971531895995</v>
      </c>
    </row>
    <row r="3181" spans="2:20" x14ac:dyDescent="0.2">
      <c r="B3181" s="100">
        <v>43793.333333333336</v>
      </c>
      <c r="C3181" s="98">
        <v>6.2057924897578127</v>
      </c>
      <c r="D3181" s="98">
        <f t="shared" si="358"/>
        <v>10.40898726932962</v>
      </c>
      <c r="E3181" s="98">
        <v>60.66056547618161</v>
      </c>
      <c r="F3181" s="98">
        <f t="shared" si="363"/>
        <v>73.25571841417586</v>
      </c>
      <c r="G3181" s="98">
        <v>30557.686962961092</v>
      </c>
      <c r="H3181" s="98">
        <v>26.853287760416666</v>
      </c>
      <c r="I3181" s="98">
        <v>10290.922801616673</v>
      </c>
      <c r="J3181" s="98">
        <f t="shared" si="359"/>
        <v>33.80727771576494</v>
      </c>
      <c r="K3181" s="98">
        <v>0</v>
      </c>
      <c r="L3181" s="98">
        <f t="shared" si="360"/>
        <v>375.08266352961874</v>
      </c>
      <c r="M3181" s="98">
        <f t="shared" si="362"/>
        <v>373.92515016926018</v>
      </c>
      <c r="N3181" s="98">
        <v>5694.6892842610678</v>
      </c>
      <c r="O3181" s="98">
        <v>7163.0974999999999</v>
      </c>
      <c r="P3181" s="98">
        <v>395.69601851850746</v>
      </c>
      <c r="Q3181" s="98">
        <v>20.613354988888734</v>
      </c>
      <c r="R3181" s="98">
        <f t="shared" si="364"/>
        <v>21.99165259033941</v>
      </c>
      <c r="S3181" s="98">
        <f t="shared" si="361"/>
        <v>1236.8012993333241</v>
      </c>
      <c r="T3181" s="101">
        <v>6.9183495079695581</v>
      </c>
    </row>
    <row r="3182" spans="2:20" x14ac:dyDescent="0.2">
      <c r="B3182" s="100">
        <v>43793.375</v>
      </c>
      <c r="C3182" s="98">
        <v>7.3976668245699777</v>
      </c>
      <c r="D3182" s="98">
        <f t="shared" si="358"/>
        <v>10.397532723926629</v>
      </c>
      <c r="E3182" s="98">
        <v>72.220648148324756</v>
      </c>
      <c r="F3182" s="98">
        <f t="shared" si="363"/>
        <v>74.007021005151401</v>
      </c>
      <c r="G3182" s="98">
        <v>35213.042682929037</v>
      </c>
      <c r="H3182" s="98">
        <v>24.167697482638889</v>
      </c>
      <c r="I3182" s="98">
        <v>11663.865277777777</v>
      </c>
      <c r="J3182" s="98">
        <f t="shared" si="359"/>
        <v>48.05295066568587</v>
      </c>
      <c r="K3182" s="98">
        <v>0</v>
      </c>
      <c r="L3182" s="98">
        <f t="shared" si="360"/>
        <v>371.98004358588668</v>
      </c>
      <c r="M3182" s="98">
        <f t="shared" si="362"/>
        <v>373.94099191560309</v>
      </c>
      <c r="N3182" s="98">
        <v>6404.5625069173175</v>
      </c>
      <c r="O3182" s="98">
        <v>7164.3391666666666</v>
      </c>
      <c r="P3182" s="98">
        <v>395.97620370368162</v>
      </c>
      <c r="Q3182" s="98">
        <v>23.996160117794968</v>
      </c>
      <c r="R3182" s="98">
        <f t="shared" si="364"/>
        <v>21.973617556958374</v>
      </c>
      <c r="S3182" s="98">
        <f t="shared" si="361"/>
        <v>1439.7696070676982</v>
      </c>
      <c r="T3182" s="101">
        <v>7.6499511516094207</v>
      </c>
    </row>
    <row r="3183" spans="2:20" x14ac:dyDescent="0.2">
      <c r="B3183" s="100">
        <v>43793.416666666664</v>
      </c>
      <c r="C3183" s="98">
        <v>9.9691098541673266</v>
      </c>
      <c r="D3183" s="98">
        <f t="shared" si="358"/>
        <v>10.372714239165489</v>
      </c>
      <c r="E3183" s="98">
        <v>75.824561728404632</v>
      </c>
      <c r="F3183" s="98">
        <f t="shared" si="363"/>
        <v>73.938333762353437</v>
      </c>
      <c r="G3183" s="98">
        <v>38691.199800164235</v>
      </c>
      <c r="H3183" s="98">
        <v>22.820117187499999</v>
      </c>
      <c r="I3183" s="98">
        <v>13065.396691919434</v>
      </c>
      <c r="J3183" s="98">
        <f t="shared" si="359"/>
        <v>53.004444540904629</v>
      </c>
      <c r="K3183" s="98">
        <v>0</v>
      </c>
      <c r="L3183" s="98">
        <f t="shared" si="360"/>
        <v>374.99855475001863</v>
      </c>
      <c r="M3183" s="98">
        <f t="shared" si="362"/>
        <v>373.91604829086788</v>
      </c>
      <c r="N3183" s="98">
        <v>8146.7634269205728</v>
      </c>
      <c r="O3183" s="98">
        <v>7171.3833333333332</v>
      </c>
      <c r="P3183" s="98">
        <v>395.91888888888889</v>
      </c>
      <c r="Q3183" s="98">
        <v>20.920334138870238</v>
      </c>
      <c r="R3183" s="98">
        <f t="shared" si="364"/>
        <v>21.981620595273011</v>
      </c>
      <c r="S3183" s="98">
        <f t="shared" si="361"/>
        <v>1255.2200483322142</v>
      </c>
      <c r="T3183" s="101">
        <v>9.6881969400008927</v>
      </c>
    </row>
    <row r="3184" spans="2:20" x14ac:dyDescent="0.2">
      <c r="B3184" s="100">
        <v>43793.458333333336</v>
      </c>
      <c r="C3184" s="98">
        <v>12.3107179989138</v>
      </c>
      <c r="D3184" s="98">
        <f t="shared" si="358"/>
        <v>10.334571547119033</v>
      </c>
      <c r="E3184" s="98">
        <v>49.118055555555557</v>
      </c>
      <c r="F3184" s="98">
        <f t="shared" si="363"/>
        <v>73.342811482260842</v>
      </c>
      <c r="G3184" s="98">
        <v>43034.6</v>
      </c>
      <c r="H3184" s="98">
        <v>26.838541666666668</v>
      </c>
      <c r="I3184" s="98">
        <v>14437.774722222222</v>
      </c>
      <c r="J3184" s="98">
        <f t="shared" si="359"/>
        <v>22.279513888888889</v>
      </c>
      <c r="K3184" s="98">
        <v>0</v>
      </c>
      <c r="L3184" s="98">
        <f t="shared" si="360"/>
        <v>376.17791593852144</v>
      </c>
      <c r="M3184" s="98">
        <f t="shared" si="362"/>
        <v>373.9855353337087</v>
      </c>
      <c r="N3184" s="98">
        <v>9664.4718717447922</v>
      </c>
      <c r="O3184" s="98">
        <v>7171.1308333333336</v>
      </c>
      <c r="P3184" s="98">
        <v>396.38583333333332</v>
      </c>
      <c r="Q3184" s="98">
        <v>20.207917394811908</v>
      </c>
      <c r="R3184" s="98">
        <f t="shared" si="364"/>
        <v>21.930049667951696</v>
      </c>
      <c r="S3184" s="98">
        <f t="shared" si="361"/>
        <v>1212.4750436887145</v>
      </c>
      <c r="T3184" s="101">
        <v>12.000070525100325</v>
      </c>
    </row>
    <row r="3185" spans="2:20" x14ac:dyDescent="0.2">
      <c r="B3185" s="100">
        <v>43793.5</v>
      </c>
      <c r="C3185" s="98">
        <v>13.371926850037028</v>
      </c>
      <c r="D3185" s="98">
        <f t="shared" si="358"/>
        <v>10.302568963215032</v>
      </c>
      <c r="E3185" s="98">
        <v>86.283425925970079</v>
      </c>
      <c r="F3185" s="98">
        <f t="shared" si="363"/>
        <v>73.851275988435532</v>
      </c>
      <c r="G3185" s="98">
        <v>47123.915123455394</v>
      </c>
      <c r="H3185" s="98">
        <v>20.078038194444446</v>
      </c>
      <c r="I3185" s="98">
        <v>15817.583186111218</v>
      </c>
      <c r="J3185" s="98">
        <f t="shared" si="359"/>
        <v>66.205387731525633</v>
      </c>
      <c r="K3185" s="98">
        <v>0</v>
      </c>
      <c r="L3185" s="98">
        <f t="shared" si="360"/>
        <v>375.12656851423765</v>
      </c>
      <c r="M3185" s="98">
        <f t="shared" si="362"/>
        <v>374.09387794654589</v>
      </c>
      <c r="N3185" s="98">
        <v>10505.811310221354</v>
      </c>
      <c r="O3185" s="98">
        <v>7186.899166666667</v>
      </c>
      <c r="P3185" s="98">
        <v>395.79009259258709</v>
      </c>
      <c r="Q3185" s="98">
        <v>20.663524078349454</v>
      </c>
      <c r="R3185" s="98">
        <f t="shared" si="364"/>
        <v>21.817081283509406</v>
      </c>
      <c r="S3185" s="98">
        <f t="shared" si="361"/>
        <v>1239.8114447009673</v>
      </c>
      <c r="T3185" s="101">
        <v>13.326122962293059</v>
      </c>
    </row>
    <row r="3186" spans="2:20" x14ac:dyDescent="0.2">
      <c r="B3186" s="100">
        <v>43793.541666666664</v>
      </c>
      <c r="C3186" s="98">
        <v>13.684511989357997</v>
      </c>
      <c r="D3186" s="98">
        <f t="shared" si="358"/>
        <v>10.275991489863038</v>
      </c>
      <c r="E3186" s="98">
        <v>64.588850574712779</v>
      </c>
      <c r="F3186" s="98">
        <f t="shared" si="363"/>
        <v>72.836795225344844</v>
      </c>
      <c r="G3186" s="98">
        <v>51469.705854701999</v>
      </c>
      <c r="H3186" s="98">
        <v>26.711534288194443</v>
      </c>
      <c r="I3186" s="98">
        <v>17216.407858490613</v>
      </c>
      <c r="J3186" s="98">
        <f t="shared" si="359"/>
        <v>37.877316286518337</v>
      </c>
      <c r="K3186" s="98">
        <v>0</v>
      </c>
      <c r="L3186" s="98">
        <f t="shared" si="360"/>
        <v>371.90383476016007</v>
      </c>
      <c r="M3186" s="98">
        <f t="shared" si="362"/>
        <v>373.97440833010364</v>
      </c>
      <c r="N3186" s="98">
        <v>10700.468947753907</v>
      </c>
      <c r="O3186" s="98">
        <v>7205.1875</v>
      </c>
      <c r="P3186" s="98">
        <v>395.48231481472652</v>
      </c>
      <c r="Q3186" s="98">
        <v>23.57848005456643</v>
      </c>
      <c r="R3186" s="98">
        <f t="shared" si="364"/>
        <v>21.943742257972726</v>
      </c>
      <c r="S3186" s="98">
        <f t="shared" si="361"/>
        <v>1414.7088032739857</v>
      </c>
      <c r="T3186" s="101">
        <v>14.245659545983653</v>
      </c>
    </row>
    <row r="3187" spans="2:20" x14ac:dyDescent="0.2">
      <c r="B3187" s="100">
        <v>43793.583333333336</v>
      </c>
      <c r="C3187" s="98">
        <v>13.27791550901201</v>
      </c>
      <c r="D3187" s="98">
        <f t="shared" si="358"/>
        <v>10.253554464830733</v>
      </c>
      <c r="E3187" s="98">
        <v>78.746944444444438</v>
      </c>
      <c r="F3187" s="98">
        <f t="shared" si="363"/>
        <v>73.681853095715226</v>
      </c>
      <c r="G3187" s="98">
        <v>56195.358851852419</v>
      </c>
      <c r="H3187" s="98">
        <v>26.762163628472223</v>
      </c>
      <c r="I3187" s="98">
        <v>18586.560833333333</v>
      </c>
      <c r="J3187" s="98">
        <f t="shared" si="359"/>
        <v>51.984780815972215</v>
      </c>
      <c r="K3187" s="98">
        <v>0</v>
      </c>
      <c r="L3187" s="98">
        <f t="shared" si="360"/>
        <v>375.28341669335225</v>
      </c>
      <c r="M3187" s="98">
        <f t="shared" si="362"/>
        <v>373.9910943092807</v>
      </c>
      <c r="N3187" s="98">
        <v>10441.674289550781</v>
      </c>
      <c r="O3187" s="98">
        <v>7185.8216666666667</v>
      </c>
      <c r="P3187" s="98">
        <v>395.83172839505806</v>
      </c>
      <c r="Q3187" s="98">
        <v>20.54831170170581</v>
      </c>
      <c r="R3187" s="98">
        <f t="shared" si="364"/>
        <v>21.895070299759563</v>
      </c>
      <c r="S3187" s="98">
        <f t="shared" si="361"/>
        <v>1232.8987021023486</v>
      </c>
      <c r="T3187" s="101">
        <v>14.14232842519543</v>
      </c>
    </row>
    <row r="3188" spans="2:20" x14ac:dyDescent="0.2">
      <c r="B3188" s="100">
        <v>43793.625</v>
      </c>
      <c r="C3188" s="98">
        <v>12.858505402671483</v>
      </c>
      <c r="D3188" s="98">
        <f t="shared" ref="D3188:D3251" si="365">AVERAGE(C3165:C3188)</f>
        <v>10.227688799193368</v>
      </c>
      <c r="E3188" s="98">
        <v>43.03</v>
      </c>
      <c r="F3188" s="98">
        <f t="shared" si="363"/>
        <v>71.587775163616001</v>
      </c>
      <c r="G3188" s="98">
        <v>59209.610936287114</v>
      </c>
      <c r="H3188" s="98">
        <v>20.277797837885153</v>
      </c>
      <c r="I3188" s="98">
        <v>19973.479629629677</v>
      </c>
      <c r="J3188" s="98">
        <f t="shared" si="359"/>
        <v>22.752202162114848</v>
      </c>
      <c r="K3188" s="98">
        <v>0</v>
      </c>
      <c r="L3188" s="98">
        <f t="shared" si="360"/>
        <v>374.06282156245885</v>
      </c>
      <c r="M3188" s="98">
        <f t="shared" si="362"/>
        <v>374.05666426620024</v>
      </c>
      <c r="N3188" s="98">
        <v>10035.367627766927</v>
      </c>
      <c r="O3188" s="98">
        <v>7171.7066666666669</v>
      </c>
      <c r="P3188" s="98">
        <v>395.94666666666666</v>
      </c>
      <c r="Q3188" s="98">
        <v>21.883845104207801</v>
      </c>
      <c r="R3188" s="98">
        <f t="shared" si="364"/>
        <v>21.839631515678633</v>
      </c>
      <c r="S3188" s="98">
        <f t="shared" si="361"/>
        <v>1313.030706252468</v>
      </c>
      <c r="T3188" s="101">
        <v>13.582598322079932</v>
      </c>
    </row>
    <row r="3189" spans="2:20" x14ac:dyDescent="0.2">
      <c r="B3189" s="100">
        <v>43793.666666666664</v>
      </c>
      <c r="C3189" s="98">
        <v>12.458814640221341</v>
      </c>
      <c r="D3189" s="98">
        <f t="shared" si="365"/>
        <v>10.196170745092884</v>
      </c>
      <c r="E3189" s="98">
        <v>84.716666666666669</v>
      </c>
      <c r="F3189" s="98">
        <f t="shared" si="363"/>
        <v>72.355664824110747</v>
      </c>
      <c r="G3189" s="98">
        <v>62425.359722222223</v>
      </c>
      <c r="H3189" s="98">
        <v>26.750944010416667</v>
      </c>
      <c r="I3189" s="98">
        <v>21363.304001047778</v>
      </c>
      <c r="J3189" s="98">
        <f t="shared" si="359"/>
        <v>57.965722656250001</v>
      </c>
      <c r="K3189" s="98">
        <v>0</v>
      </c>
      <c r="L3189" s="98">
        <f t="shared" si="360"/>
        <v>373.61728726650279</v>
      </c>
      <c r="M3189" s="98">
        <f t="shared" si="362"/>
        <v>373.98891587734755</v>
      </c>
      <c r="N3189" s="98">
        <v>9702.8133146158852</v>
      </c>
      <c r="O3189" s="98">
        <v>7172.4775</v>
      </c>
      <c r="P3189" s="98">
        <v>396.07527777777779</v>
      </c>
      <c r="Q3189" s="98">
        <v>22.457990511275</v>
      </c>
      <c r="R3189" s="98">
        <f t="shared" si="364"/>
        <v>21.90444008971653</v>
      </c>
      <c r="S3189" s="98">
        <f t="shared" si="361"/>
        <v>1347.4794306765</v>
      </c>
      <c r="T3189" s="101">
        <v>13.179770400568119</v>
      </c>
    </row>
    <row r="3190" spans="2:20" x14ac:dyDescent="0.2">
      <c r="B3190" s="100">
        <v>43793.708333333336</v>
      </c>
      <c r="C3190" s="98">
        <v>12.192928292663096</v>
      </c>
      <c r="D3190" s="98">
        <f t="shared" si="365"/>
        <v>10.170604545284469</v>
      </c>
      <c r="E3190" s="98">
        <v>40.395555555555553</v>
      </c>
      <c r="F3190" s="98">
        <f t="shared" si="363"/>
        <v>70.172018990777417</v>
      </c>
      <c r="G3190" s="98">
        <v>67055.077777777784</v>
      </c>
      <c r="H3190" s="98">
        <v>26.775585937500001</v>
      </c>
      <c r="I3190" s="98">
        <v>22733.378888888888</v>
      </c>
      <c r="J3190" s="98">
        <f t="shared" si="359"/>
        <v>13.619969618055553</v>
      </c>
      <c r="K3190" s="98">
        <v>0</v>
      </c>
      <c r="L3190" s="98">
        <f t="shared" si="360"/>
        <v>375.64566812845152</v>
      </c>
      <c r="M3190" s="98">
        <f t="shared" si="362"/>
        <v>374.09811487964458</v>
      </c>
      <c r="N3190" s="98">
        <v>9457.2766210937498</v>
      </c>
      <c r="O3190" s="98">
        <v>7176.2941666666666</v>
      </c>
      <c r="P3190" s="98">
        <v>396.36064814814262</v>
      </c>
      <c r="Q3190" s="98">
        <v>20.71498001969109</v>
      </c>
      <c r="R3190" s="98">
        <f t="shared" si="364"/>
        <v>21.805968325073533</v>
      </c>
      <c r="S3190" s="98">
        <f t="shared" si="361"/>
        <v>1242.8988011814654</v>
      </c>
      <c r="T3190" s="101">
        <v>12.670706677481196</v>
      </c>
    </row>
    <row r="3191" spans="2:20" x14ac:dyDescent="0.2">
      <c r="B3191" s="100">
        <v>43793.75</v>
      </c>
      <c r="C3191" s="98">
        <v>12.127859910630828</v>
      </c>
      <c r="D3191" s="98">
        <f t="shared" si="365"/>
        <v>10.150770241262581</v>
      </c>
      <c r="E3191" s="98">
        <v>89.401388888888889</v>
      </c>
      <c r="F3191" s="98">
        <f t="shared" si="363"/>
        <v>70.798878558678211</v>
      </c>
      <c r="G3191" s="98">
        <v>70853.832970219853</v>
      </c>
      <c r="H3191" s="98">
        <v>20.142187499999999</v>
      </c>
      <c r="I3191" s="98">
        <v>24131.074055555124</v>
      </c>
      <c r="J3191" s="98">
        <f t="shared" si="359"/>
        <v>69.259201388888897</v>
      </c>
      <c r="K3191" s="98">
        <v>0</v>
      </c>
      <c r="L3191" s="98">
        <f t="shared" si="360"/>
        <v>373.03019014186327</v>
      </c>
      <c r="M3191" s="98">
        <f t="shared" si="362"/>
        <v>374.11421032082632</v>
      </c>
      <c r="N3191" s="98">
        <v>9310.2587508138022</v>
      </c>
      <c r="O3191" s="98">
        <v>7176.5116666666663</v>
      </c>
      <c r="P3191" s="98">
        <v>396.07137860082503</v>
      </c>
      <c r="Q3191" s="98">
        <v>23.041188458961745</v>
      </c>
      <c r="R3191" s="98">
        <f t="shared" si="364"/>
        <v>21.795640202143378</v>
      </c>
      <c r="S3191" s="98">
        <f t="shared" si="361"/>
        <v>1382.4713075377047</v>
      </c>
      <c r="T3191" s="101">
        <v>12.42739136033588</v>
      </c>
    </row>
    <row r="3192" spans="2:20" x14ac:dyDescent="0.2">
      <c r="B3192" s="100">
        <v>43793.791666666664</v>
      </c>
      <c r="C3192" s="98">
        <v>11.851423425674438</v>
      </c>
      <c r="D3192" s="98">
        <f t="shared" si="365"/>
        <v>10.11948062370724</v>
      </c>
      <c r="E3192" s="98">
        <v>61.062777777777775</v>
      </c>
      <c r="F3192" s="98">
        <f t="shared" si="363"/>
        <v>69.867568373493171</v>
      </c>
      <c r="G3192" s="98">
        <v>75217.32473545034</v>
      </c>
      <c r="H3192" s="98">
        <v>26.809136284722221</v>
      </c>
      <c r="I3192" s="98">
        <v>25512.486138365664</v>
      </c>
      <c r="J3192" s="98">
        <f t="shared" si="359"/>
        <v>34.253641493055554</v>
      </c>
      <c r="K3192" s="98">
        <v>0</v>
      </c>
      <c r="L3192" s="98">
        <f t="shared" si="360"/>
        <v>374.16931854732752</v>
      </c>
      <c r="M3192" s="98">
        <f t="shared" si="362"/>
        <v>374.04213730305383</v>
      </c>
      <c r="N3192" s="98">
        <v>9255.4564469401048</v>
      </c>
      <c r="O3192" s="98">
        <v>7203.024166666667</v>
      </c>
      <c r="P3192" s="98">
        <v>395.92777777777781</v>
      </c>
      <c r="Q3192" s="98">
        <v>21.758459230450292</v>
      </c>
      <c r="R3192" s="98">
        <f t="shared" si="364"/>
        <v>21.869873713746752</v>
      </c>
      <c r="S3192" s="98">
        <f t="shared" si="361"/>
        <v>1305.5075538270175</v>
      </c>
      <c r="T3192" s="101">
        <v>12.247044113477072</v>
      </c>
    </row>
    <row r="3193" spans="2:20" x14ac:dyDescent="0.2">
      <c r="B3193" s="100">
        <v>43793.833333333336</v>
      </c>
      <c r="C3193" s="98">
        <v>11.806581533220079</v>
      </c>
      <c r="D3193" s="98">
        <f t="shared" si="365"/>
        <v>10.102559387913367</v>
      </c>
      <c r="E3193" s="98">
        <v>94.038333333333327</v>
      </c>
      <c r="F3193" s="98">
        <f t="shared" si="363"/>
        <v>70.184935271641308</v>
      </c>
      <c r="G3193" s="98">
        <v>80169.532185185031</v>
      </c>
      <c r="H3193" s="98">
        <v>24.152018229166668</v>
      </c>
      <c r="I3193" s="98">
        <v>26883.334999999999</v>
      </c>
      <c r="J3193" s="98">
        <f t="shared" si="359"/>
        <v>69.886315104166655</v>
      </c>
      <c r="K3193" s="98">
        <v>0</v>
      </c>
      <c r="L3193" s="98">
        <f t="shared" si="360"/>
        <v>375.42851307969539</v>
      </c>
      <c r="M3193" s="98">
        <f t="shared" si="362"/>
        <v>374.16840167705362</v>
      </c>
      <c r="N3193" s="98">
        <v>9262.9431201171883</v>
      </c>
      <c r="O3193" s="98">
        <v>7191.373333333333</v>
      </c>
      <c r="P3193" s="98">
        <v>396.19638888888886</v>
      </c>
      <c r="Q3193" s="98">
        <v>20.767875809193484</v>
      </c>
      <c r="R3193" s="98">
        <f t="shared" si="364"/>
        <v>21.74145270394277</v>
      </c>
      <c r="S3193" s="98">
        <f t="shared" si="361"/>
        <v>1246.0725485516091</v>
      </c>
      <c r="T3193" s="101">
        <v>12.241790465017159</v>
      </c>
    </row>
    <row r="3194" spans="2:20" x14ac:dyDescent="0.2">
      <c r="B3194" s="100">
        <v>43793.875</v>
      </c>
      <c r="C3194" s="98">
        <v>11.530361401438713</v>
      </c>
      <c r="D3194" s="98">
        <f t="shared" si="365"/>
        <v>10.09691447646024</v>
      </c>
      <c r="E3194" s="98">
        <v>71.108125000000001</v>
      </c>
      <c r="F3194" s="98">
        <f t="shared" si="363"/>
        <v>70.982368720715385</v>
      </c>
      <c r="G3194" s="98">
        <v>84592.358024690286</v>
      </c>
      <c r="H3194" s="98">
        <v>22.992892795138889</v>
      </c>
      <c r="I3194" s="98">
        <v>28284.445873014927</v>
      </c>
      <c r="J3194" s="98">
        <f t="shared" si="359"/>
        <v>48.115232204861115</v>
      </c>
      <c r="K3194" s="98">
        <v>0</v>
      </c>
      <c r="L3194" s="98">
        <f t="shared" si="360"/>
        <v>371.94732612383029</v>
      </c>
      <c r="M3194" s="98">
        <f t="shared" si="362"/>
        <v>374.04343385369134</v>
      </c>
      <c r="N3194" s="98">
        <v>9052.9941235351562</v>
      </c>
      <c r="O3194" s="98">
        <v>7174.53</v>
      </c>
      <c r="P3194" s="98">
        <v>395.55324074072968</v>
      </c>
      <c r="Q3194" s="98">
        <v>23.605914616899359</v>
      </c>
      <c r="R3194" s="98">
        <f t="shared" si="364"/>
        <v>21.857284724835463</v>
      </c>
      <c r="S3194" s="98">
        <f t="shared" si="361"/>
        <v>1416.3548770139614</v>
      </c>
      <c r="T3194" s="101">
        <v>12.112296375698513</v>
      </c>
    </row>
    <row r="3195" spans="2:20" x14ac:dyDescent="0.2">
      <c r="B3195" s="100">
        <v>43793.916666666664</v>
      </c>
      <c r="C3195" s="98">
        <v>11.150957760457208</v>
      </c>
      <c r="D3195" s="98">
        <f t="shared" si="365"/>
        <v>10.080048711809924</v>
      </c>
      <c r="E3195" s="98">
        <v>88.819722222222225</v>
      </c>
      <c r="F3195" s="98">
        <f t="shared" si="363"/>
        <v>70.674481902976211</v>
      </c>
      <c r="G3195" s="98">
        <v>90073.264636753403</v>
      </c>
      <c r="H3195" s="98">
        <v>27.022677951388889</v>
      </c>
      <c r="I3195" s="98">
        <v>29657.444166666668</v>
      </c>
      <c r="J3195" s="98">
        <f t="shared" si="359"/>
        <v>61.797044270833339</v>
      </c>
      <c r="K3195" s="98">
        <v>0</v>
      </c>
      <c r="L3195" s="98">
        <f t="shared" si="360"/>
        <v>375.56974457323548</v>
      </c>
      <c r="M3195" s="98">
        <f t="shared" si="362"/>
        <v>374.08923719427298</v>
      </c>
      <c r="N3195" s="98">
        <v>8853.7862988281249</v>
      </c>
      <c r="O3195" s="98">
        <v>7172.7341666666671</v>
      </c>
      <c r="P3195" s="98">
        <v>395.78328703706461</v>
      </c>
      <c r="Q3195" s="98">
        <v>20.213542463829121</v>
      </c>
      <c r="R3195" s="98">
        <f t="shared" si="364"/>
        <v>21.803285010798124</v>
      </c>
      <c r="S3195" s="98">
        <f t="shared" si="361"/>
        <v>1212.8125478297472</v>
      </c>
      <c r="T3195" s="101">
        <v>11.752433453391941</v>
      </c>
    </row>
    <row r="3196" spans="2:20" x14ac:dyDescent="0.2">
      <c r="B3196" s="100">
        <v>43793.958333333336</v>
      </c>
      <c r="C3196" s="98">
        <v>10.876624940943051</v>
      </c>
      <c r="D3196" s="98">
        <f t="shared" si="365"/>
        <v>10.092784816584548</v>
      </c>
      <c r="E3196" s="98">
        <v>88.563456790116092</v>
      </c>
      <c r="F3196" s="98">
        <f t="shared" si="363"/>
        <v>71.772300704416864</v>
      </c>
      <c r="G3196" s="98">
        <v>94244.069779694604</v>
      </c>
      <c r="H3196" s="98">
        <v>20.139404296875</v>
      </c>
      <c r="I3196" s="98">
        <v>31037.121822222183</v>
      </c>
      <c r="J3196" s="98">
        <f t="shared" si="359"/>
        <v>68.424052493241092</v>
      </c>
      <c r="K3196" s="98">
        <v>0</v>
      </c>
      <c r="L3196" s="98">
        <f t="shared" si="360"/>
        <v>374.5667052144309</v>
      </c>
      <c r="M3196" s="98">
        <f t="shared" si="362"/>
        <v>374.14657062598008</v>
      </c>
      <c r="N3196" s="98">
        <v>8657.2906929524743</v>
      </c>
      <c r="O3196" s="98">
        <v>7172.1575000000003</v>
      </c>
      <c r="P3196" s="98">
        <v>396.23129629611969</v>
      </c>
      <c r="Q3196" s="98">
        <v>21.664591081688801</v>
      </c>
      <c r="R3196" s="98">
        <f t="shared" si="364"/>
        <v>21.767385992664035</v>
      </c>
      <c r="S3196" s="98">
        <f t="shared" si="361"/>
        <v>1299.8754649013281</v>
      </c>
      <c r="T3196" s="101">
        <v>11.506741556061186</v>
      </c>
    </row>
    <row r="3197" spans="2:20" x14ac:dyDescent="0.2">
      <c r="B3197" s="100">
        <v>43794</v>
      </c>
      <c r="C3197" s="98">
        <v>10.167406413290236</v>
      </c>
      <c r="D3197" s="98">
        <f t="shared" si="365"/>
        <v>10.096362551316888</v>
      </c>
      <c r="E3197" s="98">
        <v>56.82</v>
      </c>
      <c r="F3197" s="98">
        <f t="shared" si="363"/>
        <v>70.552763667379821</v>
      </c>
      <c r="G3197" s="98">
        <v>99405.844444444447</v>
      </c>
      <c r="H3197" s="98">
        <v>27.007172309027776</v>
      </c>
      <c r="I3197" s="98">
        <v>32434.845055555437</v>
      </c>
      <c r="J3197" s="98">
        <f t="shared" si="359"/>
        <v>29.812827690972224</v>
      </c>
      <c r="K3197" s="98">
        <v>0</v>
      </c>
      <c r="L3197" s="98">
        <f t="shared" si="360"/>
        <v>372.23551294412465</v>
      </c>
      <c r="M3197" s="98">
        <f t="shared" si="362"/>
        <v>373.98583042281234</v>
      </c>
      <c r="N3197" s="98">
        <v>8281.190274251303</v>
      </c>
      <c r="O3197" s="98">
        <v>7168.4783333333335</v>
      </c>
      <c r="P3197" s="98">
        <v>395.65055555555557</v>
      </c>
      <c r="Q3197" s="98">
        <v>23.415042611430916</v>
      </c>
      <c r="R3197" s="98">
        <f t="shared" si="364"/>
        <v>21.917098675255819</v>
      </c>
      <c r="S3197" s="98">
        <f t="shared" si="361"/>
        <v>1404.902556685855</v>
      </c>
      <c r="T3197" s="101">
        <v>11.085548180739764</v>
      </c>
    </row>
    <row r="3198" spans="2:20" x14ac:dyDescent="0.2">
      <c r="B3198" s="100">
        <v>43794.041666666664</v>
      </c>
      <c r="C3198" s="98">
        <v>9.0212324685684866</v>
      </c>
      <c r="D3198" s="98">
        <f t="shared" si="365"/>
        <v>10.084224935029793</v>
      </c>
      <c r="E3198" s="98">
        <v>99.163888888888891</v>
      </c>
      <c r="F3198" s="98">
        <f t="shared" si="363"/>
        <v>71.85108100125791</v>
      </c>
      <c r="G3198" s="98">
        <v>3224.2361111111113</v>
      </c>
      <c r="H3198" s="98">
        <v>27.016970486111113</v>
      </c>
      <c r="I3198" s="98">
        <v>876.66944444444448</v>
      </c>
      <c r="J3198" s="98">
        <f t="shared" si="359"/>
        <v>72.146918402777771</v>
      </c>
      <c r="K3198" s="98">
        <v>0</v>
      </c>
      <c r="L3198" s="98">
        <f t="shared" si="360"/>
        <v>375.32209053247755</v>
      </c>
      <c r="M3198" s="98">
        <f t="shared" si="362"/>
        <v>374.07766322273784</v>
      </c>
      <c r="N3198" s="98">
        <v>7475.3891544596354</v>
      </c>
      <c r="O3198" s="98">
        <v>7166.4324999999999</v>
      </c>
      <c r="P3198" s="98">
        <v>396.41962962963515</v>
      </c>
      <c r="Q3198" s="98">
        <v>21.097539097157618</v>
      </c>
      <c r="R3198" s="98">
        <f t="shared" si="364"/>
        <v>21.848358082120708</v>
      </c>
      <c r="S3198" s="98">
        <f t="shared" si="361"/>
        <v>1265.8523458294571</v>
      </c>
      <c r="T3198" s="101">
        <v>10.184805124639016</v>
      </c>
    </row>
    <row r="3199" spans="2:20" x14ac:dyDescent="0.2">
      <c r="B3199" s="100">
        <v>43794.083333333336</v>
      </c>
      <c r="C3199" s="98">
        <v>7.7472442545886668</v>
      </c>
      <c r="D3199" s="98">
        <f t="shared" si="365"/>
        <v>10.060929673229467</v>
      </c>
      <c r="E3199" s="98">
        <v>65.630363247891268</v>
      </c>
      <c r="F3199" s="98">
        <f t="shared" si="363"/>
        <v>71.349556784734844</v>
      </c>
      <c r="G3199" s="98">
        <v>7766.748207885822</v>
      </c>
      <c r="H3199" s="98">
        <v>20.211615668402779</v>
      </c>
      <c r="I3199" s="98">
        <v>2089.3298888886056</v>
      </c>
      <c r="J3199" s="98">
        <f t="shared" si="359"/>
        <v>45.418747579488489</v>
      </c>
      <c r="K3199" s="98">
        <v>0</v>
      </c>
      <c r="L3199" s="98">
        <f t="shared" si="360"/>
        <v>373.14973057816428</v>
      </c>
      <c r="M3199" s="98">
        <f t="shared" si="362"/>
        <v>374.04290492670037</v>
      </c>
      <c r="N3199" s="98">
        <v>6577.3979996744793</v>
      </c>
      <c r="O3199" s="98">
        <v>7165.149166666667</v>
      </c>
      <c r="P3199" s="98">
        <v>396.3448148148093</v>
      </c>
      <c r="Q3199" s="98">
        <v>23.195084236645037</v>
      </c>
      <c r="R3199" s="98">
        <f t="shared" si="364"/>
        <v>21.895420583404928</v>
      </c>
      <c r="S3199" s="98">
        <f t="shared" si="361"/>
        <v>1391.7050541987023</v>
      </c>
      <c r="T3199" s="101">
        <v>8.7700382872511788</v>
      </c>
    </row>
    <row r="3200" spans="2:20" x14ac:dyDescent="0.2">
      <c r="B3200" s="100">
        <v>43794.125</v>
      </c>
      <c r="C3200" s="98">
        <v>6.6766112444135874</v>
      </c>
      <c r="D3200" s="98">
        <f t="shared" si="365"/>
        <v>10.033986295885905</v>
      </c>
      <c r="E3200" s="98">
        <v>89.381166666646791</v>
      </c>
      <c r="F3200" s="98">
        <f t="shared" si="363"/>
        <v>71.671315842703919</v>
      </c>
      <c r="G3200" s="98">
        <v>12727.325472221457</v>
      </c>
      <c r="H3200" s="98">
        <v>27.012434895833334</v>
      </c>
      <c r="I3200" s="98">
        <v>3479.9210008319551</v>
      </c>
      <c r="J3200" s="98">
        <f t="shared" si="359"/>
        <v>62.368731770813454</v>
      </c>
      <c r="K3200" s="98">
        <v>0</v>
      </c>
      <c r="L3200" s="98">
        <f t="shared" si="360"/>
        <v>373.6015177170022</v>
      </c>
      <c r="M3200" s="98">
        <f t="shared" si="362"/>
        <v>373.9734369173114</v>
      </c>
      <c r="N3200" s="98">
        <v>5910.6324629720048</v>
      </c>
      <c r="O3200" s="98">
        <v>7162.7216666666664</v>
      </c>
      <c r="P3200" s="98">
        <v>395.82976851849094</v>
      </c>
      <c r="Q3200" s="98">
        <v>22.228250801488755</v>
      </c>
      <c r="R3200" s="98">
        <f t="shared" si="364"/>
        <v>21.966374575301469</v>
      </c>
      <c r="S3200" s="98">
        <f t="shared" si="361"/>
        <v>1333.6950480893254</v>
      </c>
      <c r="T3200" s="101">
        <v>7.6140868844588594</v>
      </c>
    </row>
    <row r="3201" spans="2:20" x14ac:dyDescent="0.2">
      <c r="B3201" s="100">
        <v>43794.166666666664</v>
      </c>
      <c r="C3201" s="98">
        <v>6.08422574633616</v>
      </c>
      <c r="D3201" s="98">
        <f t="shared" si="365"/>
        <v>10.015849037368453</v>
      </c>
      <c r="E3201" s="98">
        <v>64.708131313158404</v>
      </c>
      <c r="F3201" s="98">
        <f t="shared" si="363"/>
        <v>72.391133814085507</v>
      </c>
      <c r="G3201" s="98">
        <v>16816.485330577692</v>
      </c>
      <c r="H3201" s="98">
        <v>27.213793329831933</v>
      </c>
      <c r="I3201" s="98">
        <v>4850.2213888888891</v>
      </c>
      <c r="J3201" s="98">
        <f t="shared" si="359"/>
        <v>37.494337983326474</v>
      </c>
      <c r="K3201" s="98">
        <v>0</v>
      </c>
      <c r="L3201" s="98">
        <f t="shared" si="360"/>
        <v>374.70467206396575</v>
      </c>
      <c r="M3201" s="98">
        <f t="shared" si="362"/>
        <v>374.12169817527393</v>
      </c>
      <c r="N3201" s="98">
        <v>5407.9519478352868</v>
      </c>
      <c r="O3201" s="98">
        <v>7160.8158333333331</v>
      </c>
      <c r="P3201" s="98">
        <v>395.81416666666667</v>
      </c>
      <c r="Q3201" s="98">
        <v>21.109494602700902</v>
      </c>
      <c r="R3201" s="98">
        <f t="shared" si="364"/>
        <v>21.825323965487154</v>
      </c>
      <c r="S3201" s="98">
        <f t="shared" si="361"/>
        <v>1266.5696761620541</v>
      </c>
      <c r="T3201" s="101">
        <v>6.8868898042374189</v>
      </c>
    </row>
    <row r="3202" spans="2:20" x14ac:dyDescent="0.2">
      <c r="B3202" s="100">
        <v>43794.208333333336</v>
      </c>
      <c r="C3202" s="98">
        <v>5.6082360098097057</v>
      </c>
      <c r="D3202" s="98">
        <f t="shared" si="365"/>
        <v>9.9965363572823751</v>
      </c>
      <c r="E3202" s="98">
        <v>88.428888888888892</v>
      </c>
      <c r="F3202" s="98">
        <f t="shared" si="363"/>
        <v>72.80920094371514</v>
      </c>
      <c r="G3202" s="98">
        <v>22247.85637255192</v>
      </c>
      <c r="H3202" s="98">
        <v>20.270941840277779</v>
      </c>
      <c r="I3202" s="98">
        <v>6248.0377037035587</v>
      </c>
      <c r="J3202" s="98">
        <f t="shared" si="359"/>
        <v>68.157947048611106</v>
      </c>
      <c r="K3202" s="98">
        <v>0</v>
      </c>
      <c r="L3202" s="98">
        <f t="shared" si="360"/>
        <v>372.9984509272083</v>
      </c>
      <c r="M3202" s="98">
        <f t="shared" si="362"/>
        <v>374.00758871701623</v>
      </c>
      <c r="N3202" s="98">
        <v>5184.7711466471355</v>
      </c>
      <c r="O3202" s="98">
        <v>7161.0233333333335</v>
      </c>
      <c r="P3202" s="98">
        <v>396.50388888890546</v>
      </c>
      <c r="Q3202" s="98">
        <v>23.50543796169714</v>
      </c>
      <c r="R3202" s="98">
        <f t="shared" si="364"/>
        <v>21.96818245923988</v>
      </c>
      <c r="S3202" s="98">
        <f t="shared" si="361"/>
        <v>1410.3262777018285</v>
      </c>
      <c r="T3202" s="101">
        <v>6.4601634768210348</v>
      </c>
    </row>
    <row r="3203" spans="2:20" x14ac:dyDescent="0.2">
      <c r="B3203" s="100">
        <v>43794.25</v>
      </c>
      <c r="C3203" s="98">
        <v>5.4435314283616023</v>
      </c>
      <c r="D3203" s="98">
        <f t="shared" si="365"/>
        <v>9.985997017423065</v>
      </c>
      <c r="E3203" s="98">
        <v>90.312369281049399</v>
      </c>
      <c r="F3203" s="98">
        <f t="shared" si="363"/>
        <v>74.15653924709305</v>
      </c>
      <c r="G3203" s="98">
        <v>26147.475847456986</v>
      </c>
      <c r="H3203" s="98">
        <v>26.92048611111111</v>
      </c>
      <c r="I3203" s="98">
        <v>7629.3304010044531</v>
      </c>
      <c r="J3203" s="98">
        <f t="shared" si="359"/>
        <v>63.391883169938289</v>
      </c>
      <c r="K3203" s="98">
        <v>0</v>
      </c>
      <c r="L3203" s="98">
        <f t="shared" si="360"/>
        <v>373.2056041977296</v>
      </c>
      <c r="M3203" s="98">
        <f t="shared" si="362"/>
        <v>373.99851884081141</v>
      </c>
      <c r="N3203" s="98">
        <v>5115.5930863444009</v>
      </c>
      <c r="O3203" s="98">
        <v>7155.6108333333332</v>
      </c>
      <c r="P3203" s="98">
        <v>395.76842592583762</v>
      </c>
      <c r="Q3203" s="98">
        <v>22.562821728108037</v>
      </c>
      <c r="R3203" s="98">
        <f t="shared" si="364"/>
        <v>21.970543230502727</v>
      </c>
      <c r="S3203" s="98">
        <f t="shared" si="361"/>
        <v>1353.7693036864823</v>
      </c>
      <c r="T3203" s="101">
        <v>6.2389163062421078</v>
      </c>
    </row>
    <row r="3204" spans="2:20" x14ac:dyDescent="0.2">
      <c r="B3204" s="100">
        <v>43794.291666666664</v>
      </c>
      <c r="C3204" s="98">
        <v>5.621423899803518</v>
      </c>
      <c r="D3204" s="98">
        <f t="shared" si="365"/>
        <v>9.9767337620378402</v>
      </c>
      <c r="E3204" s="98">
        <v>48.151944444444446</v>
      </c>
      <c r="F3204" s="98">
        <f t="shared" si="363"/>
        <v>72.96565961746343</v>
      </c>
      <c r="G3204" s="98">
        <v>31179.424999999999</v>
      </c>
      <c r="H3204" s="98">
        <v>24.153005642361112</v>
      </c>
      <c r="I3204" s="98">
        <v>9000.4263888888891</v>
      </c>
      <c r="J3204" s="98">
        <f t="shared" si="359"/>
        <v>23.998938802083334</v>
      </c>
      <c r="K3204" s="98">
        <v>0</v>
      </c>
      <c r="L3204" s="98">
        <f t="shared" si="360"/>
        <v>374.62693176199514</v>
      </c>
      <c r="M3204" s="98">
        <f t="shared" si="362"/>
        <v>374.10146179717748</v>
      </c>
      <c r="N3204" s="98">
        <v>5180.8899849446616</v>
      </c>
      <c r="O3204" s="98">
        <v>7155.9841666666671</v>
      </c>
      <c r="P3204" s="98">
        <v>395.81442592591048</v>
      </c>
      <c r="Q3204" s="98">
        <v>21.187494163915336</v>
      </c>
      <c r="R3204" s="98">
        <f t="shared" si="364"/>
        <v>21.872401457263663</v>
      </c>
      <c r="S3204" s="98">
        <f t="shared" si="361"/>
        <v>1271.2496498349201</v>
      </c>
      <c r="T3204" s="101">
        <v>6.2486653063135522</v>
      </c>
    </row>
    <row r="3205" spans="2:20" x14ac:dyDescent="0.2">
      <c r="B3205" s="100">
        <v>43794.333333333336</v>
      </c>
      <c r="C3205" s="98">
        <v>6.959974617042624</v>
      </c>
      <c r="D3205" s="98">
        <f t="shared" si="365"/>
        <v>10.008158017341374</v>
      </c>
      <c r="E3205" s="98">
        <v>91.611111111111114</v>
      </c>
      <c r="F3205" s="98">
        <f t="shared" si="363"/>
        <v>74.255265685585499</v>
      </c>
      <c r="G3205" s="98">
        <v>35279.635267033314</v>
      </c>
      <c r="H3205" s="98">
        <v>22.996234809027779</v>
      </c>
      <c r="I3205" s="98">
        <v>10403.818194444444</v>
      </c>
      <c r="J3205" s="98">
        <f t="shared" si="359"/>
        <v>68.614876302083331</v>
      </c>
      <c r="K3205" s="98">
        <v>0</v>
      </c>
      <c r="L3205" s="98">
        <f t="shared" si="360"/>
        <v>371.48457198182228</v>
      </c>
      <c r="M3205" s="98">
        <f t="shared" si="362"/>
        <v>373.95154131601925</v>
      </c>
      <c r="N3205" s="98">
        <v>5946.8657478841142</v>
      </c>
      <c r="O3205" s="98">
        <v>7156.7775000000001</v>
      </c>
      <c r="P3205" s="98">
        <v>395.68694444444446</v>
      </c>
      <c r="Q3205" s="98">
        <v>24.202372462622201</v>
      </c>
      <c r="R3205" s="98">
        <f t="shared" si="364"/>
        <v>22.021943852002561</v>
      </c>
      <c r="S3205" s="98">
        <f t="shared" si="361"/>
        <v>1452.1423477573321</v>
      </c>
      <c r="T3205" s="101">
        <v>6.915275847612615</v>
      </c>
    </row>
    <row r="3206" spans="2:20" x14ac:dyDescent="0.2">
      <c r="B3206" s="100">
        <v>43794.375</v>
      </c>
      <c r="C3206" s="98">
        <v>9.8570223079787365</v>
      </c>
      <c r="D3206" s="98">
        <f t="shared" si="365"/>
        <v>10.110631162483406</v>
      </c>
      <c r="E3206" s="98">
        <v>58.625370370381411</v>
      </c>
      <c r="F3206" s="98">
        <f t="shared" si="363"/>
        <v>73.688795778171183</v>
      </c>
      <c r="G3206" s="98">
        <v>39713.688888888886</v>
      </c>
      <c r="H3206" s="98">
        <v>26.895659722222224</v>
      </c>
      <c r="I3206" s="98">
        <v>11777.232222222223</v>
      </c>
      <c r="J3206" s="98">
        <f t="shared" ref="J3206:J3269" si="366">E3206-H3206</f>
        <v>31.729710648159188</v>
      </c>
      <c r="K3206" s="98">
        <v>0</v>
      </c>
      <c r="L3206" s="98">
        <f t="shared" ref="L3206:L3269" si="367">P3206-Q3206</f>
        <v>375.47859771991563</v>
      </c>
      <c r="M3206" s="98">
        <f t="shared" si="362"/>
        <v>374.09731440493709</v>
      </c>
      <c r="N3206" s="98">
        <v>7835.4395202636715</v>
      </c>
      <c r="O3206" s="98">
        <v>7157.9533333333329</v>
      </c>
      <c r="P3206" s="98">
        <v>395.65111111111111</v>
      </c>
      <c r="Q3206" s="98">
        <v>20.172513391195487</v>
      </c>
      <c r="R3206" s="98">
        <f t="shared" si="364"/>
        <v>21.862625238394248</v>
      </c>
      <c r="S3206" s="98">
        <f t="shared" ref="S3206:S3269" si="368">Q3206*60</f>
        <v>1210.3508034717293</v>
      </c>
      <c r="T3206" s="101">
        <v>9.1023902773194845</v>
      </c>
    </row>
    <row r="3207" spans="2:20" x14ac:dyDescent="0.2">
      <c r="B3207" s="100">
        <v>43794.416666666664</v>
      </c>
      <c r="C3207" s="98">
        <v>12.728397453978605</v>
      </c>
      <c r="D3207" s="98">
        <f t="shared" si="365"/>
        <v>10.225601479142208</v>
      </c>
      <c r="E3207" s="98">
        <v>90.402500000000003</v>
      </c>
      <c r="F3207" s="98">
        <f t="shared" si="363"/>
        <v>74.296209872820995</v>
      </c>
      <c r="G3207" s="98">
        <v>44411.550148149196</v>
      </c>
      <c r="H3207" s="98">
        <v>20.163189019097221</v>
      </c>
      <c r="I3207" s="98">
        <v>13156.794627778025</v>
      </c>
      <c r="J3207" s="98">
        <f t="shared" si="366"/>
        <v>70.239310980902786</v>
      </c>
      <c r="K3207" s="98">
        <v>0</v>
      </c>
      <c r="L3207" s="98">
        <f t="shared" si="367"/>
        <v>376.26169995040112</v>
      </c>
      <c r="M3207" s="98">
        <f t="shared" si="362"/>
        <v>374.14994545495307</v>
      </c>
      <c r="N3207" s="98">
        <v>9934.2782023111977</v>
      </c>
      <c r="O3207" s="98">
        <v>7168.7333333333336</v>
      </c>
      <c r="P3207" s="98">
        <v>395.75953703704806</v>
      </c>
      <c r="Q3207" s="98">
        <v>19.497837086646921</v>
      </c>
      <c r="R3207" s="98">
        <f t="shared" si="364"/>
        <v>21.803354527884938</v>
      </c>
      <c r="S3207" s="98">
        <f t="shared" si="368"/>
        <v>1169.8702251988152</v>
      </c>
      <c r="T3207" s="101">
        <v>12.090269358599842</v>
      </c>
    </row>
    <row r="3208" spans="2:20" x14ac:dyDescent="0.2">
      <c r="B3208" s="100">
        <v>43794.458333333336</v>
      </c>
      <c r="C3208" s="98">
        <v>13.484103791777873</v>
      </c>
      <c r="D3208" s="98">
        <f t="shared" si="365"/>
        <v>10.274492553844878</v>
      </c>
      <c r="E3208" s="98">
        <v>72.676099537060495</v>
      </c>
      <c r="F3208" s="98">
        <f t="shared" si="363"/>
        <v>75.277795038717031</v>
      </c>
      <c r="G3208" s="98">
        <v>48892.326000001958</v>
      </c>
      <c r="H3208" s="98">
        <v>26.934201388888887</v>
      </c>
      <c r="I3208" s="98">
        <v>14554.552242063268</v>
      </c>
      <c r="J3208" s="98">
        <f t="shared" si="366"/>
        <v>45.741898148171607</v>
      </c>
      <c r="K3208" s="98">
        <v>0</v>
      </c>
      <c r="L3208" s="98">
        <f t="shared" si="367"/>
        <v>376.10149109067606</v>
      </c>
      <c r="M3208" s="98">
        <f t="shared" si="362"/>
        <v>374.14676108629283</v>
      </c>
      <c r="N3208" s="98">
        <v>10545.511362304687</v>
      </c>
      <c r="O3208" s="98">
        <v>7189.5391666666665</v>
      </c>
      <c r="P3208" s="98">
        <v>396.07398148147598</v>
      </c>
      <c r="Q3208" s="98">
        <v>19.97249039079994</v>
      </c>
      <c r="R3208" s="98">
        <f t="shared" si="364"/>
        <v>21.793545069384447</v>
      </c>
      <c r="S3208" s="98">
        <f t="shared" si="368"/>
        <v>1198.3494234479965</v>
      </c>
      <c r="T3208" s="101">
        <v>13.871083626521415</v>
      </c>
    </row>
    <row r="3209" spans="2:20" x14ac:dyDescent="0.2">
      <c r="B3209" s="100">
        <v>43794.5</v>
      </c>
      <c r="C3209" s="98">
        <v>13.375240590307447</v>
      </c>
      <c r="D3209" s="98">
        <f t="shared" si="365"/>
        <v>10.274630626356144</v>
      </c>
      <c r="E3209" s="98">
        <v>84.06</v>
      </c>
      <c r="F3209" s="98">
        <f t="shared" si="363"/>
        <v>75.185152291801629</v>
      </c>
      <c r="G3209" s="98">
        <v>54150.988440859321</v>
      </c>
      <c r="H3209" s="98">
        <v>26.880056423611112</v>
      </c>
      <c r="I3209" s="98">
        <v>15924.799444444445</v>
      </c>
      <c r="J3209" s="98">
        <f t="shared" si="366"/>
        <v>57.179943576388894</v>
      </c>
      <c r="K3209" s="98">
        <v>0</v>
      </c>
      <c r="L3209" s="98">
        <f t="shared" si="367"/>
        <v>375.11262894675133</v>
      </c>
      <c r="M3209" s="98">
        <f t="shared" si="362"/>
        <v>374.14618027098089</v>
      </c>
      <c r="N3209" s="98">
        <v>10435.792797851562</v>
      </c>
      <c r="O3209" s="98">
        <v>7179.4975000000004</v>
      </c>
      <c r="P3209" s="98">
        <v>395.75337962960202</v>
      </c>
      <c r="Q3209" s="98">
        <v>20.64075068285068</v>
      </c>
      <c r="R3209" s="98">
        <f t="shared" si="364"/>
        <v>21.792596177905324</v>
      </c>
      <c r="S3209" s="98">
        <f t="shared" si="368"/>
        <v>1238.4450409710407</v>
      </c>
      <c r="T3209" s="101">
        <v>13.973798948923747</v>
      </c>
    </row>
    <row r="3210" spans="2:20" x14ac:dyDescent="0.2">
      <c r="B3210" s="100">
        <v>43794.541666666664</v>
      </c>
      <c r="C3210" s="98">
        <v>13.296311136880476</v>
      </c>
      <c r="D3210" s="98">
        <f t="shared" si="365"/>
        <v>10.258455590836249</v>
      </c>
      <c r="E3210" s="98">
        <v>94.547499999999999</v>
      </c>
      <c r="F3210" s="98">
        <f t="shared" si="363"/>
        <v>76.433429351188593</v>
      </c>
      <c r="G3210" s="98">
        <v>58272.741252955864</v>
      </c>
      <c r="H3210" s="98">
        <v>20.151475694444443</v>
      </c>
      <c r="I3210" s="98">
        <v>17313.325096296419</v>
      </c>
      <c r="J3210" s="98">
        <f t="shared" si="366"/>
        <v>74.396024305555557</v>
      </c>
      <c r="K3210" s="98">
        <v>0</v>
      </c>
      <c r="L3210" s="98">
        <f t="shared" si="367"/>
        <v>374.68395201220278</v>
      </c>
      <c r="M3210" s="98">
        <f t="shared" si="362"/>
        <v>374.262018489816</v>
      </c>
      <c r="N3210" s="98">
        <v>10447.718649088541</v>
      </c>
      <c r="O3210" s="98">
        <v>7201.6116666666667</v>
      </c>
      <c r="P3210" s="98">
        <v>396.03194444444443</v>
      </c>
      <c r="Q3210" s="98">
        <v>21.347992432241639</v>
      </c>
      <c r="R3210" s="98">
        <f t="shared" si="364"/>
        <v>21.699659193641793</v>
      </c>
      <c r="S3210" s="98">
        <f t="shared" si="368"/>
        <v>1280.8795459344983</v>
      </c>
      <c r="T3210" s="101">
        <v>14.169533842775401</v>
      </c>
    </row>
    <row r="3211" spans="2:20" x14ac:dyDescent="0.2">
      <c r="B3211" s="100">
        <v>43794.583333333336</v>
      </c>
      <c r="C3211" s="98">
        <v>12.467327639791701</v>
      </c>
      <c r="D3211" s="98">
        <f t="shared" si="365"/>
        <v>10.224681096285403</v>
      </c>
      <c r="E3211" s="98">
        <v>61.931944444444447</v>
      </c>
      <c r="F3211" s="98">
        <f t="shared" si="363"/>
        <v>75.732804351188591</v>
      </c>
      <c r="G3211" s="98">
        <v>63817.28451851858</v>
      </c>
      <c r="H3211" s="98">
        <v>26.878841145833334</v>
      </c>
      <c r="I3211" s="98">
        <v>18702.331296991109</v>
      </c>
      <c r="J3211" s="98">
        <f t="shared" si="366"/>
        <v>35.053103298611113</v>
      </c>
      <c r="K3211" s="98">
        <v>0</v>
      </c>
      <c r="L3211" s="98">
        <f t="shared" si="367"/>
        <v>376.35342086211676</v>
      </c>
      <c r="M3211" s="98">
        <f t="shared" si="362"/>
        <v>374.30660199684786</v>
      </c>
      <c r="N3211" s="98">
        <v>9829.5020393880204</v>
      </c>
      <c r="O3211" s="98">
        <v>7162.5633333333335</v>
      </c>
      <c r="P3211" s="98">
        <v>396.01263888888889</v>
      </c>
      <c r="Q3211" s="98">
        <v>19.659218026772141</v>
      </c>
      <c r="R3211" s="98">
        <f t="shared" si="364"/>
        <v>21.662613623852895</v>
      </c>
      <c r="S3211" s="98">
        <f t="shared" si="368"/>
        <v>1179.5530816063285</v>
      </c>
      <c r="T3211" s="101">
        <v>13.400831584665511</v>
      </c>
    </row>
    <row r="3212" spans="2:20" x14ac:dyDescent="0.2">
      <c r="B3212" s="100">
        <v>43794.625</v>
      </c>
      <c r="C3212" s="98">
        <v>12.140503518705437</v>
      </c>
      <c r="D3212" s="98">
        <f t="shared" si="365"/>
        <v>10.194764351120151</v>
      </c>
      <c r="E3212" s="98">
        <v>95.620833333333337</v>
      </c>
      <c r="F3212" s="98">
        <f t="shared" si="363"/>
        <v>77.924089073410812</v>
      </c>
      <c r="G3212" s="98">
        <v>68444.727230642238</v>
      </c>
      <c r="H3212" s="98">
        <v>26.963161892361111</v>
      </c>
      <c r="I3212" s="98">
        <v>20071.171111111111</v>
      </c>
      <c r="J3212" s="98">
        <f t="shared" si="366"/>
        <v>68.657671440972223</v>
      </c>
      <c r="K3212" s="98">
        <v>0</v>
      </c>
      <c r="L3212" s="98">
        <f t="shared" si="367"/>
        <v>376.01452270639857</v>
      </c>
      <c r="M3212" s="98">
        <f t="shared" si="362"/>
        <v>374.38792287784531</v>
      </c>
      <c r="N3212" s="98">
        <v>9512.7195719401043</v>
      </c>
      <c r="O3212" s="98">
        <v>7159.3183333333336</v>
      </c>
      <c r="P3212" s="98">
        <v>395.8993915343616</v>
      </c>
      <c r="Q3212" s="98">
        <v>19.884868827963039</v>
      </c>
      <c r="R3212" s="98">
        <f t="shared" si="364"/>
        <v>21.579322945676029</v>
      </c>
      <c r="S3212" s="98">
        <f t="shared" si="368"/>
        <v>1193.0921296777824</v>
      </c>
      <c r="T3212" s="101">
        <v>12.80881538018332</v>
      </c>
    </row>
    <row r="3213" spans="2:20" x14ac:dyDescent="0.2">
      <c r="B3213" s="100">
        <v>43794.666666666664</v>
      </c>
      <c r="C3213" s="98">
        <v>11.830306363900503</v>
      </c>
      <c r="D3213" s="98">
        <f t="shared" si="365"/>
        <v>10.168576506273448</v>
      </c>
      <c r="E3213" s="98">
        <v>71.102722222242093</v>
      </c>
      <c r="F3213" s="98">
        <f t="shared" si="363"/>
        <v>77.356841388226457</v>
      </c>
      <c r="G3213" s="98">
        <v>73463.675925929943</v>
      </c>
      <c r="H3213" s="98">
        <v>20.254763454861113</v>
      </c>
      <c r="I3213" s="98">
        <v>21467.61190555547</v>
      </c>
      <c r="J3213" s="98">
        <f t="shared" si="366"/>
        <v>50.84795876738098</v>
      </c>
      <c r="K3213" s="98">
        <v>0</v>
      </c>
      <c r="L3213" s="98">
        <f t="shared" si="367"/>
        <v>373.67454996624758</v>
      </c>
      <c r="M3213" s="98">
        <f t="shared" si="362"/>
        <v>374.39030882366802</v>
      </c>
      <c r="N3213" s="98">
        <v>9363.859849446615</v>
      </c>
      <c r="O3213" s="98">
        <v>7161.2666666666664</v>
      </c>
      <c r="P3213" s="98">
        <v>395.83275925925625</v>
      </c>
      <c r="Q3213" s="98">
        <v>22.158209293008678</v>
      </c>
      <c r="R3213" s="98">
        <f t="shared" si="364"/>
        <v>21.566832061581596</v>
      </c>
      <c r="S3213" s="98">
        <f t="shared" si="368"/>
        <v>1329.4925575805207</v>
      </c>
      <c r="T3213" s="101">
        <v>12.717837419124359</v>
      </c>
    </row>
    <row r="3214" spans="2:20" x14ac:dyDescent="0.2">
      <c r="B3214" s="100">
        <v>43794.708333333336</v>
      </c>
      <c r="C3214" s="98">
        <v>11.458320622167861</v>
      </c>
      <c r="D3214" s="98">
        <f t="shared" si="365"/>
        <v>10.137967853336145</v>
      </c>
      <c r="E3214" s="98">
        <v>92.385984848481087</v>
      </c>
      <c r="F3214" s="98">
        <f t="shared" si="363"/>
        <v>79.523109275431693</v>
      </c>
      <c r="G3214" s="98">
        <v>78401.173074070146</v>
      </c>
      <c r="H3214" s="98">
        <v>26.995713975694443</v>
      </c>
      <c r="I3214" s="98">
        <v>22847.711177149631</v>
      </c>
      <c r="J3214" s="98">
        <f t="shared" si="366"/>
        <v>65.390270872786644</v>
      </c>
      <c r="K3214" s="98">
        <v>0</v>
      </c>
      <c r="L3214" s="98">
        <f t="shared" si="367"/>
        <v>373.26853378736723</v>
      </c>
      <c r="M3214" s="98">
        <f t="shared" si="362"/>
        <v>374.29126155945625</v>
      </c>
      <c r="N3214" s="98">
        <v>9164.1826057942708</v>
      </c>
      <c r="O3214" s="98">
        <v>7159.2933333333331</v>
      </c>
      <c r="P3214" s="98">
        <v>395.98055555555555</v>
      </c>
      <c r="Q3214" s="98">
        <v>22.712021768188311</v>
      </c>
      <c r="R3214" s="98">
        <f t="shared" si="364"/>
        <v>21.650042134435648</v>
      </c>
      <c r="S3214" s="98">
        <f t="shared" si="368"/>
        <v>1362.7213060912986</v>
      </c>
      <c r="T3214" s="101">
        <v>12.337259320614653</v>
      </c>
    </row>
    <row r="3215" spans="2:20" x14ac:dyDescent="0.2">
      <c r="B3215" s="100">
        <v>43794.75</v>
      </c>
      <c r="C3215" s="98">
        <v>10.849501847425774</v>
      </c>
      <c r="D3215" s="98">
        <f t="shared" si="365"/>
        <v>10.084702934035935</v>
      </c>
      <c r="E3215" s="98">
        <v>71.957680878556431</v>
      </c>
      <c r="F3215" s="98">
        <f t="shared" si="363"/>
        <v>78.796288108334508</v>
      </c>
      <c r="G3215" s="98">
        <v>83071.777718038036</v>
      </c>
      <c r="H3215" s="98">
        <v>24.256391059027777</v>
      </c>
      <c r="I3215" s="98">
        <v>24220.904999999999</v>
      </c>
      <c r="J3215" s="98">
        <f t="shared" si="366"/>
        <v>47.701289819528654</v>
      </c>
      <c r="K3215" s="98">
        <v>0</v>
      </c>
      <c r="L3215" s="98">
        <f t="shared" si="367"/>
        <v>375.60737411548695</v>
      </c>
      <c r="M3215" s="98">
        <f t="shared" si="362"/>
        <v>374.39864422502387</v>
      </c>
      <c r="N3215" s="98">
        <v>8744.3940470377602</v>
      </c>
      <c r="O3215" s="98">
        <v>7153.8675000000003</v>
      </c>
      <c r="P3215" s="98">
        <v>395.98566666667659</v>
      </c>
      <c r="Q3215" s="98">
        <v>20.378292551189659</v>
      </c>
      <c r="R3215" s="98">
        <f t="shared" si="364"/>
        <v>21.539088138278476</v>
      </c>
      <c r="S3215" s="98">
        <f t="shared" si="368"/>
        <v>1222.6975530713796</v>
      </c>
      <c r="T3215" s="101">
        <v>11.802842636263101</v>
      </c>
    </row>
    <row r="3216" spans="2:20" x14ac:dyDescent="0.2">
      <c r="B3216" s="100">
        <v>43794.791666666664</v>
      </c>
      <c r="C3216" s="98">
        <v>10.916959780891322</v>
      </c>
      <c r="D3216" s="98">
        <f t="shared" si="365"/>
        <v>10.04576694883664</v>
      </c>
      <c r="E3216" s="98">
        <v>90.967023809519077</v>
      </c>
      <c r="F3216" s="98">
        <f t="shared" si="363"/>
        <v>80.042298359657053</v>
      </c>
      <c r="G3216" s="98">
        <v>88557.393817204371</v>
      </c>
      <c r="H3216" s="98">
        <v>23.093804253472221</v>
      </c>
      <c r="I3216" s="98">
        <v>25624.223458332752</v>
      </c>
      <c r="J3216" s="98">
        <f t="shared" si="366"/>
        <v>67.873219556046848</v>
      </c>
      <c r="K3216" s="98">
        <v>0</v>
      </c>
      <c r="L3216" s="98">
        <f t="shared" si="367"/>
        <v>373.22871893453515</v>
      </c>
      <c r="M3216" s="98">
        <f t="shared" si="362"/>
        <v>374.35945257449083</v>
      </c>
      <c r="N3216" s="98">
        <v>8686.0491495768238</v>
      </c>
      <c r="O3216" s="98">
        <v>7157.9558333333334</v>
      </c>
      <c r="P3216" s="98">
        <v>395.74557407407298</v>
      </c>
      <c r="Q3216" s="98">
        <v>22.516855139537817</v>
      </c>
      <c r="R3216" s="98">
        <f t="shared" si="364"/>
        <v>21.570687967823787</v>
      </c>
      <c r="S3216" s="98">
        <f t="shared" si="368"/>
        <v>1351.011308372269</v>
      </c>
      <c r="T3216" s="101">
        <v>11.460566846754196</v>
      </c>
    </row>
    <row r="3217" spans="2:20" x14ac:dyDescent="0.2">
      <c r="B3217" s="100">
        <v>43794.833333333336</v>
      </c>
      <c r="C3217" s="98">
        <v>10.980386105701328</v>
      </c>
      <c r="D3217" s="98">
        <f t="shared" si="365"/>
        <v>10.011342139356692</v>
      </c>
      <c r="E3217" s="98">
        <v>85.868486111089581</v>
      </c>
      <c r="F3217" s="98">
        <f t="shared" si="363"/>
        <v>79.701888058730233</v>
      </c>
      <c r="G3217" s="98">
        <v>92729.813557595015</v>
      </c>
      <c r="H3217" s="98">
        <v>27.089019097222224</v>
      </c>
      <c r="I3217" s="98">
        <v>26996.595000000001</v>
      </c>
      <c r="J3217" s="98">
        <f t="shared" si="366"/>
        <v>58.779467013867361</v>
      </c>
      <c r="K3217" s="98">
        <v>0</v>
      </c>
      <c r="L3217" s="98">
        <f t="shared" si="367"/>
        <v>372.56351752860263</v>
      </c>
      <c r="M3217" s="98">
        <f t="shared" si="362"/>
        <v>374.240077759862</v>
      </c>
      <c r="N3217" s="98">
        <v>8815.852365722656</v>
      </c>
      <c r="O3217" s="98">
        <v>7158.9966666666669</v>
      </c>
      <c r="P3217" s="98">
        <v>395.74060185184908</v>
      </c>
      <c r="Q3217" s="98">
        <v>23.177084323246447</v>
      </c>
      <c r="R3217" s="98">
        <f t="shared" si="364"/>
        <v>21.671071655909333</v>
      </c>
      <c r="S3217" s="98">
        <f t="shared" si="368"/>
        <v>1390.6250593947868</v>
      </c>
      <c r="T3217" s="101">
        <v>11.692725134955513</v>
      </c>
    </row>
    <row r="3218" spans="2:20" x14ac:dyDescent="0.2">
      <c r="B3218" s="100">
        <v>43794.875</v>
      </c>
      <c r="C3218" s="98">
        <v>11.134549340104794</v>
      </c>
      <c r="D3218" s="98">
        <f t="shared" si="365"/>
        <v>9.994849970134446</v>
      </c>
      <c r="E3218" s="98">
        <v>50.74861111111111</v>
      </c>
      <c r="F3218" s="98">
        <f t="shared" si="363"/>
        <v>78.853574980026522</v>
      </c>
      <c r="G3218" s="98">
        <v>97491.891481481653</v>
      </c>
      <c r="H3218" s="98">
        <v>20.261165364583334</v>
      </c>
      <c r="I3218" s="98">
        <v>28375.797137963109</v>
      </c>
      <c r="J3218" s="98">
        <f t="shared" si="366"/>
        <v>30.487445746527776</v>
      </c>
      <c r="K3218" s="98">
        <v>0</v>
      </c>
      <c r="L3218" s="98">
        <f t="shared" si="367"/>
        <v>374.46731182496353</v>
      </c>
      <c r="M3218" s="98">
        <f t="shared" si="362"/>
        <v>374.3450771640758</v>
      </c>
      <c r="N3218" s="98">
        <v>8967.0303507486988</v>
      </c>
      <c r="O3218" s="98">
        <v>7187.3149999999996</v>
      </c>
      <c r="P3218" s="98">
        <v>396.00787037034831</v>
      </c>
      <c r="Q3218" s="98">
        <v>21.540558545384798</v>
      </c>
      <c r="R3218" s="98">
        <f t="shared" si="364"/>
        <v>21.585015152929561</v>
      </c>
      <c r="S3218" s="98">
        <f t="shared" si="368"/>
        <v>1292.4335127230879</v>
      </c>
      <c r="T3218" s="101">
        <v>11.854226012659556</v>
      </c>
    </row>
    <row r="3219" spans="2:20" x14ac:dyDescent="0.2">
      <c r="B3219" s="100">
        <v>43794.916666666664</v>
      </c>
      <c r="C3219" s="98">
        <v>11.131312977208031</v>
      </c>
      <c r="D3219" s="98">
        <f t="shared" si="365"/>
        <v>9.9940314374990624</v>
      </c>
      <c r="E3219" s="98">
        <v>87.944722222222225</v>
      </c>
      <c r="F3219" s="98">
        <f t="shared" si="363"/>
        <v>78.817116646693208</v>
      </c>
      <c r="G3219" s="98">
        <v>101595.73598291165</v>
      </c>
      <c r="H3219" s="98">
        <v>26.989312065972221</v>
      </c>
      <c r="I3219" s="98">
        <v>29772.954914690225</v>
      </c>
      <c r="J3219" s="98">
        <f t="shared" si="366"/>
        <v>60.955410156250004</v>
      </c>
      <c r="K3219" s="98">
        <v>0</v>
      </c>
      <c r="L3219" s="98">
        <f t="shared" si="367"/>
        <v>374.77504770634073</v>
      </c>
      <c r="M3219" s="98">
        <f t="shared" si="362"/>
        <v>374.31196479462187</v>
      </c>
      <c r="N3219" s="98">
        <v>8819.3969368489579</v>
      </c>
      <c r="O3219" s="98">
        <v>7171.8725000000004</v>
      </c>
      <c r="P3219" s="98">
        <v>396.04111111111109</v>
      </c>
      <c r="Q3219" s="98">
        <v>21.26606340477036</v>
      </c>
      <c r="R3219" s="98">
        <f t="shared" si="364"/>
        <v>21.628870192135441</v>
      </c>
      <c r="S3219" s="98">
        <f t="shared" si="368"/>
        <v>1275.9638042862216</v>
      </c>
      <c r="T3219" s="101">
        <v>11.864266279954851</v>
      </c>
    </row>
    <row r="3220" spans="2:20" x14ac:dyDescent="0.2">
      <c r="B3220" s="100">
        <v>43794.958333333336</v>
      </c>
      <c r="C3220" s="98">
        <v>10.742233591079712</v>
      </c>
      <c r="D3220" s="98">
        <f t="shared" si="365"/>
        <v>9.9884317979214252</v>
      </c>
      <c r="E3220" s="98">
        <v>65.282873931624408</v>
      </c>
      <c r="F3220" s="98">
        <f t="shared" si="363"/>
        <v>77.847092360922716</v>
      </c>
      <c r="G3220" s="98">
        <v>106097.12857450161</v>
      </c>
      <c r="H3220" s="98">
        <v>26.90861545138889</v>
      </c>
      <c r="I3220" s="98">
        <v>31144.279722222222</v>
      </c>
      <c r="J3220" s="98">
        <f t="shared" si="366"/>
        <v>38.374258480235518</v>
      </c>
      <c r="K3220" s="98">
        <v>0</v>
      </c>
      <c r="L3220" s="98">
        <f t="shared" si="367"/>
        <v>372.21947122217466</v>
      </c>
      <c r="M3220" s="98">
        <f t="shared" si="362"/>
        <v>374.21416337827799</v>
      </c>
      <c r="N3220" s="98">
        <v>8611.437213541667</v>
      </c>
      <c r="O3220" s="98">
        <v>7168.1508333333331</v>
      </c>
      <c r="P3220" s="98">
        <v>395.76722222222224</v>
      </c>
      <c r="Q3220" s="98">
        <v>23.547751000047558</v>
      </c>
      <c r="R3220" s="98">
        <f t="shared" si="364"/>
        <v>21.707335188733726</v>
      </c>
      <c r="S3220" s="98">
        <f t="shared" si="368"/>
        <v>1412.8650600028534</v>
      </c>
      <c r="T3220" s="101">
        <v>11.505946005185445</v>
      </c>
    </row>
    <row r="3221" spans="2:20" x14ac:dyDescent="0.2">
      <c r="B3221" s="100">
        <v>43795</v>
      </c>
      <c r="C3221" s="98">
        <v>10.111513186151344</v>
      </c>
      <c r="D3221" s="98">
        <f t="shared" si="365"/>
        <v>9.9861029134573052</v>
      </c>
      <c r="E3221" s="98">
        <v>88.164722222222224</v>
      </c>
      <c r="F3221" s="98">
        <f t="shared" si="363"/>
        <v>79.153122453515309</v>
      </c>
      <c r="G3221" s="98">
        <v>110948.04476010376</v>
      </c>
      <c r="H3221" s="98">
        <v>20.206065538194444</v>
      </c>
      <c r="I3221" s="98">
        <v>32534.5202037038</v>
      </c>
      <c r="J3221" s="98">
        <f t="shared" si="366"/>
        <v>67.958656684027773</v>
      </c>
      <c r="K3221" s="98">
        <v>0</v>
      </c>
      <c r="L3221" s="98">
        <f t="shared" si="367"/>
        <v>376.2880602706141</v>
      </c>
      <c r="M3221" s="98">
        <f t="shared" si="362"/>
        <v>374.38301951688169</v>
      </c>
      <c r="N3221" s="98">
        <v>8218.7728100585937</v>
      </c>
      <c r="O3221" s="98">
        <v>7165.810833333333</v>
      </c>
      <c r="P3221" s="98">
        <v>396.30027777777775</v>
      </c>
      <c r="Q3221" s="98">
        <v>20.012217507163683</v>
      </c>
      <c r="R3221" s="98">
        <f t="shared" si="364"/>
        <v>21.565550809389261</v>
      </c>
      <c r="S3221" s="98">
        <f t="shared" si="368"/>
        <v>1200.7330504298211</v>
      </c>
      <c r="T3221" s="101">
        <v>11.19131777020278</v>
      </c>
    </row>
    <row r="3222" spans="2:20" x14ac:dyDescent="0.2">
      <c r="B3222" s="100">
        <v>43795.041666666664</v>
      </c>
      <c r="C3222" s="98">
        <v>9.0790215442805646</v>
      </c>
      <c r="D3222" s="98">
        <f t="shared" si="365"/>
        <v>9.988510791611974</v>
      </c>
      <c r="E3222" s="98">
        <v>64.711111111111109</v>
      </c>
      <c r="F3222" s="98">
        <f t="shared" si="363"/>
        <v>77.717590046107901</v>
      </c>
      <c r="G3222" s="98">
        <v>1899.7722222222221</v>
      </c>
      <c r="H3222" s="98">
        <v>26.905512152777778</v>
      </c>
      <c r="I3222" s="98">
        <v>1007.6366666666667</v>
      </c>
      <c r="J3222" s="98">
        <f t="shared" si="366"/>
        <v>37.805598958333334</v>
      </c>
      <c r="K3222" s="98">
        <v>0</v>
      </c>
      <c r="L3222" s="98">
        <f t="shared" si="367"/>
        <v>375.16343433858202</v>
      </c>
      <c r="M3222" s="98">
        <f t="shared" si="362"/>
        <v>374.37640884213602</v>
      </c>
      <c r="N3222" s="98">
        <v>7493.0834509277347</v>
      </c>
      <c r="O3222" s="98">
        <v>7165.5733333333337</v>
      </c>
      <c r="P3222" s="98">
        <v>395.94731481485894</v>
      </c>
      <c r="Q3222" s="98">
        <v>20.783880476276909</v>
      </c>
      <c r="R3222" s="98">
        <f t="shared" si="364"/>
        <v>21.552481700185893</v>
      </c>
      <c r="S3222" s="98">
        <f t="shared" si="368"/>
        <v>1247.0328285766145</v>
      </c>
      <c r="T3222" s="101">
        <v>10.200426300511593</v>
      </c>
    </row>
    <row r="3223" spans="2:20" x14ac:dyDescent="0.2">
      <c r="B3223" s="100">
        <v>43795.083333333336</v>
      </c>
      <c r="C3223" s="98">
        <v>7.9013818412356907</v>
      </c>
      <c r="D3223" s="98">
        <f t="shared" si="365"/>
        <v>9.9949331910555994</v>
      </c>
      <c r="E3223" s="98">
        <v>88.931111111111107</v>
      </c>
      <c r="F3223" s="98">
        <f t="shared" si="363"/>
        <v>78.688454540408728</v>
      </c>
      <c r="G3223" s="98">
        <v>7078.2902777759236</v>
      </c>
      <c r="H3223" s="98">
        <v>26.873849826388888</v>
      </c>
      <c r="I3223" s="98">
        <v>2185.5349999999999</v>
      </c>
      <c r="J3223" s="98">
        <f t="shared" si="366"/>
        <v>62.057261284722216</v>
      </c>
      <c r="K3223" s="98">
        <v>0</v>
      </c>
      <c r="L3223" s="98">
        <f t="shared" si="367"/>
        <v>373.41634167691069</v>
      </c>
      <c r="M3223" s="98">
        <f t="shared" si="362"/>
        <v>374.38751763791714</v>
      </c>
      <c r="N3223" s="98">
        <v>6768.9130383300781</v>
      </c>
      <c r="O3223" s="98">
        <v>7160.2691666666669</v>
      </c>
      <c r="P3223" s="98">
        <v>396.05925925927028</v>
      </c>
      <c r="Q3223" s="98">
        <v>22.64291758235958</v>
      </c>
      <c r="R3223" s="98">
        <f t="shared" si="364"/>
        <v>21.529474756257333</v>
      </c>
      <c r="S3223" s="98">
        <f t="shared" si="368"/>
        <v>1358.5750549415748</v>
      </c>
      <c r="T3223" s="101">
        <v>9.1333150023069329</v>
      </c>
    </row>
    <row r="3224" spans="2:20" x14ac:dyDescent="0.2">
      <c r="B3224" s="100">
        <v>43795.125</v>
      </c>
      <c r="C3224" s="98">
        <v>7.1761985540390016</v>
      </c>
      <c r="D3224" s="98">
        <f t="shared" si="365"/>
        <v>10.015749328956657</v>
      </c>
      <c r="E3224" s="98">
        <v>84.800929487188242</v>
      </c>
      <c r="F3224" s="98">
        <f t="shared" si="363"/>
        <v>78.497611324597955</v>
      </c>
      <c r="G3224" s="98">
        <v>10938.673765431246</v>
      </c>
      <c r="H3224" s="98">
        <v>20.110514322916668</v>
      </c>
      <c r="I3224" s="98">
        <v>3581.7648046296586</v>
      </c>
      <c r="J3224" s="98">
        <f t="shared" si="366"/>
        <v>64.69041516427157</v>
      </c>
      <c r="K3224" s="98">
        <v>0</v>
      </c>
      <c r="L3224" s="98">
        <f t="shared" si="367"/>
        <v>374.93856162812563</v>
      </c>
      <c r="M3224" s="98">
        <f t="shared" si="362"/>
        <v>374.44322780088061</v>
      </c>
      <c r="N3224" s="98">
        <v>6184.7299707031252</v>
      </c>
      <c r="O3224" s="98">
        <v>7159.0283333333336</v>
      </c>
      <c r="P3224" s="98">
        <v>395.87333333333333</v>
      </c>
      <c r="Q3224" s="98">
        <v>20.934771705207726</v>
      </c>
      <c r="R3224" s="98">
        <f t="shared" si="364"/>
        <v>21.475579793912292</v>
      </c>
      <c r="S3224" s="98">
        <f t="shared" si="368"/>
        <v>1256.0863023124637</v>
      </c>
      <c r="T3224" s="101">
        <v>8.092067093186909</v>
      </c>
    </row>
    <row r="3225" spans="2:20" x14ac:dyDescent="0.2">
      <c r="B3225" s="100">
        <v>43795.166666666664</v>
      </c>
      <c r="C3225" s="98">
        <v>6.3914426691737027</v>
      </c>
      <c r="D3225" s="98">
        <f t="shared" si="365"/>
        <v>10.02855003407489</v>
      </c>
      <c r="E3225" s="98">
        <v>41.878888888888888</v>
      </c>
      <c r="F3225" s="98">
        <f t="shared" si="363"/>
        <v>77.546392890253387</v>
      </c>
      <c r="G3225" s="98">
        <v>15462.22103703724</v>
      </c>
      <c r="H3225" s="98">
        <v>26.798296440972223</v>
      </c>
      <c r="I3225" s="98">
        <v>4962.450779437092</v>
      </c>
      <c r="J3225" s="98">
        <f t="shared" si="366"/>
        <v>15.080592447916665</v>
      </c>
      <c r="K3225" s="98">
        <v>0</v>
      </c>
      <c r="L3225" s="98">
        <f t="shared" si="367"/>
        <v>376.49171301266801</v>
      </c>
      <c r="M3225" s="98">
        <f t="shared" si="362"/>
        <v>374.51768784040991</v>
      </c>
      <c r="N3225" s="98">
        <v>5699.9233976236983</v>
      </c>
      <c r="O3225" s="98">
        <v>7158.0775000000003</v>
      </c>
      <c r="P3225" s="98">
        <v>395.77143518518244</v>
      </c>
      <c r="Q3225" s="98">
        <v>19.279722172514433</v>
      </c>
      <c r="R3225" s="98">
        <f t="shared" si="364"/>
        <v>21.399339275987856</v>
      </c>
      <c r="S3225" s="98">
        <f t="shared" si="368"/>
        <v>1156.783330350866</v>
      </c>
      <c r="T3225" s="101">
        <v>7.5188458348197553</v>
      </c>
    </row>
    <row r="3226" spans="2:20" x14ac:dyDescent="0.2">
      <c r="B3226" s="100">
        <v>43795.208333333336</v>
      </c>
      <c r="C3226" s="98">
        <v>6.0677718974860744</v>
      </c>
      <c r="D3226" s="98">
        <f t="shared" si="365"/>
        <v>10.047697362728073</v>
      </c>
      <c r="E3226" s="98">
        <v>87.851111111111109</v>
      </c>
      <c r="F3226" s="98">
        <f t="shared" si="363"/>
        <v>77.522318816179308</v>
      </c>
      <c r="G3226" s="98">
        <v>19367.057819384139</v>
      </c>
      <c r="H3226" s="98">
        <v>23.980729166666666</v>
      </c>
      <c r="I3226" s="98">
        <v>6333.7574999999997</v>
      </c>
      <c r="J3226" s="98">
        <f t="shared" si="366"/>
        <v>63.870381944444446</v>
      </c>
      <c r="K3226" s="98">
        <v>0</v>
      </c>
      <c r="L3226" s="98">
        <f t="shared" si="367"/>
        <v>373.58382614316213</v>
      </c>
      <c r="M3226" s="98">
        <f t="shared" si="362"/>
        <v>374.5420784744079</v>
      </c>
      <c r="N3226" s="98">
        <v>5449.2896834309895</v>
      </c>
      <c r="O3226" s="98">
        <v>7160.7</v>
      </c>
      <c r="P3226" s="98">
        <v>395.94549382716417</v>
      </c>
      <c r="Q3226" s="98">
        <v>22.361667684002054</v>
      </c>
      <c r="R3226" s="98">
        <f t="shared" si="364"/>
        <v>21.351682181083891</v>
      </c>
      <c r="S3226" s="98">
        <f t="shared" si="368"/>
        <v>1341.7000610401233</v>
      </c>
      <c r="T3226" s="101">
        <v>7.0112992088258679</v>
      </c>
    </row>
    <row r="3227" spans="2:20" x14ac:dyDescent="0.2">
      <c r="B3227" s="100">
        <v>43795.25</v>
      </c>
      <c r="C3227" s="98">
        <v>5.9289940220085233</v>
      </c>
      <c r="D3227" s="98">
        <f t="shared" si="365"/>
        <v>10.067924970796691</v>
      </c>
      <c r="E3227" s="98">
        <v>54.932880116966032</v>
      </c>
      <c r="F3227" s="98">
        <f t="shared" si="363"/>
        <v>76.048173434342516</v>
      </c>
      <c r="G3227" s="98">
        <v>23447.166183572346</v>
      </c>
      <c r="H3227" s="98">
        <v>22.919173177083334</v>
      </c>
      <c r="I3227" s="98">
        <v>7735.8060732334188</v>
      </c>
      <c r="J3227" s="98">
        <f t="shared" si="366"/>
        <v>32.013706939882695</v>
      </c>
      <c r="K3227" s="98">
        <v>0</v>
      </c>
      <c r="L3227" s="98">
        <f t="shared" si="367"/>
        <v>371.64798275330412</v>
      </c>
      <c r="M3227" s="98">
        <f t="shared" ref="M3227:M3290" si="369">AVERAGE(L3204:L3227)</f>
        <v>374.47717758089021</v>
      </c>
      <c r="N3227" s="98">
        <v>5529.1972684733073</v>
      </c>
      <c r="O3227" s="98">
        <v>7156.5375000000004</v>
      </c>
      <c r="P3227" s="98">
        <v>395.54712962958547</v>
      </c>
      <c r="Q3227" s="98">
        <v>23.899146876281335</v>
      </c>
      <c r="R3227" s="98">
        <f t="shared" si="364"/>
        <v>21.407362395591111</v>
      </c>
      <c r="S3227" s="98">
        <f t="shared" si="368"/>
        <v>1433.9488125768801</v>
      </c>
      <c r="T3227" s="101">
        <v>6.9699400134736464</v>
      </c>
    </row>
    <row r="3228" spans="2:20" x14ac:dyDescent="0.2">
      <c r="B3228" s="100">
        <v>43795.291666666664</v>
      </c>
      <c r="C3228" s="98">
        <v>5.9204296025964949</v>
      </c>
      <c r="D3228" s="98">
        <f t="shared" si="365"/>
        <v>10.080383541746398</v>
      </c>
      <c r="E3228" s="98">
        <v>85.819102564106387</v>
      </c>
      <c r="F3228" s="98">
        <f t="shared" si="363"/>
        <v>77.617638355995084</v>
      </c>
      <c r="G3228" s="98">
        <v>28076.536192017662</v>
      </c>
      <c r="H3228" s="98">
        <v>26.836480034722221</v>
      </c>
      <c r="I3228" s="98">
        <v>9107.554444444444</v>
      </c>
      <c r="J3228" s="98">
        <f t="shared" si="366"/>
        <v>58.982622529384166</v>
      </c>
      <c r="K3228" s="98">
        <v>0</v>
      </c>
      <c r="L3228" s="98">
        <f t="shared" si="367"/>
        <v>375.39979165779118</v>
      </c>
      <c r="M3228" s="98">
        <f t="shared" si="369"/>
        <v>374.50938007654844</v>
      </c>
      <c r="N3228" s="98">
        <v>5582.7946610514327</v>
      </c>
      <c r="O3228" s="98">
        <v>7157.5133333333333</v>
      </c>
      <c r="P3228" s="98">
        <v>395.58333333333331</v>
      </c>
      <c r="Q3228" s="98">
        <v>20.183541675542106</v>
      </c>
      <c r="R3228" s="98">
        <f t="shared" si="364"/>
        <v>21.365531041908898</v>
      </c>
      <c r="S3228" s="98">
        <f t="shared" si="368"/>
        <v>1211.0125005325262</v>
      </c>
      <c r="T3228" s="101">
        <v>6.9611610300011106</v>
      </c>
    </row>
    <row r="3229" spans="2:20" x14ac:dyDescent="0.2">
      <c r="B3229" s="100">
        <v>43795.333333333336</v>
      </c>
      <c r="C3229" s="98">
        <v>6.4671627509138654</v>
      </c>
      <c r="D3229" s="98">
        <f t="shared" si="365"/>
        <v>10.059849713991033</v>
      </c>
      <c r="E3229" s="98">
        <v>54.679748677247098</v>
      </c>
      <c r="F3229" s="98">
        <f t="shared" ref="F3229:F3292" si="370">AVERAGE(E3206:E3229)</f>
        <v>76.078831587917421</v>
      </c>
      <c r="G3229" s="98">
        <v>31800.764698307648</v>
      </c>
      <c r="H3229" s="98">
        <v>20.069607204861111</v>
      </c>
      <c r="I3229" s="98">
        <v>10487.282662037131</v>
      </c>
      <c r="J3229" s="98">
        <f t="shared" si="366"/>
        <v>34.61014147238599</v>
      </c>
      <c r="K3229" s="98">
        <v>0</v>
      </c>
      <c r="L3229" s="98">
        <f t="shared" si="367"/>
        <v>373.52535823313985</v>
      </c>
      <c r="M3229" s="98">
        <f t="shared" si="369"/>
        <v>374.59441283702</v>
      </c>
      <c r="N3229" s="98">
        <v>5924.4779504394528</v>
      </c>
      <c r="O3229" s="98">
        <v>7155.2058333333334</v>
      </c>
      <c r="P3229" s="98">
        <v>395.76166666666666</v>
      </c>
      <c r="Q3229" s="98">
        <v>22.236308433526816</v>
      </c>
      <c r="R3229" s="98">
        <f t="shared" ref="R3229:R3292" si="371">AVERAGE(Q3206:Q3229)</f>
        <v>21.283611707363253</v>
      </c>
      <c r="S3229" s="98">
        <f t="shared" si="368"/>
        <v>1334.178506011609</v>
      </c>
      <c r="T3229" s="101">
        <v>7.3172636176157138</v>
      </c>
    </row>
    <row r="3230" spans="2:20" x14ac:dyDescent="0.2">
      <c r="B3230" s="100">
        <v>43795.375</v>
      </c>
      <c r="C3230" s="98">
        <v>7.769783821340857</v>
      </c>
      <c r="D3230" s="98">
        <f t="shared" si="365"/>
        <v>9.9728814437144582</v>
      </c>
      <c r="E3230" s="98">
        <v>82.037777777777777</v>
      </c>
      <c r="F3230" s="98">
        <f t="shared" si="370"/>
        <v>77.054348563225602</v>
      </c>
      <c r="G3230" s="98">
        <v>36465.5</v>
      </c>
      <c r="H3230" s="98">
        <v>26.763563368055557</v>
      </c>
      <c r="I3230" s="98">
        <v>11885.359945697652</v>
      </c>
      <c r="J3230" s="98">
        <f t="shared" si="366"/>
        <v>55.274214409722219</v>
      </c>
      <c r="K3230" s="98">
        <v>0</v>
      </c>
      <c r="L3230" s="98">
        <f t="shared" si="367"/>
        <v>374.60351061883176</v>
      </c>
      <c r="M3230" s="98">
        <f t="shared" si="369"/>
        <v>374.55795087447478</v>
      </c>
      <c r="N3230" s="98">
        <v>6752.282822672526</v>
      </c>
      <c r="O3230" s="98">
        <v>7155.0291666666662</v>
      </c>
      <c r="P3230" s="98">
        <v>395.79148148152564</v>
      </c>
      <c r="Q3230" s="98">
        <v>21.187970862693877</v>
      </c>
      <c r="R3230" s="98">
        <f t="shared" si="371"/>
        <v>21.325922435342353</v>
      </c>
      <c r="S3230" s="98">
        <f t="shared" si="368"/>
        <v>1271.2782517616326</v>
      </c>
      <c r="T3230" s="101">
        <v>8.2522931158404553</v>
      </c>
    </row>
    <row r="3231" spans="2:20" x14ac:dyDescent="0.2">
      <c r="B3231" s="100">
        <v>43795.416666666664</v>
      </c>
      <c r="C3231" s="98">
        <v>9.6597878201988845</v>
      </c>
      <c r="D3231" s="98">
        <f t="shared" si="365"/>
        <v>9.8450227089736355</v>
      </c>
      <c r="E3231" s="98">
        <v>79.958722222215599</v>
      </c>
      <c r="F3231" s="98">
        <f t="shared" si="370"/>
        <v>76.619191155817916</v>
      </c>
      <c r="G3231" s="98">
        <v>40230.308562901817</v>
      </c>
      <c r="H3231" s="98">
        <v>26.736393229166666</v>
      </c>
      <c r="I3231" s="98">
        <v>13255.673611111111</v>
      </c>
      <c r="J3231" s="98">
        <f t="shared" si="366"/>
        <v>53.222328993048933</v>
      </c>
      <c r="K3231" s="98">
        <v>0</v>
      </c>
      <c r="L3231" s="98">
        <f t="shared" si="367"/>
        <v>388.79430227101102</v>
      </c>
      <c r="M3231" s="98">
        <f t="shared" si="369"/>
        <v>375.08014263783349</v>
      </c>
      <c r="N3231" s="98">
        <v>8022.3229016113282</v>
      </c>
      <c r="O3231" s="98">
        <v>7161.0283333333336</v>
      </c>
      <c r="P3231" s="98">
        <v>393.42231481485896</v>
      </c>
      <c r="Q3231" s="98">
        <v>4.6280125438479525</v>
      </c>
      <c r="R3231" s="98">
        <f t="shared" si="371"/>
        <v>20.706346412725733</v>
      </c>
      <c r="S3231" s="98">
        <f t="shared" si="368"/>
        <v>277.68075263087712</v>
      </c>
      <c r="T3231" s="101">
        <v>9.8339963029490569</v>
      </c>
    </row>
    <row r="3232" spans="2:20" x14ac:dyDescent="0.2">
      <c r="B3232" s="100">
        <v>43795.458333333336</v>
      </c>
      <c r="C3232" s="98">
        <v>11.134697150875969</v>
      </c>
      <c r="D3232" s="98">
        <f t="shared" si="365"/>
        <v>9.7471307656027246</v>
      </c>
      <c r="E3232" s="98">
        <v>54.508055555555558</v>
      </c>
      <c r="F3232" s="98">
        <f t="shared" si="370"/>
        <v>75.862189323255208</v>
      </c>
      <c r="G3232" s="98">
        <v>44861.53</v>
      </c>
      <c r="H3232" s="98">
        <v>20.087489149305554</v>
      </c>
      <c r="I3232" s="98">
        <v>14644.306574073591</v>
      </c>
      <c r="J3232" s="98">
        <f t="shared" si="366"/>
        <v>34.420566406250003</v>
      </c>
      <c r="K3232" s="98">
        <v>0</v>
      </c>
      <c r="L3232" s="98">
        <f t="shared" si="367"/>
        <v>8.3772435513806212</v>
      </c>
      <c r="M3232" s="98">
        <f t="shared" si="369"/>
        <v>359.75829899036279</v>
      </c>
      <c r="N3232" s="98">
        <v>8689.3125850423185</v>
      </c>
      <c r="O3232" s="98">
        <v>7163.0233333333335</v>
      </c>
      <c r="P3232" s="98">
        <v>12.174074073897467</v>
      </c>
      <c r="Q3232" s="98">
        <v>3.7968305225168457</v>
      </c>
      <c r="R3232" s="98">
        <f t="shared" si="371"/>
        <v>20.032360584880603</v>
      </c>
      <c r="S3232" s="98">
        <f t="shared" si="368"/>
        <v>227.80983135101076</v>
      </c>
      <c r="T3232" s="101">
        <v>11.522505276190866</v>
      </c>
    </row>
    <row r="3233" spans="2:20" x14ac:dyDescent="0.2">
      <c r="B3233" s="100">
        <v>43795.5</v>
      </c>
      <c r="C3233" s="98">
        <v>11.792091788715268</v>
      </c>
      <c r="D3233" s="98">
        <f t="shared" si="365"/>
        <v>9.6811662322030472</v>
      </c>
      <c r="E3233" s="98">
        <v>91.911111111111111</v>
      </c>
      <c r="F3233" s="98">
        <f t="shared" si="370"/>
        <v>76.189318952884847</v>
      </c>
      <c r="G3233" s="98">
        <v>49292.711111111108</v>
      </c>
      <c r="H3233" s="98">
        <v>26.96833767361111</v>
      </c>
      <c r="I3233" s="98">
        <v>16032.691829574373</v>
      </c>
      <c r="J3233" s="98">
        <f t="shared" si="366"/>
        <v>64.942773437499994</v>
      </c>
      <c r="K3233" s="98">
        <v>0</v>
      </c>
      <c r="L3233" s="98">
        <f t="shared" si="367"/>
        <v>-0.20588536384810252</v>
      </c>
      <c r="M3233" s="98">
        <f t="shared" si="369"/>
        <v>344.12002756075441</v>
      </c>
      <c r="N3233" s="98">
        <v>8986.893589680989</v>
      </c>
      <c r="O3233" s="98">
        <v>7159.7358333333332</v>
      </c>
      <c r="P3233" s="98">
        <v>0</v>
      </c>
      <c r="Q3233" s="98">
        <v>0.20588536384810252</v>
      </c>
      <c r="R3233" s="98">
        <f t="shared" si="371"/>
        <v>19.180907863255495</v>
      </c>
      <c r="S3233" s="98">
        <f t="shared" si="368"/>
        <v>12.353121830886151</v>
      </c>
      <c r="T3233" s="101">
        <v>12.339547185403191</v>
      </c>
    </row>
    <row r="3234" spans="2:20" x14ac:dyDescent="0.2">
      <c r="B3234" s="100">
        <v>43795.541666666664</v>
      </c>
      <c r="C3234" s="98">
        <v>11.991291331715054</v>
      </c>
      <c r="D3234" s="98">
        <f t="shared" si="365"/>
        <v>9.6267904069878227</v>
      </c>
      <c r="E3234" s="98">
        <v>73.258030303029557</v>
      </c>
      <c r="F3234" s="98">
        <f t="shared" si="370"/>
        <v>75.302257715511061</v>
      </c>
      <c r="G3234" s="98">
        <v>54245.903380187025</v>
      </c>
      <c r="H3234" s="98">
        <v>27.220193142361111</v>
      </c>
      <c r="I3234" s="98">
        <v>17402.489166666666</v>
      </c>
      <c r="J3234" s="98">
        <f t="shared" si="366"/>
        <v>46.037837160668445</v>
      </c>
      <c r="K3234" s="98">
        <v>0</v>
      </c>
      <c r="L3234" s="98">
        <f t="shared" si="367"/>
        <v>308.78196398098436</v>
      </c>
      <c r="M3234" s="98">
        <f t="shared" si="369"/>
        <v>341.37411139278703</v>
      </c>
      <c r="N3234" s="98">
        <v>9390.4554882812499</v>
      </c>
      <c r="O3234" s="98">
        <v>7161.6875</v>
      </c>
      <c r="P3234" s="98">
        <v>339.64861111111111</v>
      </c>
      <c r="Q3234" s="98">
        <v>30.866647130126754</v>
      </c>
      <c r="R3234" s="98">
        <f t="shared" si="371"/>
        <v>19.577518475667375</v>
      </c>
      <c r="S3234" s="98">
        <f t="shared" si="368"/>
        <v>1851.9988278076053</v>
      </c>
      <c r="T3234" s="101">
        <v>12.492003944979773</v>
      </c>
    </row>
    <row r="3235" spans="2:20" x14ac:dyDescent="0.2">
      <c r="B3235" s="100">
        <v>43795.583333333336</v>
      </c>
      <c r="C3235" s="98">
        <v>12.056750254615778</v>
      </c>
      <c r="D3235" s="98">
        <f t="shared" si="365"/>
        <v>9.6096830159388276</v>
      </c>
      <c r="E3235" s="98">
        <v>97.877065972222226</v>
      </c>
      <c r="F3235" s="98">
        <f t="shared" si="370"/>
        <v>76.799971112501808</v>
      </c>
      <c r="G3235" s="98">
        <v>59441.584675405291</v>
      </c>
      <c r="H3235" s="98">
        <v>20.759722222222223</v>
      </c>
      <c r="I3235" s="98">
        <v>18799.709057407785</v>
      </c>
      <c r="J3235" s="98">
        <f t="shared" si="366"/>
        <v>77.117343750000003</v>
      </c>
      <c r="K3235" s="98">
        <v>0</v>
      </c>
      <c r="L3235" s="98">
        <f t="shared" si="367"/>
        <v>366.11464940926265</v>
      </c>
      <c r="M3235" s="98">
        <f t="shared" si="369"/>
        <v>340.94749591558474</v>
      </c>
      <c r="N3235" s="98">
        <v>9549.4813264973964</v>
      </c>
      <c r="O3235" s="98">
        <v>7163.0050000000001</v>
      </c>
      <c r="P3235" s="98">
        <v>395.51712962961858</v>
      </c>
      <c r="Q3235" s="98">
        <v>29.402480220355923</v>
      </c>
      <c r="R3235" s="98">
        <f t="shared" si="371"/>
        <v>19.983487733733366</v>
      </c>
      <c r="S3235" s="98">
        <f t="shared" si="368"/>
        <v>1764.1488132213553</v>
      </c>
      <c r="T3235" s="101">
        <v>12.707256813486392</v>
      </c>
    </row>
    <row r="3236" spans="2:20" x14ac:dyDescent="0.2">
      <c r="B3236" s="100">
        <v>43795.625</v>
      </c>
      <c r="C3236" s="98">
        <v>11.858183823024286</v>
      </c>
      <c r="D3236" s="98">
        <f t="shared" si="365"/>
        <v>9.5979196952854462</v>
      </c>
      <c r="E3236" s="98">
        <v>68.10844135802239</v>
      </c>
      <c r="F3236" s="98">
        <f t="shared" si="370"/>
        <v>75.653621446863852</v>
      </c>
      <c r="G3236" s="98">
        <v>64151.583773376675</v>
      </c>
      <c r="H3236" s="98">
        <v>27.987196180555557</v>
      </c>
      <c r="I3236" s="98">
        <v>20180.522746332488</v>
      </c>
      <c r="J3236" s="98">
        <f t="shared" si="366"/>
        <v>40.121245177466832</v>
      </c>
      <c r="K3236" s="98">
        <v>0</v>
      </c>
      <c r="L3236" s="98">
        <f t="shared" si="367"/>
        <v>369.32113192463913</v>
      </c>
      <c r="M3236" s="98">
        <f t="shared" si="369"/>
        <v>340.66860463301151</v>
      </c>
      <c r="N3236" s="98">
        <v>9451.3967268880206</v>
      </c>
      <c r="O3236" s="98">
        <v>7162.6450000000004</v>
      </c>
      <c r="P3236" s="98">
        <v>395.84870370368162</v>
      </c>
      <c r="Q3236" s="98">
        <v>26.527571779042482</v>
      </c>
      <c r="R3236" s="98">
        <f t="shared" si="371"/>
        <v>20.260267023361674</v>
      </c>
      <c r="S3236" s="98">
        <f t="shared" si="368"/>
        <v>1591.6543067425489</v>
      </c>
      <c r="T3236" s="101">
        <v>12.655409971766252</v>
      </c>
    </row>
    <row r="3237" spans="2:20" x14ac:dyDescent="0.2">
      <c r="B3237" s="100">
        <v>43795.666666666664</v>
      </c>
      <c r="C3237" s="98">
        <v>11.282607356707254</v>
      </c>
      <c r="D3237" s="98">
        <f t="shared" si="365"/>
        <v>9.5750989033190592</v>
      </c>
      <c r="E3237" s="98">
        <v>95.479166666666671</v>
      </c>
      <c r="F3237" s="98">
        <f t="shared" si="370"/>
        <v>76.669306632048205</v>
      </c>
      <c r="G3237" s="98">
        <v>69552.932183906232</v>
      </c>
      <c r="H3237" s="98">
        <v>25.188519965277777</v>
      </c>
      <c r="I3237" s="98">
        <v>21554.734166666665</v>
      </c>
      <c r="J3237" s="98">
        <f t="shared" si="366"/>
        <v>70.290646701388894</v>
      </c>
      <c r="K3237" s="98">
        <v>0</v>
      </c>
      <c r="L3237" s="98">
        <f t="shared" si="367"/>
        <v>369.65644830564787</v>
      </c>
      <c r="M3237" s="98">
        <f t="shared" si="369"/>
        <v>340.50118373048662</v>
      </c>
      <c r="N3237" s="98">
        <v>9162.4594278971363</v>
      </c>
      <c r="O3237" s="98">
        <v>7159.8675000000003</v>
      </c>
      <c r="P3237" s="98">
        <v>395.98583333333335</v>
      </c>
      <c r="Q3237" s="98">
        <v>26.329385027685461</v>
      </c>
      <c r="R3237" s="98">
        <f t="shared" si="371"/>
        <v>20.434066012306545</v>
      </c>
      <c r="S3237" s="98">
        <f t="shared" si="368"/>
        <v>1579.7631016611276</v>
      </c>
      <c r="T3237" s="101">
        <v>12.36029108547709</v>
      </c>
    </row>
    <row r="3238" spans="2:20" x14ac:dyDescent="0.2">
      <c r="B3238" s="100">
        <v>43795.708333333336</v>
      </c>
      <c r="C3238" s="98">
        <v>10.909327810542955</v>
      </c>
      <c r="D3238" s="98">
        <f t="shared" si="365"/>
        <v>9.5522242028346884</v>
      </c>
      <c r="E3238" s="98">
        <v>91.140833333333333</v>
      </c>
      <c r="F3238" s="98">
        <f t="shared" si="370"/>
        <v>76.617425318917043</v>
      </c>
      <c r="G3238" s="98">
        <v>73944.574074075485</v>
      </c>
      <c r="H3238" s="98">
        <v>24.214691840277776</v>
      </c>
      <c r="I3238" s="98">
        <v>22958.354671718014</v>
      </c>
      <c r="J3238" s="98">
        <f t="shared" si="366"/>
        <v>66.926141493055553</v>
      </c>
      <c r="K3238" s="98">
        <v>0</v>
      </c>
      <c r="L3238" s="98">
        <f t="shared" si="367"/>
        <v>370.05954770347722</v>
      </c>
      <c r="M3238" s="98">
        <f t="shared" si="369"/>
        <v>340.36747597699116</v>
      </c>
      <c r="N3238" s="98">
        <v>8847.5903572591142</v>
      </c>
      <c r="O3238" s="98">
        <v>7159.5516666666663</v>
      </c>
      <c r="P3238" s="98">
        <v>395.66527777776122</v>
      </c>
      <c r="Q3238" s="98">
        <v>25.605730074283976</v>
      </c>
      <c r="R3238" s="98">
        <f t="shared" si="371"/>
        <v>20.554637191727199</v>
      </c>
      <c r="S3238" s="98">
        <f t="shared" si="368"/>
        <v>1536.3438044570385</v>
      </c>
      <c r="T3238" s="101">
        <v>11.774537216160033</v>
      </c>
    </row>
    <row r="3239" spans="2:20" x14ac:dyDescent="0.2">
      <c r="B3239" s="100">
        <v>43795.75</v>
      </c>
      <c r="C3239" s="98">
        <v>10.841771630412484</v>
      </c>
      <c r="D3239" s="98">
        <f t="shared" si="365"/>
        <v>9.5519021104591371</v>
      </c>
      <c r="E3239" s="98">
        <v>61.248055555555553</v>
      </c>
      <c r="F3239" s="98">
        <f t="shared" si="370"/>
        <v>76.171190930458692</v>
      </c>
      <c r="G3239" s="98">
        <v>79241.080333333812</v>
      </c>
      <c r="H3239" s="98">
        <v>28.195182291666665</v>
      </c>
      <c r="I3239" s="98">
        <v>24332.879166666666</v>
      </c>
      <c r="J3239" s="98">
        <f t="shared" si="366"/>
        <v>33.052873263888884</v>
      </c>
      <c r="K3239" s="98">
        <v>0</v>
      </c>
      <c r="L3239" s="98">
        <f t="shared" si="367"/>
        <v>369.18104848230462</v>
      </c>
      <c r="M3239" s="98">
        <f t="shared" si="369"/>
        <v>340.09971240894191</v>
      </c>
      <c r="N3239" s="98">
        <v>8761.6578987630201</v>
      </c>
      <c r="O3239" s="98">
        <v>7159.4483333333337</v>
      </c>
      <c r="P3239" s="98">
        <v>396.0424382716086</v>
      </c>
      <c r="Q3239" s="98">
        <v>26.861389789303971</v>
      </c>
      <c r="R3239" s="98">
        <f t="shared" si="371"/>
        <v>20.824766243315292</v>
      </c>
      <c r="S3239" s="98">
        <f t="shared" si="368"/>
        <v>1611.6833873582382</v>
      </c>
      <c r="T3239" s="101">
        <v>11.565930137005116</v>
      </c>
    </row>
    <row r="3240" spans="2:20" x14ac:dyDescent="0.2">
      <c r="B3240" s="100">
        <v>43795.791666666664</v>
      </c>
      <c r="C3240" s="98">
        <v>11.046391965774301</v>
      </c>
      <c r="D3240" s="98">
        <f t="shared" si="365"/>
        <v>9.5572951181625907</v>
      </c>
      <c r="E3240" s="98">
        <v>93.786111111111111</v>
      </c>
      <c r="F3240" s="98">
        <f t="shared" si="370"/>
        <v>76.288652901358347</v>
      </c>
      <c r="G3240" s="98">
        <v>83827.46666666666</v>
      </c>
      <c r="H3240" s="98">
        <v>21.154448784722224</v>
      </c>
      <c r="I3240" s="98">
        <v>25715.551555555696</v>
      </c>
      <c r="J3240" s="98">
        <f t="shared" si="366"/>
        <v>72.631662326388891</v>
      </c>
      <c r="K3240" s="98">
        <v>0</v>
      </c>
      <c r="L3240" s="98">
        <f t="shared" si="367"/>
        <v>372.14061742344961</v>
      </c>
      <c r="M3240" s="98">
        <f t="shared" si="369"/>
        <v>340.05437484598008</v>
      </c>
      <c r="N3240" s="98">
        <v>8866.9819588216142</v>
      </c>
      <c r="O3240" s="98">
        <v>7157.2749999999996</v>
      </c>
      <c r="P3240" s="98">
        <v>395.96092592593698</v>
      </c>
      <c r="Q3240" s="98">
        <v>23.820308502487347</v>
      </c>
      <c r="R3240" s="98">
        <f t="shared" si="371"/>
        <v>20.879076800104858</v>
      </c>
      <c r="S3240" s="98">
        <f t="shared" si="368"/>
        <v>1429.2185101492407</v>
      </c>
      <c r="T3240" s="101">
        <v>11.634482303990259</v>
      </c>
    </row>
    <row r="3241" spans="2:20" x14ac:dyDescent="0.2">
      <c r="B3241" s="100">
        <v>43795.833333333336</v>
      </c>
      <c r="C3241" s="98">
        <v>11.280698665935132</v>
      </c>
      <c r="D3241" s="98">
        <f t="shared" si="365"/>
        <v>9.5698081415056659</v>
      </c>
      <c r="E3241" s="98">
        <v>72.823593750000001</v>
      </c>
      <c r="F3241" s="98">
        <f t="shared" si="370"/>
        <v>75.745115719646293</v>
      </c>
      <c r="G3241" s="98">
        <v>88912.754357297425</v>
      </c>
      <c r="H3241" s="98">
        <v>28.282454427083334</v>
      </c>
      <c r="I3241" s="98">
        <v>27114.05707337525</v>
      </c>
      <c r="J3241" s="98">
        <f t="shared" si="366"/>
        <v>44.541139322916663</v>
      </c>
      <c r="K3241" s="98">
        <v>0</v>
      </c>
      <c r="L3241" s="98">
        <f t="shared" si="367"/>
        <v>367.68321425726015</v>
      </c>
      <c r="M3241" s="98">
        <f t="shared" si="369"/>
        <v>339.85102887634082</v>
      </c>
      <c r="N3241" s="98">
        <v>9003.4398128255216</v>
      </c>
      <c r="O3241" s="98">
        <v>7159.1291666666666</v>
      </c>
      <c r="P3241" s="98">
        <v>395.95444444444445</v>
      </c>
      <c r="Q3241" s="98">
        <v>28.27123018718428</v>
      </c>
      <c r="R3241" s="98">
        <f t="shared" si="371"/>
        <v>21.091332877768934</v>
      </c>
      <c r="S3241" s="98">
        <f t="shared" si="368"/>
        <v>1696.2738112310567</v>
      </c>
      <c r="T3241" s="101">
        <v>11.833746537714163</v>
      </c>
    </row>
    <row r="3242" spans="2:20" x14ac:dyDescent="0.2">
      <c r="B3242" s="100">
        <v>43795.875</v>
      </c>
      <c r="C3242" s="98">
        <v>11.357994526984532</v>
      </c>
      <c r="D3242" s="98">
        <f t="shared" si="365"/>
        <v>9.5791183576256547</v>
      </c>
      <c r="E3242" s="98">
        <v>95.854722222222222</v>
      </c>
      <c r="F3242" s="98">
        <f t="shared" si="370"/>
        <v>77.624537015942579</v>
      </c>
      <c r="G3242" s="98">
        <v>93866.847716049611</v>
      </c>
      <c r="H3242" s="98">
        <v>28.220930989583334</v>
      </c>
      <c r="I3242" s="98">
        <v>28487.522499999999</v>
      </c>
      <c r="J3242" s="98">
        <f t="shared" si="366"/>
        <v>67.633791232638885</v>
      </c>
      <c r="K3242" s="98">
        <v>0</v>
      </c>
      <c r="L3242" s="98">
        <f t="shared" si="367"/>
        <v>368.63882542264957</v>
      </c>
      <c r="M3242" s="98">
        <f t="shared" si="369"/>
        <v>339.60817527624437</v>
      </c>
      <c r="N3242" s="98">
        <v>9019.9319303385419</v>
      </c>
      <c r="O3242" s="98">
        <v>7155.6933333333336</v>
      </c>
      <c r="P3242" s="98">
        <v>395.75055555555554</v>
      </c>
      <c r="Q3242" s="98">
        <v>27.111730132905972</v>
      </c>
      <c r="R3242" s="98">
        <f t="shared" si="371"/>
        <v>21.323465027248982</v>
      </c>
      <c r="S3242" s="98">
        <f t="shared" si="368"/>
        <v>1626.7038079743584</v>
      </c>
      <c r="T3242" s="101">
        <v>11.935817812316236</v>
      </c>
    </row>
    <row r="3243" spans="2:20" x14ac:dyDescent="0.2">
      <c r="B3243" s="100">
        <v>43795.916666666664</v>
      </c>
      <c r="C3243" s="98">
        <v>11.067701842871806</v>
      </c>
      <c r="D3243" s="98">
        <f t="shared" si="365"/>
        <v>9.5764678936949785</v>
      </c>
      <c r="E3243" s="98">
        <v>68.458148148126071</v>
      </c>
      <c r="F3243" s="98">
        <f t="shared" si="370"/>
        <v>76.812596429521918</v>
      </c>
      <c r="G3243" s="98">
        <v>98754.736257302095</v>
      </c>
      <c r="H3243" s="98">
        <v>21.055262586805554</v>
      </c>
      <c r="I3243" s="98">
        <v>29877.656025926139</v>
      </c>
      <c r="J3243" s="98">
        <f t="shared" si="366"/>
        <v>47.402885561320517</v>
      </c>
      <c r="K3243" s="98">
        <v>0</v>
      </c>
      <c r="L3243" s="98">
        <f t="shared" si="367"/>
        <v>373.51441238600347</v>
      </c>
      <c r="M3243" s="98">
        <f t="shared" si="369"/>
        <v>339.55564880456365</v>
      </c>
      <c r="N3243" s="98">
        <v>8871.9009130859376</v>
      </c>
      <c r="O3243" s="98">
        <v>7156.1674999999996</v>
      </c>
      <c r="P3243" s="98">
        <v>395.88527777777779</v>
      </c>
      <c r="Q3243" s="98">
        <v>22.370865391774309</v>
      </c>
      <c r="R3243" s="98">
        <f t="shared" si="371"/>
        <v>21.369498443374145</v>
      </c>
      <c r="S3243" s="98">
        <f t="shared" si="368"/>
        <v>1342.2519235064585</v>
      </c>
      <c r="T3243" s="101">
        <v>11.82897972723314</v>
      </c>
    </row>
    <row r="3244" spans="2:20" x14ac:dyDescent="0.2">
      <c r="B3244" s="100">
        <v>43795.958333333336</v>
      </c>
      <c r="C3244" s="98">
        <v>10.763822431299422</v>
      </c>
      <c r="D3244" s="98">
        <f t="shared" si="365"/>
        <v>9.5773674287041342</v>
      </c>
      <c r="E3244" s="98">
        <v>98.534722222222229</v>
      </c>
      <c r="F3244" s="98">
        <f t="shared" si="370"/>
        <v>78.198090108296824</v>
      </c>
      <c r="G3244" s="98">
        <v>104212.82638888889</v>
      </c>
      <c r="H3244" s="98">
        <v>28.010894097222224</v>
      </c>
      <c r="I3244" s="98">
        <v>31268.552043946052</v>
      </c>
      <c r="J3244" s="98">
        <f t="shared" si="366"/>
        <v>70.523828125000009</v>
      </c>
      <c r="K3244" s="98">
        <v>0</v>
      </c>
      <c r="L3244" s="98">
        <f t="shared" si="367"/>
        <v>365.60878357927834</v>
      </c>
      <c r="M3244" s="98">
        <f t="shared" si="369"/>
        <v>339.28020348610966</v>
      </c>
      <c r="N3244" s="98">
        <v>8660.0716581217439</v>
      </c>
      <c r="O3244" s="98">
        <v>7179.2658333333329</v>
      </c>
      <c r="P3244" s="98">
        <v>395.71138888888891</v>
      </c>
      <c r="Q3244" s="98">
        <v>30.102605309610567</v>
      </c>
      <c r="R3244" s="98">
        <f t="shared" si="371"/>
        <v>21.64261737293927</v>
      </c>
      <c r="S3244" s="98">
        <f t="shared" si="368"/>
        <v>1806.156318576634</v>
      </c>
      <c r="T3244" s="101">
        <v>11.478152492003542</v>
      </c>
    </row>
    <row r="3245" spans="2:20" x14ac:dyDescent="0.2">
      <c r="B3245" s="100">
        <v>43796</v>
      </c>
      <c r="C3245" s="98">
        <v>10.332189330272506</v>
      </c>
      <c r="D3245" s="98">
        <f t="shared" si="365"/>
        <v>9.5865622680425151</v>
      </c>
      <c r="E3245" s="98">
        <v>88.878412698403835</v>
      </c>
      <c r="F3245" s="98">
        <f t="shared" si="370"/>
        <v>78.227827211471052</v>
      </c>
      <c r="G3245" s="98">
        <v>108615.71629273593</v>
      </c>
      <c r="H3245" s="98">
        <v>27.921679687499999</v>
      </c>
      <c r="I3245" s="98">
        <v>32640.909166666668</v>
      </c>
      <c r="J3245" s="98">
        <f t="shared" si="366"/>
        <v>60.956733010903832</v>
      </c>
      <c r="K3245" s="98">
        <v>0</v>
      </c>
      <c r="L3245" s="98">
        <f t="shared" si="367"/>
        <v>371.49523059395869</v>
      </c>
      <c r="M3245" s="98">
        <f t="shared" si="369"/>
        <v>339.08050224958231</v>
      </c>
      <c r="N3245" s="98">
        <v>8402.9611381022132</v>
      </c>
      <c r="O3245" s="98">
        <v>7169.4025000000001</v>
      </c>
      <c r="P3245" s="98">
        <v>395.98064814812608</v>
      </c>
      <c r="Q3245" s="98">
        <v>24.485417554167409</v>
      </c>
      <c r="R3245" s="98">
        <f t="shared" si="371"/>
        <v>21.829000708231092</v>
      </c>
      <c r="S3245" s="98">
        <f t="shared" si="368"/>
        <v>1469.1250532500446</v>
      </c>
      <c r="T3245" s="101">
        <v>11.297216806676653</v>
      </c>
    </row>
    <row r="3246" spans="2:20" x14ac:dyDescent="0.2">
      <c r="B3246" s="100">
        <v>43796.041666666664</v>
      </c>
      <c r="C3246" s="98">
        <v>9.1385491583082405</v>
      </c>
      <c r="D3246" s="98">
        <f t="shared" si="365"/>
        <v>9.5890425852936705</v>
      </c>
      <c r="E3246" s="98">
        <v>59.868611111111115</v>
      </c>
      <c r="F3246" s="98">
        <f t="shared" si="370"/>
        <v>78.026056378137724</v>
      </c>
      <c r="G3246" s="98">
        <v>2096.7472222222223</v>
      </c>
      <c r="H3246" s="98">
        <v>20.864601417822509</v>
      </c>
      <c r="I3246" s="98">
        <v>743.62666666666667</v>
      </c>
      <c r="J3246" s="98">
        <f t="shared" si="366"/>
        <v>39.004009693288609</v>
      </c>
      <c r="K3246" s="98">
        <v>0</v>
      </c>
      <c r="L3246" s="98">
        <f t="shared" si="367"/>
        <v>371.02057082668773</v>
      </c>
      <c r="M3246" s="98">
        <f t="shared" si="369"/>
        <v>338.90788293658676</v>
      </c>
      <c r="N3246" s="98">
        <v>7637.1574312337243</v>
      </c>
      <c r="O3246" s="98">
        <v>7160.8874999999998</v>
      </c>
      <c r="P3246" s="98">
        <v>395.73253003002867</v>
      </c>
      <c r="Q3246" s="98">
        <v>24.711959203340943</v>
      </c>
      <c r="R3246" s="98">
        <f t="shared" si="371"/>
        <v>21.992670655192097</v>
      </c>
      <c r="S3246" s="98">
        <f t="shared" si="368"/>
        <v>1482.7175522004566</v>
      </c>
      <c r="T3246" s="101">
        <v>10.360765700779675</v>
      </c>
    </row>
    <row r="3247" spans="2:20" x14ac:dyDescent="0.2">
      <c r="B3247" s="100">
        <v>43796.083333333336</v>
      </c>
      <c r="C3247" s="98">
        <v>7.8769203864203563</v>
      </c>
      <c r="D3247" s="98">
        <f t="shared" si="365"/>
        <v>9.5880233580096981</v>
      </c>
      <c r="E3247" s="98">
        <v>90.080277777777781</v>
      </c>
      <c r="F3247" s="98">
        <f t="shared" si="370"/>
        <v>78.07393832258218</v>
      </c>
      <c r="G3247" s="98">
        <v>6139.7944444444447</v>
      </c>
      <c r="H3247" s="98">
        <v>27.759147135416665</v>
      </c>
      <c r="I3247" s="98">
        <v>1918.9214793994029</v>
      </c>
      <c r="J3247" s="98">
        <f t="shared" si="366"/>
        <v>62.321130642361112</v>
      </c>
      <c r="K3247" s="98">
        <v>0</v>
      </c>
      <c r="L3247" s="98">
        <f t="shared" si="367"/>
        <v>367.41077680410194</v>
      </c>
      <c r="M3247" s="98">
        <f t="shared" si="369"/>
        <v>338.65765106688639</v>
      </c>
      <c r="N3247" s="98">
        <v>6749.6942130533853</v>
      </c>
      <c r="O3247" s="98">
        <v>7157.8191666666671</v>
      </c>
      <c r="P3247" s="98">
        <v>396.00319444444443</v>
      </c>
      <c r="Q3247" s="98">
        <v>28.592417640342482</v>
      </c>
      <c r="R3247" s="98">
        <f t="shared" si="371"/>
        <v>22.240566490941379</v>
      </c>
      <c r="S3247" s="98">
        <f t="shared" si="368"/>
        <v>1715.5450584205489</v>
      </c>
      <c r="T3247" s="101">
        <v>9.0922666932570024</v>
      </c>
    </row>
    <row r="3248" spans="2:20" x14ac:dyDescent="0.2">
      <c r="B3248" s="100">
        <v>43796.125</v>
      </c>
      <c r="C3248" s="98">
        <v>6.9042007946427715</v>
      </c>
      <c r="D3248" s="98">
        <f t="shared" si="365"/>
        <v>9.5766901180348558</v>
      </c>
      <c r="E3248" s="98">
        <v>66.288737373716302</v>
      </c>
      <c r="F3248" s="98">
        <f t="shared" si="370"/>
        <v>77.302596984520832</v>
      </c>
      <c r="G3248" s="98">
        <v>10977.833484845161</v>
      </c>
      <c r="H3248" s="98">
        <v>24.716731770833334</v>
      </c>
      <c r="I3248" s="98">
        <v>3292.7144444444443</v>
      </c>
      <c r="J3248" s="98">
        <f t="shared" si="366"/>
        <v>41.572005602882967</v>
      </c>
      <c r="K3248" s="98">
        <v>0</v>
      </c>
      <c r="L3248" s="98">
        <f t="shared" si="367"/>
        <v>370.26370156934695</v>
      </c>
      <c r="M3248" s="98">
        <f t="shared" si="369"/>
        <v>338.46286523110393</v>
      </c>
      <c r="N3248" s="98">
        <v>6119.5975187174481</v>
      </c>
      <c r="O3248" s="98">
        <v>7155.8341666666665</v>
      </c>
      <c r="P3248" s="98">
        <v>395.46879629630183</v>
      </c>
      <c r="Q3248" s="98">
        <v>25.205094726954897</v>
      </c>
      <c r="R3248" s="98">
        <f t="shared" si="371"/>
        <v>22.418496616847516</v>
      </c>
      <c r="S3248" s="98">
        <f t="shared" si="368"/>
        <v>1512.3056836172939</v>
      </c>
      <c r="T3248" s="101">
        <v>7.9765816959322224</v>
      </c>
    </row>
    <row r="3249" spans="2:20" x14ac:dyDescent="0.2">
      <c r="B3249" s="100">
        <v>43796.166666666664</v>
      </c>
      <c r="C3249" s="98">
        <v>6.1441068590715036</v>
      </c>
      <c r="D3249" s="98">
        <f t="shared" si="365"/>
        <v>9.5663844592805969</v>
      </c>
      <c r="E3249" s="98">
        <v>81.734944444431193</v>
      </c>
      <c r="F3249" s="98">
        <f t="shared" si="370"/>
        <v>78.963265966001757</v>
      </c>
      <c r="G3249" s="98">
        <v>15427.870388355255</v>
      </c>
      <c r="H3249" s="98">
        <v>23.676453993055556</v>
      </c>
      <c r="I3249" s="98">
        <v>4695.738277776506</v>
      </c>
      <c r="J3249" s="98">
        <f t="shared" si="366"/>
        <v>58.058490451375633</v>
      </c>
      <c r="K3249" s="98">
        <v>0</v>
      </c>
      <c r="L3249" s="98">
        <f t="shared" si="367"/>
        <v>369.70193142442145</v>
      </c>
      <c r="M3249" s="98">
        <f t="shared" si="369"/>
        <v>338.17995766492697</v>
      </c>
      <c r="N3249" s="98">
        <v>5711.3763505045572</v>
      </c>
      <c r="O3249" s="98">
        <v>7152.9549999999999</v>
      </c>
      <c r="P3249" s="98">
        <v>395.96749999999997</v>
      </c>
      <c r="Q3249" s="98">
        <v>26.265568575578509</v>
      </c>
      <c r="R3249" s="98">
        <f t="shared" si="371"/>
        <v>22.709573550308519</v>
      </c>
      <c r="S3249" s="98">
        <f t="shared" si="368"/>
        <v>1575.9341145347105</v>
      </c>
      <c r="T3249" s="101">
        <v>7.214803004198604</v>
      </c>
    </row>
    <row r="3250" spans="2:20" x14ac:dyDescent="0.2">
      <c r="B3250" s="100">
        <v>43796.208333333336</v>
      </c>
      <c r="C3250" s="98">
        <v>5.7464254572834275</v>
      </c>
      <c r="D3250" s="98">
        <f t="shared" si="365"/>
        <v>9.5529950242721533</v>
      </c>
      <c r="E3250" s="98">
        <v>60.653333333325058</v>
      </c>
      <c r="F3250" s="98">
        <f t="shared" si="370"/>
        <v>77.83002522526067</v>
      </c>
      <c r="G3250" s="98">
        <v>19520.119097222221</v>
      </c>
      <c r="H3250" s="98">
        <v>27.557269965277779</v>
      </c>
      <c r="I3250" s="98">
        <v>6069.4827777777782</v>
      </c>
      <c r="J3250" s="98">
        <f t="shared" si="366"/>
        <v>33.096063368047282</v>
      </c>
      <c r="K3250" s="98">
        <v>0</v>
      </c>
      <c r="L3250" s="98">
        <f t="shared" si="367"/>
        <v>371.42746672095114</v>
      </c>
      <c r="M3250" s="98">
        <f t="shared" si="369"/>
        <v>338.09010935566818</v>
      </c>
      <c r="N3250" s="98">
        <v>5478.6141235351561</v>
      </c>
      <c r="O3250" s="98">
        <v>7162.0024999999996</v>
      </c>
      <c r="P3250" s="98">
        <v>395.72759259263677</v>
      </c>
      <c r="Q3250" s="98">
        <v>24.300125871685644</v>
      </c>
      <c r="R3250" s="98">
        <f t="shared" si="371"/>
        <v>22.790342641461994</v>
      </c>
      <c r="S3250" s="98">
        <f t="shared" si="368"/>
        <v>1458.0075523011387</v>
      </c>
      <c r="T3250" s="101">
        <v>6.8877319935053753</v>
      </c>
    </row>
    <row r="3251" spans="2:20" x14ac:dyDescent="0.2">
      <c r="B3251" s="100">
        <v>43796.25</v>
      </c>
      <c r="C3251" s="98">
        <v>5.6505355873121879</v>
      </c>
      <c r="D3251" s="98">
        <f t="shared" si="365"/>
        <v>9.5413925894931406</v>
      </c>
      <c r="E3251" s="98">
        <v>90.520185185174142</v>
      </c>
      <c r="F3251" s="98">
        <f t="shared" si="370"/>
        <v>79.312829603102685</v>
      </c>
      <c r="G3251" s="98">
        <v>24612.825000000528</v>
      </c>
      <c r="H3251" s="98">
        <v>20.599696180555554</v>
      </c>
      <c r="I3251" s="98">
        <v>7450.9356444444302</v>
      </c>
      <c r="J3251" s="98">
        <f t="shared" si="366"/>
        <v>69.920489004618588</v>
      </c>
      <c r="K3251" s="98">
        <v>0</v>
      </c>
      <c r="L3251" s="98">
        <f t="shared" si="367"/>
        <v>365.53406834332066</v>
      </c>
      <c r="M3251" s="98">
        <f t="shared" si="369"/>
        <v>337.83536292191883</v>
      </c>
      <c r="N3251" s="98">
        <v>5466.2988627115883</v>
      </c>
      <c r="O3251" s="98">
        <v>7156.1175000000003</v>
      </c>
      <c r="P3251" s="98">
        <v>395.65444444444444</v>
      </c>
      <c r="Q3251" s="98">
        <v>30.120376101123789</v>
      </c>
      <c r="R3251" s="98">
        <f t="shared" si="371"/>
        <v>23.049560525830433</v>
      </c>
      <c r="S3251" s="98">
        <f t="shared" si="368"/>
        <v>1807.2225660674274</v>
      </c>
      <c r="T3251" s="101">
        <v>6.7568490908212135</v>
      </c>
    </row>
    <row r="3252" spans="2:20" x14ac:dyDescent="0.2">
      <c r="B3252" s="100">
        <v>43796.291666666664</v>
      </c>
      <c r="C3252" s="98">
        <v>5.9831419488223681</v>
      </c>
      <c r="D3252" s="98">
        <f t="shared" ref="D3252:D3315" si="372">AVERAGE(C3229:C3252)</f>
        <v>9.5440056039192189</v>
      </c>
      <c r="E3252" s="98">
        <v>80.525469348650006</v>
      </c>
      <c r="F3252" s="98">
        <f t="shared" si="370"/>
        <v>79.092261552458652</v>
      </c>
      <c r="G3252" s="98">
        <v>28485.59412568609</v>
      </c>
      <c r="H3252" s="98">
        <v>27.477690972222224</v>
      </c>
      <c r="I3252" s="98">
        <v>8848.9366915422015</v>
      </c>
      <c r="J3252" s="98">
        <f t="shared" si="366"/>
        <v>53.047778376427786</v>
      </c>
      <c r="K3252" s="98">
        <v>0</v>
      </c>
      <c r="L3252" s="98">
        <f t="shared" si="367"/>
        <v>371.06408107604</v>
      </c>
      <c r="M3252" s="98">
        <f t="shared" si="369"/>
        <v>337.6547083143459</v>
      </c>
      <c r="N3252" s="98">
        <v>5589.656966552734</v>
      </c>
      <c r="O3252" s="98">
        <v>7155.1116666666667</v>
      </c>
      <c r="P3252" s="98">
        <v>395.76677469136399</v>
      </c>
      <c r="Q3252" s="98">
        <v>24.702693615323966</v>
      </c>
      <c r="R3252" s="98">
        <f t="shared" si="371"/>
        <v>23.237858523321339</v>
      </c>
      <c r="S3252" s="98">
        <f t="shared" si="368"/>
        <v>1482.1616169194381</v>
      </c>
      <c r="T3252" s="101">
        <v>6.8628958249960688</v>
      </c>
    </row>
    <row r="3253" spans="2:20" x14ac:dyDescent="0.2">
      <c r="B3253" s="100">
        <v>43796.333333333336</v>
      </c>
      <c r="C3253" s="98">
        <v>6.9207254989722662</v>
      </c>
      <c r="D3253" s="98">
        <f t="shared" si="372"/>
        <v>9.5629040517549857</v>
      </c>
      <c r="E3253" s="98">
        <v>46.172777777777775</v>
      </c>
      <c r="F3253" s="98">
        <f t="shared" si="370"/>
        <v>78.737804431647433</v>
      </c>
      <c r="G3253" s="98">
        <v>32960.261111111111</v>
      </c>
      <c r="H3253" s="98">
        <v>27.511490885416666</v>
      </c>
      <c r="I3253" s="98">
        <v>10220.724444444444</v>
      </c>
      <c r="J3253" s="98">
        <f t="shared" si="366"/>
        <v>18.661286892361108</v>
      </c>
      <c r="K3253" s="98">
        <v>0</v>
      </c>
      <c r="L3253" s="98">
        <f t="shared" si="367"/>
        <v>371.72991814524761</v>
      </c>
      <c r="M3253" s="98">
        <f t="shared" si="369"/>
        <v>337.57989831068369</v>
      </c>
      <c r="N3253" s="98">
        <v>6102.7971903483076</v>
      </c>
      <c r="O3253" s="98">
        <v>7158.7375000000002</v>
      </c>
      <c r="P3253" s="98">
        <v>395.52773148148424</v>
      </c>
      <c r="Q3253" s="98">
        <v>23.797813336236608</v>
      </c>
      <c r="R3253" s="98">
        <f t="shared" si="371"/>
        <v>23.302921227600915</v>
      </c>
      <c r="S3253" s="98">
        <f t="shared" si="368"/>
        <v>1427.8688001741964</v>
      </c>
      <c r="T3253" s="101">
        <v>7.3403274345397946</v>
      </c>
    </row>
    <row r="3254" spans="2:20" x14ac:dyDescent="0.2">
      <c r="B3254" s="100">
        <v>43796.375</v>
      </c>
      <c r="C3254" s="98">
        <v>9.0034232715325846</v>
      </c>
      <c r="D3254" s="98">
        <f t="shared" si="372"/>
        <v>9.6143056955129751</v>
      </c>
      <c r="E3254" s="98">
        <v>78.363888888888894</v>
      </c>
      <c r="F3254" s="98">
        <f t="shared" si="370"/>
        <v>78.58472572794372</v>
      </c>
      <c r="G3254" s="98">
        <v>36654.072222222225</v>
      </c>
      <c r="H3254" s="98">
        <v>20.646093749999999</v>
      </c>
      <c r="I3254" s="98">
        <v>11610.036736111111</v>
      </c>
      <c r="J3254" s="98">
        <f t="shared" si="366"/>
        <v>57.717795138888896</v>
      </c>
      <c r="K3254" s="98">
        <v>0</v>
      </c>
      <c r="L3254" s="98">
        <f t="shared" si="367"/>
        <v>368.80062848458067</v>
      </c>
      <c r="M3254" s="98">
        <f t="shared" si="369"/>
        <v>337.33811155508988</v>
      </c>
      <c r="N3254" s="98">
        <v>7551.3586600748695</v>
      </c>
      <c r="O3254" s="98">
        <v>7159.439166666667</v>
      </c>
      <c r="P3254" s="98">
        <v>395.81981481479272</v>
      </c>
      <c r="Q3254" s="98">
        <v>27.019186330212072</v>
      </c>
      <c r="R3254" s="98">
        <f t="shared" si="371"/>
        <v>23.545888538747505</v>
      </c>
      <c r="S3254" s="98">
        <f t="shared" si="368"/>
        <v>1621.1511798127244</v>
      </c>
      <c r="T3254" s="101">
        <v>8.8237647765134977</v>
      </c>
    </row>
    <row r="3255" spans="2:20" x14ac:dyDescent="0.2">
      <c r="B3255" s="100">
        <v>43796.416666666664</v>
      </c>
      <c r="C3255" s="98">
        <v>11.783207374148899</v>
      </c>
      <c r="D3255" s="98">
        <f t="shared" si="372"/>
        <v>9.702781510260893</v>
      </c>
      <c r="E3255" s="98">
        <v>52.310462962968479</v>
      </c>
      <c r="F3255" s="98">
        <f t="shared" si="370"/>
        <v>77.432714925475096</v>
      </c>
      <c r="G3255" s="98">
        <v>40589.092834137417</v>
      </c>
      <c r="H3255" s="98">
        <v>27.415885416666665</v>
      </c>
      <c r="I3255" s="98">
        <v>12999.318250833667</v>
      </c>
      <c r="J3255" s="98">
        <f t="shared" si="366"/>
        <v>24.894577546301814</v>
      </c>
      <c r="K3255" s="98">
        <v>0</v>
      </c>
      <c r="L3255" s="98">
        <f t="shared" si="367"/>
        <v>372.10993508118725</v>
      </c>
      <c r="M3255" s="98">
        <f t="shared" si="369"/>
        <v>336.64292958884721</v>
      </c>
      <c r="N3255" s="98">
        <v>9352.72308227539</v>
      </c>
      <c r="O3255" s="98">
        <v>7165.2475000000004</v>
      </c>
      <c r="P3255" s="98">
        <v>395.66882478632863</v>
      </c>
      <c r="Q3255" s="98">
        <v>23.558889705141386</v>
      </c>
      <c r="R3255" s="98">
        <f t="shared" si="371"/>
        <v>24.33467508713473</v>
      </c>
      <c r="S3255" s="98">
        <f t="shared" si="368"/>
        <v>1413.5333823084832</v>
      </c>
      <c r="T3255" s="101">
        <v>11.469326325169629</v>
      </c>
    </row>
    <row r="3256" spans="2:20" x14ac:dyDescent="0.2">
      <c r="B3256" s="100">
        <v>43796.458333333336</v>
      </c>
      <c r="C3256" s="98">
        <v>12.871272081798978</v>
      </c>
      <c r="D3256" s="98">
        <f t="shared" si="372"/>
        <v>9.7751387990493512</v>
      </c>
      <c r="E3256" s="98">
        <v>81.076087962972622</v>
      </c>
      <c r="F3256" s="98">
        <f t="shared" si="370"/>
        <v>78.539716275784144</v>
      </c>
      <c r="G3256" s="98">
        <v>44813.565808084277</v>
      </c>
      <c r="H3256" s="98">
        <v>27.453417968749999</v>
      </c>
      <c r="I3256" s="98">
        <v>14369.058333333332</v>
      </c>
      <c r="J3256" s="98">
        <f t="shared" si="366"/>
        <v>53.622669994222619</v>
      </c>
      <c r="K3256" s="98">
        <v>2842.0962740365662</v>
      </c>
      <c r="L3256" s="98">
        <f t="shared" si="367"/>
        <v>373.12224914474206</v>
      </c>
      <c r="M3256" s="98">
        <f t="shared" si="369"/>
        <v>351.84063815523729</v>
      </c>
      <c r="N3256" s="98">
        <v>10352.653542480468</v>
      </c>
      <c r="O3256" s="98">
        <v>7198.583333333333</v>
      </c>
      <c r="P3256" s="98">
        <v>395.9975</v>
      </c>
      <c r="Q3256" s="98">
        <v>22.875250855257942</v>
      </c>
      <c r="R3256" s="98">
        <f t="shared" si="371"/>
        <v>25.129609267665611</v>
      </c>
      <c r="S3256" s="98">
        <f t="shared" si="368"/>
        <v>1372.5150513154765</v>
      </c>
      <c r="T3256" s="101">
        <v>13.215607755084832</v>
      </c>
    </row>
    <row r="3257" spans="2:20" x14ac:dyDescent="0.2">
      <c r="B3257" s="100">
        <v>43796.5</v>
      </c>
      <c r="C3257" s="98">
        <v>13.202867613015696</v>
      </c>
      <c r="D3257" s="98">
        <f t="shared" si="372"/>
        <v>9.8339211250618686</v>
      </c>
      <c r="E3257" s="98">
        <v>58.523666666646797</v>
      </c>
      <c r="F3257" s="98">
        <f t="shared" si="370"/>
        <v>77.148572757264802</v>
      </c>
      <c r="G3257" s="98">
        <v>48548.311111111114</v>
      </c>
      <c r="H3257" s="98">
        <v>20.598480902777776</v>
      </c>
      <c r="I3257" s="98">
        <v>15767.106458333552</v>
      </c>
      <c r="J3257" s="98">
        <f t="shared" si="366"/>
        <v>37.925185763869024</v>
      </c>
      <c r="K3257" s="98">
        <v>22212.908321758907</v>
      </c>
      <c r="L3257" s="98">
        <f t="shared" si="367"/>
        <v>373.10063344601127</v>
      </c>
      <c r="M3257" s="98">
        <f t="shared" si="369"/>
        <v>367.39507643898145</v>
      </c>
      <c r="N3257" s="98">
        <v>10716.485393880208</v>
      </c>
      <c r="O3257" s="98">
        <v>7233.6350000000002</v>
      </c>
      <c r="P3257" s="98">
        <v>395.74175925925374</v>
      </c>
      <c r="Q3257" s="98">
        <v>22.641125813242461</v>
      </c>
      <c r="R3257" s="98">
        <f t="shared" si="371"/>
        <v>26.064410953057038</v>
      </c>
      <c r="S3257" s="98">
        <f t="shared" si="368"/>
        <v>1358.4675487945476</v>
      </c>
      <c r="T3257" s="101">
        <v>14.242191477644212</v>
      </c>
    </row>
    <row r="3258" spans="2:20" x14ac:dyDescent="0.2">
      <c r="B3258" s="100">
        <v>43796.541666666664</v>
      </c>
      <c r="C3258" s="98">
        <v>13.159004882530102</v>
      </c>
      <c r="D3258" s="98">
        <f t="shared" si="372"/>
        <v>9.882575856345829</v>
      </c>
      <c r="E3258" s="98">
        <v>97.174722222222229</v>
      </c>
      <c r="F3258" s="98">
        <f t="shared" si="370"/>
        <v>78.145101587231167</v>
      </c>
      <c r="G3258" s="98">
        <v>53931.161111111112</v>
      </c>
      <c r="H3258" s="98">
        <v>27.456043836805556</v>
      </c>
      <c r="I3258" s="98">
        <v>17149.000271536708</v>
      </c>
      <c r="J3258" s="98">
        <f t="shared" si="366"/>
        <v>69.718678385416666</v>
      </c>
      <c r="K3258" s="98">
        <v>37095.379155454633</v>
      </c>
      <c r="L3258" s="98">
        <f t="shared" si="367"/>
        <v>376.57329020565999</v>
      </c>
      <c r="M3258" s="98">
        <f t="shared" si="369"/>
        <v>370.21971503167629</v>
      </c>
      <c r="N3258" s="98">
        <v>10390.792461751302</v>
      </c>
      <c r="O3258" s="98">
        <v>7194.5275000000001</v>
      </c>
      <c r="P3258" s="98">
        <v>395.92222222222222</v>
      </c>
      <c r="Q3258" s="98">
        <v>19.348932016562255</v>
      </c>
      <c r="R3258" s="98">
        <f t="shared" si="371"/>
        <v>25.584506156658524</v>
      </c>
      <c r="S3258" s="98">
        <f t="shared" si="368"/>
        <v>1160.9359209937354</v>
      </c>
      <c r="T3258" s="101">
        <v>14.241185245747781</v>
      </c>
    </row>
    <row r="3259" spans="2:20" x14ac:dyDescent="0.2">
      <c r="B3259" s="100">
        <v>43796.583333333336</v>
      </c>
      <c r="C3259" s="98">
        <v>13.055137392857837</v>
      </c>
      <c r="D3259" s="98">
        <f t="shared" si="372"/>
        <v>9.9241753204392449</v>
      </c>
      <c r="E3259" s="98">
        <v>59.878981481459405</v>
      </c>
      <c r="F3259" s="98">
        <f t="shared" si="370"/>
        <v>76.561848066782716</v>
      </c>
      <c r="G3259" s="98">
        <v>58007.07673935526</v>
      </c>
      <c r="H3259" s="98">
        <v>24.340212673611113</v>
      </c>
      <c r="I3259" s="98">
        <v>18521.911944444444</v>
      </c>
      <c r="J3259" s="98">
        <f t="shared" si="366"/>
        <v>35.538768807848292</v>
      </c>
      <c r="K3259" s="98">
        <v>37538.60546875</v>
      </c>
      <c r="L3259" s="98">
        <f t="shared" si="367"/>
        <v>377.45531872358589</v>
      </c>
      <c r="M3259" s="98">
        <f t="shared" si="369"/>
        <v>370.69224291977304</v>
      </c>
      <c r="N3259" s="98">
        <v>10101.245873209635</v>
      </c>
      <c r="O3259" s="98">
        <v>7182.0908333333336</v>
      </c>
      <c r="P3259" s="98">
        <v>396.12361111111113</v>
      </c>
      <c r="Q3259" s="98">
        <v>18.668292387525241</v>
      </c>
      <c r="R3259" s="98">
        <f t="shared" si="371"/>
        <v>25.137248330290578</v>
      </c>
      <c r="S3259" s="98">
        <f t="shared" si="368"/>
        <v>1120.0975432515145</v>
      </c>
      <c r="T3259" s="101">
        <v>13.599133239587148</v>
      </c>
    </row>
    <row r="3260" spans="2:20" x14ac:dyDescent="0.2">
      <c r="B3260" s="100">
        <v>43796.625</v>
      </c>
      <c r="C3260" s="98">
        <v>12.840349017475447</v>
      </c>
      <c r="D3260" s="98">
        <f t="shared" si="372"/>
        <v>9.9650988702080454</v>
      </c>
      <c r="E3260" s="98">
        <v>93.888611111111118</v>
      </c>
      <c r="F3260" s="98">
        <f t="shared" si="370"/>
        <v>77.636021806494753</v>
      </c>
      <c r="G3260" s="98">
        <v>62773.819444444445</v>
      </c>
      <c r="H3260" s="98">
        <v>23.644878472222221</v>
      </c>
      <c r="I3260" s="98">
        <v>19924.765631313323</v>
      </c>
      <c r="J3260" s="98">
        <f t="shared" si="366"/>
        <v>70.243732638888901</v>
      </c>
      <c r="K3260" s="98">
        <v>37538.60546875</v>
      </c>
      <c r="L3260" s="98">
        <f t="shared" si="367"/>
        <v>374.33200596861957</v>
      </c>
      <c r="M3260" s="98">
        <f t="shared" si="369"/>
        <v>370.90102933827217</v>
      </c>
      <c r="N3260" s="98">
        <v>9801.3859204101554</v>
      </c>
      <c r="O3260" s="98">
        <v>7167.0541666666668</v>
      </c>
      <c r="P3260" s="98">
        <v>395.86736111111111</v>
      </c>
      <c r="Q3260" s="98">
        <v>21.535355142491561</v>
      </c>
      <c r="R3260" s="98">
        <f t="shared" si="371"/>
        <v>24.92923930376762</v>
      </c>
      <c r="S3260" s="98">
        <f t="shared" si="368"/>
        <v>1292.1213085494937</v>
      </c>
      <c r="T3260" s="101">
        <v>13.169947015179527</v>
      </c>
    </row>
    <row r="3261" spans="2:20" x14ac:dyDescent="0.2">
      <c r="B3261" s="100">
        <v>43796.666666666664</v>
      </c>
      <c r="C3261" s="98">
        <v>12.372370108579977</v>
      </c>
      <c r="D3261" s="98">
        <f t="shared" si="372"/>
        <v>10.010505651536075</v>
      </c>
      <c r="E3261" s="98">
        <v>94.136722080112577</v>
      </c>
      <c r="F3261" s="98">
        <f t="shared" si="370"/>
        <v>77.580086615388339</v>
      </c>
      <c r="G3261" s="98">
        <v>67708.888168374149</v>
      </c>
      <c r="H3261" s="98">
        <v>33.515538781594877</v>
      </c>
      <c r="I3261" s="98">
        <v>21441.125452898552</v>
      </c>
      <c r="J3261" s="98">
        <f t="shared" si="366"/>
        <v>60.6211832985177</v>
      </c>
      <c r="K3261" s="98">
        <v>37538.60546875</v>
      </c>
      <c r="L3261" s="98">
        <f t="shared" si="367"/>
        <v>374.88819416389845</v>
      </c>
      <c r="M3261" s="98">
        <f t="shared" si="369"/>
        <v>371.1190187490327</v>
      </c>
      <c r="N3261" s="98">
        <v>9585.7945574860078</v>
      </c>
      <c r="O3261" s="98">
        <v>7167.6540027137044</v>
      </c>
      <c r="P3261" s="98">
        <v>395.95546582396656</v>
      </c>
      <c r="Q3261" s="98">
        <v>21.06727166006814</v>
      </c>
      <c r="R3261" s="98">
        <f t="shared" si="371"/>
        <v>24.709984580116899</v>
      </c>
      <c r="S3261" s="98">
        <f t="shared" si="368"/>
        <v>1264.0362996040885</v>
      </c>
      <c r="T3261" s="101">
        <v>12.924555391009111</v>
      </c>
    </row>
    <row r="3262" spans="2:20" x14ac:dyDescent="0.2">
      <c r="B3262" s="100">
        <v>43796.708333333336</v>
      </c>
      <c r="C3262" s="98">
        <v>12.124650514567685</v>
      </c>
      <c r="D3262" s="98">
        <f t="shared" si="372"/>
        <v>10.061144097537106</v>
      </c>
      <c r="E3262" s="98">
        <v>95.162777777777777</v>
      </c>
      <c r="F3262" s="98">
        <f t="shared" si="370"/>
        <v>77.747667633906858</v>
      </c>
      <c r="G3262" s="98">
        <v>73292.335823755522</v>
      </c>
      <c r="H3262" s="98">
        <v>20.713538049767926</v>
      </c>
      <c r="I3262" s="98">
        <v>22678.326782407596</v>
      </c>
      <c r="J3262" s="98">
        <f t="shared" si="366"/>
        <v>74.449239728009843</v>
      </c>
      <c r="K3262" s="98">
        <v>37538.60546875</v>
      </c>
      <c r="L3262" s="98">
        <f t="shared" si="367"/>
        <v>373.13665183987882</v>
      </c>
      <c r="M3262" s="98">
        <f t="shared" si="369"/>
        <v>371.24723142138276</v>
      </c>
      <c r="N3262" s="98">
        <v>9528.253669433594</v>
      </c>
      <c r="O3262" s="98">
        <v>7168.6591666666664</v>
      </c>
      <c r="P3262" s="98">
        <v>395.63694444444445</v>
      </c>
      <c r="Q3262" s="98">
        <v>22.500292604565619</v>
      </c>
      <c r="R3262" s="98">
        <f t="shared" si="371"/>
        <v>24.580591352211972</v>
      </c>
      <c r="S3262" s="98">
        <f t="shared" si="368"/>
        <v>1350.0175562739371</v>
      </c>
      <c r="T3262" s="101">
        <v>12.690534006887011</v>
      </c>
    </row>
    <row r="3263" spans="2:20" x14ac:dyDescent="0.2">
      <c r="B3263" s="100">
        <v>43796.75</v>
      </c>
      <c r="C3263" s="98">
        <v>11.640679238549847</v>
      </c>
      <c r="D3263" s="98">
        <f t="shared" si="372"/>
        <v>10.094431914542826</v>
      </c>
      <c r="E3263" s="98">
        <v>92.913444444454385</v>
      </c>
      <c r="F3263" s="98">
        <f t="shared" si="370"/>
        <v>79.067058837610972</v>
      </c>
      <c r="G3263" s="98">
        <v>77839.857928241487</v>
      </c>
      <c r="H3263" s="98">
        <v>27.632530381944445</v>
      </c>
      <c r="I3263" s="98">
        <v>24074.3878003832</v>
      </c>
      <c r="J3263" s="98">
        <f t="shared" si="366"/>
        <v>65.280914062509936</v>
      </c>
      <c r="K3263" s="98">
        <v>37538.60546875</v>
      </c>
      <c r="L3263" s="98">
        <f t="shared" si="367"/>
        <v>375.49692503045418</v>
      </c>
      <c r="M3263" s="98">
        <f t="shared" si="369"/>
        <v>371.5103929442223</v>
      </c>
      <c r="N3263" s="98">
        <v>9135.9149804687495</v>
      </c>
      <c r="O3263" s="98">
        <v>7167.45</v>
      </c>
      <c r="P3263" s="98">
        <v>395.91592592590388</v>
      </c>
      <c r="Q3263" s="98">
        <v>20.419000895449685</v>
      </c>
      <c r="R3263" s="98">
        <f t="shared" si="371"/>
        <v>24.312158481634714</v>
      </c>
      <c r="S3263" s="98">
        <f t="shared" si="368"/>
        <v>1225.140053726981</v>
      </c>
      <c r="T3263" s="101">
        <v>12.178846815744571</v>
      </c>
    </row>
    <row r="3264" spans="2:20" x14ac:dyDescent="0.2">
      <c r="B3264" s="100">
        <v>43796.791666666664</v>
      </c>
      <c r="C3264" s="98">
        <v>11.388056347105238</v>
      </c>
      <c r="D3264" s="98">
        <f t="shared" si="372"/>
        <v>10.108667930431617</v>
      </c>
      <c r="E3264" s="98">
        <v>62.530277777777776</v>
      </c>
      <c r="F3264" s="98">
        <f t="shared" si="370"/>
        <v>77.764732448722086</v>
      </c>
      <c r="G3264" s="98">
        <v>83376.272222222222</v>
      </c>
      <c r="H3264" s="98">
        <v>27.534364149305556</v>
      </c>
      <c r="I3264" s="98">
        <v>25448.898888888889</v>
      </c>
      <c r="J3264" s="98">
        <f t="shared" si="366"/>
        <v>34.995913628472223</v>
      </c>
      <c r="K3264" s="98">
        <v>37538.60546875</v>
      </c>
      <c r="L3264" s="98">
        <f t="shared" si="367"/>
        <v>374.31636880684641</v>
      </c>
      <c r="M3264" s="98">
        <f t="shared" si="369"/>
        <v>371.60104925186391</v>
      </c>
      <c r="N3264" s="98">
        <v>9021.0912369791658</v>
      </c>
      <c r="O3264" s="98">
        <v>7178.7866666666669</v>
      </c>
      <c r="P3264" s="98">
        <v>395.82416666666666</v>
      </c>
      <c r="Q3264" s="98">
        <v>21.507797859820226</v>
      </c>
      <c r="R3264" s="98">
        <f t="shared" si="371"/>
        <v>24.21580387152358</v>
      </c>
      <c r="S3264" s="98">
        <f t="shared" si="368"/>
        <v>1290.4678715892135</v>
      </c>
      <c r="T3264" s="101">
        <v>11.953751438723669</v>
      </c>
    </row>
    <row r="3265" spans="2:20" x14ac:dyDescent="0.2">
      <c r="B3265" s="100">
        <v>43796.833333333336</v>
      </c>
      <c r="C3265" s="98">
        <v>11.320808061846376</v>
      </c>
      <c r="D3265" s="98">
        <f t="shared" si="372"/>
        <v>10.110339155261251</v>
      </c>
      <c r="E3265" s="98">
        <v>93.899074074096148</v>
      </c>
      <c r="F3265" s="98">
        <f t="shared" si="370"/>
        <v>78.64287746222611</v>
      </c>
      <c r="G3265" s="98">
        <v>87918.201329247953</v>
      </c>
      <c r="H3265" s="98">
        <v>20.674898726850774</v>
      </c>
      <c r="I3265" s="98">
        <v>26837.62741481503</v>
      </c>
      <c r="J3265" s="98">
        <f t="shared" si="366"/>
        <v>73.224175347245378</v>
      </c>
      <c r="K3265" s="98">
        <v>37538.60546875</v>
      </c>
      <c r="L3265" s="98">
        <f t="shared" si="367"/>
        <v>373.7921333545778</v>
      </c>
      <c r="M3265" s="98">
        <f t="shared" si="369"/>
        <v>371.85558754758546</v>
      </c>
      <c r="N3265" s="98">
        <v>9017.8723274739586</v>
      </c>
      <c r="O3265" s="98">
        <v>7168.6516666666666</v>
      </c>
      <c r="P3265" s="98">
        <v>395.5250925925871</v>
      </c>
      <c r="Q3265" s="98">
        <v>21.732959238009322</v>
      </c>
      <c r="R3265" s="98">
        <f t="shared" si="371"/>
        <v>23.943375915307957</v>
      </c>
      <c r="S3265" s="98">
        <f t="shared" si="368"/>
        <v>1303.9775542805594</v>
      </c>
      <c r="T3265" s="101">
        <v>11.747734359357597</v>
      </c>
    </row>
    <row r="3266" spans="2:20" x14ac:dyDescent="0.2">
      <c r="B3266" s="100">
        <v>43796.875</v>
      </c>
      <c r="C3266" s="98">
        <v>11.487794772783916</v>
      </c>
      <c r="D3266" s="98">
        <f t="shared" si="372"/>
        <v>10.115747498836226</v>
      </c>
      <c r="E3266" s="98">
        <v>64.236944444444447</v>
      </c>
      <c r="F3266" s="98">
        <f t="shared" si="370"/>
        <v>77.325470054818695</v>
      </c>
      <c r="G3266" s="98">
        <v>92584.565902141068</v>
      </c>
      <c r="H3266" s="98">
        <v>27.507183159722221</v>
      </c>
      <c r="I3266" s="98">
        <v>28226.68938574407</v>
      </c>
      <c r="J3266" s="98">
        <f t="shared" si="366"/>
        <v>36.72976128472223</v>
      </c>
      <c r="K3266" s="98">
        <v>37538.60546875</v>
      </c>
      <c r="L3266" s="98">
        <f t="shared" si="367"/>
        <v>374.19373751153546</v>
      </c>
      <c r="M3266" s="98">
        <f t="shared" si="369"/>
        <v>372.08704221795568</v>
      </c>
      <c r="N3266" s="98">
        <v>9070.2057934570312</v>
      </c>
      <c r="O3266" s="98">
        <v>7168.8308333333334</v>
      </c>
      <c r="P3266" s="98">
        <v>396.15009259263672</v>
      </c>
      <c r="Q3266" s="98">
        <v>21.956355081101258</v>
      </c>
      <c r="R3266" s="98">
        <f t="shared" si="371"/>
        <v>23.728568621482761</v>
      </c>
      <c r="S3266" s="98">
        <f t="shared" si="368"/>
        <v>1317.3813048660754</v>
      </c>
      <c r="T3266" s="101">
        <v>11.779112418038485</v>
      </c>
    </row>
    <row r="3267" spans="2:20" x14ac:dyDescent="0.2">
      <c r="B3267" s="100">
        <v>43796.916666666664</v>
      </c>
      <c r="C3267" s="98">
        <v>11.180938075206553</v>
      </c>
      <c r="D3267" s="98">
        <f t="shared" si="372"/>
        <v>10.120465675183508</v>
      </c>
      <c r="E3267" s="98">
        <v>85.25611111111111</v>
      </c>
      <c r="F3267" s="98">
        <f t="shared" si="370"/>
        <v>78.02538517827638</v>
      </c>
      <c r="G3267" s="98">
        <v>97289.092518515055</v>
      </c>
      <c r="H3267" s="98">
        <v>27.407682291666667</v>
      </c>
      <c r="I3267" s="98">
        <v>29598.430833333332</v>
      </c>
      <c r="J3267" s="98">
        <f t="shared" si="366"/>
        <v>57.848428819444443</v>
      </c>
      <c r="K3267" s="98">
        <v>37538.60546875</v>
      </c>
      <c r="L3267" s="98">
        <f t="shared" si="367"/>
        <v>373.66216077852812</v>
      </c>
      <c r="M3267" s="98">
        <f t="shared" si="369"/>
        <v>372.09319840097754</v>
      </c>
      <c r="N3267" s="98">
        <v>8950.3123388671884</v>
      </c>
      <c r="O3267" s="98">
        <v>7165.225833333333</v>
      </c>
      <c r="P3267" s="98">
        <v>395.41303240742121</v>
      </c>
      <c r="Q3267" s="98">
        <v>21.750871628893073</v>
      </c>
      <c r="R3267" s="98">
        <f t="shared" si="371"/>
        <v>23.702735548029377</v>
      </c>
      <c r="S3267" s="98">
        <f t="shared" si="368"/>
        <v>1305.0522977335843</v>
      </c>
      <c r="T3267" s="101">
        <v>11.903477469947603</v>
      </c>
    </row>
    <row r="3268" spans="2:20" x14ac:dyDescent="0.2">
      <c r="B3268" s="100">
        <v>43796.958333333336</v>
      </c>
      <c r="C3268" s="98">
        <v>10.715211783162085</v>
      </c>
      <c r="D3268" s="98">
        <f t="shared" si="372"/>
        <v>10.118440231511119</v>
      </c>
      <c r="E3268" s="98">
        <v>67.24388888888889</v>
      </c>
      <c r="F3268" s="98">
        <f t="shared" si="370"/>
        <v>76.72160045605419</v>
      </c>
      <c r="G3268" s="98">
        <v>101319.32923497293</v>
      </c>
      <c r="H3268" s="98">
        <v>20.535145399305556</v>
      </c>
      <c r="I3268" s="98">
        <v>30995.818440740488</v>
      </c>
      <c r="J3268" s="98">
        <f t="shared" si="366"/>
        <v>46.708743489583334</v>
      </c>
      <c r="K3268" s="98">
        <v>37538.60546875</v>
      </c>
      <c r="L3268" s="98">
        <f t="shared" si="367"/>
        <v>372.78871658044579</v>
      </c>
      <c r="M3268" s="98">
        <f t="shared" si="369"/>
        <v>372.39236227602618</v>
      </c>
      <c r="N3268" s="98">
        <v>8667.3060225423178</v>
      </c>
      <c r="O3268" s="98">
        <v>7166.8241666666663</v>
      </c>
      <c r="P3268" s="98">
        <v>395.54361111111109</v>
      </c>
      <c r="Q3268" s="98">
        <v>22.754894530665286</v>
      </c>
      <c r="R3268" s="98">
        <f t="shared" si="371"/>
        <v>23.396580932239985</v>
      </c>
      <c r="S3268" s="98">
        <f t="shared" si="368"/>
        <v>1365.2936718399171</v>
      </c>
      <c r="T3268" s="101">
        <v>11.499870173235735</v>
      </c>
    </row>
    <row r="3269" spans="2:20" x14ac:dyDescent="0.2">
      <c r="B3269" s="100">
        <v>43797</v>
      </c>
      <c r="C3269" s="98">
        <v>10.166548620329962</v>
      </c>
      <c r="D3269" s="98">
        <f t="shared" si="372"/>
        <v>10.111538535263513</v>
      </c>
      <c r="E3269" s="98">
        <v>78.92074074076281</v>
      </c>
      <c r="F3269" s="98">
        <f t="shared" si="370"/>
        <v>76.306697457819126</v>
      </c>
      <c r="G3269" s="98">
        <v>106245.05043859746</v>
      </c>
      <c r="H3269" s="98">
        <v>27.320963541666668</v>
      </c>
      <c r="I3269" s="98">
        <v>32376.107251461282</v>
      </c>
      <c r="J3269" s="98">
        <f t="shared" si="366"/>
        <v>51.599777199096138</v>
      </c>
      <c r="K3269" s="98">
        <v>37538.60546875</v>
      </c>
      <c r="L3269" s="98">
        <f t="shared" si="367"/>
        <v>372.15704067583715</v>
      </c>
      <c r="M3269" s="98">
        <f t="shared" si="369"/>
        <v>372.4199376961044</v>
      </c>
      <c r="N3269" s="98">
        <v>8301.7306949869799</v>
      </c>
      <c r="O3269" s="98">
        <v>7165.65</v>
      </c>
      <c r="P3269" s="98">
        <v>395.73916666666668</v>
      </c>
      <c r="Q3269" s="98">
        <v>23.582125990829535</v>
      </c>
      <c r="R3269" s="98">
        <f t="shared" si="371"/>
        <v>23.358943783767582</v>
      </c>
      <c r="S3269" s="98">
        <f t="shared" si="368"/>
        <v>1414.9275594497722</v>
      </c>
      <c r="T3269" s="101">
        <v>11.05592308246854</v>
      </c>
    </row>
    <row r="3270" spans="2:20" x14ac:dyDescent="0.2">
      <c r="B3270" s="100">
        <v>43797.041666666664</v>
      </c>
      <c r="C3270" s="98">
        <v>9.4661474561691286</v>
      </c>
      <c r="D3270" s="98">
        <f t="shared" si="372"/>
        <v>10.125188464341049</v>
      </c>
      <c r="E3270" s="98">
        <v>83.645555555555561</v>
      </c>
      <c r="F3270" s="98">
        <f t="shared" si="370"/>
        <v>77.297403476337649</v>
      </c>
      <c r="G3270" s="98">
        <v>2187.5444444444443</v>
      </c>
      <c r="H3270" s="98">
        <v>24.331195746527779</v>
      </c>
      <c r="I3270" s="98">
        <v>847.71555555555551</v>
      </c>
      <c r="J3270" s="98">
        <f t="shared" ref="J3270:J3333" si="373">E3270-H3270</f>
        <v>59.314359809027778</v>
      </c>
      <c r="K3270" s="98">
        <v>302.39432183159721</v>
      </c>
      <c r="L3270" s="98">
        <f t="shared" ref="L3270:L3333" si="374">P3270-Q3270</f>
        <v>375.1521773218405</v>
      </c>
      <c r="M3270" s="98">
        <f t="shared" si="369"/>
        <v>372.59208796673579</v>
      </c>
      <c r="N3270" s="98">
        <v>7804.6832120768231</v>
      </c>
      <c r="O3270" s="98">
        <v>7160.0825000000004</v>
      </c>
      <c r="P3270" s="98">
        <v>395.66990740739635</v>
      </c>
      <c r="Q3270" s="98">
        <v>20.517730085555879</v>
      </c>
      <c r="R3270" s="98">
        <f t="shared" si="371"/>
        <v>23.184184237193197</v>
      </c>
      <c r="S3270" s="98">
        <f t="shared" ref="S3270:S3333" si="375">Q3270*60</f>
        <v>1231.0638051333528</v>
      </c>
      <c r="T3270" s="101">
        <v>10.438275618765038</v>
      </c>
    </row>
    <row r="3271" spans="2:20" x14ac:dyDescent="0.2">
      <c r="B3271" s="100">
        <v>43797.083333333336</v>
      </c>
      <c r="C3271" s="98">
        <v>8.23446321175091</v>
      </c>
      <c r="D3271" s="98">
        <f t="shared" si="372"/>
        <v>10.140086082063156</v>
      </c>
      <c r="E3271" s="98">
        <v>50.101666666666667</v>
      </c>
      <c r="F3271" s="98">
        <f t="shared" si="370"/>
        <v>75.63162801337468</v>
      </c>
      <c r="G3271" s="98">
        <v>6550.791666666667</v>
      </c>
      <c r="H3271" s="98">
        <v>23.501888020833334</v>
      </c>
      <c r="I3271" s="98">
        <v>2031.7713762631681</v>
      </c>
      <c r="J3271" s="98">
        <f t="shared" si="373"/>
        <v>26.599778645833332</v>
      </c>
      <c r="K3271" s="98">
        <v>0</v>
      </c>
      <c r="L3271" s="98">
        <f t="shared" si="374"/>
        <v>376.69948761484693</v>
      </c>
      <c r="M3271" s="98">
        <f t="shared" si="369"/>
        <v>372.97911758385021</v>
      </c>
      <c r="N3271" s="98">
        <v>6936.8946061197921</v>
      </c>
      <c r="O3271" s="98">
        <v>7158.66</v>
      </c>
      <c r="P3271" s="98">
        <v>395.98009259257054</v>
      </c>
      <c r="Q3271" s="98">
        <v>19.280604977723623</v>
      </c>
      <c r="R3271" s="98">
        <f t="shared" si="371"/>
        <v>22.796192042917415</v>
      </c>
      <c r="S3271" s="98">
        <f t="shared" si="375"/>
        <v>1156.8362986634174</v>
      </c>
      <c r="T3271" s="101">
        <v>9.1627962585486884</v>
      </c>
    </row>
    <row r="3272" spans="2:20" x14ac:dyDescent="0.2">
      <c r="B3272" s="100">
        <v>43797.125</v>
      </c>
      <c r="C3272" s="98">
        <v>7.1769699897604164</v>
      </c>
      <c r="D3272" s="98">
        <f t="shared" si="372"/>
        <v>10.151451465193059</v>
      </c>
      <c r="E3272" s="98">
        <v>90.307500000000005</v>
      </c>
      <c r="F3272" s="98">
        <f t="shared" si="370"/>
        <v>76.632409789469833</v>
      </c>
      <c r="G3272" s="98">
        <v>10741.952586203814</v>
      </c>
      <c r="H3272" s="98">
        <v>27.264919704861111</v>
      </c>
      <c r="I3272" s="98">
        <v>3404.9277777777779</v>
      </c>
      <c r="J3272" s="98">
        <f t="shared" si="373"/>
        <v>63.04258029513889</v>
      </c>
      <c r="K3272" s="98">
        <v>0</v>
      </c>
      <c r="L3272" s="98">
        <f t="shared" si="374"/>
        <v>374.01213564495248</v>
      </c>
      <c r="M3272" s="98">
        <f t="shared" si="369"/>
        <v>373.13530233700044</v>
      </c>
      <c r="N3272" s="98">
        <v>6198.047381184896</v>
      </c>
      <c r="O3272" s="98">
        <v>7156.2891666666665</v>
      </c>
      <c r="P3272" s="98">
        <v>395.65990740736328</v>
      </c>
      <c r="Q3272" s="98">
        <v>21.647771762410798</v>
      </c>
      <c r="R3272" s="98">
        <f t="shared" si="371"/>
        <v>22.647970252728076</v>
      </c>
      <c r="S3272" s="98">
        <f t="shared" si="375"/>
        <v>1298.8663057446479</v>
      </c>
      <c r="T3272" s="101">
        <v>8.1357644099022988</v>
      </c>
    </row>
    <row r="3273" spans="2:20" x14ac:dyDescent="0.2">
      <c r="B3273" s="100">
        <v>43797.166666666664</v>
      </c>
      <c r="C3273" s="98">
        <v>6.6548319174525226</v>
      </c>
      <c r="D3273" s="98">
        <f t="shared" si="372"/>
        <v>10.172731675958934</v>
      </c>
      <c r="E3273" s="98">
        <v>59.957027777779018</v>
      </c>
      <c r="F3273" s="98">
        <f t="shared" si="370"/>
        <v>75.724996595025999</v>
      </c>
      <c r="G3273" s="98">
        <v>15065.778457231787</v>
      </c>
      <c r="H3273" s="98">
        <v>20.375810185184591</v>
      </c>
      <c r="I3273" s="98">
        <v>4784.7669407405128</v>
      </c>
      <c r="J3273" s="98">
        <f t="shared" si="373"/>
        <v>39.581217592594427</v>
      </c>
      <c r="K3273" s="98">
        <v>0</v>
      </c>
      <c r="L3273" s="98">
        <f t="shared" si="374"/>
        <v>373.95620606555127</v>
      </c>
      <c r="M3273" s="98">
        <f t="shared" si="369"/>
        <v>373.3125637803808</v>
      </c>
      <c r="N3273" s="98">
        <v>5819.7378934733069</v>
      </c>
      <c r="O3273" s="98">
        <v>7153.4233333333332</v>
      </c>
      <c r="P3273" s="98">
        <v>396.07986111113183</v>
      </c>
      <c r="Q3273" s="98">
        <v>22.123655045580559</v>
      </c>
      <c r="R3273" s="98">
        <f t="shared" si="371"/>
        <v>22.4753905223115</v>
      </c>
      <c r="S3273" s="98">
        <f t="shared" si="375"/>
        <v>1327.4193027348335</v>
      </c>
      <c r="T3273" s="101">
        <v>7.2536772683376496</v>
      </c>
    </row>
    <row r="3274" spans="2:20" x14ac:dyDescent="0.2">
      <c r="B3274" s="100">
        <v>43797.208333333336</v>
      </c>
      <c r="C3274" s="98">
        <v>6.0955977058410644</v>
      </c>
      <c r="D3274" s="98">
        <f t="shared" si="372"/>
        <v>10.187280519648835</v>
      </c>
      <c r="E3274" s="98">
        <v>76.916111111111107</v>
      </c>
      <c r="F3274" s="98">
        <f t="shared" si="370"/>
        <v>76.402612335767088</v>
      </c>
      <c r="G3274" s="98">
        <v>19349.094648148694</v>
      </c>
      <c r="H3274" s="98">
        <v>27.204676649305554</v>
      </c>
      <c r="I3274" s="98">
        <v>6182.564221173955</v>
      </c>
      <c r="J3274" s="98">
        <f t="shared" si="373"/>
        <v>49.711434461805553</v>
      </c>
      <c r="K3274" s="98">
        <v>0</v>
      </c>
      <c r="L3274" s="98">
        <f t="shared" si="374"/>
        <v>372.52496887373013</v>
      </c>
      <c r="M3274" s="98">
        <f t="shared" si="369"/>
        <v>373.35829303674655</v>
      </c>
      <c r="N3274" s="98">
        <v>5541.4270043945317</v>
      </c>
      <c r="O3274" s="98">
        <v>7156.3391666666666</v>
      </c>
      <c r="P3274" s="98">
        <v>396.0907407407297</v>
      </c>
      <c r="Q3274" s="98">
        <v>23.565771866999565</v>
      </c>
      <c r="R3274" s="98">
        <f t="shared" si="371"/>
        <v>22.444792438782908</v>
      </c>
      <c r="S3274" s="98">
        <f t="shared" si="375"/>
        <v>1413.9463120199739</v>
      </c>
      <c r="T3274" s="101">
        <v>6.8478166500727333</v>
      </c>
    </row>
    <row r="3275" spans="2:20" x14ac:dyDescent="0.2">
      <c r="B3275" s="100">
        <v>43797.25</v>
      </c>
      <c r="C3275" s="98">
        <v>5.902336335004204</v>
      </c>
      <c r="D3275" s="98">
        <f t="shared" si="372"/>
        <v>10.197772217469337</v>
      </c>
      <c r="E3275" s="98">
        <v>61.086944444444441</v>
      </c>
      <c r="F3275" s="98">
        <f t="shared" si="370"/>
        <v>75.17622730490335</v>
      </c>
      <c r="G3275" s="98">
        <v>23052.409301347467</v>
      </c>
      <c r="H3275" s="98">
        <v>27.124381510416665</v>
      </c>
      <c r="I3275" s="98">
        <v>7553.5766666666668</v>
      </c>
      <c r="J3275" s="98">
        <f t="shared" si="373"/>
        <v>33.962562934027773</v>
      </c>
      <c r="K3275" s="98">
        <v>0</v>
      </c>
      <c r="L3275" s="98">
        <f t="shared" si="374"/>
        <v>374.19969814271144</v>
      </c>
      <c r="M3275" s="98">
        <f t="shared" si="369"/>
        <v>373.71936094505446</v>
      </c>
      <c r="N3275" s="98">
        <v>5512.5915299479166</v>
      </c>
      <c r="O3275" s="98">
        <v>7149.8525</v>
      </c>
      <c r="P3275" s="98">
        <v>396.31157407408784</v>
      </c>
      <c r="Q3275" s="98">
        <v>22.111875931376385</v>
      </c>
      <c r="R3275" s="98">
        <f t="shared" si="371"/>
        <v>22.111104931710102</v>
      </c>
      <c r="S3275" s="98">
        <f t="shared" si="375"/>
        <v>1326.712555882583</v>
      </c>
      <c r="T3275" s="101">
        <v>6.7070865756015214</v>
      </c>
    </row>
    <row r="3276" spans="2:20" x14ac:dyDescent="0.2">
      <c r="B3276" s="100">
        <v>43797.291666666664</v>
      </c>
      <c r="C3276" s="98">
        <v>5.9403475876213312</v>
      </c>
      <c r="D3276" s="98">
        <f t="shared" si="372"/>
        <v>10.19598911908596</v>
      </c>
      <c r="E3276" s="98">
        <v>73.73833333333333</v>
      </c>
      <c r="F3276" s="98">
        <f t="shared" si="370"/>
        <v>74.89342997093182</v>
      </c>
      <c r="G3276" s="98">
        <v>27708.650854699878</v>
      </c>
      <c r="H3276" s="98">
        <v>20.395073784722221</v>
      </c>
      <c r="I3276" s="98">
        <v>8942.7611000003835</v>
      </c>
      <c r="J3276" s="98">
        <f t="shared" si="373"/>
        <v>53.343259548611108</v>
      </c>
      <c r="K3276" s="98">
        <v>0</v>
      </c>
      <c r="L3276" s="98">
        <f t="shared" si="374"/>
        <v>374.49987402969765</v>
      </c>
      <c r="M3276" s="98">
        <f t="shared" si="369"/>
        <v>373.86251898479026</v>
      </c>
      <c r="N3276" s="98">
        <v>5557.9230712890621</v>
      </c>
      <c r="O3276" s="98">
        <v>7152.0950000000003</v>
      </c>
      <c r="P3276" s="98">
        <v>395.74416666666667</v>
      </c>
      <c r="Q3276" s="98">
        <v>21.244292636969025</v>
      </c>
      <c r="R3276" s="98">
        <f t="shared" si="371"/>
        <v>21.967004890945315</v>
      </c>
      <c r="S3276" s="98">
        <f t="shared" si="375"/>
        <v>1274.6575582181415</v>
      </c>
      <c r="T3276" s="101">
        <v>6.8358593719490779</v>
      </c>
    </row>
    <row r="3277" spans="2:20" x14ac:dyDescent="0.2">
      <c r="B3277" s="100">
        <v>43797.333333333336</v>
      </c>
      <c r="C3277" s="98">
        <v>6.2939767855348245</v>
      </c>
      <c r="D3277" s="98">
        <f t="shared" si="372"/>
        <v>10.1698745893594</v>
      </c>
      <c r="E3277" s="98">
        <v>74.665787878789843</v>
      </c>
      <c r="F3277" s="98">
        <f t="shared" si="370"/>
        <v>76.080638725140645</v>
      </c>
      <c r="G3277" s="98">
        <v>31241.154336529042</v>
      </c>
      <c r="H3277" s="98">
        <v>27.253428819444444</v>
      </c>
      <c r="I3277" s="98">
        <v>10332.81063046101</v>
      </c>
      <c r="J3277" s="98">
        <f t="shared" si="373"/>
        <v>47.412359059345398</v>
      </c>
      <c r="K3277" s="98">
        <v>0</v>
      </c>
      <c r="L3277" s="98">
        <f t="shared" si="374"/>
        <v>376.50339393038405</v>
      </c>
      <c r="M3277" s="98">
        <f t="shared" si="369"/>
        <v>374.06141380917103</v>
      </c>
      <c r="N3277" s="98">
        <v>5778.7815970865886</v>
      </c>
      <c r="O3277" s="98">
        <v>7153.1916666666666</v>
      </c>
      <c r="P3277" s="98">
        <v>395.61805555555554</v>
      </c>
      <c r="Q3277" s="98">
        <v>19.114661625171493</v>
      </c>
      <c r="R3277" s="98">
        <f t="shared" si="371"/>
        <v>21.771873569650936</v>
      </c>
      <c r="S3277" s="98">
        <f t="shared" si="375"/>
        <v>1146.8796975102896</v>
      </c>
      <c r="T3277" s="101">
        <v>6.999583458257483</v>
      </c>
    </row>
    <row r="3278" spans="2:20" x14ac:dyDescent="0.2">
      <c r="B3278" s="100">
        <v>43797.375</v>
      </c>
      <c r="C3278" s="98">
        <v>7.5260733927620782</v>
      </c>
      <c r="D3278" s="98">
        <f t="shared" si="372"/>
        <v>10.108318344410629</v>
      </c>
      <c r="E3278" s="98">
        <v>45.488611111111112</v>
      </c>
      <c r="F3278" s="98">
        <f t="shared" si="370"/>
        <v>74.710835484399908</v>
      </c>
      <c r="G3278" s="98">
        <v>35413.077777777777</v>
      </c>
      <c r="H3278" s="98">
        <v>27.163997395833334</v>
      </c>
      <c r="I3278" s="98">
        <v>11702.643333333333</v>
      </c>
      <c r="J3278" s="98">
        <f t="shared" si="373"/>
        <v>18.324613715277778</v>
      </c>
      <c r="K3278" s="98">
        <v>0</v>
      </c>
      <c r="L3278" s="98">
        <f t="shared" si="374"/>
        <v>374.60261019478241</v>
      </c>
      <c r="M3278" s="98">
        <f t="shared" si="369"/>
        <v>374.30316304709618</v>
      </c>
      <c r="N3278" s="98">
        <v>6611.9557486979165</v>
      </c>
      <c r="O3278" s="98">
        <v>7151.9825000000001</v>
      </c>
      <c r="P3278" s="98">
        <v>395.7211111111111</v>
      </c>
      <c r="Q3278" s="98">
        <v>21.118500916328696</v>
      </c>
      <c r="R3278" s="98">
        <f t="shared" si="371"/>
        <v>21.526011677405794</v>
      </c>
      <c r="S3278" s="98">
        <f t="shared" si="375"/>
        <v>1267.1100549797218</v>
      </c>
      <c r="T3278" s="101">
        <v>7.8053348347769091</v>
      </c>
    </row>
    <row r="3279" spans="2:20" x14ac:dyDescent="0.2">
      <c r="B3279" s="100">
        <v>43797.416666666664</v>
      </c>
      <c r="C3279" s="98">
        <v>9.8101760290943396</v>
      </c>
      <c r="D3279" s="98">
        <f t="shared" si="372"/>
        <v>10.026108705033355</v>
      </c>
      <c r="E3279" s="98">
        <v>85.452777777777783</v>
      </c>
      <c r="F3279" s="98">
        <f t="shared" si="370"/>
        <v>76.091765268350301</v>
      </c>
      <c r="G3279" s="98">
        <v>39311.421164024738</v>
      </c>
      <c r="H3279" s="98">
        <v>20.338321035878067</v>
      </c>
      <c r="I3279" s="98">
        <v>13099.242786111376</v>
      </c>
      <c r="J3279" s="98">
        <f t="shared" si="373"/>
        <v>65.114456741899716</v>
      </c>
      <c r="K3279" s="98">
        <v>0</v>
      </c>
      <c r="L3279" s="98">
        <f t="shared" si="374"/>
        <v>373.9699760202119</v>
      </c>
      <c r="M3279" s="98">
        <f t="shared" si="369"/>
        <v>374.38066475288883</v>
      </c>
      <c r="N3279" s="98">
        <v>8120.8420593261717</v>
      </c>
      <c r="O3279" s="98">
        <v>7158.8924999999999</v>
      </c>
      <c r="P3279" s="98">
        <v>395.8087037036899</v>
      </c>
      <c r="Q3279" s="98">
        <v>21.838727683477984</v>
      </c>
      <c r="R3279" s="98">
        <f t="shared" si="371"/>
        <v>21.454338259836486</v>
      </c>
      <c r="S3279" s="98">
        <f t="shared" si="375"/>
        <v>1310.323661008679</v>
      </c>
      <c r="T3279" s="101">
        <v>9.7186308806213653</v>
      </c>
    </row>
    <row r="3280" spans="2:20" x14ac:dyDescent="0.2">
      <c r="B3280" s="100">
        <v>43797.458333333336</v>
      </c>
      <c r="C3280" s="98">
        <v>12.070398323712741</v>
      </c>
      <c r="D3280" s="98">
        <f t="shared" si="372"/>
        <v>9.9927389651130962</v>
      </c>
      <c r="E3280" s="98">
        <v>65.422592592603635</v>
      </c>
      <c r="F3280" s="98">
        <f t="shared" si="370"/>
        <v>75.439536294584926</v>
      </c>
      <c r="G3280" s="98">
        <v>43722.544130826325</v>
      </c>
      <c r="H3280" s="98">
        <v>27.159223090277777</v>
      </c>
      <c r="I3280" s="98">
        <v>14478.3742253685</v>
      </c>
      <c r="J3280" s="98">
        <f t="shared" si="373"/>
        <v>38.263369502325858</v>
      </c>
      <c r="K3280" s="98">
        <v>0</v>
      </c>
      <c r="L3280" s="98">
        <f t="shared" si="374"/>
        <v>373.96295099702968</v>
      </c>
      <c r="M3280" s="98">
        <f t="shared" si="369"/>
        <v>374.41569399673403</v>
      </c>
      <c r="N3280" s="98">
        <v>9629.0004915364589</v>
      </c>
      <c r="O3280" s="98">
        <v>7165.0550000000003</v>
      </c>
      <c r="P3280" s="98">
        <v>395.8378703703483</v>
      </c>
      <c r="Q3280" s="98">
        <v>21.874919373318619</v>
      </c>
      <c r="R3280" s="98">
        <f t="shared" si="371"/>
        <v>21.412657781422343</v>
      </c>
      <c r="S3280" s="98">
        <f t="shared" si="375"/>
        <v>1312.4951623991171</v>
      </c>
      <c r="T3280" s="101">
        <v>11.861876071883986</v>
      </c>
    </row>
    <row r="3281" spans="2:20" x14ac:dyDescent="0.2">
      <c r="B3281" s="100">
        <v>43797.5</v>
      </c>
      <c r="C3281" s="98">
        <v>13.133568363189697</v>
      </c>
      <c r="D3281" s="98">
        <f t="shared" si="372"/>
        <v>9.9898514963703455</v>
      </c>
      <c r="E3281" s="98">
        <v>88.30413888892366</v>
      </c>
      <c r="F3281" s="98">
        <f t="shared" si="370"/>
        <v>76.680389303846468</v>
      </c>
      <c r="G3281" s="98">
        <v>48550.149416666187</v>
      </c>
      <c r="H3281" s="98">
        <v>24.056315104166668</v>
      </c>
      <c r="I3281" s="98">
        <v>15850.428333333333</v>
      </c>
      <c r="J3281" s="98">
        <f t="shared" si="373"/>
        <v>64.247823784756989</v>
      </c>
      <c r="K3281" s="98">
        <v>0</v>
      </c>
      <c r="L3281" s="98">
        <f t="shared" si="374"/>
        <v>372.89468780179612</v>
      </c>
      <c r="M3281" s="98">
        <f t="shared" si="369"/>
        <v>374.40711292822516</v>
      </c>
      <c r="N3281" s="98">
        <v>10432.44743001302</v>
      </c>
      <c r="O3281" s="98">
        <v>7179.3533333333335</v>
      </c>
      <c r="P3281" s="98">
        <v>395.73613425922889</v>
      </c>
      <c r="Q3281" s="98">
        <v>22.841446457432792</v>
      </c>
      <c r="R3281" s="98">
        <f t="shared" si="371"/>
        <v>21.421004474930275</v>
      </c>
      <c r="S3281" s="98">
        <f t="shared" si="375"/>
        <v>1370.4867874459676</v>
      </c>
      <c r="T3281" s="101">
        <v>13.504582625826201</v>
      </c>
    </row>
    <row r="3282" spans="2:20" x14ac:dyDescent="0.2">
      <c r="B3282" s="100">
        <v>43797.541666666664</v>
      </c>
      <c r="C3282" s="98">
        <v>13.758968934482999</v>
      </c>
      <c r="D3282" s="98">
        <f t="shared" si="372"/>
        <v>10.01484999853505</v>
      </c>
      <c r="E3282" s="98">
        <v>45.999111111114424</v>
      </c>
      <c r="F3282" s="98">
        <f t="shared" si="370"/>
        <v>74.548072174216969</v>
      </c>
      <c r="G3282" s="98">
        <v>52593.119157086214</v>
      </c>
      <c r="H3282" s="98">
        <v>17.974576822916667</v>
      </c>
      <c r="I3282" s="98">
        <v>17088.031999999152</v>
      </c>
      <c r="J3282" s="98">
        <f t="shared" si="373"/>
        <v>28.024534288197756</v>
      </c>
      <c r="K3282" s="98">
        <v>0</v>
      </c>
      <c r="L3282" s="98">
        <f t="shared" si="374"/>
        <v>375.09242966931726</v>
      </c>
      <c r="M3282" s="98">
        <f t="shared" si="369"/>
        <v>374.34541040587754</v>
      </c>
      <c r="N3282" s="98">
        <v>10697.584220377605</v>
      </c>
      <c r="O3282" s="98">
        <v>7206.8608333333332</v>
      </c>
      <c r="P3282" s="98">
        <v>395.62888888888887</v>
      </c>
      <c r="Q3282" s="98">
        <v>20.536459219571618</v>
      </c>
      <c r="R3282" s="98">
        <f t="shared" si="371"/>
        <v>21.470484775055667</v>
      </c>
      <c r="S3282" s="98">
        <f t="shared" si="375"/>
        <v>1232.1875531742971</v>
      </c>
      <c r="T3282" s="101">
        <v>14.178296122166083</v>
      </c>
    </row>
    <row r="3283" spans="2:20" x14ac:dyDescent="0.2">
      <c r="B3283" s="100">
        <v>43797.583333333336</v>
      </c>
      <c r="C3283" s="98">
        <v>13.327537315244683</v>
      </c>
      <c r="D3283" s="98">
        <f t="shared" si="372"/>
        <v>10.026199995301168</v>
      </c>
      <c r="E3283" s="98">
        <v>101.97083333333333</v>
      </c>
      <c r="F3283" s="98">
        <f t="shared" si="370"/>
        <v>76.30189933471172</v>
      </c>
      <c r="G3283" s="98">
        <v>56835.451559458175</v>
      </c>
      <c r="H3283" s="98">
        <v>21.676076237486107</v>
      </c>
      <c r="I3283" s="98">
        <v>18231.770724026595</v>
      </c>
      <c r="J3283" s="98">
        <f t="shared" si="373"/>
        <v>80.294757095847217</v>
      </c>
      <c r="K3283" s="98">
        <v>0</v>
      </c>
      <c r="L3283" s="98">
        <f t="shared" si="374"/>
        <v>375.59333527749612</v>
      </c>
      <c r="M3283" s="98">
        <f t="shared" si="369"/>
        <v>374.26782776229044</v>
      </c>
      <c r="N3283" s="98">
        <v>10562.925384114584</v>
      </c>
      <c r="O3283" s="98">
        <v>7191.585</v>
      </c>
      <c r="P3283" s="98">
        <v>395.87334656082095</v>
      </c>
      <c r="Q3283" s="98">
        <v>20.280011283324825</v>
      </c>
      <c r="R3283" s="98">
        <f t="shared" si="371"/>
        <v>21.537639729047317</v>
      </c>
      <c r="S3283" s="98">
        <f t="shared" si="375"/>
        <v>1216.8006769994895</v>
      </c>
      <c r="T3283" s="101">
        <v>14.301179892179659</v>
      </c>
    </row>
    <row r="3284" spans="2:20" x14ac:dyDescent="0.2">
      <c r="B3284" s="100">
        <v>43797.625</v>
      </c>
      <c r="C3284" s="98">
        <v>13.030828579130402</v>
      </c>
      <c r="D3284" s="98">
        <f t="shared" si="372"/>
        <v>10.034136643703457</v>
      </c>
      <c r="E3284" s="98">
        <v>71.895277777777778</v>
      </c>
      <c r="F3284" s="98">
        <f t="shared" si="370"/>
        <v>75.385510445822817</v>
      </c>
      <c r="G3284" s="98">
        <v>62018.901088206505</v>
      </c>
      <c r="H3284" s="98">
        <v>21.731825086805557</v>
      </c>
      <c r="I3284" s="98">
        <v>19374.292222222222</v>
      </c>
      <c r="J3284" s="98">
        <f t="shared" si="373"/>
        <v>50.163452690972221</v>
      </c>
      <c r="K3284" s="98">
        <v>0</v>
      </c>
      <c r="L3284" s="98">
        <f t="shared" si="374"/>
        <v>374.18317037054646</v>
      </c>
      <c r="M3284" s="98">
        <f t="shared" si="369"/>
        <v>374.26162627903733</v>
      </c>
      <c r="N3284" s="98">
        <v>10257.484453125</v>
      </c>
      <c r="O3284" s="98">
        <v>7174.2358333333332</v>
      </c>
      <c r="P3284" s="98">
        <v>396.34212962961857</v>
      </c>
      <c r="Q3284" s="98">
        <v>22.158959259072113</v>
      </c>
      <c r="R3284" s="98">
        <f t="shared" si="371"/>
        <v>21.563623233904838</v>
      </c>
      <c r="S3284" s="98">
        <f t="shared" si="375"/>
        <v>1329.5375555443268</v>
      </c>
      <c r="T3284" s="101">
        <v>13.967011275291442</v>
      </c>
    </row>
    <row r="3285" spans="2:20" x14ac:dyDescent="0.2">
      <c r="B3285" s="100">
        <v>43797.666666666664</v>
      </c>
      <c r="C3285" s="98">
        <v>12.349119625443903</v>
      </c>
      <c r="D3285" s="98">
        <f t="shared" si="372"/>
        <v>10.033167873572788</v>
      </c>
      <c r="E3285" s="98">
        <v>93.924444444444447</v>
      </c>
      <c r="F3285" s="98">
        <f t="shared" si="370"/>
        <v>75.376665544336632</v>
      </c>
      <c r="G3285" s="98">
        <v>66999.925166667133</v>
      </c>
      <c r="H3285" s="98">
        <v>20.083365885416665</v>
      </c>
      <c r="I3285" s="98">
        <v>20518.658774074218</v>
      </c>
      <c r="J3285" s="98">
        <f t="shared" si="373"/>
        <v>73.841078559027778</v>
      </c>
      <c r="K3285" s="98">
        <v>0</v>
      </c>
      <c r="L3285" s="98">
        <f t="shared" si="374"/>
        <v>376.32978398728289</v>
      </c>
      <c r="M3285" s="98">
        <f t="shared" si="369"/>
        <v>374.32169252167847</v>
      </c>
      <c r="N3285" s="98">
        <v>9666.8790608723957</v>
      </c>
      <c r="O3285" s="98">
        <v>7166.0758333333333</v>
      </c>
      <c r="P3285" s="98">
        <v>395.82722222222225</v>
      </c>
      <c r="Q3285" s="98">
        <v>19.497438234939345</v>
      </c>
      <c r="R3285" s="98">
        <f t="shared" si="371"/>
        <v>21.498213507857802</v>
      </c>
      <c r="S3285" s="98">
        <f t="shared" si="375"/>
        <v>1169.8462940963607</v>
      </c>
      <c r="T3285" s="101">
        <v>13.269428667246798</v>
      </c>
    </row>
    <row r="3286" spans="2:20" x14ac:dyDescent="0.2">
      <c r="B3286" s="100">
        <v>43797.708333333336</v>
      </c>
      <c r="C3286" s="98">
        <v>11.419530639118619</v>
      </c>
      <c r="D3286" s="98">
        <f t="shared" si="372"/>
        <v>10.003787878762411</v>
      </c>
      <c r="E3286" s="98">
        <v>72.740873015837536</v>
      </c>
      <c r="F3286" s="98">
        <f t="shared" si="370"/>
        <v>74.442419512589126</v>
      </c>
      <c r="G3286" s="98">
        <v>71684.357978723841</v>
      </c>
      <c r="H3286" s="98">
        <v>18.117165798611111</v>
      </c>
      <c r="I3286" s="98">
        <v>21673.136881312927</v>
      </c>
      <c r="J3286" s="98">
        <f t="shared" si="373"/>
        <v>54.623707217226425</v>
      </c>
      <c r="K3286" s="98">
        <v>0</v>
      </c>
      <c r="L3286" s="98">
        <f t="shared" si="374"/>
        <v>373.88045020898971</v>
      </c>
      <c r="M3286" s="98">
        <f t="shared" si="369"/>
        <v>374.35268412039142</v>
      </c>
      <c r="N3286" s="98">
        <v>9086.3281013997403</v>
      </c>
      <c r="O3286" s="98">
        <v>7164.8308333333334</v>
      </c>
      <c r="P3286" s="98">
        <v>395.71749999999997</v>
      </c>
      <c r="Q3286" s="98">
        <v>21.837049791010276</v>
      </c>
      <c r="R3286" s="98">
        <f t="shared" si="371"/>
        <v>21.470578390626333</v>
      </c>
      <c r="S3286" s="98">
        <f t="shared" si="375"/>
        <v>1310.2229874606167</v>
      </c>
      <c r="T3286" s="101">
        <v>12.388622272963662</v>
      </c>
    </row>
    <row r="3287" spans="2:20" x14ac:dyDescent="0.2">
      <c r="B3287" s="100">
        <v>43797.75</v>
      </c>
      <c r="C3287" s="98">
        <v>10.739646757311291</v>
      </c>
      <c r="D3287" s="98">
        <f t="shared" si="372"/>
        <v>9.9662448587108035</v>
      </c>
      <c r="E3287" s="98">
        <v>93.124351851873925</v>
      </c>
      <c r="F3287" s="98">
        <f t="shared" si="370"/>
        <v>74.451207321231607</v>
      </c>
      <c r="G3287" s="98">
        <v>77147.190451388888</v>
      </c>
      <c r="H3287" s="98">
        <v>22.008322482638889</v>
      </c>
      <c r="I3287" s="98">
        <v>22822.224612915481</v>
      </c>
      <c r="J3287" s="98">
        <f t="shared" si="373"/>
        <v>71.116029369235036</v>
      </c>
      <c r="K3287" s="98">
        <v>0</v>
      </c>
      <c r="L3287" s="98">
        <f t="shared" si="374"/>
        <v>374.47825036824509</v>
      </c>
      <c r="M3287" s="98">
        <f t="shared" si="369"/>
        <v>374.31023934279938</v>
      </c>
      <c r="N3287" s="98">
        <v>8618.9074914550783</v>
      </c>
      <c r="O3287" s="98">
        <v>7166.1733333333332</v>
      </c>
      <c r="P3287" s="98">
        <v>396.24347222222224</v>
      </c>
      <c r="Q3287" s="98">
        <v>21.76522185397716</v>
      </c>
      <c r="R3287" s="98">
        <f t="shared" si="371"/>
        <v>21.526670930564975</v>
      </c>
      <c r="S3287" s="98">
        <f t="shared" si="375"/>
        <v>1305.9133112386296</v>
      </c>
      <c r="T3287" s="101">
        <v>11.531606217590161</v>
      </c>
    </row>
    <row r="3288" spans="2:20" x14ac:dyDescent="0.2">
      <c r="B3288" s="100">
        <v>43797.791666666664</v>
      </c>
      <c r="C3288" s="98">
        <v>10.157384957949656</v>
      </c>
      <c r="D3288" s="98">
        <f t="shared" si="372"/>
        <v>9.9149668841626539</v>
      </c>
      <c r="E3288" s="98">
        <v>87.17925925925374</v>
      </c>
      <c r="F3288" s="98">
        <f t="shared" si="370"/>
        <v>75.478248216293125</v>
      </c>
      <c r="G3288" s="98">
        <v>81638.818086422281</v>
      </c>
      <c r="H3288" s="98">
        <v>22.001269531249999</v>
      </c>
      <c r="I3288" s="98">
        <v>23960.519444444446</v>
      </c>
      <c r="J3288" s="98">
        <f t="shared" si="373"/>
        <v>65.177989728003737</v>
      </c>
      <c r="K3288" s="98">
        <v>0</v>
      </c>
      <c r="L3288" s="98">
        <f t="shared" si="374"/>
        <v>374.4446244282787</v>
      </c>
      <c r="M3288" s="98">
        <f t="shared" si="369"/>
        <v>374.31558332702571</v>
      </c>
      <c r="N3288" s="98">
        <v>8306.6844852701815</v>
      </c>
      <c r="O3288" s="98">
        <v>7167.916666666667</v>
      </c>
      <c r="P3288" s="98">
        <v>395.77912037037311</v>
      </c>
      <c r="Q3288" s="98">
        <v>21.334495942094428</v>
      </c>
      <c r="R3288" s="98">
        <f t="shared" si="371"/>
        <v>21.519450017326403</v>
      </c>
      <c r="S3288" s="98">
        <f t="shared" si="375"/>
        <v>1280.0697565256658</v>
      </c>
      <c r="T3288" s="101">
        <v>11.171963829308904</v>
      </c>
    </row>
    <row r="3289" spans="2:20" x14ac:dyDescent="0.2">
      <c r="B3289" s="100">
        <v>43797.833333333336</v>
      </c>
      <c r="C3289" s="98">
        <v>9.573787429193553</v>
      </c>
      <c r="D3289" s="98">
        <f t="shared" si="372"/>
        <v>9.8421743578021204</v>
      </c>
      <c r="E3289" s="98">
        <v>58.773611111111109</v>
      </c>
      <c r="F3289" s="98">
        <f t="shared" si="370"/>
        <v>74.014687259502068</v>
      </c>
      <c r="G3289" s="98">
        <v>86707.497222222228</v>
      </c>
      <c r="H3289" s="98">
        <v>20.265028211805557</v>
      </c>
      <c r="I3289" s="98">
        <v>25108.022803703712</v>
      </c>
      <c r="J3289" s="98">
        <f t="shared" si="373"/>
        <v>38.508582899305551</v>
      </c>
      <c r="K3289" s="98">
        <v>0</v>
      </c>
      <c r="L3289" s="98">
        <f t="shared" si="374"/>
        <v>374.24518751007764</v>
      </c>
      <c r="M3289" s="98">
        <f t="shared" si="369"/>
        <v>374.33446058350484</v>
      </c>
      <c r="N3289" s="98">
        <v>7792.7888822428386</v>
      </c>
      <c r="O3289" s="98">
        <v>7163.9891666666663</v>
      </c>
      <c r="P3289" s="98">
        <v>395.74222222222221</v>
      </c>
      <c r="Q3289" s="98">
        <v>21.497034712144586</v>
      </c>
      <c r="R3289" s="98">
        <f t="shared" si="371"/>
        <v>21.509619828748701</v>
      </c>
      <c r="S3289" s="98">
        <f t="shared" si="375"/>
        <v>1289.8220827286752</v>
      </c>
      <c r="T3289" s="101">
        <v>10.305767157693465</v>
      </c>
    </row>
    <row r="3290" spans="2:20" x14ac:dyDescent="0.2">
      <c r="B3290" s="100">
        <v>43797.875</v>
      </c>
      <c r="C3290" s="98">
        <v>9.4751216811603971</v>
      </c>
      <c r="D3290" s="98">
        <f t="shared" si="372"/>
        <v>9.7583129789844723</v>
      </c>
      <c r="E3290" s="98">
        <v>92.87222222222222</v>
      </c>
      <c r="F3290" s="98">
        <f t="shared" si="370"/>
        <v>75.207823833576143</v>
      </c>
      <c r="G3290" s="98">
        <v>91160.822540982757</v>
      </c>
      <c r="H3290" s="98">
        <v>18.234244791666665</v>
      </c>
      <c r="I3290" s="98">
        <v>26259.663227513764</v>
      </c>
      <c r="J3290" s="98">
        <f t="shared" si="373"/>
        <v>74.637977430555551</v>
      </c>
      <c r="K3290" s="98">
        <v>0</v>
      </c>
      <c r="L3290" s="98">
        <f t="shared" si="374"/>
        <v>375.30532779371163</v>
      </c>
      <c r="M3290" s="98">
        <f t="shared" si="369"/>
        <v>374.38077684526229</v>
      </c>
      <c r="N3290" s="98">
        <v>7744.8318143717452</v>
      </c>
      <c r="O3290" s="98">
        <v>7165.4266666666663</v>
      </c>
      <c r="P3290" s="98">
        <v>395.89703703694875</v>
      </c>
      <c r="Q3290" s="98">
        <v>20.591709243237144</v>
      </c>
      <c r="R3290" s="98">
        <f t="shared" si="371"/>
        <v>21.452759585504364</v>
      </c>
      <c r="S3290" s="98">
        <f t="shared" si="375"/>
        <v>1235.5025545942287</v>
      </c>
      <c r="T3290" s="101">
        <v>10.090144483574356</v>
      </c>
    </row>
    <row r="3291" spans="2:20" x14ac:dyDescent="0.2">
      <c r="B3291" s="100">
        <v>43797.916666666664</v>
      </c>
      <c r="C3291" s="98">
        <v>9.3432032725306158</v>
      </c>
      <c r="D3291" s="98">
        <f t="shared" si="372"/>
        <v>9.6817406955396415</v>
      </c>
      <c r="E3291" s="98">
        <v>68.926510416666673</v>
      </c>
      <c r="F3291" s="98">
        <f t="shared" si="370"/>
        <v>74.527423804640947</v>
      </c>
      <c r="G3291" s="98">
        <v>95990.230202019738</v>
      </c>
      <c r="H3291" s="98">
        <v>22.011870659722224</v>
      </c>
      <c r="I3291" s="98">
        <v>27403.651073141693</v>
      </c>
      <c r="J3291" s="98">
        <f t="shared" si="373"/>
        <v>46.914639756944453</v>
      </c>
      <c r="K3291" s="98">
        <v>0</v>
      </c>
      <c r="L3291" s="98">
        <f t="shared" si="374"/>
        <v>374.82997827149097</v>
      </c>
      <c r="M3291" s="98">
        <f t="shared" ref="M3291:M3354" si="376">AVERAGE(L3268:L3291)</f>
        <v>374.42943590746904</v>
      </c>
      <c r="N3291" s="98">
        <v>7665.1200333658853</v>
      </c>
      <c r="O3291" s="98">
        <v>7167.3050000000003</v>
      </c>
      <c r="P3291" s="98">
        <v>395.70416666666665</v>
      </c>
      <c r="Q3291" s="98">
        <v>20.874188395175668</v>
      </c>
      <c r="R3291" s="98">
        <f t="shared" si="371"/>
        <v>21.416231117432801</v>
      </c>
      <c r="S3291" s="98">
        <f t="shared" si="375"/>
        <v>1252.4513037105401</v>
      </c>
      <c r="T3291" s="101">
        <v>9.9509170096427102</v>
      </c>
    </row>
    <row r="3292" spans="2:20" x14ac:dyDescent="0.2">
      <c r="B3292" s="100">
        <v>43797.958333333336</v>
      </c>
      <c r="C3292" s="98">
        <v>9.3051734145407359</v>
      </c>
      <c r="D3292" s="98">
        <f t="shared" si="372"/>
        <v>9.6229890968470855</v>
      </c>
      <c r="E3292" s="98">
        <v>89.456825396849055</v>
      </c>
      <c r="F3292" s="98">
        <f t="shared" si="370"/>
        <v>75.452962825805969</v>
      </c>
      <c r="G3292" s="98">
        <v>100766.99097222222</v>
      </c>
      <c r="H3292" s="98">
        <v>21.963769531250001</v>
      </c>
      <c r="I3292" s="98">
        <v>28548.720555555556</v>
      </c>
      <c r="J3292" s="98">
        <f t="shared" si="373"/>
        <v>67.493055865599047</v>
      </c>
      <c r="K3292" s="98">
        <v>0</v>
      </c>
      <c r="L3292" s="98">
        <f t="shared" si="374"/>
        <v>374.03527920689015</v>
      </c>
      <c r="M3292" s="98">
        <f t="shared" si="376"/>
        <v>374.48137601690422</v>
      </c>
      <c r="N3292" s="98">
        <v>7620.9238321940102</v>
      </c>
      <c r="O3292" s="98">
        <v>7163.8783333333331</v>
      </c>
      <c r="P3292" s="98">
        <v>395.59342592597005</v>
      </c>
      <c r="Q3292" s="98">
        <v>21.558146719079879</v>
      </c>
      <c r="R3292" s="98">
        <f t="shared" si="371"/>
        <v>21.366366625283408</v>
      </c>
      <c r="S3292" s="98">
        <f t="shared" si="375"/>
        <v>1293.4888031447927</v>
      </c>
      <c r="T3292" s="101">
        <v>9.9518867597315044</v>
      </c>
    </row>
    <row r="3293" spans="2:20" x14ac:dyDescent="0.2">
      <c r="B3293" s="100">
        <v>43798</v>
      </c>
      <c r="C3293" s="98">
        <v>9.0463136904107202</v>
      </c>
      <c r="D3293" s="98">
        <f t="shared" si="372"/>
        <v>9.5763126414337858</v>
      </c>
      <c r="E3293" s="98">
        <v>67.787777777777777</v>
      </c>
      <c r="F3293" s="98">
        <f t="shared" ref="F3293:F3356" si="377">AVERAGE(E3270:E3293)</f>
        <v>74.98908936901492</v>
      </c>
      <c r="G3293" s="98">
        <v>105149.15969697555</v>
      </c>
      <c r="H3293" s="98">
        <v>20.239116753472221</v>
      </c>
      <c r="I3293" s="98">
        <v>29690.18058981483</v>
      </c>
      <c r="J3293" s="98">
        <f t="shared" si="373"/>
        <v>47.548661024305559</v>
      </c>
      <c r="K3293" s="98">
        <v>0</v>
      </c>
      <c r="L3293" s="98">
        <f t="shared" si="374"/>
        <v>373.77176630796032</v>
      </c>
      <c r="M3293" s="98">
        <f t="shared" si="376"/>
        <v>374.54865625157595</v>
      </c>
      <c r="N3293" s="98">
        <v>7475.8583935546876</v>
      </c>
      <c r="O3293" s="98">
        <v>7161.4375</v>
      </c>
      <c r="P3293" s="98">
        <v>395.75778806584367</v>
      </c>
      <c r="Q3293" s="98">
        <v>21.986021757883329</v>
      </c>
      <c r="R3293" s="98">
        <f t="shared" ref="R3293:R3356" si="378">AVERAGE(Q3270:Q3293)</f>
        <v>21.299862282243989</v>
      </c>
      <c r="S3293" s="98">
        <f t="shared" si="375"/>
        <v>1319.1613054729996</v>
      </c>
      <c r="T3293" s="101">
        <v>9.8414464974568947</v>
      </c>
    </row>
    <row r="3294" spans="2:20" x14ac:dyDescent="0.2">
      <c r="B3294" s="100">
        <v>43798.041666666664</v>
      </c>
      <c r="C3294" s="98">
        <v>8.4549054435449786</v>
      </c>
      <c r="D3294" s="98">
        <f t="shared" si="372"/>
        <v>9.5341775575744467</v>
      </c>
      <c r="E3294" s="98">
        <v>90.672499999999999</v>
      </c>
      <c r="F3294" s="98">
        <f t="shared" si="377"/>
        <v>75.281878720866771</v>
      </c>
      <c r="G3294" s="98">
        <v>3309.3888888888887</v>
      </c>
      <c r="H3294" s="98">
        <v>18.163791232638889</v>
      </c>
      <c r="I3294" s="98">
        <v>650.51049242403769</v>
      </c>
      <c r="J3294" s="98">
        <f t="shared" si="373"/>
        <v>72.508708767361114</v>
      </c>
      <c r="K3294" s="98">
        <v>0</v>
      </c>
      <c r="L3294" s="98">
        <f t="shared" si="374"/>
        <v>374.26511481378645</v>
      </c>
      <c r="M3294" s="98">
        <f t="shared" si="376"/>
        <v>374.51169531374035</v>
      </c>
      <c r="N3294" s="98">
        <v>7193.425738932292</v>
      </c>
      <c r="O3294" s="98">
        <v>7162.3783333333331</v>
      </c>
      <c r="P3294" s="98">
        <v>395.98240740723082</v>
      </c>
      <c r="Q3294" s="98">
        <v>21.717292593444387</v>
      </c>
      <c r="R3294" s="98">
        <f t="shared" si="378"/>
        <v>21.349844053406013</v>
      </c>
      <c r="S3294" s="98">
        <f t="shared" si="375"/>
        <v>1303.0375556066633</v>
      </c>
      <c r="T3294" s="101">
        <v>9.4835322324434923</v>
      </c>
    </row>
    <row r="3295" spans="2:20" x14ac:dyDescent="0.2">
      <c r="B3295" s="100">
        <v>43798.083333333336</v>
      </c>
      <c r="C3295" s="98">
        <v>7.6304725043594628</v>
      </c>
      <c r="D3295" s="98">
        <f t="shared" si="372"/>
        <v>9.509011278099802</v>
      </c>
      <c r="E3295" s="98">
        <v>82.069305555555559</v>
      </c>
      <c r="F3295" s="98">
        <f t="shared" si="377"/>
        <v>76.613863674570467</v>
      </c>
      <c r="G3295" s="98">
        <v>7183.6904444421662</v>
      </c>
      <c r="H3295" s="98">
        <v>21.983203124999999</v>
      </c>
      <c r="I3295" s="98">
        <v>1590.7749103939864</v>
      </c>
      <c r="J3295" s="98">
        <f t="shared" si="373"/>
        <v>60.086102430555556</v>
      </c>
      <c r="K3295" s="98">
        <v>0</v>
      </c>
      <c r="L3295" s="98">
        <f t="shared" si="374"/>
        <v>376.12123941967428</v>
      </c>
      <c r="M3295" s="98">
        <f t="shared" si="376"/>
        <v>374.48760163894144</v>
      </c>
      <c r="N3295" s="98">
        <v>6660.6511857096357</v>
      </c>
      <c r="O3295" s="98">
        <v>7159.604166666667</v>
      </c>
      <c r="P3295" s="98">
        <v>395.79194444444443</v>
      </c>
      <c r="Q3295" s="98">
        <v>19.670705024770157</v>
      </c>
      <c r="R3295" s="98">
        <f t="shared" si="378"/>
        <v>21.366098222032949</v>
      </c>
      <c r="S3295" s="98">
        <f t="shared" si="375"/>
        <v>1180.2423014862095</v>
      </c>
      <c r="T3295" s="101">
        <v>8.8011016323831353</v>
      </c>
    </row>
    <row r="3296" spans="2:20" x14ac:dyDescent="0.2">
      <c r="B3296" s="100">
        <v>43798.125</v>
      </c>
      <c r="C3296" s="98">
        <v>6.697293072065416</v>
      </c>
      <c r="D3296" s="98">
        <f t="shared" si="372"/>
        <v>9.4890247398625096</v>
      </c>
      <c r="E3296" s="98">
        <v>58.612222222222222</v>
      </c>
      <c r="F3296" s="98">
        <f t="shared" si="377"/>
        <v>75.293227100496395</v>
      </c>
      <c r="G3296" s="98">
        <v>12100.538888888888</v>
      </c>
      <c r="H3296" s="98">
        <v>21.934168836805554</v>
      </c>
      <c r="I3296" s="98">
        <v>2731.9305555555557</v>
      </c>
      <c r="J3296" s="98">
        <f t="shared" si="373"/>
        <v>36.678053385416668</v>
      </c>
      <c r="K3296" s="98">
        <v>0</v>
      </c>
      <c r="L3296" s="98">
        <f t="shared" si="374"/>
        <v>374.89090893320736</v>
      </c>
      <c r="M3296" s="98">
        <f t="shared" si="376"/>
        <v>374.52421719261866</v>
      </c>
      <c r="N3296" s="98">
        <v>5994.3398824055994</v>
      </c>
      <c r="O3296" s="98">
        <v>7158.46</v>
      </c>
      <c r="P3296" s="98">
        <v>395.49243055555553</v>
      </c>
      <c r="Q3296" s="98">
        <v>20.601521622348162</v>
      </c>
      <c r="R3296" s="98">
        <f t="shared" si="378"/>
        <v>21.322504466197007</v>
      </c>
      <c r="S3296" s="98">
        <f t="shared" si="375"/>
        <v>1236.0912973408897</v>
      </c>
      <c r="T3296" s="101">
        <v>7.7671308675885991</v>
      </c>
    </row>
    <row r="3297" spans="2:20" x14ac:dyDescent="0.2">
      <c r="B3297" s="100">
        <v>43798.166666666664</v>
      </c>
      <c r="C3297" s="98">
        <v>5.9722161100525408</v>
      </c>
      <c r="D3297" s="98">
        <f t="shared" si="372"/>
        <v>9.4605824145541764</v>
      </c>
      <c r="E3297" s="98">
        <v>87.261388888888888</v>
      </c>
      <c r="F3297" s="98">
        <f t="shared" si="377"/>
        <v>76.430908813459311</v>
      </c>
      <c r="G3297" s="98">
        <v>16335.999338062373</v>
      </c>
      <c r="H3297" s="98">
        <v>20.474505427170868</v>
      </c>
      <c r="I3297" s="98">
        <v>3875.5156555557087</v>
      </c>
      <c r="J3297" s="98">
        <f t="shared" si="373"/>
        <v>66.78688346171802</v>
      </c>
      <c r="K3297" s="98">
        <v>0</v>
      </c>
      <c r="L3297" s="98">
        <f t="shared" si="374"/>
        <v>375.90542213433321</v>
      </c>
      <c r="M3297" s="98">
        <f t="shared" si="376"/>
        <v>374.60543452881797</v>
      </c>
      <c r="N3297" s="98">
        <v>5562.8536031087242</v>
      </c>
      <c r="O3297" s="98">
        <v>7157.8841666666667</v>
      </c>
      <c r="P3297" s="98">
        <v>395.70953703708119</v>
      </c>
      <c r="Q3297" s="98">
        <v>19.804114902748001</v>
      </c>
      <c r="R3297" s="98">
        <f t="shared" si="378"/>
        <v>21.225856960245647</v>
      </c>
      <c r="S3297" s="98">
        <f t="shared" si="375"/>
        <v>1188.2468941648801</v>
      </c>
      <c r="T3297" s="101">
        <v>7.0553948975851135</v>
      </c>
    </row>
    <row r="3298" spans="2:20" x14ac:dyDescent="0.2">
      <c r="B3298" s="100">
        <v>43798.208333333336</v>
      </c>
      <c r="C3298" s="98">
        <v>5.6095219762830268</v>
      </c>
      <c r="D3298" s="98">
        <f t="shared" si="372"/>
        <v>9.4403292591559254</v>
      </c>
      <c r="E3298" s="98">
        <v>64.155416666666667</v>
      </c>
      <c r="F3298" s="98">
        <f t="shared" si="377"/>
        <v>75.89921321160746</v>
      </c>
      <c r="G3298" s="98">
        <v>20962.773777779472</v>
      </c>
      <c r="H3298" s="98">
        <v>18.182107204861111</v>
      </c>
      <c r="I3298" s="98">
        <v>5030.3590608470968</v>
      </c>
      <c r="J3298" s="98">
        <f t="shared" si="373"/>
        <v>45.973309461805556</v>
      </c>
      <c r="K3298" s="98">
        <v>0</v>
      </c>
      <c r="L3298" s="98">
        <f t="shared" si="374"/>
        <v>376.08338113862607</v>
      </c>
      <c r="M3298" s="98">
        <f t="shared" si="376"/>
        <v>374.75370170652201</v>
      </c>
      <c r="N3298" s="98">
        <v>5375.2590539550783</v>
      </c>
      <c r="O3298" s="98">
        <v>7168.7725</v>
      </c>
      <c r="P3298" s="98">
        <v>395.5936111111111</v>
      </c>
      <c r="Q3298" s="98">
        <v>19.510229972485039</v>
      </c>
      <c r="R3298" s="98">
        <f t="shared" si="378"/>
        <v>21.05687604797421</v>
      </c>
      <c r="S3298" s="98">
        <f t="shared" si="375"/>
        <v>1170.6137983491024</v>
      </c>
      <c r="T3298" s="101">
        <v>6.7337363884782988</v>
      </c>
    </row>
    <row r="3299" spans="2:20" x14ac:dyDescent="0.2">
      <c r="B3299" s="100">
        <v>43798.25</v>
      </c>
      <c r="C3299" s="98">
        <v>5.4367121453931517</v>
      </c>
      <c r="D3299" s="98">
        <f t="shared" si="372"/>
        <v>9.4209282512554644</v>
      </c>
      <c r="E3299" s="98">
        <v>84.521944444444443</v>
      </c>
      <c r="F3299" s="98">
        <f t="shared" si="377"/>
        <v>76.875671544940801</v>
      </c>
      <c r="G3299" s="98">
        <v>25374.129379630816</v>
      </c>
      <c r="H3299" s="98">
        <v>21.939453125</v>
      </c>
      <c r="I3299" s="98">
        <v>6173.8947540826102</v>
      </c>
      <c r="J3299" s="98">
        <f t="shared" si="373"/>
        <v>62.582491319444443</v>
      </c>
      <c r="K3299" s="98">
        <v>0</v>
      </c>
      <c r="L3299" s="98">
        <f t="shared" si="374"/>
        <v>373.26930685085142</v>
      </c>
      <c r="M3299" s="98">
        <f t="shared" si="376"/>
        <v>374.71493540269444</v>
      </c>
      <c r="N3299" s="98">
        <v>5209.8868896484373</v>
      </c>
      <c r="O3299" s="98">
        <v>7160.6833333333334</v>
      </c>
      <c r="P3299" s="98">
        <v>395.50141203700667</v>
      </c>
      <c r="Q3299" s="98">
        <v>22.232105186155273</v>
      </c>
      <c r="R3299" s="98">
        <f t="shared" si="378"/>
        <v>21.061885600256662</v>
      </c>
      <c r="S3299" s="98">
        <f t="shared" si="375"/>
        <v>1333.9263111693165</v>
      </c>
      <c r="T3299" s="101">
        <v>6.4495943429581049</v>
      </c>
    </row>
    <row r="3300" spans="2:20" x14ac:dyDescent="0.2">
      <c r="B3300" s="100">
        <v>43798.291666666664</v>
      </c>
      <c r="C3300" s="98">
        <v>5.5917567323505262</v>
      </c>
      <c r="D3300" s="98">
        <f t="shared" si="372"/>
        <v>9.4064036322858477</v>
      </c>
      <c r="E3300" s="98">
        <v>58.658611111111114</v>
      </c>
      <c r="F3300" s="98">
        <f t="shared" si="377"/>
        <v>76.24734978568155</v>
      </c>
      <c r="G3300" s="98">
        <v>29442.876425118844</v>
      </c>
      <c r="H3300" s="98">
        <v>22.106076388888887</v>
      </c>
      <c r="I3300" s="98">
        <v>7316.8158333333331</v>
      </c>
      <c r="J3300" s="98">
        <f t="shared" si="373"/>
        <v>36.552534722222227</v>
      </c>
      <c r="K3300" s="98">
        <v>0</v>
      </c>
      <c r="L3300" s="98">
        <f t="shared" si="374"/>
        <v>371.66407542209657</v>
      </c>
      <c r="M3300" s="98">
        <f t="shared" si="376"/>
        <v>374.59677712737772</v>
      </c>
      <c r="N3300" s="98">
        <v>5239.8918428548177</v>
      </c>
      <c r="O3300" s="98">
        <v>7158.1991666666663</v>
      </c>
      <c r="P3300" s="98">
        <v>395.81951388888888</v>
      </c>
      <c r="Q3300" s="98">
        <v>24.155438466792305</v>
      </c>
      <c r="R3300" s="98">
        <f t="shared" si="378"/>
        <v>21.183183343165968</v>
      </c>
      <c r="S3300" s="98">
        <f t="shared" si="375"/>
        <v>1449.3263080075383</v>
      </c>
      <c r="T3300" s="101">
        <v>6.431512318312727</v>
      </c>
    </row>
    <row r="3301" spans="2:20" x14ac:dyDescent="0.2">
      <c r="B3301" s="100">
        <v>43798.333333333336</v>
      </c>
      <c r="C3301" s="98">
        <v>6.1979687784925206</v>
      </c>
      <c r="D3301" s="98">
        <f t="shared" si="372"/>
        <v>9.4024032986590864</v>
      </c>
      <c r="E3301" s="98">
        <v>75.987222222222229</v>
      </c>
      <c r="F3301" s="98">
        <f t="shared" si="377"/>
        <v>76.302409549991225</v>
      </c>
      <c r="G3301" s="98">
        <v>33944.463095240593</v>
      </c>
      <c r="H3301" s="98">
        <v>20.166351996527776</v>
      </c>
      <c r="I3301" s="98">
        <v>8461.8113444444698</v>
      </c>
      <c r="J3301" s="98">
        <f t="shared" si="373"/>
        <v>55.820870225694449</v>
      </c>
      <c r="K3301" s="98">
        <v>0</v>
      </c>
      <c r="L3301" s="98">
        <f t="shared" si="374"/>
        <v>373.11591724699093</v>
      </c>
      <c r="M3301" s="98">
        <f t="shared" si="376"/>
        <v>374.4556322655697</v>
      </c>
      <c r="N3301" s="98">
        <v>5612.1052665201823</v>
      </c>
      <c r="O3301" s="98">
        <v>7158.2733333333335</v>
      </c>
      <c r="P3301" s="98">
        <v>395.27033950616914</v>
      </c>
      <c r="Q3301" s="98">
        <v>22.15442225917818</v>
      </c>
      <c r="R3301" s="98">
        <f t="shared" si="378"/>
        <v>21.309840036249582</v>
      </c>
      <c r="S3301" s="98">
        <f t="shared" si="375"/>
        <v>1329.2653355506907</v>
      </c>
      <c r="T3301" s="101">
        <v>6.7583860005912397</v>
      </c>
    </row>
    <row r="3302" spans="2:20" x14ac:dyDescent="0.2">
      <c r="B3302" s="100">
        <v>43798.375</v>
      </c>
      <c r="C3302" s="98">
        <v>7.3825589687625568</v>
      </c>
      <c r="D3302" s="98">
        <f t="shared" si="372"/>
        <v>9.396423530992438</v>
      </c>
      <c r="E3302" s="98">
        <v>73.152238562107087</v>
      </c>
      <c r="F3302" s="98">
        <f t="shared" si="377"/>
        <v>77.455060693782727</v>
      </c>
      <c r="G3302" s="98">
        <v>37392.051541429428</v>
      </c>
      <c r="H3302" s="98">
        <v>18.199934895833334</v>
      </c>
      <c r="I3302" s="98">
        <v>9620.7823015869981</v>
      </c>
      <c r="J3302" s="98">
        <f t="shared" si="373"/>
        <v>54.95230366627375</v>
      </c>
      <c r="K3302" s="98">
        <v>0</v>
      </c>
      <c r="L3302" s="98">
        <f t="shared" si="374"/>
        <v>376.48071027362687</v>
      </c>
      <c r="M3302" s="98">
        <f t="shared" si="376"/>
        <v>374.53388643552154</v>
      </c>
      <c r="N3302" s="98">
        <v>6311.0467496744795</v>
      </c>
      <c r="O3302" s="98">
        <v>7161.2841666666664</v>
      </c>
      <c r="P3302" s="98">
        <v>395.80726851851574</v>
      </c>
      <c r="Q3302" s="98">
        <v>19.326558244888858</v>
      </c>
      <c r="R3302" s="98">
        <f t="shared" si="378"/>
        <v>21.235175758272923</v>
      </c>
      <c r="S3302" s="98">
        <f t="shared" si="375"/>
        <v>1159.5934946933314</v>
      </c>
      <c r="T3302" s="101">
        <v>7.6208671499092855</v>
      </c>
    </row>
    <row r="3303" spans="2:20" x14ac:dyDescent="0.2">
      <c r="B3303" s="100">
        <v>43798.416666666664</v>
      </c>
      <c r="C3303" s="98">
        <v>9.4179417519583115</v>
      </c>
      <c r="D3303" s="98">
        <f t="shared" si="372"/>
        <v>9.380080436111772</v>
      </c>
      <c r="E3303" s="98">
        <v>47.967777777777776</v>
      </c>
      <c r="F3303" s="98">
        <f t="shared" si="377"/>
        <v>75.89318569378274</v>
      </c>
      <c r="G3303" s="98">
        <v>41776.960027777721</v>
      </c>
      <c r="H3303" s="98">
        <v>21.912727864583335</v>
      </c>
      <c r="I3303" s="98">
        <v>10762.043269383477</v>
      </c>
      <c r="J3303" s="98">
        <f t="shared" si="373"/>
        <v>26.055049913194441</v>
      </c>
      <c r="K3303" s="98">
        <v>0</v>
      </c>
      <c r="L3303" s="98">
        <f t="shared" si="374"/>
        <v>377.16737353956535</v>
      </c>
      <c r="M3303" s="98">
        <f t="shared" si="376"/>
        <v>374.66711133216131</v>
      </c>
      <c r="N3303" s="98">
        <v>7757.5095715332027</v>
      </c>
      <c r="O3303" s="98">
        <v>7165.3149999999996</v>
      </c>
      <c r="P3303" s="98">
        <v>395.75756172839965</v>
      </c>
      <c r="Q3303" s="98">
        <v>18.590188188834322</v>
      </c>
      <c r="R3303" s="98">
        <f t="shared" si="378"/>
        <v>21.099819945996103</v>
      </c>
      <c r="S3303" s="98">
        <f t="shared" si="375"/>
        <v>1115.4112913300594</v>
      </c>
      <c r="T3303" s="101">
        <v>9.3077574980709077</v>
      </c>
    </row>
    <row r="3304" spans="2:20" x14ac:dyDescent="0.2">
      <c r="B3304" s="100">
        <v>43798.458333333336</v>
      </c>
      <c r="C3304" s="98">
        <v>11.39595875573448</v>
      </c>
      <c r="D3304" s="98">
        <f t="shared" si="372"/>
        <v>9.3519787874460096</v>
      </c>
      <c r="E3304" s="98">
        <v>74.658055555555549</v>
      </c>
      <c r="F3304" s="98">
        <f t="shared" si="377"/>
        <v>76.277996650572405</v>
      </c>
      <c r="G3304" s="98">
        <v>45419.113376069203</v>
      </c>
      <c r="H3304" s="98">
        <v>21.961697048611111</v>
      </c>
      <c r="I3304" s="98">
        <v>11903.814166666667</v>
      </c>
      <c r="J3304" s="98">
        <f t="shared" si="373"/>
        <v>52.696358506944435</v>
      </c>
      <c r="K3304" s="98">
        <v>767.67468724901687</v>
      </c>
      <c r="L3304" s="98">
        <f t="shared" si="374"/>
        <v>374.45521614043247</v>
      </c>
      <c r="M3304" s="98">
        <f t="shared" si="376"/>
        <v>374.68762237980303</v>
      </c>
      <c r="N3304" s="98">
        <v>9130.2235091145831</v>
      </c>
      <c r="O3304" s="98">
        <v>7164.4825000000001</v>
      </c>
      <c r="P3304" s="98">
        <v>395.86138888888888</v>
      </c>
      <c r="Q3304" s="98">
        <v>21.406172748456399</v>
      </c>
      <c r="R3304" s="98">
        <f t="shared" si="378"/>
        <v>21.080288836626845</v>
      </c>
      <c r="S3304" s="98">
        <f t="shared" si="375"/>
        <v>1284.3703649073839</v>
      </c>
      <c r="T3304" s="101">
        <v>11.201755758590169</v>
      </c>
    </row>
    <row r="3305" spans="2:20" x14ac:dyDescent="0.2">
      <c r="B3305" s="100">
        <v>43798.5</v>
      </c>
      <c r="C3305" s="98">
        <v>12.229882681756733</v>
      </c>
      <c r="D3305" s="98">
        <f t="shared" si="372"/>
        <v>9.3143252173863029</v>
      </c>
      <c r="E3305" s="98">
        <v>53.320555555555558</v>
      </c>
      <c r="F3305" s="98">
        <f t="shared" si="377"/>
        <v>74.820347345015406</v>
      </c>
      <c r="G3305" s="98">
        <v>48837.660490739676</v>
      </c>
      <c r="H3305" s="98">
        <v>20.302647569444446</v>
      </c>
      <c r="I3305" s="98">
        <v>13047.423155555709</v>
      </c>
      <c r="J3305" s="98">
        <f t="shared" si="373"/>
        <v>33.017907986111112</v>
      </c>
      <c r="K3305" s="98">
        <v>18811.188617350261</v>
      </c>
      <c r="L3305" s="98">
        <f t="shared" si="374"/>
        <v>374.07446753353349</v>
      </c>
      <c r="M3305" s="98">
        <f t="shared" si="376"/>
        <v>374.73677986862543</v>
      </c>
      <c r="N3305" s="98">
        <v>10151.872612304687</v>
      </c>
      <c r="O3305" s="98">
        <v>7172.4858333333332</v>
      </c>
      <c r="P3305" s="98">
        <v>395.70249999999999</v>
      </c>
      <c r="Q3305" s="98">
        <v>21.628032466466475</v>
      </c>
      <c r="R3305" s="98">
        <f t="shared" si="378"/>
        <v>21.029729920336582</v>
      </c>
      <c r="S3305" s="98">
        <f t="shared" si="375"/>
        <v>1297.6819479879885</v>
      </c>
      <c r="T3305" s="101">
        <v>13.091712823661251</v>
      </c>
    </row>
    <row r="3306" spans="2:20" x14ac:dyDescent="0.2">
      <c r="B3306" s="100">
        <v>43798.541666666664</v>
      </c>
      <c r="C3306" s="98">
        <v>12.527561634027709</v>
      </c>
      <c r="D3306" s="98">
        <f t="shared" si="372"/>
        <v>9.2630165798673314</v>
      </c>
      <c r="E3306" s="98">
        <v>89.172685185190701</v>
      </c>
      <c r="F3306" s="98">
        <f t="shared" si="377"/>
        <v>76.619246264768577</v>
      </c>
      <c r="G3306" s="98">
        <v>53508.83666666667</v>
      </c>
      <c r="H3306" s="98">
        <v>18.217610677083332</v>
      </c>
      <c r="I3306" s="98">
        <v>14203.762116400401</v>
      </c>
      <c r="J3306" s="98">
        <f t="shared" si="373"/>
        <v>70.955074508107373</v>
      </c>
      <c r="K3306" s="98">
        <v>43928.939951353073</v>
      </c>
      <c r="L3306" s="98">
        <f t="shared" si="374"/>
        <v>374.20232780418053</v>
      </c>
      <c r="M3306" s="98">
        <f t="shared" si="376"/>
        <v>374.6996922909114</v>
      </c>
      <c r="N3306" s="98">
        <v>10310.180431315104</v>
      </c>
      <c r="O3306" s="98">
        <v>7175.7375000000002</v>
      </c>
      <c r="P3306" s="98">
        <v>395.59787037038143</v>
      </c>
      <c r="Q3306" s="98">
        <v>21.395542566200927</v>
      </c>
      <c r="R3306" s="98">
        <f t="shared" si="378"/>
        <v>21.065525059779471</v>
      </c>
      <c r="S3306" s="98">
        <f t="shared" si="375"/>
        <v>1283.7325539720557</v>
      </c>
      <c r="T3306" s="101">
        <v>13.671940915644583</v>
      </c>
    </row>
    <row r="3307" spans="2:20" x14ac:dyDescent="0.2">
      <c r="B3307" s="100">
        <v>43798.583333333336</v>
      </c>
      <c r="C3307" s="98">
        <v>12.237296374599552</v>
      </c>
      <c r="D3307" s="98">
        <f t="shared" si="372"/>
        <v>9.2175898740071176</v>
      </c>
      <c r="E3307" s="98">
        <v>60.33949999999669</v>
      </c>
      <c r="F3307" s="98">
        <f t="shared" si="377"/>
        <v>74.884607375879554</v>
      </c>
      <c r="G3307" s="98">
        <v>57461.253050108753</v>
      </c>
      <c r="H3307" s="98">
        <v>21.979861111111113</v>
      </c>
      <c r="I3307" s="98">
        <v>15352.64946457583</v>
      </c>
      <c r="J3307" s="98">
        <f t="shared" si="373"/>
        <v>38.359638888885577</v>
      </c>
      <c r="K3307" s="98">
        <v>54972.401248860675</v>
      </c>
      <c r="L3307" s="98">
        <f t="shared" si="374"/>
        <v>375.17515648510454</v>
      </c>
      <c r="M3307" s="98">
        <f t="shared" si="376"/>
        <v>374.68226817456167</v>
      </c>
      <c r="N3307" s="98">
        <v>9616.8969295247389</v>
      </c>
      <c r="O3307" s="98">
        <v>7164.8291666666664</v>
      </c>
      <c r="P3307" s="98">
        <v>395.70998148147845</v>
      </c>
      <c r="Q3307" s="98">
        <v>20.534824996373935</v>
      </c>
      <c r="R3307" s="98">
        <f t="shared" si="378"/>
        <v>21.076142297823182</v>
      </c>
      <c r="S3307" s="98">
        <f t="shared" si="375"/>
        <v>1232.0894997824362</v>
      </c>
      <c r="T3307" s="101">
        <v>13.335107659692294</v>
      </c>
    </row>
    <row r="3308" spans="2:20" x14ac:dyDescent="0.2">
      <c r="B3308" s="100">
        <v>43798.625</v>
      </c>
      <c r="C3308" s="98">
        <v>11.809091676315811</v>
      </c>
      <c r="D3308" s="98">
        <f t="shared" si="372"/>
        <v>9.1666841697231778</v>
      </c>
      <c r="E3308" s="98">
        <v>100.96490740742948</v>
      </c>
      <c r="F3308" s="98">
        <f t="shared" si="377"/>
        <v>76.095841943781707</v>
      </c>
      <c r="G3308" s="98">
        <v>63176.19027777778</v>
      </c>
      <c r="H3308" s="98">
        <v>22.334212239583334</v>
      </c>
      <c r="I3308" s="98">
        <v>16490.976944444443</v>
      </c>
      <c r="J3308" s="98">
        <f t="shared" si="373"/>
        <v>78.630695167846142</v>
      </c>
      <c r="K3308" s="98">
        <v>55918.621929253473</v>
      </c>
      <c r="L3308" s="98">
        <f t="shared" si="374"/>
        <v>375.99450381072035</v>
      </c>
      <c r="M3308" s="98">
        <f t="shared" si="376"/>
        <v>374.75774040123565</v>
      </c>
      <c r="N3308" s="98">
        <v>9364.9585066731779</v>
      </c>
      <c r="O3308" s="98">
        <v>7154.7375000000002</v>
      </c>
      <c r="P3308" s="98">
        <v>395.64546296291883</v>
      </c>
      <c r="Q3308" s="98">
        <v>19.650959152198499</v>
      </c>
      <c r="R3308" s="98">
        <f t="shared" si="378"/>
        <v>20.971642293370113</v>
      </c>
      <c r="S3308" s="98">
        <f t="shared" si="375"/>
        <v>1179.05754913191</v>
      </c>
      <c r="T3308" s="101">
        <v>13.011173432359874</v>
      </c>
    </row>
    <row r="3309" spans="2:20" x14ac:dyDescent="0.2">
      <c r="B3309" s="100">
        <v>43798.666666666664</v>
      </c>
      <c r="C3309" s="98">
        <v>11.435538124243418</v>
      </c>
      <c r="D3309" s="98">
        <f t="shared" si="372"/>
        <v>9.1286182738398249</v>
      </c>
      <c r="E3309" s="98">
        <v>70.532469135804305</v>
      </c>
      <c r="F3309" s="98">
        <f t="shared" si="377"/>
        <v>75.121176305921708</v>
      </c>
      <c r="G3309" s="98">
        <v>66946.996296297846</v>
      </c>
      <c r="H3309" s="98">
        <v>20.728083420868348</v>
      </c>
      <c r="I3309" s="98">
        <v>17636.607731481905</v>
      </c>
      <c r="J3309" s="98">
        <f t="shared" si="373"/>
        <v>49.804385714935961</v>
      </c>
      <c r="K3309" s="98">
        <v>63092.102676866321</v>
      </c>
      <c r="L3309" s="98">
        <f t="shared" si="374"/>
        <v>375.03881956785915</v>
      </c>
      <c r="M3309" s="98">
        <f t="shared" si="376"/>
        <v>374.70395021709299</v>
      </c>
      <c r="N3309" s="98">
        <v>9060.5056722005211</v>
      </c>
      <c r="O3309" s="98">
        <v>7161.5275000000001</v>
      </c>
      <c r="P3309" s="98">
        <v>395.75388888889717</v>
      </c>
      <c r="Q3309" s="98">
        <v>20.715069321037994</v>
      </c>
      <c r="R3309" s="98">
        <f t="shared" si="378"/>
        <v>21.022376921957559</v>
      </c>
      <c r="S3309" s="98">
        <f t="shared" si="375"/>
        <v>1242.9041592622796</v>
      </c>
      <c r="T3309" s="101">
        <v>11.632755809360081</v>
      </c>
    </row>
    <row r="3310" spans="2:20" x14ac:dyDescent="0.2">
      <c r="B3310" s="100">
        <v>43798.708333333336</v>
      </c>
      <c r="C3310" s="98">
        <v>10.906055866171503</v>
      </c>
      <c r="D3310" s="98">
        <f t="shared" si="372"/>
        <v>9.1072234916336932</v>
      </c>
      <c r="E3310" s="98">
        <v>85.975277777777777</v>
      </c>
      <c r="F3310" s="98">
        <f t="shared" si="377"/>
        <v>75.672609837669214</v>
      </c>
      <c r="G3310" s="98">
        <v>72644.792810458079</v>
      </c>
      <c r="H3310" s="98">
        <v>18.382790798611111</v>
      </c>
      <c r="I3310" s="98">
        <v>18793.465847220421</v>
      </c>
      <c r="J3310" s="98">
        <f t="shared" si="373"/>
        <v>67.592486979166665</v>
      </c>
      <c r="K3310" s="98">
        <v>63135.5546875</v>
      </c>
      <c r="L3310" s="98">
        <f t="shared" si="374"/>
        <v>372.48657925982025</v>
      </c>
      <c r="M3310" s="98">
        <f t="shared" si="376"/>
        <v>374.6458722608777</v>
      </c>
      <c r="N3310" s="98">
        <v>8738.1502636718742</v>
      </c>
      <c r="O3310" s="98">
        <v>7159.5308333333332</v>
      </c>
      <c r="P3310" s="98">
        <v>395.72212962961856</v>
      </c>
      <c r="Q3310" s="98">
        <v>23.235550369798311</v>
      </c>
      <c r="R3310" s="98">
        <f t="shared" si="378"/>
        <v>21.080647779407062</v>
      </c>
      <c r="S3310" s="98">
        <f t="shared" si="375"/>
        <v>1394.1330221878986</v>
      </c>
      <c r="T3310" s="101">
        <v>11.750487627564224</v>
      </c>
    </row>
    <row r="3311" spans="2:20" x14ac:dyDescent="0.2">
      <c r="B3311" s="100">
        <v>43798.75</v>
      </c>
      <c r="C3311" s="98">
        <v>10.617167382859625</v>
      </c>
      <c r="D3311" s="98">
        <f t="shared" si="372"/>
        <v>9.1021201843648747</v>
      </c>
      <c r="E3311" s="98">
        <v>88.262476851882212</v>
      </c>
      <c r="F3311" s="98">
        <f t="shared" si="377"/>
        <v>75.470031712669552</v>
      </c>
      <c r="G3311" s="98">
        <v>77061.576851852078</v>
      </c>
      <c r="H3311" s="98">
        <v>22.352405024509803</v>
      </c>
      <c r="I3311" s="98">
        <v>19937.729572802615</v>
      </c>
      <c r="J3311" s="98">
        <f t="shared" si="373"/>
        <v>65.910071827372406</v>
      </c>
      <c r="K3311" s="98">
        <v>63135.5546875</v>
      </c>
      <c r="L3311" s="98">
        <f t="shared" si="374"/>
        <v>373.82605458624249</v>
      </c>
      <c r="M3311" s="98">
        <f t="shared" si="376"/>
        <v>374.61869743662754</v>
      </c>
      <c r="N3311" s="98">
        <v>8600.9330049641922</v>
      </c>
      <c r="O3311" s="98">
        <v>7158.7041666666664</v>
      </c>
      <c r="P3311" s="98">
        <v>395.95540123453571</v>
      </c>
      <c r="Q3311" s="98">
        <v>22.129346648293236</v>
      </c>
      <c r="R3311" s="98">
        <f t="shared" si="378"/>
        <v>21.095819645836897</v>
      </c>
      <c r="S3311" s="98">
        <f t="shared" si="375"/>
        <v>1327.7607988975942</v>
      </c>
      <c r="T3311" s="101">
        <v>11.386495315763685</v>
      </c>
    </row>
    <row r="3312" spans="2:20" x14ac:dyDescent="0.2">
      <c r="B3312" s="100">
        <v>43798.791666666664</v>
      </c>
      <c r="C3312" s="98">
        <v>10.67837294225416</v>
      </c>
      <c r="D3312" s="98">
        <f t="shared" si="372"/>
        <v>9.1238280170442287</v>
      </c>
      <c r="E3312" s="98">
        <v>66.25555555555556</v>
      </c>
      <c r="F3312" s="98">
        <f t="shared" si="377"/>
        <v>74.598210725015448</v>
      </c>
      <c r="G3312" s="98">
        <v>82445.266666666663</v>
      </c>
      <c r="H3312" s="98">
        <v>22.12834201388889</v>
      </c>
      <c r="I3312" s="98">
        <v>21079.855</v>
      </c>
      <c r="J3312" s="98">
        <f t="shared" si="373"/>
        <v>44.12721354166667</v>
      </c>
      <c r="K3312" s="98">
        <v>63135.5546875</v>
      </c>
      <c r="L3312" s="98">
        <f t="shared" si="374"/>
        <v>373.83926659934224</v>
      </c>
      <c r="M3312" s="98">
        <f t="shared" si="376"/>
        <v>374.59347419375518</v>
      </c>
      <c r="N3312" s="98">
        <v>8644.0508154296876</v>
      </c>
      <c r="O3312" s="98">
        <v>7162.791666666667</v>
      </c>
      <c r="P3312" s="98">
        <v>395.66740740742949</v>
      </c>
      <c r="Q3312" s="98">
        <v>21.828140808087255</v>
      </c>
      <c r="R3312" s="98">
        <f t="shared" si="378"/>
        <v>21.11638818191993</v>
      </c>
      <c r="S3312" s="98">
        <f t="shared" si="375"/>
        <v>1309.6884484852353</v>
      </c>
      <c r="T3312" s="101">
        <v>11.382397888639503</v>
      </c>
    </row>
    <row r="3313" spans="2:20" x14ac:dyDescent="0.2">
      <c r="B3313" s="100">
        <v>43798.833333333336</v>
      </c>
      <c r="C3313" s="98">
        <v>10.565410970279093</v>
      </c>
      <c r="D3313" s="98">
        <f t="shared" si="372"/>
        <v>9.1651456645894598</v>
      </c>
      <c r="E3313" s="98">
        <v>94.042166666669985</v>
      </c>
      <c r="F3313" s="98">
        <f t="shared" si="377"/>
        <v>76.067733873163732</v>
      </c>
      <c r="G3313" s="98">
        <v>87108.134317133299</v>
      </c>
      <c r="H3313" s="98">
        <v>20.226399739583332</v>
      </c>
      <c r="I3313" s="98">
        <v>22224.405655555707</v>
      </c>
      <c r="J3313" s="98">
        <f t="shared" si="373"/>
        <v>73.815766927086656</v>
      </c>
      <c r="K3313" s="98">
        <v>63135.5546875</v>
      </c>
      <c r="L3313" s="98">
        <f t="shared" si="374"/>
        <v>376.77715989602575</v>
      </c>
      <c r="M3313" s="98">
        <f t="shared" si="376"/>
        <v>374.6989730431697</v>
      </c>
      <c r="N3313" s="98">
        <v>8594.2133060709639</v>
      </c>
      <c r="O3313" s="98">
        <v>7163.3966666666665</v>
      </c>
      <c r="P3313" s="98">
        <v>395.76916666666665</v>
      </c>
      <c r="Q3313" s="98">
        <v>18.992006770640923</v>
      </c>
      <c r="R3313" s="98">
        <f t="shared" si="378"/>
        <v>21.012012017690608</v>
      </c>
      <c r="S3313" s="98">
        <f t="shared" si="375"/>
        <v>1139.5204062384555</v>
      </c>
      <c r="T3313" s="101">
        <v>11.33676832628708</v>
      </c>
    </row>
    <row r="3314" spans="2:20" x14ac:dyDescent="0.2">
      <c r="B3314" s="100">
        <v>43798.875</v>
      </c>
      <c r="C3314" s="98">
        <v>10.377409839630127</v>
      </c>
      <c r="D3314" s="98">
        <f t="shared" si="372"/>
        <v>9.2027410045257003</v>
      </c>
      <c r="E3314" s="98">
        <v>66.062777777777782</v>
      </c>
      <c r="F3314" s="98">
        <f t="shared" si="377"/>
        <v>74.950673687978536</v>
      </c>
      <c r="G3314" s="98">
        <v>91908.124074076943</v>
      </c>
      <c r="H3314" s="98">
        <v>18.295019531249999</v>
      </c>
      <c r="I3314" s="98">
        <v>23380.035357143217</v>
      </c>
      <c r="J3314" s="98">
        <f t="shared" si="373"/>
        <v>47.767758246527784</v>
      </c>
      <c r="K3314" s="98">
        <v>63135.5546875</v>
      </c>
      <c r="L3314" s="98">
        <f t="shared" si="374"/>
        <v>375.0717001304227</v>
      </c>
      <c r="M3314" s="98">
        <f t="shared" si="376"/>
        <v>374.6892385571993</v>
      </c>
      <c r="N3314" s="98">
        <v>8442.2399450683588</v>
      </c>
      <c r="O3314" s="98">
        <v>7160.67</v>
      </c>
      <c r="P3314" s="98">
        <v>395.79833333333335</v>
      </c>
      <c r="Q3314" s="98">
        <v>20.72663320291063</v>
      </c>
      <c r="R3314" s="98">
        <f t="shared" si="378"/>
        <v>21.017633849343671</v>
      </c>
      <c r="S3314" s="98">
        <f t="shared" si="375"/>
        <v>1243.5979921746377</v>
      </c>
      <c r="T3314" s="101">
        <v>11.246429156727261</v>
      </c>
    </row>
    <row r="3315" spans="2:20" x14ac:dyDescent="0.2">
      <c r="B3315" s="100">
        <v>43798.916666666664</v>
      </c>
      <c r="C3315" s="98">
        <v>10.159707298820658</v>
      </c>
      <c r="D3315" s="98">
        <f t="shared" si="372"/>
        <v>9.2367620056211148</v>
      </c>
      <c r="E3315" s="98">
        <v>90.357777777777784</v>
      </c>
      <c r="F3315" s="98">
        <f t="shared" si="377"/>
        <v>75.843643161358173</v>
      </c>
      <c r="G3315" s="98">
        <v>96697.222212962937</v>
      </c>
      <c r="H3315" s="98">
        <v>22.066807725694446</v>
      </c>
      <c r="I3315" s="98">
        <v>24522.648028479052</v>
      </c>
      <c r="J3315" s="98">
        <f t="shared" si="373"/>
        <v>68.290970052083338</v>
      </c>
      <c r="K3315" s="98">
        <v>63135.5546875</v>
      </c>
      <c r="L3315" s="98">
        <f t="shared" si="374"/>
        <v>373.49446771491114</v>
      </c>
      <c r="M3315" s="98">
        <f t="shared" si="376"/>
        <v>374.6335922840085</v>
      </c>
      <c r="N3315" s="98">
        <v>8268.0238476562499</v>
      </c>
      <c r="O3315" s="98">
        <v>7158.54</v>
      </c>
      <c r="P3315" s="98">
        <v>395.75657407408789</v>
      </c>
      <c r="Q3315" s="98">
        <v>22.262106359176752</v>
      </c>
      <c r="R3315" s="98">
        <f t="shared" si="378"/>
        <v>21.075463764510385</v>
      </c>
      <c r="S3315" s="98">
        <f t="shared" si="375"/>
        <v>1335.7263815506051</v>
      </c>
      <c r="T3315" s="101">
        <v>10.940509918477943</v>
      </c>
    </row>
    <row r="3316" spans="2:20" x14ac:dyDescent="0.2">
      <c r="B3316" s="100">
        <v>43798.958333333336</v>
      </c>
      <c r="C3316" s="98">
        <v>10.187662376927328</v>
      </c>
      <c r="D3316" s="98">
        <f t="shared" ref="D3316:D3379" si="379">AVERAGE(C3293:C3316)</f>
        <v>9.2735323790538917</v>
      </c>
      <c r="E3316" s="98">
        <v>77.065166666640181</v>
      </c>
      <c r="F3316" s="98">
        <f t="shared" si="377"/>
        <v>75.327324047599475</v>
      </c>
      <c r="G3316" s="98">
        <v>101033.43032191065</v>
      </c>
      <c r="H3316" s="98">
        <v>22.093315972222221</v>
      </c>
      <c r="I3316" s="98">
        <v>25664.524722222221</v>
      </c>
      <c r="J3316" s="98">
        <f t="shared" si="373"/>
        <v>54.971850694417959</v>
      </c>
      <c r="K3316" s="98">
        <v>63135.5546875</v>
      </c>
      <c r="L3316" s="98">
        <f t="shared" si="374"/>
        <v>373.76627395555533</v>
      </c>
      <c r="M3316" s="98">
        <f t="shared" si="376"/>
        <v>374.62238373186955</v>
      </c>
      <c r="N3316" s="98">
        <v>8263.032778320312</v>
      </c>
      <c r="O3316" s="98">
        <v>7153.2783333333336</v>
      </c>
      <c r="P3316" s="98">
        <v>395.71413580252067</v>
      </c>
      <c r="Q3316" s="98">
        <v>21.947861846965324</v>
      </c>
      <c r="R3316" s="98">
        <f t="shared" si="378"/>
        <v>21.091701894838945</v>
      </c>
      <c r="S3316" s="98">
        <f t="shared" si="375"/>
        <v>1316.8717108179194</v>
      </c>
      <c r="T3316" s="101">
        <v>10.865053616011412</v>
      </c>
    </row>
    <row r="3317" spans="2:20" x14ac:dyDescent="0.2">
      <c r="B3317" s="100">
        <v>43799</v>
      </c>
      <c r="C3317" s="98">
        <v>9.7418834472765834</v>
      </c>
      <c r="D3317" s="98">
        <f t="shared" si="379"/>
        <v>9.3025144522566361</v>
      </c>
      <c r="E3317" s="98">
        <v>81.090833333333336</v>
      </c>
      <c r="F3317" s="98">
        <f t="shared" si="377"/>
        <v>75.881618029080954</v>
      </c>
      <c r="G3317" s="98">
        <v>106345.49912280719</v>
      </c>
      <c r="H3317" s="98">
        <v>20.186263020833334</v>
      </c>
      <c r="I3317" s="98">
        <v>26809.979877777365</v>
      </c>
      <c r="J3317" s="98">
        <f t="shared" si="373"/>
        <v>60.904570312499999</v>
      </c>
      <c r="K3317" s="98">
        <v>63135.5546875</v>
      </c>
      <c r="L3317" s="98">
        <f t="shared" si="374"/>
        <v>375.8703086606248</v>
      </c>
      <c r="M3317" s="98">
        <f t="shared" si="376"/>
        <v>374.7098229965639</v>
      </c>
      <c r="N3317" s="98">
        <v>7974.854865315755</v>
      </c>
      <c r="O3317" s="98">
        <v>7151.6758333333337</v>
      </c>
      <c r="P3317" s="98">
        <v>395.92941358029844</v>
      </c>
      <c r="Q3317" s="98">
        <v>20.059104919673668</v>
      </c>
      <c r="R3317" s="98">
        <f t="shared" si="378"/>
        <v>21.011413693246872</v>
      </c>
      <c r="S3317" s="98">
        <f t="shared" si="375"/>
        <v>1203.5462951804202</v>
      </c>
      <c r="T3317" s="101">
        <v>10.611649778683462</v>
      </c>
    </row>
    <row r="3318" spans="2:20" x14ac:dyDescent="0.2">
      <c r="B3318" s="100">
        <v>43799.041666666664</v>
      </c>
      <c r="C3318" s="98">
        <v>8.932587181462182</v>
      </c>
      <c r="D3318" s="98">
        <f t="shared" si="379"/>
        <v>9.3224178580031865</v>
      </c>
      <c r="E3318" s="98">
        <v>85.582125603862934</v>
      </c>
      <c r="F3318" s="98">
        <f t="shared" si="377"/>
        <v>75.669519095908569</v>
      </c>
      <c r="G3318" s="98">
        <v>2339.5472222222224</v>
      </c>
      <c r="H3318" s="98">
        <v>18.313389756944446</v>
      </c>
      <c r="I3318" s="98">
        <v>650.43911111063426</v>
      </c>
      <c r="J3318" s="98">
        <f t="shared" si="373"/>
        <v>67.268735846918489</v>
      </c>
      <c r="K3318" s="98">
        <v>578.74258463541662</v>
      </c>
      <c r="L3318" s="98">
        <f t="shared" si="374"/>
        <v>375.95014509941552</v>
      </c>
      <c r="M3318" s="98">
        <f t="shared" si="376"/>
        <v>374.78003259179854</v>
      </c>
      <c r="N3318" s="98">
        <v>7429.7415568033857</v>
      </c>
      <c r="O3318" s="98">
        <v>7153.5524999999998</v>
      </c>
      <c r="P3318" s="98">
        <v>395.23541666666665</v>
      </c>
      <c r="Q3318" s="98">
        <v>19.285271567251119</v>
      </c>
      <c r="R3318" s="98">
        <f t="shared" si="378"/>
        <v>20.910079483822155</v>
      </c>
      <c r="S3318" s="98">
        <f t="shared" si="375"/>
        <v>1157.1162940350671</v>
      </c>
      <c r="T3318" s="101">
        <v>10.248566460738269</v>
      </c>
    </row>
    <row r="3319" spans="2:20" x14ac:dyDescent="0.2">
      <c r="B3319" s="100">
        <v>43799.083333333336</v>
      </c>
      <c r="C3319" s="98">
        <v>7.9536625766308537</v>
      </c>
      <c r="D3319" s="98">
        <f t="shared" si="379"/>
        <v>9.3358841110144954</v>
      </c>
      <c r="E3319" s="98">
        <v>61.987777777777779</v>
      </c>
      <c r="F3319" s="98">
        <f t="shared" si="377"/>
        <v>74.832788771834501</v>
      </c>
      <c r="G3319" s="98">
        <v>7052.4722222222226</v>
      </c>
      <c r="H3319" s="98">
        <v>22.002191840277778</v>
      </c>
      <c r="I3319" s="98">
        <v>1589.0930585646629</v>
      </c>
      <c r="J3319" s="98">
        <f t="shared" si="373"/>
        <v>39.985585937500005</v>
      </c>
      <c r="K3319" s="98">
        <v>0</v>
      </c>
      <c r="L3319" s="98">
        <f t="shared" si="374"/>
        <v>373.93219336786206</v>
      </c>
      <c r="M3319" s="98">
        <f t="shared" si="376"/>
        <v>374.68882233963967</v>
      </c>
      <c r="N3319" s="98">
        <v>6783.6923132324218</v>
      </c>
      <c r="O3319" s="98">
        <v>7151.2933333333331</v>
      </c>
      <c r="P3319" s="98">
        <v>395.38870370369818</v>
      </c>
      <c r="Q3319" s="98">
        <v>21.456510335836146</v>
      </c>
      <c r="R3319" s="98">
        <f t="shared" si="378"/>
        <v>20.984488038449907</v>
      </c>
      <c r="S3319" s="98">
        <f t="shared" si="375"/>
        <v>1287.3906201501688</v>
      </c>
      <c r="T3319" s="101">
        <v>9.0549587741732189</v>
      </c>
    </row>
    <row r="3320" spans="2:20" x14ac:dyDescent="0.2">
      <c r="B3320" s="100">
        <v>43799.125</v>
      </c>
      <c r="C3320" s="98">
        <v>7.071333156179171</v>
      </c>
      <c r="D3320" s="98">
        <f t="shared" si="379"/>
        <v>9.3514691145192348</v>
      </c>
      <c r="E3320" s="98">
        <v>92.865462962968479</v>
      </c>
      <c r="F3320" s="98">
        <f t="shared" si="377"/>
        <v>76.260007136032257</v>
      </c>
      <c r="G3320" s="98">
        <v>11630.95058479521</v>
      </c>
      <c r="H3320" s="98">
        <v>22.008951822916668</v>
      </c>
      <c r="I3320" s="98">
        <v>2730.1847222222223</v>
      </c>
      <c r="J3320" s="98">
        <f t="shared" si="373"/>
        <v>70.856511140051808</v>
      </c>
      <c r="K3320" s="98">
        <v>0</v>
      </c>
      <c r="L3320" s="98">
        <f t="shared" si="374"/>
        <v>373.4183068711352</v>
      </c>
      <c r="M3320" s="98">
        <f t="shared" si="376"/>
        <v>374.62746392038662</v>
      </c>
      <c r="N3320" s="98">
        <v>6110.5240869140625</v>
      </c>
      <c r="O3320" s="98">
        <v>7150.3816666666671</v>
      </c>
      <c r="P3320" s="98">
        <v>395.57370370369819</v>
      </c>
      <c r="Q3320" s="98">
        <v>22.155396832562982</v>
      </c>
      <c r="R3320" s="98">
        <f t="shared" si="378"/>
        <v>21.049232838875522</v>
      </c>
      <c r="S3320" s="98">
        <f t="shared" si="375"/>
        <v>1329.3238099537789</v>
      </c>
      <c r="T3320" s="101">
        <v>7.9414448566670117</v>
      </c>
    </row>
    <row r="3321" spans="2:20" x14ac:dyDescent="0.2">
      <c r="B3321" s="100">
        <v>43799.166666666664</v>
      </c>
      <c r="C3321" s="98">
        <v>6.4261839383840558</v>
      </c>
      <c r="D3321" s="98">
        <f t="shared" si="379"/>
        <v>9.3703844406997128</v>
      </c>
      <c r="E3321" s="98">
        <v>62.483942652336424</v>
      </c>
      <c r="F3321" s="98">
        <f t="shared" si="377"/>
        <v>75.227613542842576</v>
      </c>
      <c r="G3321" s="98">
        <v>16297.434989806348</v>
      </c>
      <c r="H3321" s="98">
        <v>20.074229600694444</v>
      </c>
      <c r="I3321" s="98">
        <v>3875.7420120370721</v>
      </c>
      <c r="J3321" s="98">
        <f t="shared" si="373"/>
        <v>42.40971305164198</v>
      </c>
      <c r="K3321" s="98">
        <v>0</v>
      </c>
      <c r="L3321" s="98">
        <f t="shared" si="374"/>
        <v>374.13493355335464</v>
      </c>
      <c r="M3321" s="98">
        <f t="shared" si="376"/>
        <v>374.55369356284587</v>
      </c>
      <c r="N3321" s="98">
        <v>5702.2999300130205</v>
      </c>
      <c r="O3321" s="98">
        <v>7151.5541666666668</v>
      </c>
      <c r="P3321" s="98">
        <v>395.6885802469651</v>
      </c>
      <c r="Q3321" s="98">
        <v>21.553646693610482</v>
      </c>
      <c r="R3321" s="98">
        <f t="shared" si="378"/>
        <v>21.122129996828125</v>
      </c>
      <c r="S3321" s="98">
        <f t="shared" si="375"/>
        <v>1293.218801616629</v>
      </c>
      <c r="T3321" s="101">
        <v>7.299824045985523</v>
      </c>
    </row>
    <row r="3322" spans="2:20" x14ac:dyDescent="0.2">
      <c r="B3322" s="100">
        <v>43799.208333333336</v>
      </c>
      <c r="C3322" s="98">
        <v>6.2634314536234728</v>
      </c>
      <c r="D3322" s="98">
        <f t="shared" si="379"/>
        <v>9.3976306689222309</v>
      </c>
      <c r="E3322" s="98">
        <v>86.475833333333327</v>
      </c>
      <c r="F3322" s="98">
        <f t="shared" si="377"/>
        <v>76.157630903953688</v>
      </c>
      <c r="G3322" s="98">
        <v>20911.05</v>
      </c>
      <c r="H3322" s="98">
        <v>18.279741753472223</v>
      </c>
      <c r="I3322" s="98">
        <v>5031.0442916651564</v>
      </c>
      <c r="J3322" s="98">
        <f t="shared" si="373"/>
        <v>68.196091579861104</v>
      </c>
      <c r="K3322" s="98">
        <v>0</v>
      </c>
      <c r="L3322" s="98">
        <f t="shared" si="374"/>
        <v>373.64346585382179</v>
      </c>
      <c r="M3322" s="98">
        <f t="shared" si="376"/>
        <v>374.45203042597899</v>
      </c>
      <c r="N3322" s="98">
        <v>5495.2301912434896</v>
      </c>
      <c r="O3322" s="98">
        <v>7154.3924999999999</v>
      </c>
      <c r="P3322" s="98">
        <v>395.21194444444444</v>
      </c>
      <c r="Q3322" s="98">
        <v>21.568478590622675</v>
      </c>
      <c r="R3322" s="98">
        <f t="shared" si="378"/>
        <v>21.207890355917197</v>
      </c>
      <c r="S3322" s="98">
        <f t="shared" si="375"/>
        <v>1294.1087154373604</v>
      </c>
      <c r="T3322" s="101">
        <v>6.8731502906481428</v>
      </c>
    </row>
    <row r="3323" spans="2:20" x14ac:dyDescent="0.2">
      <c r="B3323" s="100">
        <v>43799.25</v>
      </c>
      <c r="C3323" s="98">
        <v>5.848128547765211</v>
      </c>
      <c r="D3323" s="98">
        <f t="shared" si="379"/>
        <v>9.4147730190210677</v>
      </c>
      <c r="E3323" s="98">
        <v>67.826730769226955</v>
      </c>
      <c r="F3323" s="98">
        <f t="shared" si="377"/>
        <v>75.461997000819636</v>
      </c>
      <c r="G3323" s="98">
        <v>24781.805555555555</v>
      </c>
      <c r="H3323" s="98">
        <v>21.949641927083334</v>
      </c>
      <c r="I3323" s="98">
        <v>6175.5825979211595</v>
      </c>
      <c r="J3323" s="98">
        <f t="shared" si="373"/>
        <v>45.877088842143621</v>
      </c>
      <c r="K3323" s="98">
        <v>0</v>
      </c>
      <c r="L3323" s="98">
        <f t="shared" si="374"/>
        <v>376.12202699963422</v>
      </c>
      <c r="M3323" s="98">
        <f t="shared" si="376"/>
        <v>374.57089376551158</v>
      </c>
      <c r="N3323" s="98">
        <v>5382.3436698404948</v>
      </c>
      <c r="O3323" s="98">
        <v>7158.395833333333</v>
      </c>
      <c r="P3323" s="98">
        <v>395.63756944444447</v>
      </c>
      <c r="Q3323" s="98">
        <v>19.515542444810272</v>
      </c>
      <c r="R3323" s="98">
        <f t="shared" si="378"/>
        <v>21.094700241694486</v>
      </c>
      <c r="S3323" s="98">
        <f t="shared" si="375"/>
        <v>1170.9325466886164</v>
      </c>
      <c r="T3323" s="101">
        <v>6.3594803937365461</v>
      </c>
    </row>
    <row r="3324" spans="2:20" x14ac:dyDescent="0.2">
      <c r="B3324" s="100">
        <v>43799.291666666664</v>
      </c>
      <c r="C3324" s="98">
        <v>5.8368614933225844</v>
      </c>
      <c r="D3324" s="98">
        <f t="shared" si="379"/>
        <v>9.4249857173949039</v>
      </c>
      <c r="E3324" s="98">
        <v>75.046388888888885</v>
      </c>
      <c r="F3324" s="98">
        <f t="shared" si="377"/>
        <v>76.144821074893713</v>
      </c>
      <c r="G3324" s="98">
        <v>29739.983333333334</v>
      </c>
      <c r="H3324" s="98">
        <v>21.949641927083334</v>
      </c>
      <c r="I3324" s="98">
        <v>7316.6741666666667</v>
      </c>
      <c r="J3324" s="98">
        <f t="shared" si="373"/>
        <v>53.09674696180555</v>
      </c>
      <c r="K3324" s="98">
        <v>0</v>
      </c>
      <c r="L3324" s="98">
        <f t="shared" si="374"/>
        <v>376.35167393092894</v>
      </c>
      <c r="M3324" s="98">
        <f t="shared" si="376"/>
        <v>374.76621037004628</v>
      </c>
      <c r="N3324" s="98">
        <v>5408.2454170735673</v>
      </c>
      <c r="O3324" s="98">
        <v>7159.2466666666669</v>
      </c>
      <c r="P3324" s="98">
        <v>395.67435185185735</v>
      </c>
      <c r="Q3324" s="98">
        <v>19.322677920928431</v>
      </c>
      <c r="R3324" s="98">
        <f t="shared" si="378"/>
        <v>20.893335218950153</v>
      </c>
      <c r="S3324" s="98">
        <f t="shared" si="375"/>
        <v>1159.3606752557059</v>
      </c>
      <c r="T3324" s="101">
        <v>6.6741527360587174</v>
      </c>
    </row>
    <row r="3325" spans="2:20" x14ac:dyDescent="0.2">
      <c r="B3325" s="100">
        <v>43799.333333333336</v>
      </c>
      <c r="C3325" s="98">
        <v>6.2255449023320235</v>
      </c>
      <c r="D3325" s="98">
        <f t="shared" si="379"/>
        <v>9.4261347225548828</v>
      </c>
      <c r="E3325" s="98">
        <v>74.543622685178292</v>
      </c>
      <c r="F3325" s="98">
        <f t="shared" si="377"/>
        <v>76.084671094183548</v>
      </c>
      <c r="G3325" s="98">
        <v>33463.199675922791</v>
      </c>
      <c r="H3325" s="98">
        <v>20.073697916666667</v>
      </c>
      <c r="I3325" s="98">
        <v>8460.8647222222226</v>
      </c>
      <c r="J3325" s="98">
        <f t="shared" si="373"/>
        <v>54.469924768511625</v>
      </c>
      <c r="K3325" s="98">
        <v>0</v>
      </c>
      <c r="L3325" s="98">
        <f t="shared" si="374"/>
        <v>373.74544193649871</v>
      </c>
      <c r="M3325" s="98">
        <f t="shared" si="376"/>
        <v>374.79244056544252</v>
      </c>
      <c r="N3325" s="98">
        <v>5648.2056111653646</v>
      </c>
      <c r="O3325" s="98">
        <v>7155.8483333333334</v>
      </c>
      <c r="P3325" s="98">
        <v>395.72040123456054</v>
      </c>
      <c r="Q3325" s="98">
        <v>21.97495929806183</v>
      </c>
      <c r="R3325" s="98">
        <f t="shared" si="378"/>
        <v>20.885857595570311</v>
      </c>
      <c r="S3325" s="98">
        <f t="shared" si="375"/>
        <v>1318.4975578837098</v>
      </c>
      <c r="T3325" s="101">
        <v>6.8892989299694696</v>
      </c>
    </row>
    <row r="3326" spans="2:20" x14ac:dyDescent="0.2">
      <c r="B3326" s="100">
        <v>43799.375</v>
      </c>
      <c r="C3326" s="98">
        <v>7.1039822236313999</v>
      </c>
      <c r="D3326" s="98">
        <f t="shared" si="379"/>
        <v>9.4145273581744178</v>
      </c>
      <c r="E3326" s="98">
        <v>54.410833333333336</v>
      </c>
      <c r="F3326" s="98">
        <f t="shared" si="377"/>
        <v>75.30377920965131</v>
      </c>
      <c r="G3326" s="98">
        <v>37908.39166666667</v>
      </c>
      <c r="H3326" s="98">
        <v>18.227224392361112</v>
      </c>
      <c r="I3326" s="98">
        <v>9617.439823233286</v>
      </c>
      <c r="J3326" s="98">
        <f t="shared" si="373"/>
        <v>36.183608940972221</v>
      </c>
      <c r="K3326" s="98">
        <v>0</v>
      </c>
      <c r="L3326" s="98">
        <f t="shared" si="374"/>
        <v>373.35220745405388</v>
      </c>
      <c r="M3326" s="98">
        <f t="shared" si="376"/>
        <v>374.66208628129363</v>
      </c>
      <c r="N3326" s="98">
        <v>6255.3006144205729</v>
      </c>
      <c r="O3326" s="98">
        <v>7163.3149999999996</v>
      </c>
      <c r="P3326" s="98">
        <v>395.75333333333333</v>
      </c>
      <c r="Q3326" s="98">
        <v>22.401125879279441</v>
      </c>
      <c r="R3326" s="98">
        <f t="shared" si="378"/>
        <v>21.01396458033658</v>
      </c>
      <c r="S3326" s="98">
        <f t="shared" si="375"/>
        <v>1344.0675527567664</v>
      </c>
      <c r="T3326" s="101">
        <v>7.5280647564352128</v>
      </c>
    </row>
    <row r="3327" spans="2:20" x14ac:dyDescent="0.2">
      <c r="B3327" s="100">
        <v>43799.416666666664</v>
      </c>
      <c r="C3327" s="98">
        <v>9.5089125733905373</v>
      </c>
      <c r="D3327" s="98">
        <f t="shared" si="379"/>
        <v>9.4183178090674264</v>
      </c>
      <c r="E3327" s="98">
        <v>80.130740740762818</v>
      </c>
      <c r="F3327" s="98">
        <f t="shared" si="377"/>
        <v>76.643902666442344</v>
      </c>
      <c r="G3327" s="98">
        <v>41884.360044891568</v>
      </c>
      <c r="H3327" s="98">
        <v>21.846690538194444</v>
      </c>
      <c r="I3327" s="98">
        <v>10760.307600000699</v>
      </c>
      <c r="J3327" s="98">
        <f t="shared" si="373"/>
        <v>58.284050202568373</v>
      </c>
      <c r="K3327" s="98">
        <v>0</v>
      </c>
      <c r="L3327" s="98">
        <f t="shared" si="374"/>
        <v>374.84449640834907</v>
      </c>
      <c r="M3327" s="98">
        <f t="shared" si="376"/>
        <v>374.56529973415962</v>
      </c>
      <c r="N3327" s="98">
        <v>7782.2489318847656</v>
      </c>
      <c r="O3327" s="98">
        <v>7170.8633333333337</v>
      </c>
      <c r="P3327" s="98">
        <v>395.81388888888887</v>
      </c>
      <c r="Q3327" s="98">
        <v>20.969392480539778</v>
      </c>
      <c r="R3327" s="98">
        <f t="shared" si="378"/>
        <v>21.113098092490976</v>
      </c>
      <c r="S3327" s="98">
        <f t="shared" si="375"/>
        <v>1258.1635488323866</v>
      </c>
      <c r="T3327" s="101">
        <v>9.2643915711798606</v>
      </c>
    </row>
    <row r="3328" spans="2:20" x14ac:dyDescent="0.2">
      <c r="B3328" s="100">
        <v>43799.458333333336</v>
      </c>
      <c r="C3328" s="98">
        <v>11.888839355133047</v>
      </c>
      <c r="D3328" s="98">
        <f t="shared" si="379"/>
        <v>9.4388545007090325</v>
      </c>
      <c r="E3328" s="98">
        <v>60.272437499966472</v>
      </c>
      <c r="F3328" s="98">
        <f t="shared" si="377"/>
        <v>76.04450191412613</v>
      </c>
      <c r="G3328" s="98">
        <v>46039.652346743809</v>
      </c>
      <c r="H3328" s="98">
        <v>21.858658854166666</v>
      </c>
      <c r="I3328" s="98">
        <v>11901.476111111111</v>
      </c>
      <c r="J3328" s="98">
        <f t="shared" si="373"/>
        <v>38.413778645799809</v>
      </c>
      <c r="K3328" s="98">
        <v>0</v>
      </c>
      <c r="L3328" s="98">
        <f t="shared" si="374"/>
        <v>374.15708751233785</v>
      </c>
      <c r="M3328" s="98">
        <f t="shared" si="376"/>
        <v>374.55287770798896</v>
      </c>
      <c r="N3328" s="98">
        <v>9382.0547249348965</v>
      </c>
      <c r="O3328" s="98">
        <v>7181.2816666666668</v>
      </c>
      <c r="P3328" s="98">
        <v>395.66879629625214</v>
      </c>
      <c r="Q3328" s="98">
        <v>21.511708783914283</v>
      </c>
      <c r="R3328" s="98">
        <f t="shared" si="378"/>
        <v>21.117495427301723</v>
      </c>
      <c r="S3328" s="98">
        <f t="shared" si="375"/>
        <v>1290.702527034857</v>
      </c>
      <c r="T3328" s="101">
        <v>11.574181436592092</v>
      </c>
    </row>
    <row r="3329" spans="2:20" x14ac:dyDescent="0.2">
      <c r="B3329" s="100">
        <v>43799.5</v>
      </c>
      <c r="C3329" s="98">
        <v>13.006444255348114</v>
      </c>
      <c r="D3329" s="98">
        <f t="shared" si="379"/>
        <v>9.4712112329420091</v>
      </c>
      <c r="E3329" s="98">
        <v>77.885833333333338</v>
      </c>
      <c r="F3329" s="98">
        <f t="shared" si="377"/>
        <v>77.068055154866869</v>
      </c>
      <c r="G3329" s="98">
        <v>50309.027314814994</v>
      </c>
      <c r="H3329" s="98">
        <v>20.067643229166666</v>
      </c>
      <c r="I3329" s="98">
        <v>13046.082845370405</v>
      </c>
      <c r="J3329" s="98">
        <f t="shared" si="373"/>
        <v>57.818190104166675</v>
      </c>
      <c r="K3329" s="98">
        <v>0</v>
      </c>
      <c r="L3329" s="98">
        <f t="shared" si="374"/>
        <v>374.97082520549424</v>
      </c>
      <c r="M3329" s="98">
        <f t="shared" si="376"/>
        <v>374.59022594432059</v>
      </c>
      <c r="N3329" s="98">
        <v>10152.300659179688</v>
      </c>
      <c r="O3329" s="98">
        <v>7184.3941666666669</v>
      </c>
      <c r="P3329" s="98">
        <v>395.81333333333333</v>
      </c>
      <c r="Q3329" s="98">
        <v>20.842508127839086</v>
      </c>
      <c r="R3329" s="98">
        <f t="shared" si="378"/>
        <v>21.084765246525581</v>
      </c>
      <c r="S3329" s="98">
        <f t="shared" si="375"/>
        <v>1250.5504876703451</v>
      </c>
      <c r="T3329" s="101">
        <v>13.149067382952198</v>
      </c>
    </row>
    <row r="3330" spans="2:20" x14ac:dyDescent="0.2">
      <c r="B3330" s="100">
        <v>43799.541666666664</v>
      </c>
      <c r="C3330" s="98">
        <v>13.151160880284797</v>
      </c>
      <c r="D3330" s="98">
        <f t="shared" si="379"/>
        <v>9.4971945348693865</v>
      </c>
      <c r="E3330" s="98">
        <v>71.763809523805975</v>
      </c>
      <c r="F3330" s="98">
        <f t="shared" si="377"/>
        <v>76.3426853356425</v>
      </c>
      <c r="G3330" s="98">
        <v>54044.359095379776</v>
      </c>
      <c r="H3330" s="98">
        <v>18.228352864583332</v>
      </c>
      <c r="I3330" s="98">
        <v>14201.439666666191</v>
      </c>
      <c r="J3330" s="98">
        <f t="shared" si="373"/>
        <v>53.535456659222646</v>
      </c>
      <c r="K3330" s="98">
        <v>0</v>
      </c>
      <c r="L3330" s="98">
        <f t="shared" si="374"/>
        <v>375.72607505477703</v>
      </c>
      <c r="M3330" s="98">
        <f t="shared" si="376"/>
        <v>374.65371541309554</v>
      </c>
      <c r="N3330" s="98">
        <v>10315.571306152344</v>
      </c>
      <c r="O3330" s="98">
        <v>7189.4849999999997</v>
      </c>
      <c r="P3330" s="98">
        <v>395.88749999999999</v>
      </c>
      <c r="Q3330" s="98">
        <v>20.161424945222937</v>
      </c>
      <c r="R3330" s="98">
        <f t="shared" si="378"/>
        <v>21.033343678984835</v>
      </c>
      <c r="S3330" s="98">
        <f t="shared" si="375"/>
        <v>1209.6854967133761</v>
      </c>
      <c r="T3330" s="101">
        <v>13.691155906518301</v>
      </c>
    </row>
    <row r="3331" spans="2:20" x14ac:dyDescent="0.2">
      <c r="B3331" s="100">
        <v>43799.583333333336</v>
      </c>
      <c r="C3331" s="98">
        <v>13.162347838083903</v>
      </c>
      <c r="D3331" s="98">
        <f t="shared" si="379"/>
        <v>9.5357383458479035</v>
      </c>
      <c r="E3331" s="98">
        <v>89.367962962985033</v>
      </c>
      <c r="F3331" s="98">
        <f t="shared" si="377"/>
        <v>77.552204625767004</v>
      </c>
      <c r="G3331" s="98">
        <v>59569.674845679336</v>
      </c>
      <c r="H3331" s="98">
        <v>21.914181857638887</v>
      </c>
      <c r="I3331" s="98">
        <v>15345.419501400209</v>
      </c>
      <c r="J3331" s="98">
        <f t="shared" si="373"/>
        <v>67.453781105346138</v>
      </c>
      <c r="K3331" s="98">
        <v>0</v>
      </c>
      <c r="L3331" s="98">
        <f t="shared" si="374"/>
        <v>376.08760339691412</v>
      </c>
      <c r="M3331" s="98">
        <f t="shared" si="376"/>
        <v>374.69173403442096</v>
      </c>
      <c r="N3331" s="98">
        <v>10317.586208496094</v>
      </c>
      <c r="O3331" s="98">
        <v>7192.8474999999999</v>
      </c>
      <c r="P3331" s="98">
        <v>395.69375000000002</v>
      </c>
      <c r="Q3331" s="98">
        <v>19.606146603085929</v>
      </c>
      <c r="R3331" s="98">
        <f t="shared" si="378"/>
        <v>20.994648745931169</v>
      </c>
      <c r="S3331" s="98">
        <f t="shared" si="375"/>
        <v>1176.3687961851558</v>
      </c>
      <c r="T3331" s="101">
        <v>13.766238208434984</v>
      </c>
    </row>
    <row r="3332" spans="2:20" x14ac:dyDescent="0.2">
      <c r="B3332" s="100">
        <v>43799.625</v>
      </c>
      <c r="C3332" s="98">
        <v>12.65642617755466</v>
      </c>
      <c r="D3332" s="98">
        <f t="shared" si="379"/>
        <v>9.5710439500661888</v>
      </c>
      <c r="E3332" s="98">
        <v>89.845046296293532</v>
      </c>
      <c r="F3332" s="98">
        <f t="shared" si="377"/>
        <v>77.088877079469668</v>
      </c>
      <c r="G3332" s="98">
        <v>64124.988087606893</v>
      </c>
      <c r="H3332" s="98">
        <v>22.052701822916667</v>
      </c>
      <c r="I3332" s="98">
        <v>16490.498055555556</v>
      </c>
      <c r="J3332" s="98">
        <f t="shared" si="373"/>
        <v>67.792344473376858</v>
      </c>
      <c r="K3332" s="98">
        <v>0</v>
      </c>
      <c r="L3332" s="98">
        <f t="shared" si="374"/>
        <v>375.97126312083668</v>
      </c>
      <c r="M3332" s="98">
        <f t="shared" si="376"/>
        <v>374.69076567234242</v>
      </c>
      <c r="N3332" s="98">
        <v>9993.8670271809897</v>
      </c>
      <c r="O3332" s="98">
        <v>7180.7250000000004</v>
      </c>
      <c r="P3332" s="98">
        <v>395.81138888888887</v>
      </c>
      <c r="Q3332" s="98">
        <v>19.840125768052207</v>
      </c>
      <c r="R3332" s="98">
        <f t="shared" si="378"/>
        <v>21.002530688258403</v>
      </c>
      <c r="S3332" s="98">
        <f t="shared" si="375"/>
        <v>1190.4075460831325</v>
      </c>
      <c r="T3332" s="101">
        <v>13.555528605249194</v>
      </c>
    </row>
    <row r="3333" spans="2:20" x14ac:dyDescent="0.2">
      <c r="B3333" s="100">
        <v>43799.666666666664</v>
      </c>
      <c r="C3333" s="98">
        <v>12.434810398655117</v>
      </c>
      <c r="D3333" s="98">
        <f t="shared" si="379"/>
        <v>9.612680294833341</v>
      </c>
      <c r="E3333" s="98">
        <v>67.680000000000007</v>
      </c>
      <c r="F3333" s="98">
        <f t="shared" si="377"/>
        <v>76.970024198811174</v>
      </c>
      <c r="G3333" s="98">
        <v>69607.100000000006</v>
      </c>
      <c r="H3333" s="98">
        <v>20.185418475116361</v>
      </c>
      <c r="I3333" s="98">
        <v>17631.866010185124</v>
      </c>
      <c r="J3333" s="98">
        <f t="shared" si="373"/>
        <v>47.494581524883642</v>
      </c>
      <c r="K3333" s="98">
        <v>0</v>
      </c>
      <c r="L3333" s="98">
        <f t="shared" si="374"/>
        <v>375.78829311587742</v>
      </c>
      <c r="M3333" s="98">
        <f t="shared" si="376"/>
        <v>374.72199373684316</v>
      </c>
      <c r="N3333" s="98">
        <v>9748.0406632486975</v>
      </c>
      <c r="O3333" s="98">
        <v>7177.3083333333334</v>
      </c>
      <c r="P3333" s="98">
        <v>396.14356481481758</v>
      </c>
      <c r="Q3333" s="98">
        <v>20.355271698940133</v>
      </c>
      <c r="R3333" s="98">
        <f t="shared" si="378"/>
        <v>20.987539120670995</v>
      </c>
      <c r="S3333" s="98">
        <f t="shared" si="375"/>
        <v>1221.3163019364079</v>
      </c>
      <c r="T3333" s="101">
        <v>13.112344879176881</v>
      </c>
    </row>
    <row r="3334" spans="2:20" x14ac:dyDescent="0.2">
      <c r="B3334" s="100">
        <v>43799.708333333336</v>
      </c>
      <c r="C3334" s="98">
        <v>11.990421752342437</v>
      </c>
      <c r="D3334" s="98">
        <f t="shared" si="379"/>
        <v>9.657862206757132</v>
      </c>
      <c r="E3334" s="98">
        <v>98.276388888888889</v>
      </c>
      <c r="F3334" s="98">
        <f t="shared" si="377"/>
        <v>77.482570495107467</v>
      </c>
      <c r="G3334" s="98">
        <v>74461.485013717553</v>
      </c>
      <c r="H3334" s="98">
        <v>18.421484374999999</v>
      </c>
      <c r="I3334" s="98">
        <v>18787.813699493807</v>
      </c>
      <c r="J3334" s="98">
        <f t="shared" ref="J3334:J3397" si="380">E3334-H3334</f>
        <v>79.854904513888897</v>
      </c>
      <c r="K3334" s="98">
        <v>0</v>
      </c>
      <c r="L3334" s="98">
        <f t="shared" ref="L3334:L3397" si="381">P3334-Q3334</f>
        <v>374.25897365582489</v>
      </c>
      <c r="M3334" s="98">
        <f t="shared" si="376"/>
        <v>374.79584350334335</v>
      </c>
      <c r="N3334" s="98">
        <v>9436.2096679687493</v>
      </c>
      <c r="O3334" s="98">
        <v>7174.7441666666664</v>
      </c>
      <c r="P3334" s="98">
        <v>395.69287037034832</v>
      </c>
      <c r="Q3334" s="98">
        <v>21.433896714523435</v>
      </c>
      <c r="R3334" s="98">
        <f t="shared" si="378"/>
        <v>20.912470218367876</v>
      </c>
      <c r="S3334" s="98">
        <f t="shared" ref="S3334:S3397" si="382">Q3334*60</f>
        <v>1286.0338028714061</v>
      </c>
      <c r="T3334" s="101">
        <v>12.700385736414173</v>
      </c>
    </row>
    <row r="3335" spans="2:20" x14ac:dyDescent="0.2">
      <c r="B3335" s="100">
        <v>43799.75</v>
      </c>
      <c r="C3335" s="98">
        <v>11.7136430311203</v>
      </c>
      <c r="D3335" s="98">
        <f t="shared" si="379"/>
        <v>9.703548692101327</v>
      </c>
      <c r="E3335" s="98">
        <v>69.453947132621991</v>
      </c>
      <c r="F3335" s="98">
        <f t="shared" si="377"/>
        <v>76.698881756804965</v>
      </c>
      <c r="G3335" s="98">
        <v>79505.327384961318</v>
      </c>
      <c r="H3335" s="98">
        <v>22.142393663194444</v>
      </c>
      <c r="I3335" s="98">
        <v>19932.156114120218</v>
      </c>
      <c r="J3335" s="98">
        <f t="shared" si="380"/>
        <v>47.311553469427551</v>
      </c>
      <c r="K3335" s="98">
        <v>0</v>
      </c>
      <c r="L3335" s="98">
        <f t="shared" si="381"/>
        <v>373.38363171191992</v>
      </c>
      <c r="M3335" s="98">
        <f t="shared" si="376"/>
        <v>374.77740921691321</v>
      </c>
      <c r="N3335" s="98">
        <v>9203.2950000000001</v>
      </c>
      <c r="O3335" s="98">
        <v>7174.9591666666665</v>
      </c>
      <c r="P3335" s="98">
        <v>395.62611111111113</v>
      </c>
      <c r="Q3335" s="98">
        <v>22.242479399191215</v>
      </c>
      <c r="R3335" s="98">
        <f t="shared" si="378"/>
        <v>20.917184082988626</v>
      </c>
      <c r="S3335" s="98">
        <f t="shared" si="382"/>
        <v>1334.5487639514729</v>
      </c>
      <c r="T3335" s="101">
        <v>12.286919491329527</v>
      </c>
    </row>
    <row r="3336" spans="2:20" x14ac:dyDescent="0.2">
      <c r="B3336" s="100">
        <v>43799.791666666664</v>
      </c>
      <c r="C3336" s="98">
        <v>11.466252803537451</v>
      </c>
      <c r="D3336" s="98">
        <f t="shared" si="379"/>
        <v>9.7363770196547978</v>
      </c>
      <c r="E3336" s="98">
        <v>90.11333333333333</v>
      </c>
      <c r="F3336" s="98">
        <f t="shared" si="377"/>
        <v>77.692955830879029</v>
      </c>
      <c r="G3336" s="98">
        <v>84303.033037036992</v>
      </c>
      <c r="H3336" s="98">
        <v>22.094911024305556</v>
      </c>
      <c r="I3336" s="98">
        <v>21073.908055555556</v>
      </c>
      <c r="J3336" s="98">
        <f t="shared" si="380"/>
        <v>68.01842230902777</v>
      </c>
      <c r="K3336" s="98">
        <v>0</v>
      </c>
      <c r="L3336" s="98">
        <f t="shared" si="381"/>
        <v>373.96204159864277</v>
      </c>
      <c r="M3336" s="98">
        <f t="shared" si="376"/>
        <v>374.7825248418842</v>
      </c>
      <c r="N3336" s="98">
        <v>9010.2422631835943</v>
      </c>
      <c r="O3336" s="98">
        <v>7180.11</v>
      </c>
      <c r="P3336" s="98">
        <v>395.62374999999997</v>
      </c>
      <c r="Q3336" s="98">
        <v>21.66170840135722</v>
      </c>
      <c r="R3336" s="98">
        <f t="shared" si="378"/>
        <v>20.910249399374873</v>
      </c>
      <c r="S3336" s="98">
        <f t="shared" si="382"/>
        <v>1299.7025040814333</v>
      </c>
      <c r="T3336" s="101">
        <v>11.950329048611845</v>
      </c>
    </row>
    <row r="3337" spans="2:20" x14ac:dyDescent="0.2">
      <c r="B3337" s="100">
        <v>43799.833333333336</v>
      </c>
      <c r="C3337" s="98">
        <v>11.196419216085019</v>
      </c>
      <c r="D3337" s="98">
        <f t="shared" si="379"/>
        <v>9.7626690298967098</v>
      </c>
      <c r="E3337" s="98">
        <v>75.648409090936184</v>
      </c>
      <c r="F3337" s="98">
        <f t="shared" si="377"/>
        <v>76.926549265223471</v>
      </c>
      <c r="G3337" s="98">
        <v>88772.586434736048</v>
      </c>
      <c r="H3337" s="98">
        <v>20.298602068866362</v>
      </c>
      <c r="I3337" s="98">
        <v>22219.375122221882</v>
      </c>
      <c r="J3337" s="98">
        <f t="shared" si="380"/>
        <v>55.349807022069825</v>
      </c>
      <c r="K3337" s="98">
        <v>0</v>
      </c>
      <c r="L3337" s="98">
        <f t="shared" si="381"/>
        <v>376.11952932956319</v>
      </c>
      <c r="M3337" s="98">
        <f t="shared" si="376"/>
        <v>374.75512356828148</v>
      </c>
      <c r="N3337" s="98">
        <v>8938.0530541992193</v>
      </c>
      <c r="O3337" s="98">
        <v>7175.7658333333329</v>
      </c>
      <c r="P3337" s="98">
        <v>395.80092592592041</v>
      </c>
      <c r="Q3337" s="98">
        <v>19.681396596357228</v>
      </c>
      <c r="R3337" s="98">
        <f t="shared" si="378"/>
        <v>20.938973975446384</v>
      </c>
      <c r="S3337" s="98">
        <f t="shared" si="382"/>
        <v>1180.8837957814337</v>
      </c>
      <c r="T3337" s="101">
        <v>11.852984711858962</v>
      </c>
    </row>
    <row r="3338" spans="2:20" x14ac:dyDescent="0.2">
      <c r="B3338" s="100">
        <v>43799.875</v>
      </c>
      <c r="C3338" s="98">
        <v>10.930120725720966</v>
      </c>
      <c r="D3338" s="98">
        <f t="shared" si="379"/>
        <v>9.7856986501504952</v>
      </c>
      <c r="E3338" s="98">
        <v>86.905416666666667</v>
      </c>
      <c r="F3338" s="98">
        <f t="shared" si="377"/>
        <v>77.794992552260496</v>
      </c>
      <c r="G3338" s="98">
        <v>94217.551893939439</v>
      </c>
      <c r="H3338" s="98">
        <v>18.489539930555555</v>
      </c>
      <c r="I3338" s="98">
        <v>23376.793180554047</v>
      </c>
      <c r="J3338" s="98">
        <f t="shared" si="380"/>
        <v>68.415876736111116</v>
      </c>
      <c r="K3338" s="98">
        <v>0</v>
      </c>
      <c r="L3338" s="98">
        <f t="shared" si="381"/>
        <v>374.7661440325611</v>
      </c>
      <c r="M3338" s="98">
        <f t="shared" si="376"/>
        <v>374.7423920642039</v>
      </c>
      <c r="N3338" s="98">
        <v>8818.7746756998695</v>
      </c>
      <c r="O3338" s="98">
        <v>7176.9808333333331</v>
      </c>
      <c r="P3338" s="98">
        <v>395.72064814819231</v>
      </c>
      <c r="Q3338" s="98">
        <v>20.954504115631185</v>
      </c>
      <c r="R3338" s="98">
        <f t="shared" si="378"/>
        <v>20.948468596809743</v>
      </c>
      <c r="S3338" s="98">
        <f t="shared" si="382"/>
        <v>1257.270246937871</v>
      </c>
      <c r="T3338" s="101">
        <v>11.703662270591595</v>
      </c>
    </row>
    <row r="3339" spans="2:20" x14ac:dyDescent="0.2">
      <c r="B3339" s="100">
        <v>43799.916666666664</v>
      </c>
      <c r="C3339" s="98">
        <v>10.749351592984748</v>
      </c>
      <c r="D3339" s="98">
        <f t="shared" si="379"/>
        <v>9.8102671624073334</v>
      </c>
      <c r="E3339" s="98">
        <v>84.194625603813265</v>
      </c>
      <c r="F3339" s="98">
        <f t="shared" si="377"/>
        <v>77.538194545011976</v>
      </c>
      <c r="G3339" s="98">
        <v>98579.682745725906</v>
      </c>
      <c r="H3339" s="98">
        <v>22.119531250000001</v>
      </c>
      <c r="I3339" s="98">
        <v>24521.121367753494</v>
      </c>
      <c r="J3339" s="98">
        <f t="shared" si="380"/>
        <v>62.075094353813263</v>
      </c>
      <c r="K3339" s="98">
        <v>0</v>
      </c>
      <c r="L3339" s="98">
        <f t="shared" si="381"/>
        <v>374.7430777668622</v>
      </c>
      <c r="M3339" s="98">
        <f t="shared" si="376"/>
        <v>374.7944174830352</v>
      </c>
      <c r="N3339" s="98">
        <v>8683.3296411132815</v>
      </c>
      <c r="O3339" s="98">
        <v>7177.0649999999996</v>
      </c>
      <c r="P3339" s="98">
        <v>395.93120370388033</v>
      </c>
      <c r="Q3339" s="98">
        <v>21.188125937018128</v>
      </c>
      <c r="R3339" s="98">
        <f t="shared" si="378"/>
        <v>20.90371941255313</v>
      </c>
      <c r="S3339" s="98">
        <f t="shared" si="382"/>
        <v>1271.2875562210877</v>
      </c>
      <c r="T3339" s="101">
        <v>11.402450536092122</v>
      </c>
    </row>
    <row r="3340" spans="2:20" x14ac:dyDescent="0.2">
      <c r="B3340" s="100">
        <v>43799.958333333336</v>
      </c>
      <c r="C3340" s="98">
        <v>10.347621536254882</v>
      </c>
      <c r="D3340" s="98">
        <f t="shared" si="379"/>
        <v>9.8169321273793138</v>
      </c>
      <c r="E3340" s="98">
        <v>62.006388888888885</v>
      </c>
      <c r="F3340" s="98">
        <f t="shared" si="377"/>
        <v>76.910745470939005</v>
      </c>
      <c r="G3340" s="98">
        <v>103497.97500000001</v>
      </c>
      <c r="H3340" s="98">
        <v>22.151052517361112</v>
      </c>
      <c r="I3340" s="98">
        <v>25664.194166666668</v>
      </c>
      <c r="J3340" s="98">
        <f t="shared" si="380"/>
        <v>39.85533637152777</v>
      </c>
      <c r="K3340" s="98">
        <v>0</v>
      </c>
      <c r="L3340" s="98">
        <f t="shared" si="381"/>
        <v>372.01562401531885</v>
      </c>
      <c r="M3340" s="98">
        <f t="shared" si="376"/>
        <v>374.72147373552542</v>
      </c>
      <c r="N3340" s="98">
        <v>8410.3056323242181</v>
      </c>
      <c r="O3340" s="98">
        <v>7181.7933333333331</v>
      </c>
      <c r="P3340" s="98">
        <v>396.21666666666664</v>
      </c>
      <c r="Q3340" s="98">
        <v>24.201042651347816</v>
      </c>
      <c r="R3340" s="98">
        <f t="shared" si="378"/>
        <v>20.997601946069068</v>
      </c>
      <c r="S3340" s="98">
        <f t="shared" si="382"/>
        <v>1452.0625590808691</v>
      </c>
      <c r="T3340" s="101">
        <v>11.258659556592917</v>
      </c>
    </row>
    <row r="3341" spans="2:20" x14ac:dyDescent="0.2">
      <c r="B3341" s="100">
        <v>43800</v>
      </c>
      <c r="C3341" s="98">
        <v>10.013584780163235</v>
      </c>
      <c r="D3341" s="98">
        <f t="shared" si="379"/>
        <v>9.8282530162495902</v>
      </c>
      <c r="E3341" s="98">
        <v>90.642407407412932</v>
      </c>
      <c r="F3341" s="98">
        <f t="shared" si="377"/>
        <v>77.308727724025658</v>
      </c>
      <c r="G3341" s="98">
        <v>108062.25038580179</v>
      </c>
      <c r="H3341" s="98">
        <v>20.244097222222223</v>
      </c>
      <c r="I3341" s="98">
        <v>26807.903232407345</v>
      </c>
      <c r="J3341" s="98">
        <f t="shared" si="380"/>
        <v>70.398310185190709</v>
      </c>
      <c r="K3341" s="98">
        <v>0</v>
      </c>
      <c r="L3341" s="98">
        <f t="shared" si="381"/>
        <v>373.59456166408546</v>
      </c>
      <c r="M3341" s="98">
        <f t="shared" si="376"/>
        <v>374.6266509440029</v>
      </c>
      <c r="N3341" s="98">
        <v>8167.0108662923176</v>
      </c>
      <c r="O3341" s="98">
        <v>7179.8391666666666</v>
      </c>
      <c r="P3341" s="98">
        <v>395.29166666666669</v>
      </c>
      <c r="Q3341" s="98">
        <v>21.697105002581246</v>
      </c>
      <c r="R3341" s="98">
        <f t="shared" si="378"/>
        <v>21.065851949523548</v>
      </c>
      <c r="S3341" s="98">
        <f t="shared" si="382"/>
        <v>1301.8263001548748</v>
      </c>
      <c r="T3341" s="101">
        <v>10.888636475409472</v>
      </c>
    </row>
    <row r="3342" spans="2:20" x14ac:dyDescent="0.2">
      <c r="B3342" s="100">
        <v>43800.041666666664</v>
      </c>
      <c r="C3342" s="98">
        <v>9.3839730137545523</v>
      </c>
      <c r="D3342" s="98">
        <f t="shared" si="379"/>
        <v>9.8470607592617707</v>
      </c>
      <c r="E3342" s="98">
        <v>66.324097222222221</v>
      </c>
      <c r="F3342" s="98">
        <f t="shared" si="377"/>
        <v>76.506309874790631</v>
      </c>
      <c r="G3342" s="98">
        <v>2416.5666666666666</v>
      </c>
      <c r="H3342" s="98">
        <v>18.473828125000001</v>
      </c>
      <c r="I3342" s="98">
        <v>648.43981060491672</v>
      </c>
      <c r="J3342" s="98">
        <f t="shared" si="380"/>
        <v>47.850269097222224</v>
      </c>
      <c r="K3342" s="98">
        <v>0</v>
      </c>
      <c r="L3342" s="98">
        <f t="shared" si="381"/>
        <v>373.49944318154206</v>
      </c>
      <c r="M3342" s="98">
        <f t="shared" si="376"/>
        <v>374.52453836409148</v>
      </c>
      <c r="N3342" s="98">
        <v>7719.222585449219</v>
      </c>
      <c r="O3342" s="98">
        <v>7180.4925000000003</v>
      </c>
      <c r="P3342" s="98">
        <v>395.0633148148159</v>
      </c>
      <c r="Q3342" s="98">
        <v>21.563871633273859</v>
      </c>
      <c r="R3342" s="98">
        <f t="shared" si="378"/>
        <v>21.16079361894116</v>
      </c>
      <c r="S3342" s="98">
        <f t="shared" si="382"/>
        <v>1293.8322979964316</v>
      </c>
      <c r="T3342" s="101">
        <v>10.353150810706655</v>
      </c>
    </row>
    <row r="3343" spans="2:20" x14ac:dyDescent="0.2">
      <c r="B3343" s="100">
        <v>43800.083333333336</v>
      </c>
      <c r="C3343" s="98">
        <v>8.1780339159787392</v>
      </c>
      <c r="D3343" s="98">
        <f t="shared" si="379"/>
        <v>9.8564095650679331</v>
      </c>
      <c r="E3343" s="98">
        <v>87.775000000000006</v>
      </c>
      <c r="F3343" s="98">
        <f t="shared" si="377"/>
        <v>77.580777467383228</v>
      </c>
      <c r="G3343" s="98">
        <v>6746.1583333333338</v>
      </c>
      <c r="H3343" s="98">
        <v>22.17668185763889</v>
      </c>
      <c r="I3343" s="98">
        <v>1593.5959712236788</v>
      </c>
      <c r="J3343" s="98">
        <f t="shared" si="380"/>
        <v>65.598318142361109</v>
      </c>
      <c r="K3343" s="98">
        <v>0</v>
      </c>
      <c r="L3343" s="98">
        <f t="shared" si="381"/>
        <v>376.1493598683013</v>
      </c>
      <c r="M3343" s="98">
        <f t="shared" si="376"/>
        <v>374.61692030160975</v>
      </c>
      <c r="N3343" s="98">
        <v>6910.9285355631509</v>
      </c>
      <c r="O3343" s="98">
        <v>7184.1516666666666</v>
      </c>
      <c r="P3343" s="98">
        <v>395.69614197525715</v>
      </c>
      <c r="Q3343" s="98">
        <v>19.546782106955845</v>
      </c>
      <c r="R3343" s="98">
        <f t="shared" si="378"/>
        <v>21.081221609404484</v>
      </c>
      <c r="S3343" s="98">
        <f t="shared" si="382"/>
        <v>1172.8069264173507</v>
      </c>
      <c r="T3343" s="101">
        <v>9.3406326906439947</v>
      </c>
    </row>
    <row r="3344" spans="2:20" x14ac:dyDescent="0.2">
      <c r="B3344" s="100">
        <v>43800.125</v>
      </c>
      <c r="C3344" s="98">
        <v>7.4970500249001715</v>
      </c>
      <c r="D3344" s="98">
        <f t="shared" si="379"/>
        <v>9.8741477679313086</v>
      </c>
      <c r="E3344" s="98">
        <v>68.264166666666668</v>
      </c>
      <c r="F3344" s="98">
        <f t="shared" si="377"/>
        <v>76.555723455037324</v>
      </c>
      <c r="G3344" s="98">
        <v>10897.389814814329</v>
      </c>
      <c r="H3344" s="98">
        <v>22.173817274305556</v>
      </c>
      <c r="I3344" s="98">
        <v>2735.6022222222223</v>
      </c>
      <c r="J3344" s="98">
        <f t="shared" si="380"/>
        <v>46.090349392361112</v>
      </c>
      <c r="K3344" s="98">
        <v>0</v>
      </c>
      <c r="L3344" s="98">
        <f t="shared" si="381"/>
        <v>376.33569363396202</v>
      </c>
      <c r="M3344" s="98">
        <f t="shared" si="376"/>
        <v>374.73847808339428</v>
      </c>
      <c r="N3344" s="98">
        <v>6411.3551623535159</v>
      </c>
      <c r="O3344" s="98">
        <v>7180.5033333333331</v>
      </c>
      <c r="P3344" s="98">
        <v>395.51555555555558</v>
      </c>
      <c r="Q3344" s="98">
        <v>19.179861921593545</v>
      </c>
      <c r="R3344" s="98">
        <f t="shared" si="378"/>
        <v>20.957240988114091</v>
      </c>
      <c r="S3344" s="98">
        <f t="shared" si="382"/>
        <v>1150.7917152956127</v>
      </c>
      <c r="T3344" s="101">
        <v>8.2507876726684888</v>
      </c>
    </row>
    <row r="3345" spans="2:20" x14ac:dyDescent="0.2">
      <c r="B3345" s="100">
        <v>43800.166666666664</v>
      </c>
      <c r="C3345" s="98">
        <v>6.4558088423408719</v>
      </c>
      <c r="D3345" s="98">
        <f t="shared" si="379"/>
        <v>9.8753821389295098</v>
      </c>
      <c r="E3345" s="98">
        <v>76.511851851873928</v>
      </c>
      <c r="F3345" s="98">
        <f t="shared" si="377"/>
        <v>77.140219671684704</v>
      </c>
      <c r="G3345" s="98">
        <v>15789.749242424436</v>
      </c>
      <c r="H3345" s="98">
        <v>20.269401041666665</v>
      </c>
      <c r="I3345" s="98">
        <v>3881.1533277774024</v>
      </c>
      <c r="J3345" s="98">
        <f t="shared" si="380"/>
        <v>56.242450810207259</v>
      </c>
      <c r="K3345" s="98">
        <v>0</v>
      </c>
      <c r="L3345" s="98">
        <f t="shared" si="381"/>
        <v>375.54869825291547</v>
      </c>
      <c r="M3345" s="98">
        <f t="shared" si="376"/>
        <v>374.79738494587599</v>
      </c>
      <c r="N3345" s="98">
        <v>5773.8188114420573</v>
      </c>
      <c r="O3345" s="98">
        <v>7176.9250000000002</v>
      </c>
      <c r="P3345" s="98">
        <v>395.6703888888988</v>
      </c>
      <c r="Q3345" s="98">
        <v>20.121690635983313</v>
      </c>
      <c r="R3345" s="98">
        <f t="shared" si="378"/>
        <v>20.897576152379624</v>
      </c>
      <c r="S3345" s="98">
        <f t="shared" si="382"/>
        <v>1207.3014381589987</v>
      </c>
      <c r="T3345" s="101">
        <v>7.5263695630498759</v>
      </c>
    </row>
    <row r="3346" spans="2:20" x14ac:dyDescent="0.2">
      <c r="B3346" s="100">
        <v>43800.208333333336</v>
      </c>
      <c r="C3346" s="98">
        <v>6.030841098008354</v>
      </c>
      <c r="D3346" s="98">
        <f t="shared" si="379"/>
        <v>9.8656908741122127</v>
      </c>
      <c r="E3346" s="98">
        <v>78.009097222222223</v>
      </c>
      <c r="F3346" s="98">
        <f t="shared" si="377"/>
        <v>76.787439000388403</v>
      </c>
      <c r="G3346" s="98">
        <v>19549.675466666024</v>
      </c>
      <c r="H3346" s="98">
        <v>18.478092447916666</v>
      </c>
      <c r="I3346" s="98">
        <v>5037.6350000000002</v>
      </c>
      <c r="J3346" s="98">
        <f t="shared" si="380"/>
        <v>59.531004774305558</v>
      </c>
      <c r="K3346" s="98">
        <v>0</v>
      </c>
      <c r="L3346" s="98">
        <f t="shared" si="381"/>
        <v>375.356517698235</v>
      </c>
      <c r="M3346" s="98">
        <f t="shared" si="376"/>
        <v>374.86876210605988</v>
      </c>
      <c r="N3346" s="98">
        <v>5417.7258109537761</v>
      </c>
      <c r="O3346" s="98">
        <v>7176.6191666666664</v>
      </c>
      <c r="P3346" s="98">
        <v>395.55018518517414</v>
      </c>
      <c r="Q3346" s="98">
        <v>20.193667486939166</v>
      </c>
      <c r="R3346" s="98">
        <f t="shared" si="378"/>
        <v>20.840292356392812</v>
      </c>
      <c r="S3346" s="98">
        <f t="shared" si="382"/>
        <v>1211.62004921635</v>
      </c>
      <c r="T3346" s="101">
        <v>6.8914083806569879</v>
      </c>
    </row>
    <row r="3347" spans="2:20" x14ac:dyDescent="0.2">
      <c r="B3347" s="100">
        <v>43800.25</v>
      </c>
      <c r="C3347" s="98">
        <v>5.7165328830339588</v>
      </c>
      <c r="D3347" s="98">
        <f t="shared" si="379"/>
        <v>9.8602077214150778</v>
      </c>
      <c r="E3347" s="98">
        <v>51.602222222222224</v>
      </c>
      <c r="F3347" s="98">
        <f t="shared" si="377"/>
        <v>76.111417810929879</v>
      </c>
      <c r="G3347" s="98">
        <v>24102.966666666667</v>
      </c>
      <c r="H3347" s="98">
        <v>22.169943576388889</v>
      </c>
      <c r="I3347" s="98">
        <v>6182.8370823347896</v>
      </c>
      <c r="J3347" s="98">
        <f t="shared" si="380"/>
        <v>29.432278645833335</v>
      </c>
      <c r="K3347" s="98">
        <v>0</v>
      </c>
      <c r="L3347" s="98">
        <f t="shared" si="381"/>
        <v>376.62328165408638</v>
      </c>
      <c r="M3347" s="98">
        <f t="shared" si="376"/>
        <v>374.88964771666207</v>
      </c>
      <c r="N3347" s="98">
        <v>5414.1182267252607</v>
      </c>
      <c r="O3347" s="98">
        <v>7174.5933333333332</v>
      </c>
      <c r="P3347" s="98">
        <v>395.70990740739637</v>
      </c>
      <c r="Q3347" s="98">
        <v>19.086625753309992</v>
      </c>
      <c r="R3347" s="98">
        <f t="shared" si="378"/>
        <v>20.822420827580299</v>
      </c>
      <c r="S3347" s="98">
        <f t="shared" si="382"/>
        <v>1145.1975451985995</v>
      </c>
      <c r="T3347" s="101">
        <v>6.6001201365707027</v>
      </c>
    </row>
    <row r="3348" spans="2:20" x14ac:dyDescent="0.2">
      <c r="B3348" s="100">
        <v>43800.291666666664</v>
      </c>
      <c r="C3348" s="98">
        <v>5.6612346006788234</v>
      </c>
      <c r="D3348" s="98">
        <f t="shared" si="379"/>
        <v>9.8528899342215883</v>
      </c>
      <c r="E3348" s="98">
        <v>82.693179012371431</v>
      </c>
      <c r="F3348" s="98">
        <f t="shared" si="377"/>
        <v>76.430034066074995</v>
      </c>
      <c r="G3348" s="98">
        <v>28073.05525409129</v>
      </c>
      <c r="H3348" s="98">
        <v>22.117404513888889</v>
      </c>
      <c r="I3348" s="98">
        <v>7323.8427777777779</v>
      </c>
      <c r="J3348" s="98">
        <f t="shared" si="380"/>
        <v>60.575774498482545</v>
      </c>
      <c r="K3348" s="98">
        <v>0</v>
      </c>
      <c r="L3348" s="98">
        <f t="shared" si="381"/>
        <v>373.98870967540887</v>
      </c>
      <c r="M3348" s="98">
        <f t="shared" si="376"/>
        <v>374.79119087268208</v>
      </c>
      <c r="N3348" s="98">
        <v>5395.4518379720048</v>
      </c>
      <c r="O3348" s="98">
        <v>7175.4466666666667</v>
      </c>
      <c r="P3348" s="98">
        <v>395.69981481479272</v>
      </c>
      <c r="Q3348" s="98">
        <v>21.711105139383839</v>
      </c>
      <c r="R3348" s="98">
        <f t="shared" si="378"/>
        <v>20.921938628349277</v>
      </c>
      <c r="S3348" s="98">
        <f t="shared" si="382"/>
        <v>1302.6663083630303</v>
      </c>
      <c r="T3348" s="101">
        <v>6.732491619434958</v>
      </c>
    </row>
    <row r="3349" spans="2:20" x14ac:dyDescent="0.2">
      <c r="B3349" s="100">
        <v>43800.333333333336</v>
      </c>
      <c r="C3349" s="98">
        <v>6.0286469422446354</v>
      </c>
      <c r="D3349" s="98">
        <f t="shared" si="379"/>
        <v>9.8446858525512795</v>
      </c>
      <c r="E3349" s="98">
        <v>57.544677777778773</v>
      </c>
      <c r="F3349" s="98">
        <f t="shared" si="377"/>
        <v>75.721744694933349</v>
      </c>
      <c r="G3349" s="98">
        <v>32226.496163071526</v>
      </c>
      <c r="H3349" s="98">
        <v>20.183127170138889</v>
      </c>
      <c r="I3349" s="98">
        <v>8468.6986111108454</v>
      </c>
      <c r="J3349" s="98">
        <f t="shared" si="380"/>
        <v>37.361550607639884</v>
      </c>
      <c r="K3349" s="98">
        <v>0</v>
      </c>
      <c r="L3349" s="98">
        <f t="shared" si="381"/>
        <v>374.40891284660177</v>
      </c>
      <c r="M3349" s="98">
        <f t="shared" si="376"/>
        <v>374.81883549393632</v>
      </c>
      <c r="N3349" s="98">
        <v>5666.7630090332032</v>
      </c>
      <c r="O3349" s="98">
        <v>7180.708333333333</v>
      </c>
      <c r="P3349" s="98">
        <v>395.8723611111111</v>
      </c>
      <c r="Q3349" s="98">
        <v>21.463448264509335</v>
      </c>
      <c r="R3349" s="98">
        <f t="shared" si="378"/>
        <v>20.90062566861792</v>
      </c>
      <c r="S3349" s="98">
        <f t="shared" si="382"/>
        <v>1287.8068958705601</v>
      </c>
      <c r="T3349" s="101">
        <v>6.8966688512140211</v>
      </c>
    </row>
    <row r="3350" spans="2:20" x14ac:dyDescent="0.2">
      <c r="B3350" s="100">
        <v>43800.375</v>
      </c>
      <c r="C3350" s="98">
        <v>7.1874965323349977</v>
      </c>
      <c r="D3350" s="98">
        <f t="shared" si="379"/>
        <v>9.8481656154139294</v>
      </c>
      <c r="E3350" s="98">
        <v>84.675277777777779</v>
      </c>
      <c r="F3350" s="98">
        <f t="shared" si="377"/>
        <v>76.982763213451861</v>
      </c>
      <c r="G3350" s="98">
        <v>36662.785111110279</v>
      </c>
      <c r="H3350" s="98">
        <v>18.44148220486111</v>
      </c>
      <c r="I3350" s="98">
        <v>9624.8152777777777</v>
      </c>
      <c r="J3350" s="98">
        <f t="shared" si="380"/>
        <v>66.233795572916677</v>
      </c>
      <c r="K3350" s="98">
        <v>0</v>
      </c>
      <c r="L3350" s="98">
        <f t="shared" si="381"/>
        <v>374.93034824445465</v>
      </c>
      <c r="M3350" s="98">
        <f t="shared" si="376"/>
        <v>374.88459136020305</v>
      </c>
      <c r="N3350" s="98">
        <v>6261.8149328613281</v>
      </c>
      <c r="O3350" s="98">
        <v>7179.3458333333338</v>
      </c>
      <c r="P3350" s="98">
        <v>395.44618055555554</v>
      </c>
      <c r="Q3350" s="98">
        <v>20.515832311100869</v>
      </c>
      <c r="R3350" s="98">
        <f t="shared" si="378"/>
        <v>20.822071769943815</v>
      </c>
      <c r="S3350" s="98">
        <f t="shared" si="382"/>
        <v>1230.949938666052</v>
      </c>
      <c r="T3350" s="101">
        <v>7.5411825874116687</v>
      </c>
    </row>
    <row r="3351" spans="2:20" x14ac:dyDescent="0.2">
      <c r="B3351" s="100">
        <v>43800.416666666664</v>
      </c>
      <c r="C3351" s="98">
        <v>9.6348676797272894</v>
      </c>
      <c r="D3351" s="98">
        <f t="shared" si="379"/>
        <v>9.8534137448446266</v>
      </c>
      <c r="E3351" s="98">
        <v>68.156666666666666</v>
      </c>
      <c r="F3351" s="98">
        <f t="shared" si="377"/>
        <v>76.483843460364525</v>
      </c>
      <c r="G3351" s="98">
        <v>40674.255202019544</v>
      </c>
      <c r="H3351" s="98">
        <v>22.019487847222223</v>
      </c>
      <c r="I3351" s="98">
        <v>10768.428542675243</v>
      </c>
      <c r="J3351" s="98">
        <f t="shared" si="380"/>
        <v>46.137178819444443</v>
      </c>
      <c r="K3351" s="98">
        <v>0</v>
      </c>
      <c r="L3351" s="98">
        <f t="shared" si="381"/>
        <v>374.59277354393163</v>
      </c>
      <c r="M3351" s="98">
        <f t="shared" si="376"/>
        <v>374.87410290751887</v>
      </c>
      <c r="N3351" s="98">
        <v>7895.23392578125</v>
      </c>
      <c r="O3351" s="98">
        <v>7182.6350000000002</v>
      </c>
      <c r="P3351" s="98">
        <v>395.60564814815916</v>
      </c>
      <c r="Q3351" s="98">
        <v>21.012874604227513</v>
      </c>
      <c r="R3351" s="98">
        <f t="shared" si="378"/>
        <v>20.823883525097472</v>
      </c>
      <c r="S3351" s="98">
        <f t="shared" si="382"/>
        <v>1260.7724762536507</v>
      </c>
      <c r="T3351" s="101">
        <v>9.2984989566273164</v>
      </c>
    </row>
    <row r="3352" spans="2:20" x14ac:dyDescent="0.2">
      <c r="B3352" s="100">
        <v>43800.458333333336</v>
      </c>
      <c r="C3352" s="98">
        <v>12.250243553408525</v>
      </c>
      <c r="D3352" s="98">
        <f t="shared" si="379"/>
        <v>9.8684722531061038</v>
      </c>
      <c r="E3352" s="98">
        <v>80.530555555555551</v>
      </c>
      <c r="F3352" s="98">
        <f t="shared" si="377"/>
        <v>77.327931712680751</v>
      </c>
      <c r="G3352" s="98">
        <v>45620.909545456168</v>
      </c>
      <c r="H3352" s="98">
        <v>22.18830969887955</v>
      </c>
      <c r="I3352" s="98">
        <v>11910.958599611004</v>
      </c>
      <c r="J3352" s="98">
        <f t="shared" si="380"/>
        <v>58.342245856676001</v>
      </c>
      <c r="K3352" s="98">
        <v>0</v>
      </c>
      <c r="L3352" s="98">
        <f t="shared" si="381"/>
        <v>375.0190504915351</v>
      </c>
      <c r="M3352" s="98">
        <f t="shared" si="376"/>
        <v>374.9100180316521</v>
      </c>
      <c r="N3352" s="98">
        <v>9615.2222509765634</v>
      </c>
      <c r="O3352" s="98">
        <v>7190.3841666666667</v>
      </c>
      <c r="P3352" s="98">
        <v>395.5938888888889</v>
      </c>
      <c r="Q3352" s="98">
        <v>20.574838397353822</v>
      </c>
      <c r="R3352" s="98">
        <f t="shared" si="378"/>
        <v>20.784847258990784</v>
      </c>
      <c r="S3352" s="98">
        <f t="shared" si="382"/>
        <v>1234.4903038412294</v>
      </c>
      <c r="T3352" s="101">
        <v>11.803081507376499</v>
      </c>
    </row>
    <row r="3353" spans="2:20" x14ac:dyDescent="0.2">
      <c r="B3353" s="100">
        <v>43800.5</v>
      </c>
      <c r="C3353" s="98">
        <v>13.454387193520864</v>
      </c>
      <c r="D3353" s="98">
        <f t="shared" si="379"/>
        <v>9.8871365421966377</v>
      </c>
      <c r="E3353" s="98">
        <v>82.64050000001987</v>
      </c>
      <c r="F3353" s="98">
        <f t="shared" si="377"/>
        <v>77.526042823792679</v>
      </c>
      <c r="G3353" s="98">
        <v>49732.973689728846</v>
      </c>
      <c r="H3353" s="98">
        <v>20.226325593171914</v>
      </c>
      <c r="I3353" s="98">
        <v>13055.476697222275</v>
      </c>
      <c r="J3353" s="98">
        <f t="shared" si="380"/>
        <v>62.414174406847955</v>
      </c>
      <c r="K3353" s="98">
        <v>0</v>
      </c>
      <c r="L3353" s="98">
        <f t="shared" si="381"/>
        <v>375.60749223493042</v>
      </c>
      <c r="M3353" s="98">
        <f t="shared" si="376"/>
        <v>374.93654582454542</v>
      </c>
      <c r="N3353" s="98">
        <v>10600.216217447916</v>
      </c>
      <c r="O3353" s="98">
        <v>7223.270833333333</v>
      </c>
      <c r="P3353" s="98">
        <v>395.9280555555473</v>
      </c>
      <c r="Q3353" s="98">
        <v>20.320563320616881</v>
      </c>
      <c r="R3353" s="98">
        <f t="shared" si="378"/>
        <v>20.763099558689863</v>
      </c>
      <c r="S3353" s="98">
        <f t="shared" si="382"/>
        <v>1219.2337992370128</v>
      </c>
      <c r="T3353" s="101">
        <v>13.637983816339208</v>
      </c>
    </row>
    <row r="3354" spans="2:20" x14ac:dyDescent="0.2">
      <c r="B3354" s="100">
        <v>43800.541666666664</v>
      </c>
      <c r="C3354" s="98">
        <v>13.959961185985142</v>
      </c>
      <c r="D3354" s="98">
        <f t="shared" si="379"/>
        <v>9.9208365549341515</v>
      </c>
      <c r="E3354" s="98">
        <v>74.05972222222222</v>
      </c>
      <c r="F3354" s="98">
        <f t="shared" si="377"/>
        <v>77.621705852893356</v>
      </c>
      <c r="G3354" s="98">
        <v>55189.00277777778</v>
      </c>
      <c r="H3354" s="98">
        <v>18.457302517361111</v>
      </c>
      <c r="I3354" s="98">
        <v>14211.709166666667</v>
      </c>
      <c r="J3354" s="98">
        <f t="shared" si="380"/>
        <v>55.602419704861106</v>
      </c>
      <c r="K3354" s="98">
        <v>0</v>
      </c>
      <c r="L3354" s="98">
        <f t="shared" si="381"/>
        <v>376.81046438280492</v>
      </c>
      <c r="M3354" s="98">
        <f t="shared" si="376"/>
        <v>374.98172871321322</v>
      </c>
      <c r="N3354" s="98">
        <v>10946.459577636719</v>
      </c>
      <c r="O3354" s="98">
        <v>7284.2683333333334</v>
      </c>
      <c r="P3354" s="98">
        <v>396.27805555555557</v>
      </c>
      <c r="Q3354" s="98">
        <v>19.467591172750627</v>
      </c>
      <c r="R3354" s="98">
        <f t="shared" si="378"/>
        <v>20.734189818170183</v>
      </c>
      <c r="S3354" s="98">
        <f t="shared" si="382"/>
        <v>1168.0554703650375</v>
      </c>
      <c r="T3354" s="101">
        <v>14.531439844767252</v>
      </c>
    </row>
    <row r="3355" spans="2:20" x14ac:dyDescent="0.2">
      <c r="B3355" s="100">
        <v>43800.583333333336</v>
      </c>
      <c r="C3355" s="98">
        <v>13.516252202457851</v>
      </c>
      <c r="D3355" s="98">
        <f t="shared" si="379"/>
        <v>9.9355825701163987</v>
      </c>
      <c r="E3355" s="98">
        <v>100.43333333333334</v>
      </c>
      <c r="F3355" s="98">
        <f t="shared" si="377"/>
        <v>78.08276295165787</v>
      </c>
      <c r="G3355" s="98">
        <v>60244.89503968272</v>
      </c>
      <c r="H3355" s="98">
        <v>22.281098594947252</v>
      </c>
      <c r="I3355" s="98">
        <v>15356.623185451659</v>
      </c>
      <c r="J3355" s="98">
        <f t="shared" si="380"/>
        <v>78.152234738386085</v>
      </c>
      <c r="K3355" s="98">
        <v>0</v>
      </c>
      <c r="L3355" s="98">
        <f t="shared" si="381"/>
        <v>374.59832781093399</v>
      </c>
      <c r="M3355" s="98">
        <f t="shared" ref="M3355:M3418" si="383">AVERAGE(L3332:L3355)</f>
        <v>374.9196755637974</v>
      </c>
      <c r="N3355" s="98">
        <v>10714.33952718099</v>
      </c>
      <c r="O3355" s="98">
        <v>7233.9641666666666</v>
      </c>
      <c r="P3355" s="98">
        <v>395.39453703703151</v>
      </c>
      <c r="Q3355" s="98">
        <v>20.796209226097499</v>
      </c>
      <c r="R3355" s="98">
        <f t="shared" si="378"/>
        <v>20.783775760795667</v>
      </c>
      <c r="S3355" s="98">
        <f t="shared" si="382"/>
        <v>1247.7725535658499</v>
      </c>
      <c r="T3355" s="101">
        <v>14.639809223545923</v>
      </c>
    </row>
    <row r="3356" spans="2:20" x14ac:dyDescent="0.2">
      <c r="B3356" s="100">
        <v>43800.625</v>
      </c>
      <c r="C3356" s="98">
        <v>13.056839124007771</v>
      </c>
      <c r="D3356" s="98">
        <f t="shared" si="379"/>
        <v>9.9522664428852785</v>
      </c>
      <c r="E3356" s="98">
        <v>73.686277777784397</v>
      </c>
      <c r="F3356" s="98">
        <f t="shared" si="377"/>
        <v>77.409480930053334</v>
      </c>
      <c r="G3356" s="98">
        <v>65530.453346724644</v>
      </c>
      <c r="H3356" s="98">
        <v>22.340657552083332</v>
      </c>
      <c r="I3356" s="98">
        <v>16499.180833333332</v>
      </c>
      <c r="J3356" s="98">
        <f t="shared" si="380"/>
        <v>51.345620225701069</v>
      </c>
      <c r="K3356" s="98">
        <v>0</v>
      </c>
      <c r="L3356" s="98">
        <f t="shared" si="381"/>
        <v>373.22538607101887</v>
      </c>
      <c r="M3356" s="98">
        <f t="shared" si="383"/>
        <v>374.80526402005506</v>
      </c>
      <c r="N3356" s="98">
        <v>10326.021783040365</v>
      </c>
      <c r="O3356" s="98">
        <v>7200.7983333333332</v>
      </c>
      <c r="P3356" s="98">
        <v>395.88987654321721</v>
      </c>
      <c r="Q3356" s="98">
        <v>22.664490472198359</v>
      </c>
      <c r="R3356" s="98">
        <f t="shared" si="378"/>
        <v>20.901457623468421</v>
      </c>
      <c r="S3356" s="98">
        <f t="shared" si="382"/>
        <v>1359.8694283319016</v>
      </c>
      <c r="T3356" s="101">
        <v>14.074286542627442</v>
      </c>
    </row>
    <row r="3357" spans="2:20" x14ac:dyDescent="0.2">
      <c r="B3357" s="100">
        <v>43800.666666666664</v>
      </c>
      <c r="C3357" s="98">
        <v>12.764475185222302</v>
      </c>
      <c r="D3357" s="98">
        <f t="shared" si="379"/>
        <v>9.9660024756589127</v>
      </c>
      <c r="E3357" s="98">
        <v>96.974166666666662</v>
      </c>
      <c r="F3357" s="98">
        <f t="shared" ref="F3357:F3420" si="384">AVERAGE(E3334:E3357)</f>
        <v>78.630071207831108</v>
      </c>
      <c r="G3357" s="98">
        <v>70636.936111111107</v>
      </c>
      <c r="H3357" s="98">
        <v>20.297732204861113</v>
      </c>
      <c r="I3357" s="98">
        <v>17644.659233333146</v>
      </c>
      <c r="J3357" s="98">
        <f t="shared" si="380"/>
        <v>76.676434461805542</v>
      </c>
      <c r="K3357" s="98">
        <v>0</v>
      </c>
      <c r="L3357" s="98">
        <f t="shared" si="381"/>
        <v>373.45656518573151</v>
      </c>
      <c r="M3357" s="98">
        <f t="shared" si="383"/>
        <v>374.7081086896323</v>
      </c>
      <c r="N3357" s="98">
        <v>10173.976345214844</v>
      </c>
      <c r="O3357" s="98">
        <v>7193.3133333333335</v>
      </c>
      <c r="P3357" s="98">
        <v>396.19854938271146</v>
      </c>
      <c r="Q3357" s="98">
        <v>22.741984196979967</v>
      </c>
      <c r="R3357" s="98">
        <f t="shared" ref="R3357:R3420" si="385">AVERAGE(Q3334:Q3357)</f>
        <v>21.000903977553413</v>
      </c>
      <c r="S3357" s="98">
        <f t="shared" si="382"/>
        <v>1364.5190518187981</v>
      </c>
      <c r="T3357" s="101">
        <v>13.783980948048928</v>
      </c>
    </row>
    <row r="3358" spans="2:20" x14ac:dyDescent="0.2">
      <c r="B3358" s="100">
        <v>43800.708333333336</v>
      </c>
      <c r="C3358" s="98">
        <v>12.47457727622978</v>
      </c>
      <c r="D3358" s="98">
        <f t="shared" si="379"/>
        <v>9.9861756224875524</v>
      </c>
      <c r="E3358" s="98">
        <v>77.058580246915426</v>
      </c>
      <c r="F3358" s="98">
        <f t="shared" si="384"/>
        <v>77.745995847748873</v>
      </c>
      <c r="G3358" s="98">
        <v>75347.18462199092</v>
      </c>
      <c r="H3358" s="98">
        <v>18.666297743055555</v>
      </c>
      <c r="I3358" s="98">
        <v>18801.148888888889</v>
      </c>
      <c r="J3358" s="98">
        <f t="shared" si="380"/>
        <v>58.392282503859875</v>
      </c>
      <c r="K3358" s="98">
        <v>0</v>
      </c>
      <c r="L3358" s="98">
        <f t="shared" si="381"/>
        <v>374.53958768307831</v>
      </c>
      <c r="M3358" s="98">
        <f t="shared" si="383"/>
        <v>374.71980094076781</v>
      </c>
      <c r="N3358" s="98">
        <v>9928.0053621419265</v>
      </c>
      <c r="O3358" s="98">
        <v>7186.3525</v>
      </c>
      <c r="P3358" s="98">
        <v>396.05027777777775</v>
      </c>
      <c r="Q3358" s="98">
        <v>21.510690094699466</v>
      </c>
      <c r="R3358" s="98">
        <f t="shared" si="385"/>
        <v>21.004103701727416</v>
      </c>
      <c r="S3358" s="98">
        <f t="shared" si="382"/>
        <v>1290.6414056819681</v>
      </c>
      <c r="T3358" s="101">
        <v>13.308287570494253</v>
      </c>
    </row>
    <row r="3359" spans="2:20" x14ac:dyDescent="0.2">
      <c r="B3359" s="100">
        <v>43800.75</v>
      </c>
      <c r="C3359" s="98">
        <v>12.222131991031477</v>
      </c>
      <c r="D3359" s="98">
        <f t="shared" si="379"/>
        <v>10.007362662483851</v>
      </c>
      <c r="E3359" s="98">
        <v>90.43805555555555</v>
      </c>
      <c r="F3359" s="98">
        <f t="shared" si="384"/>
        <v>78.620333698704442</v>
      </c>
      <c r="G3359" s="98">
        <v>80761.700129202742</v>
      </c>
      <c r="H3359" s="98">
        <v>22.313368055555557</v>
      </c>
      <c r="I3359" s="98">
        <v>19946.379088447855</v>
      </c>
      <c r="J3359" s="98">
        <f t="shared" si="380"/>
        <v>68.124687499999993</v>
      </c>
      <c r="K3359" s="98">
        <v>0</v>
      </c>
      <c r="L3359" s="98">
        <f t="shared" si="381"/>
        <v>376.66477227764</v>
      </c>
      <c r="M3359" s="98">
        <f t="shared" si="383"/>
        <v>374.85651513100612</v>
      </c>
      <c r="N3359" s="98">
        <v>9722.2884529622388</v>
      </c>
      <c r="O3359" s="98">
        <v>7186.1774999999998</v>
      </c>
      <c r="P3359" s="98">
        <v>396.37481481482587</v>
      </c>
      <c r="Q3359" s="98">
        <v>19.710042537185881</v>
      </c>
      <c r="R3359" s="98">
        <f t="shared" si="385"/>
        <v>20.898585499143859</v>
      </c>
      <c r="S3359" s="98">
        <f t="shared" si="382"/>
        <v>1182.6025522311529</v>
      </c>
      <c r="T3359" s="101">
        <v>12.991849983533223</v>
      </c>
    </row>
    <row r="3360" spans="2:20" x14ac:dyDescent="0.2">
      <c r="B3360" s="100">
        <v>43800.791666666664</v>
      </c>
      <c r="C3360" s="98">
        <v>12.378496430889808</v>
      </c>
      <c r="D3360" s="98">
        <f t="shared" si="379"/>
        <v>10.045372813623535</v>
      </c>
      <c r="E3360" s="98">
        <v>82.459166666666661</v>
      </c>
      <c r="F3360" s="98">
        <f t="shared" si="384"/>
        <v>78.301410087593339</v>
      </c>
      <c r="G3360" s="98">
        <v>85337.00309343815</v>
      </c>
      <c r="H3360" s="98">
        <v>22.219520399305555</v>
      </c>
      <c r="I3360" s="98">
        <v>21087.675277777777</v>
      </c>
      <c r="J3360" s="98">
        <f t="shared" si="380"/>
        <v>60.23964626736111</v>
      </c>
      <c r="K3360" s="98">
        <v>0</v>
      </c>
      <c r="L3360" s="98">
        <f t="shared" si="381"/>
        <v>375.88657727520086</v>
      </c>
      <c r="M3360" s="98">
        <f t="shared" si="383"/>
        <v>374.93670411752942</v>
      </c>
      <c r="N3360" s="98">
        <v>9721.8248779296882</v>
      </c>
      <c r="O3360" s="98">
        <v>7183.1708333333336</v>
      </c>
      <c r="P3360" s="98">
        <v>395.73</v>
      </c>
      <c r="Q3360" s="98">
        <v>19.843422724799151</v>
      </c>
      <c r="R3360" s="98">
        <f t="shared" si="385"/>
        <v>20.822823595953938</v>
      </c>
      <c r="S3360" s="98">
        <f t="shared" si="382"/>
        <v>1190.605363487949</v>
      </c>
      <c r="T3360" s="101">
        <v>12.984417007305504</v>
      </c>
    </row>
    <row r="3361" spans="2:20" x14ac:dyDescent="0.2">
      <c r="B3361" s="100">
        <v>43800.833333333336</v>
      </c>
      <c r="C3361" s="98">
        <v>12.509830525067583</v>
      </c>
      <c r="D3361" s="98">
        <f t="shared" si="379"/>
        <v>10.100098284831139</v>
      </c>
      <c r="E3361" s="98">
        <v>66.310555555555553</v>
      </c>
      <c r="F3361" s="98">
        <f t="shared" si="384"/>
        <v>77.912332856952474</v>
      </c>
      <c r="G3361" s="98">
        <v>90412.016666666663</v>
      </c>
      <c r="H3361" s="98">
        <v>20.240049913194444</v>
      </c>
      <c r="I3361" s="98">
        <v>22233.301481481922</v>
      </c>
      <c r="J3361" s="98">
        <f t="shared" si="380"/>
        <v>46.070505642361113</v>
      </c>
      <c r="K3361" s="98">
        <v>0</v>
      </c>
      <c r="L3361" s="98">
        <f t="shared" si="381"/>
        <v>375.54146389550635</v>
      </c>
      <c r="M3361" s="98">
        <f t="shared" si="383"/>
        <v>374.91261805777708</v>
      </c>
      <c r="N3361" s="98">
        <v>9906.7465494791668</v>
      </c>
      <c r="O3361" s="98">
        <v>7185.7349999999997</v>
      </c>
      <c r="P3361" s="98">
        <v>396.08740740742951</v>
      </c>
      <c r="Q3361" s="98">
        <v>20.545943511923156</v>
      </c>
      <c r="R3361" s="98">
        <f t="shared" si="385"/>
        <v>20.85884638410252</v>
      </c>
      <c r="S3361" s="98">
        <f t="shared" si="382"/>
        <v>1232.7566107153893</v>
      </c>
      <c r="T3361" s="101">
        <v>13.01242198523949</v>
      </c>
    </row>
    <row r="3362" spans="2:20" x14ac:dyDescent="0.2">
      <c r="B3362" s="100">
        <v>43800.875</v>
      </c>
      <c r="C3362" s="98">
        <v>12.800104346485394</v>
      </c>
      <c r="D3362" s="98">
        <f t="shared" si="379"/>
        <v>10.178014269029658</v>
      </c>
      <c r="E3362" s="98">
        <v>97.199055555529071</v>
      </c>
      <c r="F3362" s="98">
        <f t="shared" si="384"/>
        <v>78.341234477321734</v>
      </c>
      <c r="G3362" s="98">
        <v>95185.604344729974</v>
      </c>
      <c r="H3362" s="98">
        <v>18.636024305555555</v>
      </c>
      <c r="I3362" s="98">
        <v>23394.465277777777</v>
      </c>
      <c r="J3362" s="98">
        <f t="shared" si="380"/>
        <v>78.56303124997352</v>
      </c>
      <c r="K3362" s="98">
        <v>0</v>
      </c>
      <c r="L3362" s="98">
        <f t="shared" si="381"/>
        <v>374.84750741901496</v>
      </c>
      <c r="M3362" s="98">
        <f t="shared" si="383"/>
        <v>374.91600819887918</v>
      </c>
      <c r="N3362" s="98">
        <v>10049.967698567709</v>
      </c>
      <c r="O3362" s="98">
        <v>7184.8841666666667</v>
      </c>
      <c r="P3362" s="98">
        <v>395.99458333333331</v>
      </c>
      <c r="Q3362" s="98">
        <v>21.147075914318364</v>
      </c>
      <c r="R3362" s="98">
        <f t="shared" si="385"/>
        <v>20.866870209047818</v>
      </c>
      <c r="S3362" s="98">
        <f t="shared" si="382"/>
        <v>1268.8245548591019</v>
      </c>
      <c r="T3362" s="101">
        <v>13.305045743518017</v>
      </c>
    </row>
    <row r="3363" spans="2:20" x14ac:dyDescent="0.2">
      <c r="B3363" s="100">
        <v>43800.916666666664</v>
      </c>
      <c r="C3363" s="98">
        <v>12.61996821123434</v>
      </c>
      <c r="D3363" s="98">
        <f t="shared" si="379"/>
        <v>10.255956628123391</v>
      </c>
      <c r="E3363" s="98">
        <v>73.730858585859337</v>
      </c>
      <c r="F3363" s="98">
        <f t="shared" si="384"/>
        <v>77.905244184906977</v>
      </c>
      <c r="G3363" s="98">
        <v>100308.32341269904</v>
      </c>
      <c r="H3363" s="98">
        <v>22.208973524305556</v>
      </c>
      <c r="I3363" s="98">
        <v>24535.505142670903</v>
      </c>
      <c r="J3363" s="98">
        <f t="shared" si="380"/>
        <v>51.521885061553782</v>
      </c>
      <c r="K3363" s="98">
        <v>0</v>
      </c>
      <c r="L3363" s="98">
        <f t="shared" si="381"/>
        <v>373.33433236558403</v>
      </c>
      <c r="M3363" s="98">
        <f t="shared" si="383"/>
        <v>374.85731047382598</v>
      </c>
      <c r="N3363" s="98">
        <v>9905.9873038736987</v>
      </c>
      <c r="O3363" s="98">
        <v>7185.8033333333333</v>
      </c>
      <c r="P3363" s="98">
        <v>395.57166666666666</v>
      </c>
      <c r="Q3363" s="98">
        <v>22.237334301082626</v>
      </c>
      <c r="R3363" s="98">
        <f t="shared" si="385"/>
        <v>20.910587224217171</v>
      </c>
      <c r="S3363" s="98">
        <f t="shared" si="382"/>
        <v>1334.2400580649576</v>
      </c>
      <c r="T3363" s="101">
        <v>13.318148073583854</v>
      </c>
    </row>
    <row r="3364" spans="2:20" x14ac:dyDescent="0.2">
      <c r="B3364" s="100">
        <v>43800.958333333336</v>
      </c>
      <c r="C3364" s="98">
        <v>12.205516715806185</v>
      </c>
      <c r="D3364" s="98">
        <f t="shared" si="379"/>
        <v>10.333368927271362</v>
      </c>
      <c r="E3364" s="98">
        <v>92.358333333333334</v>
      </c>
      <c r="F3364" s="98">
        <f t="shared" si="384"/>
        <v>79.16990853675884</v>
      </c>
      <c r="G3364" s="98">
        <v>105315.89603703625</v>
      </c>
      <c r="H3364" s="98">
        <v>22.219954427083334</v>
      </c>
      <c r="I3364" s="98">
        <v>25677.968611111111</v>
      </c>
      <c r="J3364" s="98">
        <f t="shared" si="380"/>
        <v>70.138378906249997</v>
      </c>
      <c r="K3364" s="98">
        <v>0</v>
      </c>
      <c r="L3364" s="98">
        <f t="shared" si="381"/>
        <v>374.18000448740787</v>
      </c>
      <c r="M3364" s="98">
        <f t="shared" si="383"/>
        <v>374.94749299349633</v>
      </c>
      <c r="N3364" s="98">
        <v>9645.5495312500007</v>
      </c>
      <c r="O3364" s="98">
        <v>7178.979166666667</v>
      </c>
      <c r="P3364" s="98">
        <v>395.81037037036486</v>
      </c>
      <c r="Q3364" s="98">
        <v>21.63036588295699</v>
      </c>
      <c r="R3364" s="98">
        <f t="shared" si="385"/>
        <v>20.803475692200887</v>
      </c>
      <c r="S3364" s="98">
        <f t="shared" si="382"/>
        <v>1297.8219529774194</v>
      </c>
      <c r="T3364" s="101">
        <v>13.042512491411633</v>
      </c>
    </row>
    <row r="3365" spans="2:20" x14ac:dyDescent="0.2">
      <c r="B3365" s="100">
        <v>43801</v>
      </c>
      <c r="C3365" s="98">
        <v>11.436456342001394</v>
      </c>
      <c r="D3365" s="98">
        <f t="shared" si="379"/>
        <v>10.392655242347951</v>
      </c>
      <c r="E3365" s="98">
        <v>74.965351307238976</v>
      </c>
      <c r="F3365" s="98">
        <f t="shared" si="384"/>
        <v>78.51669786591826</v>
      </c>
      <c r="G3365" s="98">
        <v>109865.45</v>
      </c>
      <c r="H3365" s="98">
        <v>20.238736979166667</v>
      </c>
      <c r="I3365" s="98">
        <v>26823.072774073629</v>
      </c>
      <c r="J3365" s="98">
        <f t="shared" si="380"/>
        <v>54.726614328072309</v>
      </c>
      <c r="K3365" s="98">
        <v>0</v>
      </c>
      <c r="L3365" s="98">
        <f t="shared" si="381"/>
        <v>372.94587634447964</v>
      </c>
      <c r="M3365" s="98">
        <f t="shared" si="383"/>
        <v>374.92046443851268</v>
      </c>
      <c r="N3365" s="98">
        <v>9037.3667024739589</v>
      </c>
      <c r="O3365" s="98">
        <v>7175.4433333333336</v>
      </c>
      <c r="P3365" s="98">
        <v>395.9314814814594</v>
      </c>
      <c r="Q3365" s="98">
        <v>22.985605136979785</v>
      </c>
      <c r="R3365" s="98">
        <f t="shared" si="385"/>
        <v>20.857163197800826</v>
      </c>
      <c r="S3365" s="98">
        <f t="shared" si="382"/>
        <v>1379.1363082187872</v>
      </c>
      <c r="T3365" s="101">
        <v>12.397745495382697</v>
      </c>
    </row>
    <row r="3366" spans="2:20" x14ac:dyDescent="0.2">
      <c r="B3366" s="100">
        <v>43801.041666666664</v>
      </c>
      <c r="C3366" s="98">
        <v>10.183968510716998</v>
      </c>
      <c r="D3366" s="98">
        <f t="shared" si="379"/>
        <v>10.425988388054719</v>
      </c>
      <c r="E3366" s="98">
        <v>87.994722222222222</v>
      </c>
      <c r="F3366" s="98">
        <f t="shared" si="384"/>
        <v>79.419640574251574</v>
      </c>
      <c r="G3366" s="98">
        <v>3305.3805555555555</v>
      </c>
      <c r="H3366" s="98">
        <v>18.677495659722222</v>
      </c>
      <c r="I3366" s="98">
        <v>657.98710858636434</v>
      </c>
      <c r="J3366" s="98">
        <f t="shared" si="380"/>
        <v>69.317226562499997</v>
      </c>
      <c r="K3366" s="98">
        <v>0</v>
      </c>
      <c r="L3366" s="98">
        <f t="shared" si="381"/>
        <v>373.26350940385419</v>
      </c>
      <c r="M3366" s="98">
        <f t="shared" si="383"/>
        <v>374.91063386444233</v>
      </c>
      <c r="N3366" s="98">
        <v>8352.7934338378909</v>
      </c>
      <c r="O3366" s="98">
        <v>7185.501666666667</v>
      </c>
      <c r="P3366" s="98">
        <v>395.50629629628526</v>
      </c>
      <c r="Q3366" s="98">
        <v>22.242786892431063</v>
      </c>
      <c r="R3366" s="98">
        <f t="shared" si="385"/>
        <v>20.88545133359904</v>
      </c>
      <c r="S3366" s="98">
        <f t="shared" si="382"/>
        <v>1334.5672135458638</v>
      </c>
      <c r="T3366" s="101">
        <v>11.520282918785879</v>
      </c>
    </row>
    <row r="3367" spans="2:20" x14ac:dyDescent="0.2">
      <c r="B3367" s="100">
        <v>43801.083333333336</v>
      </c>
      <c r="C3367" s="98">
        <v>8.5202666225035983</v>
      </c>
      <c r="D3367" s="98">
        <f t="shared" si="379"/>
        <v>10.440248084159924</v>
      </c>
      <c r="E3367" s="98">
        <v>85.556288888909748</v>
      </c>
      <c r="F3367" s="98">
        <f t="shared" si="384"/>
        <v>79.327194277956139</v>
      </c>
      <c r="G3367" s="98">
        <v>7175.7225490180654</v>
      </c>
      <c r="H3367" s="98">
        <v>22.224978298611113</v>
      </c>
      <c r="I3367" s="98">
        <v>1594.5544675109618</v>
      </c>
      <c r="J3367" s="98">
        <f t="shared" si="380"/>
        <v>63.331310590298635</v>
      </c>
      <c r="K3367" s="98">
        <v>0</v>
      </c>
      <c r="L3367" s="98">
        <f t="shared" si="381"/>
        <v>372.55961006882706</v>
      </c>
      <c r="M3367" s="98">
        <f t="shared" si="383"/>
        <v>374.7610609561309</v>
      </c>
      <c r="N3367" s="98">
        <v>7135.2346464029952</v>
      </c>
      <c r="O3367" s="98">
        <v>7181.2816666666668</v>
      </c>
      <c r="P3367" s="98">
        <v>395.61388888888888</v>
      </c>
      <c r="Q3367" s="98">
        <v>23.05427882006185</v>
      </c>
      <c r="R3367" s="98">
        <f t="shared" si="385"/>
        <v>21.031597029978457</v>
      </c>
      <c r="S3367" s="98">
        <f t="shared" si="382"/>
        <v>1383.2567292037111</v>
      </c>
      <c r="T3367" s="101">
        <v>9.8396729888629899</v>
      </c>
    </row>
    <row r="3368" spans="2:20" x14ac:dyDescent="0.2">
      <c r="B3368" s="100">
        <v>43801.125</v>
      </c>
      <c r="C3368" s="98">
        <v>7.3945103436934811</v>
      </c>
      <c r="D3368" s="98">
        <f t="shared" si="379"/>
        <v>10.435975597442976</v>
      </c>
      <c r="E3368" s="98">
        <v>66.371111111111105</v>
      </c>
      <c r="F3368" s="98">
        <f t="shared" si="384"/>
        <v>79.248316963141335</v>
      </c>
      <c r="G3368" s="98">
        <v>12383.302777777777</v>
      </c>
      <c r="H3368" s="98">
        <v>22.15519748263889</v>
      </c>
      <c r="I3368" s="98">
        <v>2742.5008333333335</v>
      </c>
      <c r="J3368" s="98">
        <f t="shared" si="380"/>
        <v>44.215913628472215</v>
      </c>
      <c r="K3368" s="98">
        <v>0</v>
      </c>
      <c r="L3368" s="98">
        <f t="shared" si="381"/>
        <v>375.61668252796761</v>
      </c>
      <c r="M3368" s="98">
        <f t="shared" si="383"/>
        <v>374.73110216004784</v>
      </c>
      <c r="N3368" s="98">
        <v>6314.752294514974</v>
      </c>
      <c r="O3368" s="98">
        <v>7183.9608333333335</v>
      </c>
      <c r="P3368" s="98">
        <v>395.4474768518615</v>
      </c>
      <c r="Q3368" s="98">
        <v>19.830794323893883</v>
      </c>
      <c r="R3368" s="98">
        <f t="shared" si="385"/>
        <v>21.058719213407638</v>
      </c>
      <c r="S3368" s="98">
        <f t="shared" si="382"/>
        <v>1189.847659433633</v>
      </c>
      <c r="T3368" s="101">
        <v>8.3707396119170721</v>
      </c>
    </row>
    <row r="3369" spans="2:20" x14ac:dyDescent="0.2">
      <c r="B3369" s="100">
        <v>43801.166666666664</v>
      </c>
      <c r="C3369" s="98">
        <v>6.5538891773660568</v>
      </c>
      <c r="D3369" s="98">
        <f t="shared" si="379"/>
        <v>10.440062278069027</v>
      </c>
      <c r="E3369" s="98">
        <v>95.486111111111114</v>
      </c>
      <c r="F3369" s="98">
        <f t="shared" si="384"/>
        <v>80.03891109894289</v>
      </c>
      <c r="G3369" s="98">
        <v>17202.760572139487</v>
      </c>
      <c r="H3369" s="98">
        <v>20.164268663194445</v>
      </c>
      <c r="I3369" s="98">
        <v>3883.0366666666669</v>
      </c>
      <c r="J3369" s="98">
        <f t="shared" si="380"/>
        <v>75.321842447916666</v>
      </c>
      <c r="K3369" s="98">
        <v>0</v>
      </c>
      <c r="L3369" s="98">
        <f t="shared" si="381"/>
        <v>376.15427236048095</v>
      </c>
      <c r="M3369" s="98">
        <f t="shared" si="383"/>
        <v>374.7563344145297</v>
      </c>
      <c r="N3369" s="98">
        <v>5778.7199072265621</v>
      </c>
      <c r="O3369" s="98">
        <v>7177.7974999999997</v>
      </c>
      <c r="P3369" s="98">
        <v>395.69499074074338</v>
      </c>
      <c r="Q3369" s="98">
        <v>19.540718380262454</v>
      </c>
      <c r="R3369" s="98">
        <f t="shared" si="385"/>
        <v>21.034512036085939</v>
      </c>
      <c r="S3369" s="98">
        <f t="shared" si="382"/>
        <v>1172.4431028157474</v>
      </c>
      <c r="T3369" s="101">
        <v>7.4210018296511322</v>
      </c>
    </row>
    <row r="3370" spans="2:20" x14ac:dyDescent="0.2">
      <c r="B3370" s="100">
        <v>43801.208333333336</v>
      </c>
      <c r="C3370" s="98">
        <v>6.0897258605606233</v>
      </c>
      <c r="D3370" s="98">
        <f t="shared" si="379"/>
        <v>10.442515809842037</v>
      </c>
      <c r="E3370" s="98">
        <v>62.650254629643428</v>
      </c>
      <c r="F3370" s="98">
        <f t="shared" si="384"/>
        <v>79.39895932425209</v>
      </c>
      <c r="G3370" s="98">
        <v>21808.224225864411</v>
      </c>
      <c r="H3370" s="98">
        <v>18.629014756944443</v>
      </c>
      <c r="I3370" s="98">
        <v>5038.3147222222224</v>
      </c>
      <c r="J3370" s="98">
        <f t="shared" si="380"/>
        <v>44.021239872698985</v>
      </c>
      <c r="K3370" s="98">
        <v>0</v>
      </c>
      <c r="L3370" s="98">
        <f t="shared" si="381"/>
        <v>375.23300840618299</v>
      </c>
      <c r="M3370" s="98">
        <f t="shared" si="383"/>
        <v>374.75118819402763</v>
      </c>
      <c r="N3370" s="98">
        <v>5433.5816394042968</v>
      </c>
      <c r="O3370" s="98">
        <v>7174.4775</v>
      </c>
      <c r="P3370" s="98">
        <v>395.93925925923719</v>
      </c>
      <c r="Q3370" s="98">
        <v>20.706250853054225</v>
      </c>
      <c r="R3370" s="98">
        <f t="shared" si="385"/>
        <v>21.05586967634073</v>
      </c>
      <c r="S3370" s="98">
        <f t="shared" si="382"/>
        <v>1242.3750511832536</v>
      </c>
      <c r="T3370" s="101">
        <v>6.8545949478944141</v>
      </c>
    </row>
    <row r="3371" spans="2:20" x14ac:dyDescent="0.2">
      <c r="B3371" s="100">
        <v>43801.25</v>
      </c>
      <c r="C3371" s="98">
        <v>5.9373962335583448</v>
      </c>
      <c r="D3371" s="98">
        <f t="shared" si="379"/>
        <v>10.45171844944722</v>
      </c>
      <c r="E3371" s="98">
        <v>89.976388888888891</v>
      </c>
      <c r="F3371" s="98">
        <f t="shared" si="384"/>
        <v>80.997882935363194</v>
      </c>
      <c r="G3371" s="98">
        <v>26677.4948055567</v>
      </c>
      <c r="H3371" s="98">
        <v>22.205967881944446</v>
      </c>
      <c r="I3371" s="98">
        <v>6182.6791897302201</v>
      </c>
      <c r="J3371" s="98">
        <f t="shared" si="380"/>
        <v>67.770421006944446</v>
      </c>
      <c r="K3371" s="98">
        <v>0</v>
      </c>
      <c r="L3371" s="98">
        <f t="shared" si="381"/>
        <v>375.19161165567323</v>
      </c>
      <c r="M3371" s="98">
        <f t="shared" si="383"/>
        <v>374.69153527742714</v>
      </c>
      <c r="N3371" s="98">
        <v>5354.5719226074216</v>
      </c>
      <c r="O3371" s="98">
        <v>7177.9641666666666</v>
      </c>
      <c r="P3371" s="98">
        <v>395.36062500000003</v>
      </c>
      <c r="Q3371" s="98">
        <v>20.169013344326782</v>
      </c>
      <c r="R3371" s="98">
        <f t="shared" si="385"/>
        <v>21.100969159299762</v>
      </c>
      <c r="S3371" s="98">
        <f t="shared" si="382"/>
        <v>1210.1408006596068</v>
      </c>
      <c r="T3371" s="101">
        <v>6.6452995438395499</v>
      </c>
    </row>
    <row r="3372" spans="2:20" x14ac:dyDescent="0.2">
      <c r="B3372" s="100">
        <v>43801.291666666664</v>
      </c>
      <c r="C3372" s="98">
        <v>6.1638430717042585</v>
      </c>
      <c r="D3372" s="98">
        <f t="shared" si="379"/>
        <v>10.472660469073277</v>
      </c>
      <c r="E3372" s="98">
        <v>65.787956349199845</v>
      </c>
      <c r="F3372" s="98">
        <f t="shared" si="384"/>
        <v>80.293498657731064</v>
      </c>
      <c r="G3372" s="98">
        <v>30672.383243729804</v>
      </c>
      <c r="H3372" s="98">
        <v>22.11335720486111</v>
      </c>
      <c r="I3372" s="98">
        <v>7325.4286111111114</v>
      </c>
      <c r="J3372" s="98">
        <f t="shared" si="380"/>
        <v>43.674599144338735</v>
      </c>
      <c r="K3372" s="98">
        <v>0</v>
      </c>
      <c r="L3372" s="98">
        <f t="shared" si="381"/>
        <v>375.58858941206915</v>
      </c>
      <c r="M3372" s="98">
        <f t="shared" si="383"/>
        <v>374.75819693312127</v>
      </c>
      <c r="N3372" s="98">
        <v>5448.0601257324215</v>
      </c>
      <c r="O3372" s="98">
        <v>7173.1333333333332</v>
      </c>
      <c r="P3372" s="98">
        <v>395.66361111111109</v>
      </c>
      <c r="Q3372" s="98">
        <v>20.075021699041955</v>
      </c>
      <c r="R3372" s="98">
        <f t="shared" si="385"/>
        <v>21.032799015952186</v>
      </c>
      <c r="S3372" s="98">
        <f t="shared" si="382"/>
        <v>1204.5013019425173</v>
      </c>
      <c r="T3372" s="101">
        <v>6.7193920509887137</v>
      </c>
    </row>
    <row r="3373" spans="2:20" x14ac:dyDescent="0.2">
      <c r="B3373" s="100">
        <v>43801.333333333336</v>
      </c>
      <c r="C3373" s="98">
        <v>7.571666644704302</v>
      </c>
      <c r="D3373" s="98">
        <f t="shared" si="379"/>
        <v>10.536952956675764</v>
      </c>
      <c r="E3373" s="98">
        <v>76.857222222222219</v>
      </c>
      <c r="F3373" s="98">
        <f t="shared" si="384"/>
        <v>81.09818800958287</v>
      </c>
      <c r="G3373" s="98">
        <v>35655.735620915359</v>
      </c>
      <c r="H3373" s="98">
        <v>20.088053385416668</v>
      </c>
      <c r="I3373" s="98">
        <v>8470.5740694447195</v>
      </c>
      <c r="J3373" s="98">
        <f t="shared" si="380"/>
        <v>56.769168836805548</v>
      </c>
      <c r="K3373" s="98">
        <v>0</v>
      </c>
      <c r="L3373" s="98">
        <f t="shared" si="381"/>
        <v>373.36173748062714</v>
      </c>
      <c r="M3373" s="98">
        <f t="shared" si="383"/>
        <v>374.71456462620569</v>
      </c>
      <c r="N3373" s="98">
        <v>6370.5718497721355</v>
      </c>
      <c r="O3373" s="98">
        <v>7175.041666666667</v>
      </c>
      <c r="P3373" s="98">
        <v>395.39092592592038</v>
      </c>
      <c r="Q3373" s="98">
        <v>22.02918844529324</v>
      </c>
      <c r="R3373" s="98">
        <f t="shared" si="385"/>
        <v>21.056371523484849</v>
      </c>
      <c r="S3373" s="98">
        <f t="shared" si="382"/>
        <v>1321.7513067175944</v>
      </c>
      <c r="T3373" s="101">
        <v>7.4143990723292035</v>
      </c>
    </row>
    <row r="3374" spans="2:20" x14ac:dyDescent="0.2">
      <c r="B3374" s="100">
        <v>43801.375</v>
      </c>
      <c r="C3374" s="98">
        <v>11.492707400746941</v>
      </c>
      <c r="D3374" s="98">
        <f t="shared" si="379"/>
        <v>10.716336742859596</v>
      </c>
      <c r="E3374" s="98">
        <v>78.027222222222221</v>
      </c>
      <c r="F3374" s="98">
        <f t="shared" si="384"/>
        <v>80.821185694768047</v>
      </c>
      <c r="G3374" s="98">
        <v>39357.873009258306</v>
      </c>
      <c r="H3374" s="98">
        <v>18.613574218749999</v>
      </c>
      <c r="I3374" s="98">
        <v>9626.7676322751577</v>
      </c>
      <c r="J3374" s="98">
        <f t="shared" si="380"/>
        <v>59.413648003472218</v>
      </c>
      <c r="K3374" s="98">
        <v>0</v>
      </c>
      <c r="L3374" s="98">
        <f t="shared" si="381"/>
        <v>374.24942486046979</v>
      </c>
      <c r="M3374" s="98">
        <f t="shared" si="383"/>
        <v>374.68619281853961</v>
      </c>
      <c r="N3374" s="98">
        <v>8959.1970222981763</v>
      </c>
      <c r="O3374" s="98">
        <v>7208.8341666666665</v>
      </c>
      <c r="P3374" s="98">
        <v>395.50620370335048</v>
      </c>
      <c r="Q3374" s="98">
        <v>21.256778842880674</v>
      </c>
      <c r="R3374" s="98">
        <f t="shared" si="385"/>
        <v>21.087244295642339</v>
      </c>
      <c r="S3374" s="98">
        <f t="shared" si="382"/>
        <v>1275.4067305728404</v>
      </c>
      <c r="T3374" s="101">
        <v>10.120174274709489</v>
      </c>
    </row>
    <row r="3375" spans="2:20" x14ac:dyDescent="0.2">
      <c r="B3375" s="100">
        <v>43801.416666666664</v>
      </c>
      <c r="C3375" s="98">
        <v>15.195362891785342</v>
      </c>
      <c r="D3375" s="98">
        <f t="shared" si="379"/>
        <v>10.948024043362016</v>
      </c>
      <c r="E3375" s="98">
        <v>57.140280561122246</v>
      </c>
      <c r="F3375" s="98">
        <f t="shared" si="384"/>
        <v>80.362169607037018</v>
      </c>
      <c r="G3375" s="98">
        <v>43961.043083900229</v>
      </c>
      <c r="H3375" s="98">
        <v>22.513165881176807</v>
      </c>
      <c r="I3375" s="98">
        <v>10755.888054631123</v>
      </c>
      <c r="J3375" s="98">
        <f t="shared" si="380"/>
        <v>34.627114679945436</v>
      </c>
      <c r="K3375" s="98">
        <v>0</v>
      </c>
      <c r="L3375" s="98">
        <f t="shared" si="381"/>
        <v>374.45760879572958</v>
      </c>
      <c r="M3375" s="98">
        <f t="shared" si="383"/>
        <v>374.68056095403125</v>
      </c>
      <c r="N3375" s="98">
        <v>11409.273716837741</v>
      </c>
      <c r="O3375" s="98">
        <v>7485.1969045571796</v>
      </c>
      <c r="P3375" s="98">
        <v>395.75320543112616</v>
      </c>
      <c r="Q3375" s="98">
        <v>21.295596635396599</v>
      </c>
      <c r="R3375" s="98">
        <f t="shared" si="385"/>
        <v>21.099024380274386</v>
      </c>
      <c r="S3375" s="98">
        <f t="shared" si="382"/>
        <v>1277.735798123796</v>
      </c>
      <c r="T3375" s="101">
        <v>14.0630537185988</v>
      </c>
    </row>
    <row r="3376" spans="2:20" x14ac:dyDescent="0.2">
      <c r="B3376" s="100">
        <v>43801.458333333336</v>
      </c>
      <c r="C3376" s="98">
        <v>15.352499115088222</v>
      </c>
      <c r="D3376" s="98">
        <f t="shared" si="379"/>
        <v>11.077284691765337</v>
      </c>
      <c r="E3376" s="98">
        <v>85.372485207100596</v>
      </c>
      <c r="F3376" s="98">
        <f t="shared" si="384"/>
        <v>80.563916675851402</v>
      </c>
      <c r="G3376" s="98">
        <v>48283.868277250505</v>
      </c>
      <c r="H3376" s="98">
        <v>22.785012406501725</v>
      </c>
      <c r="I3376" s="98">
        <v>11952.815384615385</v>
      </c>
      <c r="J3376" s="98">
        <f t="shared" si="380"/>
        <v>62.587472800598874</v>
      </c>
      <c r="K3376" s="98">
        <v>0</v>
      </c>
      <c r="L3376" s="98">
        <f t="shared" si="381"/>
        <v>374.58897432290064</v>
      </c>
      <c r="M3376" s="98">
        <f t="shared" si="383"/>
        <v>374.6626411136715</v>
      </c>
      <c r="N3376" s="98">
        <v>11504.894174796014</v>
      </c>
      <c r="O3376" s="98">
        <v>7515.9298401420956</v>
      </c>
      <c r="P3376" s="98">
        <v>395.62684945515736</v>
      </c>
      <c r="Q3376" s="98">
        <v>21.037875132256701</v>
      </c>
      <c r="R3376" s="98">
        <f t="shared" si="385"/>
        <v>21.118317577562006</v>
      </c>
      <c r="S3376" s="98">
        <f t="shared" si="382"/>
        <v>1262.272507935402</v>
      </c>
      <c r="T3376" s="101">
        <v>15.804148168923151</v>
      </c>
    </row>
    <row r="3377" spans="2:20" x14ac:dyDescent="0.2">
      <c r="B3377" s="100">
        <v>43801.5</v>
      </c>
      <c r="C3377" s="98">
        <v>14.579311621550264</v>
      </c>
      <c r="D3377" s="98">
        <f t="shared" si="379"/>
        <v>11.12415654293323</v>
      </c>
      <c r="E3377" s="98">
        <v>73.590046296268696</v>
      </c>
      <c r="F3377" s="98">
        <f t="shared" si="384"/>
        <v>80.186814438195114</v>
      </c>
      <c r="G3377" s="98">
        <v>53046.482311620843</v>
      </c>
      <c r="H3377" s="98">
        <v>20.064984809027777</v>
      </c>
      <c r="I3377" s="98">
        <v>13057.778888888888</v>
      </c>
      <c r="J3377" s="98">
        <f t="shared" si="380"/>
        <v>53.525061487240919</v>
      </c>
      <c r="K3377" s="98">
        <v>0</v>
      </c>
      <c r="L3377" s="98">
        <f t="shared" si="381"/>
        <v>378.61300619808338</v>
      </c>
      <c r="M3377" s="98">
        <f t="shared" si="383"/>
        <v>374.78787086213612</v>
      </c>
      <c r="N3377" s="98">
        <v>11105.740093587239</v>
      </c>
      <c r="O3377" s="98">
        <v>7315.0266666666666</v>
      </c>
      <c r="P3377" s="98">
        <v>395.98500000000001</v>
      </c>
      <c r="Q3377" s="98">
        <v>17.371993801916638</v>
      </c>
      <c r="R3377" s="98">
        <f t="shared" si="385"/>
        <v>20.995460514282829</v>
      </c>
      <c r="S3377" s="98">
        <f t="shared" si="382"/>
        <v>1042.3196281149983</v>
      </c>
      <c r="T3377" s="101">
        <v>15.279089060806566</v>
      </c>
    </row>
    <row r="3378" spans="2:20" x14ac:dyDescent="0.2">
      <c r="B3378" s="100">
        <v>43801.541666666664</v>
      </c>
      <c r="C3378" s="98">
        <v>14.110355436007183</v>
      </c>
      <c r="D3378" s="98">
        <f t="shared" si="379"/>
        <v>11.130422970017477</v>
      </c>
      <c r="E3378" s="98">
        <v>96.933333333333337</v>
      </c>
      <c r="F3378" s="98">
        <f t="shared" si="384"/>
        <v>81.139881567824744</v>
      </c>
      <c r="G3378" s="98">
        <v>58183.393259259792</v>
      </c>
      <c r="H3378" s="98">
        <v>18.57763671875</v>
      </c>
      <c r="I3378" s="98">
        <v>14213.659944444233</v>
      </c>
      <c r="J3378" s="98">
        <f t="shared" si="380"/>
        <v>78.355696614583337</v>
      </c>
      <c r="K3378" s="98">
        <v>0</v>
      </c>
      <c r="L3378" s="98">
        <f t="shared" si="381"/>
        <v>377.63884647237961</v>
      </c>
      <c r="M3378" s="98">
        <f t="shared" si="383"/>
        <v>374.82238678253515</v>
      </c>
      <c r="N3378" s="98">
        <v>10896.502563476562</v>
      </c>
      <c r="O3378" s="98">
        <v>7257.774166666667</v>
      </c>
      <c r="P3378" s="98">
        <v>395.89416666666665</v>
      </c>
      <c r="Q3378" s="98">
        <v>18.25532019428702</v>
      </c>
      <c r="R3378" s="98">
        <f t="shared" si="385"/>
        <v>20.944949223513511</v>
      </c>
      <c r="S3378" s="98">
        <f t="shared" si="382"/>
        <v>1095.3192116572211</v>
      </c>
      <c r="T3378" s="101">
        <v>14.882962820045327</v>
      </c>
    </row>
    <row r="3379" spans="2:20" x14ac:dyDescent="0.2">
      <c r="B3379" s="100">
        <v>43801.583333333336</v>
      </c>
      <c r="C3379" s="98">
        <v>13.613260313669841</v>
      </c>
      <c r="D3379" s="98">
        <f t="shared" si="379"/>
        <v>11.13446497465131</v>
      </c>
      <c r="E3379" s="98">
        <v>72.763196881115434</v>
      </c>
      <c r="F3379" s="98">
        <f t="shared" si="384"/>
        <v>79.986959215648994</v>
      </c>
      <c r="G3379" s="98">
        <v>62849.302396511899</v>
      </c>
      <c r="H3379" s="98">
        <v>22.080121527777777</v>
      </c>
      <c r="I3379" s="98">
        <v>15357.186024870012</v>
      </c>
      <c r="J3379" s="98">
        <f t="shared" si="380"/>
        <v>50.683075353337657</v>
      </c>
      <c r="K3379" s="98">
        <v>0</v>
      </c>
      <c r="L3379" s="98">
        <f t="shared" si="381"/>
        <v>376.60964498720233</v>
      </c>
      <c r="M3379" s="98">
        <f t="shared" si="383"/>
        <v>374.9061916648796</v>
      </c>
      <c r="N3379" s="98">
        <v>10495.125214843751</v>
      </c>
      <c r="O3379" s="98">
        <v>7188.229166666667</v>
      </c>
      <c r="P3379" s="98">
        <v>396.12833333333333</v>
      </c>
      <c r="Q3379" s="98">
        <v>19.518688346130979</v>
      </c>
      <c r="R3379" s="98">
        <f t="shared" si="385"/>
        <v>20.891719186848242</v>
      </c>
      <c r="S3379" s="98">
        <f t="shared" si="382"/>
        <v>1171.1213007678587</v>
      </c>
      <c r="T3379" s="101">
        <v>14.295899162291704</v>
      </c>
    </row>
    <row r="3380" spans="2:20" x14ac:dyDescent="0.2">
      <c r="B3380" s="100">
        <v>43801.625</v>
      </c>
      <c r="C3380" s="98">
        <v>13.394981120074581</v>
      </c>
      <c r="D3380" s="98">
        <f t="shared" ref="D3380:D3443" si="386">AVERAGE(C3357:C3380)</f>
        <v>11.148554224487428</v>
      </c>
      <c r="E3380" s="98">
        <v>81.492222222222225</v>
      </c>
      <c r="F3380" s="98">
        <f t="shared" si="384"/>
        <v>80.312206900833914</v>
      </c>
      <c r="G3380" s="98">
        <v>68210.072222222225</v>
      </c>
      <c r="H3380" s="98">
        <v>22.114507378472222</v>
      </c>
      <c r="I3380" s="98">
        <v>16499.667222222222</v>
      </c>
      <c r="J3380" s="98">
        <f t="shared" si="380"/>
        <v>59.377714843749999</v>
      </c>
      <c r="K3380" s="98">
        <v>0</v>
      </c>
      <c r="L3380" s="98">
        <f t="shared" si="381"/>
        <v>375.46352219861416</v>
      </c>
      <c r="M3380" s="98">
        <f t="shared" si="383"/>
        <v>374.99944733686272</v>
      </c>
      <c r="N3380" s="98">
        <v>10417.903519694011</v>
      </c>
      <c r="O3380" s="98">
        <v>7186.91</v>
      </c>
      <c r="P3380" s="98">
        <v>395.75398148149253</v>
      </c>
      <c r="Q3380" s="98">
        <v>20.290459282878373</v>
      </c>
      <c r="R3380" s="98">
        <f t="shared" si="385"/>
        <v>20.792801220626576</v>
      </c>
      <c r="S3380" s="98">
        <f t="shared" si="382"/>
        <v>1217.4275569727024</v>
      </c>
      <c r="T3380" s="101">
        <v>13.951848752631081</v>
      </c>
    </row>
    <row r="3381" spans="2:20" x14ac:dyDescent="0.2">
      <c r="B3381" s="100">
        <v>43801.666666666664</v>
      </c>
      <c r="C3381" s="98">
        <v>13.113680914418721</v>
      </c>
      <c r="D3381" s="98">
        <f t="shared" si="386"/>
        <v>11.163104463203945</v>
      </c>
      <c r="E3381" s="98">
        <v>64.255833333333328</v>
      </c>
      <c r="F3381" s="98">
        <f t="shared" si="384"/>
        <v>78.948943011945019</v>
      </c>
      <c r="G3381" s="98">
        <v>71967.277777777781</v>
      </c>
      <c r="H3381" s="98">
        <v>20.175726996527779</v>
      </c>
      <c r="I3381" s="98">
        <v>17645.129055555695</v>
      </c>
      <c r="J3381" s="98">
        <f t="shared" si="380"/>
        <v>44.080106336805549</v>
      </c>
      <c r="K3381" s="98">
        <v>0</v>
      </c>
      <c r="L3381" s="98">
        <f t="shared" si="381"/>
        <v>373.73588100935024</v>
      </c>
      <c r="M3381" s="98">
        <f t="shared" si="383"/>
        <v>375.01108549618016</v>
      </c>
      <c r="N3381" s="98">
        <v>10152.442491861979</v>
      </c>
      <c r="O3381" s="98">
        <v>7179.2458333333334</v>
      </c>
      <c r="P3381" s="98">
        <v>395.55361111111114</v>
      </c>
      <c r="Q3381" s="98">
        <v>21.81773010176089</v>
      </c>
      <c r="R3381" s="98">
        <f t="shared" si="385"/>
        <v>20.754290633325784</v>
      </c>
      <c r="S3381" s="98">
        <f t="shared" si="382"/>
        <v>1309.0638061056534</v>
      </c>
      <c r="T3381" s="101">
        <v>13.814504685332714</v>
      </c>
    </row>
    <row r="3382" spans="2:20" x14ac:dyDescent="0.2">
      <c r="B3382" s="100">
        <v>43801.708333333336</v>
      </c>
      <c r="C3382" s="98">
        <v>12.657924039275644</v>
      </c>
      <c r="D3382" s="98">
        <f t="shared" si="386"/>
        <v>11.170743911664191</v>
      </c>
      <c r="E3382" s="98">
        <v>100.14666666666666</v>
      </c>
      <c r="F3382" s="98">
        <f t="shared" si="384"/>
        <v>79.910946612767987</v>
      </c>
      <c r="G3382" s="98">
        <v>76806.861111111109</v>
      </c>
      <c r="H3382" s="98">
        <v>18.590049913194445</v>
      </c>
      <c r="I3382" s="98">
        <v>18801.762902777726</v>
      </c>
      <c r="J3382" s="98">
        <f t="shared" si="380"/>
        <v>81.556616753472213</v>
      </c>
      <c r="K3382" s="98">
        <v>0</v>
      </c>
      <c r="L3382" s="98">
        <f t="shared" si="381"/>
        <v>373.57565845351252</v>
      </c>
      <c r="M3382" s="98">
        <f t="shared" si="383"/>
        <v>374.97092177828154</v>
      </c>
      <c r="N3382" s="98">
        <v>9871.8957356770825</v>
      </c>
      <c r="O3382" s="98">
        <v>7171.8258333333333</v>
      </c>
      <c r="P3382" s="98">
        <v>395.77574074069656</v>
      </c>
      <c r="Q3382" s="98">
        <v>22.200082287184067</v>
      </c>
      <c r="R3382" s="98">
        <f t="shared" si="385"/>
        <v>20.78301530801264</v>
      </c>
      <c r="S3382" s="98">
        <f t="shared" si="382"/>
        <v>1332.0049372310441</v>
      </c>
      <c r="T3382" s="101">
        <v>13.295181818592052</v>
      </c>
    </row>
    <row r="3383" spans="2:20" x14ac:dyDescent="0.2">
      <c r="B3383" s="100">
        <v>43801.75</v>
      </c>
      <c r="C3383" s="98">
        <v>12.201616366439396</v>
      </c>
      <c r="D3383" s="98">
        <f t="shared" si="386"/>
        <v>11.169889093972856</v>
      </c>
      <c r="E3383" s="98">
        <v>69.523809523814251</v>
      </c>
      <c r="F3383" s="98">
        <f t="shared" si="384"/>
        <v>79.039519694778775</v>
      </c>
      <c r="G3383" s="98">
        <v>82055.954153184619</v>
      </c>
      <c r="H3383" s="98">
        <v>22.156358506944443</v>
      </c>
      <c r="I3383" s="98">
        <v>19949.852106729795</v>
      </c>
      <c r="J3383" s="98">
        <f t="shared" si="380"/>
        <v>47.367451016869808</v>
      </c>
      <c r="K3383" s="98">
        <v>0</v>
      </c>
      <c r="L3383" s="98">
        <f t="shared" si="381"/>
        <v>373.02932942380926</v>
      </c>
      <c r="M3383" s="98">
        <f t="shared" si="383"/>
        <v>374.81944499270531</v>
      </c>
      <c r="N3383" s="98">
        <v>9500.7144140625005</v>
      </c>
      <c r="O3383" s="98">
        <v>7165.2624999999998</v>
      </c>
      <c r="P3383" s="98">
        <v>395.82958333333335</v>
      </c>
      <c r="Q3383" s="98">
        <v>22.800253909524116</v>
      </c>
      <c r="R3383" s="98">
        <f t="shared" si="385"/>
        <v>20.911774115193399</v>
      </c>
      <c r="S3383" s="98">
        <f t="shared" si="382"/>
        <v>1368.0152345714469</v>
      </c>
      <c r="T3383" s="101">
        <v>12.86856788462922</v>
      </c>
    </row>
    <row r="3384" spans="2:20" x14ac:dyDescent="0.2">
      <c r="B3384" s="100">
        <v>43801.791666666664</v>
      </c>
      <c r="C3384" s="98">
        <v>12.509961862800022</v>
      </c>
      <c r="D3384" s="98">
        <f t="shared" si="386"/>
        <v>11.175366820302449</v>
      </c>
      <c r="E3384" s="98">
        <v>97.550777777764537</v>
      </c>
      <c r="F3384" s="98">
        <f t="shared" si="384"/>
        <v>79.668336824407845</v>
      </c>
      <c r="G3384" s="98">
        <v>87193.807311619646</v>
      </c>
      <c r="H3384" s="98">
        <v>22.116069878472221</v>
      </c>
      <c r="I3384" s="98">
        <v>21088.992777777778</v>
      </c>
      <c r="J3384" s="98">
        <f t="shared" si="380"/>
        <v>75.43470789929232</v>
      </c>
      <c r="K3384" s="98">
        <v>0</v>
      </c>
      <c r="L3384" s="98">
        <f t="shared" si="381"/>
        <v>371.9738600663178</v>
      </c>
      <c r="M3384" s="98">
        <f t="shared" si="383"/>
        <v>374.6564151090019</v>
      </c>
      <c r="N3384" s="98">
        <v>9759.2359082031253</v>
      </c>
      <c r="O3384" s="98">
        <v>7160.4449999999997</v>
      </c>
      <c r="P3384" s="98">
        <v>395.9422222222222</v>
      </c>
      <c r="Q3384" s="98">
        <v>23.968362155904373</v>
      </c>
      <c r="R3384" s="98">
        <f t="shared" si="385"/>
        <v>21.083646591489455</v>
      </c>
      <c r="S3384" s="98">
        <f t="shared" si="382"/>
        <v>1438.1017293542623</v>
      </c>
      <c r="T3384" s="101">
        <v>12.822427145538256</v>
      </c>
    </row>
    <row r="3385" spans="2:20" x14ac:dyDescent="0.2">
      <c r="B3385" s="100">
        <v>43801.833333333336</v>
      </c>
      <c r="C3385" s="98">
        <v>12.712611311983524</v>
      </c>
      <c r="D3385" s="98">
        <f t="shared" si="386"/>
        <v>11.183816019757279</v>
      </c>
      <c r="E3385" s="98">
        <v>63.154939024361468</v>
      </c>
      <c r="F3385" s="98">
        <f t="shared" si="384"/>
        <v>79.536852802274765</v>
      </c>
      <c r="G3385" s="98">
        <v>91812.610288066338</v>
      </c>
      <c r="H3385" s="98">
        <v>20.108170572916666</v>
      </c>
      <c r="I3385" s="98">
        <v>22233.440207407806</v>
      </c>
      <c r="J3385" s="98">
        <f t="shared" si="380"/>
        <v>43.046768451444805</v>
      </c>
      <c r="K3385" s="98">
        <v>0</v>
      </c>
      <c r="L3385" s="98">
        <f t="shared" si="381"/>
        <v>376.28143583266683</v>
      </c>
      <c r="M3385" s="98">
        <f t="shared" si="383"/>
        <v>374.68724727305022</v>
      </c>
      <c r="N3385" s="98">
        <v>9859.5630403645828</v>
      </c>
      <c r="O3385" s="98">
        <v>7158.5466666666671</v>
      </c>
      <c r="P3385" s="98">
        <v>396.1108950617247</v>
      </c>
      <c r="Q3385" s="98">
        <v>19.829459229057861</v>
      </c>
      <c r="R3385" s="98">
        <f t="shared" si="385"/>
        <v>21.0537930797034</v>
      </c>
      <c r="S3385" s="98">
        <f t="shared" si="382"/>
        <v>1189.7675537434716</v>
      </c>
      <c r="T3385" s="101">
        <v>12.993621362556167</v>
      </c>
    </row>
    <row r="3386" spans="2:20" x14ac:dyDescent="0.2">
      <c r="B3386" s="100">
        <v>43801.875</v>
      </c>
      <c r="C3386" s="98">
        <v>12.954402658007909</v>
      </c>
      <c r="D3386" s="98">
        <f t="shared" si="386"/>
        <v>11.190245116070715</v>
      </c>
      <c r="E3386" s="98">
        <v>100.89777777777778</v>
      </c>
      <c r="F3386" s="98">
        <f t="shared" si="384"/>
        <v>79.690966228201788</v>
      </c>
      <c r="G3386" s="98">
        <v>97322.518007664155</v>
      </c>
      <c r="H3386" s="98">
        <v>18.617654079861111</v>
      </c>
      <c r="I3386" s="98">
        <v>23388.833306878409</v>
      </c>
      <c r="J3386" s="98">
        <f t="shared" si="380"/>
        <v>82.280123697916665</v>
      </c>
      <c r="K3386" s="98">
        <v>0</v>
      </c>
      <c r="L3386" s="98">
        <f t="shared" si="381"/>
        <v>375.90210792699622</v>
      </c>
      <c r="M3386" s="98">
        <f t="shared" si="383"/>
        <v>374.73118896088278</v>
      </c>
      <c r="N3386" s="98">
        <v>10126.94555094401</v>
      </c>
      <c r="O3386" s="98">
        <v>7161.0124999999998</v>
      </c>
      <c r="P3386" s="98">
        <v>396.04837962962688</v>
      </c>
      <c r="Q3386" s="98">
        <v>20.146271702630653</v>
      </c>
      <c r="R3386" s="98">
        <f t="shared" si="385"/>
        <v>21.012092904216413</v>
      </c>
      <c r="S3386" s="98">
        <f t="shared" si="382"/>
        <v>1208.7763021578392</v>
      </c>
      <c r="T3386" s="101">
        <v>13.396133693191739</v>
      </c>
    </row>
    <row r="3387" spans="2:20" x14ac:dyDescent="0.2">
      <c r="B3387" s="100">
        <v>43801.916666666664</v>
      </c>
      <c r="C3387" s="98">
        <v>13.2745999262068</v>
      </c>
      <c r="D3387" s="98">
        <f t="shared" si="386"/>
        <v>11.217521437527902</v>
      </c>
      <c r="E3387" s="98">
        <v>97.576888888883929</v>
      </c>
      <c r="F3387" s="98">
        <f t="shared" si="384"/>
        <v>80.68455082416115</v>
      </c>
      <c r="G3387" s="98">
        <v>101696.22907407535</v>
      </c>
      <c r="H3387" s="98">
        <v>21.992003038194444</v>
      </c>
      <c r="I3387" s="98">
        <v>24533.316698641644</v>
      </c>
      <c r="J3387" s="98">
        <f t="shared" si="380"/>
        <v>75.584885850689489</v>
      </c>
      <c r="K3387" s="98">
        <v>0</v>
      </c>
      <c r="L3387" s="98">
        <f t="shared" si="381"/>
        <v>374.79767972549217</v>
      </c>
      <c r="M3387" s="98">
        <f t="shared" si="383"/>
        <v>374.79216176754562</v>
      </c>
      <c r="N3387" s="98">
        <v>10322.57274983724</v>
      </c>
      <c r="O3387" s="98">
        <v>7168.4875000000002</v>
      </c>
      <c r="P3387" s="98">
        <v>395.76597222222222</v>
      </c>
      <c r="Q3387" s="98">
        <v>20.968292496730054</v>
      </c>
      <c r="R3387" s="98">
        <f t="shared" si="385"/>
        <v>20.959216162368389</v>
      </c>
      <c r="S3387" s="98">
        <f t="shared" si="382"/>
        <v>1258.0975498038033</v>
      </c>
      <c r="T3387" s="101">
        <v>13.754085574835125</v>
      </c>
    </row>
    <row r="3388" spans="2:20" x14ac:dyDescent="0.2">
      <c r="B3388" s="100">
        <v>43801.958333333336</v>
      </c>
      <c r="C3388" s="98">
        <v>12.982905461522751</v>
      </c>
      <c r="D3388" s="98">
        <f t="shared" si="386"/>
        <v>11.249912635266092</v>
      </c>
      <c r="E3388" s="98">
        <v>55.24666666666667</v>
      </c>
      <c r="F3388" s="98">
        <f t="shared" si="384"/>
        <v>79.1382313797167</v>
      </c>
      <c r="G3388" s="98">
        <v>107082.43349073948</v>
      </c>
      <c r="H3388" s="98">
        <v>22.018565538194444</v>
      </c>
      <c r="I3388" s="98">
        <v>25674.265555555554</v>
      </c>
      <c r="J3388" s="98">
        <f t="shared" si="380"/>
        <v>33.228101128472225</v>
      </c>
      <c r="K3388" s="98">
        <v>0</v>
      </c>
      <c r="L3388" s="98">
        <f t="shared" si="381"/>
        <v>374.92244705356239</v>
      </c>
      <c r="M3388" s="98">
        <f t="shared" si="383"/>
        <v>374.82309687446872</v>
      </c>
      <c r="N3388" s="98">
        <v>10142.674434407552</v>
      </c>
      <c r="O3388" s="98">
        <v>7161.8416666666662</v>
      </c>
      <c r="P3388" s="98">
        <v>395.39833333333331</v>
      </c>
      <c r="Q3388" s="98">
        <v>20.475886279770897</v>
      </c>
      <c r="R3388" s="98">
        <f t="shared" si="385"/>
        <v>20.911112845568965</v>
      </c>
      <c r="S3388" s="98">
        <f t="shared" si="382"/>
        <v>1228.5531767862537</v>
      </c>
      <c r="T3388" s="101">
        <v>13.657801312049203</v>
      </c>
    </row>
    <row r="3389" spans="2:20" x14ac:dyDescent="0.2">
      <c r="B3389" s="100">
        <v>43802</v>
      </c>
      <c r="C3389" s="98">
        <v>12.610765635128548</v>
      </c>
      <c r="D3389" s="98">
        <f t="shared" si="386"/>
        <v>11.29884218914639</v>
      </c>
      <c r="E3389" s="98">
        <v>95.713611111111106</v>
      </c>
      <c r="F3389" s="98">
        <f t="shared" si="384"/>
        <v>80.002742204878047</v>
      </c>
      <c r="G3389" s="98">
        <v>111542.31111111111</v>
      </c>
      <c r="H3389" s="98">
        <v>20.083344184027776</v>
      </c>
      <c r="I3389" s="98">
        <v>26818.797155555527</v>
      </c>
      <c r="J3389" s="98">
        <f t="shared" si="380"/>
        <v>75.630266927083326</v>
      </c>
      <c r="K3389" s="98">
        <v>0</v>
      </c>
      <c r="L3389" s="98">
        <f t="shared" si="381"/>
        <v>375.42916907565876</v>
      </c>
      <c r="M3389" s="98">
        <f t="shared" si="383"/>
        <v>374.92656740493447</v>
      </c>
      <c r="N3389" s="98">
        <v>9816.7775488281259</v>
      </c>
      <c r="O3389" s="98">
        <v>7158.2908333333335</v>
      </c>
      <c r="P3389" s="98">
        <v>395.36092592592041</v>
      </c>
      <c r="Q3389" s="98">
        <v>19.931756850261657</v>
      </c>
      <c r="R3389" s="98">
        <f t="shared" si="385"/>
        <v>20.783869166955711</v>
      </c>
      <c r="S3389" s="98">
        <f t="shared" si="382"/>
        <v>1195.9054110156994</v>
      </c>
      <c r="T3389" s="101">
        <v>13.327130143377516</v>
      </c>
    </row>
    <row r="3390" spans="2:20" x14ac:dyDescent="0.2">
      <c r="B3390" s="100">
        <v>43802.041666666664</v>
      </c>
      <c r="C3390" s="98">
        <v>10.961665462952935</v>
      </c>
      <c r="D3390" s="98">
        <f t="shared" si="386"/>
        <v>11.331246228822886</v>
      </c>
      <c r="E3390" s="98">
        <v>68.277638888888887</v>
      </c>
      <c r="F3390" s="98">
        <f t="shared" si="384"/>
        <v>79.181197065989153</v>
      </c>
      <c r="G3390" s="98">
        <v>2530.7944444444443</v>
      </c>
      <c r="H3390" s="98">
        <v>18.625846354166665</v>
      </c>
      <c r="I3390" s="98">
        <v>665.95203282846342</v>
      </c>
      <c r="J3390" s="98">
        <f t="shared" si="380"/>
        <v>49.651792534722219</v>
      </c>
      <c r="K3390" s="98">
        <v>0</v>
      </c>
      <c r="L3390" s="98">
        <f t="shared" si="381"/>
        <v>373.27469808206786</v>
      </c>
      <c r="M3390" s="98">
        <f t="shared" si="383"/>
        <v>374.92703359986007</v>
      </c>
      <c r="N3390" s="98">
        <v>8802.5469177246086</v>
      </c>
      <c r="O3390" s="98">
        <v>7154.6366666666663</v>
      </c>
      <c r="P3390" s="98">
        <v>395.56740740749569</v>
      </c>
      <c r="Q3390" s="98">
        <v>22.292709325427811</v>
      </c>
      <c r="R3390" s="98">
        <f t="shared" si="385"/>
        <v>20.785949268330572</v>
      </c>
      <c r="S3390" s="98">
        <f t="shared" si="382"/>
        <v>1337.5625595256686</v>
      </c>
      <c r="T3390" s="101">
        <v>12.424368429436063</v>
      </c>
    </row>
    <row r="3391" spans="2:20" x14ac:dyDescent="0.2">
      <c r="B3391" s="100">
        <v>43802.083333333336</v>
      </c>
      <c r="C3391" s="98">
        <v>9.2398426197205357</v>
      </c>
      <c r="D3391" s="98">
        <f t="shared" si="386"/>
        <v>11.36122856204026</v>
      </c>
      <c r="E3391" s="98">
        <v>85.48224358974646</v>
      </c>
      <c r="F3391" s="98">
        <f t="shared" si="384"/>
        <v>79.178111845190685</v>
      </c>
      <c r="G3391" s="98">
        <v>6859.6216198115881</v>
      </c>
      <c r="H3391" s="98">
        <v>22.164442274305557</v>
      </c>
      <c r="I3391" s="98">
        <v>1596.1541446036929</v>
      </c>
      <c r="J3391" s="98">
        <f t="shared" si="380"/>
        <v>63.317801315440903</v>
      </c>
      <c r="K3391" s="98">
        <v>0</v>
      </c>
      <c r="L3391" s="98">
        <f t="shared" si="381"/>
        <v>372.55688186850813</v>
      </c>
      <c r="M3391" s="98">
        <f t="shared" si="383"/>
        <v>374.9269199248468</v>
      </c>
      <c r="N3391" s="98">
        <v>7577.8971789550778</v>
      </c>
      <c r="O3391" s="98">
        <v>7149.9941666666664</v>
      </c>
      <c r="P3391" s="98">
        <v>395.83870370368163</v>
      </c>
      <c r="Q3391" s="98">
        <v>23.281821835173503</v>
      </c>
      <c r="R3391" s="98">
        <f t="shared" si="385"/>
        <v>20.795430227293561</v>
      </c>
      <c r="S3391" s="98">
        <f t="shared" si="382"/>
        <v>1396.9093101104102</v>
      </c>
      <c r="T3391" s="101">
        <v>10.554437146994427</v>
      </c>
    </row>
    <row r="3392" spans="2:20" x14ac:dyDescent="0.2">
      <c r="B3392" s="100">
        <v>43802.125</v>
      </c>
      <c r="C3392" s="98">
        <v>8.2223610432937537</v>
      </c>
      <c r="D3392" s="98">
        <f t="shared" si="386"/>
        <v>11.395722341190272</v>
      </c>
      <c r="E3392" s="98">
        <v>54.291519607851903</v>
      </c>
      <c r="F3392" s="98">
        <f t="shared" si="384"/>
        <v>78.674795532554882</v>
      </c>
      <c r="G3392" s="98">
        <v>10699.150980388853</v>
      </c>
      <c r="H3392" s="98">
        <v>22.196354166666666</v>
      </c>
      <c r="I3392" s="98">
        <v>2739.1819444444445</v>
      </c>
      <c r="J3392" s="98">
        <f t="shared" si="380"/>
        <v>32.095165441185237</v>
      </c>
      <c r="K3392" s="98">
        <v>0</v>
      </c>
      <c r="L3392" s="98">
        <f t="shared" si="381"/>
        <v>373.21991805547844</v>
      </c>
      <c r="M3392" s="98">
        <f t="shared" si="383"/>
        <v>374.82705473849313</v>
      </c>
      <c r="N3392" s="98">
        <v>6820.9223079427084</v>
      </c>
      <c r="O3392" s="98">
        <v>7151.0308333333332</v>
      </c>
      <c r="P3392" s="98">
        <v>396.10455555556547</v>
      </c>
      <c r="Q3392" s="98">
        <v>22.884637500087006</v>
      </c>
      <c r="R3392" s="98">
        <f t="shared" si="385"/>
        <v>20.922673692968278</v>
      </c>
      <c r="S3392" s="98">
        <f t="shared" si="382"/>
        <v>1373.0782500052203</v>
      </c>
      <c r="T3392" s="101">
        <v>9.0180012701184662</v>
      </c>
    </row>
    <row r="3393" spans="2:20" x14ac:dyDescent="0.2">
      <c r="B3393" s="100">
        <v>43802.166666666664</v>
      </c>
      <c r="C3393" s="98">
        <v>7.4875204292242419</v>
      </c>
      <c r="D3393" s="98">
        <f t="shared" si="386"/>
        <v>11.43462364335103</v>
      </c>
      <c r="E3393" s="98">
        <v>91.16458333333334</v>
      </c>
      <c r="F3393" s="98">
        <f t="shared" si="384"/>
        <v>78.49473187514748</v>
      </c>
      <c r="G3393" s="98">
        <v>15755.963261648285</v>
      </c>
      <c r="H3393" s="98">
        <v>20.094607204861113</v>
      </c>
      <c r="I3393" s="98">
        <v>3883.9235444444171</v>
      </c>
      <c r="J3393" s="98">
        <f t="shared" si="380"/>
        <v>71.069976128472234</v>
      </c>
      <c r="K3393" s="98">
        <v>0</v>
      </c>
      <c r="L3393" s="98">
        <f t="shared" si="381"/>
        <v>374.61246933714079</v>
      </c>
      <c r="M3393" s="98">
        <f t="shared" si="383"/>
        <v>374.76281294585391</v>
      </c>
      <c r="N3393" s="98">
        <v>6338.3104089355465</v>
      </c>
      <c r="O3393" s="98">
        <v>7153.3625000000002</v>
      </c>
      <c r="P3393" s="98">
        <v>395.85884259259535</v>
      </c>
      <c r="Q3393" s="98">
        <v>21.246373255454543</v>
      </c>
      <c r="R3393" s="98">
        <f t="shared" si="385"/>
        <v>20.993742646101278</v>
      </c>
      <c r="S3393" s="98">
        <f t="shared" si="382"/>
        <v>1274.7823953272725</v>
      </c>
      <c r="T3393" s="101">
        <v>8.2492868035203877</v>
      </c>
    </row>
    <row r="3394" spans="2:20" x14ac:dyDescent="0.2">
      <c r="B3394" s="100">
        <v>43802.208333333336</v>
      </c>
      <c r="C3394" s="98">
        <v>7.1731394811785627</v>
      </c>
      <c r="D3394" s="98">
        <f t="shared" si="386"/>
        <v>11.479765877543445</v>
      </c>
      <c r="E3394" s="98">
        <v>86.715537037033997</v>
      </c>
      <c r="F3394" s="98">
        <f t="shared" si="384"/>
        <v>79.497451975455434</v>
      </c>
      <c r="G3394" s="98">
        <v>19607.695439470477</v>
      </c>
      <c r="H3394" s="98">
        <v>18.608094618055556</v>
      </c>
      <c r="I3394" s="98">
        <v>5041.1522361110319</v>
      </c>
      <c r="J3394" s="98">
        <f t="shared" si="380"/>
        <v>68.107442418978437</v>
      </c>
      <c r="K3394" s="98">
        <v>0</v>
      </c>
      <c r="L3394" s="98">
        <f t="shared" si="381"/>
        <v>373.2139732720695</v>
      </c>
      <c r="M3394" s="98">
        <f t="shared" si="383"/>
        <v>374.67868648193252</v>
      </c>
      <c r="N3394" s="98">
        <v>6055.4122570800782</v>
      </c>
      <c r="O3394" s="98">
        <v>7153.9708333333338</v>
      </c>
      <c r="P3394" s="98">
        <v>395.7572222222222</v>
      </c>
      <c r="Q3394" s="98">
        <v>22.543248950152709</v>
      </c>
      <c r="R3394" s="98">
        <f t="shared" si="385"/>
        <v>21.070284233480383</v>
      </c>
      <c r="S3394" s="98">
        <f t="shared" si="382"/>
        <v>1352.5949370091625</v>
      </c>
      <c r="T3394" s="101">
        <v>7.7933901557160752</v>
      </c>
    </row>
    <row r="3395" spans="2:20" x14ac:dyDescent="0.2">
      <c r="B3395" s="100">
        <v>43802.25</v>
      </c>
      <c r="C3395" s="98">
        <v>6.7338324791855282</v>
      </c>
      <c r="D3395" s="98">
        <f t="shared" si="386"/>
        <v>11.512950721111244</v>
      </c>
      <c r="E3395" s="98">
        <v>46.81111111111111</v>
      </c>
      <c r="F3395" s="98">
        <f t="shared" si="384"/>
        <v>77.698898734714689</v>
      </c>
      <c r="G3395" s="98">
        <v>24304.168666666083</v>
      </c>
      <c r="H3395" s="98">
        <v>22.464023109243698</v>
      </c>
      <c r="I3395" s="98">
        <v>6185.0053535356783</v>
      </c>
      <c r="J3395" s="98">
        <f t="shared" si="380"/>
        <v>24.347088001867412</v>
      </c>
      <c r="K3395" s="98">
        <v>0</v>
      </c>
      <c r="L3395" s="98">
        <f t="shared" si="381"/>
        <v>375.13425377604835</v>
      </c>
      <c r="M3395" s="98">
        <f t="shared" si="383"/>
        <v>374.67629657028147</v>
      </c>
      <c r="N3395" s="98">
        <v>5801.3980969238282</v>
      </c>
      <c r="O3395" s="98">
        <v>7150.5308333333332</v>
      </c>
      <c r="P3395" s="98">
        <v>395.99827160493368</v>
      </c>
      <c r="Q3395" s="98">
        <v>20.864017828885309</v>
      </c>
      <c r="R3395" s="98">
        <f t="shared" si="385"/>
        <v>21.099242753670321</v>
      </c>
      <c r="S3395" s="98">
        <f t="shared" si="382"/>
        <v>1251.8410697331185</v>
      </c>
      <c r="T3395" s="101">
        <v>7.291088535379612</v>
      </c>
    </row>
    <row r="3396" spans="2:20" x14ac:dyDescent="0.2">
      <c r="B3396" s="100">
        <v>43802.291666666664</v>
      </c>
      <c r="C3396" s="98">
        <v>7.228775686422984</v>
      </c>
      <c r="D3396" s="98">
        <f t="shared" si="386"/>
        <v>11.557322913391189</v>
      </c>
      <c r="E3396" s="98">
        <v>85.49111111111111</v>
      </c>
      <c r="F3396" s="98">
        <f t="shared" si="384"/>
        <v>78.519863516461001</v>
      </c>
      <c r="G3396" s="98">
        <v>28231.086111111112</v>
      </c>
      <c r="H3396" s="98">
        <v>22.274034288194443</v>
      </c>
      <c r="I3396" s="98">
        <v>7327.3511111111111</v>
      </c>
      <c r="J3396" s="98">
        <f t="shared" si="380"/>
        <v>63.217076822916667</v>
      </c>
      <c r="K3396" s="98">
        <v>0</v>
      </c>
      <c r="L3396" s="98">
        <f t="shared" si="381"/>
        <v>376.10847835087526</v>
      </c>
      <c r="M3396" s="98">
        <f t="shared" si="383"/>
        <v>374.69795860939843</v>
      </c>
      <c r="N3396" s="98">
        <v>6112.8815592447918</v>
      </c>
      <c r="O3396" s="98">
        <v>7154.7550000000001</v>
      </c>
      <c r="P3396" s="98">
        <v>395.91305555555556</v>
      </c>
      <c r="Q3396" s="98">
        <v>19.804577204680278</v>
      </c>
      <c r="R3396" s="98">
        <f t="shared" si="385"/>
        <v>21.087974233071922</v>
      </c>
      <c r="S3396" s="98">
        <f t="shared" si="382"/>
        <v>1188.2746322808166</v>
      </c>
      <c r="T3396" s="101">
        <v>7.5482789543645534</v>
      </c>
    </row>
    <row r="3397" spans="2:20" x14ac:dyDescent="0.2">
      <c r="B3397" s="100">
        <v>43802.333333333336</v>
      </c>
      <c r="C3397" s="98">
        <v>8.697705003420511</v>
      </c>
      <c r="D3397" s="98">
        <f t="shared" si="386"/>
        <v>11.6042411783377</v>
      </c>
      <c r="E3397" s="98">
        <v>54.902066666666002</v>
      </c>
      <c r="F3397" s="98">
        <f t="shared" si="384"/>
        <v>77.605065368312822</v>
      </c>
      <c r="G3397" s="98">
        <v>32517.571289822525</v>
      </c>
      <c r="H3397" s="98">
        <v>20.260655381944446</v>
      </c>
      <c r="I3397" s="98">
        <v>8472.7671657406117</v>
      </c>
      <c r="J3397" s="98">
        <f t="shared" si="380"/>
        <v>34.641411284721556</v>
      </c>
      <c r="K3397" s="98">
        <v>0</v>
      </c>
      <c r="L3397" s="98">
        <f t="shared" si="381"/>
        <v>375.95543662880857</v>
      </c>
      <c r="M3397" s="98">
        <f t="shared" si="383"/>
        <v>374.80602940723929</v>
      </c>
      <c r="N3397" s="98">
        <v>7229.5688614908859</v>
      </c>
      <c r="O3397" s="98">
        <v>7150.7808333333332</v>
      </c>
      <c r="P3397" s="98">
        <v>395.73416666666668</v>
      </c>
      <c r="Q3397" s="98">
        <v>19.778730037858089</v>
      </c>
      <c r="R3397" s="98">
        <f t="shared" si="385"/>
        <v>20.994205132762122</v>
      </c>
      <c r="S3397" s="98">
        <f t="shared" si="382"/>
        <v>1186.7238022714853</v>
      </c>
      <c r="T3397" s="101">
        <v>8.5570519096541418</v>
      </c>
    </row>
    <row r="3398" spans="2:20" x14ac:dyDescent="0.2">
      <c r="B3398" s="100">
        <v>43802.375</v>
      </c>
      <c r="C3398" s="98">
        <v>12.916665348084255</v>
      </c>
      <c r="D3398" s="98">
        <f t="shared" si="386"/>
        <v>11.663572759476757</v>
      </c>
      <c r="E3398" s="98">
        <v>74.93138888888889</v>
      </c>
      <c r="F3398" s="98">
        <f t="shared" si="384"/>
        <v>77.476072312757267</v>
      </c>
      <c r="G3398" s="98">
        <v>36591.42636363639</v>
      </c>
      <c r="H3398" s="98">
        <v>18.761990017361111</v>
      </c>
      <c r="I3398" s="98">
        <v>9633.0542063493194</v>
      </c>
      <c r="J3398" s="98">
        <f t="shared" ref="J3398:J3461" si="387">E3398-H3398</f>
        <v>56.169398871527775</v>
      </c>
      <c r="K3398" s="98">
        <v>0</v>
      </c>
      <c r="L3398" s="98">
        <f t="shared" ref="L3398:L3461" si="388">P3398-Q3398</f>
        <v>374.49945107484029</v>
      </c>
      <c r="M3398" s="98">
        <f t="shared" si="383"/>
        <v>374.81644716617137</v>
      </c>
      <c r="N3398" s="98">
        <v>10000.611423339844</v>
      </c>
      <c r="O3398" s="98">
        <v>7207.7866666666669</v>
      </c>
      <c r="P3398" s="98">
        <v>395.68724074073964</v>
      </c>
      <c r="Q3398" s="98">
        <v>21.187789665899341</v>
      </c>
      <c r="R3398" s="98">
        <f t="shared" si="385"/>
        <v>20.991330583721233</v>
      </c>
      <c r="S3398" s="98">
        <f t="shared" ref="S3398:S3461" si="389">Q3398*60</f>
        <v>1271.2673799539605</v>
      </c>
      <c r="T3398" s="101">
        <v>11.4486607398799</v>
      </c>
    </row>
    <row r="3399" spans="2:20" x14ac:dyDescent="0.2">
      <c r="B3399" s="100">
        <v>43802.416666666664</v>
      </c>
      <c r="C3399" s="98">
        <v>16.507841196942866</v>
      </c>
      <c r="D3399" s="98">
        <f t="shared" si="386"/>
        <v>11.718259355524985</v>
      </c>
      <c r="E3399" s="98">
        <v>55.505059523797698</v>
      </c>
      <c r="F3399" s="98">
        <f t="shared" si="384"/>
        <v>77.407938102868741</v>
      </c>
      <c r="G3399" s="98">
        <v>40324.192726611429</v>
      </c>
      <c r="H3399" s="98">
        <v>22.308138020833333</v>
      </c>
      <c r="I3399" s="98">
        <v>10774.329108301154</v>
      </c>
      <c r="J3399" s="98">
        <f t="shared" si="387"/>
        <v>33.196921502964365</v>
      </c>
      <c r="K3399" s="98">
        <v>0</v>
      </c>
      <c r="L3399" s="98">
        <f t="shared" si="388"/>
        <v>373.37681616745891</v>
      </c>
      <c r="M3399" s="98">
        <f t="shared" si="383"/>
        <v>374.77141413999351</v>
      </c>
      <c r="N3399" s="98">
        <v>12283.513246256511</v>
      </c>
      <c r="O3399" s="98">
        <v>7960.2749999999996</v>
      </c>
      <c r="P3399" s="98">
        <v>395.95129629631839</v>
      </c>
      <c r="Q3399" s="98">
        <v>22.574480128859481</v>
      </c>
      <c r="R3399" s="98">
        <f t="shared" si="385"/>
        <v>21.044617395948851</v>
      </c>
      <c r="S3399" s="98">
        <f t="shared" si="389"/>
        <v>1354.4688077315689</v>
      </c>
      <c r="T3399" s="101">
        <v>15.183604980243578</v>
      </c>
    </row>
    <row r="3400" spans="2:20" x14ac:dyDescent="0.2">
      <c r="B3400" s="100">
        <v>43802.458333333336</v>
      </c>
      <c r="C3400" s="98">
        <v>16.798090773158602</v>
      </c>
      <c r="D3400" s="98">
        <f t="shared" si="386"/>
        <v>11.778492341277916</v>
      </c>
      <c r="E3400" s="98">
        <v>95.63333333333334</v>
      </c>
      <c r="F3400" s="98">
        <f t="shared" si="384"/>
        <v>77.835473441461772</v>
      </c>
      <c r="G3400" s="98">
        <v>45308.334408603245</v>
      </c>
      <c r="H3400" s="98">
        <v>22.368142361111111</v>
      </c>
      <c r="I3400" s="98">
        <v>11920.666666666666</v>
      </c>
      <c r="J3400" s="98">
        <f t="shared" si="387"/>
        <v>73.265190972222229</v>
      </c>
      <c r="K3400" s="98">
        <v>0</v>
      </c>
      <c r="L3400" s="98">
        <f t="shared" si="388"/>
        <v>375.49070516885155</v>
      </c>
      <c r="M3400" s="98">
        <f t="shared" si="383"/>
        <v>374.80898625857475</v>
      </c>
      <c r="N3400" s="98">
        <v>12521.133907877604</v>
      </c>
      <c r="O3400" s="98">
        <v>8141.4641666666666</v>
      </c>
      <c r="P3400" s="98">
        <v>396.10268518520724</v>
      </c>
      <c r="Q3400" s="98">
        <v>20.611980016355712</v>
      </c>
      <c r="R3400" s="98">
        <f t="shared" si="385"/>
        <v>21.026871766119644</v>
      </c>
      <c r="S3400" s="98">
        <f t="shared" si="389"/>
        <v>1236.7188009813428</v>
      </c>
      <c r="T3400" s="101">
        <v>17.020698063363994</v>
      </c>
    </row>
    <row r="3401" spans="2:20" x14ac:dyDescent="0.2">
      <c r="B3401" s="100">
        <v>43802.5</v>
      </c>
      <c r="C3401" s="98">
        <v>15.86059224208196</v>
      </c>
      <c r="D3401" s="98">
        <f t="shared" si="386"/>
        <v>11.831879033800071</v>
      </c>
      <c r="E3401" s="98">
        <v>101.06699999999668</v>
      </c>
      <c r="F3401" s="98">
        <f t="shared" si="384"/>
        <v>78.980346512450438</v>
      </c>
      <c r="G3401" s="98">
        <v>49760.709611108963</v>
      </c>
      <c r="H3401" s="98">
        <v>20.246788194444445</v>
      </c>
      <c r="I3401" s="98">
        <v>13061.690566666723</v>
      </c>
      <c r="J3401" s="98">
        <f t="shared" si="387"/>
        <v>80.820211805552233</v>
      </c>
      <c r="K3401" s="98">
        <v>0</v>
      </c>
      <c r="L3401" s="98">
        <f t="shared" si="388"/>
        <v>375.90626287171358</v>
      </c>
      <c r="M3401" s="98">
        <f t="shared" si="383"/>
        <v>374.69620528664262</v>
      </c>
      <c r="N3401" s="98">
        <v>11965.164962565104</v>
      </c>
      <c r="O3401" s="98">
        <v>7782.3649999999998</v>
      </c>
      <c r="P3401" s="98">
        <v>395.96277777777777</v>
      </c>
      <c r="Q3401" s="98">
        <v>20.056514906064194</v>
      </c>
      <c r="R3401" s="98">
        <f t="shared" si="385"/>
        <v>21.138726812125789</v>
      </c>
      <c r="S3401" s="98">
        <f t="shared" si="389"/>
        <v>1203.3908943638517</v>
      </c>
      <c r="T3401" s="101">
        <v>16.715251116413274</v>
      </c>
    </row>
    <row r="3402" spans="2:20" x14ac:dyDescent="0.2">
      <c r="B3402" s="100">
        <v>43802.541666666664</v>
      </c>
      <c r="C3402" s="98">
        <v>15.943024523405409</v>
      </c>
      <c r="D3402" s="98">
        <f t="shared" si="386"/>
        <v>11.908240245774998</v>
      </c>
      <c r="E3402" s="98">
        <v>43.123055555555553</v>
      </c>
      <c r="F3402" s="98">
        <f t="shared" si="384"/>
        <v>76.738251605043018</v>
      </c>
      <c r="G3402" s="98">
        <v>54193.012962964014</v>
      </c>
      <c r="H3402" s="98">
        <v>18.913541666666667</v>
      </c>
      <c r="I3402" s="98">
        <v>14218.448555555344</v>
      </c>
      <c r="J3402" s="98">
        <f t="shared" si="387"/>
        <v>24.209513888888885</v>
      </c>
      <c r="K3402" s="98">
        <v>0</v>
      </c>
      <c r="L3402" s="98">
        <f t="shared" si="388"/>
        <v>375.51000273103125</v>
      </c>
      <c r="M3402" s="98">
        <f t="shared" si="383"/>
        <v>374.60750346408639</v>
      </c>
      <c r="N3402" s="98">
        <v>12012.896124674478</v>
      </c>
      <c r="O3402" s="98">
        <v>7806.5249999999996</v>
      </c>
      <c r="P3402" s="98">
        <v>395.65037037041452</v>
      </c>
      <c r="Q3402" s="98">
        <v>20.14036763938325</v>
      </c>
      <c r="R3402" s="98">
        <f t="shared" si="385"/>
        <v>21.217270455671468</v>
      </c>
      <c r="S3402" s="98">
        <f t="shared" si="389"/>
        <v>1208.4220583629949</v>
      </c>
      <c r="T3402" s="101">
        <v>16.280958348910016</v>
      </c>
    </row>
    <row r="3403" spans="2:20" x14ac:dyDescent="0.2">
      <c r="B3403" s="100">
        <v>43802.583333333336</v>
      </c>
      <c r="C3403" s="98">
        <v>15.778026929785394</v>
      </c>
      <c r="D3403" s="98">
        <f t="shared" si="386"/>
        <v>11.998438854779812</v>
      </c>
      <c r="E3403" s="98">
        <v>159.08680555555554</v>
      </c>
      <c r="F3403" s="98">
        <f t="shared" si="384"/>
        <v>80.335068633144701</v>
      </c>
      <c r="G3403" s="98">
        <v>60959.473800503547</v>
      </c>
      <c r="H3403" s="98">
        <v>22.5283203125</v>
      </c>
      <c r="I3403" s="98">
        <v>15362.778311273356</v>
      </c>
      <c r="J3403" s="98">
        <f t="shared" si="387"/>
        <v>136.55848524305554</v>
      </c>
      <c r="K3403" s="98">
        <v>0</v>
      </c>
      <c r="L3403" s="98">
        <f t="shared" si="388"/>
        <v>374.834044276111</v>
      </c>
      <c r="M3403" s="98">
        <f t="shared" si="383"/>
        <v>374.53352010112422</v>
      </c>
      <c r="N3403" s="98">
        <v>11944.963001302083</v>
      </c>
      <c r="O3403" s="98">
        <v>7760.3983333333335</v>
      </c>
      <c r="P3403" s="98">
        <v>395.56333333333333</v>
      </c>
      <c r="Q3403" s="98">
        <v>20.729289057222324</v>
      </c>
      <c r="R3403" s="98">
        <f t="shared" si="385"/>
        <v>21.26771215196694</v>
      </c>
      <c r="S3403" s="98">
        <f t="shared" si="389"/>
        <v>1243.7573434333394</v>
      </c>
      <c r="T3403" s="101">
        <v>16.217487309540481</v>
      </c>
    </row>
    <row r="3404" spans="2:20" x14ac:dyDescent="0.2">
      <c r="B3404" s="100">
        <v>43802.625</v>
      </c>
      <c r="C3404" s="98">
        <v>15.695687059119033</v>
      </c>
      <c r="D3404" s="98">
        <f t="shared" si="386"/>
        <v>12.094301602239996</v>
      </c>
      <c r="E3404" s="98">
        <v>192.0272008547104</v>
      </c>
      <c r="F3404" s="98">
        <f t="shared" si="384"/>
        <v>84.940692742831686</v>
      </c>
      <c r="G3404" s="98">
        <v>71984.332407407361</v>
      </c>
      <c r="H3404" s="98">
        <v>22.662152777777777</v>
      </c>
      <c r="I3404" s="98">
        <v>16505.952222222222</v>
      </c>
      <c r="J3404" s="98">
        <f t="shared" si="387"/>
        <v>169.36504807693262</v>
      </c>
      <c r="K3404" s="98">
        <v>0</v>
      </c>
      <c r="L3404" s="98">
        <f t="shared" si="388"/>
        <v>372.99326527087635</v>
      </c>
      <c r="M3404" s="98">
        <f t="shared" si="383"/>
        <v>374.43059272913524</v>
      </c>
      <c r="N3404" s="98">
        <v>11891.219458007812</v>
      </c>
      <c r="O3404" s="98">
        <v>7727.7058333333334</v>
      </c>
      <c r="P3404" s="98">
        <v>395.73037037041451</v>
      </c>
      <c r="Q3404" s="98">
        <v>22.737105099538134</v>
      </c>
      <c r="R3404" s="98">
        <f t="shared" si="385"/>
        <v>21.369655727661097</v>
      </c>
      <c r="S3404" s="98">
        <f t="shared" si="389"/>
        <v>1364.2263059722879</v>
      </c>
      <c r="T3404" s="101">
        <v>16.185171378453315</v>
      </c>
    </row>
    <row r="3405" spans="2:20" x14ac:dyDescent="0.2">
      <c r="B3405" s="100">
        <v>43802.666666666664</v>
      </c>
      <c r="C3405" s="98">
        <v>15.613573236465454</v>
      </c>
      <c r="D3405" s="98">
        <f t="shared" si="386"/>
        <v>12.198463782325277</v>
      </c>
      <c r="E3405" s="98">
        <v>59.905416666666667</v>
      </c>
      <c r="F3405" s="98">
        <f t="shared" si="384"/>
        <v>84.75942538172059</v>
      </c>
      <c r="G3405" s="98">
        <v>79098.388797061314</v>
      </c>
      <c r="H3405" s="98">
        <v>20.500358072916665</v>
      </c>
      <c r="I3405" s="98">
        <v>17652.841122222278</v>
      </c>
      <c r="J3405" s="98">
        <f t="shared" si="387"/>
        <v>39.405058593749999</v>
      </c>
      <c r="K3405" s="98">
        <v>0</v>
      </c>
      <c r="L3405" s="98">
        <f t="shared" si="388"/>
        <v>374.8694574402852</v>
      </c>
      <c r="M3405" s="98">
        <f t="shared" si="383"/>
        <v>374.47782508042422</v>
      </c>
      <c r="N3405" s="98">
        <v>11854.430573730469</v>
      </c>
      <c r="O3405" s="98">
        <v>7709.44</v>
      </c>
      <c r="P3405" s="98">
        <v>396.40166666666664</v>
      </c>
      <c r="Q3405" s="98">
        <v>21.532209226381447</v>
      </c>
      <c r="R3405" s="98">
        <f t="shared" si="385"/>
        <v>21.357759024520288</v>
      </c>
      <c r="S3405" s="98">
        <f t="shared" si="389"/>
        <v>1291.9325535828868</v>
      </c>
      <c r="T3405" s="101">
        <v>16.056261190043557</v>
      </c>
    </row>
    <row r="3406" spans="2:20" x14ac:dyDescent="0.2">
      <c r="B3406" s="100">
        <v>43802.708333333336</v>
      </c>
      <c r="C3406" s="98">
        <v>14.675234326256646</v>
      </c>
      <c r="D3406" s="98">
        <f t="shared" si="386"/>
        <v>12.282518377616151</v>
      </c>
      <c r="E3406" s="98">
        <v>97.989166666666662</v>
      </c>
      <c r="F3406" s="98">
        <f t="shared" si="384"/>
        <v>84.66952954838726</v>
      </c>
      <c r="G3406" s="98">
        <v>84125.701388888891</v>
      </c>
      <c r="H3406" s="98">
        <v>19.165852864583332</v>
      </c>
      <c r="I3406" s="98">
        <v>18809.8057275131</v>
      </c>
      <c r="J3406" s="98">
        <f t="shared" si="387"/>
        <v>78.823313802083334</v>
      </c>
      <c r="K3406" s="98">
        <v>0</v>
      </c>
      <c r="L3406" s="98">
        <f t="shared" si="388"/>
        <v>376.10105125755484</v>
      </c>
      <c r="M3406" s="98">
        <f t="shared" si="383"/>
        <v>374.5830497805926</v>
      </c>
      <c r="N3406" s="98">
        <v>11339.310029296876</v>
      </c>
      <c r="O3406" s="98">
        <v>7401.33</v>
      </c>
      <c r="P3406" s="98">
        <v>395.63249999999999</v>
      </c>
      <c r="Q3406" s="98">
        <v>19.531448742445143</v>
      </c>
      <c r="R3406" s="98">
        <f t="shared" si="385"/>
        <v>21.246565960156165</v>
      </c>
      <c r="S3406" s="98">
        <f t="shared" si="389"/>
        <v>1171.8869245467085</v>
      </c>
      <c r="T3406" s="101">
        <v>15.713170381122165</v>
      </c>
    </row>
    <row r="3407" spans="2:20" x14ac:dyDescent="0.2">
      <c r="B3407" s="100">
        <v>43802.75</v>
      </c>
      <c r="C3407" s="98">
        <v>14.39203678807994</v>
      </c>
      <c r="D3407" s="98">
        <f t="shared" si="386"/>
        <v>12.373785895184509</v>
      </c>
      <c r="E3407" s="98">
        <v>79.669722222222219</v>
      </c>
      <c r="F3407" s="98">
        <f t="shared" si="384"/>
        <v>85.092275910820931</v>
      </c>
      <c r="G3407" s="98">
        <v>88418.163344788016</v>
      </c>
      <c r="H3407" s="98">
        <v>22.569455295138887</v>
      </c>
      <c r="I3407" s="98">
        <v>19959.230930905243</v>
      </c>
      <c r="J3407" s="98">
        <f t="shared" si="387"/>
        <v>57.100266927083332</v>
      </c>
      <c r="K3407" s="98">
        <v>0</v>
      </c>
      <c r="L3407" s="98">
        <f t="shared" si="388"/>
        <v>375.13122254880767</v>
      </c>
      <c r="M3407" s="98">
        <f t="shared" si="383"/>
        <v>374.67062866080079</v>
      </c>
      <c r="N3407" s="98">
        <v>11072.522546386719</v>
      </c>
      <c r="O3407" s="98">
        <v>7280.5441666666666</v>
      </c>
      <c r="P3407" s="98">
        <v>395.42837962962687</v>
      </c>
      <c r="Q3407" s="98">
        <v>20.297157080819208</v>
      </c>
      <c r="R3407" s="98">
        <f t="shared" si="385"/>
        <v>21.142270258960128</v>
      </c>
      <c r="S3407" s="98">
        <f t="shared" si="389"/>
        <v>1217.8294248491525</v>
      </c>
      <c r="T3407" s="101">
        <v>15.029129700282356</v>
      </c>
    </row>
    <row r="3408" spans="2:20" x14ac:dyDescent="0.2">
      <c r="B3408" s="100">
        <v>43802.791666666664</v>
      </c>
      <c r="C3408" s="98">
        <v>14.321124041699287</v>
      </c>
      <c r="D3408" s="98">
        <f t="shared" si="386"/>
        <v>12.449250985971977</v>
      </c>
      <c r="E3408" s="98">
        <v>73.195555555555558</v>
      </c>
      <c r="F3408" s="98">
        <f t="shared" si="384"/>
        <v>84.077474984895545</v>
      </c>
      <c r="G3408" s="98">
        <v>93689.856397306648</v>
      </c>
      <c r="H3408" s="98">
        <v>22.559136284722221</v>
      </c>
      <c r="I3408" s="98">
        <v>21098.056111111113</v>
      </c>
      <c r="J3408" s="98">
        <f t="shared" si="387"/>
        <v>50.636419270833336</v>
      </c>
      <c r="K3408" s="98">
        <v>0</v>
      </c>
      <c r="L3408" s="98">
        <f t="shared" si="388"/>
        <v>375.7460440284014</v>
      </c>
      <c r="M3408" s="98">
        <f t="shared" si="383"/>
        <v>374.82780299255433</v>
      </c>
      <c r="N3408" s="98">
        <v>11065.08665201823</v>
      </c>
      <c r="O3408" s="98">
        <v>7274.7441666666664</v>
      </c>
      <c r="P3408" s="98">
        <v>396.04907407409615</v>
      </c>
      <c r="Q3408" s="98">
        <v>20.303030045694776</v>
      </c>
      <c r="R3408" s="98">
        <f t="shared" si="385"/>
        <v>20.98954808770139</v>
      </c>
      <c r="S3408" s="98">
        <f t="shared" si="389"/>
        <v>1218.1818027416866</v>
      </c>
      <c r="T3408" s="101">
        <v>14.841256340477202</v>
      </c>
    </row>
    <row r="3409" spans="2:20" x14ac:dyDescent="0.2">
      <c r="B3409" s="100">
        <v>43802.833333333336</v>
      </c>
      <c r="C3409" s="98">
        <v>14.292434761370661</v>
      </c>
      <c r="D3409" s="98">
        <f t="shared" si="386"/>
        <v>12.515076963029776</v>
      </c>
      <c r="E3409" s="98">
        <v>78.073333333333338</v>
      </c>
      <c r="F3409" s="98">
        <f t="shared" si="384"/>
        <v>84.699074747769359</v>
      </c>
      <c r="G3409" s="98">
        <v>97632.402703702377</v>
      </c>
      <c r="H3409" s="98">
        <v>20.336046006944443</v>
      </c>
      <c r="I3409" s="98">
        <v>22245.486388889029</v>
      </c>
      <c r="J3409" s="98">
        <f t="shared" si="387"/>
        <v>57.737287326388895</v>
      </c>
      <c r="K3409" s="98">
        <v>0</v>
      </c>
      <c r="L3409" s="98">
        <f t="shared" si="388"/>
        <v>373.08569345441543</v>
      </c>
      <c r="M3409" s="98">
        <f t="shared" si="383"/>
        <v>374.69464706012724</v>
      </c>
      <c r="N3409" s="98">
        <v>11110.69458577474</v>
      </c>
      <c r="O3409" s="98">
        <v>7317.3450000000003</v>
      </c>
      <c r="P3409" s="98">
        <v>395.27361111111111</v>
      </c>
      <c r="Q3409" s="98">
        <v>22.187917656695678</v>
      </c>
      <c r="R3409" s="98">
        <f t="shared" si="385"/>
        <v>21.087817188852966</v>
      </c>
      <c r="S3409" s="98">
        <f t="shared" si="389"/>
        <v>1331.2750594017407</v>
      </c>
      <c r="T3409" s="101">
        <v>14.916970557078473</v>
      </c>
    </row>
    <row r="3410" spans="2:20" x14ac:dyDescent="0.2">
      <c r="B3410" s="100">
        <v>43802.875</v>
      </c>
      <c r="C3410" s="98">
        <v>14.495603535440234</v>
      </c>
      <c r="D3410" s="98">
        <f t="shared" si="386"/>
        <v>12.57929366625612</v>
      </c>
      <c r="E3410" s="98">
        <v>52.584722222222226</v>
      </c>
      <c r="F3410" s="98">
        <f t="shared" si="384"/>
        <v>82.686030766287885</v>
      </c>
      <c r="G3410" s="98">
        <v>102091.23888888888</v>
      </c>
      <c r="H3410" s="98">
        <v>19.02693142361111</v>
      </c>
      <c r="I3410" s="98">
        <v>23403.243968254195</v>
      </c>
      <c r="J3410" s="98">
        <f t="shared" si="387"/>
        <v>33.557790798611116</v>
      </c>
      <c r="K3410" s="98">
        <v>0</v>
      </c>
      <c r="L3410" s="98">
        <f t="shared" si="388"/>
        <v>373.05972360395117</v>
      </c>
      <c r="M3410" s="98">
        <f t="shared" si="383"/>
        <v>374.57621438000041</v>
      </c>
      <c r="N3410" s="98">
        <v>11163.064648437499</v>
      </c>
      <c r="O3410" s="98">
        <v>7308.9841666666671</v>
      </c>
      <c r="P3410" s="98">
        <v>395.56399305555556</v>
      </c>
      <c r="Q3410" s="98">
        <v>22.504269451604404</v>
      </c>
      <c r="R3410" s="98">
        <f t="shared" si="385"/>
        <v>21.186067095060206</v>
      </c>
      <c r="S3410" s="98">
        <f t="shared" si="389"/>
        <v>1350.2561670962643</v>
      </c>
      <c r="T3410" s="101">
        <v>14.940511488152875</v>
      </c>
    </row>
    <row r="3411" spans="2:20" x14ac:dyDescent="0.2">
      <c r="B3411" s="100">
        <v>43802.916666666664</v>
      </c>
      <c r="C3411" s="98">
        <v>14.715158160821819</v>
      </c>
      <c r="D3411" s="98">
        <f t="shared" si="386"/>
        <v>12.639316926031745</v>
      </c>
      <c r="E3411" s="98">
        <v>86.913703703714745</v>
      </c>
      <c r="F3411" s="98">
        <f t="shared" si="384"/>
        <v>82.241731383572485</v>
      </c>
      <c r="G3411" s="98">
        <v>106332.06136951063</v>
      </c>
      <c r="H3411" s="98">
        <v>22.481716579861111</v>
      </c>
      <c r="I3411" s="98">
        <v>24547.583970821433</v>
      </c>
      <c r="J3411" s="98">
        <f t="shared" si="387"/>
        <v>64.431987123853631</v>
      </c>
      <c r="K3411" s="98">
        <v>0</v>
      </c>
      <c r="L3411" s="98">
        <f t="shared" si="388"/>
        <v>373.98471566053155</v>
      </c>
      <c r="M3411" s="98">
        <f t="shared" si="383"/>
        <v>374.54234087729373</v>
      </c>
      <c r="N3411" s="98">
        <v>11324.072950032552</v>
      </c>
      <c r="O3411" s="98">
        <v>7390.8566666666666</v>
      </c>
      <c r="P3411" s="98">
        <v>395.88717592592866</v>
      </c>
      <c r="Q3411" s="98">
        <v>21.902460265397096</v>
      </c>
      <c r="R3411" s="98">
        <f t="shared" si="385"/>
        <v>21.224990752088001</v>
      </c>
      <c r="S3411" s="98">
        <f t="shared" si="389"/>
        <v>1314.1476159238257</v>
      </c>
      <c r="T3411" s="101">
        <v>15.178426037397649</v>
      </c>
    </row>
    <row r="3412" spans="2:20" x14ac:dyDescent="0.2">
      <c r="B3412" s="100">
        <v>43802.958333333336</v>
      </c>
      <c r="C3412" s="98">
        <v>14.278692986346368</v>
      </c>
      <c r="D3412" s="98">
        <f t="shared" si="386"/>
        <v>12.693308072899397</v>
      </c>
      <c r="E3412" s="98">
        <v>53.66007575755318</v>
      </c>
      <c r="F3412" s="98">
        <f t="shared" si="384"/>
        <v>82.175623429026103</v>
      </c>
      <c r="G3412" s="98">
        <v>110340.58973601447</v>
      </c>
      <c r="H3412" s="98">
        <v>22.475878906249999</v>
      </c>
      <c r="I3412" s="98">
        <v>25690.561388888887</v>
      </c>
      <c r="J3412" s="98">
        <f t="shared" si="387"/>
        <v>31.184196851303181</v>
      </c>
      <c r="K3412" s="98">
        <v>0</v>
      </c>
      <c r="L3412" s="98">
        <f t="shared" si="388"/>
        <v>373.74761072511103</v>
      </c>
      <c r="M3412" s="98">
        <f t="shared" si="383"/>
        <v>374.49338936360823</v>
      </c>
      <c r="N3412" s="98">
        <v>11042.240066731771</v>
      </c>
      <c r="O3412" s="98">
        <v>7271.1808333333329</v>
      </c>
      <c r="P3412" s="98">
        <v>396.04175925925375</v>
      </c>
      <c r="Q3412" s="98">
        <v>22.294148534142717</v>
      </c>
      <c r="R3412" s="98">
        <f t="shared" si="385"/>
        <v>21.300751679353493</v>
      </c>
      <c r="S3412" s="98">
        <f t="shared" si="389"/>
        <v>1337.648912048563</v>
      </c>
      <c r="T3412" s="101">
        <v>15.112207148401843</v>
      </c>
    </row>
    <row r="3413" spans="2:20" x14ac:dyDescent="0.2">
      <c r="B3413" s="100">
        <v>43803</v>
      </c>
      <c r="C3413" s="98">
        <v>13.543007145103894</v>
      </c>
      <c r="D3413" s="98">
        <f t="shared" si="386"/>
        <v>12.732151469148368</v>
      </c>
      <c r="E3413" s="98">
        <v>83.695555555555558</v>
      </c>
      <c r="F3413" s="98">
        <f t="shared" si="384"/>
        <v>81.674871114211285</v>
      </c>
      <c r="G3413" s="98">
        <v>114919.29114814819</v>
      </c>
      <c r="H3413" s="98">
        <v>20.31877170138889</v>
      </c>
      <c r="I3413" s="98">
        <v>26835.65532407412</v>
      </c>
      <c r="J3413" s="98">
        <f t="shared" si="387"/>
        <v>63.376783854166668</v>
      </c>
      <c r="K3413" s="98">
        <v>0</v>
      </c>
      <c r="L3413" s="98">
        <f t="shared" si="388"/>
        <v>375.69056162318009</v>
      </c>
      <c r="M3413" s="98">
        <f t="shared" si="383"/>
        <v>374.50428071975489</v>
      </c>
      <c r="N3413" s="98">
        <v>10638.199599609376</v>
      </c>
      <c r="O3413" s="98">
        <v>7211.3024999999998</v>
      </c>
      <c r="P3413" s="98">
        <v>395.98750000000001</v>
      </c>
      <c r="Q3413" s="98">
        <v>20.296938376819924</v>
      </c>
      <c r="R3413" s="98">
        <f t="shared" si="385"/>
        <v>21.315967576293421</v>
      </c>
      <c r="S3413" s="98">
        <f t="shared" si="389"/>
        <v>1217.8163026091954</v>
      </c>
      <c r="T3413" s="101">
        <v>14.555608889418137</v>
      </c>
    </row>
    <row r="3414" spans="2:20" x14ac:dyDescent="0.2">
      <c r="B3414" s="100">
        <v>43803.041666666664</v>
      </c>
      <c r="C3414" s="98">
        <v>12.338937421904152</v>
      </c>
      <c r="D3414" s="98">
        <f t="shared" si="386"/>
        <v>12.789537800771337</v>
      </c>
      <c r="E3414" s="98">
        <v>69.917123015881003</v>
      </c>
      <c r="F3414" s="98">
        <f t="shared" si="384"/>
        <v>81.743182952835966</v>
      </c>
      <c r="G3414" s="98">
        <v>2042.9749999999999</v>
      </c>
      <c r="H3414" s="98">
        <v>19.055891927083334</v>
      </c>
      <c r="I3414" s="98">
        <v>686.45406084696447</v>
      </c>
      <c r="J3414" s="98">
        <f t="shared" si="387"/>
        <v>50.861231088797666</v>
      </c>
      <c r="K3414" s="98">
        <v>0</v>
      </c>
      <c r="L3414" s="98">
        <f t="shared" si="388"/>
        <v>374.18300459801736</v>
      </c>
      <c r="M3414" s="98">
        <f t="shared" si="383"/>
        <v>374.54212682458609</v>
      </c>
      <c r="N3414" s="98">
        <v>9648.1426302083328</v>
      </c>
      <c r="O3414" s="98">
        <v>7155.9375</v>
      </c>
      <c r="P3414" s="98">
        <v>395.51097222222222</v>
      </c>
      <c r="Q3414" s="98">
        <v>21.327967624204856</v>
      </c>
      <c r="R3414" s="98">
        <f t="shared" si="385"/>
        <v>21.275770005409129</v>
      </c>
      <c r="S3414" s="98">
        <f t="shared" si="389"/>
        <v>1279.6780574522913</v>
      </c>
      <c r="T3414" s="101">
        <v>13.567893304253053</v>
      </c>
    </row>
    <row r="3415" spans="2:20" x14ac:dyDescent="0.2">
      <c r="B3415" s="100">
        <v>43803.083333333336</v>
      </c>
      <c r="C3415" s="98">
        <v>10.227324452930027</v>
      </c>
      <c r="D3415" s="98">
        <f t="shared" si="386"/>
        <v>12.830682877155065</v>
      </c>
      <c r="E3415" s="98">
        <v>62.857870370282065</v>
      </c>
      <c r="F3415" s="98">
        <f t="shared" si="384"/>
        <v>80.800500735358284</v>
      </c>
      <c r="G3415" s="98">
        <v>6220.7138888888885</v>
      </c>
      <c r="H3415" s="98">
        <v>22.424197048611113</v>
      </c>
      <c r="I3415" s="98">
        <v>1601.0447946845491</v>
      </c>
      <c r="J3415" s="98">
        <f t="shared" si="387"/>
        <v>40.433673321670952</v>
      </c>
      <c r="K3415" s="98">
        <v>0</v>
      </c>
      <c r="L3415" s="98">
        <f t="shared" si="388"/>
        <v>374.38289490727914</v>
      </c>
      <c r="M3415" s="98">
        <f t="shared" si="383"/>
        <v>374.61821070120163</v>
      </c>
      <c r="N3415" s="98">
        <v>8394.2717053222659</v>
      </c>
      <c r="O3415" s="98">
        <v>7153.6091666666671</v>
      </c>
      <c r="P3415" s="98">
        <v>395.39499999999998</v>
      </c>
      <c r="Q3415" s="98">
        <v>21.012105092720851</v>
      </c>
      <c r="R3415" s="98">
        <f t="shared" si="385"/>
        <v>21.1811984744736</v>
      </c>
      <c r="S3415" s="98">
        <f t="shared" si="389"/>
        <v>1260.7263055632511</v>
      </c>
      <c r="T3415" s="101">
        <v>11.819527656937845</v>
      </c>
    </row>
    <row r="3416" spans="2:20" x14ac:dyDescent="0.2">
      <c r="B3416" s="100">
        <v>43803.125</v>
      </c>
      <c r="C3416" s="98">
        <v>8.9290993996906192</v>
      </c>
      <c r="D3416" s="98">
        <f t="shared" si="386"/>
        <v>12.860130308671605</v>
      </c>
      <c r="E3416" s="98">
        <v>71.979351851857373</v>
      </c>
      <c r="F3416" s="98">
        <f t="shared" si="384"/>
        <v>81.537493745525168</v>
      </c>
      <c r="G3416" s="98">
        <v>9644.9652107299698</v>
      </c>
      <c r="H3416" s="98">
        <v>22.434429253472221</v>
      </c>
      <c r="I3416" s="98">
        <v>2740.2738888888889</v>
      </c>
      <c r="J3416" s="98">
        <f t="shared" si="387"/>
        <v>49.544922598385156</v>
      </c>
      <c r="K3416" s="98">
        <v>0</v>
      </c>
      <c r="L3416" s="98">
        <f t="shared" si="388"/>
        <v>373.77129536789323</v>
      </c>
      <c r="M3416" s="98">
        <f t="shared" si="383"/>
        <v>374.6411847558856</v>
      </c>
      <c r="N3416" s="98">
        <v>7352.4474983723958</v>
      </c>
      <c r="O3416" s="98">
        <v>7150.4366666666665</v>
      </c>
      <c r="P3416" s="98">
        <v>395.77879629630593</v>
      </c>
      <c r="Q3416" s="98">
        <v>22.007500928412711</v>
      </c>
      <c r="R3416" s="98">
        <f t="shared" si="385"/>
        <v>21.144651117320503</v>
      </c>
      <c r="S3416" s="98">
        <f t="shared" si="389"/>
        <v>1320.4500557047627</v>
      </c>
      <c r="T3416" s="101">
        <v>10.055102676405578</v>
      </c>
    </row>
    <row r="3417" spans="2:20" x14ac:dyDescent="0.2">
      <c r="B3417" s="100">
        <v>43803.166666666664</v>
      </c>
      <c r="C3417" s="98">
        <v>7.8352911050234821</v>
      </c>
      <c r="D3417" s="98">
        <f t="shared" si="386"/>
        <v>12.874620753496572</v>
      </c>
      <c r="E3417" s="98">
        <v>42.104722222222222</v>
      </c>
      <c r="F3417" s="98">
        <f t="shared" si="384"/>
        <v>79.493332865895539</v>
      </c>
      <c r="G3417" s="98">
        <v>13503.05</v>
      </c>
      <c r="H3417" s="98">
        <v>20.348014322916665</v>
      </c>
      <c r="I3417" s="98">
        <v>3886.6185962962772</v>
      </c>
      <c r="J3417" s="98">
        <f t="shared" si="387"/>
        <v>21.756707899305557</v>
      </c>
      <c r="K3417" s="98">
        <v>0</v>
      </c>
      <c r="L3417" s="98">
        <f t="shared" si="388"/>
        <v>374.2278820813703</v>
      </c>
      <c r="M3417" s="98">
        <f t="shared" si="383"/>
        <v>374.6251602868951</v>
      </c>
      <c r="N3417" s="98">
        <v>6753.4872615559898</v>
      </c>
      <c r="O3417" s="98">
        <v>7151.8391666666666</v>
      </c>
      <c r="P3417" s="98">
        <v>396.13837962960201</v>
      </c>
      <c r="Q3417" s="98">
        <v>21.910497548231699</v>
      </c>
      <c r="R3417" s="98">
        <f t="shared" si="385"/>
        <v>21.172322962852885</v>
      </c>
      <c r="S3417" s="98">
        <f t="shared" si="389"/>
        <v>1314.6298528939019</v>
      </c>
      <c r="T3417" s="101">
        <v>8.8815817216319388</v>
      </c>
    </row>
    <row r="3418" spans="2:20" x14ac:dyDescent="0.2">
      <c r="B3418" s="100">
        <v>43803.208333333336</v>
      </c>
      <c r="C3418" s="98">
        <v>7.4492467106891045</v>
      </c>
      <c r="D3418" s="98">
        <f t="shared" si="386"/>
        <v>12.886125221392845</v>
      </c>
      <c r="E3418" s="98">
        <v>76.001159420286612</v>
      </c>
      <c r="F3418" s="98">
        <f t="shared" si="384"/>
        <v>79.046900465197723</v>
      </c>
      <c r="G3418" s="98">
        <v>17129.946833333306</v>
      </c>
      <c r="H3418" s="98">
        <v>18.974728732638887</v>
      </c>
      <c r="I3418" s="98">
        <v>5042.6711904762851</v>
      </c>
      <c r="J3418" s="98">
        <f t="shared" si="387"/>
        <v>57.026430687647725</v>
      </c>
      <c r="K3418" s="98">
        <v>0</v>
      </c>
      <c r="L3418" s="98">
        <f t="shared" si="388"/>
        <v>373.40816867376986</v>
      </c>
      <c r="M3418" s="98">
        <f t="shared" si="383"/>
        <v>374.63325176196599</v>
      </c>
      <c r="N3418" s="98">
        <v>6345.0290393066407</v>
      </c>
      <c r="O3418" s="98">
        <v>7153.4541666666664</v>
      </c>
      <c r="P3418" s="98">
        <v>395.63404320988388</v>
      </c>
      <c r="Q3418" s="98">
        <v>22.22587453611402</v>
      </c>
      <c r="R3418" s="98">
        <f t="shared" si="385"/>
        <v>21.159099028934609</v>
      </c>
      <c r="S3418" s="98">
        <f t="shared" si="389"/>
        <v>1333.5524721668412</v>
      </c>
      <c r="T3418" s="101">
        <v>8.2389379927847113</v>
      </c>
    </row>
    <row r="3419" spans="2:20" x14ac:dyDescent="0.2">
      <c r="B3419" s="100">
        <v>43803.25</v>
      </c>
      <c r="C3419" s="98">
        <v>7.0841052383846703</v>
      </c>
      <c r="D3419" s="98">
        <f t="shared" si="386"/>
        <v>12.90071991969281</v>
      </c>
      <c r="E3419" s="98">
        <v>42.022553191492335</v>
      </c>
      <c r="F3419" s="98">
        <f t="shared" si="384"/>
        <v>78.847377218546939</v>
      </c>
      <c r="G3419" s="98">
        <v>20417.197474750545</v>
      </c>
      <c r="H3419" s="98">
        <v>28.150368923611111</v>
      </c>
      <c r="I3419" s="98">
        <v>6332.4961917569244</v>
      </c>
      <c r="J3419" s="98">
        <f t="shared" si="387"/>
        <v>13.872184267881224</v>
      </c>
      <c r="K3419" s="98">
        <v>0</v>
      </c>
      <c r="L3419" s="98">
        <f t="shared" si="388"/>
        <v>375.06881019050951</v>
      </c>
      <c r="M3419" s="98">
        <f t="shared" ref="M3419:M3482" si="390">AVERAGE(L3396:L3419)</f>
        <v>374.63052494590187</v>
      </c>
      <c r="N3419" s="98">
        <v>6130.693118489583</v>
      </c>
      <c r="O3419" s="98">
        <v>7162.8833333333332</v>
      </c>
      <c r="P3419" s="98">
        <v>395.67888888888888</v>
      </c>
      <c r="Q3419" s="98">
        <v>20.61007869837935</v>
      </c>
      <c r="R3419" s="98">
        <f t="shared" si="385"/>
        <v>21.148518231830195</v>
      </c>
      <c r="S3419" s="98">
        <f t="shared" si="389"/>
        <v>1236.604721902761</v>
      </c>
      <c r="T3419" s="101">
        <v>7.7793014234702831</v>
      </c>
    </row>
    <row r="3420" spans="2:20" x14ac:dyDescent="0.2">
      <c r="B3420" s="100">
        <v>43803.291666666664</v>
      </c>
      <c r="C3420" s="98">
        <v>7.3841996291420138</v>
      </c>
      <c r="D3420" s="98">
        <f t="shared" si="386"/>
        <v>12.907195917306103</v>
      </c>
      <c r="E3420" s="98">
        <v>70.966944444444451</v>
      </c>
      <c r="F3420" s="98">
        <f t="shared" si="384"/>
        <v>78.242203607435826</v>
      </c>
      <c r="G3420" s="98">
        <v>24325.318518518448</v>
      </c>
      <c r="H3420" s="98">
        <v>25.984147135416666</v>
      </c>
      <c r="I3420" s="98">
        <v>7703.7494444444446</v>
      </c>
      <c r="J3420" s="98">
        <f t="shared" si="387"/>
        <v>44.982797309027788</v>
      </c>
      <c r="K3420" s="98">
        <v>0</v>
      </c>
      <c r="L3420" s="98">
        <f t="shared" si="388"/>
        <v>375.20614269234653</v>
      </c>
      <c r="M3420" s="98">
        <f t="shared" si="390"/>
        <v>374.59292762679644</v>
      </c>
      <c r="N3420" s="98">
        <v>6315.3372770182295</v>
      </c>
      <c r="O3420" s="98">
        <v>7154.4283333333333</v>
      </c>
      <c r="P3420" s="98">
        <v>395.47310185184494</v>
      </c>
      <c r="Q3420" s="98">
        <v>20.266959159498413</v>
      </c>
      <c r="R3420" s="98">
        <f t="shared" si="385"/>
        <v>21.167784146614284</v>
      </c>
      <c r="S3420" s="98">
        <f t="shared" si="389"/>
        <v>1216.0175495699048</v>
      </c>
      <c r="T3420" s="101">
        <v>7.8829764866828915</v>
      </c>
    </row>
    <row r="3421" spans="2:20" x14ac:dyDescent="0.2">
      <c r="B3421" s="100">
        <v>43803.333333333336</v>
      </c>
      <c r="C3421" s="98">
        <v>8.8874240734585968</v>
      </c>
      <c r="D3421" s="98">
        <f t="shared" si="386"/>
        <v>12.91510087855769</v>
      </c>
      <c r="E3421" s="98">
        <v>30.022743055555555</v>
      </c>
      <c r="F3421" s="98">
        <f t="shared" ref="F3421:F3484" si="391">AVERAGE(E3398:E3421)</f>
        <v>77.205565123639559</v>
      </c>
      <c r="G3421" s="98">
        <v>27036.114250001709</v>
      </c>
      <c r="H3421" s="98">
        <v>23.253559027777779</v>
      </c>
      <c r="I3421" s="98">
        <v>9108.0945138888892</v>
      </c>
      <c r="J3421" s="98">
        <f t="shared" si="387"/>
        <v>6.7691840277777757</v>
      </c>
      <c r="K3421" s="98">
        <v>0</v>
      </c>
      <c r="L3421" s="98">
        <f t="shared" si="388"/>
        <v>375.61949446966457</v>
      </c>
      <c r="M3421" s="98">
        <f t="shared" si="390"/>
        <v>374.57893003683222</v>
      </c>
      <c r="N3421" s="98">
        <v>7245.7014636230469</v>
      </c>
      <c r="O3421" s="98">
        <v>7159.1366666666663</v>
      </c>
      <c r="P3421" s="98">
        <v>395.92009259258708</v>
      </c>
      <c r="Q3421" s="98">
        <v>20.300598122922498</v>
      </c>
      <c r="R3421" s="98">
        <f t="shared" ref="R3421:R3484" si="392">AVERAGE(Q3398:Q3421)</f>
        <v>21.189528650158636</v>
      </c>
      <c r="S3421" s="98">
        <f t="shared" si="389"/>
        <v>1218.0358873753498</v>
      </c>
      <c r="T3421" s="101">
        <v>8.7746707900886474</v>
      </c>
    </row>
    <row r="3422" spans="2:20" x14ac:dyDescent="0.2">
      <c r="B3422" s="100">
        <v>43803.375</v>
      </c>
      <c r="C3422" s="98">
        <v>13.002134501021356</v>
      </c>
      <c r="D3422" s="98">
        <f t="shared" si="386"/>
        <v>12.918662093263402</v>
      </c>
      <c r="E3422" s="98">
        <v>0</v>
      </c>
      <c r="F3422" s="98">
        <f t="shared" si="391"/>
        <v>74.083423919935868</v>
      </c>
      <c r="G3422" s="98">
        <v>27790</v>
      </c>
      <c r="H3422" s="98">
        <v>28.082139756944443</v>
      </c>
      <c r="I3422" s="98">
        <v>10484.630555555555</v>
      </c>
      <c r="J3422" s="98">
        <f t="shared" si="387"/>
        <v>-28.082139756944443</v>
      </c>
      <c r="K3422" s="98">
        <v>0</v>
      </c>
      <c r="L3422" s="98">
        <f t="shared" si="388"/>
        <v>375.79852690667741</v>
      </c>
      <c r="M3422" s="98">
        <f t="shared" si="390"/>
        <v>374.63305819649213</v>
      </c>
      <c r="N3422" s="98">
        <v>10205.829358723959</v>
      </c>
      <c r="O3422" s="98">
        <v>7326.51</v>
      </c>
      <c r="P3422" s="98">
        <v>396.00694444444446</v>
      </c>
      <c r="Q3422" s="98">
        <v>20.208417537767026</v>
      </c>
      <c r="R3422" s="98">
        <f t="shared" si="392"/>
        <v>21.148721478153124</v>
      </c>
      <c r="S3422" s="98">
        <f t="shared" si="389"/>
        <v>1212.5050522660215</v>
      </c>
      <c r="T3422" s="101">
        <v>11.0436481979078</v>
      </c>
    </row>
    <row r="3423" spans="2:20" x14ac:dyDescent="0.2">
      <c r="B3423" s="100">
        <v>43803.416666666664</v>
      </c>
      <c r="C3423" s="98">
        <v>16.46548257112503</v>
      </c>
      <c r="D3423" s="98">
        <f t="shared" si="386"/>
        <v>12.91689715052099</v>
      </c>
      <c r="E3423" s="98">
        <v>46.736111111111114</v>
      </c>
      <c r="F3423" s="98">
        <f t="shared" si="391"/>
        <v>73.718051069407252</v>
      </c>
      <c r="G3423" s="98">
        <v>28499.174999999999</v>
      </c>
      <c r="H3423" s="98">
        <v>21.648187934027778</v>
      </c>
      <c r="I3423" s="98">
        <v>11863.857051851883</v>
      </c>
      <c r="J3423" s="98">
        <f t="shared" si="387"/>
        <v>25.087923177083336</v>
      </c>
      <c r="K3423" s="98">
        <v>0</v>
      </c>
      <c r="L3423" s="98">
        <f t="shared" si="388"/>
        <v>372.48487399660462</v>
      </c>
      <c r="M3423" s="98">
        <f t="shared" si="390"/>
        <v>374.59589393937313</v>
      </c>
      <c r="N3423" s="98">
        <v>12656.707513020834</v>
      </c>
      <c r="O3423" s="98">
        <v>8206.44</v>
      </c>
      <c r="P3423" s="98">
        <v>395.56666666666666</v>
      </c>
      <c r="Q3423" s="98">
        <v>23.081792670062018</v>
      </c>
      <c r="R3423" s="98">
        <f t="shared" si="392"/>
        <v>21.169859500703229</v>
      </c>
      <c r="S3423" s="98">
        <f t="shared" si="389"/>
        <v>1384.907560203721</v>
      </c>
      <c r="T3423" s="101">
        <v>15.150823595425205</v>
      </c>
    </row>
    <row r="3424" spans="2:20" x14ac:dyDescent="0.2">
      <c r="B3424" s="100">
        <v>43803.458333333336</v>
      </c>
      <c r="C3424" s="98">
        <v>16.846190102307151</v>
      </c>
      <c r="D3424" s="98">
        <f t="shared" si="386"/>
        <v>12.918901289235514</v>
      </c>
      <c r="E3424" s="98">
        <v>6.1924626006904484</v>
      </c>
      <c r="F3424" s="98">
        <f t="shared" si="391"/>
        <v>69.991348122213836</v>
      </c>
      <c r="G3424" s="98">
        <v>30663.566533409481</v>
      </c>
      <c r="H3424" s="98">
        <v>28.280647321428571</v>
      </c>
      <c r="I3424" s="98">
        <v>13268.500632911371</v>
      </c>
      <c r="J3424" s="98">
        <f t="shared" si="387"/>
        <v>-22.088184720738123</v>
      </c>
      <c r="K3424" s="98">
        <v>0</v>
      </c>
      <c r="L3424" s="98">
        <f t="shared" si="388"/>
        <v>372.65158493154297</v>
      </c>
      <c r="M3424" s="98">
        <f t="shared" si="390"/>
        <v>374.47759726281856</v>
      </c>
      <c r="N3424" s="98">
        <v>12867.404060038927</v>
      </c>
      <c r="O3424" s="98">
        <v>8352.6211162255458</v>
      </c>
      <c r="P3424" s="98">
        <v>395.21308197657811</v>
      </c>
      <c r="Q3424" s="98">
        <v>22.561497045035157</v>
      </c>
      <c r="R3424" s="98">
        <f t="shared" si="392"/>
        <v>21.251089376898207</v>
      </c>
      <c r="S3424" s="98">
        <f t="shared" si="389"/>
        <v>1353.6898227021095</v>
      </c>
      <c r="T3424" s="101">
        <v>16.961146039490284</v>
      </c>
    </row>
    <row r="3425" spans="2:20" x14ac:dyDescent="0.2">
      <c r="B3425" s="100">
        <v>43803.5</v>
      </c>
      <c r="C3425" s="98">
        <v>16.226353778460375</v>
      </c>
      <c r="D3425" s="98">
        <f t="shared" si="386"/>
        <v>12.934141353251279</v>
      </c>
      <c r="E3425" s="98">
        <v>0.71972222222222226</v>
      </c>
      <c r="F3425" s="98">
        <f t="shared" si="391"/>
        <v>65.81021154813989</v>
      </c>
      <c r="G3425" s="98">
        <v>30936.966666666667</v>
      </c>
      <c r="H3425" s="98">
        <v>28.168001302083333</v>
      </c>
      <c r="I3425" s="98">
        <v>14638.746388888889</v>
      </c>
      <c r="J3425" s="98">
        <f t="shared" si="387"/>
        <v>-27.448279079861109</v>
      </c>
      <c r="K3425" s="98">
        <v>0</v>
      </c>
      <c r="L3425" s="98">
        <f t="shared" si="388"/>
        <v>374.51371562033063</v>
      </c>
      <c r="M3425" s="98">
        <f t="shared" si="390"/>
        <v>374.41957446067772</v>
      </c>
      <c r="N3425" s="98">
        <v>12519.343017578125</v>
      </c>
      <c r="O3425" s="98">
        <v>8133.354166666667</v>
      </c>
      <c r="P3425" s="98">
        <v>395.75268518517413</v>
      </c>
      <c r="Q3425" s="98">
        <v>21.238969564843508</v>
      </c>
      <c r="R3425" s="98">
        <f t="shared" si="392"/>
        <v>21.300358321014013</v>
      </c>
      <c r="S3425" s="98">
        <f t="shared" si="389"/>
        <v>1274.3381738906105</v>
      </c>
      <c r="T3425" s="101">
        <v>16.863941004806094</v>
      </c>
    </row>
    <row r="3426" spans="2:20" x14ac:dyDescent="0.2">
      <c r="B3426" s="100">
        <v>43803.541666666664</v>
      </c>
      <c r="C3426" s="98">
        <v>15.420661550570383</v>
      </c>
      <c r="D3426" s="98">
        <f t="shared" si="386"/>
        <v>12.912376229383154</v>
      </c>
      <c r="E3426" s="98">
        <v>66.004722222222227</v>
      </c>
      <c r="F3426" s="98">
        <f t="shared" si="391"/>
        <v>66.763614325917658</v>
      </c>
      <c r="G3426" s="98">
        <v>32320.372812500002</v>
      </c>
      <c r="H3426" s="98">
        <v>21.150618489583334</v>
      </c>
      <c r="I3426" s="98">
        <v>16027.908437037046</v>
      </c>
      <c r="J3426" s="98">
        <f t="shared" si="387"/>
        <v>44.85410373263889</v>
      </c>
      <c r="K3426" s="98">
        <v>0</v>
      </c>
      <c r="L3426" s="98">
        <f t="shared" si="388"/>
        <v>374.71465210534296</v>
      </c>
      <c r="M3426" s="98">
        <f t="shared" si="390"/>
        <v>374.38643485127403</v>
      </c>
      <c r="N3426" s="98">
        <v>12066.295795898437</v>
      </c>
      <c r="O3426" s="98">
        <v>7829.67</v>
      </c>
      <c r="P3426" s="98">
        <v>395.62657407409614</v>
      </c>
      <c r="Q3426" s="98">
        <v>20.911921968753191</v>
      </c>
      <c r="R3426" s="98">
        <f t="shared" si="392"/>
        <v>21.332506418071091</v>
      </c>
      <c r="S3426" s="98">
        <f t="shared" si="389"/>
        <v>1254.7153181251915</v>
      </c>
      <c r="T3426" s="101">
        <v>16.144882257337837</v>
      </c>
    </row>
    <row r="3427" spans="2:20" x14ac:dyDescent="0.2">
      <c r="B3427" s="100">
        <v>43803.583333333336</v>
      </c>
      <c r="C3427" s="98">
        <v>14.886202432314555</v>
      </c>
      <c r="D3427" s="98">
        <f t="shared" si="386"/>
        <v>12.875216875321868</v>
      </c>
      <c r="E3427" s="98">
        <v>126.06824074074626</v>
      </c>
      <c r="F3427" s="98">
        <f t="shared" si="391"/>
        <v>65.387840791967264</v>
      </c>
      <c r="G3427" s="98">
        <v>39123.799305555556</v>
      </c>
      <c r="H3427" s="98">
        <v>28.092860243055554</v>
      </c>
      <c r="I3427" s="98">
        <v>17420.568091967172</v>
      </c>
      <c r="J3427" s="98">
        <f t="shared" si="387"/>
        <v>97.975380497690708</v>
      </c>
      <c r="K3427" s="98">
        <v>0</v>
      </c>
      <c r="L3427" s="98">
        <f t="shared" si="388"/>
        <v>374.37813571485106</v>
      </c>
      <c r="M3427" s="98">
        <f t="shared" si="390"/>
        <v>374.36743866122151</v>
      </c>
      <c r="N3427" s="98">
        <v>11778.86246907552</v>
      </c>
      <c r="O3427" s="98">
        <v>7646.4733333333334</v>
      </c>
      <c r="P3427" s="98">
        <v>396.13666666666666</v>
      </c>
      <c r="Q3427" s="98">
        <v>21.75853095181558</v>
      </c>
      <c r="R3427" s="98">
        <f t="shared" si="392"/>
        <v>21.375391497012476</v>
      </c>
      <c r="S3427" s="98">
        <f t="shared" si="389"/>
        <v>1305.5118571089347</v>
      </c>
      <c r="T3427" s="101">
        <v>15.661121939258754</v>
      </c>
    </row>
    <row r="3428" spans="2:20" x14ac:dyDescent="0.2">
      <c r="B3428" s="100">
        <v>43803.625</v>
      </c>
      <c r="C3428" s="98">
        <v>14.8635789542728</v>
      </c>
      <c r="D3428" s="98">
        <f t="shared" si="386"/>
        <v>12.840545704286606</v>
      </c>
      <c r="E3428" s="98">
        <v>165.43055555555554</v>
      </c>
      <c r="F3428" s="98">
        <f t="shared" si="391"/>
        <v>64.279647237835817</v>
      </c>
      <c r="G3428" s="98">
        <v>47102.106944444444</v>
      </c>
      <c r="H3428" s="98">
        <v>28.118836805555556</v>
      </c>
      <c r="I3428" s="98">
        <v>18792.913333333334</v>
      </c>
      <c r="J3428" s="98">
        <f t="shared" si="387"/>
        <v>137.31171874999998</v>
      </c>
      <c r="K3428" s="98">
        <v>0</v>
      </c>
      <c r="L3428" s="98">
        <f t="shared" si="388"/>
        <v>374.64215432091032</v>
      </c>
      <c r="M3428" s="98">
        <f t="shared" si="390"/>
        <v>374.43614237163956</v>
      </c>
      <c r="N3428" s="98">
        <v>11768.056015624999</v>
      </c>
      <c r="O3428" s="98">
        <v>7654.7333333333336</v>
      </c>
      <c r="P3428" s="98">
        <v>395.95990740742121</v>
      </c>
      <c r="Q3428" s="98">
        <v>21.317753086510866</v>
      </c>
      <c r="R3428" s="98">
        <f t="shared" si="392"/>
        <v>21.316251829803011</v>
      </c>
      <c r="S3428" s="98">
        <f t="shared" si="389"/>
        <v>1279.0651851906518</v>
      </c>
      <c r="T3428" s="101">
        <v>15.253428138771302</v>
      </c>
    </row>
    <row r="3429" spans="2:20" x14ac:dyDescent="0.2">
      <c r="B3429" s="100">
        <v>43803.666666666664</v>
      </c>
      <c r="C3429" s="98">
        <v>14.456785470291765</v>
      </c>
      <c r="D3429" s="98">
        <f t="shared" si="386"/>
        <v>12.792346214029372</v>
      </c>
      <c r="E3429" s="98">
        <v>13.86888888888889</v>
      </c>
      <c r="F3429" s="98">
        <f t="shared" si="391"/>
        <v>62.361458580428398</v>
      </c>
      <c r="G3429" s="98">
        <v>53085.471296300886</v>
      </c>
      <c r="H3429" s="98">
        <v>21.220292804621849</v>
      </c>
      <c r="I3429" s="98">
        <v>20190.061137963141</v>
      </c>
      <c r="J3429" s="98">
        <f t="shared" si="387"/>
        <v>-7.3514039157329591</v>
      </c>
      <c r="K3429" s="98">
        <v>0</v>
      </c>
      <c r="L3429" s="98">
        <f t="shared" si="388"/>
        <v>375.66495520588012</v>
      </c>
      <c r="M3429" s="98">
        <f t="shared" si="390"/>
        <v>374.46928811187269</v>
      </c>
      <c r="N3429" s="98">
        <v>11491.57505126953</v>
      </c>
      <c r="O3429" s="98">
        <v>7492.6066666666666</v>
      </c>
      <c r="P3429" s="98">
        <v>395.65018518517417</v>
      </c>
      <c r="Q3429" s="98">
        <v>19.985229979294044</v>
      </c>
      <c r="R3429" s="98">
        <f t="shared" si="392"/>
        <v>21.251794361174369</v>
      </c>
      <c r="S3429" s="98">
        <f t="shared" si="389"/>
        <v>1199.1137987576426</v>
      </c>
      <c r="T3429" s="101">
        <v>15.235981379371983</v>
      </c>
    </row>
    <row r="3430" spans="2:20" x14ac:dyDescent="0.2">
      <c r="B3430" s="100">
        <v>43803.708333333336</v>
      </c>
      <c r="C3430" s="98">
        <v>13.788092220133144</v>
      </c>
      <c r="D3430" s="98">
        <f t="shared" si="386"/>
        <v>12.755381959607559</v>
      </c>
      <c r="E3430" s="98">
        <v>69.773055555555558</v>
      </c>
      <c r="F3430" s="98">
        <f t="shared" si="391"/>
        <v>61.185787284132118</v>
      </c>
      <c r="G3430" s="98">
        <v>54132.211111111108</v>
      </c>
      <c r="H3430" s="98">
        <v>28.206401909722221</v>
      </c>
      <c r="I3430" s="98">
        <v>21572.09738155143</v>
      </c>
      <c r="J3430" s="98">
        <f t="shared" si="387"/>
        <v>41.566653645833341</v>
      </c>
      <c r="K3430" s="98">
        <v>1504.6166329097748</v>
      </c>
      <c r="L3430" s="98">
        <f t="shared" si="388"/>
        <v>375.94005877092064</v>
      </c>
      <c r="M3430" s="98">
        <f t="shared" si="390"/>
        <v>374.46258009159624</v>
      </c>
      <c r="N3430" s="98">
        <v>11235.789033203126</v>
      </c>
      <c r="O3430" s="98">
        <v>7334.0825000000004</v>
      </c>
      <c r="P3430" s="98">
        <v>395.72859427609376</v>
      </c>
      <c r="Q3430" s="98">
        <v>19.788535505173108</v>
      </c>
      <c r="R3430" s="98">
        <f t="shared" si="392"/>
        <v>21.262506309621369</v>
      </c>
      <c r="S3430" s="98">
        <f t="shared" si="389"/>
        <v>1187.3121303103865</v>
      </c>
      <c r="T3430" s="101">
        <v>14.654142103692736</v>
      </c>
    </row>
    <row r="3431" spans="2:20" x14ac:dyDescent="0.2">
      <c r="B3431" s="100">
        <v>43803.75</v>
      </c>
      <c r="C3431" s="98">
        <v>13.4919867575968</v>
      </c>
      <c r="D3431" s="98">
        <f t="shared" si="386"/>
        <v>12.717879875004094</v>
      </c>
      <c r="E3431" s="98">
        <v>50.088333333333331</v>
      </c>
      <c r="F3431" s="98">
        <f t="shared" si="391"/>
        <v>59.95322941376174</v>
      </c>
      <c r="G3431" s="98">
        <v>58841.533333333333</v>
      </c>
      <c r="H3431" s="98">
        <v>25.980533854166666</v>
      </c>
      <c r="I3431" s="98">
        <v>22944.894444444446</v>
      </c>
      <c r="J3431" s="98">
        <f t="shared" si="387"/>
        <v>24.107799479166665</v>
      </c>
      <c r="K3431" s="98">
        <v>17816.376975143219</v>
      </c>
      <c r="L3431" s="98">
        <f t="shared" si="388"/>
        <v>375.53197136780454</v>
      </c>
      <c r="M3431" s="98">
        <f t="shared" si="390"/>
        <v>374.47927795905451</v>
      </c>
      <c r="N3431" s="98">
        <v>11240.46631673177</v>
      </c>
      <c r="O3431" s="98">
        <v>7350.5275000000001</v>
      </c>
      <c r="P3431" s="98">
        <v>395.82888888888891</v>
      </c>
      <c r="Q3431" s="98">
        <v>20.29691752108435</v>
      </c>
      <c r="R3431" s="98">
        <f t="shared" si="392"/>
        <v>21.262496327965746</v>
      </c>
      <c r="S3431" s="98">
        <f t="shared" si="389"/>
        <v>1217.8150512650609</v>
      </c>
      <c r="T3431" s="101">
        <v>14.679828720129832</v>
      </c>
    </row>
    <row r="3432" spans="2:20" x14ac:dyDescent="0.2">
      <c r="B3432" s="100">
        <v>43803.791666666664</v>
      </c>
      <c r="C3432" s="98">
        <v>13.697068119049073</v>
      </c>
      <c r="D3432" s="98">
        <f t="shared" si="386"/>
        <v>12.691877544893666</v>
      </c>
      <c r="E3432" s="98">
        <v>94.726388888888891</v>
      </c>
      <c r="F3432" s="98">
        <f t="shared" si="391"/>
        <v>60.850347469317306</v>
      </c>
      <c r="G3432" s="98">
        <v>63314.543650796411</v>
      </c>
      <c r="H3432" s="98">
        <v>23.240570746527776</v>
      </c>
      <c r="I3432" s="98">
        <v>24349.797159090704</v>
      </c>
      <c r="J3432" s="98">
        <f t="shared" si="387"/>
        <v>71.485818142361111</v>
      </c>
      <c r="K3432" s="98">
        <v>23545.8203125</v>
      </c>
      <c r="L3432" s="98">
        <f t="shared" si="388"/>
        <v>374.21992763801995</v>
      </c>
      <c r="M3432" s="98">
        <f t="shared" si="390"/>
        <v>374.41568977612195</v>
      </c>
      <c r="N3432" s="98">
        <v>11138.920642089844</v>
      </c>
      <c r="O3432" s="98">
        <v>7310.0533333333333</v>
      </c>
      <c r="P3432" s="98">
        <v>395.61583333333334</v>
      </c>
      <c r="Q3432" s="98">
        <v>21.395905695313381</v>
      </c>
      <c r="R3432" s="98">
        <f t="shared" si="392"/>
        <v>21.30803281336652</v>
      </c>
      <c r="S3432" s="98">
        <f t="shared" si="389"/>
        <v>1283.7543417188028</v>
      </c>
      <c r="T3432" s="101">
        <v>14.369452887331912</v>
      </c>
    </row>
    <row r="3433" spans="2:20" x14ac:dyDescent="0.2">
      <c r="B3433" s="100">
        <v>43803.833333333336</v>
      </c>
      <c r="C3433" s="98">
        <v>13.761364151812677</v>
      </c>
      <c r="D3433" s="98">
        <f t="shared" si="386"/>
        <v>12.669749602828754</v>
      </c>
      <c r="E3433" s="98">
        <v>62.006055555575422</v>
      </c>
      <c r="F3433" s="98">
        <f t="shared" si="391"/>
        <v>60.180877561910727</v>
      </c>
      <c r="G3433" s="98">
        <v>67594.162101911643</v>
      </c>
      <c r="H3433" s="98">
        <v>28.04646267361111</v>
      </c>
      <c r="I3433" s="98">
        <v>25724.060833333333</v>
      </c>
      <c r="J3433" s="98">
        <f t="shared" si="387"/>
        <v>33.959592881964312</v>
      </c>
      <c r="K3433" s="98">
        <v>23545.8203125</v>
      </c>
      <c r="L3433" s="98">
        <f t="shared" si="388"/>
        <v>372.49318667088261</v>
      </c>
      <c r="M3433" s="98">
        <f t="shared" si="390"/>
        <v>374.39100199347467</v>
      </c>
      <c r="N3433" s="98">
        <v>11135.570127766927</v>
      </c>
      <c r="O3433" s="98">
        <v>7307.7875000000004</v>
      </c>
      <c r="P3433" s="98">
        <v>395.45324074074625</v>
      </c>
      <c r="Q3433" s="98">
        <v>22.960054069863627</v>
      </c>
      <c r="R3433" s="98">
        <f t="shared" si="392"/>
        <v>21.340205163915186</v>
      </c>
      <c r="S3433" s="98">
        <f t="shared" si="389"/>
        <v>1377.6032441918176</v>
      </c>
      <c r="T3433" s="101">
        <v>14.394532684366373</v>
      </c>
    </row>
    <row r="3434" spans="2:20" x14ac:dyDescent="0.2">
      <c r="B3434" s="100">
        <v>43803.875</v>
      </c>
      <c r="C3434" s="98">
        <v>14.279349487740287</v>
      </c>
      <c r="D3434" s="98">
        <f t="shared" si="386"/>
        <v>12.660739017507922</v>
      </c>
      <c r="E3434" s="98">
        <v>78.726388888888891</v>
      </c>
      <c r="F3434" s="98">
        <f t="shared" si="391"/>
        <v>61.270113673021832</v>
      </c>
      <c r="G3434" s="98">
        <v>72431.086777775956</v>
      </c>
      <c r="H3434" s="98">
        <v>21.613530815972222</v>
      </c>
      <c r="I3434" s="98">
        <v>27104.017415740898</v>
      </c>
      <c r="J3434" s="98">
        <f t="shared" si="387"/>
        <v>57.112858072916666</v>
      </c>
      <c r="K3434" s="98">
        <v>23545.8203125</v>
      </c>
      <c r="L3434" s="98">
        <f t="shared" si="388"/>
        <v>373.70739722669538</v>
      </c>
      <c r="M3434" s="98">
        <f t="shared" si="390"/>
        <v>374.41798839442231</v>
      </c>
      <c r="N3434" s="98">
        <v>11448.38720703125</v>
      </c>
      <c r="O3434" s="98">
        <v>7442.2583333333332</v>
      </c>
      <c r="P3434" s="98">
        <v>395.98231481479274</v>
      </c>
      <c r="Q3434" s="98">
        <v>22.274917588097352</v>
      </c>
      <c r="R3434" s="98">
        <f t="shared" si="392"/>
        <v>21.330648836269059</v>
      </c>
      <c r="S3434" s="98">
        <f t="shared" si="389"/>
        <v>1336.4950552858411</v>
      </c>
      <c r="T3434" s="101">
        <v>14.610728801503363</v>
      </c>
    </row>
    <row r="3435" spans="2:20" x14ac:dyDescent="0.2">
      <c r="B3435" s="100">
        <v>43803.916666666664</v>
      </c>
      <c r="C3435" s="98">
        <v>14.444454647522523</v>
      </c>
      <c r="D3435" s="98">
        <f t="shared" si="386"/>
        <v>12.649459704453788</v>
      </c>
      <c r="E3435" s="98">
        <v>67.450644208056232</v>
      </c>
      <c r="F3435" s="98">
        <f t="shared" si="391"/>
        <v>60.459152860702723</v>
      </c>
      <c r="G3435" s="98">
        <v>75799.705258465474</v>
      </c>
      <c r="H3435" s="98">
        <v>27.463216145833332</v>
      </c>
      <c r="I3435" s="98">
        <v>28506.273023304144</v>
      </c>
      <c r="J3435" s="98">
        <f t="shared" si="387"/>
        <v>39.987428062222904</v>
      </c>
      <c r="K3435" s="98">
        <v>23545.8203125</v>
      </c>
      <c r="L3435" s="98">
        <f t="shared" si="388"/>
        <v>373.2723957016733</v>
      </c>
      <c r="M3435" s="98">
        <f t="shared" si="390"/>
        <v>374.38830839613655</v>
      </c>
      <c r="N3435" s="98">
        <v>11511.646589355469</v>
      </c>
      <c r="O3435" s="98">
        <v>7491.7058333333334</v>
      </c>
      <c r="P3435" s="98">
        <v>395.48077160493369</v>
      </c>
      <c r="Q3435" s="98">
        <v>22.208375903260375</v>
      </c>
      <c r="R3435" s="98">
        <f t="shared" si="392"/>
        <v>21.343395321180029</v>
      </c>
      <c r="S3435" s="98">
        <f t="shared" si="389"/>
        <v>1332.5025541956225</v>
      </c>
      <c r="T3435" s="101">
        <v>15.002869270377689</v>
      </c>
    </row>
    <row r="3436" spans="2:20" x14ac:dyDescent="0.2">
      <c r="B3436" s="100">
        <v>43803.958333333336</v>
      </c>
      <c r="C3436" s="98">
        <v>14.249539516766866</v>
      </c>
      <c r="D3436" s="98">
        <f t="shared" si="386"/>
        <v>12.648244976554642</v>
      </c>
      <c r="E3436" s="98">
        <v>63.892407407412925</v>
      </c>
      <c r="F3436" s="98">
        <f t="shared" si="391"/>
        <v>60.885500012780227</v>
      </c>
      <c r="G3436" s="98">
        <v>80642.426780626774</v>
      </c>
      <c r="H3436" s="98">
        <v>28.025509982638887</v>
      </c>
      <c r="I3436" s="98">
        <v>29880.395555555555</v>
      </c>
      <c r="J3436" s="98">
        <f t="shared" si="387"/>
        <v>35.866897424774038</v>
      </c>
      <c r="K3436" s="98">
        <v>23545.8203125</v>
      </c>
      <c r="L3436" s="98">
        <f t="shared" si="388"/>
        <v>376.07775413331683</v>
      </c>
      <c r="M3436" s="98">
        <f t="shared" si="390"/>
        <v>374.48539770481187</v>
      </c>
      <c r="N3436" s="98">
        <v>11456.838983561198</v>
      </c>
      <c r="O3436" s="98">
        <v>7466.7966666666671</v>
      </c>
      <c r="P3436" s="98">
        <v>395.83388888888891</v>
      </c>
      <c r="Q3436" s="98">
        <v>19.756134755572099</v>
      </c>
      <c r="R3436" s="98">
        <f t="shared" si="392"/>
        <v>21.23764474707292</v>
      </c>
      <c r="S3436" s="98">
        <f t="shared" si="389"/>
        <v>1185.368085334326</v>
      </c>
      <c r="T3436" s="101">
        <v>14.913737068934132</v>
      </c>
    </row>
    <row r="3437" spans="2:20" x14ac:dyDescent="0.2">
      <c r="B3437" s="100">
        <v>43804</v>
      </c>
      <c r="C3437" s="98">
        <v>13.45557023383677</v>
      </c>
      <c r="D3437" s="98">
        <f t="shared" si="386"/>
        <v>12.644601771918509</v>
      </c>
      <c r="E3437" s="98">
        <v>82.183928571413787</v>
      </c>
      <c r="F3437" s="98">
        <f t="shared" si="391"/>
        <v>60.822515555107657</v>
      </c>
      <c r="G3437" s="98">
        <v>84011.592764060435</v>
      </c>
      <c r="H3437" s="98">
        <v>20.966362847222221</v>
      </c>
      <c r="I3437" s="98">
        <v>31268.659708333202</v>
      </c>
      <c r="J3437" s="98">
        <f t="shared" si="387"/>
        <v>61.217565724191566</v>
      </c>
      <c r="K3437" s="98">
        <v>23545.8203125</v>
      </c>
      <c r="L3437" s="98">
        <f t="shared" si="388"/>
        <v>372.86050747298117</v>
      </c>
      <c r="M3437" s="98">
        <f t="shared" si="390"/>
        <v>374.36747878188686</v>
      </c>
      <c r="N3437" s="98">
        <v>10932.276459960938</v>
      </c>
      <c r="O3437" s="98">
        <v>7251.524166666667</v>
      </c>
      <c r="P3437" s="98">
        <v>395.69848765435319</v>
      </c>
      <c r="Q3437" s="98">
        <v>22.837980181372</v>
      </c>
      <c r="R3437" s="98">
        <f t="shared" si="392"/>
        <v>21.343521488929255</v>
      </c>
      <c r="S3437" s="98">
        <f t="shared" si="389"/>
        <v>1370.2788108823199</v>
      </c>
      <c r="T3437" s="101">
        <v>14.572625070456221</v>
      </c>
    </row>
    <row r="3438" spans="2:20" x14ac:dyDescent="0.2">
      <c r="B3438" s="100">
        <v>43804.041666666664</v>
      </c>
      <c r="C3438" s="98">
        <v>11.99959303367288</v>
      </c>
      <c r="D3438" s="98">
        <f t="shared" si="386"/>
        <v>12.630462422408874</v>
      </c>
      <c r="E3438" s="98">
        <v>36.185000000000002</v>
      </c>
      <c r="F3438" s="98">
        <f t="shared" si="391"/>
        <v>59.417010429445931</v>
      </c>
      <c r="G3438" s="98">
        <v>1571.2277777777779</v>
      </c>
      <c r="H3438" s="98">
        <v>27.96769748263889</v>
      </c>
      <c r="I3438" s="98">
        <v>1087.4841666666666</v>
      </c>
      <c r="J3438" s="98">
        <f t="shared" si="387"/>
        <v>8.2173025173611123</v>
      </c>
      <c r="K3438" s="98">
        <v>261.62022569444446</v>
      </c>
      <c r="L3438" s="98">
        <f t="shared" si="388"/>
        <v>372.66816474645503</v>
      </c>
      <c r="M3438" s="98">
        <f t="shared" si="390"/>
        <v>374.3043604547384</v>
      </c>
      <c r="N3438" s="98">
        <v>9933.1364119466143</v>
      </c>
      <c r="O3438" s="98">
        <v>7161.7908333333335</v>
      </c>
      <c r="P3438" s="98">
        <v>395.72119341563018</v>
      </c>
      <c r="Q3438" s="98">
        <v>23.053028669175173</v>
      </c>
      <c r="R3438" s="98">
        <f t="shared" si="392"/>
        <v>21.41539903246969</v>
      </c>
      <c r="S3438" s="98">
        <f t="shared" si="389"/>
        <v>1383.1817201505105</v>
      </c>
      <c r="T3438" s="101">
        <v>13.411577566806098</v>
      </c>
    </row>
    <row r="3439" spans="2:20" x14ac:dyDescent="0.2">
      <c r="B3439" s="100">
        <v>43804.083333333336</v>
      </c>
      <c r="C3439" s="98">
        <v>10.101717228977812</v>
      </c>
      <c r="D3439" s="98">
        <f t="shared" si="386"/>
        <v>12.62522878807753</v>
      </c>
      <c r="E3439" s="98">
        <v>75.204583333333332</v>
      </c>
      <c r="F3439" s="98">
        <f t="shared" si="391"/>
        <v>59.931456802906411</v>
      </c>
      <c r="G3439" s="98">
        <v>4756.300183304681</v>
      </c>
      <c r="H3439" s="98">
        <v>27.797276475694446</v>
      </c>
      <c r="I3439" s="98">
        <v>2194.9919444444445</v>
      </c>
      <c r="J3439" s="98">
        <f t="shared" si="387"/>
        <v>47.407306857638886</v>
      </c>
      <c r="K3439" s="98">
        <v>0</v>
      </c>
      <c r="L3439" s="98">
        <f t="shared" si="388"/>
        <v>374.0754761610587</v>
      </c>
      <c r="M3439" s="98">
        <f t="shared" si="390"/>
        <v>374.29155134031254</v>
      </c>
      <c r="N3439" s="98">
        <v>8624.7954577636719</v>
      </c>
      <c r="O3439" s="98">
        <v>7149.6933333333336</v>
      </c>
      <c r="P3439" s="98">
        <v>395.98496913585399</v>
      </c>
      <c r="Q3439" s="98">
        <v>21.909492974795285</v>
      </c>
      <c r="R3439" s="98">
        <f t="shared" si="392"/>
        <v>21.452790194222786</v>
      </c>
      <c r="S3439" s="98">
        <f t="shared" si="389"/>
        <v>1314.5695784877171</v>
      </c>
      <c r="T3439" s="101">
        <v>11.659352311607606</v>
      </c>
    </row>
    <row r="3440" spans="2:20" x14ac:dyDescent="0.2">
      <c r="B3440" s="100">
        <v>43804.125</v>
      </c>
      <c r="C3440" s="98">
        <v>8.7156743958787413</v>
      </c>
      <c r="D3440" s="98">
        <f t="shared" si="386"/>
        <v>12.616336079585372</v>
      </c>
      <c r="E3440" s="98">
        <v>35.224166666666669</v>
      </c>
      <c r="F3440" s="98">
        <f t="shared" si="391"/>
        <v>58.399990753523468</v>
      </c>
      <c r="G3440" s="98">
        <v>7313.1085648195613</v>
      </c>
      <c r="H3440" s="98">
        <v>20.936197916666668</v>
      </c>
      <c r="I3440" s="98">
        <v>3591.5241685187775</v>
      </c>
      <c r="J3440" s="98">
        <f t="shared" si="387"/>
        <v>14.287968750000001</v>
      </c>
      <c r="K3440" s="98">
        <v>0</v>
      </c>
      <c r="L3440" s="98">
        <f t="shared" si="388"/>
        <v>373.76501992560094</v>
      </c>
      <c r="M3440" s="98">
        <f t="shared" si="390"/>
        <v>374.29128986355039</v>
      </c>
      <c r="N3440" s="98">
        <v>7717.9442203776043</v>
      </c>
      <c r="O3440" s="98">
        <v>7151.2266666666665</v>
      </c>
      <c r="P3440" s="98">
        <v>396.02749999999997</v>
      </c>
      <c r="Q3440" s="98">
        <v>22.262480074399047</v>
      </c>
      <c r="R3440" s="98">
        <f t="shared" si="392"/>
        <v>21.46341432530555</v>
      </c>
      <c r="S3440" s="98">
        <f t="shared" si="389"/>
        <v>1335.7488044639429</v>
      </c>
      <c r="T3440" s="101">
        <v>9.9261712848343375</v>
      </c>
    </row>
    <row r="3441" spans="2:20" x14ac:dyDescent="0.2">
      <c r="B3441" s="100">
        <v>43804.166666666664</v>
      </c>
      <c r="C3441" s="98">
        <v>7.6947831523564592</v>
      </c>
      <c r="D3441" s="98">
        <f t="shared" si="386"/>
        <v>12.610481581557581</v>
      </c>
      <c r="E3441" s="98">
        <v>54.791666666666664</v>
      </c>
      <c r="F3441" s="98">
        <f t="shared" si="391"/>
        <v>58.928613438708652</v>
      </c>
      <c r="G3441" s="98">
        <v>11048.924185184638</v>
      </c>
      <c r="H3441" s="98">
        <v>27.790212673611112</v>
      </c>
      <c r="I3441" s="98">
        <v>4974.8844787783091</v>
      </c>
      <c r="J3441" s="98">
        <f t="shared" si="387"/>
        <v>27.001453993055552</v>
      </c>
      <c r="K3441" s="98">
        <v>0</v>
      </c>
      <c r="L3441" s="98">
        <f t="shared" si="388"/>
        <v>375.41419521367129</v>
      </c>
      <c r="M3441" s="98">
        <f t="shared" si="390"/>
        <v>374.34071957739616</v>
      </c>
      <c r="N3441" s="98">
        <v>6931.5294213867192</v>
      </c>
      <c r="O3441" s="98">
        <v>7152.3741666666665</v>
      </c>
      <c r="P3441" s="98">
        <v>395.49222222223875</v>
      </c>
      <c r="Q3441" s="98">
        <v>20.078027008567457</v>
      </c>
      <c r="R3441" s="98">
        <f t="shared" si="392"/>
        <v>21.387061386152869</v>
      </c>
      <c r="S3441" s="98">
        <f t="shared" si="389"/>
        <v>1204.6816205140474</v>
      </c>
      <c r="T3441" s="101">
        <v>8.6848581503331665</v>
      </c>
    </row>
    <row r="3442" spans="2:20" x14ac:dyDescent="0.2">
      <c r="B3442" s="100">
        <v>43804.208333333336</v>
      </c>
      <c r="C3442" s="98">
        <v>7.3132154613956741</v>
      </c>
      <c r="D3442" s="98">
        <f t="shared" si="386"/>
        <v>12.604813612837019</v>
      </c>
      <c r="E3442" s="98">
        <v>42.911111111111111</v>
      </c>
      <c r="F3442" s="98">
        <f t="shared" si="391"/>
        <v>57.549861425826329</v>
      </c>
      <c r="G3442" s="98">
        <v>12596.894444444444</v>
      </c>
      <c r="H3442" s="98">
        <v>25.611610243055555</v>
      </c>
      <c r="I3442" s="98">
        <v>6347.8747222222219</v>
      </c>
      <c r="J3442" s="98">
        <f t="shared" si="387"/>
        <v>17.299500868055556</v>
      </c>
      <c r="K3442" s="98">
        <v>0</v>
      </c>
      <c r="L3442" s="98">
        <f t="shared" si="388"/>
        <v>375.89947362113128</v>
      </c>
      <c r="M3442" s="98">
        <f t="shared" si="390"/>
        <v>374.44452395020295</v>
      </c>
      <c r="N3442" s="98">
        <v>6626.3886629231774</v>
      </c>
      <c r="O3442" s="98">
        <v>7151.0408333333335</v>
      </c>
      <c r="P3442" s="98">
        <v>395.48157407407962</v>
      </c>
      <c r="Q3442" s="98">
        <v>19.58210045294836</v>
      </c>
      <c r="R3442" s="98">
        <f t="shared" si="392"/>
        <v>21.276904132687637</v>
      </c>
      <c r="S3442" s="98">
        <f t="shared" si="389"/>
        <v>1174.9260271769017</v>
      </c>
      <c r="T3442" s="101">
        <v>8.0324940256939996</v>
      </c>
    </row>
    <row r="3443" spans="2:20" x14ac:dyDescent="0.2">
      <c r="B3443" s="100">
        <v>43804.25</v>
      </c>
      <c r="C3443" s="98">
        <v>7.0801040363812353</v>
      </c>
      <c r="D3443" s="98">
        <f t="shared" si="386"/>
        <v>12.604646896086871</v>
      </c>
      <c r="E3443" s="98">
        <v>30.850555555555555</v>
      </c>
      <c r="F3443" s="98">
        <f t="shared" si="391"/>
        <v>57.084361524328962</v>
      </c>
      <c r="G3443" s="98">
        <v>16228.698712736765</v>
      </c>
      <c r="H3443" s="98">
        <v>23.050651041666665</v>
      </c>
      <c r="I3443" s="98">
        <v>7751.7629999995233</v>
      </c>
      <c r="J3443" s="98">
        <f t="shared" si="387"/>
        <v>7.7999045138888903</v>
      </c>
      <c r="K3443" s="98">
        <v>0</v>
      </c>
      <c r="L3443" s="98">
        <f t="shared" si="388"/>
        <v>374.63485102656404</v>
      </c>
      <c r="M3443" s="98">
        <f t="shared" si="390"/>
        <v>374.42644231837198</v>
      </c>
      <c r="N3443" s="98">
        <v>6640.0236828613279</v>
      </c>
      <c r="O3443" s="98">
        <v>7149.4558333333334</v>
      </c>
      <c r="P3443" s="98">
        <v>395.61101851851163</v>
      </c>
      <c r="Q3443" s="98">
        <v>20.97616749194761</v>
      </c>
      <c r="R3443" s="98">
        <f t="shared" si="392"/>
        <v>21.292157832419644</v>
      </c>
      <c r="S3443" s="98">
        <f t="shared" si="389"/>
        <v>1258.5700495168567</v>
      </c>
      <c r="T3443" s="101">
        <v>7.882390957078508</v>
      </c>
    </row>
    <row r="3444" spans="2:20" x14ac:dyDescent="0.2">
      <c r="B3444" s="100">
        <v>43804.291666666664</v>
      </c>
      <c r="C3444" s="98">
        <v>7.3738830874021772</v>
      </c>
      <c r="D3444" s="98">
        <f t="shared" ref="D3444:D3507" si="393">AVERAGE(C3421:C3444)</f>
        <v>12.604217040181048</v>
      </c>
      <c r="E3444" s="98">
        <v>71.638333333333335</v>
      </c>
      <c r="F3444" s="98">
        <f t="shared" si="391"/>
        <v>57.112336061366001</v>
      </c>
      <c r="G3444" s="98">
        <v>17858.810166666335</v>
      </c>
      <c r="H3444" s="98">
        <v>27.715288628472223</v>
      </c>
      <c r="I3444" s="98">
        <v>9125.3608333333341</v>
      </c>
      <c r="J3444" s="98">
        <f t="shared" si="387"/>
        <v>43.923044704861113</v>
      </c>
      <c r="K3444" s="98">
        <v>0</v>
      </c>
      <c r="L3444" s="98">
        <f t="shared" si="388"/>
        <v>373.33317036816334</v>
      </c>
      <c r="M3444" s="98">
        <f t="shared" si="390"/>
        <v>374.34840180486435</v>
      </c>
      <c r="N3444" s="98">
        <v>6715.5403438313806</v>
      </c>
      <c r="O3444" s="98">
        <v>7147.8341666666665</v>
      </c>
      <c r="P3444" s="98">
        <v>395.79277777777776</v>
      </c>
      <c r="Q3444" s="98">
        <v>22.459607409614449</v>
      </c>
      <c r="R3444" s="98">
        <f t="shared" si="392"/>
        <v>21.38351817617448</v>
      </c>
      <c r="S3444" s="98">
        <f t="shared" si="389"/>
        <v>1347.5764445768668</v>
      </c>
      <c r="T3444" s="101">
        <v>7.9489138631205751</v>
      </c>
    </row>
    <row r="3445" spans="2:20" x14ac:dyDescent="0.2">
      <c r="B3445" s="100">
        <v>43804.333333333336</v>
      </c>
      <c r="C3445" s="98">
        <v>8.7461802220271778</v>
      </c>
      <c r="D3445" s="98">
        <f t="shared" si="393"/>
        <v>12.598331879704737</v>
      </c>
      <c r="E3445" s="98">
        <v>3.8888888888888888</v>
      </c>
      <c r="F3445" s="98">
        <f t="shared" si="391"/>
        <v>56.023425471088224</v>
      </c>
      <c r="G3445" s="98">
        <v>20745.633333333335</v>
      </c>
      <c r="H3445" s="98">
        <v>21.164388020833332</v>
      </c>
      <c r="I3445" s="98">
        <v>10503.534225000069</v>
      </c>
      <c r="J3445" s="98">
        <f t="shared" si="387"/>
        <v>-17.275499131944443</v>
      </c>
      <c r="K3445" s="98">
        <v>0</v>
      </c>
      <c r="L3445" s="98">
        <f t="shared" si="388"/>
        <v>373.70964907586881</v>
      </c>
      <c r="M3445" s="98">
        <f t="shared" si="390"/>
        <v>374.26882491345617</v>
      </c>
      <c r="N3445" s="98">
        <v>7763.6004459635415</v>
      </c>
      <c r="O3445" s="98">
        <v>7151.6908333333331</v>
      </c>
      <c r="P3445" s="98">
        <v>395.70583333333332</v>
      </c>
      <c r="Q3445" s="98">
        <v>21.996184257464485</v>
      </c>
      <c r="R3445" s="98">
        <f t="shared" si="392"/>
        <v>21.454167598447061</v>
      </c>
      <c r="S3445" s="98">
        <f t="shared" si="389"/>
        <v>1319.771055447869</v>
      </c>
      <c r="T3445" s="101">
        <v>8.7833879439036053</v>
      </c>
    </row>
    <row r="3446" spans="2:20" x14ac:dyDescent="0.2">
      <c r="B3446" s="100">
        <v>43804.375</v>
      </c>
      <c r="C3446" s="98">
        <v>12.776048506542768</v>
      </c>
      <c r="D3446" s="98">
        <f t="shared" si="393"/>
        <v>12.588911629934799</v>
      </c>
      <c r="E3446" s="98">
        <v>68.66547979800238</v>
      </c>
      <c r="F3446" s="98">
        <f t="shared" si="391"/>
        <v>58.884487129338332</v>
      </c>
      <c r="G3446" s="98">
        <v>23276.543468470045</v>
      </c>
      <c r="H3446" s="98">
        <v>27.045377604166667</v>
      </c>
      <c r="I3446" s="98">
        <v>11904.66501040366</v>
      </c>
      <c r="J3446" s="98">
        <f t="shared" si="387"/>
        <v>41.620102193835713</v>
      </c>
      <c r="K3446" s="98">
        <v>0</v>
      </c>
      <c r="L3446" s="98">
        <f t="shared" si="388"/>
        <v>373.19410358909596</v>
      </c>
      <c r="M3446" s="98">
        <f t="shared" si="390"/>
        <v>374.1603072752236</v>
      </c>
      <c r="N3446" s="98">
        <v>10383.374765625</v>
      </c>
      <c r="O3446" s="98">
        <v>7266.6975000000002</v>
      </c>
      <c r="P3446" s="98">
        <v>395.70337962962685</v>
      </c>
      <c r="Q3446" s="98">
        <v>22.509276040530917</v>
      </c>
      <c r="R3446" s="98">
        <f t="shared" si="392"/>
        <v>21.550036702728892</v>
      </c>
      <c r="S3446" s="98">
        <f t="shared" si="389"/>
        <v>1350.5565624318551</v>
      </c>
      <c r="T3446" s="101">
        <v>11.563375538946129</v>
      </c>
    </row>
    <row r="3447" spans="2:20" x14ac:dyDescent="0.2">
      <c r="B3447" s="100">
        <v>43804.416666666664</v>
      </c>
      <c r="C3447" s="98">
        <v>16.260207550219317</v>
      </c>
      <c r="D3447" s="98">
        <f t="shared" si="393"/>
        <v>12.58035850406373</v>
      </c>
      <c r="E3447" s="98">
        <v>30.145444413485652</v>
      </c>
      <c r="F3447" s="98">
        <f t="shared" si="391"/>
        <v>58.1932093502706</v>
      </c>
      <c r="G3447" s="98">
        <v>25130.474162407721</v>
      </c>
      <c r="H3447" s="98">
        <v>31.698440976084537</v>
      </c>
      <c r="I3447" s="98">
        <v>13317.79042253521</v>
      </c>
      <c r="J3447" s="98">
        <f t="shared" si="387"/>
        <v>-1.5529965625988851</v>
      </c>
      <c r="K3447" s="98">
        <v>0</v>
      </c>
      <c r="L3447" s="98">
        <f t="shared" si="388"/>
        <v>374.21493854130983</v>
      </c>
      <c r="M3447" s="98">
        <f t="shared" si="390"/>
        <v>374.23239329791977</v>
      </c>
      <c r="N3447" s="98">
        <v>12703.787078321129</v>
      </c>
      <c r="O3447" s="98">
        <v>8239.9606365159125</v>
      </c>
      <c r="P3447" s="98">
        <v>395.57574624540229</v>
      </c>
      <c r="Q3447" s="98">
        <v>21.360807704092434</v>
      </c>
      <c r="R3447" s="98">
        <f t="shared" si="392"/>
        <v>21.478328995813495</v>
      </c>
      <c r="S3447" s="98">
        <f t="shared" si="389"/>
        <v>1281.6484622455459</v>
      </c>
      <c r="T3447" s="101">
        <v>15.214826607376304</v>
      </c>
    </row>
    <row r="3448" spans="2:20" x14ac:dyDescent="0.2">
      <c r="B3448" s="100">
        <v>43804.458333333336</v>
      </c>
      <c r="C3448" s="98">
        <v>16.373880147001074</v>
      </c>
      <c r="D3448" s="98">
        <f t="shared" si="393"/>
        <v>12.560678922592643</v>
      </c>
      <c r="E3448" s="98">
        <v>107.15165876777252</v>
      </c>
      <c r="F3448" s="98">
        <f t="shared" si="391"/>
        <v>62.399842523899018</v>
      </c>
      <c r="G3448" s="98">
        <v>30274.349953880439</v>
      </c>
      <c r="H3448" s="98">
        <v>15.412252824858758</v>
      </c>
      <c r="I3448" s="98">
        <v>14823.043052837573</v>
      </c>
      <c r="J3448" s="98">
        <f t="shared" si="387"/>
        <v>91.739405942913763</v>
      </c>
      <c r="K3448" s="98">
        <v>0</v>
      </c>
      <c r="L3448" s="98">
        <f t="shared" si="388"/>
        <v>374.81118458059296</v>
      </c>
      <c r="M3448" s="98">
        <f t="shared" si="390"/>
        <v>374.32237661663015</v>
      </c>
      <c r="N3448" s="98">
        <v>12664.177599761122</v>
      </c>
      <c r="O3448" s="98">
        <v>8240.7746005046265</v>
      </c>
      <c r="P3448" s="98">
        <v>395.38188062753892</v>
      </c>
      <c r="Q3448" s="98">
        <v>20.57069604694594</v>
      </c>
      <c r="R3448" s="98">
        <f t="shared" si="392"/>
        <v>21.395378954226441</v>
      </c>
      <c r="S3448" s="98">
        <f t="shared" si="389"/>
        <v>1234.2417628167564</v>
      </c>
      <c r="T3448" s="101">
        <v>16.812371510212177</v>
      </c>
    </row>
    <row r="3449" spans="2:20" x14ac:dyDescent="0.2">
      <c r="B3449" s="100">
        <v>43804.5</v>
      </c>
      <c r="C3449" s="98">
        <v>15.973749913109673</v>
      </c>
      <c r="D3449" s="98">
        <f t="shared" si="393"/>
        <v>12.550153761536357</v>
      </c>
      <c r="E3449" s="98">
        <v>32.654722222222219</v>
      </c>
      <c r="F3449" s="98">
        <f t="shared" si="391"/>
        <v>63.730467523899023</v>
      </c>
      <c r="G3449" s="98">
        <v>34739.386111111111</v>
      </c>
      <c r="H3449" s="98">
        <v>23.290483940972223</v>
      </c>
      <c r="I3449" s="98">
        <v>15991.560248539183</v>
      </c>
      <c r="J3449" s="98">
        <f t="shared" si="387"/>
        <v>9.364238281249996</v>
      </c>
      <c r="K3449" s="98">
        <v>0</v>
      </c>
      <c r="L3449" s="98">
        <f t="shared" si="388"/>
        <v>375.62588798073017</v>
      </c>
      <c r="M3449" s="98">
        <f t="shared" si="390"/>
        <v>374.36871713164669</v>
      </c>
      <c r="N3449" s="98">
        <v>12517.630301920573</v>
      </c>
      <c r="O3449" s="98">
        <v>8132.7191666666668</v>
      </c>
      <c r="P3449" s="98">
        <v>395.94930555557625</v>
      </c>
      <c r="Q3449" s="98">
        <v>20.323417574846083</v>
      </c>
      <c r="R3449" s="98">
        <f t="shared" si="392"/>
        <v>21.357230954643214</v>
      </c>
      <c r="S3449" s="98">
        <f t="shared" si="389"/>
        <v>1219.405054490765</v>
      </c>
      <c r="T3449" s="101">
        <v>16.575211395555073</v>
      </c>
    </row>
    <row r="3450" spans="2:20" x14ac:dyDescent="0.2">
      <c r="B3450" s="100">
        <v>43804.541666666664</v>
      </c>
      <c r="C3450" s="98">
        <v>15.54051521009869</v>
      </c>
      <c r="D3450" s="98">
        <f t="shared" si="393"/>
        <v>12.555147664016706</v>
      </c>
      <c r="E3450" s="98">
        <v>76.878611111111113</v>
      </c>
      <c r="F3450" s="98">
        <f t="shared" si="391"/>
        <v>64.183546227602704</v>
      </c>
      <c r="G3450" s="98">
        <v>37311.561111111114</v>
      </c>
      <c r="H3450" s="98">
        <v>18.882790798611111</v>
      </c>
      <c r="I3450" s="98">
        <v>17208.273518518905</v>
      </c>
      <c r="J3450" s="98">
        <f t="shared" si="387"/>
        <v>57.995820312500001</v>
      </c>
      <c r="K3450" s="98">
        <v>0</v>
      </c>
      <c r="L3450" s="98">
        <f t="shared" si="388"/>
        <v>373.35955459593902</v>
      </c>
      <c r="M3450" s="98">
        <f t="shared" si="390"/>
        <v>374.31225473542162</v>
      </c>
      <c r="N3450" s="98">
        <v>12278.021919759114</v>
      </c>
      <c r="O3450" s="98">
        <v>7980.4233333333332</v>
      </c>
      <c r="P3450" s="98">
        <v>395.95972222222224</v>
      </c>
      <c r="Q3450" s="98">
        <v>22.600167626283234</v>
      </c>
      <c r="R3450" s="98">
        <f t="shared" si="392"/>
        <v>21.427574523706966</v>
      </c>
      <c r="S3450" s="98">
        <f t="shared" si="389"/>
        <v>1356.0100575769941</v>
      </c>
      <c r="T3450" s="101">
        <v>16.366111018970777</v>
      </c>
    </row>
    <row r="3451" spans="2:20" x14ac:dyDescent="0.2">
      <c r="B3451" s="100">
        <v>43804.583333333336</v>
      </c>
      <c r="C3451" s="98">
        <v>15.23375089104559</v>
      </c>
      <c r="D3451" s="98">
        <f t="shared" si="393"/>
        <v>12.569628849797168</v>
      </c>
      <c r="E3451" s="98">
        <v>131.8486111111111</v>
      </c>
      <c r="F3451" s="98">
        <f t="shared" si="391"/>
        <v>64.424394993034582</v>
      </c>
      <c r="G3451" s="98">
        <v>42859.324551971753</v>
      </c>
      <c r="H3451" s="98">
        <v>19.479926215277779</v>
      </c>
      <c r="I3451" s="98">
        <v>18436.274733333164</v>
      </c>
      <c r="J3451" s="98">
        <f t="shared" si="387"/>
        <v>112.36868489583333</v>
      </c>
      <c r="K3451" s="98">
        <v>0</v>
      </c>
      <c r="L3451" s="98">
        <f t="shared" si="388"/>
        <v>372.85217638766704</v>
      </c>
      <c r="M3451" s="98">
        <f t="shared" si="390"/>
        <v>374.24867309678899</v>
      </c>
      <c r="N3451" s="98">
        <v>12008.942784016926</v>
      </c>
      <c r="O3451" s="98">
        <v>7815.6525000000001</v>
      </c>
      <c r="P3451" s="98">
        <v>395.53421296296023</v>
      </c>
      <c r="Q3451" s="98">
        <v>22.682036575293168</v>
      </c>
      <c r="R3451" s="98">
        <f t="shared" si="392"/>
        <v>21.466053924685198</v>
      </c>
      <c r="S3451" s="98">
        <f t="shared" si="389"/>
        <v>1360.92219451759</v>
      </c>
      <c r="T3451" s="101">
        <v>16.049781854561427</v>
      </c>
    </row>
    <row r="3452" spans="2:20" x14ac:dyDescent="0.2">
      <c r="B3452" s="100">
        <v>43804.625</v>
      </c>
      <c r="C3452" s="98">
        <v>14.625860534334141</v>
      </c>
      <c r="D3452" s="98">
        <f t="shared" si="393"/>
        <v>12.559723915633056</v>
      </c>
      <c r="E3452" s="98">
        <v>252.23379629631836</v>
      </c>
      <c r="F3452" s="98">
        <f t="shared" si="391"/>
        <v>68.041196690566352</v>
      </c>
      <c r="G3452" s="98">
        <v>56170.648559672569</v>
      </c>
      <c r="H3452" s="98">
        <v>20.543554687499999</v>
      </c>
      <c r="I3452" s="98">
        <v>19690.60361111111</v>
      </c>
      <c r="J3452" s="98">
        <f t="shared" si="387"/>
        <v>231.69024160881835</v>
      </c>
      <c r="K3452" s="98">
        <v>0</v>
      </c>
      <c r="L3452" s="98">
        <f t="shared" si="388"/>
        <v>373.70597751102105</v>
      </c>
      <c r="M3452" s="98">
        <f t="shared" si="390"/>
        <v>374.2096657297102</v>
      </c>
      <c r="N3452" s="98">
        <v>11937.488330891927</v>
      </c>
      <c r="O3452" s="98">
        <v>7765.5741666666663</v>
      </c>
      <c r="P3452" s="98">
        <v>395.75922839505807</v>
      </c>
      <c r="Q3452" s="98">
        <v>22.053250884037052</v>
      </c>
      <c r="R3452" s="98">
        <f t="shared" si="392"/>
        <v>21.496699666248798</v>
      </c>
      <c r="S3452" s="98">
        <f t="shared" si="389"/>
        <v>1323.1950530422232</v>
      </c>
      <c r="T3452" s="101">
        <v>15.808060900662353</v>
      </c>
    </row>
    <row r="3453" spans="2:20" x14ac:dyDescent="0.2">
      <c r="B3453" s="100">
        <v>43804.666666666664</v>
      </c>
      <c r="C3453" s="98">
        <v>14.640810645951165</v>
      </c>
      <c r="D3453" s="98">
        <f t="shared" si="393"/>
        <v>12.567391631285531</v>
      </c>
      <c r="E3453" s="98">
        <v>178.05851851847436</v>
      </c>
      <c r="F3453" s="98">
        <f t="shared" si="391"/>
        <v>74.882431258465743</v>
      </c>
      <c r="G3453" s="98">
        <v>68810.365107211808</v>
      </c>
      <c r="H3453" s="98">
        <v>23.524739583333332</v>
      </c>
      <c r="I3453" s="98">
        <v>20956.823055553967</v>
      </c>
      <c r="J3453" s="98">
        <f t="shared" si="387"/>
        <v>154.53377893514102</v>
      </c>
      <c r="K3453" s="98">
        <v>0</v>
      </c>
      <c r="L3453" s="98">
        <f t="shared" si="388"/>
        <v>374.65760943899318</v>
      </c>
      <c r="M3453" s="98">
        <f t="shared" si="390"/>
        <v>374.1676929894233</v>
      </c>
      <c r="N3453" s="98">
        <v>11875.779029947917</v>
      </c>
      <c r="O3453" s="98">
        <v>7718.9858333333332</v>
      </c>
      <c r="P3453" s="98">
        <v>395.53308641975951</v>
      </c>
      <c r="Q3453" s="98">
        <v>20.875476980766333</v>
      </c>
      <c r="R3453" s="98">
        <f t="shared" si="392"/>
        <v>21.533793291310136</v>
      </c>
      <c r="S3453" s="98">
        <f t="shared" si="389"/>
        <v>1252.52861884598</v>
      </c>
      <c r="T3453" s="101">
        <v>15.359694201614992</v>
      </c>
    </row>
    <row r="3454" spans="2:20" x14ac:dyDescent="0.2">
      <c r="B3454" s="100">
        <v>43804.708333333336</v>
      </c>
      <c r="C3454" s="98">
        <v>14.47850416607327</v>
      </c>
      <c r="D3454" s="98">
        <f t="shared" si="393"/>
        <v>12.596158795699701</v>
      </c>
      <c r="E3454" s="98">
        <v>96.885243055555549</v>
      </c>
      <c r="F3454" s="98">
        <f t="shared" si="391"/>
        <v>76.01210573763241</v>
      </c>
      <c r="G3454" s="98">
        <v>76199.956515155369</v>
      </c>
      <c r="H3454" s="98">
        <v>20.415223524305556</v>
      </c>
      <c r="I3454" s="98">
        <v>22246.135761111669</v>
      </c>
      <c r="J3454" s="98">
        <f t="shared" si="387"/>
        <v>76.470019531249989</v>
      </c>
      <c r="K3454" s="98">
        <v>0</v>
      </c>
      <c r="L3454" s="98">
        <f t="shared" si="388"/>
        <v>374.81064796436578</v>
      </c>
      <c r="M3454" s="98">
        <f t="shared" si="390"/>
        <v>374.12063420581677</v>
      </c>
      <c r="N3454" s="98">
        <v>11637.296179199218</v>
      </c>
      <c r="O3454" s="98">
        <v>7563.5541666666668</v>
      </c>
      <c r="P3454" s="98">
        <v>395.50174603174958</v>
      </c>
      <c r="Q3454" s="98">
        <v>20.691098067383798</v>
      </c>
      <c r="R3454" s="98">
        <f t="shared" si="392"/>
        <v>21.571400064735581</v>
      </c>
      <c r="S3454" s="98">
        <f t="shared" si="389"/>
        <v>1241.4658840430279</v>
      </c>
      <c r="T3454" s="101">
        <v>15.33715080062723</v>
      </c>
    </row>
    <row r="3455" spans="2:20" x14ac:dyDescent="0.2">
      <c r="B3455" s="100">
        <v>43804.75</v>
      </c>
      <c r="C3455" s="98">
        <v>14.08457949990148</v>
      </c>
      <c r="D3455" s="98">
        <f t="shared" si="393"/>
        <v>12.620850159962396</v>
      </c>
      <c r="E3455" s="98">
        <v>79.668611111111105</v>
      </c>
      <c r="F3455" s="98">
        <f t="shared" si="391"/>
        <v>77.244617311706492</v>
      </c>
      <c r="G3455" s="98">
        <v>81403.766463412176</v>
      </c>
      <c r="H3455" s="98">
        <v>20.385232204861111</v>
      </c>
      <c r="I3455" s="98">
        <v>23559.796388888888</v>
      </c>
      <c r="J3455" s="98">
        <f t="shared" si="387"/>
        <v>59.283378906249993</v>
      </c>
      <c r="K3455" s="98">
        <v>0</v>
      </c>
      <c r="L3455" s="98">
        <f t="shared" si="388"/>
        <v>376.3526045772806</v>
      </c>
      <c r="M3455" s="98">
        <f t="shared" si="390"/>
        <v>374.15482725621172</v>
      </c>
      <c r="N3455" s="98">
        <v>11308.042401529949</v>
      </c>
      <c r="O3455" s="98">
        <v>7390.18</v>
      </c>
      <c r="P3455" s="98">
        <v>395.45699074073798</v>
      </c>
      <c r="Q3455" s="98">
        <v>19.104386163457399</v>
      </c>
      <c r="R3455" s="98">
        <f t="shared" si="392"/>
        <v>21.521711258167795</v>
      </c>
      <c r="S3455" s="98">
        <f t="shared" si="389"/>
        <v>1146.263169807444</v>
      </c>
      <c r="T3455" s="101">
        <v>15.186216739034538</v>
      </c>
    </row>
    <row r="3456" spans="2:20" x14ac:dyDescent="0.2">
      <c r="B3456" s="100">
        <v>43804.791666666664</v>
      </c>
      <c r="C3456" s="98">
        <v>14.017376107345852</v>
      </c>
      <c r="D3456" s="98">
        <f t="shared" si="393"/>
        <v>12.63419632614143</v>
      </c>
      <c r="E3456" s="98">
        <v>79.384212962960206</v>
      </c>
      <c r="F3456" s="98">
        <f t="shared" si="391"/>
        <v>76.605359981459472</v>
      </c>
      <c r="G3456" s="98">
        <v>85786.245585998564</v>
      </c>
      <c r="H3456" s="98">
        <v>24.749576822916666</v>
      </c>
      <c r="I3456" s="98">
        <v>24853.493273382384</v>
      </c>
      <c r="J3456" s="98">
        <f t="shared" si="387"/>
        <v>54.63463614004354</v>
      </c>
      <c r="K3456" s="98">
        <v>0</v>
      </c>
      <c r="L3456" s="98">
        <f t="shared" si="388"/>
        <v>373.6162884203593</v>
      </c>
      <c r="M3456" s="98">
        <f t="shared" si="390"/>
        <v>374.12967562214243</v>
      </c>
      <c r="N3456" s="98">
        <v>10901.225456542968</v>
      </c>
      <c r="O3456" s="98">
        <v>7226.1583333333338</v>
      </c>
      <c r="P3456" s="98">
        <v>395.86435185185735</v>
      </c>
      <c r="Q3456" s="98">
        <v>22.248063431498078</v>
      </c>
      <c r="R3456" s="98">
        <f t="shared" si="392"/>
        <v>21.557217830508822</v>
      </c>
      <c r="S3456" s="98">
        <f t="shared" si="389"/>
        <v>1334.8838058898848</v>
      </c>
      <c r="T3456" s="101">
        <v>14.894194239688415</v>
      </c>
    </row>
    <row r="3457" spans="2:20" x14ac:dyDescent="0.2">
      <c r="B3457" s="100">
        <v>43804.833333333336</v>
      </c>
      <c r="C3457" s="98">
        <v>14.51531879912441</v>
      </c>
      <c r="D3457" s="98">
        <f t="shared" si="393"/>
        <v>12.665611103112752</v>
      </c>
      <c r="E3457" s="98">
        <v>78.75055555555555</v>
      </c>
      <c r="F3457" s="98">
        <f t="shared" si="391"/>
        <v>77.303047481458648</v>
      </c>
      <c r="G3457" s="98">
        <v>91008.961111111115</v>
      </c>
      <c r="H3457" s="98">
        <v>19.823502604166666</v>
      </c>
      <c r="I3457" s="98">
        <v>26138.419555556906</v>
      </c>
      <c r="J3457" s="98">
        <f t="shared" si="387"/>
        <v>58.927052951388887</v>
      </c>
      <c r="K3457" s="98">
        <v>0</v>
      </c>
      <c r="L3457" s="98">
        <f t="shared" si="388"/>
        <v>372.91097034091337</v>
      </c>
      <c r="M3457" s="98">
        <f t="shared" si="390"/>
        <v>374.14708327506031</v>
      </c>
      <c r="N3457" s="98">
        <v>11195.457126464844</v>
      </c>
      <c r="O3457" s="98">
        <v>7340.4208333333336</v>
      </c>
      <c r="P3457" s="98">
        <v>395.55509259263675</v>
      </c>
      <c r="Q3457" s="98">
        <v>22.644122251723374</v>
      </c>
      <c r="R3457" s="98">
        <f t="shared" si="392"/>
        <v>21.544054004752976</v>
      </c>
      <c r="S3457" s="98">
        <f t="shared" si="389"/>
        <v>1358.6473351034024</v>
      </c>
      <c r="T3457" s="101">
        <v>14.82631528329075</v>
      </c>
    </row>
    <row r="3458" spans="2:20" x14ac:dyDescent="0.2">
      <c r="B3458" s="100">
        <v>43804.875</v>
      </c>
      <c r="C3458" s="98">
        <v>14.628924668100145</v>
      </c>
      <c r="D3458" s="98">
        <f t="shared" si="393"/>
        <v>12.680176735627747</v>
      </c>
      <c r="E3458" s="98">
        <v>87.153819444444451</v>
      </c>
      <c r="F3458" s="98">
        <f t="shared" si="391"/>
        <v>77.654190421273469</v>
      </c>
      <c r="G3458" s="98">
        <v>95935.02264956673</v>
      </c>
      <c r="H3458" s="98">
        <v>19.586583070728292</v>
      </c>
      <c r="I3458" s="98">
        <v>27402.366372140637</v>
      </c>
      <c r="J3458" s="98">
        <f t="shared" si="387"/>
        <v>67.567236373716156</v>
      </c>
      <c r="K3458" s="98">
        <v>0</v>
      </c>
      <c r="L3458" s="98">
        <f t="shared" si="388"/>
        <v>373.2283510130535</v>
      </c>
      <c r="M3458" s="98">
        <f t="shared" si="390"/>
        <v>374.12712301615852</v>
      </c>
      <c r="N3458" s="98">
        <v>11238.178446451822</v>
      </c>
      <c r="O3458" s="98">
        <v>7342.5808333333334</v>
      </c>
      <c r="P3458" s="98">
        <v>395.72888888888889</v>
      </c>
      <c r="Q3458" s="98">
        <v>22.50053787583537</v>
      </c>
      <c r="R3458" s="98">
        <f t="shared" si="392"/>
        <v>21.553454850075397</v>
      </c>
      <c r="S3458" s="98">
        <f t="shared" si="389"/>
        <v>1350.0322725501221</v>
      </c>
      <c r="T3458" s="101">
        <v>15.114083722595694</v>
      </c>
    </row>
    <row r="3459" spans="2:20" x14ac:dyDescent="0.2">
      <c r="B3459" s="100">
        <v>43804.916666666664</v>
      </c>
      <c r="C3459" s="98">
        <v>14.516908406151666</v>
      </c>
      <c r="D3459" s="98">
        <f t="shared" si="393"/>
        <v>12.683195642237294</v>
      </c>
      <c r="E3459" s="98">
        <v>98.846574074096154</v>
      </c>
      <c r="F3459" s="98">
        <f t="shared" si="391"/>
        <v>78.962354165691792</v>
      </c>
      <c r="G3459" s="98">
        <v>101917.55391620689</v>
      </c>
      <c r="H3459" s="98">
        <v>20.361870659722221</v>
      </c>
      <c r="I3459" s="98">
        <v>28649.416805553916</v>
      </c>
      <c r="J3459" s="98">
        <f t="shared" si="387"/>
        <v>78.484703414373939</v>
      </c>
      <c r="K3459" s="98">
        <v>0</v>
      </c>
      <c r="L3459" s="98">
        <f t="shared" si="388"/>
        <v>373.28264382635786</v>
      </c>
      <c r="M3459" s="98">
        <f t="shared" si="390"/>
        <v>374.12755002135373</v>
      </c>
      <c r="N3459" s="98">
        <v>11175.7370703125</v>
      </c>
      <c r="O3459" s="98">
        <v>7324.4575000000004</v>
      </c>
      <c r="P3459" s="98">
        <v>395.40027777776123</v>
      </c>
      <c r="Q3459" s="98">
        <v>22.117633951403356</v>
      </c>
      <c r="R3459" s="98">
        <f t="shared" si="392"/>
        <v>21.549673935414688</v>
      </c>
      <c r="S3459" s="98">
        <f t="shared" si="389"/>
        <v>1327.0580370842013</v>
      </c>
      <c r="T3459" s="101">
        <v>15.10811220644637</v>
      </c>
    </row>
    <row r="3460" spans="2:20" x14ac:dyDescent="0.2">
      <c r="B3460" s="100">
        <v>43804.958333333336</v>
      </c>
      <c r="C3460" s="98">
        <v>14.300570496938501</v>
      </c>
      <c r="D3460" s="98">
        <f t="shared" si="393"/>
        <v>12.68532193307778</v>
      </c>
      <c r="E3460" s="98">
        <v>119.13500000000001</v>
      </c>
      <c r="F3460" s="98">
        <f t="shared" si="391"/>
        <v>81.264128857049585</v>
      </c>
      <c r="G3460" s="98">
        <v>107461.22972222223</v>
      </c>
      <c r="H3460" s="98">
        <v>22.902235243055557</v>
      </c>
      <c r="I3460" s="98">
        <v>29898.22012820403</v>
      </c>
      <c r="J3460" s="98">
        <f t="shared" si="387"/>
        <v>96.232764756944448</v>
      </c>
      <c r="K3460" s="98">
        <v>0</v>
      </c>
      <c r="L3460" s="98">
        <f t="shared" si="388"/>
        <v>374.27208127081394</v>
      </c>
      <c r="M3460" s="98">
        <f t="shared" si="390"/>
        <v>374.05231365208283</v>
      </c>
      <c r="N3460" s="98">
        <v>11051.392842610678</v>
      </c>
      <c r="O3460" s="98">
        <v>7280.7591666666667</v>
      </c>
      <c r="P3460" s="98">
        <v>395.54884259259535</v>
      </c>
      <c r="Q3460" s="98">
        <v>21.276761321781411</v>
      </c>
      <c r="R3460" s="98">
        <f t="shared" si="392"/>
        <v>21.61303337567341</v>
      </c>
      <c r="S3460" s="98">
        <f t="shared" si="389"/>
        <v>1276.6056793068847</v>
      </c>
      <c r="T3460" s="101">
        <v>14.919152358691209</v>
      </c>
    </row>
    <row r="3461" spans="2:20" x14ac:dyDescent="0.2">
      <c r="B3461" s="100">
        <v>43805</v>
      </c>
      <c r="C3461" s="98">
        <v>13.566053258872383</v>
      </c>
      <c r="D3461" s="98">
        <f t="shared" si="393"/>
        <v>12.689925392454263</v>
      </c>
      <c r="E3461" s="98">
        <v>101.64694444444444</v>
      </c>
      <c r="F3461" s="98">
        <f t="shared" si="391"/>
        <v>82.075087851759193</v>
      </c>
      <c r="G3461" s="98">
        <v>114851.64344729582</v>
      </c>
      <c r="H3461" s="98">
        <v>19.07234157986111</v>
      </c>
      <c r="I3461" s="98">
        <v>31132.150122222065</v>
      </c>
      <c r="J3461" s="98">
        <f t="shared" si="387"/>
        <v>82.574602864583341</v>
      </c>
      <c r="K3461" s="98">
        <v>0</v>
      </c>
      <c r="L3461" s="98">
        <f t="shared" si="388"/>
        <v>373.43859829916312</v>
      </c>
      <c r="M3461" s="98">
        <f t="shared" si="390"/>
        <v>374.07640076984035</v>
      </c>
      <c r="N3461" s="98">
        <v>10578.438851725261</v>
      </c>
      <c r="O3461" s="98">
        <v>7199.4833333333336</v>
      </c>
      <c r="P3461" s="98">
        <v>395.48506172839967</v>
      </c>
      <c r="Q3461" s="98">
        <v>22.046463429236578</v>
      </c>
      <c r="R3461" s="98">
        <f t="shared" si="392"/>
        <v>21.580053511001097</v>
      </c>
      <c r="S3461" s="98">
        <f t="shared" si="389"/>
        <v>1322.7878057541948</v>
      </c>
      <c r="T3461" s="101">
        <v>14.618151461018456</v>
      </c>
    </row>
    <row r="3462" spans="2:20" x14ac:dyDescent="0.2">
      <c r="B3462" s="100">
        <v>43805.041666666664</v>
      </c>
      <c r="C3462" s="98">
        <v>12.108023360746188</v>
      </c>
      <c r="D3462" s="98">
        <f t="shared" si="393"/>
        <v>12.694443322748986</v>
      </c>
      <c r="E3462" s="98">
        <v>147.50532407407132</v>
      </c>
      <c r="F3462" s="98">
        <f t="shared" si="391"/>
        <v>86.713434688178836</v>
      </c>
      <c r="G3462" s="98">
        <v>4169.0891358015269</v>
      </c>
      <c r="H3462" s="98">
        <v>19.037120225694444</v>
      </c>
      <c r="I3462" s="98">
        <v>868.9952777777778</v>
      </c>
      <c r="J3462" s="98">
        <f t="shared" ref="J3462:J3525" si="394">E3462-H3462</f>
        <v>128.46820384837687</v>
      </c>
      <c r="K3462" s="98">
        <v>0</v>
      </c>
      <c r="L3462" s="98">
        <f t="shared" ref="L3462:L3525" si="395">P3462-Q3462</f>
        <v>375.63037881700114</v>
      </c>
      <c r="M3462" s="98">
        <f t="shared" si="390"/>
        <v>374.19982635611314</v>
      </c>
      <c r="N3462" s="98">
        <v>9571.2876765950514</v>
      </c>
      <c r="O3462" s="98">
        <v>7164.2441666666664</v>
      </c>
      <c r="P3462" s="98">
        <v>395.25171296293536</v>
      </c>
      <c r="Q3462" s="98">
        <v>19.621334145934217</v>
      </c>
      <c r="R3462" s="98">
        <f t="shared" si="392"/>
        <v>21.437066239199392</v>
      </c>
      <c r="S3462" s="98">
        <f t="shared" ref="S3462:S3525" si="396">Q3462*60</f>
        <v>1177.280048756053</v>
      </c>
      <c r="T3462" s="101">
        <v>13.461924736512721</v>
      </c>
    </row>
    <row r="3463" spans="2:20" x14ac:dyDescent="0.2">
      <c r="B3463" s="100">
        <v>43805.083333333336</v>
      </c>
      <c r="C3463" s="98">
        <v>10.295126770867242</v>
      </c>
      <c r="D3463" s="98">
        <f t="shared" si="393"/>
        <v>12.702502053661043</v>
      </c>
      <c r="E3463" s="98">
        <v>73.36666666666666</v>
      </c>
      <c r="F3463" s="98">
        <f t="shared" si="391"/>
        <v>86.636854827067737</v>
      </c>
      <c r="G3463" s="98">
        <v>10628.41342593405</v>
      </c>
      <c r="H3463" s="98">
        <v>23.534895833333334</v>
      </c>
      <c r="I3463" s="98">
        <v>1822.9125763355692</v>
      </c>
      <c r="J3463" s="98">
        <f t="shared" si="394"/>
        <v>49.831770833333323</v>
      </c>
      <c r="K3463" s="98">
        <v>0</v>
      </c>
      <c r="L3463" s="98">
        <f t="shared" si="395"/>
        <v>373.52281160363719</v>
      </c>
      <c r="M3463" s="98">
        <f t="shared" si="390"/>
        <v>374.17679866622058</v>
      </c>
      <c r="N3463" s="98">
        <v>8415.6799133300774</v>
      </c>
      <c r="O3463" s="98">
        <v>7158.8249999999998</v>
      </c>
      <c r="P3463" s="98">
        <v>395.71083333333331</v>
      </c>
      <c r="Q3463" s="98">
        <v>22.188021729696128</v>
      </c>
      <c r="R3463" s="98">
        <f t="shared" si="392"/>
        <v>21.448671603986927</v>
      </c>
      <c r="S3463" s="98">
        <f t="shared" si="396"/>
        <v>1331.2813037817677</v>
      </c>
      <c r="T3463" s="101">
        <v>11.758798471031978</v>
      </c>
    </row>
    <row r="3464" spans="2:20" x14ac:dyDescent="0.2">
      <c r="B3464" s="100">
        <v>43805.125</v>
      </c>
      <c r="C3464" s="98">
        <v>9.1570747543519566</v>
      </c>
      <c r="D3464" s="98">
        <f t="shared" si="393"/>
        <v>12.720893735264093</v>
      </c>
      <c r="E3464" s="98">
        <v>140.18472222222223</v>
      </c>
      <c r="F3464" s="98">
        <f t="shared" si="391"/>
        <v>91.010211308549216</v>
      </c>
      <c r="G3464" s="98">
        <v>17924.791666666668</v>
      </c>
      <c r="H3464" s="98">
        <v>18.705067274305556</v>
      </c>
      <c r="I3464" s="98">
        <v>3044.9914166652907</v>
      </c>
      <c r="J3464" s="98">
        <f t="shared" si="394"/>
        <v>121.47965494791669</v>
      </c>
      <c r="K3464" s="98">
        <v>0</v>
      </c>
      <c r="L3464" s="98">
        <f t="shared" si="395"/>
        <v>373.04527726056222</v>
      </c>
      <c r="M3464" s="98">
        <f t="shared" si="390"/>
        <v>374.14680938851075</v>
      </c>
      <c r="N3464" s="98">
        <v>7562.3557958984375</v>
      </c>
      <c r="O3464" s="98">
        <v>7155.9724999999999</v>
      </c>
      <c r="P3464" s="98">
        <v>395.65148148149251</v>
      </c>
      <c r="Q3464" s="98">
        <v>22.606204220930294</v>
      </c>
      <c r="R3464" s="98">
        <f t="shared" si="392"/>
        <v>21.462993443425727</v>
      </c>
      <c r="S3464" s="98">
        <f t="shared" si="396"/>
        <v>1356.3722532558177</v>
      </c>
      <c r="T3464" s="101">
        <v>10.264517650441752</v>
      </c>
    </row>
    <row r="3465" spans="2:20" x14ac:dyDescent="0.2">
      <c r="B3465" s="100">
        <v>43805.166666666664</v>
      </c>
      <c r="C3465" s="98">
        <v>8.1219607482723788</v>
      </c>
      <c r="D3465" s="98">
        <f t="shared" si="393"/>
        <v>12.738692801760591</v>
      </c>
      <c r="E3465" s="98">
        <v>103.92680555555556</v>
      </c>
      <c r="F3465" s="98">
        <f t="shared" si="391"/>
        <v>93.057508762252894</v>
      </c>
      <c r="G3465" s="98">
        <v>24042.665864832932</v>
      </c>
      <c r="H3465" s="98">
        <v>18.912380642361111</v>
      </c>
      <c r="I3465" s="98">
        <v>4253.7319750001034</v>
      </c>
      <c r="J3465" s="98">
        <f t="shared" si="394"/>
        <v>85.014424913194446</v>
      </c>
      <c r="K3465" s="98">
        <v>0</v>
      </c>
      <c r="L3465" s="98">
        <f t="shared" si="395"/>
        <v>373.9817084595187</v>
      </c>
      <c r="M3465" s="98">
        <f t="shared" si="390"/>
        <v>374.08712244042096</v>
      </c>
      <c r="N3465" s="98">
        <v>6860.4269160970052</v>
      </c>
      <c r="O3465" s="98">
        <v>7158.7841666666664</v>
      </c>
      <c r="P3465" s="98">
        <v>395.8813773148155</v>
      </c>
      <c r="Q3465" s="98">
        <v>21.899668855296817</v>
      </c>
      <c r="R3465" s="98">
        <f t="shared" si="392"/>
        <v>21.538895187039454</v>
      </c>
      <c r="S3465" s="98">
        <f t="shared" si="396"/>
        <v>1313.9801313178091</v>
      </c>
      <c r="T3465" s="101">
        <v>9.1061516550053305</v>
      </c>
    </row>
    <row r="3466" spans="2:20" x14ac:dyDescent="0.2">
      <c r="B3466" s="100">
        <v>43805.208333333336</v>
      </c>
      <c r="C3466" s="98">
        <v>7.6324563211864893</v>
      </c>
      <c r="D3466" s="98">
        <f t="shared" si="393"/>
        <v>12.751994504251876</v>
      </c>
      <c r="E3466" s="98">
        <v>110.17160256410638</v>
      </c>
      <c r="F3466" s="98">
        <f t="shared" si="391"/>
        <v>95.860029239461028</v>
      </c>
      <c r="G3466" s="98">
        <v>31843.032469132741</v>
      </c>
      <c r="H3466" s="98">
        <v>21.66023220486111</v>
      </c>
      <c r="I3466" s="98">
        <v>5466.4463888888886</v>
      </c>
      <c r="J3466" s="98">
        <f t="shared" si="394"/>
        <v>88.511370359245262</v>
      </c>
      <c r="K3466" s="98">
        <v>0</v>
      </c>
      <c r="L3466" s="98">
        <f t="shared" si="395"/>
        <v>375.06307792207849</v>
      </c>
      <c r="M3466" s="98">
        <f t="shared" si="390"/>
        <v>374.0522726196271</v>
      </c>
      <c r="N3466" s="98">
        <v>6516.2618660481767</v>
      </c>
      <c r="O3466" s="98">
        <v>7161.0558333333329</v>
      </c>
      <c r="P3466" s="98">
        <v>395.21203703704396</v>
      </c>
      <c r="Q3466" s="98">
        <v>20.148959114965464</v>
      </c>
      <c r="R3466" s="98">
        <f t="shared" si="392"/>
        <v>21.562514297956834</v>
      </c>
      <c r="S3466" s="98">
        <f t="shared" si="396"/>
        <v>1208.9375468979279</v>
      </c>
      <c r="T3466" s="101">
        <v>8.4901287538163075</v>
      </c>
    </row>
    <row r="3467" spans="2:20" x14ac:dyDescent="0.2">
      <c r="B3467" s="100">
        <v>43805.25</v>
      </c>
      <c r="C3467" s="98">
        <v>7.4170759690992742</v>
      </c>
      <c r="D3467" s="98">
        <f t="shared" si="393"/>
        <v>12.76603500144846</v>
      </c>
      <c r="E3467" s="98">
        <v>137.95277777777778</v>
      </c>
      <c r="F3467" s="98">
        <f t="shared" si="391"/>
        <v>100.32262183205364</v>
      </c>
      <c r="G3467" s="98">
        <v>37946.823638888578</v>
      </c>
      <c r="H3467" s="98">
        <v>20.480002170138889</v>
      </c>
      <c r="I3467" s="98">
        <v>6750.9862962965171</v>
      </c>
      <c r="J3467" s="98">
        <f t="shared" si="394"/>
        <v>117.47277560763889</v>
      </c>
      <c r="K3467" s="98">
        <v>0</v>
      </c>
      <c r="L3467" s="98">
        <f t="shared" si="395"/>
        <v>375.14632139003936</v>
      </c>
      <c r="M3467" s="98">
        <f t="shared" si="390"/>
        <v>374.07358388477184</v>
      </c>
      <c r="N3467" s="98">
        <v>6342.8411250813806</v>
      </c>
      <c r="O3467" s="98">
        <v>7156.9366666666665</v>
      </c>
      <c r="P3467" s="98">
        <v>395.67305555555555</v>
      </c>
      <c r="Q3467" s="98">
        <v>20.526734165516164</v>
      </c>
      <c r="R3467" s="98">
        <f t="shared" si="392"/>
        <v>21.543787909355519</v>
      </c>
      <c r="S3467" s="98">
        <f t="shared" si="396"/>
        <v>1231.6040499309697</v>
      </c>
      <c r="T3467" s="101">
        <v>8.0609304852521095</v>
      </c>
    </row>
    <row r="3468" spans="2:20" x14ac:dyDescent="0.2">
      <c r="B3468" s="100">
        <v>43805.291666666664</v>
      </c>
      <c r="C3468" s="98">
        <v>7.5578192947308223</v>
      </c>
      <c r="D3468" s="98">
        <f t="shared" si="393"/>
        <v>12.773699010087155</v>
      </c>
      <c r="E3468" s="98">
        <v>105.76592592592041</v>
      </c>
      <c r="F3468" s="98">
        <f t="shared" si="391"/>
        <v>101.74460485674477</v>
      </c>
      <c r="G3468" s="98">
        <v>45509.189435336324</v>
      </c>
      <c r="H3468" s="98">
        <v>23.059244791666668</v>
      </c>
      <c r="I3468" s="98">
        <v>8037.1580555555556</v>
      </c>
      <c r="J3468" s="98">
        <f t="shared" si="394"/>
        <v>82.706681134253742</v>
      </c>
      <c r="K3468" s="98">
        <v>0</v>
      </c>
      <c r="L3468" s="98">
        <f t="shared" si="395"/>
        <v>372.08923926559999</v>
      </c>
      <c r="M3468" s="98">
        <f t="shared" si="390"/>
        <v>374.02175342216509</v>
      </c>
      <c r="N3468" s="98">
        <v>6456.0078845214848</v>
      </c>
      <c r="O3468" s="98">
        <v>7160.8058333333329</v>
      </c>
      <c r="P3468" s="98">
        <v>395.85111111111109</v>
      </c>
      <c r="Q3468" s="98">
        <v>23.761871845511099</v>
      </c>
      <c r="R3468" s="98">
        <f t="shared" si="392"/>
        <v>21.59804892751788</v>
      </c>
      <c r="S3468" s="98">
        <f t="shared" si="396"/>
        <v>1425.7123107306659</v>
      </c>
      <c r="T3468" s="101">
        <v>8.1729028666019445</v>
      </c>
    </row>
    <row r="3469" spans="2:20" x14ac:dyDescent="0.2">
      <c r="B3469" s="100">
        <v>43805.333333333336</v>
      </c>
      <c r="C3469" s="98">
        <v>8.8659303746402216</v>
      </c>
      <c r="D3469" s="98">
        <f t="shared" si="393"/>
        <v>12.778688599779366</v>
      </c>
      <c r="E3469" s="98">
        <v>119.39888888888889</v>
      </c>
      <c r="F3469" s="98">
        <f t="shared" si="391"/>
        <v>106.55752152341141</v>
      </c>
      <c r="G3469" s="98">
        <v>52809.249580712712</v>
      </c>
      <c r="H3469" s="98">
        <v>18.46086154513889</v>
      </c>
      <c r="I3469" s="98">
        <v>9323.0527592590788</v>
      </c>
      <c r="J3469" s="98">
        <f t="shared" si="394"/>
        <v>100.93802734375001</v>
      </c>
      <c r="K3469" s="98">
        <v>0</v>
      </c>
      <c r="L3469" s="98">
        <f t="shared" si="395"/>
        <v>373.08383477950679</v>
      </c>
      <c r="M3469" s="98">
        <f t="shared" si="390"/>
        <v>373.99567782648342</v>
      </c>
      <c r="N3469" s="98">
        <v>7273.1059944661456</v>
      </c>
      <c r="O3469" s="98">
        <v>7166.4158333333335</v>
      </c>
      <c r="P3469" s="98">
        <v>395.69064814814266</v>
      </c>
      <c r="Q3469" s="98">
        <v>22.606813368635873</v>
      </c>
      <c r="R3469" s="98">
        <f t="shared" si="392"/>
        <v>21.623491807150028</v>
      </c>
      <c r="S3469" s="98">
        <f t="shared" si="396"/>
        <v>1356.4088021181524</v>
      </c>
      <c r="T3469" s="101">
        <v>8.8761773659019507</v>
      </c>
    </row>
    <row r="3470" spans="2:20" x14ac:dyDescent="0.2">
      <c r="B3470" s="100">
        <v>43805.375</v>
      </c>
      <c r="C3470" s="98">
        <v>12.66274240486686</v>
      </c>
      <c r="D3470" s="98">
        <f t="shared" si="393"/>
        <v>12.773967512209532</v>
      </c>
      <c r="E3470" s="98">
        <v>121.13222222222223</v>
      </c>
      <c r="F3470" s="98">
        <f t="shared" si="391"/>
        <v>108.74363579108724</v>
      </c>
      <c r="G3470" s="98">
        <v>59223.582387706701</v>
      </c>
      <c r="H3470" s="98">
        <v>23.013313802083335</v>
      </c>
      <c r="I3470" s="98">
        <v>10614.958611111111</v>
      </c>
      <c r="J3470" s="98">
        <f t="shared" si="394"/>
        <v>98.118908420138894</v>
      </c>
      <c r="K3470" s="98">
        <v>0</v>
      </c>
      <c r="L3470" s="98">
        <f t="shared" si="395"/>
        <v>372.3745106336433</v>
      </c>
      <c r="M3470" s="98">
        <f t="shared" si="390"/>
        <v>373.96152812000611</v>
      </c>
      <c r="N3470" s="98">
        <v>9813.2419689941398</v>
      </c>
      <c r="O3470" s="98">
        <v>7202.0825000000004</v>
      </c>
      <c r="P3470" s="98">
        <v>395.73657407409615</v>
      </c>
      <c r="Q3470" s="98">
        <v>23.362063440452847</v>
      </c>
      <c r="R3470" s="98">
        <f t="shared" si="392"/>
        <v>21.659024615480106</v>
      </c>
      <c r="S3470" s="98">
        <f t="shared" si="396"/>
        <v>1401.7238064271708</v>
      </c>
      <c r="T3470" s="101">
        <v>11.334770474970444</v>
      </c>
    </row>
    <row r="3471" spans="2:20" x14ac:dyDescent="0.2">
      <c r="B3471" s="100">
        <v>43805.416666666664</v>
      </c>
      <c r="C3471" s="98">
        <v>16.485365497447138</v>
      </c>
      <c r="D3471" s="98">
        <f t="shared" si="393"/>
        <v>12.783349093344027</v>
      </c>
      <c r="E3471" s="98">
        <v>95.520277777777778</v>
      </c>
      <c r="F3471" s="98">
        <f t="shared" si="391"/>
        <v>111.4675871812661</v>
      </c>
      <c r="G3471" s="98">
        <v>65964.051881721287</v>
      </c>
      <c r="H3471" s="98">
        <v>23.001019965277777</v>
      </c>
      <c r="I3471" s="98">
        <v>11890.24138888889</v>
      </c>
      <c r="J3471" s="98">
        <f t="shared" si="394"/>
        <v>72.519257812500001</v>
      </c>
      <c r="K3471" s="98">
        <v>0</v>
      </c>
      <c r="L3471" s="98">
        <f t="shared" si="395"/>
        <v>376.01059732909005</v>
      </c>
      <c r="M3471" s="98">
        <f t="shared" si="390"/>
        <v>374.03634723616364</v>
      </c>
      <c r="N3471" s="98">
        <v>12182.146387532552</v>
      </c>
      <c r="O3471" s="98">
        <v>7913.6658333333335</v>
      </c>
      <c r="P3471" s="98">
        <v>396.10814814812608</v>
      </c>
      <c r="Q3471" s="98">
        <v>20.097550819036034</v>
      </c>
      <c r="R3471" s="98">
        <f t="shared" si="392"/>
        <v>21.60638891193609</v>
      </c>
      <c r="S3471" s="98">
        <f t="shared" si="396"/>
        <v>1205.853049142162</v>
      </c>
      <c r="T3471" s="101">
        <v>15.089905209560595</v>
      </c>
    </row>
    <row r="3472" spans="2:20" x14ac:dyDescent="0.2">
      <c r="B3472" s="100">
        <v>43805.458333333336</v>
      </c>
      <c r="C3472" s="98">
        <v>16.806360256936816</v>
      </c>
      <c r="D3472" s="98">
        <f t="shared" si="393"/>
        <v>12.801369097924683</v>
      </c>
      <c r="E3472" s="98">
        <v>116.01319444444445</v>
      </c>
      <c r="F3472" s="98">
        <f t="shared" si="391"/>
        <v>111.83681783446075</v>
      </c>
      <c r="G3472" s="98">
        <v>72630.461111111115</v>
      </c>
      <c r="H3472" s="98">
        <v>18.3583984375</v>
      </c>
      <c r="I3472" s="98">
        <v>13180.276925925613</v>
      </c>
      <c r="J3472" s="98">
        <f t="shared" si="394"/>
        <v>97.654796006944451</v>
      </c>
      <c r="K3472" s="98">
        <v>0</v>
      </c>
      <c r="L3472" s="98">
        <f t="shared" si="395"/>
        <v>375.35108250033522</v>
      </c>
      <c r="M3472" s="98">
        <f t="shared" si="390"/>
        <v>374.05884298281961</v>
      </c>
      <c r="N3472" s="98">
        <v>12422.875266927083</v>
      </c>
      <c r="O3472" s="98">
        <v>8070.9191666666666</v>
      </c>
      <c r="P3472" s="98">
        <v>395.95499999999998</v>
      </c>
      <c r="Q3472" s="98">
        <v>20.603917499664757</v>
      </c>
      <c r="R3472" s="98">
        <f t="shared" si="392"/>
        <v>21.607773139132703</v>
      </c>
      <c r="S3472" s="98">
        <f t="shared" si="396"/>
        <v>1236.2350499798854</v>
      </c>
      <c r="T3472" s="101">
        <v>16.796605140518967</v>
      </c>
    </row>
    <row r="3473" spans="2:20" x14ac:dyDescent="0.2">
      <c r="B3473" s="100">
        <v>43805.5</v>
      </c>
      <c r="C3473" s="98">
        <v>16.277914412312416</v>
      </c>
      <c r="D3473" s="98">
        <f t="shared" si="393"/>
        <v>12.814042618724798</v>
      </c>
      <c r="E3473" s="98">
        <v>127.19607142857379</v>
      </c>
      <c r="F3473" s="98">
        <f t="shared" si="391"/>
        <v>115.77604071805872</v>
      </c>
      <c r="G3473" s="98">
        <v>79275.344142510497</v>
      </c>
      <c r="H3473" s="98">
        <v>22.997851562499999</v>
      </c>
      <c r="I3473" s="98">
        <v>14457.469722222222</v>
      </c>
      <c r="J3473" s="98">
        <f t="shared" si="394"/>
        <v>104.19821986607379</v>
      </c>
      <c r="K3473" s="98">
        <v>0</v>
      </c>
      <c r="L3473" s="98">
        <f t="shared" si="395"/>
        <v>375.69933718962801</v>
      </c>
      <c r="M3473" s="98">
        <f t="shared" si="390"/>
        <v>374.06190336652367</v>
      </c>
      <c r="N3473" s="98">
        <v>12065.18040608724</v>
      </c>
      <c r="O3473" s="98">
        <v>7841.2308333333331</v>
      </c>
      <c r="P3473" s="98">
        <v>395.76212962961858</v>
      </c>
      <c r="Q3473" s="98">
        <v>20.062792439990574</v>
      </c>
      <c r="R3473" s="98">
        <f t="shared" si="392"/>
        <v>21.596913758513722</v>
      </c>
      <c r="S3473" s="98">
        <f t="shared" si="396"/>
        <v>1203.7675463994344</v>
      </c>
      <c r="T3473" s="101">
        <v>16.593313472294959</v>
      </c>
    </row>
    <row r="3474" spans="2:20" x14ac:dyDescent="0.2">
      <c r="B3474" s="100">
        <v>43805.541666666664</v>
      </c>
      <c r="C3474" s="98">
        <v>16.099333300766432</v>
      </c>
      <c r="D3474" s="98">
        <f t="shared" si="393"/>
        <v>12.837326705835954</v>
      </c>
      <c r="E3474" s="98">
        <v>82.984409722222225</v>
      </c>
      <c r="F3474" s="98">
        <f t="shared" si="391"/>
        <v>116.03044899352169</v>
      </c>
      <c r="G3474" s="98">
        <v>86130.613975694447</v>
      </c>
      <c r="H3474" s="98">
        <v>19.520702030812323</v>
      </c>
      <c r="I3474" s="98">
        <v>15738.419067592331</v>
      </c>
      <c r="J3474" s="98">
        <f t="shared" si="394"/>
        <v>63.463707691409901</v>
      </c>
      <c r="K3474" s="98">
        <v>0</v>
      </c>
      <c r="L3474" s="98">
        <f t="shared" si="395"/>
        <v>373.84078842225176</v>
      </c>
      <c r="M3474" s="98">
        <f t="shared" si="390"/>
        <v>374.08195477595336</v>
      </c>
      <c r="N3474" s="98">
        <v>11965.247932128907</v>
      </c>
      <c r="O3474" s="98">
        <v>7783.9991666666665</v>
      </c>
      <c r="P3474" s="98">
        <v>396.01101851852405</v>
      </c>
      <c r="Q3474" s="98">
        <v>22.170230096272295</v>
      </c>
      <c r="R3474" s="98">
        <f t="shared" si="392"/>
        <v>21.578999694763272</v>
      </c>
      <c r="S3474" s="98">
        <f t="shared" si="396"/>
        <v>1330.2138057763377</v>
      </c>
      <c r="T3474" s="101">
        <v>16.347279693210858</v>
      </c>
    </row>
    <row r="3475" spans="2:20" x14ac:dyDescent="0.2">
      <c r="B3475" s="100">
        <v>43805.583333333336</v>
      </c>
      <c r="C3475" s="98">
        <v>15.44520644588189</v>
      </c>
      <c r="D3475" s="98">
        <f t="shared" si="393"/>
        <v>12.846137353954129</v>
      </c>
      <c r="E3475" s="98">
        <v>143.83166666666668</v>
      </c>
      <c r="F3475" s="98">
        <f t="shared" si="391"/>
        <v>116.52974297500315</v>
      </c>
      <c r="G3475" s="98">
        <v>92911.366049382952</v>
      </c>
      <c r="H3475" s="98">
        <v>22.418608940972224</v>
      </c>
      <c r="I3475" s="98">
        <v>17038.187222222223</v>
      </c>
      <c r="J3475" s="98">
        <f t="shared" si="394"/>
        <v>121.41305772569446</v>
      </c>
      <c r="K3475" s="98">
        <v>0</v>
      </c>
      <c r="L3475" s="98">
        <f t="shared" si="395"/>
        <v>373.17035824591409</v>
      </c>
      <c r="M3475" s="98">
        <f t="shared" si="390"/>
        <v>374.0952123533803</v>
      </c>
      <c r="N3475" s="98">
        <v>11601.631442871094</v>
      </c>
      <c r="O3475" s="98">
        <v>7547.4274999999998</v>
      </c>
      <c r="P3475" s="98">
        <v>395.84038580246681</v>
      </c>
      <c r="Q3475" s="98">
        <v>22.670027556552732</v>
      </c>
      <c r="R3475" s="98">
        <f t="shared" si="392"/>
        <v>21.57849931898242</v>
      </c>
      <c r="S3475" s="98">
        <f t="shared" si="396"/>
        <v>1360.201653393164</v>
      </c>
      <c r="T3475" s="101">
        <v>16.020623648286175</v>
      </c>
    </row>
    <row r="3476" spans="2:20" x14ac:dyDescent="0.2">
      <c r="B3476" s="100">
        <v>43805.625</v>
      </c>
      <c r="C3476" s="98">
        <v>15.151413391960991</v>
      </c>
      <c r="D3476" s="98">
        <f t="shared" si="393"/>
        <v>12.868035389688581</v>
      </c>
      <c r="E3476" s="98">
        <v>129.0888888888889</v>
      </c>
      <c r="F3476" s="98">
        <f t="shared" si="391"/>
        <v>111.39870516636027</v>
      </c>
      <c r="G3476" s="98">
        <v>99846.283638888286</v>
      </c>
      <c r="H3476" s="98">
        <v>23.691861979166667</v>
      </c>
      <c r="I3476" s="98">
        <v>18338.72861111111</v>
      </c>
      <c r="J3476" s="98">
        <f t="shared" si="394"/>
        <v>105.39702690972223</v>
      </c>
      <c r="K3476" s="98">
        <v>0</v>
      </c>
      <c r="L3476" s="98">
        <f t="shared" si="395"/>
        <v>375.14950777782747</v>
      </c>
      <c r="M3476" s="98">
        <f t="shared" si="390"/>
        <v>374.15535944783056</v>
      </c>
      <c r="N3476" s="98">
        <v>11468.260659179687</v>
      </c>
      <c r="O3476" s="98">
        <v>7476.3258333333333</v>
      </c>
      <c r="P3476" s="98">
        <v>395.84444444444443</v>
      </c>
      <c r="Q3476" s="98">
        <v>20.694936666616965</v>
      </c>
      <c r="R3476" s="98">
        <f t="shared" si="392"/>
        <v>21.521902893256581</v>
      </c>
      <c r="S3476" s="98">
        <f t="shared" si="396"/>
        <v>1241.6961999970179</v>
      </c>
      <c r="T3476" s="101">
        <v>15.595358402625036</v>
      </c>
    </row>
    <row r="3477" spans="2:20" x14ac:dyDescent="0.2">
      <c r="B3477" s="100">
        <v>43805.666666666664</v>
      </c>
      <c r="C3477" s="98">
        <v>14.684798982673222</v>
      </c>
      <c r="D3477" s="98">
        <f t="shared" si="393"/>
        <v>12.869868237052001</v>
      </c>
      <c r="E3477" s="98">
        <v>108.47944444444444</v>
      </c>
      <c r="F3477" s="98">
        <f t="shared" si="391"/>
        <v>108.4995770799424</v>
      </c>
      <c r="G3477" s="98">
        <v>108745.13767806477</v>
      </c>
      <c r="H3477" s="98">
        <v>19.049359809027777</v>
      </c>
      <c r="I3477" s="98">
        <v>19666.067159259452</v>
      </c>
      <c r="J3477" s="98">
        <f t="shared" si="394"/>
        <v>89.430084635416662</v>
      </c>
      <c r="K3477" s="98">
        <v>0</v>
      </c>
      <c r="L3477" s="98">
        <f t="shared" si="395"/>
        <v>376.20299232160056</v>
      </c>
      <c r="M3477" s="98">
        <f t="shared" si="390"/>
        <v>374.21975040127262</v>
      </c>
      <c r="N3477" s="98">
        <v>11232.745887858073</v>
      </c>
      <c r="O3477" s="98">
        <v>7350.8658333333333</v>
      </c>
      <c r="P3477" s="98">
        <v>395.88638888888892</v>
      </c>
      <c r="Q3477" s="98">
        <v>19.683396567288373</v>
      </c>
      <c r="R3477" s="98">
        <f t="shared" si="392"/>
        <v>21.472232876028333</v>
      </c>
      <c r="S3477" s="98">
        <f t="shared" si="396"/>
        <v>1181.0037940373024</v>
      </c>
      <c r="T3477" s="101">
        <v>15.440063555372181</v>
      </c>
    </row>
    <row r="3478" spans="2:20" x14ac:dyDescent="0.2">
      <c r="B3478" s="100">
        <v>43805.708333333336</v>
      </c>
      <c r="C3478" s="98">
        <v>14.263820586381998</v>
      </c>
      <c r="D3478" s="98">
        <f t="shared" si="393"/>
        <v>12.860923087898199</v>
      </c>
      <c r="E3478" s="98">
        <v>176.87018518519071</v>
      </c>
      <c r="F3478" s="98">
        <f t="shared" si="391"/>
        <v>111.83228300201053</v>
      </c>
      <c r="G3478" s="98">
        <v>116040.52979797655</v>
      </c>
      <c r="H3478" s="98">
        <v>23.868988715277776</v>
      </c>
      <c r="I3478" s="98">
        <v>20994.195833333335</v>
      </c>
      <c r="J3478" s="98">
        <f t="shared" si="394"/>
        <v>153.00119646991294</v>
      </c>
      <c r="K3478" s="98">
        <v>0</v>
      </c>
      <c r="L3478" s="98">
        <f t="shared" si="395"/>
        <v>375.2266226346253</v>
      </c>
      <c r="M3478" s="98">
        <f t="shared" si="390"/>
        <v>374.23708267920006</v>
      </c>
      <c r="N3478" s="98">
        <v>11006.384658203126</v>
      </c>
      <c r="O3478" s="98">
        <v>7270.435833333333</v>
      </c>
      <c r="P3478" s="98">
        <v>395.62123456786907</v>
      </c>
      <c r="Q3478" s="98">
        <v>20.39461193324377</v>
      </c>
      <c r="R3478" s="98">
        <f t="shared" si="392"/>
        <v>21.459879287105831</v>
      </c>
      <c r="S3478" s="98">
        <f t="shared" si="396"/>
        <v>1223.6767159946262</v>
      </c>
      <c r="T3478" s="101">
        <v>14.709559480879042</v>
      </c>
    </row>
    <row r="3479" spans="2:20" x14ac:dyDescent="0.2">
      <c r="B3479" s="100">
        <v>43805.75</v>
      </c>
      <c r="C3479" s="98">
        <v>14.274527949004487</v>
      </c>
      <c r="D3479" s="98">
        <f t="shared" si="393"/>
        <v>12.868837606610823</v>
      </c>
      <c r="E3479" s="98">
        <v>96.872777777777785</v>
      </c>
      <c r="F3479" s="98">
        <f t="shared" si="391"/>
        <v>112.5491232797883</v>
      </c>
      <c r="G3479" s="98">
        <v>124209.01950617526</v>
      </c>
      <c r="H3479" s="98">
        <v>22.102484809027779</v>
      </c>
      <c r="I3479" s="98">
        <v>22322.431433333259</v>
      </c>
      <c r="J3479" s="98">
        <f t="shared" si="394"/>
        <v>74.770292968749999</v>
      </c>
      <c r="K3479" s="98">
        <v>0</v>
      </c>
      <c r="L3479" s="98">
        <f t="shared" si="395"/>
        <v>373.4507004398439</v>
      </c>
      <c r="M3479" s="98">
        <f t="shared" si="390"/>
        <v>374.1161700068069</v>
      </c>
      <c r="N3479" s="98">
        <v>11030.398216145833</v>
      </c>
      <c r="O3479" s="98">
        <v>7293.0266666666666</v>
      </c>
      <c r="P3479" s="98">
        <v>395.90055555555557</v>
      </c>
      <c r="Q3479" s="98">
        <v>22.449855115711689</v>
      </c>
      <c r="R3479" s="98">
        <f t="shared" si="392"/>
        <v>21.599273826783094</v>
      </c>
      <c r="S3479" s="98">
        <f t="shared" si="396"/>
        <v>1346.9913069427014</v>
      </c>
      <c r="T3479" s="101">
        <v>14.772351546863275</v>
      </c>
    </row>
    <row r="3480" spans="2:20" x14ac:dyDescent="0.2">
      <c r="B3480" s="100">
        <v>43805.791666666664</v>
      </c>
      <c r="C3480" s="98">
        <v>14.261343895239342</v>
      </c>
      <c r="D3480" s="98">
        <f t="shared" si="393"/>
        <v>12.879002931106386</v>
      </c>
      <c r="E3480" s="98">
        <v>151.08583333333334</v>
      </c>
      <c r="F3480" s="98">
        <f t="shared" si="391"/>
        <v>115.53669079522052</v>
      </c>
      <c r="G3480" s="98">
        <v>132137.33808333249</v>
      </c>
      <c r="H3480" s="98">
        <v>21.056998697916665</v>
      </c>
      <c r="I3480" s="98">
        <v>23669.821296296119</v>
      </c>
      <c r="J3480" s="98">
        <f t="shared" si="394"/>
        <v>130.02883463541667</v>
      </c>
      <c r="K3480" s="98">
        <v>0</v>
      </c>
      <c r="L3480" s="98">
        <f t="shared" si="395"/>
        <v>371.95183010843897</v>
      </c>
      <c r="M3480" s="98">
        <f t="shared" si="390"/>
        <v>374.04681757714349</v>
      </c>
      <c r="N3480" s="98">
        <v>11005.141406250001</v>
      </c>
      <c r="O3480" s="98">
        <v>7274.9</v>
      </c>
      <c r="P3480" s="98">
        <v>395.63226851849095</v>
      </c>
      <c r="Q3480" s="98">
        <v>23.680438410051995</v>
      </c>
      <c r="R3480" s="98">
        <f t="shared" si="392"/>
        <v>21.658956117556173</v>
      </c>
      <c r="S3480" s="98">
        <f t="shared" si="396"/>
        <v>1420.8263046031198</v>
      </c>
      <c r="T3480" s="101">
        <v>14.782003600597381</v>
      </c>
    </row>
    <row r="3481" spans="2:20" x14ac:dyDescent="0.2">
      <c r="B3481" s="100">
        <v>43805.833333333336</v>
      </c>
      <c r="C3481" s="98">
        <v>14.289156356917488</v>
      </c>
      <c r="D3481" s="98">
        <f t="shared" si="393"/>
        <v>12.869579496014433</v>
      </c>
      <c r="E3481" s="98">
        <v>101.64972222222222</v>
      </c>
      <c r="F3481" s="98">
        <f t="shared" si="391"/>
        <v>116.49082273966496</v>
      </c>
      <c r="G3481" s="98">
        <v>138788.47500000001</v>
      </c>
      <c r="H3481" s="98">
        <v>23.759168836805557</v>
      </c>
      <c r="I3481" s="98">
        <v>24992.775833333333</v>
      </c>
      <c r="J3481" s="98">
        <f t="shared" si="394"/>
        <v>77.890553385416666</v>
      </c>
      <c r="K3481" s="98">
        <v>0</v>
      </c>
      <c r="L3481" s="98">
        <f t="shared" si="395"/>
        <v>372.58474210689047</v>
      </c>
      <c r="M3481" s="98">
        <f t="shared" si="390"/>
        <v>374.03322473405927</v>
      </c>
      <c r="N3481" s="98">
        <v>11041.798633626302</v>
      </c>
      <c r="O3481" s="98">
        <v>7288.1708333333336</v>
      </c>
      <c r="P3481" s="98">
        <v>395.71</v>
      </c>
      <c r="Q3481" s="98">
        <v>23.125257893109488</v>
      </c>
      <c r="R3481" s="98">
        <f t="shared" si="392"/>
        <v>21.679003435947262</v>
      </c>
      <c r="S3481" s="98">
        <f t="shared" si="396"/>
        <v>1387.5154735865692</v>
      </c>
      <c r="T3481" s="101">
        <v>14.906197654828429</v>
      </c>
    </row>
    <row r="3482" spans="2:20" x14ac:dyDescent="0.2">
      <c r="B3482" s="100">
        <v>43805.875</v>
      </c>
      <c r="C3482" s="98">
        <v>13.868655062427537</v>
      </c>
      <c r="D3482" s="98">
        <f t="shared" si="393"/>
        <v>12.837901595778073</v>
      </c>
      <c r="E3482" s="98">
        <v>138.62</v>
      </c>
      <c r="F3482" s="98">
        <f t="shared" si="391"/>
        <v>118.63524692947978</v>
      </c>
      <c r="G3482" s="98">
        <v>147575.74045138888</v>
      </c>
      <c r="H3482" s="98">
        <v>19.066796875000001</v>
      </c>
      <c r="I3482" s="98">
        <v>26318.012920369714</v>
      </c>
      <c r="J3482" s="98">
        <f t="shared" si="394"/>
        <v>119.55320312500001</v>
      </c>
      <c r="K3482" s="98">
        <v>0</v>
      </c>
      <c r="L3482" s="98">
        <f t="shared" si="395"/>
        <v>375.35719819128514</v>
      </c>
      <c r="M3482" s="98">
        <f t="shared" si="390"/>
        <v>374.12192669981886</v>
      </c>
      <c r="N3482" s="98">
        <v>10830.916520182293</v>
      </c>
      <c r="O3482" s="98">
        <v>7235.2174999999997</v>
      </c>
      <c r="P3482" s="98">
        <v>395.83462962963517</v>
      </c>
      <c r="Q3482" s="98">
        <v>20.477431438350017</v>
      </c>
      <c r="R3482" s="98">
        <f t="shared" si="392"/>
        <v>21.594707334385372</v>
      </c>
      <c r="S3482" s="98">
        <f t="shared" si="396"/>
        <v>1228.6458863010009</v>
      </c>
      <c r="T3482" s="101">
        <v>14.699179312410608</v>
      </c>
    </row>
    <row r="3483" spans="2:20" x14ac:dyDescent="0.2">
      <c r="B3483" s="100">
        <v>43805.916666666664</v>
      </c>
      <c r="C3483" s="98">
        <v>13.40063817607032</v>
      </c>
      <c r="D3483" s="98">
        <f t="shared" si="393"/>
        <v>12.79139033619135</v>
      </c>
      <c r="E3483" s="98">
        <v>131.64601851849093</v>
      </c>
      <c r="F3483" s="98">
        <f t="shared" si="391"/>
        <v>120.00189044799623</v>
      </c>
      <c r="G3483" s="98">
        <v>153776.6238351255</v>
      </c>
      <c r="H3483" s="98">
        <v>23.739105902777776</v>
      </c>
      <c r="I3483" s="98">
        <v>27648.458907656139</v>
      </c>
      <c r="J3483" s="98">
        <f t="shared" si="394"/>
        <v>107.90691261571315</v>
      </c>
      <c r="K3483" s="98">
        <v>0</v>
      </c>
      <c r="L3483" s="98">
        <f t="shared" si="395"/>
        <v>375.32478850831177</v>
      </c>
      <c r="M3483" s="98">
        <f t="shared" ref="M3483:M3546" si="397">AVERAGE(L3460:L3483)</f>
        <v>374.20701606156689</v>
      </c>
      <c r="N3483" s="98">
        <v>10455.784121907553</v>
      </c>
      <c r="O3483" s="98">
        <v>7183.6291666666666</v>
      </c>
      <c r="P3483" s="98">
        <v>395.97101851850749</v>
      </c>
      <c r="Q3483" s="98">
        <v>20.64623001019574</v>
      </c>
      <c r="R3483" s="98">
        <f t="shared" si="392"/>
        <v>21.533398836835058</v>
      </c>
      <c r="S3483" s="98">
        <f t="shared" si="396"/>
        <v>1238.7738006117445</v>
      </c>
      <c r="T3483" s="101">
        <v>14.302312270482847</v>
      </c>
    </row>
    <row r="3484" spans="2:20" x14ac:dyDescent="0.2">
      <c r="B3484" s="100">
        <v>43805.958333333336</v>
      </c>
      <c r="C3484" s="98">
        <v>12.887193892856336</v>
      </c>
      <c r="D3484" s="98">
        <f t="shared" si="393"/>
        <v>12.732499644354595</v>
      </c>
      <c r="E3484" s="98">
        <v>99.396759259253741</v>
      </c>
      <c r="F3484" s="98">
        <f t="shared" si="391"/>
        <v>119.17946375046513</v>
      </c>
      <c r="G3484" s="98">
        <v>162357.07563131093</v>
      </c>
      <c r="H3484" s="98">
        <v>23.800401475694443</v>
      </c>
      <c r="I3484" s="98">
        <v>28966.093333333334</v>
      </c>
      <c r="J3484" s="98">
        <f t="shared" si="394"/>
        <v>75.596357783559299</v>
      </c>
      <c r="K3484" s="98">
        <v>0</v>
      </c>
      <c r="L3484" s="98">
        <f t="shared" si="395"/>
        <v>373.21253817337725</v>
      </c>
      <c r="M3484" s="98">
        <f t="shared" si="397"/>
        <v>374.16286843250697</v>
      </c>
      <c r="N3484" s="98">
        <v>10108.83123453776</v>
      </c>
      <c r="O3484" s="98">
        <v>7170.6</v>
      </c>
      <c r="P3484" s="98">
        <v>395.8486111111111</v>
      </c>
      <c r="Q3484" s="98">
        <v>22.636072937733843</v>
      </c>
      <c r="R3484" s="98">
        <f t="shared" si="392"/>
        <v>21.590036820833074</v>
      </c>
      <c r="S3484" s="98">
        <f t="shared" si="396"/>
        <v>1358.1643762640306</v>
      </c>
      <c r="T3484" s="101">
        <v>13.710123915033506</v>
      </c>
    </row>
    <row r="3485" spans="2:20" x14ac:dyDescent="0.2">
      <c r="B3485" s="100">
        <v>43806</v>
      </c>
      <c r="C3485" s="98">
        <v>12.537612566311921</v>
      </c>
      <c r="D3485" s="98">
        <f t="shared" si="393"/>
        <v>12.689647948831242</v>
      </c>
      <c r="E3485" s="98">
        <v>164.13722222222222</v>
      </c>
      <c r="F3485" s="98">
        <f t="shared" ref="F3485:F3548" si="398">AVERAGE(E3462:E3485)</f>
        <v>121.78322532453922</v>
      </c>
      <c r="G3485" s="98">
        <v>168986.53157181898</v>
      </c>
      <c r="H3485" s="98">
        <v>18.986631944444444</v>
      </c>
      <c r="I3485" s="98">
        <v>30298.060266665096</v>
      </c>
      <c r="J3485" s="98">
        <f t="shared" si="394"/>
        <v>145.15059027777778</v>
      </c>
      <c r="K3485" s="98">
        <v>0</v>
      </c>
      <c r="L3485" s="98">
        <f t="shared" si="395"/>
        <v>372.84809382728866</v>
      </c>
      <c r="M3485" s="98">
        <f t="shared" si="397"/>
        <v>374.13826407951228</v>
      </c>
      <c r="N3485" s="98">
        <v>9830.4460335286458</v>
      </c>
      <c r="O3485" s="98">
        <v>7165.7533333333331</v>
      </c>
      <c r="P3485" s="98">
        <v>395.36638888888888</v>
      </c>
      <c r="Q3485" s="98">
        <v>22.518295061600188</v>
      </c>
      <c r="R3485" s="98">
        <f t="shared" ref="R3485:R3548" si="399">AVERAGE(Q3462:Q3485)</f>
        <v>21.609696472181554</v>
      </c>
      <c r="S3485" s="98">
        <f t="shared" si="396"/>
        <v>1351.0977036960112</v>
      </c>
      <c r="T3485" s="101">
        <v>13.33921587812973</v>
      </c>
    </row>
    <row r="3486" spans="2:20" x14ac:dyDescent="0.2">
      <c r="B3486" s="100">
        <v>43806.041666666664</v>
      </c>
      <c r="C3486" s="98">
        <v>11.695459372733927</v>
      </c>
      <c r="D3486" s="98">
        <f t="shared" si="393"/>
        <v>12.672457782664061</v>
      </c>
      <c r="E3486" s="98">
        <v>87.887222222222221</v>
      </c>
      <c r="F3486" s="98">
        <f t="shared" si="398"/>
        <v>119.29913774737884</v>
      </c>
      <c r="G3486" s="98">
        <v>3238.1850948513879</v>
      </c>
      <c r="H3486" s="98">
        <v>23.73884548611111</v>
      </c>
      <c r="I3486" s="98">
        <v>991.56111111111113</v>
      </c>
      <c r="J3486" s="98">
        <f t="shared" si="394"/>
        <v>64.148376736111118</v>
      </c>
      <c r="K3486" s="98">
        <v>0</v>
      </c>
      <c r="L3486" s="98">
        <f t="shared" si="395"/>
        <v>375.70959472209319</v>
      </c>
      <c r="M3486" s="98">
        <f t="shared" si="397"/>
        <v>374.14156474222449</v>
      </c>
      <c r="N3486" s="98">
        <v>9257.9608048502596</v>
      </c>
      <c r="O3486" s="98">
        <v>7166.0658333333331</v>
      </c>
      <c r="P3486" s="98">
        <v>395.95861111112765</v>
      </c>
      <c r="Q3486" s="98">
        <v>20.24901638903448</v>
      </c>
      <c r="R3486" s="98">
        <f t="shared" si="399"/>
        <v>21.635849898977401</v>
      </c>
      <c r="S3486" s="98">
        <f t="shared" si="396"/>
        <v>1214.9409833420689</v>
      </c>
      <c r="T3486" s="101">
        <v>12.718671564149748</v>
      </c>
    </row>
    <row r="3487" spans="2:20" x14ac:dyDescent="0.2">
      <c r="B3487" s="100">
        <v>43806.083333333336</v>
      </c>
      <c r="C3487" s="98">
        <v>10.353175823953416</v>
      </c>
      <c r="D3487" s="98">
        <f t="shared" si="393"/>
        <v>12.674876493209318</v>
      </c>
      <c r="E3487" s="98">
        <v>143.07833333333335</v>
      </c>
      <c r="F3487" s="98">
        <f t="shared" si="398"/>
        <v>122.20379052515661</v>
      </c>
      <c r="G3487" s="98">
        <v>9650.5444444444438</v>
      </c>
      <c r="H3487" s="98">
        <v>19.926421440972224</v>
      </c>
      <c r="I3487" s="98">
        <v>2028.0359925921923</v>
      </c>
      <c r="J3487" s="98">
        <f t="shared" si="394"/>
        <v>123.15191189236113</v>
      </c>
      <c r="K3487" s="98">
        <v>0</v>
      </c>
      <c r="L3487" s="98">
        <f t="shared" si="395"/>
        <v>375.56716126448993</v>
      </c>
      <c r="M3487" s="98">
        <f t="shared" si="397"/>
        <v>374.22674597809333</v>
      </c>
      <c r="N3487" s="98">
        <v>8395.9596866861975</v>
      </c>
      <c r="O3487" s="98">
        <v>7160.6083333333336</v>
      </c>
      <c r="P3487" s="98">
        <v>395.82787037038139</v>
      </c>
      <c r="Q3487" s="98">
        <v>20.260709105891486</v>
      </c>
      <c r="R3487" s="98">
        <f t="shared" si="399"/>
        <v>21.555545206318872</v>
      </c>
      <c r="S3487" s="98">
        <f t="shared" si="396"/>
        <v>1215.6425463534893</v>
      </c>
      <c r="T3487" s="101">
        <v>11.567585734880284</v>
      </c>
    </row>
    <row r="3488" spans="2:20" x14ac:dyDescent="0.2">
      <c r="B3488" s="100">
        <v>43806.125</v>
      </c>
      <c r="C3488" s="98">
        <v>9.060535155459398</v>
      </c>
      <c r="D3488" s="98">
        <f t="shared" si="393"/>
        <v>12.670854009922126</v>
      </c>
      <c r="E3488" s="98">
        <v>93.87222222222222</v>
      </c>
      <c r="F3488" s="98">
        <f t="shared" si="398"/>
        <v>120.27410302515661</v>
      </c>
      <c r="G3488" s="98">
        <v>15917.344444444445</v>
      </c>
      <c r="H3488" s="98">
        <v>22.730501302083333</v>
      </c>
      <c r="I3488" s="98">
        <v>3356.5686111111113</v>
      </c>
      <c r="J3488" s="98">
        <f t="shared" si="394"/>
        <v>71.14172092013888</v>
      </c>
      <c r="K3488" s="98">
        <v>0</v>
      </c>
      <c r="L3488" s="98">
        <f t="shared" si="395"/>
        <v>374.89336334390777</v>
      </c>
      <c r="M3488" s="98">
        <f t="shared" si="397"/>
        <v>374.30374956489942</v>
      </c>
      <c r="N3488" s="98">
        <v>7508.3856624348955</v>
      </c>
      <c r="O3488" s="98">
        <v>7161.4666666666662</v>
      </c>
      <c r="P3488" s="98">
        <v>395.31148919750422</v>
      </c>
      <c r="Q3488" s="98">
        <v>20.418125853596461</v>
      </c>
      <c r="R3488" s="98">
        <f t="shared" si="399"/>
        <v>21.464375274346626</v>
      </c>
      <c r="S3488" s="98">
        <f t="shared" si="396"/>
        <v>1225.0875512157877</v>
      </c>
      <c r="T3488" s="101">
        <v>10.312380642046014</v>
      </c>
    </row>
    <row r="3489" spans="2:20" x14ac:dyDescent="0.2">
      <c r="B3489" s="100">
        <v>43806.166666666664</v>
      </c>
      <c r="C3489" s="98">
        <v>8.2178371899212816</v>
      </c>
      <c r="D3489" s="98">
        <f t="shared" si="393"/>
        <v>12.6748488616575</v>
      </c>
      <c r="E3489" s="98">
        <v>130.05638888888888</v>
      </c>
      <c r="F3489" s="98">
        <f t="shared" si="398"/>
        <v>121.36283566404548</v>
      </c>
      <c r="G3489" s="98">
        <v>24017.578267975648</v>
      </c>
      <c r="H3489" s="98">
        <v>23.723654513888889</v>
      </c>
      <c r="I3489" s="98">
        <v>4663.3163888888885</v>
      </c>
      <c r="J3489" s="98">
        <f t="shared" si="394"/>
        <v>106.33273437499999</v>
      </c>
      <c r="K3489" s="98">
        <v>0</v>
      </c>
      <c r="L3489" s="98">
        <f t="shared" si="395"/>
        <v>374.12559393068159</v>
      </c>
      <c r="M3489" s="98">
        <f t="shared" si="397"/>
        <v>374.30974479286459</v>
      </c>
      <c r="N3489" s="98">
        <v>6948.0134484863283</v>
      </c>
      <c r="O3489" s="98">
        <v>7158.2658333333329</v>
      </c>
      <c r="P3489" s="98">
        <v>396.03574074076283</v>
      </c>
      <c r="Q3489" s="98">
        <v>21.910146810081269</v>
      </c>
      <c r="R3489" s="98">
        <f t="shared" si="399"/>
        <v>21.464811855795983</v>
      </c>
      <c r="S3489" s="98">
        <f t="shared" si="396"/>
        <v>1314.6088086048762</v>
      </c>
      <c r="T3489" s="101">
        <v>9.2200279206907076</v>
      </c>
    </row>
    <row r="3490" spans="2:20" x14ac:dyDescent="0.2">
      <c r="B3490" s="100">
        <v>43806.208333333336</v>
      </c>
      <c r="C3490" s="98">
        <v>7.7538284031550093</v>
      </c>
      <c r="D3490" s="98">
        <f t="shared" si="393"/>
        <v>12.67990603173952</v>
      </c>
      <c r="E3490" s="98">
        <v>110.68208333333334</v>
      </c>
      <c r="F3490" s="98">
        <f t="shared" si="398"/>
        <v>121.3841056960966</v>
      </c>
      <c r="G3490" s="98">
        <v>30041.173379632368</v>
      </c>
      <c r="H3490" s="98">
        <v>18.831933593750001</v>
      </c>
      <c r="I3490" s="98">
        <v>5989.6692666673162</v>
      </c>
      <c r="J3490" s="98">
        <f t="shared" si="394"/>
        <v>91.850149739583344</v>
      </c>
      <c r="K3490" s="98">
        <v>0</v>
      </c>
      <c r="L3490" s="98">
        <f t="shared" si="395"/>
        <v>372.65120046203748</v>
      </c>
      <c r="M3490" s="98">
        <f t="shared" si="397"/>
        <v>374.20924989869621</v>
      </c>
      <c r="N3490" s="98">
        <v>6619.9059379069013</v>
      </c>
      <c r="O3490" s="98">
        <v>7151.583333333333</v>
      </c>
      <c r="P3490" s="98">
        <v>395.86722222222221</v>
      </c>
      <c r="Q3490" s="98">
        <v>23.216021760184731</v>
      </c>
      <c r="R3490" s="98">
        <f t="shared" si="399"/>
        <v>21.592606132680118</v>
      </c>
      <c r="S3490" s="98">
        <f t="shared" si="396"/>
        <v>1392.9613056110838</v>
      </c>
      <c r="T3490" s="101">
        <v>8.5662726501674875</v>
      </c>
    </row>
    <row r="3491" spans="2:20" x14ac:dyDescent="0.2">
      <c r="B3491" s="100">
        <v>43806.25</v>
      </c>
      <c r="C3491" s="98">
        <v>7.4452961702437861</v>
      </c>
      <c r="D3491" s="98">
        <f t="shared" si="393"/>
        <v>12.681081873453877</v>
      </c>
      <c r="E3491" s="98">
        <v>74.19638888888889</v>
      </c>
      <c r="F3491" s="98">
        <f t="shared" si="398"/>
        <v>118.72758949239289</v>
      </c>
      <c r="G3491" s="98">
        <v>36300.888261035419</v>
      </c>
      <c r="H3491" s="98">
        <v>23.378081597222224</v>
      </c>
      <c r="I3491" s="98">
        <v>7296.1544444444444</v>
      </c>
      <c r="J3491" s="98">
        <f t="shared" si="394"/>
        <v>50.81830729166667</v>
      </c>
      <c r="K3491" s="98">
        <v>0</v>
      </c>
      <c r="L3491" s="98">
        <f t="shared" si="395"/>
        <v>372.00082777578797</v>
      </c>
      <c r="M3491" s="98">
        <f t="shared" si="397"/>
        <v>374.07818766476908</v>
      </c>
      <c r="N3491" s="98">
        <v>6425.110118001302</v>
      </c>
      <c r="O3491" s="98">
        <v>7153.774166666667</v>
      </c>
      <c r="P3491" s="98">
        <v>395.50953703703152</v>
      </c>
      <c r="Q3491" s="98">
        <v>23.508709261243542</v>
      </c>
      <c r="R3491" s="98">
        <f t="shared" si="399"/>
        <v>21.716855095002092</v>
      </c>
      <c r="S3491" s="98">
        <f t="shared" si="396"/>
        <v>1410.5225556746125</v>
      </c>
      <c r="T3491" s="101">
        <v>8.2667276089475497</v>
      </c>
    </row>
    <row r="3492" spans="2:20" x14ac:dyDescent="0.2">
      <c r="B3492" s="100">
        <v>43806.291666666664</v>
      </c>
      <c r="C3492" s="98">
        <v>7.4706456298298303</v>
      </c>
      <c r="D3492" s="98">
        <f t="shared" si="393"/>
        <v>12.677449637416336</v>
      </c>
      <c r="E3492" s="98">
        <v>140.36000000000001</v>
      </c>
      <c r="F3492" s="98">
        <f t="shared" si="398"/>
        <v>120.16900924547956</v>
      </c>
      <c r="G3492" s="98">
        <v>42556.646273712846</v>
      </c>
      <c r="H3492" s="98">
        <v>21.530371093749999</v>
      </c>
      <c r="I3492" s="98">
        <v>8591.5398555555767</v>
      </c>
      <c r="J3492" s="98">
        <f t="shared" si="394"/>
        <v>118.82962890625001</v>
      </c>
      <c r="K3492" s="98">
        <v>0</v>
      </c>
      <c r="L3492" s="98">
        <f t="shared" si="395"/>
        <v>374.64022829027226</v>
      </c>
      <c r="M3492" s="98">
        <f t="shared" si="397"/>
        <v>374.18447887413043</v>
      </c>
      <c r="N3492" s="98">
        <v>6507.9327225748702</v>
      </c>
      <c r="O3492" s="98">
        <v>7155.9266666666663</v>
      </c>
      <c r="P3492" s="98">
        <v>395.53250000000003</v>
      </c>
      <c r="Q3492" s="98">
        <v>20.892271709727744</v>
      </c>
      <c r="R3492" s="98">
        <f t="shared" si="399"/>
        <v>21.597288422677789</v>
      </c>
      <c r="S3492" s="98">
        <f t="shared" si="396"/>
        <v>1253.5363025836646</v>
      </c>
      <c r="T3492" s="101">
        <v>8.2648328070389105</v>
      </c>
    </row>
    <row r="3493" spans="2:20" x14ac:dyDescent="0.2">
      <c r="B3493" s="100">
        <v>43806.333333333336</v>
      </c>
      <c r="C3493" s="98">
        <v>7.8827186512363552</v>
      </c>
      <c r="D3493" s="98">
        <f t="shared" si="393"/>
        <v>12.636482482274511</v>
      </c>
      <c r="E3493" s="98">
        <v>80.923425925903857</v>
      </c>
      <c r="F3493" s="98">
        <f t="shared" si="398"/>
        <v>118.56586495535517</v>
      </c>
      <c r="G3493" s="98">
        <v>48324.403914140064</v>
      </c>
      <c r="H3493" s="98">
        <v>20.643424479166665</v>
      </c>
      <c r="I3493" s="98">
        <v>9905.1824897130336</v>
      </c>
      <c r="J3493" s="98">
        <f t="shared" si="394"/>
        <v>60.280001446737188</v>
      </c>
      <c r="K3493" s="98">
        <v>0</v>
      </c>
      <c r="L3493" s="98">
        <f t="shared" si="395"/>
        <v>376.01199772060744</v>
      </c>
      <c r="M3493" s="98">
        <f t="shared" si="397"/>
        <v>374.30648566334298</v>
      </c>
      <c r="N3493" s="98">
        <v>6812.4465966796879</v>
      </c>
      <c r="O3493" s="98">
        <v>7152.5349999999999</v>
      </c>
      <c r="P3493" s="98">
        <v>395.66262345678274</v>
      </c>
      <c r="Q3493" s="98">
        <v>19.650625736175311</v>
      </c>
      <c r="R3493" s="98">
        <f t="shared" si="399"/>
        <v>21.47411393799193</v>
      </c>
      <c r="S3493" s="98">
        <f t="shared" si="396"/>
        <v>1179.0375441705187</v>
      </c>
      <c r="T3493" s="101">
        <v>8.5295689296248991</v>
      </c>
    </row>
    <row r="3494" spans="2:20" x14ac:dyDescent="0.2">
      <c r="B3494" s="100">
        <v>43806.375</v>
      </c>
      <c r="C3494" s="98">
        <v>9.2981146351496378</v>
      </c>
      <c r="D3494" s="98">
        <f t="shared" si="393"/>
        <v>12.496289658536293</v>
      </c>
      <c r="E3494" s="98">
        <v>141.21333333333334</v>
      </c>
      <c r="F3494" s="98">
        <f t="shared" si="398"/>
        <v>119.4025779183181</v>
      </c>
      <c r="G3494" s="98">
        <v>55481.563787036706</v>
      </c>
      <c r="H3494" s="98">
        <v>23.441254340277776</v>
      </c>
      <c r="I3494" s="98">
        <v>11200.720833333333</v>
      </c>
      <c r="J3494" s="98">
        <f t="shared" si="394"/>
        <v>117.77207899305556</v>
      </c>
      <c r="K3494" s="98">
        <v>0</v>
      </c>
      <c r="L3494" s="98">
        <f t="shared" si="395"/>
        <v>374.19103386008902</v>
      </c>
      <c r="M3494" s="98">
        <f t="shared" si="397"/>
        <v>374.38217413111141</v>
      </c>
      <c r="N3494" s="98">
        <v>7716.332986653646</v>
      </c>
      <c r="O3494" s="98">
        <v>7159.7049999999999</v>
      </c>
      <c r="P3494" s="98">
        <v>395.87388888888887</v>
      </c>
      <c r="Q3494" s="98">
        <v>21.682855028799839</v>
      </c>
      <c r="R3494" s="98">
        <f t="shared" si="399"/>
        <v>21.404146920839722</v>
      </c>
      <c r="S3494" s="98">
        <f t="shared" si="396"/>
        <v>1300.9713017279903</v>
      </c>
      <c r="T3494" s="101">
        <v>9.3804422186046015</v>
      </c>
    </row>
    <row r="3495" spans="2:20" x14ac:dyDescent="0.2">
      <c r="B3495" s="100">
        <v>43806.416666666664</v>
      </c>
      <c r="C3495" s="98">
        <v>12.262742225858901</v>
      </c>
      <c r="D3495" s="98">
        <f t="shared" si="393"/>
        <v>12.320347022220119</v>
      </c>
      <c r="E3495" s="98">
        <v>86.24722222222222</v>
      </c>
      <c r="F3495" s="98">
        <f t="shared" si="398"/>
        <v>119.01620060350329</v>
      </c>
      <c r="G3495" s="98">
        <v>61820.294444444444</v>
      </c>
      <c r="H3495" s="98">
        <v>18.888585069444446</v>
      </c>
      <c r="I3495" s="98">
        <v>12508.996111111112</v>
      </c>
      <c r="J3495" s="98">
        <f t="shared" si="394"/>
        <v>67.358637152777774</v>
      </c>
      <c r="K3495" s="98">
        <v>0</v>
      </c>
      <c r="L3495" s="98">
        <f t="shared" si="395"/>
        <v>373.1646796421831</v>
      </c>
      <c r="M3495" s="98">
        <f t="shared" si="397"/>
        <v>374.26359422749027</v>
      </c>
      <c r="N3495" s="98">
        <v>9680.1643286132821</v>
      </c>
      <c r="O3495" s="98">
        <v>7168.3833333333332</v>
      </c>
      <c r="P3495" s="98">
        <v>395.83472222222224</v>
      </c>
      <c r="Q3495" s="98">
        <v>22.670042580039137</v>
      </c>
      <c r="R3495" s="98">
        <f t="shared" si="399"/>
        <v>21.511334077548184</v>
      </c>
      <c r="S3495" s="98">
        <f t="shared" si="396"/>
        <v>1360.2025548023482</v>
      </c>
      <c r="T3495" s="101">
        <v>11.621608762187728</v>
      </c>
    </row>
    <row r="3496" spans="2:20" x14ac:dyDescent="0.2">
      <c r="B3496" s="100">
        <v>43806.458333333336</v>
      </c>
      <c r="C3496" s="98">
        <v>14.570260888441311</v>
      </c>
      <c r="D3496" s="98">
        <f t="shared" si="393"/>
        <v>12.227176215199469</v>
      </c>
      <c r="E3496" s="98">
        <v>120.96444444444444</v>
      </c>
      <c r="F3496" s="98">
        <f t="shared" si="398"/>
        <v>119.22250268683665</v>
      </c>
      <c r="G3496" s="98">
        <v>69173.19244639251</v>
      </c>
      <c r="H3496" s="98">
        <v>23.555566406250001</v>
      </c>
      <c r="I3496" s="98">
        <v>13828.642021606962</v>
      </c>
      <c r="J3496" s="98">
        <f t="shared" si="394"/>
        <v>97.408878038194445</v>
      </c>
      <c r="K3496" s="98">
        <v>0</v>
      </c>
      <c r="L3496" s="98">
        <f t="shared" si="395"/>
        <v>374.75510192785561</v>
      </c>
      <c r="M3496" s="98">
        <f t="shared" si="397"/>
        <v>374.23876170363701</v>
      </c>
      <c r="N3496" s="98">
        <v>11257.65650797526</v>
      </c>
      <c r="O3496" s="98">
        <v>7381.31</v>
      </c>
      <c r="P3496" s="98">
        <v>395.81416666666667</v>
      </c>
      <c r="Q3496" s="98">
        <v>21.059064738811042</v>
      </c>
      <c r="R3496" s="98">
        <f t="shared" si="399"/>
        <v>21.530298545845941</v>
      </c>
      <c r="S3496" s="98">
        <f t="shared" si="396"/>
        <v>1263.5438843286624</v>
      </c>
      <c r="T3496" s="101">
        <v>14.192706179398423</v>
      </c>
    </row>
    <row r="3497" spans="2:20" x14ac:dyDescent="0.2">
      <c r="B3497" s="100">
        <v>43806.5</v>
      </c>
      <c r="C3497" s="98">
        <v>16.032742298973933</v>
      </c>
      <c r="D3497" s="98">
        <f t="shared" si="393"/>
        <v>12.216960710477032</v>
      </c>
      <c r="E3497" s="98">
        <v>110.77077777779765</v>
      </c>
      <c r="F3497" s="98">
        <f t="shared" si="398"/>
        <v>118.53811545138764</v>
      </c>
      <c r="G3497" s="98">
        <v>74811.413194444438</v>
      </c>
      <c r="H3497" s="98">
        <v>23.520296223958333</v>
      </c>
      <c r="I3497" s="98">
        <v>15127.316944444445</v>
      </c>
      <c r="J3497" s="98">
        <f t="shared" si="394"/>
        <v>87.250481553839307</v>
      </c>
      <c r="K3497" s="98">
        <v>0</v>
      </c>
      <c r="L3497" s="98">
        <f t="shared" si="395"/>
        <v>376.24520298658564</v>
      </c>
      <c r="M3497" s="98">
        <f t="shared" si="397"/>
        <v>374.26150611184357</v>
      </c>
      <c r="N3497" s="98">
        <v>12007.602602539062</v>
      </c>
      <c r="O3497" s="98">
        <v>7798.7250000000004</v>
      </c>
      <c r="P3497" s="98">
        <v>395.862870370547</v>
      </c>
      <c r="Q3497" s="98">
        <v>19.617667383961379</v>
      </c>
      <c r="R3497" s="98">
        <f t="shared" si="399"/>
        <v>21.511751668511398</v>
      </c>
      <c r="S3497" s="98">
        <f t="shared" si="396"/>
        <v>1177.0600430376828</v>
      </c>
      <c r="T3497" s="101">
        <v>15.787334151362819</v>
      </c>
    </row>
    <row r="3498" spans="2:20" x14ac:dyDescent="0.2">
      <c r="B3498" s="100">
        <v>43806.541666666664</v>
      </c>
      <c r="C3498" s="98">
        <v>16.319248356113416</v>
      </c>
      <c r="D3498" s="98">
        <f t="shared" si="393"/>
        <v>12.226123837783154</v>
      </c>
      <c r="E3498" s="98">
        <v>88.23555555555555</v>
      </c>
      <c r="F3498" s="98">
        <f t="shared" si="398"/>
        <v>118.7569131944432</v>
      </c>
      <c r="G3498" s="98">
        <v>82025.34113475481</v>
      </c>
      <c r="H3498" s="98">
        <v>18.953125</v>
      </c>
      <c r="I3498" s="98">
        <v>16446.34914444463</v>
      </c>
      <c r="J3498" s="98">
        <f t="shared" si="394"/>
        <v>69.28243055555555</v>
      </c>
      <c r="K3498" s="98">
        <v>0</v>
      </c>
      <c r="L3498" s="98">
        <f t="shared" si="395"/>
        <v>374.30188805483277</v>
      </c>
      <c r="M3498" s="98">
        <f t="shared" si="397"/>
        <v>374.28071859653443</v>
      </c>
      <c r="N3498" s="98">
        <v>12192.740947265625</v>
      </c>
      <c r="O3498" s="98">
        <v>7928.3924999999999</v>
      </c>
      <c r="P3498" s="98">
        <v>395.69055555555553</v>
      </c>
      <c r="Q3498" s="98">
        <v>21.38866750072274</v>
      </c>
      <c r="R3498" s="98">
        <f t="shared" si="399"/>
        <v>21.479186560363498</v>
      </c>
      <c r="S3498" s="98">
        <f t="shared" si="396"/>
        <v>1283.3200500433643</v>
      </c>
      <c r="T3498" s="101">
        <v>16.328886597103363</v>
      </c>
    </row>
    <row r="3499" spans="2:20" x14ac:dyDescent="0.2">
      <c r="B3499" s="100">
        <v>43806.583333333336</v>
      </c>
      <c r="C3499" s="98">
        <v>16.374232175085798</v>
      </c>
      <c r="D3499" s="98">
        <f t="shared" si="393"/>
        <v>12.264833243166651</v>
      </c>
      <c r="E3499" s="98">
        <v>142.65416666666667</v>
      </c>
      <c r="F3499" s="98">
        <f t="shared" si="398"/>
        <v>118.7078506944432</v>
      </c>
      <c r="G3499" s="98">
        <v>88087.203418805861</v>
      </c>
      <c r="H3499" s="98">
        <v>23.609754774305557</v>
      </c>
      <c r="I3499" s="98">
        <v>17754.195277777777</v>
      </c>
      <c r="J3499" s="98">
        <f t="shared" si="394"/>
        <v>119.04441189236111</v>
      </c>
      <c r="K3499" s="98">
        <v>0</v>
      </c>
      <c r="L3499" s="98">
        <f t="shared" si="395"/>
        <v>372.69902964372602</v>
      </c>
      <c r="M3499" s="98">
        <f t="shared" si="397"/>
        <v>374.26107990477658</v>
      </c>
      <c r="N3499" s="98">
        <v>12262.543011067708</v>
      </c>
      <c r="O3499" s="98">
        <v>7966.9483333333337</v>
      </c>
      <c r="P3499" s="98">
        <v>395.79722222222222</v>
      </c>
      <c r="Q3499" s="98">
        <v>23.098192578496203</v>
      </c>
      <c r="R3499" s="98">
        <f t="shared" si="399"/>
        <v>21.497026769611143</v>
      </c>
      <c r="S3499" s="98">
        <f t="shared" si="396"/>
        <v>1385.8915547097722</v>
      </c>
      <c r="T3499" s="101">
        <v>16.635905092203885</v>
      </c>
    </row>
    <row r="3500" spans="2:20" x14ac:dyDescent="0.2">
      <c r="B3500" s="100">
        <v>43806.625</v>
      </c>
      <c r="C3500" s="98">
        <v>16.016353083337243</v>
      </c>
      <c r="D3500" s="98">
        <f t="shared" si="393"/>
        <v>12.300872396973995</v>
      </c>
      <c r="E3500" s="98">
        <v>82.065555555555562</v>
      </c>
      <c r="F3500" s="98">
        <f t="shared" si="398"/>
        <v>116.74854513888762</v>
      </c>
      <c r="G3500" s="98">
        <v>94623.196839079596</v>
      </c>
      <c r="H3500" s="98">
        <v>19.968619791666665</v>
      </c>
      <c r="I3500" s="98">
        <v>19069.663240740465</v>
      </c>
      <c r="J3500" s="98">
        <f t="shared" si="394"/>
        <v>62.096935763888894</v>
      </c>
      <c r="K3500" s="98">
        <v>0</v>
      </c>
      <c r="L3500" s="98">
        <f t="shared" si="395"/>
        <v>373.64737182454104</v>
      </c>
      <c r="M3500" s="98">
        <f t="shared" si="397"/>
        <v>374.19849090672295</v>
      </c>
      <c r="N3500" s="98">
        <v>12041.126185709636</v>
      </c>
      <c r="O3500" s="98">
        <v>7838.1925000000001</v>
      </c>
      <c r="P3500" s="98">
        <v>395.97018518517416</v>
      </c>
      <c r="Q3500" s="98">
        <v>22.32281336063312</v>
      </c>
      <c r="R3500" s="98">
        <f t="shared" si="399"/>
        <v>21.564854965195153</v>
      </c>
      <c r="S3500" s="98">
        <f t="shared" si="396"/>
        <v>1339.3688016379872</v>
      </c>
      <c r="T3500" s="101">
        <v>16.583564082591845</v>
      </c>
    </row>
    <row r="3501" spans="2:20" x14ac:dyDescent="0.2">
      <c r="B3501" s="100">
        <v>43806.666666666664</v>
      </c>
      <c r="C3501" s="98">
        <v>15.417041008737352</v>
      </c>
      <c r="D3501" s="98">
        <f t="shared" si="393"/>
        <v>12.331382481393334</v>
      </c>
      <c r="E3501" s="98">
        <v>112.93027777777777</v>
      </c>
      <c r="F3501" s="98">
        <f t="shared" si="398"/>
        <v>116.93399652777651</v>
      </c>
      <c r="G3501" s="98">
        <v>99769.317592591629</v>
      </c>
      <c r="H3501" s="98">
        <v>23.154796006944444</v>
      </c>
      <c r="I3501" s="98">
        <v>20407.490267095302</v>
      </c>
      <c r="J3501" s="98">
        <f t="shared" si="394"/>
        <v>89.775481770833323</v>
      </c>
      <c r="K3501" s="98">
        <v>0</v>
      </c>
      <c r="L3501" s="98">
        <f t="shared" si="395"/>
        <v>373.90309994836645</v>
      </c>
      <c r="M3501" s="98">
        <f t="shared" si="397"/>
        <v>374.10266205783819</v>
      </c>
      <c r="N3501" s="98">
        <v>11684.597824707031</v>
      </c>
      <c r="O3501" s="98">
        <v>7599.86</v>
      </c>
      <c r="P3501" s="98">
        <v>395.7022883597844</v>
      </c>
      <c r="Q3501" s="98">
        <v>21.799188411417934</v>
      </c>
      <c r="R3501" s="98">
        <f t="shared" si="399"/>
        <v>21.653012958700547</v>
      </c>
      <c r="S3501" s="98">
        <f t="shared" si="396"/>
        <v>1307.9513046850759</v>
      </c>
      <c r="T3501" s="101">
        <v>16.142324417501094</v>
      </c>
    </row>
    <row r="3502" spans="2:20" x14ac:dyDescent="0.2">
      <c r="B3502" s="100">
        <v>43806.708333333336</v>
      </c>
      <c r="C3502" s="98">
        <v>15.335970326885581</v>
      </c>
      <c r="D3502" s="98">
        <f t="shared" si="393"/>
        <v>12.376055387247648</v>
      </c>
      <c r="E3502" s="98">
        <v>77.343055555555551</v>
      </c>
      <c r="F3502" s="98">
        <f t="shared" si="398"/>
        <v>112.78703279320843</v>
      </c>
      <c r="G3502" s="98">
        <v>107016.13546296199</v>
      </c>
      <c r="H3502" s="98">
        <v>24.241525607638888</v>
      </c>
      <c r="I3502" s="98">
        <v>21739.451944444445</v>
      </c>
      <c r="J3502" s="98">
        <f t="shared" si="394"/>
        <v>53.10152994791666</v>
      </c>
      <c r="K3502" s="98">
        <v>0</v>
      </c>
      <c r="L3502" s="98">
        <f t="shared" si="395"/>
        <v>376.33519990671016</v>
      </c>
      <c r="M3502" s="98">
        <f t="shared" si="397"/>
        <v>374.14885277750841</v>
      </c>
      <c r="N3502" s="98">
        <v>11647.878591308594</v>
      </c>
      <c r="O3502" s="98">
        <v>7577.7183333333332</v>
      </c>
      <c r="P3502" s="98">
        <v>395.99200617284413</v>
      </c>
      <c r="Q3502" s="98">
        <v>19.656806266133984</v>
      </c>
      <c r="R3502" s="98">
        <f t="shared" si="399"/>
        <v>21.62227105590431</v>
      </c>
      <c r="S3502" s="98">
        <f t="shared" si="396"/>
        <v>1179.4083759680391</v>
      </c>
      <c r="T3502" s="101">
        <v>15.827094730014343</v>
      </c>
    </row>
    <row r="3503" spans="2:20" x14ac:dyDescent="0.2">
      <c r="B3503" s="100">
        <v>43806.75</v>
      </c>
      <c r="C3503" s="98">
        <v>15.13931589603424</v>
      </c>
      <c r="D3503" s="98">
        <f t="shared" si="393"/>
        <v>12.412088218373889</v>
      </c>
      <c r="E3503" s="98">
        <v>154.05472222222221</v>
      </c>
      <c r="F3503" s="98">
        <f t="shared" si="398"/>
        <v>115.16961381172693</v>
      </c>
      <c r="G3503" s="98">
        <v>112909.87056737476</v>
      </c>
      <c r="H3503" s="98">
        <v>19.371055772569445</v>
      </c>
      <c r="I3503" s="98">
        <v>23080.096296297146</v>
      </c>
      <c r="J3503" s="98">
        <f t="shared" si="394"/>
        <v>134.68366644965278</v>
      </c>
      <c r="K3503" s="98">
        <v>0</v>
      </c>
      <c r="L3503" s="98">
        <f t="shared" si="395"/>
        <v>376.31367287042241</v>
      </c>
      <c r="M3503" s="98">
        <f t="shared" si="397"/>
        <v>374.26814329544919</v>
      </c>
      <c r="N3503" s="98">
        <v>11436.710852050781</v>
      </c>
      <c r="O3503" s="98">
        <v>7460.9508333333333</v>
      </c>
      <c r="P3503" s="98">
        <v>395.8077777777778</v>
      </c>
      <c r="Q3503" s="98">
        <v>19.494104907355375</v>
      </c>
      <c r="R3503" s="98">
        <f t="shared" si="399"/>
        <v>21.499114797222799</v>
      </c>
      <c r="S3503" s="98">
        <f t="shared" si="396"/>
        <v>1169.6462944413224</v>
      </c>
      <c r="T3503" s="101">
        <v>15.562915386226441</v>
      </c>
    </row>
    <row r="3504" spans="2:20" x14ac:dyDescent="0.2">
      <c r="B3504" s="100">
        <v>43806.791666666664</v>
      </c>
      <c r="C3504" s="98">
        <v>15.223743383619521</v>
      </c>
      <c r="D3504" s="98">
        <f t="shared" si="393"/>
        <v>12.452188197056396</v>
      </c>
      <c r="E3504" s="98">
        <v>91.198703703698186</v>
      </c>
      <c r="F3504" s="98">
        <f t="shared" si="398"/>
        <v>112.67431674382546</v>
      </c>
      <c r="G3504" s="98">
        <v>120363.02339506308</v>
      </c>
      <c r="H3504" s="98">
        <v>24.139322916666668</v>
      </c>
      <c r="I3504" s="98">
        <v>24416.554444444446</v>
      </c>
      <c r="J3504" s="98">
        <f t="shared" si="394"/>
        <v>67.059380787031515</v>
      </c>
      <c r="K3504" s="98">
        <v>0</v>
      </c>
      <c r="L3504" s="98">
        <f t="shared" si="395"/>
        <v>373.09147128817938</v>
      </c>
      <c r="M3504" s="98">
        <f t="shared" si="397"/>
        <v>374.3156283446051</v>
      </c>
      <c r="N3504" s="98">
        <v>11472.330288085937</v>
      </c>
      <c r="O3504" s="98">
        <v>7476.520833333333</v>
      </c>
      <c r="P3504" s="98">
        <v>395.30055555555555</v>
      </c>
      <c r="Q3504" s="98">
        <v>22.209084267376198</v>
      </c>
      <c r="R3504" s="98">
        <f t="shared" si="399"/>
        <v>21.437808374611304</v>
      </c>
      <c r="S3504" s="98">
        <f t="shared" si="396"/>
        <v>1332.545056042572</v>
      </c>
      <c r="T3504" s="101">
        <v>15.426704725907896</v>
      </c>
    </row>
    <row r="3505" spans="2:20" x14ac:dyDescent="0.2">
      <c r="B3505" s="100">
        <v>43806.833333333336</v>
      </c>
      <c r="C3505" s="98">
        <v>14.471256594128079</v>
      </c>
      <c r="D3505" s="98">
        <f t="shared" si="393"/>
        <v>12.459775706940173</v>
      </c>
      <c r="E3505" s="98">
        <v>132.995</v>
      </c>
      <c r="F3505" s="98">
        <f t="shared" si="398"/>
        <v>113.9803699845662</v>
      </c>
      <c r="G3505" s="98">
        <v>127560.73287962958</v>
      </c>
      <c r="H3505" s="98">
        <v>22.05827365451389</v>
      </c>
      <c r="I3505" s="98">
        <v>25744.139259259104</v>
      </c>
      <c r="J3505" s="98">
        <f t="shared" si="394"/>
        <v>110.93672634548611</v>
      </c>
      <c r="K3505" s="98">
        <v>0</v>
      </c>
      <c r="L3505" s="98">
        <f t="shared" si="395"/>
        <v>373.14075377379231</v>
      </c>
      <c r="M3505" s="98">
        <f t="shared" si="397"/>
        <v>374.3387954973926</v>
      </c>
      <c r="N3505" s="98">
        <v>11165.927837727864</v>
      </c>
      <c r="O3505" s="98">
        <v>7341.6558333333332</v>
      </c>
      <c r="P3505" s="98">
        <v>395.49518518519068</v>
      </c>
      <c r="Q3505" s="98">
        <v>22.354431411398366</v>
      </c>
      <c r="R3505" s="98">
        <f t="shared" si="399"/>
        <v>21.405690604540002</v>
      </c>
      <c r="S3505" s="98">
        <f t="shared" si="396"/>
        <v>1341.265884683902</v>
      </c>
      <c r="T3505" s="101">
        <v>15.406597263787924</v>
      </c>
    </row>
    <row r="3506" spans="2:20" x14ac:dyDescent="0.2">
      <c r="B3506" s="100">
        <v>43806.875</v>
      </c>
      <c r="C3506" s="98">
        <v>13.624208363075223</v>
      </c>
      <c r="D3506" s="98">
        <f t="shared" si="393"/>
        <v>12.449590427800494</v>
      </c>
      <c r="E3506" s="98">
        <v>96.697222222222223</v>
      </c>
      <c r="F3506" s="98">
        <f t="shared" si="398"/>
        <v>112.2335875771588</v>
      </c>
      <c r="G3506" s="98">
        <v>133635.23333333334</v>
      </c>
      <c r="H3506" s="98">
        <v>21.297878689236111</v>
      </c>
      <c r="I3506" s="98">
        <v>27086.834038462108</v>
      </c>
      <c r="J3506" s="98">
        <f t="shared" si="394"/>
        <v>75.399343532986109</v>
      </c>
      <c r="K3506" s="98">
        <v>0</v>
      </c>
      <c r="L3506" s="98">
        <f t="shared" si="395"/>
        <v>372.61395130262611</v>
      </c>
      <c r="M3506" s="98">
        <f t="shared" si="397"/>
        <v>374.22449354369854</v>
      </c>
      <c r="N3506" s="98">
        <v>10569.952483723959</v>
      </c>
      <c r="O3506" s="98">
        <v>7212.4049999999997</v>
      </c>
      <c r="P3506" s="98">
        <v>395.77132716048925</v>
      </c>
      <c r="Q3506" s="98">
        <v>23.157375857863162</v>
      </c>
      <c r="R3506" s="98">
        <f t="shared" si="399"/>
        <v>21.517354955353056</v>
      </c>
      <c r="S3506" s="98">
        <f t="shared" si="396"/>
        <v>1389.4425514717898</v>
      </c>
      <c r="T3506" s="101">
        <v>14.541129852242561</v>
      </c>
    </row>
    <row r="3507" spans="2:20" x14ac:dyDescent="0.2">
      <c r="B3507" s="100">
        <v>43806.916666666664</v>
      </c>
      <c r="C3507" s="98">
        <v>13.366497910639477</v>
      </c>
      <c r="D3507" s="98">
        <f t="shared" si="393"/>
        <v>12.448167916740877</v>
      </c>
      <c r="E3507" s="98">
        <v>128.23240740736327</v>
      </c>
      <c r="F3507" s="98">
        <f t="shared" si="398"/>
        <v>112.09135378086178</v>
      </c>
      <c r="G3507" s="98">
        <v>141733.65818318262</v>
      </c>
      <c r="H3507" s="98">
        <v>24.235340711805556</v>
      </c>
      <c r="I3507" s="98">
        <v>28420.404999999999</v>
      </c>
      <c r="J3507" s="98">
        <f t="shared" si="394"/>
        <v>103.99706669555772</v>
      </c>
      <c r="K3507" s="98">
        <v>0</v>
      </c>
      <c r="L3507" s="98">
        <f t="shared" si="395"/>
        <v>375.00896202832462</v>
      </c>
      <c r="M3507" s="98">
        <f t="shared" si="397"/>
        <v>374.21133410703237</v>
      </c>
      <c r="N3507" s="98">
        <v>10457.135131835938</v>
      </c>
      <c r="O3507" s="98">
        <v>7187.1916666666666</v>
      </c>
      <c r="P3507" s="98">
        <v>395.9171296296517</v>
      </c>
      <c r="Q3507" s="98">
        <v>20.908167601327101</v>
      </c>
      <c r="R3507" s="98">
        <f t="shared" si="399"/>
        <v>21.528269021650193</v>
      </c>
      <c r="S3507" s="98">
        <f t="shared" si="396"/>
        <v>1254.4900560796261</v>
      </c>
      <c r="T3507" s="101">
        <v>14.060021210332634</v>
      </c>
    </row>
    <row r="3508" spans="2:20" x14ac:dyDescent="0.2">
      <c r="B3508" s="100">
        <v>43806.958333333336</v>
      </c>
      <c r="C3508" s="98">
        <v>12.997958219316271</v>
      </c>
      <c r="D3508" s="98">
        <f t="shared" ref="D3508:D3571" si="400">AVERAGE(C3485:C3508)</f>
        <v>12.452783097010039</v>
      </c>
      <c r="E3508" s="98">
        <v>119.41944444446101</v>
      </c>
      <c r="F3508" s="98">
        <f t="shared" si="398"/>
        <v>112.92563233024543</v>
      </c>
      <c r="G3508" s="98">
        <v>147558.13596792432</v>
      </c>
      <c r="H3508" s="98">
        <v>19.350613064236111</v>
      </c>
      <c r="I3508" s="98">
        <v>29758.189814814992</v>
      </c>
      <c r="J3508" s="98">
        <f t="shared" si="394"/>
        <v>100.06883138022489</v>
      </c>
      <c r="K3508" s="98">
        <v>0</v>
      </c>
      <c r="L3508" s="98">
        <f t="shared" si="395"/>
        <v>373.50368660610582</v>
      </c>
      <c r="M3508" s="98">
        <f t="shared" si="397"/>
        <v>374.22346529172938</v>
      </c>
      <c r="N3508" s="98">
        <v>10132.727980143229</v>
      </c>
      <c r="O3508" s="98">
        <v>7203.7541666666666</v>
      </c>
      <c r="P3508" s="98">
        <v>395.40111111111111</v>
      </c>
      <c r="Q3508" s="98">
        <v>21.897424505005279</v>
      </c>
      <c r="R3508" s="98">
        <f t="shared" si="399"/>
        <v>21.497492003619836</v>
      </c>
      <c r="S3508" s="98">
        <f t="shared" si="396"/>
        <v>1313.8454703003167</v>
      </c>
      <c r="T3508" s="101">
        <v>13.688575941986509</v>
      </c>
    </row>
    <row r="3509" spans="2:20" x14ac:dyDescent="0.2">
      <c r="B3509" s="100">
        <v>43807</v>
      </c>
      <c r="C3509" s="98">
        <v>12.611541825591122</v>
      </c>
      <c r="D3509" s="98">
        <f t="shared" si="400"/>
        <v>12.45586348281334</v>
      </c>
      <c r="E3509" s="98">
        <v>90.587361111111107</v>
      </c>
      <c r="F3509" s="98">
        <f t="shared" si="398"/>
        <v>109.86105478394911</v>
      </c>
      <c r="G3509" s="98">
        <v>155242.60486111112</v>
      </c>
      <c r="H3509" s="98">
        <v>24.071647135416665</v>
      </c>
      <c r="I3509" s="98">
        <v>31096.699074072374</v>
      </c>
      <c r="J3509" s="98">
        <f t="shared" si="394"/>
        <v>66.515713975694439</v>
      </c>
      <c r="K3509" s="98">
        <v>0</v>
      </c>
      <c r="L3509" s="98">
        <f t="shared" si="395"/>
        <v>373.7567757489532</v>
      </c>
      <c r="M3509" s="98">
        <f t="shared" si="397"/>
        <v>374.26132703846542</v>
      </c>
      <c r="N3509" s="98">
        <v>9816.4487394205735</v>
      </c>
      <c r="O3509" s="98">
        <v>7173.1708333333336</v>
      </c>
      <c r="P3509" s="98">
        <v>395.40787037036483</v>
      </c>
      <c r="Q3509" s="98">
        <v>21.651094621411627</v>
      </c>
      <c r="R3509" s="98">
        <f t="shared" si="399"/>
        <v>21.461358651945307</v>
      </c>
      <c r="S3509" s="98">
        <f t="shared" si="396"/>
        <v>1299.0656772846976</v>
      </c>
      <c r="T3509" s="101">
        <v>13.349312433734692</v>
      </c>
    </row>
    <row r="3510" spans="2:20" x14ac:dyDescent="0.2">
      <c r="B3510" s="100">
        <v>43807.041666666664</v>
      </c>
      <c r="C3510" s="98">
        <v>11.704543232247234</v>
      </c>
      <c r="D3510" s="98">
        <f t="shared" si="400"/>
        <v>12.456241976959726</v>
      </c>
      <c r="E3510" s="98">
        <v>150.56055555555557</v>
      </c>
      <c r="F3510" s="98">
        <f t="shared" si="398"/>
        <v>112.47244367283803</v>
      </c>
      <c r="G3510" s="98">
        <v>4918.8586956522204</v>
      </c>
      <c r="H3510" s="98">
        <v>23.948670789930556</v>
      </c>
      <c r="I3510" s="98">
        <v>923.28083333333336</v>
      </c>
      <c r="J3510" s="98">
        <f t="shared" si="394"/>
        <v>126.61188476562501</v>
      </c>
      <c r="K3510" s="98">
        <v>0</v>
      </c>
      <c r="L3510" s="98">
        <f t="shared" si="395"/>
        <v>372.95083862616781</v>
      </c>
      <c r="M3510" s="98">
        <f t="shared" si="397"/>
        <v>374.14637886780184</v>
      </c>
      <c r="N3510" s="98">
        <v>9175.8972949218751</v>
      </c>
      <c r="O3510" s="98">
        <v>7158.6733333333332</v>
      </c>
      <c r="P3510" s="98">
        <v>395.81302706551219</v>
      </c>
      <c r="Q3510" s="98">
        <v>22.862188439344365</v>
      </c>
      <c r="R3510" s="98">
        <f t="shared" si="399"/>
        <v>21.570240820708225</v>
      </c>
      <c r="S3510" s="98">
        <f t="shared" si="396"/>
        <v>1371.7313063606618</v>
      </c>
      <c r="T3510" s="101">
        <v>12.646766930686104</v>
      </c>
    </row>
    <row r="3511" spans="2:20" x14ac:dyDescent="0.2">
      <c r="B3511" s="100">
        <v>43807.083333333336</v>
      </c>
      <c r="C3511" s="98">
        <v>10.287892143375034</v>
      </c>
      <c r="D3511" s="98">
        <f t="shared" si="400"/>
        <v>12.453521823602294</v>
      </c>
      <c r="E3511" s="98">
        <v>80.815555555555562</v>
      </c>
      <c r="F3511" s="98">
        <f t="shared" si="398"/>
        <v>109.87816126543062</v>
      </c>
      <c r="G3511" s="98">
        <v>11005.644444444444</v>
      </c>
      <c r="H3511" s="98">
        <v>19.259809027777777</v>
      </c>
      <c r="I3511" s="98">
        <v>1974.2418037017187</v>
      </c>
      <c r="J3511" s="98">
        <f t="shared" si="394"/>
        <v>61.555746527777785</v>
      </c>
      <c r="K3511" s="98">
        <v>0</v>
      </c>
      <c r="L3511" s="98">
        <f t="shared" si="395"/>
        <v>374.59261289121196</v>
      </c>
      <c r="M3511" s="98">
        <f t="shared" si="397"/>
        <v>374.105772685582</v>
      </c>
      <c r="N3511" s="98">
        <v>8366.6632548014331</v>
      </c>
      <c r="O3511" s="98">
        <v>7160.2</v>
      </c>
      <c r="P3511" s="98">
        <v>395.72490740736328</v>
      </c>
      <c r="Q3511" s="98">
        <v>21.132294516151305</v>
      </c>
      <c r="R3511" s="98">
        <f t="shared" si="399"/>
        <v>21.606556879469053</v>
      </c>
      <c r="S3511" s="98">
        <f t="shared" si="396"/>
        <v>1267.9376709690782</v>
      </c>
      <c r="T3511" s="101">
        <v>11.545617707255394</v>
      </c>
    </row>
    <row r="3512" spans="2:20" x14ac:dyDescent="0.2">
      <c r="B3512" s="100">
        <v>43807.125</v>
      </c>
      <c r="C3512" s="98">
        <v>9.3101020352045687</v>
      </c>
      <c r="D3512" s="98">
        <f t="shared" si="400"/>
        <v>12.463920443591677</v>
      </c>
      <c r="E3512" s="98">
        <v>137.75333333333333</v>
      </c>
      <c r="F3512" s="98">
        <f t="shared" si="398"/>
        <v>111.70654089506029</v>
      </c>
      <c r="G3512" s="98">
        <v>17896.715472221756</v>
      </c>
      <c r="H3512" s="98">
        <v>23.913433159722221</v>
      </c>
      <c r="I3512" s="98">
        <v>3294.3005555555555</v>
      </c>
      <c r="J3512" s="98">
        <f t="shared" si="394"/>
        <v>113.83990017361111</v>
      </c>
      <c r="K3512" s="98">
        <v>0</v>
      </c>
      <c r="L3512" s="98">
        <f t="shared" si="395"/>
        <v>376.00621456304356</v>
      </c>
      <c r="M3512" s="98">
        <f t="shared" si="397"/>
        <v>374.15214148637938</v>
      </c>
      <c r="N3512" s="98">
        <v>7654.7882641601564</v>
      </c>
      <c r="O3512" s="98">
        <v>7159.5749999999998</v>
      </c>
      <c r="P3512" s="98">
        <v>395.60777777777776</v>
      </c>
      <c r="Q3512" s="98">
        <v>19.601563214734195</v>
      </c>
      <c r="R3512" s="98">
        <f t="shared" si="399"/>
        <v>21.572533436183122</v>
      </c>
      <c r="S3512" s="98">
        <f t="shared" si="396"/>
        <v>1176.0937928840517</v>
      </c>
      <c r="T3512" s="101">
        <v>10.366388867828581</v>
      </c>
    </row>
    <row r="3513" spans="2:20" x14ac:dyDescent="0.2">
      <c r="B3513" s="100">
        <v>43807.166666666664</v>
      </c>
      <c r="C3513" s="98">
        <v>8.4182569805781053</v>
      </c>
      <c r="D3513" s="98">
        <f t="shared" si="400"/>
        <v>12.472271268202379</v>
      </c>
      <c r="E3513" s="98">
        <v>89.667500000000004</v>
      </c>
      <c r="F3513" s="98">
        <f t="shared" si="398"/>
        <v>110.0236705246899</v>
      </c>
      <c r="G3513" s="98">
        <v>24084.316666666666</v>
      </c>
      <c r="H3513" s="98">
        <v>19.920383029513889</v>
      </c>
      <c r="I3513" s="98">
        <v>4608.8329444439378</v>
      </c>
      <c r="J3513" s="98">
        <f t="shared" si="394"/>
        <v>69.747116970486118</v>
      </c>
      <c r="K3513" s="98">
        <v>0</v>
      </c>
      <c r="L3513" s="98">
        <f t="shared" si="395"/>
        <v>375.64951663359585</v>
      </c>
      <c r="M3513" s="98">
        <f t="shared" si="397"/>
        <v>374.21563826566739</v>
      </c>
      <c r="N3513" s="98">
        <v>7030.4005110677081</v>
      </c>
      <c r="O3513" s="98">
        <v>7159.6149999999998</v>
      </c>
      <c r="P3513" s="98">
        <v>395.62756944444442</v>
      </c>
      <c r="Q3513" s="98">
        <v>19.978052810848588</v>
      </c>
      <c r="R3513" s="98">
        <f t="shared" si="399"/>
        <v>21.492029519548428</v>
      </c>
      <c r="S3513" s="98">
        <f t="shared" si="396"/>
        <v>1198.6831686509154</v>
      </c>
      <c r="T3513" s="101">
        <v>9.3611043916625523</v>
      </c>
    </row>
    <row r="3514" spans="2:20" x14ac:dyDescent="0.2">
      <c r="B3514" s="100">
        <v>43807.208333333336</v>
      </c>
      <c r="C3514" s="98">
        <v>7.9535702408684621</v>
      </c>
      <c r="D3514" s="98">
        <f t="shared" si="400"/>
        <v>12.480593844773773</v>
      </c>
      <c r="E3514" s="98">
        <v>100.34680555555556</v>
      </c>
      <c r="F3514" s="98">
        <f t="shared" si="398"/>
        <v>109.59303395061583</v>
      </c>
      <c r="G3514" s="98">
        <v>31058.232926829656</v>
      </c>
      <c r="H3514" s="98">
        <v>22.880479600694443</v>
      </c>
      <c r="I3514" s="98">
        <v>5930.9775514414578</v>
      </c>
      <c r="J3514" s="98">
        <f t="shared" si="394"/>
        <v>77.466325954861119</v>
      </c>
      <c r="K3514" s="98">
        <v>0</v>
      </c>
      <c r="L3514" s="98">
        <f t="shared" si="395"/>
        <v>374.62905888287975</v>
      </c>
      <c r="M3514" s="98">
        <f t="shared" si="397"/>
        <v>374.29804903320246</v>
      </c>
      <c r="N3514" s="98">
        <v>6663.7752978515628</v>
      </c>
      <c r="O3514" s="98">
        <v>7160.7866666666669</v>
      </c>
      <c r="P3514" s="98">
        <v>395.5012037036982</v>
      </c>
      <c r="Q3514" s="98">
        <v>20.87214482081847</v>
      </c>
      <c r="R3514" s="98">
        <f t="shared" si="399"/>
        <v>21.394367980408166</v>
      </c>
      <c r="S3514" s="98">
        <f t="shared" si="396"/>
        <v>1252.3286892491083</v>
      </c>
      <c r="T3514" s="101">
        <v>8.7055735707486104</v>
      </c>
    </row>
    <row r="3515" spans="2:20" x14ac:dyDescent="0.2">
      <c r="B3515" s="100">
        <v>43807.25</v>
      </c>
      <c r="C3515" s="98">
        <v>7.8073989881637846</v>
      </c>
      <c r="D3515" s="98">
        <f t="shared" si="400"/>
        <v>12.495681462187108</v>
      </c>
      <c r="E3515" s="98">
        <v>116.51095238097012</v>
      </c>
      <c r="F3515" s="98">
        <f t="shared" si="398"/>
        <v>111.35614076278586</v>
      </c>
      <c r="G3515" s="98">
        <v>35994.854700854092</v>
      </c>
      <c r="H3515" s="98">
        <v>23.752983940972221</v>
      </c>
      <c r="I3515" s="98">
        <v>7235.4611111111108</v>
      </c>
      <c r="J3515" s="98">
        <f t="shared" si="394"/>
        <v>92.75796843999791</v>
      </c>
      <c r="K3515" s="98">
        <v>0</v>
      </c>
      <c r="L3515" s="98">
        <f t="shared" si="395"/>
        <v>372.67903837459784</v>
      </c>
      <c r="M3515" s="98">
        <f t="shared" si="397"/>
        <v>374.32630780815288</v>
      </c>
      <c r="N3515" s="98">
        <v>6740.1963452148439</v>
      </c>
      <c r="O3515" s="98">
        <v>7160.3416666666662</v>
      </c>
      <c r="P3515" s="98">
        <v>395.73685185187395</v>
      </c>
      <c r="Q3515" s="98">
        <v>23.057813477276099</v>
      </c>
      <c r="R3515" s="98">
        <f t="shared" si="399"/>
        <v>21.375580656076185</v>
      </c>
      <c r="S3515" s="98">
        <f t="shared" si="396"/>
        <v>1383.4688086365659</v>
      </c>
      <c r="T3515" s="101">
        <v>8.7170550186104236</v>
      </c>
    </row>
    <row r="3516" spans="2:20" x14ac:dyDescent="0.2">
      <c r="B3516" s="100">
        <v>43807.291666666664</v>
      </c>
      <c r="C3516" s="98">
        <v>7.5923388981794737</v>
      </c>
      <c r="D3516" s="98">
        <f t="shared" si="400"/>
        <v>12.50075201503501</v>
      </c>
      <c r="E3516" s="98">
        <v>98.879166666666663</v>
      </c>
      <c r="F3516" s="98">
        <f t="shared" si="398"/>
        <v>109.62777270723031</v>
      </c>
      <c r="G3516" s="98">
        <v>44072.826937984362</v>
      </c>
      <c r="H3516" s="98">
        <v>18.940988498263888</v>
      </c>
      <c r="I3516" s="98">
        <v>8550.7063509255822</v>
      </c>
      <c r="J3516" s="98">
        <f t="shared" si="394"/>
        <v>79.938178168402771</v>
      </c>
      <c r="K3516" s="98">
        <v>0</v>
      </c>
      <c r="L3516" s="98">
        <f t="shared" si="395"/>
        <v>374.02543283615364</v>
      </c>
      <c r="M3516" s="98">
        <f t="shared" si="397"/>
        <v>374.30069133089796</v>
      </c>
      <c r="N3516" s="98">
        <v>6587.5352294921877</v>
      </c>
      <c r="O3516" s="98">
        <v>7161.9533333333329</v>
      </c>
      <c r="P3516" s="98">
        <v>395.49703703701493</v>
      </c>
      <c r="Q3516" s="98">
        <v>21.471604200861282</v>
      </c>
      <c r="R3516" s="98">
        <f t="shared" si="399"/>
        <v>21.399719509873417</v>
      </c>
      <c r="S3516" s="98">
        <f t="shared" si="396"/>
        <v>1288.2962520516769</v>
      </c>
      <c r="T3516" s="101">
        <v>8.3992531063299012</v>
      </c>
    </row>
    <row r="3517" spans="2:20" x14ac:dyDescent="0.2">
      <c r="B3517" s="100">
        <v>43807.333333333336</v>
      </c>
      <c r="C3517" s="98">
        <v>7.7898950171072245</v>
      </c>
      <c r="D3517" s="98">
        <f t="shared" si="400"/>
        <v>12.496884363612963</v>
      </c>
      <c r="E3517" s="98">
        <v>124.57694444444445</v>
      </c>
      <c r="F3517" s="98">
        <f t="shared" si="398"/>
        <v>111.4466693121695</v>
      </c>
      <c r="G3517" s="98">
        <v>50070.003472222219</v>
      </c>
      <c r="H3517" s="98">
        <v>23.717762586805556</v>
      </c>
      <c r="I3517" s="98">
        <v>9861.6916666666675</v>
      </c>
      <c r="J3517" s="98">
        <f t="shared" si="394"/>
        <v>100.8591818576389</v>
      </c>
      <c r="K3517" s="98">
        <v>0</v>
      </c>
      <c r="L3517" s="98">
        <f t="shared" si="395"/>
        <v>375.97284195602612</v>
      </c>
      <c r="M3517" s="98">
        <f t="shared" si="397"/>
        <v>374.29905984070712</v>
      </c>
      <c r="N3517" s="98">
        <v>6731.1423555501306</v>
      </c>
      <c r="O3517" s="98">
        <v>7160.5675000000001</v>
      </c>
      <c r="P3517" s="98">
        <v>396.09972222222223</v>
      </c>
      <c r="Q3517" s="98">
        <v>20.126880266196096</v>
      </c>
      <c r="R3517" s="98">
        <f t="shared" si="399"/>
        <v>21.419563448624285</v>
      </c>
      <c r="S3517" s="98">
        <f t="shared" si="396"/>
        <v>1207.6128159717657</v>
      </c>
      <c r="T3517" s="101">
        <v>8.5115669578313824</v>
      </c>
    </row>
    <row r="3518" spans="2:20" x14ac:dyDescent="0.2">
      <c r="B3518" s="100">
        <v>43807.375</v>
      </c>
      <c r="C3518" s="98">
        <v>9.1162625652078884</v>
      </c>
      <c r="D3518" s="98">
        <f t="shared" si="400"/>
        <v>12.489307194032056</v>
      </c>
      <c r="E3518" s="98">
        <v>84.055000000000007</v>
      </c>
      <c r="F3518" s="98">
        <f t="shared" si="398"/>
        <v>109.06507208994726</v>
      </c>
      <c r="G3518" s="98">
        <v>55659.629951690571</v>
      </c>
      <c r="H3518" s="98">
        <v>21.638736979166666</v>
      </c>
      <c r="I3518" s="98">
        <v>11163.133402777778</v>
      </c>
      <c r="J3518" s="98">
        <f t="shared" si="394"/>
        <v>62.416263020833341</v>
      </c>
      <c r="K3518" s="98">
        <v>0</v>
      </c>
      <c r="L3518" s="98">
        <f t="shared" si="395"/>
        <v>376.59273602896889</v>
      </c>
      <c r="M3518" s="98">
        <f t="shared" si="397"/>
        <v>374.39913076441053</v>
      </c>
      <c r="N3518" s="98">
        <v>7535.6053865559898</v>
      </c>
      <c r="O3518" s="98">
        <v>7163.78</v>
      </c>
      <c r="P3518" s="98">
        <v>395.7542129629602</v>
      </c>
      <c r="Q3518" s="98">
        <v>19.161476933991331</v>
      </c>
      <c r="R3518" s="98">
        <f t="shared" si="399"/>
        <v>21.314506028007262</v>
      </c>
      <c r="S3518" s="98">
        <f t="shared" si="396"/>
        <v>1149.6886160394799</v>
      </c>
      <c r="T3518" s="101">
        <v>9.3008624806790614</v>
      </c>
    </row>
    <row r="3519" spans="2:20" x14ac:dyDescent="0.2">
      <c r="B3519" s="100">
        <v>43807.416666666664</v>
      </c>
      <c r="C3519" s="98">
        <v>11.561838525070472</v>
      </c>
      <c r="D3519" s="98">
        <f t="shared" si="400"/>
        <v>12.460102873165868</v>
      </c>
      <c r="E3519" s="98">
        <v>119.64111111111112</v>
      </c>
      <c r="F3519" s="98">
        <f t="shared" si="398"/>
        <v>110.45648412698432</v>
      </c>
      <c r="G3519" s="98">
        <v>62113.520333332781</v>
      </c>
      <c r="H3519" s="98">
        <v>20.918218315972222</v>
      </c>
      <c r="I3519" s="98">
        <v>12480.100668724113</v>
      </c>
      <c r="J3519" s="98">
        <f t="shared" si="394"/>
        <v>98.72289279513889</v>
      </c>
      <c r="K3519" s="98">
        <v>0</v>
      </c>
      <c r="L3519" s="98">
        <f t="shared" si="395"/>
        <v>372.80344352132329</v>
      </c>
      <c r="M3519" s="98">
        <f t="shared" si="397"/>
        <v>374.38407925937463</v>
      </c>
      <c r="N3519" s="98">
        <v>9181.0958410644525</v>
      </c>
      <c r="O3519" s="98">
        <v>7161.7849999999999</v>
      </c>
      <c r="P3519" s="98">
        <v>395.51027777777779</v>
      </c>
      <c r="Q3519" s="98">
        <v>22.706834256454474</v>
      </c>
      <c r="R3519" s="98">
        <f t="shared" si="399"/>
        <v>21.316039014524574</v>
      </c>
      <c r="S3519" s="98">
        <f t="shared" si="396"/>
        <v>1362.4100553872684</v>
      </c>
      <c r="T3519" s="101">
        <v>11.085714826179933</v>
      </c>
    </row>
    <row r="3520" spans="2:20" x14ac:dyDescent="0.2">
      <c r="B3520" s="100">
        <v>43807.458333333336</v>
      </c>
      <c r="C3520" s="98">
        <v>14.033153077540144</v>
      </c>
      <c r="D3520" s="98">
        <f t="shared" si="400"/>
        <v>12.437723381044984</v>
      </c>
      <c r="E3520" s="98">
        <v>82.024166666666673</v>
      </c>
      <c r="F3520" s="98">
        <f t="shared" si="398"/>
        <v>108.83397255291023</v>
      </c>
      <c r="G3520" s="98">
        <v>67730.930555555562</v>
      </c>
      <c r="H3520" s="98">
        <v>23.378721788194444</v>
      </c>
      <c r="I3520" s="98">
        <v>13779.508333333333</v>
      </c>
      <c r="J3520" s="98">
        <f t="shared" si="394"/>
        <v>58.645444878472233</v>
      </c>
      <c r="K3520" s="98">
        <v>0</v>
      </c>
      <c r="L3520" s="98">
        <f t="shared" si="395"/>
        <v>372.61114960080636</v>
      </c>
      <c r="M3520" s="98">
        <f t="shared" si="397"/>
        <v>374.29474791241427</v>
      </c>
      <c r="N3520" s="98">
        <v>10868.065270182291</v>
      </c>
      <c r="O3520" s="98">
        <v>7257.8024999999998</v>
      </c>
      <c r="P3520" s="98">
        <v>395.82108796297678</v>
      </c>
      <c r="Q3520" s="98">
        <v>23.209938362170426</v>
      </c>
      <c r="R3520" s="98">
        <f t="shared" si="399"/>
        <v>21.405658748831215</v>
      </c>
      <c r="S3520" s="98">
        <f t="shared" si="396"/>
        <v>1392.5963017302256</v>
      </c>
      <c r="T3520" s="101">
        <v>13.566963916033274</v>
      </c>
    </row>
    <row r="3521" spans="2:20" x14ac:dyDescent="0.2">
      <c r="B3521" s="100">
        <v>43807.5</v>
      </c>
      <c r="C3521" s="98">
        <v>15.959884266323513</v>
      </c>
      <c r="D3521" s="98">
        <f t="shared" si="400"/>
        <v>12.434687629684552</v>
      </c>
      <c r="E3521" s="98">
        <v>114.04861111111111</v>
      </c>
      <c r="F3521" s="98">
        <f t="shared" si="398"/>
        <v>108.97054894179831</v>
      </c>
      <c r="G3521" s="98">
        <v>74630.121018516613</v>
      </c>
      <c r="H3521" s="98">
        <v>18.783072916666665</v>
      </c>
      <c r="I3521" s="98">
        <v>15083.356047222333</v>
      </c>
      <c r="J3521" s="98">
        <f t="shared" si="394"/>
        <v>95.265538194444446</v>
      </c>
      <c r="K3521" s="98">
        <v>0</v>
      </c>
      <c r="L3521" s="98">
        <f t="shared" si="395"/>
        <v>373.80111029954008</v>
      </c>
      <c r="M3521" s="98">
        <f t="shared" si="397"/>
        <v>374.1929107171207</v>
      </c>
      <c r="N3521" s="98">
        <v>12002.972061360677</v>
      </c>
      <c r="O3521" s="98">
        <v>7790.1283333333331</v>
      </c>
      <c r="P3521" s="98">
        <v>395.84861111109456</v>
      </c>
      <c r="Q3521" s="98">
        <v>22.047500811554492</v>
      </c>
      <c r="R3521" s="98">
        <f t="shared" si="399"/>
        <v>21.506901808314264</v>
      </c>
      <c r="S3521" s="98">
        <f t="shared" si="396"/>
        <v>1322.8500486932696</v>
      </c>
      <c r="T3521" s="101">
        <v>15.402221499694408</v>
      </c>
    </row>
    <row r="3522" spans="2:20" x14ac:dyDescent="0.2">
      <c r="B3522" s="100">
        <v>43807.541666666664</v>
      </c>
      <c r="C3522" s="98">
        <v>16.587164549827577</v>
      </c>
      <c r="D3522" s="98">
        <f t="shared" si="400"/>
        <v>12.445850804422642</v>
      </c>
      <c r="E3522" s="98">
        <v>115.54444444444445</v>
      </c>
      <c r="F3522" s="98">
        <f t="shared" si="398"/>
        <v>110.10841931216866</v>
      </c>
      <c r="G3522" s="98">
        <v>80275.949611112403</v>
      </c>
      <c r="H3522" s="98">
        <v>23.416644965277779</v>
      </c>
      <c r="I3522" s="98">
        <v>16393.860680752397</v>
      </c>
      <c r="J3522" s="98">
        <f t="shared" si="394"/>
        <v>92.127799479166669</v>
      </c>
      <c r="K3522" s="98">
        <v>0</v>
      </c>
      <c r="L3522" s="98">
        <f t="shared" si="395"/>
        <v>375.3354123267635</v>
      </c>
      <c r="M3522" s="98">
        <f t="shared" si="397"/>
        <v>374.23597422845108</v>
      </c>
      <c r="N3522" s="98">
        <v>12374.806511230468</v>
      </c>
      <c r="O3522" s="98">
        <v>8047.1591666666664</v>
      </c>
      <c r="P3522" s="98">
        <v>396.01777777777778</v>
      </c>
      <c r="Q3522" s="98">
        <v>20.682365451014292</v>
      </c>
      <c r="R3522" s="98">
        <f t="shared" si="399"/>
        <v>21.477472556243075</v>
      </c>
      <c r="S3522" s="98">
        <f t="shared" si="396"/>
        <v>1240.9419270608576</v>
      </c>
      <c r="T3522" s="101">
        <v>16.560875595533677</v>
      </c>
    </row>
    <row r="3523" spans="2:20" x14ac:dyDescent="0.2">
      <c r="B3523" s="100">
        <v>43807.583333333336</v>
      </c>
      <c r="C3523" s="98">
        <v>16.324144771584155</v>
      </c>
      <c r="D3523" s="98">
        <f t="shared" si="400"/>
        <v>12.443763829276735</v>
      </c>
      <c r="E3523" s="98">
        <v>92.459722222222226</v>
      </c>
      <c r="F3523" s="98">
        <f t="shared" si="398"/>
        <v>108.0169841269835</v>
      </c>
      <c r="G3523" s="98">
        <v>87826.563492063942</v>
      </c>
      <c r="H3523" s="98">
        <v>23.614143880208335</v>
      </c>
      <c r="I3523" s="98">
        <v>17690.800833333335</v>
      </c>
      <c r="J3523" s="98">
        <f t="shared" si="394"/>
        <v>68.845578342013894</v>
      </c>
      <c r="K3523" s="98">
        <v>0</v>
      </c>
      <c r="L3523" s="98">
        <f t="shared" si="395"/>
        <v>376.78650488502859</v>
      </c>
      <c r="M3523" s="98">
        <f t="shared" si="397"/>
        <v>374.40628569683872</v>
      </c>
      <c r="N3523" s="98">
        <v>12202.721542154948</v>
      </c>
      <c r="O3523" s="98">
        <v>7929.9949999999999</v>
      </c>
      <c r="P3523" s="98">
        <v>395.85365740740463</v>
      </c>
      <c r="Q3523" s="98">
        <v>19.067152522376013</v>
      </c>
      <c r="R3523" s="98">
        <f t="shared" si="399"/>
        <v>21.309512553904735</v>
      </c>
      <c r="S3523" s="98">
        <f t="shared" si="396"/>
        <v>1144.0291513425607</v>
      </c>
      <c r="T3523" s="101">
        <v>16.798302458463134</v>
      </c>
    </row>
    <row r="3524" spans="2:20" x14ac:dyDescent="0.2">
      <c r="B3524" s="100">
        <v>43807.625</v>
      </c>
      <c r="C3524" s="98">
        <v>15.989864636527168</v>
      </c>
      <c r="D3524" s="98">
        <f t="shared" si="400"/>
        <v>12.442660143992983</v>
      </c>
      <c r="E3524" s="98">
        <v>156.69255555556879</v>
      </c>
      <c r="F3524" s="98">
        <f t="shared" si="398"/>
        <v>111.12644246031739</v>
      </c>
      <c r="G3524" s="98">
        <v>94221.296805555554</v>
      </c>
      <c r="H3524" s="98">
        <v>19.12744140625</v>
      </c>
      <c r="I3524" s="98">
        <v>19015.021974074574</v>
      </c>
      <c r="J3524" s="98">
        <f t="shared" si="394"/>
        <v>137.56511414931879</v>
      </c>
      <c r="K3524" s="98">
        <v>0</v>
      </c>
      <c r="L3524" s="98">
        <f t="shared" si="395"/>
        <v>374.87778571706679</v>
      </c>
      <c r="M3524" s="98">
        <f t="shared" si="397"/>
        <v>374.45755294236051</v>
      </c>
      <c r="N3524" s="98">
        <v>11947.885989583334</v>
      </c>
      <c r="O3524" s="98">
        <v>7753.1808333333329</v>
      </c>
      <c r="P3524" s="98">
        <v>395.87583333333333</v>
      </c>
      <c r="Q3524" s="98">
        <v>20.998047616266543</v>
      </c>
      <c r="R3524" s="98">
        <f t="shared" si="399"/>
        <v>21.254313981222793</v>
      </c>
      <c r="S3524" s="98">
        <f t="shared" si="396"/>
        <v>1259.8828569759926</v>
      </c>
      <c r="T3524" s="101">
        <v>16.39180924124188</v>
      </c>
    </row>
    <row r="3525" spans="2:20" x14ac:dyDescent="0.2">
      <c r="B3525" s="100">
        <v>43807.666666666664</v>
      </c>
      <c r="C3525" s="98">
        <v>15.393471692685658</v>
      </c>
      <c r="D3525" s="98">
        <f t="shared" si="400"/>
        <v>12.441678089157497</v>
      </c>
      <c r="E3525" s="98">
        <v>97.500277777777782</v>
      </c>
      <c r="F3525" s="98">
        <f t="shared" si="398"/>
        <v>110.4835257936507</v>
      </c>
      <c r="G3525" s="98">
        <v>101691.23432098734</v>
      </c>
      <c r="H3525" s="98">
        <v>24.004286024305557</v>
      </c>
      <c r="I3525" s="98">
        <v>20335.264722222222</v>
      </c>
      <c r="J3525" s="98">
        <f t="shared" si="394"/>
        <v>73.495991753472225</v>
      </c>
      <c r="K3525" s="98">
        <v>0</v>
      </c>
      <c r="L3525" s="98">
        <f t="shared" si="395"/>
        <v>373.40970371308993</v>
      </c>
      <c r="M3525" s="98">
        <f t="shared" si="397"/>
        <v>374.43699476589069</v>
      </c>
      <c r="N3525" s="98">
        <v>11525.114452311198</v>
      </c>
      <c r="O3525" s="98">
        <v>7512.899166666667</v>
      </c>
      <c r="P3525" s="98">
        <v>395.74537037034827</v>
      </c>
      <c r="Q3525" s="98">
        <v>22.335666657258344</v>
      </c>
      <c r="R3525" s="98">
        <f t="shared" si="399"/>
        <v>21.276667241466146</v>
      </c>
      <c r="S3525" s="98">
        <f t="shared" si="396"/>
        <v>1340.1399994355006</v>
      </c>
      <c r="T3525" s="101">
        <v>16.010215827805609</v>
      </c>
    </row>
    <row r="3526" spans="2:20" x14ac:dyDescent="0.2">
      <c r="B3526" s="100">
        <v>43807.708333333336</v>
      </c>
      <c r="C3526" s="98">
        <v>15.048428067631193</v>
      </c>
      <c r="D3526" s="98">
        <f t="shared" si="400"/>
        <v>12.42969716168856</v>
      </c>
      <c r="E3526" s="98">
        <v>139.47472222222223</v>
      </c>
      <c r="F3526" s="98">
        <f t="shared" si="398"/>
        <v>113.07234523809517</v>
      </c>
      <c r="G3526" s="98">
        <v>109154.66933332999</v>
      </c>
      <c r="H3526" s="98">
        <v>20.001508246527777</v>
      </c>
      <c r="I3526" s="98">
        <v>21666.375711111144</v>
      </c>
      <c r="J3526" s="98">
        <f t="shared" ref="J3526:J3589" si="401">E3526-H3526</f>
        <v>119.47321397569445</v>
      </c>
      <c r="K3526" s="98">
        <v>0</v>
      </c>
      <c r="L3526" s="98">
        <f t="shared" ref="L3526:L3589" si="402">P3526-Q3526</f>
        <v>374.20801549024935</v>
      </c>
      <c r="M3526" s="98">
        <f t="shared" si="397"/>
        <v>374.34836208187153</v>
      </c>
      <c r="N3526" s="98">
        <v>11396.08194905599</v>
      </c>
      <c r="O3526" s="98">
        <v>7434.4174999999996</v>
      </c>
      <c r="P3526" s="98">
        <v>395.88555555555558</v>
      </c>
      <c r="Q3526" s="98">
        <v>21.677540065306239</v>
      </c>
      <c r="R3526" s="98">
        <f t="shared" si="399"/>
        <v>21.360864483098325</v>
      </c>
      <c r="S3526" s="98">
        <f t="shared" ref="S3526:S3589" si="403">Q3526*60</f>
        <v>1300.6524039183744</v>
      </c>
      <c r="T3526" s="101">
        <v>15.431364106529186</v>
      </c>
    </row>
    <row r="3527" spans="2:20" x14ac:dyDescent="0.2">
      <c r="B3527" s="100">
        <v>43807.75</v>
      </c>
      <c r="C3527" s="98">
        <v>14.912351455688476</v>
      </c>
      <c r="D3527" s="98">
        <f t="shared" si="400"/>
        <v>12.420240310007488</v>
      </c>
      <c r="E3527" s="98">
        <v>94.178888888888892</v>
      </c>
      <c r="F3527" s="98">
        <f t="shared" si="398"/>
        <v>110.57751884920629</v>
      </c>
      <c r="G3527" s="98">
        <v>115569.81388888889</v>
      </c>
      <c r="H3527" s="98">
        <v>23.220431857638889</v>
      </c>
      <c r="I3527" s="98">
        <v>23006.991282053525</v>
      </c>
      <c r="J3527" s="98">
        <f t="shared" si="401"/>
        <v>70.958457031250006</v>
      </c>
      <c r="K3527" s="98">
        <v>0</v>
      </c>
      <c r="L3527" s="98">
        <f t="shared" si="402"/>
        <v>375.50408028827769</v>
      </c>
      <c r="M3527" s="98">
        <f t="shared" si="397"/>
        <v>374.31462905761549</v>
      </c>
      <c r="N3527" s="98">
        <v>11292.642092285156</v>
      </c>
      <c r="O3527" s="98">
        <v>7382.2716666666665</v>
      </c>
      <c r="P3527" s="98">
        <v>395.4168518518739</v>
      </c>
      <c r="Q3527" s="98">
        <v>19.912771563596195</v>
      </c>
      <c r="R3527" s="98">
        <f t="shared" si="399"/>
        <v>21.378308927108353</v>
      </c>
      <c r="S3527" s="98">
        <f t="shared" si="403"/>
        <v>1194.7662938157716</v>
      </c>
      <c r="T3527" s="101">
        <v>15.23270669221878</v>
      </c>
    </row>
    <row r="3528" spans="2:20" x14ac:dyDescent="0.2">
      <c r="B3528" s="100">
        <v>43807.791666666664</v>
      </c>
      <c r="C3528" s="98">
        <v>14.876904159829849</v>
      </c>
      <c r="D3528" s="98">
        <f t="shared" si="400"/>
        <v>12.405788675682919</v>
      </c>
      <c r="E3528" s="98">
        <v>127.28888888888889</v>
      </c>
      <c r="F3528" s="98">
        <f t="shared" si="398"/>
        <v>112.08127656525586</v>
      </c>
      <c r="G3528" s="98">
        <v>123542.1975975985</v>
      </c>
      <c r="H3528" s="98">
        <v>24.058723958333335</v>
      </c>
      <c r="I3528" s="98">
        <v>24332.756944444445</v>
      </c>
      <c r="J3528" s="98">
        <f t="shared" si="401"/>
        <v>103.23016493055556</v>
      </c>
      <c r="K3528" s="98">
        <v>0</v>
      </c>
      <c r="L3528" s="98">
        <f t="shared" si="402"/>
        <v>376.6005705052159</v>
      </c>
      <c r="M3528" s="98">
        <f t="shared" si="397"/>
        <v>374.46084152499202</v>
      </c>
      <c r="N3528" s="98">
        <v>11325.533104654947</v>
      </c>
      <c r="O3528" s="98">
        <v>7396.3433333333332</v>
      </c>
      <c r="P3528" s="98">
        <v>395.78837962962689</v>
      </c>
      <c r="Q3528" s="98">
        <v>19.187809124410979</v>
      </c>
      <c r="R3528" s="98">
        <f t="shared" si="399"/>
        <v>21.252422462818139</v>
      </c>
      <c r="S3528" s="98">
        <f t="shared" si="403"/>
        <v>1151.2685474646587</v>
      </c>
      <c r="T3528" s="101">
        <v>15.281972336106831</v>
      </c>
    </row>
    <row r="3529" spans="2:20" x14ac:dyDescent="0.2">
      <c r="B3529" s="100">
        <v>43807.833333333336</v>
      </c>
      <c r="C3529" s="98">
        <v>14.978030579355028</v>
      </c>
      <c r="D3529" s="98">
        <f t="shared" si="400"/>
        <v>12.426904258400711</v>
      </c>
      <c r="E3529" s="98">
        <v>118.04605555554231</v>
      </c>
      <c r="F3529" s="98">
        <f t="shared" si="398"/>
        <v>111.45840388007014</v>
      </c>
      <c r="G3529" s="98">
        <v>129353.92795321517</v>
      </c>
      <c r="H3529" s="98">
        <v>19.135503472222222</v>
      </c>
      <c r="I3529" s="98">
        <v>25668.679377778586</v>
      </c>
      <c r="J3529" s="98">
        <f t="shared" si="401"/>
        <v>98.910552083320084</v>
      </c>
      <c r="K3529" s="98">
        <v>0</v>
      </c>
      <c r="L3529" s="98">
        <f t="shared" si="402"/>
        <v>371.26979531764988</v>
      </c>
      <c r="M3529" s="98">
        <f t="shared" si="397"/>
        <v>374.38288492265275</v>
      </c>
      <c r="N3529" s="98">
        <v>11337.621407063802</v>
      </c>
      <c r="O3529" s="98">
        <v>7409.6175000000003</v>
      </c>
      <c r="P3529" s="98">
        <v>395.71129629625216</v>
      </c>
      <c r="Q3529" s="98">
        <v>24.441500978602303</v>
      </c>
      <c r="R3529" s="98">
        <f t="shared" si="399"/>
        <v>21.339383694784971</v>
      </c>
      <c r="S3529" s="98">
        <f t="shared" si="403"/>
        <v>1466.4900587161383</v>
      </c>
      <c r="T3529" s="101">
        <v>15.212334588456434</v>
      </c>
    </row>
    <row r="3530" spans="2:20" x14ac:dyDescent="0.2">
      <c r="B3530" s="100">
        <v>43807.875</v>
      </c>
      <c r="C3530" s="98">
        <v>14.890680517091726</v>
      </c>
      <c r="D3530" s="98">
        <f t="shared" si="400"/>
        <v>12.479673931484733</v>
      </c>
      <c r="E3530" s="98">
        <v>88.370833333333337</v>
      </c>
      <c r="F3530" s="98">
        <f t="shared" si="398"/>
        <v>111.11147100969977</v>
      </c>
      <c r="G3530" s="98">
        <v>136913.80196759567</v>
      </c>
      <c r="H3530" s="98">
        <v>23.865451388888889</v>
      </c>
      <c r="I3530" s="98">
        <v>27001.80972222222</v>
      </c>
      <c r="J3530" s="98">
        <f t="shared" si="401"/>
        <v>64.505381944444451</v>
      </c>
      <c r="K3530" s="98">
        <v>0</v>
      </c>
      <c r="L3530" s="98">
        <f t="shared" si="402"/>
        <v>371.8589713022568</v>
      </c>
      <c r="M3530" s="98">
        <f t="shared" si="397"/>
        <v>374.35142742263741</v>
      </c>
      <c r="N3530" s="98">
        <v>11300.74689046224</v>
      </c>
      <c r="O3530" s="98">
        <v>7391.82</v>
      </c>
      <c r="P3530" s="98">
        <v>395.42869444442704</v>
      </c>
      <c r="Q3530" s="98">
        <v>23.569723142170243</v>
      </c>
      <c r="R3530" s="98">
        <f t="shared" si="399"/>
        <v>21.356564831631093</v>
      </c>
      <c r="S3530" s="98">
        <f t="shared" si="403"/>
        <v>1414.1833885302146</v>
      </c>
      <c r="T3530" s="101">
        <v>15.3668541843469</v>
      </c>
    </row>
    <row r="3531" spans="2:20" x14ac:dyDescent="0.2">
      <c r="B3531" s="100">
        <v>43807.916666666664</v>
      </c>
      <c r="C3531" s="98">
        <v>14.653450980186463</v>
      </c>
      <c r="D3531" s="98">
        <f t="shared" si="400"/>
        <v>12.533296976049192</v>
      </c>
      <c r="E3531" s="98">
        <v>147.23249999999999</v>
      </c>
      <c r="F3531" s="98">
        <f t="shared" si="398"/>
        <v>111.90314153439296</v>
      </c>
      <c r="G3531" s="98">
        <v>142991.25712250764</v>
      </c>
      <c r="H3531" s="98">
        <v>21.682682291666666</v>
      </c>
      <c r="I3531" s="98">
        <v>28323.853037963028</v>
      </c>
      <c r="J3531" s="98">
        <f t="shared" si="401"/>
        <v>125.54981770833332</v>
      </c>
      <c r="K3531" s="98">
        <v>0</v>
      </c>
      <c r="L3531" s="98">
        <f t="shared" si="402"/>
        <v>374.22049210280181</v>
      </c>
      <c r="M3531" s="98">
        <f t="shared" si="397"/>
        <v>374.31857450907393</v>
      </c>
      <c r="N3531" s="98">
        <v>11189.361485188801</v>
      </c>
      <c r="O3531" s="98">
        <v>7357.9966666666669</v>
      </c>
      <c r="P3531" s="98">
        <v>395.94805555555558</v>
      </c>
      <c r="Q3531" s="98">
        <v>21.727563452753756</v>
      </c>
      <c r="R3531" s="98">
        <f t="shared" si="399"/>
        <v>21.390706325440537</v>
      </c>
      <c r="S3531" s="98">
        <f t="shared" si="403"/>
        <v>1303.6538071652253</v>
      </c>
      <c r="T3531" s="101">
        <v>15.170504513732416</v>
      </c>
    </row>
    <row r="3532" spans="2:20" x14ac:dyDescent="0.2">
      <c r="B3532" s="100">
        <v>43807.958333333336</v>
      </c>
      <c r="C3532" s="98">
        <v>14.2630291114732</v>
      </c>
      <c r="D3532" s="98">
        <f t="shared" si="400"/>
        <v>12.586008263222396</v>
      </c>
      <c r="E3532" s="98">
        <v>90.769444444444446</v>
      </c>
      <c r="F3532" s="98">
        <f t="shared" si="398"/>
        <v>110.70939153439228</v>
      </c>
      <c r="G3532" s="98">
        <v>150032.13511530374</v>
      </c>
      <c r="H3532" s="98">
        <v>20.971723090277777</v>
      </c>
      <c r="I3532" s="98">
        <v>29655.243365385137</v>
      </c>
      <c r="J3532" s="98">
        <f t="shared" si="401"/>
        <v>69.797721354166669</v>
      </c>
      <c r="K3532" s="98">
        <v>0</v>
      </c>
      <c r="L3532" s="98">
        <f t="shared" si="402"/>
        <v>375.24963448740749</v>
      </c>
      <c r="M3532" s="98">
        <f t="shared" si="397"/>
        <v>374.39132233746153</v>
      </c>
      <c r="N3532" s="98">
        <v>11000.966028645833</v>
      </c>
      <c r="O3532" s="98">
        <v>7300.5166666666664</v>
      </c>
      <c r="P3532" s="98">
        <v>395.38870370361542</v>
      </c>
      <c r="Q3532" s="98">
        <v>20.139069216207911</v>
      </c>
      <c r="R3532" s="98">
        <f t="shared" si="399"/>
        <v>21.317441521740651</v>
      </c>
      <c r="S3532" s="98">
        <f t="shared" si="403"/>
        <v>1208.3441529724746</v>
      </c>
      <c r="T3532" s="101">
        <v>14.958894413312276</v>
      </c>
    </row>
    <row r="3533" spans="2:20" x14ac:dyDescent="0.2">
      <c r="B3533" s="100">
        <v>43808</v>
      </c>
      <c r="C3533" s="98">
        <v>13.486824801608584</v>
      </c>
      <c r="D3533" s="98">
        <f t="shared" si="400"/>
        <v>12.622478387223124</v>
      </c>
      <c r="E3533" s="98">
        <v>133.21722222222223</v>
      </c>
      <c r="F3533" s="98">
        <f t="shared" si="398"/>
        <v>112.48563574735523</v>
      </c>
      <c r="G3533" s="98">
        <v>156958.7720370382</v>
      </c>
      <c r="H3533" s="98">
        <v>23.587033420138887</v>
      </c>
      <c r="I3533" s="98">
        <v>30965.143611111111</v>
      </c>
      <c r="J3533" s="98">
        <f t="shared" si="401"/>
        <v>109.63018880208335</v>
      </c>
      <c r="K3533" s="98">
        <v>0</v>
      </c>
      <c r="L3533" s="98">
        <f t="shared" si="402"/>
        <v>375.32660076988236</v>
      </c>
      <c r="M3533" s="98">
        <f t="shared" si="397"/>
        <v>374.45673171333351</v>
      </c>
      <c r="N3533" s="98">
        <v>10454.751553548178</v>
      </c>
      <c r="O3533" s="98">
        <v>7232.6833333333334</v>
      </c>
      <c r="P3533" s="98">
        <v>395.39592592590384</v>
      </c>
      <c r="Q3533" s="98">
        <v>20.069325156021449</v>
      </c>
      <c r="R3533" s="98">
        <f t="shared" si="399"/>
        <v>21.251534460682723</v>
      </c>
      <c r="S3533" s="98">
        <f t="shared" si="403"/>
        <v>1204.1595093612868</v>
      </c>
      <c r="T3533" s="101">
        <v>14.440267889234756</v>
      </c>
    </row>
    <row r="3534" spans="2:20" x14ac:dyDescent="0.2">
      <c r="B3534" s="100">
        <v>43808.041666666664</v>
      </c>
      <c r="C3534" s="98">
        <v>12.069960569216766</v>
      </c>
      <c r="D3534" s="98">
        <f t="shared" si="400"/>
        <v>12.637704109596855</v>
      </c>
      <c r="E3534" s="98">
        <v>90.829166666666666</v>
      </c>
      <c r="F3534" s="98">
        <f t="shared" si="398"/>
        <v>109.99682787698487</v>
      </c>
      <c r="G3534" s="98">
        <v>3161.2944444444443</v>
      </c>
      <c r="H3534" s="98">
        <v>18.888878038194445</v>
      </c>
      <c r="I3534" s="98">
        <v>863.57166666666672</v>
      </c>
      <c r="J3534" s="98">
        <f t="shared" si="401"/>
        <v>71.940288628472217</v>
      </c>
      <c r="K3534" s="98">
        <v>0</v>
      </c>
      <c r="L3534" s="98">
        <f t="shared" si="402"/>
        <v>374.47698245181806</v>
      </c>
      <c r="M3534" s="98">
        <f t="shared" si="397"/>
        <v>374.52032103940229</v>
      </c>
      <c r="N3534" s="98">
        <v>9412.3561759440108</v>
      </c>
      <c r="O3534" s="98">
        <v>7196.876666666667</v>
      </c>
      <c r="P3534" s="98">
        <v>395.59750000000003</v>
      </c>
      <c r="Q3534" s="98">
        <v>21.120517548181944</v>
      </c>
      <c r="R3534" s="98">
        <f t="shared" si="399"/>
        <v>21.178964840217628</v>
      </c>
      <c r="S3534" s="98">
        <f t="shared" si="403"/>
        <v>1267.2310528909165</v>
      </c>
      <c r="T3534" s="101">
        <v>13.258519887428976</v>
      </c>
    </row>
    <row r="3535" spans="2:20" x14ac:dyDescent="0.2">
      <c r="B3535" s="100">
        <v>43808.083333333336</v>
      </c>
      <c r="C3535" s="98">
        <v>10.014642476770613</v>
      </c>
      <c r="D3535" s="98">
        <f t="shared" si="400"/>
        <v>12.626318706821673</v>
      </c>
      <c r="E3535" s="98">
        <v>128.11902777777777</v>
      </c>
      <c r="F3535" s="98">
        <f t="shared" si="398"/>
        <v>111.96780588624415</v>
      </c>
      <c r="G3535" s="98">
        <v>10058.979824563397</v>
      </c>
      <c r="H3535" s="98">
        <v>23.705078125</v>
      </c>
      <c r="I3535" s="98">
        <v>1895.4285185172823</v>
      </c>
      <c r="J3535" s="98">
        <f t="shared" si="401"/>
        <v>104.41394965277777</v>
      </c>
      <c r="K3535" s="98">
        <v>0</v>
      </c>
      <c r="L3535" s="98">
        <f t="shared" si="402"/>
        <v>372.68783928501938</v>
      </c>
      <c r="M3535" s="98">
        <f t="shared" si="397"/>
        <v>374.4409554724777</v>
      </c>
      <c r="N3535" s="98">
        <v>8206.7691943359368</v>
      </c>
      <c r="O3535" s="98">
        <v>7173.1708333333336</v>
      </c>
      <c r="P3535" s="98">
        <v>395.42944444444447</v>
      </c>
      <c r="Q3535" s="98">
        <v>22.741605159425074</v>
      </c>
      <c r="R3535" s="98">
        <f t="shared" si="399"/>
        <v>21.246019450354034</v>
      </c>
      <c r="S3535" s="98">
        <f t="shared" si="403"/>
        <v>1364.4963095655044</v>
      </c>
      <c r="T3535" s="101">
        <v>11.539245883531921</v>
      </c>
    </row>
    <row r="3536" spans="2:20" x14ac:dyDescent="0.2">
      <c r="B3536" s="100">
        <v>43808.125</v>
      </c>
      <c r="C3536" s="98">
        <v>8.7205583446224537</v>
      </c>
      <c r="D3536" s="98">
        <f t="shared" si="400"/>
        <v>12.601754386380753</v>
      </c>
      <c r="E3536" s="98">
        <v>126.53138888888888</v>
      </c>
      <c r="F3536" s="98">
        <f t="shared" si="398"/>
        <v>111.50022486772561</v>
      </c>
      <c r="G3536" s="98">
        <v>16031.021156006123</v>
      </c>
      <c r="H3536" s="98">
        <v>23.627495659722221</v>
      </c>
      <c r="I3536" s="98">
        <v>3211.6402777777776</v>
      </c>
      <c r="J3536" s="98">
        <f t="shared" si="401"/>
        <v>102.90389322916667</v>
      </c>
      <c r="K3536" s="98">
        <v>0</v>
      </c>
      <c r="L3536" s="98">
        <f t="shared" si="402"/>
        <v>373.39440228813061</v>
      </c>
      <c r="M3536" s="98">
        <f t="shared" si="397"/>
        <v>374.33212996102293</v>
      </c>
      <c r="N3536" s="98">
        <v>7301.4725569661459</v>
      </c>
      <c r="O3536" s="98">
        <v>7175.0108333333337</v>
      </c>
      <c r="P3536" s="98">
        <v>395.53805555555556</v>
      </c>
      <c r="Q3536" s="98">
        <v>22.143653267424927</v>
      </c>
      <c r="R3536" s="98">
        <f t="shared" si="399"/>
        <v>21.351939869216142</v>
      </c>
      <c r="S3536" s="98">
        <f t="shared" si="403"/>
        <v>1328.6191960454955</v>
      </c>
      <c r="T3536" s="101">
        <v>9.9802962374119346</v>
      </c>
    </row>
    <row r="3537" spans="2:20" x14ac:dyDescent="0.2">
      <c r="B3537" s="100">
        <v>43808.166666666664</v>
      </c>
      <c r="C3537" s="98">
        <v>7.864290275291844</v>
      </c>
      <c r="D3537" s="98">
        <f t="shared" si="400"/>
        <v>12.578672440327159</v>
      </c>
      <c r="E3537" s="98">
        <v>92.095555555555549</v>
      </c>
      <c r="F3537" s="98">
        <f t="shared" si="398"/>
        <v>111.60139384920711</v>
      </c>
      <c r="G3537" s="98">
        <v>24182.439270151986</v>
      </c>
      <c r="H3537" s="98">
        <v>18.986067708333334</v>
      </c>
      <c r="I3537" s="98">
        <v>4539.6441962967974</v>
      </c>
      <c r="J3537" s="98">
        <f t="shared" si="401"/>
        <v>73.109487847222212</v>
      </c>
      <c r="K3537" s="98">
        <v>0</v>
      </c>
      <c r="L3537" s="98">
        <f t="shared" si="402"/>
        <v>375.62784452610248</v>
      </c>
      <c r="M3537" s="98">
        <f t="shared" si="397"/>
        <v>374.33122695654401</v>
      </c>
      <c r="N3537" s="98">
        <v>6688.9837650553382</v>
      </c>
      <c r="O3537" s="98">
        <v>7190.8891666666668</v>
      </c>
      <c r="P3537" s="98">
        <v>395.65092592592043</v>
      </c>
      <c r="Q3537" s="98">
        <v>20.023081399817972</v>
      </c>
      <c r="R3537" s="98">
        <f t="shared" si="399"/>
        <v>21.353816060423203</v>
      </c>
      <c r="S3537" s="98">
        <f t="shared" si="403"/>
        <v>1201.3848839890784</v>
      </c>
      <c r="T3537" s="101">
        <v>8.7921220651931229</v>
      </c>
    </row>
    <row r="3538" spans="2:20" x14ac:dyDescent="0.2">
      <c r="B3538" s="100">
        <v>43808.208333333336</v>
      </c>
      <c r="C3538" s="98">
        <v>7.5356479332182147</v>
      </c>
      <c r="D3538" s="98">
        <f t="shared" si="400"/>
        <v>12.561259010841733</v>
      </c>
      <c r="E3538" s="98">
        <v>157.00166666666667</v>
      </c>
      <c r="F3538" s="98">
        <f t="shared" si="398"/>
        <v>113.96201306217007</v>
      </c>
      <c r="G3538" s="98">
        <v>30576.646805555556</v>
      </c>
      <c r="H3538" s="98">
        <v>23.554112413194446</v>
      </c>
      <c r="I3538" s="98">
        <v>5849.9633333333331</v>
      </c>
      <c r="J3538" s="98">
        <f t="shared" si="401"/>
        <v>133.44755425347222</v>
      </c>
      <c r="K3538" s="98">
        <v>0</v>
      </c>
      <c r="L3538" s="98">
        <f t="shared" si="402"/>
        <v>375.94484683043839</v>
      </c>
      <c r="M3538" s="98">
        <f t="shared" si="397"/>
        <v>374.38605145435895</v>
      </c>
      <c r="N3538" s="98">
        <v>6386.2653759765626</v>
      </c>
      <c r="O3538" s="98">
        <v>7159.8741666666665</v>
      </c>
      <c r="P3538" s="98">
        <v>395.67585648146769</v>
      </c>
      <c r="Q3538" s="98">
        <v>19.731009651029275</v>
      </c>
      <c r="R3538" s="98">
        <f t="shared" si="399"/>
        <v>21.306268761681988</v>
      </c>
      <c r="S3538" s="98">
        <f t="shared" si="403"/>
        <v>1183.8605790617564</v>
      </c>
      <c r="T3538" s="101">
        <v>8.2063305871509424</v>
      </c>
    </row>
    <row r="3539" spans="2:20" x14ac:dyDescent="0.2">
      <c r="B3539" s="100">
        <v>43808.25</v>
      </c>
      <c r="C3539" s="98">
        <v>7.285693525025466</v>
      </c>
      <c r="D3539" s="98">
        <f t="shared" si="400"/>
        <v>12.539521283210968</v>
      </c>
      <c r="E3539" s="98">
        <v>86.829722222222216</v>
      </c>
      <c r="F3539" s="98">
        <f t="shared" si="398"/>
        <v>112.72529513888891</v>
      </c>
      <c r="G3539" s="98">
        <v>37720.275823044118</v>
      </c>
      <c r="H3539" s="98">
        <v>19.657682291666667</v>
      </c>
      <c r="I3539" s="98">
        <v>7151.9548999999461</v>
      </c>
      <c r="J3539" s="98">
        <f t="shared" si="401"/>
        <v>67.172039930555542</v>
      </c>
      <c r="K3539" s="98">
        <v>0</v>
      </c>
      <c r="L3539" s="98">
        <f t="shared" si="402"/>
        <v>375.73151936503331</v>
      </c>
      <c r="M3539" s="98">
        <f t="shared" si="397"/>
        <v>374.5132381622937</v>
      </c>
      <c r="N3539" s="98">
        <v>6225.2136572265626</v>
      </c>
      <c r="O3539" s="98">
        <v>7160.854166666667</v>
      </c>
      <c r="P3539" s="98">
        <v>395.63472222222219</v>
      </c>
      <c r="Q3539" s="98">
        <v>19.90320285718888</v>
      </c>
      <c r="R3539" s="98">
        <f t="shared" si="399"/>
        <v>21.174826652511687</v>
      </c>
      <c r="S3539" s="98">
        <f t="shared" si="403"/>
        <v>1194.1921714313328</v>
      </c>
      <c r="T3539" s="101">
        <v>7.9788721555232449</v>
      </c>
    </row>
    <row r="3540" spans="2:20" x14ac:dyDescent="0.2">
      <c r="B3540" s="100">
        <v>43808.291666666664</v>
      </c>
      <c r="C3540" s="98">
        <v>7.5425057894218153</v>
      </c>
      <c r="D3540" s="98">
        <f t="shared" si="400"/>
        <v>12.537444903679399</v>
      </c>
      <c r="E3540" s="98">
        <v>104.14027777777778</v>
      </c>
      <c r="F3540" s="98">
        <f t="shared" si="398"/>
        <v>112.94450810185189</v>
      </c>
      <c r="G3540" s="98">
        <v>43849.982870370048</v>
      </c>
      <c r="H3540" s="98">
        <v>22.763454861111111</v>
      </c>
      <c r="I3540" s="98">
        <v>8465.0642489718066</v>
      </c>
      <c r="J3540" s="98">
        <f t="shared" si="401"/>
        <v>81.376822916666669</v>
      </c>
      <c r="K3540" s="98">
        <v>0</v>
      </c>
      <c r="L3540" s="98">
        <f t="shared" si="402"/>
        <v>373.69906849909989</v>
      </c>
      <c r="M3540" s="98">
        <f t="shared" si="397"/>
        <v>374.4996396482498</v>
      </c>
      <c r="N3540" s="98">
        <v>6384.3486519368489</v>
      </c>
      <c r="O3540" s="98">
        <v>7156.9691666666668</v>
      </c>
      <c r="P3540" s="98">
        <v>396.27027777777778</v>
      </c>
      <c r="Q3540" s="98">
        <v>22.571209278677902</v>
      </c>
      <c r="R3540" s="98">
        <f t="shared" si="399"/>
        <v>21.220643530754046</v>
      </c>
      <c r="S3540" s="98">
        <f t="shared" si="403"/>
        <v>1354.2725567206742</v>
      </c>
      <c r="T3540" s="101">
        <v>7.9908413804362581</v>
      </c>
    </row>
    <row r="3541" spans="2:20" x14ac:dyDescent="0.2">
      <c r="B3541" s="100">
        <v>43808.333333333336</v>
      </c>
      <c r="C3541" s="98">
        <v>9.0044593682583791</v>
      </c>
      <c r="D3541" s="98">
        <f t="shared" si="400"/>
        <v>12.588051751644029</v>
      </c>
      <c r="E3541" s="98">
        <v>81.445555555555558</v>
      </c>
      <c r="F3541" s="98">
        <f t="shared" si="398"/>
        <v>111.14736689814816</v>
      </c>
      <c r="G3541" s="98">
        <v>48796.041666666664</v>
      </c>
      <c r="H3541" s="98">
        <v>23.503645833333334</v>
      </c>
      <c r="I3541" s="98">
        <v>9758.2116666666661</v>
      </c>
      <c r="J3541" s="98">
        <f t="shared" si="401"/>
        <v>57.941909722222221</v>
      </c>
      <c r="K3541" s="98">
        <v>0</v>
      </c>
      <c r="L3541" s="98">
        <f t="shared" si="402"/>
        <v>373.86685949596836</v>
      </c>
      <c r="M3541" s="98">
        <f t="shared" si="397"/>
        <v>374.41189037908072</v>
      </c>
      <c r="N3541" s="98">
        <v>7322.7264567057291</v>
      </c>
      <c r="O3541" s="98">
        <v>7157.7458333333334</v>
      </c>
      <c r="P3541" s="98">
        <v>395.69421296296019</v>
      </c>
      <c r="Q3541" s="98">
        <v>21.827353466991852</v>
      </c>
      <c r="R3541" s="98">
        <f t="shared" si="399"/>
        <v>21.291496580787204</v>
      </c>
      <c r="S3541" s="98">
        <f t="shared" si="403"/>
        <v>1309.6412080195112</v>
      </c>
      <c r="T3541" s="101">
        <v>8.8441034560164233</v>
      </c>
    </row>
    <row r="3542" spans="2:20" x14ac:dyDescent="0.2">
      <c r="B3542" s="100">
        <v>43808.375</v>
      </c>
      <c r="C3542" s="98">
        <v>12.964069334665934</v>
      </c>
      <c r="D3542" s="98">
        <f t="shared" si="400"/>
        <v>12.748377033704777</v>
      </c>
      <c r="E3542" s="98">
        <v>119.28111111111112</v>
      </c>
      <c r="F3542" s="98">
        <f t="shared" si="398"/>
        <v>112.61512152777777</v>
      </c>
      <c r="G3542" s="98">
        <v>55967.636111111111</v>
      </c>
      <c r="H3542" s="98">
        <v>18.736621093749999</v>
      </c>
      <c r="I3542" s="98">
        <v>11062.77324444467</v>
      </c>
      <c r="J3542" s="98">
        <f t="shared" si="401"/>
        <v>100.54449001736111</v>
      </c>
      <c r="K3542" s="98" t="s">
        <v>60</v>
      </c>
      <c r="L3542" s="98">
        <f t="shared" si="402"/>
        <v>374.70830153711552</v>
      </c>
      <c r="M3542" s="98">
        <f t="shared" si="397"/>
        <v>374.33337227525357</v>
      </c>
      <c r="N3542" s="98">
        <v>9965.2259647623705</v>
      </c>
      <c r="O3542" s="98">
        <v>7203.7749999999996</v>
      </c>
      <c r="P3542" s="98">
        <v>395.84606481484241</v>
      </c>
      <c r="Q3542" s="98">
        <v>21.137763277726869</v>
      </c>
      <c r="R3542" s="98">
        <f t="shared" si="399"/>
        <v>21.373841845109521</v>
      </c>
      <c r="S3542" s="98">
        <f t="shared" si="403"/>
        <v>1268.265796663612</v>
      </c>
      <c r="T3542" s="101">
        <v>11.485671802539017</v>
      </c>
    </row>
    <row r="3543" spans="2:20" x14ac:dyDescent="0.2">
      <c r="B3543" s="100">
        <v>43808.416666666664</v>
      </c>
      <c r="C3543" s="98">
        <v>17.11003711341311</v>
      </c>
      <c r="D3543" s="98">
        <f t="shared" si="400"/>
        <v>12.979551974885721</v>
      </c>
      <c r="E3543" s="98">
        <v>102.02559941521122</v>
      </c>
      <c r="F3543" s="98">
        <f t="shared" si="398"/>
        <v>111.88114187378194</v>
      </c>
      <c r="G3543" s="98">
        <v>61260.359064326352</v>
      </c>
      <c r="H3543" s="98">
        <v>23.285503472222221</v>
      </c>
      <c r="I3543" s="98">
        <v>12356.692222222222</v>
      </c>
      <c r="J3543" s="98">
        <f t="shared" si="401"/>
        <v>78.740095942989001</v>
      </c>
      <c r="K3543" s="98" t="s">
        <v>60</v>
      </c>
      <c r="L3543" s="98">
        <f t="shared" si="402"/>
        <v>375.94292347057001</v>
      </c>
      <c r="M3543" s="98">
        <f t="shared" si="397"/>
        <v>374.46418393980542</v>
      </c>
      <c r="N3543" s="98">
        <v>12576.061092936197</v>
      </c>
      <c r="O3543" s="98">
        <v>8158.5074999999997</v>
      </c>
      <c r="P3543" s="98">
        <v>395.60314814812608</v>
      </c>
      <c r="Q3543" s="98">
        <v>19.660224677556091</v>
      </c>
      <c r="R3543" s="98">
        <f t="shared" si="399"/>
        <v>21.246899779322082</v>
      </c>
      <c r="S3543" s="98">
        <f t="shared" si="403"/>
        <v>1179.6134806533655</v>
      </c>
      <c r="T3543" s="101">
        <v>15.44042930243595</v>
      </c>
    </row>
    <row r="3544" spans="2:20" x14ac:dyDescent="0.2">
      <c r="B3544" s="100">
        <v>43808.458333333336</v>
      </c>
      <c r="C3544" s="98">
        <v>17.578216463127394</v>
      </c>
      <c r="D3544" s="98">
        <f t="shared" si="400"/>
        <v>13.127262949285189</v>
      </c>
      <c r="E3544" s="98">
        <v>87.255849199492886</v>
      </c>
      <c r="F3544" s="98">
        <f t="shared" si="398"/>
        <v>112.09912864598301</v>
      </c>
      <c r="G3544" s="98">
        <v>68158.61284356119</v>
      </c>
      <c r="H3544" s="98">
        <v>21.840895863180517</v>
      </c>
      <c r="I3544" s="98">
        <v>13621.738766695093</v>
      </c>
      <c r="J3544" s="98">
        <f t="shared" si="401"/>
        <v>65.414953336312365</v>
      </c>
      <c r="K3544" s="98" t="s">
        <v>60</v>
      </c>
      <c r="L3544" s="98">
        <f t="shared" si="402"/>
        <v>375.0552187353473</v>
      </c>
      <c r="M3544" s="98">
        <f t="shared" si="397"/>
        <v>374.5660201537446</v>
      </c>
      <c r="N3544" s="98">
        <v>12883.405221996498</v>
      </c>
      <c r="O3544" s="98">
        <v>8366.5874476987447</v>
      </c>
      <c r="P3544" s="98">
        <v>395.63063567628114</v>
      </c>
      <c r="Q3544" s="98">
        <v>20.575416940933835</v>
      </c>
      <c r="R3544" s="98">
        <f t="shared" si="399"/>
        <v>21.137128053437227</v>
      </c>
      <c r="S3544" s="98">
        <f t="shared" si="403"/>
        <v>1234.52501645603</v>
      </c>
      <c r="T3544" s="101">
        <v>17.638672482530236</v>
      </c>
    </row>
    <row r="3545" spans="2:20" x14ac:dyDescent="0.2">
      <c r="B3545" s="100">
        <v>43808.5</v>
      </c>
      <c r="C3545" s="98">
        <v>16.880744130653156</v>
      </c>
      <c r="D3545" s="98">
        <f t="shared" si="400"/>
        <v>13.165632110298928</v>
      </c>
      <c r="E3545" s="98">
        <v>141.3931647679911</v>
      </c>
      <c r="F3545" s="98">
        <f t="shared" si="398"/>
        <v>113.23848504835304</v>
      </c>
      <c r="G3545" s="98">
        <v>74097.382606279527</v>
      </c>
      <c r="H3545" s="98">
        <v>20.464392819888733</v>
      </c>
      <c r="I3545" s="98">
        <v>14929.989719366491</v>
      </c>
      <c r="J3545" s="98">
        <f t="shared" si="401"/>
        <v>120.92877194810237</v>
      </c>
      <c r="K3545" s="98">
        <v>0</v>
      </c>
      <c r="L3545" s="98">
        <f t="shared" si="402"/>
        <v>374.09361535468076</v>
      </c>
      <c r="M3545" s="98">
        <f t="shared" si="397"/>
        <v>374.57820786437554</v>
      </c>
      <c r="N3545" s="98">
        <v>12532.673941337833</v>
      </c>
      <c r="O3545" s="98">
        <v>8147.5829858215184</v>
      </c>
      <c r="P3545" s="98">
        <v>395.76298971936649</v>
      </c>
      <c r="Q3545" s="98">
        <v>21.669374364685702</v>
      </c>
      <c r="R3545" s="98">
        <f t="shared" si="399"/>
        <v>21.121372784817694</v>
      </c>
      <c r="S3545" s="98">
        <f t="shared" si="403"/>
        <v>1300.162461881142</v>
      </c>
      <c r="T3545" s="101">
        <v>17.295844140335003</v>
      </c>
    </row>
    <row r="3546" spans="2:20" x14ac:dyDescent="0.2">
      <c r="B3546" s="100">
        <v>43808.541666666664</v>
      </c>
      <c r="C3546" s="98">
        <v>16.257087300677473</v>
      </c>
      <c r="D3546" s="98">
        <f t="shared" si="400"/>
        <v>13.151878891584339</v>
      </c>
      <c r="E3546" s="98">
        <v>98.438796296384595</v>
      </c>
      <c r="F3546" s="98">
        <f t="shared" si="398"/>
        <v>112.52574970885054</v>
      </c>
      <c r="G3546" s="98">
        <v>80959.241333335769</v>
      </c>
      <c r="H3546" s="98">
        <v>23.234960937499999</v>
      </c>
      <c r="I3546" s="98">
        <v>16206.665277777778</v>
      </c>
      <c r="J3546" s="98">
        <f t="shared" si="401"/>
        <v>75.203835358884589</v>
      </c>
      <c r="K3546" s="98">
        <v>0</v>
      </c>
      <c r="L3546" s="98">
        <f t="shared" si="402"/>
        <v>374.28879596077343</v>
      </c>
      <c r="M3546" s="98">
        <f t="shared" si="397"/>
        <v>374.53459884912598</v>
      </c>
      <c r="N3546" s="98">
        <v>12103.616783854166</v>
      </c>
      <c r="O3546" s="98">
        <v>7860.1133333333337</v>
      </c>
      <c r="P3546" s="98">
        <v>396.05481481480928</v>
      </c>
      <c r="Q3546" s="98">
        <v>21.766018854035842</v>
      </c>
      <c r="R3546" s="98">
        <f t="shared" si="399"/>
        <v>21.166525009943587</v>
      </c>
      <c r="S3546" s="98">
        <f t="shared" si="403"/>
        <v>1305.9611312421505</v>
      </c>
      <c r="T3546" s="101">
        <v>16.833799928190292</v>
      </c>
    </row>
    <row r="3547" spans="2:20" x14ac:dyDescent="0.2">
      <c r="B3547" s="100">
        <v>43808.583333333336</v>
      </c>
      <c r="C3547" s="98">
        <v>15.639371436127048</v>
      </c>
      <c r="D3547" s="98">
        <f t="shared" si="400"/>
        <v>13.123346669273623</v>
      </c>
      <c r="E3547" s="98">
        <v>136.80305555555555</v>
      </c>
      <c r="F3547" s="98">
        <f t="shared" si="398"/>
        <v>114.37338859773945</v>
      </c>
      <c r="G3547" s="98">
        <v>88390.171768518805</v>
      </c>
      <c r="H3547" s="98">
        <v>18.894173177083335</v>
      </c>
      <c r="I3547" s="98">
        <v>17510.940544444555</v>
      </c>
      <c r="J3547" s="98">
        <f t="shared" si="401"/>
        <v>117.90888237847221</v>
      </c>
      <c r="K3547" s="98">
        <v>0</v>
      </c>
      <c r="L3547" s="98">
        <f t="shared" si="402"/>
        <v>373.28905935949746</v>
      </c>
      <c r="M3547" s="98">
        <f t="shared" ref="M3547:M3610" si="404">AVERAGE(L3524:L3547)</f>
        <v>374.38887195222878</v>
      </c>
      <c r="N3547" s="98">
        <v>11744.075920410156</v>
      </c>
      <c r="O3547" s="98">
        <v>7639.6549999999997</v>
      </c>
      <c r="P3547" s="98">
        <v>395.88601851850746</v>
      </c>
      <c r="Q3547" s="98">
        <v>22.596959159009987</v>
      </c>
      <c r="R3547" s="98">
        <f t="shared" si="399"/>
        <v>21.313600286470006</v>
      </c>
      <c r="S3547" s="98">
        <f t="shared" si="403"/>
        <v>1355.8175495405992</v>
      </c>
      <c r="T3547" s="101">
        <v>16.2312293975376</v>
      </c>
    </row>
    <row r="3548" spans="2:20" x14ac:dyDescent="0.2">
      <c r="B3548" s="100">
        <v>43808.625</v>
      </c>
      <c r="C3548" s="98">
        <v>14.856846200095283</v>
      </c>
      <c r="D3548" s="98">
        <f t="shared" si="400"/>
        <v>13.076137567755628</v>
      </c>
      <c r="E3548" s="98">
        <v>98.566388888888895</v>
      </c>
      <c r="F3548" s="98">
        <f t="shared" si="398"/>
        <v>111.95146498662778</v>
      </c>
      <c r="G3548" s="98">
        <v>94860.65833333334</v>
      </c>
      <c r="H3548" s="98">
        <v>23.662814670138889</v>
      </c>
      <c r="I3548" s="98">
        <v>18821.226267605689</v>
      </c>
      <c r="J3548" s="98">
        <f t="shared" si="401"/>
        <v>74.903574218750009</v>
      </c>
      <c r="K3548" s="98">
        <v>0</v>
      </c>
      <c r="L3548" s="98">
        <f t="shared" si="402"/>
        <v>375.22691588393104</v>
      </c>
      <c r="M3548" s="98">
        <f t="shared" si="404"/>
        <v>374.40341904251483</v>
      </c>
      <c r="N3548" s="98">
        <v>11312.62623046875</v>
      </c>
      <c r="O3548" s="98">
        <v>7389.5066666666671</v>
      </c>
      <c r="P3548" s="98">
        <v>395.5025</v>
      </c>
      <c r="Q3548" s="98">
        <v>20.27558411606898</v>
      </c>
      <c r="R3548" s="98">
        <f t="shared" si="399"/>
        <v>21.28349764062844</v>
      </c>
      <c r="S3548" s="98">
        <f t="shared" si="403"/>
        <v>1216.5350469641389</v>
      </c>
      <c r="T3548" s="101">
        <v>15.675518830219904</v>
      </c>
    </row>
    <row r="3549" spans="2:20" x14ac:dyDescent="0.2">
      <c r="B3549" s="100">
        <v>43808.666666666664</v>
      </c>
      <c r="C3549" s="98">
        <v>14.298911032411787</v>
      </c>
      <c r="D3549" s="98">
        <f t="shared" si="400"/>
        <v>13.030530873577552</v>
      </c>
      <c r="E3549" s="98">
        <v>135.98564814812607</v>
      </c>
      <c r="F3549" s="98">
        <f t="shared" ref="F3549:F3612" si="405">AVERAGE(E3526:E3549)</f>
        <v>113.5550220853923</v>
      </c>
      <c r="G3549" s="98">
        <v>103463.20513467815</v>
      </c>
      <c r="H3549" s="98">
        <v>23.708517795138889</v>
      </c>
      <c r="I3549" s="98">
        <v>20130.634722222221</v>
      </c>
      <c r="J3549" s="98">
        <f t="shared" si="401"/>
        <v>112.27713035298719</v>
      </c>
      <c r="K3549" s="98">
        <v>0</v>
      </c>
      <c r="L3549" s="98">
        <f t="shared" si="402"/>
        <v>374.98690192028465</v>
      </c>
      <c r="M3549" s="98">
        <f t="shared" si="404"/>
        <v>374.46913563448129</v>
      </c>
      <c r="N3549" s="98">
        <v>11038.090239257812</v>
      </c>
      <c r="O3549" s="98">
        <v>7270.2041666666664</v>
      </c>
      <c r="P3549" s="98">
        <v>395.39909722222222</v>
      </c>
      <c r="Q3549" s="98">
        <v>20.412195301937562</v>
      </c>
      <c r="R3549" s="98">
        <f t="shared" ref="R3549:R3612" si="406">AVERAGE(Q3526:Q3549)</f>
        <v>21.203353000823409</v>
      </c>
      <c r="S3549" s="98">
        <f t="shared" si="403"/>
        <v>1224.7317181162537</v>
      </c>
      <c r="T3549" s="101">
        <v>14.975111708621132</v>
      </c>
    </row>
    <row r="3550" spans="2:20" x14ac:dyDescent="0.2">
      <c r="B3550" s="100">
        <v>43808.708333333336</v>
      </c>
      <c r="C3550" s="98">
        <v>13.910812694761487</v>
      </c>
      <c r="D3550" s="98">
        <f t="shared" si="400"/>
        <v>12.983130233041315</v>
      </c>
      <c r="E3550" s="98">
        <v>132.68914141414066</v>
      </c>
      <c r="F3550" s="98">
        <f t="shared" si="405"/>
        <v>113.27228955172222</v>
      </c>
      <c r="G3550" s="98">
        <v>109729.45602339625</v>
      </c>
      <c r="H3550" s="98">
        <v>19.330859374999999</v>
      </c>
      <c r="I3550" s="98">
        <v>21462.312847223639</v>
      </c>
      <c r="J3550" s="98">
        <f t="shared" si="401"/>
        <v>113.35828203914066</v>
      </c>
      <c r="K3550" s="98">
        <v>0</v>
      </c>
      <c r="L3550" s="98">
        <f t="shared" si="402"/>
        <v>372.63952460236845</v>
      </c>
      <c r="M3550" s="98">
        <f t="shared" si="404"/>
        <v>374.40378184748624</v>
      </c>
      <c r="N3550" s="98">
        <v>10815.846186523437</v>
      </c>
      <c r="O3550" s="98">
        <v>7241.6608333333334</v>
      </c>
      <c r="P3550" s="98">
        <v>395.70129629628525</v>
      </c>
      <c r="Q3550" s="98">
        <v>23.061771693916786</v>
      </c>
      <c r="R3550" s="98">
        <f t="shared" si="406"/>
        <v>21.26102931868218</v>
      </c>
      <c r="S3550" s="98">
        <f t="shared" si="403"/>
        <v>1383.7063016350071</v>
      </c>
      <c r="T3550" s="101">
        <v>14.764496095271962</v>
      </c>
    </row>
    <row r="3551" spans="2:20" x14ac:dyDescent="0.2">
      <c r="B3551" s="100">
        <v>43808.75</v>
      </c>
      <c r="C3551" s="98">
        <v>13.411833541422254</v>
      </c>
      <c r="D3551" s="98">
        <f t="shared" si="400"/>
        <v>12.920608653280226</v>
      </c>
      <c r="E3551" s="98">
        <v>91.606111111111105</v>
      </c>
      <c r="F3551" s="98">
        <f t="shared" si="405"/>
        <v>113.16509047764815</v>
      </c>
      <c r="G3551" s="98">
        <v>118015.24731800742</v>
      </c>
      <c r="H3551" s="98">
        <v>23.751942274305556</v>
      </c>
      <c r="I3551" s="98">
        <v>22781.174444444445</v>
      </c>
      <c r="J3551" s="98">
        <f t="shared" si="401"/>
        <v>67.854168836805542</v>
      </c>
      <c r="K3551" s="98">
        <v>0</v>
      </c>
      <c r="L3551" s="98">
        <f t="shared" si="402"/>
        <v>371.64743428384264</v>
      </c>
      <c r="M3551" s="98">
        <f t="shared" si="404"/>
        <v>374.24308826396805</v>
      </c>
      <c r="N3551" s="98">
        <v>10497.06989013672</v>
      </c>
      <c r="O3551" s="98">
        <v>7180.2408333333333</v>
      </c>
      <c r="P3551" s="98">
        <v>395.8207407407628</v>
      </c>
      <c r="Q3551" s="98">
        <v>24.173306456920173</v>
      </c>
      <c r="R3551" s="98">
        <f t="shared" si="406"/>
        <v>21.438551605904014</v>
      </c>
      <c r="S3551" s="98">
        <f t="shared" si="403"/>
        <v>1450.3983874152104</v>
      </c>
      <c r="T3551" s="101">
        <v>14.141032264390249</v>
      </c>
    </row>
    <row r="3552" spans="2:20" x14ac:dyDescent="0.2">
      <c r="B3552" s="100">
        <v>43808.791666666664</v>
      </c>
      <c r="C3552" s="98">
        <v>13.607084061692779</v>
      </c>
      <c r="D3552" s="98">
        <f t="shared" si="400"/>
        <v>12.867699482524513</v>
      </c>
      <c r="E3552" s="98">
        <v>163.19374999999999</v>
      </c>
      <c r="F3552" s="98">
        <f t="shared" si="405"/>
        <v>114.66112635727775</v>
      </c>
      <c r="G3552" s="98">
        <v>124582.20625</v>
      </c>
      <c r="H3552" s="98">
        <v>19.666124131944443</v>
      </c>
      <c r="I3552" s="98">
        <v>24088.50187777774</v>
      </c>
      <c r="J3552" s="98">
        <f t="shared" si="401"/>
        <v>143.52762586805557</v>
      </c>
      <c r="K3552" s="98">
        <v>0</v>
      </c>
      <c r="L3552" s="98">
        <f t="shared" si="402"/>
        <v>375.96252591332319</v>
      </c>
      <c r="M3552" s="98">
        <f t="shared" si="404"/>
        <v>374.21650307263923</v>
      </c>
      <c r="N3552" s="98">
        <v>10625.598811035155</v>
      </c>
      <c r="O3552" s="98">
        <v>7196.5908333333336</v>
      </c>
      <c r="P3552" s="98">
        <v>395.50226851849095</v>
      </c>
      <c r="Q3552" s="98">
        <v>19.539742605167753</v>
      </c>
      <c r="R3552" s="98">
        <f t="shared" si="406"/>
        <v>21.453215500935546</v>
      </c>
      <c r="S3552" s="98">
        <f t="shared" si="403"/>
        <v>1172.3845563100651</v>
      </c>
      <c r="T3552" s="101">
        <v>14.205573974582885</v>
      </c>
    </row>
    <row r="3553" spans="2:20" x14ac:dyDescent="0.2">
      <c r="B3553" s="100">
        <v>43808.833333333336</v>
      </c>
      <c r="C3553" s="98">
        <v>13.939928913646273</v>
      </c>
      <c r="D3553" s="98">
        <f t="shared" si="400"/>
        <v>12.824445246453314</v>
      </c>
      <c r="E3553" s="98">
        <v>98.769722222222228</v>
      </c>
      <c r="F3553" s="98">
        <f t="shared" si="405"/>
        <v>113.85794580172278</v>
      </c>
      <c r="G3553" s="98">
        <v>132228.12693236722</v>
      </c>
      <c r="H3553" s="98">
        <v>22.996922019682824</v>
      </c>
      <c r="I3553" s="98">
        <v>25406.316409463616</v>
      </c>
      <c r="J3553" s="98">
        <f t="shared" si="401"/>
        <v>75.772800202539401</v>
      </c>
      <c r="K3553" s="98">
        <v>0</v>
      </c>
      <c r="L3553" s="98">
        <f t="shared" si="402"/>
        <v>375.65615904997617</v>
      </c>
      <c r="M3553" s="98">
        <f t="shared" si="404"/>
        <v>374.39926822815283</v>
      </c>
      <c r="N3553" s="98">
        <v>10762.55892985026</v>
      </c>
      <c r="O3553" s="98">
        <v>7226.2058333333334</v>
      </c>
      <c r="P3553" s="98">
        <v>395.78743055555555</v>
      </c>
      <c r="Q3553" s="98">
        <v>20.131271505579353</v>
      </c>
      <c r="R3553" s="98">
        <f t="shared" si="406"/>
        <v>21.273622606226258</v>
      </c>
      <c r="S3553" s="98">
        <f t="shared" si="403"/>
        <v>1207.8762903347611</v>
      </c>
      <c r="T3553" s="101">
        <v>14.288769733570678</v>
      </c>
    </row>
    <row r="3554" spans="2:20" x14ac:dyDescent="0.2">
      <c r="B3554" s="100">
        <v>43808.875</v>
      </c>
      <c r="C3554" s="98">
        <v>14.315911547696839</v>
      </c>
      <c r="D3554" s="98">
        <f t="shared" si="400"/>
        <v>12.800496539395192</v>
      </c>
      <c r="E3554" s="98">
        <v>132.3736111111111</v>
      </c>
      <c r="F3554" s="98">
        <f t="shared" si="405"/>
        <v>115.69139487579685</v>
      </c>
      <c r="G3554" s="98">
        <v>139356.1638888889</v>
      </c>
      <c r="H3554" s="98">
        <v>23.481586371527779</v>
      </c>
      <c r="I3554" s="98">
        <v>26711.873888888887</v>
      </c>
      <c r="J3554" s="98">
        <f t="shared" si="401"/>
        <v>108.89202473958332</v>
      </c>
      <c r="K3554" s="98">
        <v>0</v>
      </c>
      <c r="L3554" s="98">
        <f t="shared" si="402"/>
        <v>374.16956625057179</v>
      </c>
      <c r="M3554" s="98">
        <f t="shared" si="404"/>
        <v>374.49554301766602</v>
      </c>
      <c r="N3554" s="98">
        <v>11095.912483723958</v>
      </c>
      <c r="O3554" s="98">
        <v>7295.8483333333334</v>
      </c>
      <c r="P3554" s="98">
        <v>395.80129629630181</v>
      </c>
      <c r="Q3554" s="98">
        <v>21.631730045730041</v>
      </c>
      <c r="R3554" s="98">
        <f t="shared" si="406"/>
        <v>21.192872893874583</v>
      </c>
      <c r="S3554" s="98">
        <f t="shared" si="403"/>
        <v>1297.9038027438025</v>
      </c>
      <c r="T3554" s="101">
        <v>14.689561135395326</v>
      </c>
    </row>
    <row r="3555" spans="2:20" x14ac:dyDescent="0.2">
      <c r="B3555" s="100">
        <v>43808.916666666664</v>
      </c>
      <c r="C3555" s="98">
        <v>14.231523054616734</v>
      </c>
      <c r="D3555" s="98">
        <f t="shared" si="400"/>
        <v>12.782916209163119</v>
      </c>
      <c r="E3555" s="98">
        <v>89.353055555555557</v>
      </c>
      <c r="F3555" s="98">
        <f t="shared" si="405"/>
        <v>113.27975135727831</v>
      </c>
      <c r="G3555" s="98">
        <v>145630.18333333332</v>
      </c>
      <c r="H3555" s="98">
        <v>18.434060329861111</v>
      </c>
      <c r="I3555" s="98">
        <v>28002.71836944437</v>
      </c>
      <c r="J3555" s="98">
        <f t="shared" si="401"/>
        <v>70.918995225694445</v>
      </c>
      <c r="K3555" s="98">
        <v>0</v>
      </c>
      <c r="L3555" s="98">
        <f t="shared" si="402"/>
        <v>373.22565267122042</v>
      </c>
      <c r="M3555" s="98">
        <f t="shared" si="404"/>
        <v>374.45409137468346</v>
      </c>
      <c r="N3555" s="98">
        <v>11072.637348632812</v>
      </c>
      <c r="O3555" s="98">
        <v>7293.6466666666665</v>
      </c>
      <c r="P3555" s="98">
        <v>395.68354938271972</v>
      </c>
      <c r="Q3555" s="98">
        <v>22.457896711499327</v>
      </c>
      <c r="R3555" s="98">
        <f t="shared" si="406"/>
        <v>21.223303446322316</v>
      </c>
      <c r="S3555" s="98">
        <f t="shared" si="403"/>
        <v>1347.4738026899597</v>
      </c>
      <c r="T3555" s="101">
        <v>14.940144336285691</v>
      </c>
    </row>
    <row r="3556" spans="2:20" x14ac:dyDescent="0.2">
      <c r="B3556" s="100">
        <v>43808.958333333336</v>
      </c>
      <c r="C3556" s="98">
        <v>13.96526293519134</v>
      </c>
      <c r="D3556" s="98">
        <f t="shared" si="400"/>
        <v>12.770509285151375</v>
      </c>
      <c r="E3556" s="98">
        <v>126.22527777777778</v>
      </c>
      <c r="F3556" s="98">
        <f t="shared" si="405"/>
        <v>114.75707774616721</v>
      </c>
      <c r="G3556" s="98">
        <v>153312.73722222223</v>
      </c>
      <c r="H3556" s="98">
        <v>23.267200630252102</v>
      </c>
      <c r="I3556" s="98">
        <v>29278.557777777776</v>
      </c>
      <c r="J3556" s="98">
        <f t="shared" si="401"/>
        <v>102.95807714752567</v>
      </c>
      <c r="K3556" s="98">
        <v>0</v>
      </c>
      <c r="L3556" s="98">
        <f t="shared" si="402"/>
        <v>373.83509872800778</v>
      </c>
      <c r="M3556" s="98">
        <f t="shared" si="404"/>
        <v>374.39515238470852</v>
      </c>
      <c r="N3556" s="98">
        <v>10881.228264973959</v>
      </c>
      <c r="O3556" s="98">
        <v>7239.65</v>
      </c>
      <c r="P3556" s="98">
        <v>395.74412037039798</v>
      </c>
      <c r="Q3556" s="98">
        <v>21.909021642390226</v>
      </c>
      <c r="R3556" s="98">
        <f t="shared" si="406"/>
        <v>21.29705146407991</v>
      </c>
      <c r="S3556" s="98">
        <f t="shared" si="403"/>
        <v>1314.5412985434136</v>
      </c>
      <c r="T3556" s="101">
        <v>14.846615101123009</v>
      </c>
    </row>
    <row r="3557" spans="2:20" x14ac:dyDescent="0.2">
      <c r="B3557" s="100">
        <v>43809</v>
      </c>
      <c r="C3557" s="98">
        <v>13.357134919166565</v>
      </c>
      <c r="D3557" s="98">
        <f t="shared" si="400"/>
        <v>12.765105540049625</v>
      </c>
      <c r="E3557" s="98">
        <v>124.88966049386396</v>
      </c>
      <c r="F3557" s="98">
        <f t="shared" si="405"/>
        <v>114.41009600748565</v>
      </c>
      <c r="G3557" s="98">
        <v>159262.69558992385</v>
      </c>
      <c r="H3557" s="98">
        <v>21.050141059027776</v>
      </c>
      <c r="I3557" s="98">
        <v>30549.77525833344</v>
      </c>
      <c r="J3557" s="98">
        <f t="shared" si="401"/>
        <v>103.83951943483618</v>
      </c>
      <c r="K3557" s="98">
        <v>0</v>
      </c>
      <c r="L3557" s="98">
        <f t="shared" si="402"/>
        <v>375.88531171846307</v>
      </c>
      <c r="M3557" s="98">
        <f t="shared" si="404"/>
        <v>374.41843200756597</v>
      </c>
      <c r="N3557" s="98">
        <v>10463.762149251303</v>
      </c>
      <c r="O3557" s="98">
        <v>7196.8874999999998</v>
      </c>
      <c r="P3557" s="98">
        <v>395.74694444444447</v>
      </c>
      <c r="Q3557" s="98">
        <v>19.861632725981373</v>
      </c>
      <c r="R3557" s="98">
        <f t="shared" si="406"/>
        <v>21.288397612828238</v>
      </c>
      <c r="S3557" s="98">
        <f t="shared" si="403"/>
        <v>1191.6979635588823</v>
      </c>
      <c r="T3557" s="101">
        <v>14.35152033833166</v>
      </c>
    </row>
    <row r="3558" spans="2:20" x14ac:dyDescent="0.2">
      <c r="B3558" s="100">
        <v>43809.041666666664</v>
      </c>
      <c r="C3558" s="98">
        <v>11.924377909236483</v>
      </c>
      <c r="D3558" s="98">
        <f t="shared" si="400"/>
        <v>12.759039595883783</v>
      </c>
      <c r="E3558" s="98">
        <v>91.167708333333337</v>
      </c>
      <c r="F3558" s="98">
        <f t="shared" si="405"/>
        <v>114.42420191026343</v>
      </c>
      <c r="G3558" s="98">
        <v>4557.3055555555557</v>
      </c>
      <c r="H3558" s="98">
        <v>20.521462673611111</v>
      </c>
      <c r="I3558" s="98">
        <v>858.58682539595497</v>
      </c>
      <c r="J3558" s="98">
        <f t="shared" si="401"/>
        <v>70.646245659722226</v>
      </c>
      <c r="K3558" s="98">
        <v>0</v>
      </c>
      <c r="L3558" s="98">
        <f t="shared" si="402"/>
        <v>373.94322132615991</v>
      </c>
      <c r="M3558" s="98">
        <f t="shared" si="404"/>
        <v>374.3961919606636</v>
      </c>
      <c r="N3558" s="98">
        <v>9411.3426261393233</v>
      </c>
      <c r="O3558" s="98">
        <v>7168.729166666667</v>
      </c>
      <c r="P3558" s="98">
        <v>395.7697222221891</v>
      </c>
      <c r="Q3558" s="98">
        <v>21.826500896029174</v>
      </c>
      <c r="R3558" s="98">
        <f t="shared" si="406"/>
        <v>21.317813585655205</v>
      </c>
      <c r="S3558" s="98">
        <f t="shared" si="403"/>
        <v>1309.5900537617504</v>
      </c>
      <c r="T3558" s="101">
        <v>13.227105665099419</v>
      </c>
    </row>
    <row r="3559" spans="2:20" x14ac:dyDescent="0.2">
      <c r="B3559" s="100">
        <v>43809.083333333336</v>
      </c>
      <c r="C3559" s="98">
        <v>9.9669104987362189</v>
      </c>
      <c r="D3559" s="98">
        <f t="shared" si="400"/>
        <v>12.757050763465683</v>
      </c>
      <c r="E3559" s="98">
        <v>164.33208333333334</v>
      </c>
      <c r="F3559" s="98">
        <f t="shared" si="405"/>
        <v>115.9330792250782</v>
      </c>
      <c r="G3559" s="98">
        <v>10061.435016832616</v>
      </c>
      <c r="H3559" s="98">
        <v>22.989854600694443</v>
      </c>
      <c r="I3559" s="98">
        <v>1816.213888888889</v>
      </c>
      <c r="J3559" s="98">
        <f t="shared" si="401"/>
        <v>141.34222873263889</v>
      </c>
      <c r="K3559" s="98">
        <v>0</v>
      </c>
      <c r="L3559" s="98">
        <f t="shared" si="402"/>
        <v>371.74686481823937</v>
      </c>
      <c r="M3559" s="98">
        <f t="shared" si="404"/>
        <v>374.35698469121445</v>
      </c>
      <c r="N3559" s="98">
        <v>8162.2824670410155</v>
      </c>
      <c r="O3559" s="98">
        <v>7169.1</v>
      </c>
      <c r="P3559" s="98">
        <v>395.87490740742948</v>
      </c>
      <c r="Q3559" s="98">
        <v>24.128042589190105</v>
      </c>
      <c r="R3559" s="98">
        <f t="shared" si="406"/>
        <v>21.375581811895419</v>
      </c>
      <c r="S3559" s="98">
        <f t="shared" si="403"/>
        <v>1447.6825553514063</v>
      </c>
      <c r="T3559" s="101">
        <v>11.430717916736224</v>
      </c>
    </row>
    <row r="3560" spans="2:20" x14ac:dyDescent="0.2">
      <c r="B3560" s="100">
        <v>43809.125</v>
      </c>
      <c r="C3560" s="98">
        <v>8.7367549281060288</v>
      </c>
      <c r="D3560" s="98">
        <f t="shared" si="400"/>
        <v>12.757725621110829</v>
      </c>
      <c r="E3560" s="98">
        <v>101.99777777777778</v>
      </c>
      <c r="F3560" s="98">
        <f t="shared" si="405"/>
        <v>114.91084542878191</v>
      </c>
      <c r="G3560" s="98">
        <v>17787.907729468876</v>
      </c>
      <c r="H3560" s="98">
        <v>18.437152777777779</v>
      </c>
      <c r="I3560" s="98">
        <v>3090.5097222226445</v>
      </c>
      <c r="J3560" s="98">
        <f t="shared" si="401"/>
        <v>83.560625000000002</v>
      </c>
      <c r="K3560" s="98">
        <v>0</v>
      </c>
      <c r="L3560" s="98">
        <f t="shared" si="402"/>
        <v>373.33418814736524</v>
      </c>
      <c r="M3560" s="98">
        <f t="shared" si="404"/>
        <v>374.35447576868245</v>
      </c>
      <c r="N3560" s="98">
        <v>7280.3855090332036</v>
      </c>
      <c r="O3560" s="98">
        <v>7166.9308333333329</v>
      </c>
      <c r="P3560" s="98">
        <v>395.85904320988391</v>
      </c>
      <c r="Q3560" s="98">
        <v>22.524855062518682</v>
      </c>
      <c r="R3560" s="98">
        <f t="shared" si="406"/>
        <v>21.391465220024326</v>
      </c>
      <c r="S3560" s="98">
        <f t="shared" si="403"/>
        <v>1351.491303751121</v>
      </c>
      <c r="T3560" s="101">
        <v>9.8870008676029588</v>
      </c>
    </row>
    <row r="3561" spans="2:20" x14ac:dyDescent="0.2">
      <c r="B3561" s="100">
        <v>43809.166666666664</v>
      </c>
      <c r="C3561" s="98">
        <v>7.7766852252661351</v>
      </c>
      <c r="D3561" s="98">
        <f t="shared" si="400"/>
        <v>12.75407541069309</v>
      </c>
      <c r="E3561" s="98">
        <v>138.41361111111112</v>
      </c>
      <c r="F3561" s="98">
        <f t="shared" si="405"/>
        <v>116.84076441026339</v>
      </c>
      <c r="G3561" s="98">
        <v>25215.361111111109</v>
      </c>
      <c r="H3561" s="98">
        <v>22.908029513888888</v>
      </c>
      <c r="I3561" s="98">
        <v>4365.6949206315148</v>
      </c>
      <c r="J3561" s="98">
        <f t="shared" si="401"/>
        <v>115.50558159722223</v>
      </c>
      <c r="K3561" s="98">
        <v>0</v>
      </c>
      <c r="L3561" s="98">
        <f t="shared" si="402"/>
        <v>374.63140656161642</v>
      </c>
      <c r="M3561" s="98">
        <f t="shared" si="404"/>
        <v>374.31295752016223</v>
      </c>
      <c r="N3561" s="98">
        <v>6601.2768318684894</v>
      </c>
      <c r="O3561" s="98">
        <v>7165.7858333333334</v>
      </c>
      <c r="P3561" s="98">
        <v>395.6000115740589</v>
      </c>
      <c r="Q3561" s="98">
        <v>20.968605012442502</v>
      </c>
      <c r="R3561" s="98">
        <f t="shared" si="406"/>
        <v>21.430862037217011</v>
      </c>
      <c r="S3561" s="98">
        <f t="shared" si="403"/>
        <v>1258.1163007465502</v>
      </c>
      <c r="T3561" s="101">
        <v>8.6387854629692935</v>
      </c>
    </row>
    <row r="3562" spans="2:20" x14ac:dyDescent="0.2">
      <c r="B3562" s="100">
        <v>43809.208333333336</v>
      </c>
      <c r="C3562" s="98">
        <v>7.3056808106104532</v>
      </c>
      <c r="D3562" s="98">
        <f t="shared" si="400"/>
        <v>12.7444934472511</v>
      </c>
      <c r="E3562" s="98">
        <v>87.704722222222216</v>
      </c>
      <c r="F3562" s="98">
        <f t="shared" si="405"/>
        <v>113.95339172507822</v>
      </c>
      <c r="G3562" s="98">
        <v>31632.733333333334</v>
      </c>
      <c r="H3562" s="98">
        <v>22.730436197916667</v>
      </c>
      <c r="I3562" s="98">
        <v>5624.5947222222221</v>
      </c>
      <c r="J3562" s="98">
        <f t="shared" si="401"/>
        <v>64.974286024305542</v>
      </c>
      <c r="K3562" s="98">
        <v>0</v>
      </c>
      <c r="L3562" s="98">
        <f t="shared" si="402"/>
        <v>376.08590205315085</v>
      </c>
      <c r="M3562" s="98">
        <f t="shared" si="404"/>
        <v>374.31883482110874</v>
      </c>
      <c r="N3562" s="98">
        <v>6329.5175699869787</v>
      </c>
      <c r="O3562" s="98">
        <v>7163.6316666666671</v>
      </c>
      <c r="P3562" s="98">
        <v>395.53944444444443</v>
      </c>
      <c r="Q3562" s="98">
        <v>19.453542391293578</v>
      </c>
      <c r="R3562" s="98">
        <f t="shared" si="406"/>
        <v>21.419300901394688</v>
      </c>
      <c r="S3562" s="98">
        <f t="shared" si="403"/>
        <v>1167.2125434776146</v>
      </c>
      <c r="T3562" s="101">
        <v>8.0673697059089964</v>
      </c>
    </row>
    <row r="3563" spans="2:20" x14ac:dyDescent="0.2">
      <c r="B3563" s="100">
        <v>43809.25</v>
      </c>
      <c r="C3563" s="98">
        <v>7.1248088783934431</v>
      </c>
      <c r="D3563" s="98">
        <f t="shared" si="400"/>
        <v>12.737789920308101</v>
      </c>
      <c r="E3563" s="98">
        <v>132.35222222222222</v>
      </c>
      <c r="F3563" s="98">
        <f t="shared" si="405"/>
        <v>115.85016255841155</v>
      </c>
      <c r="G3563" s="98">
        <v>39541.824122806393</v>
      </c>
      <c r="H3563" s="98">
        <v>18.276996527777779</v>
      </c>
      <c r="I3563" s="98">
        <v>6898.6342055560854</v>
      </c>
      <c r="J3563" s="98">
        <f t="shared" si="401"/>
        <v>114.07522569444444</v>
      </c>
      <c r="K3563" s="98">
        <v>0</v>
      </c>
      <c r="L3563" s="98">
        <f t="shared" si="402"/>
        <v>374.48424001051734</v>
      </c>
      <c r="M3563" s="98">
        <f t="shared" si="404"/>
        <v>374.26686484800376</v>
      </c>
      <c r="N3563" s="98">
        <v>6530.8235766601565</v>
      </c>
      <c r="O3563" s="98">
        <v>7157.8024999999998</v>
      </c>
      <c r="P3563" s="98">
        <v>395.51824074072971</v>
      </c>
      <c r="Q3563" s="98">
        <v>21.034000730212362</v>
      </c>
      <c r="R3563" s="98">
        <f t="shared" si="406"/>
        <v>21.466417479437336</v>
      </c>
      <c r="S3563" s="98">
        <f t="shared" si="403"/>
        <v>1262.0400438127417</v>
      </c>
      <c r="T3563" s="101">
        <v>7.8115361307518061</v>
      </c>
    </row>
    <row r="3564" spans="2:20" x14ac:dyDescent="0.2">
      <c r="B3564" s="100">
        <v>43809.291666666664</v>
      </c>
      <c r="C3564" s="98">
        <v>7.2521119003999051</v>
      </c>
      <c r="D3564" s="98">
        <f t="shared" si="400"/>
        <v>12.725690174932184</v>
      </c>
      <c r="E3564" s="98">
        <v>115.71776041666666</v>
      </c>
      <c r="F3564" s="98">
        <f t="shared" si="405"/>
        <v>116.33255766836525</v>
      </c>
      <c r="G3564" s="98">
        <v>45447.418222223918</v>
      </c>
      <c r="H3564" s="98">
        <v>22.618315972222224</v>
      </c>
      <c r="I3564" s="98">
        <v>8149.4111111111115</v>
      </c>
      <c r="J3564" s="98">
        <f t="shared" si="401"/>
        <v>93.099444444444444</v>
      </c>
      <c r="K3564" s="98">
        <v>0</v>
      </c>
      <c r="L3564" s="98">
        <f t="shared" si="402"/>
        <v>373.39823659945176</v>
      </c>
      <c r="M3564" s="98">
        <f t="shared" si="404"/>
        <v>374.25433018551848</v>
      </c>
      <c r="N3564" s="98">
        <v>6545.5429829915365</v>
      </c>
      <c r="O3564" s="98">
        <v>7159.5883333333331</v>
      </c>
      <c r="P3564" s="98">
        <v>395.63435185187393</v>
      </c>
      <c r="Q3564" s="98">
        <v>22.23611525242217</v>
      </c>
      <c r="R3564" s="98">
        <f t="shared" si="406"/>
        <v>21.45245522834335</v>
      </c>
      <c r="S3564" s="98">
        <f t="shared" si="403"/>
        <v>1334.1669151453302</v>
      </c>
      <c r="T3564" s="101">
        <v>8.2674960202512899</v>
      </c>
    </row>
    <row r="3565" spans="2:20" x14ac:dyDescent="0.2">
      <c r="B3565" s="100">
        <v>43809.333333333336</v>
      </c>
      <c r="C3565" s="98">
        <v>8.723447169681247</v>
      </c>
      <c r="D3565" s="98">
        <f t="shared" si="400"/>
        <v>12.713981333324805</v>
      </c>
      <c r="E3565" s="98">
        <v>95.665833333333339</v>
      </c>
      <c r="F3565" s="98">
        <f t="shared" si="405"/>
        <v>116.92506924243935</v>
      </c>
      <c r="G3565" s="98">
        <v>53433.681753812365</v>
      </c>
      <c r="H3565" s="98">
        <v>18.717274305555556</v>
      </c>
      <c r="I3565" s="98">
        <v>9399.3050314812444</v>
      </c>
      <c r="J3565" s="98">
        <f t="shared" si="401"/>
        <v>76.948559027777776</v>
      </c>
      <c r="K3565" s="98">
        <v>0</v>
      </c>
      <c r="L3565" s="98">
        <f t="shared" si="402"/>
        <v>373.53041389374732</v>
      </c>
      <c r="M3565" s="98">
        <f t="shared" si="404"/>
        <v>374.24031161875928</v>
      </c>
      <c r="N3565" s="98">
        <v>7349.3617159016931</v>
      </c>
      <c r="O3565" s="98">
        <v>7159.9266666666663</v>
      </c>
      <c r="P3565" s="98">
        <v>395.76851851847437</v>
      </c>
      <c r="Q3565" s="98">
        <v>22.238104624727015</v>
      </c>
      <c r="R3565" s="98">
        <f t="shared" si="406"/>
        <v>21.469569859915648</v>
      </c>
      <c r="S3565" s="98">
        <f t="shared" si="403"/>
        <v>1334.2862774836208</v>
      </c>
      <c r="T3565" s="101">
        <v>8.9097913244118292</v>
      </c>
    </row>
    <row r="3566" spans="2:20" x14ac:dyDescent="0.2">
      <c r="B3566" s="100">
        <v>43809.375</v>
      </c>
      <c r="C3566" s="98">
        <v>12.80624409781562</v>
      </c>
      <c r="D3566" s="98">
        <f t="shared" si="400"/>
        <v>12.707405281789375</v>
      </c>
      <c r="E3566" s="98">
        <v>146.15833333333333</v>
      </c>
      <c r="F3566" s="98">
        <f t="shared" si="405"/>
        <v>118.0449535016986</v>
      </c>
      <c r="G3566" s="98">
        <v>59592.24849397262</v>
      </c>
      <c r="H3566" s="98">
        <v>21.825401475694445</v>
      </c>
      <c r="I3566" s="98">
        <v>10651.202840909096</v>
      </c>
      <c r="J3566" s="98">
        <f t="shared" si="401"/>
        <v>124.33293185763888</v>
      </c>
      <c r="K3566" s="98">
        <v>0</v>
      </c>
      <c r="L3566" s="98">
        <f t="shared" si="402"/>
        <v>375.72774750719884</v>
      </c>
      <c r="M3566" s="98">
        <f t="shared" si="404"/>
        <v>374.28278853417936</v>
      </c>
      <c r="N3566" s="98">
        <v>10033.653974202474</v>
      </c>
      <c r="O3566" s="98">
        <v>7221.041666666667</v>
      </c>
      <c r="P3566" s="98">
        <v>395.35138888888889</v>
      </c>
      <c r="Q3566" s="98">
        <v>19.623641381690071</v>
      </c>
      <c r="R3566" s="98">
        <f t="shared" si="406"/>
        <v>21.406481447580777</v>
      </c>
      <c r="S3566" s="98">
        <f t="shared" si="403"/>
        <v>1177.4184829014043</v>
      </c>
      <c r="T3566" s="101">
        <v>11.540484165167436</v>
      </c>
    </row>
    <row r="3567" spans="2:20" x14ac:dyDescent="0.2">
      <c r="B3567" s="100">
        <v>43809.416666666664</v>
      </c>
      <c r="C3567" s="98">
        <v>16.44810626241896</v>
      </c>
      <c r="D3567" s="98">
        <f t="shared" si="400"/>
        <v>12.679824829664618</v>
      </c>
      <c r="E3567" s="98">
        <v>91.873611111111117</v>
      </c>
      <c r="F3567" s="98">
        <f t="shared" si="405"/>
        <v>117.62195398902777</v>
      </c>
      <c r="G3567" s="98">
        <v>66384.521623094086</v>
      </c>
      <c r="H3567" s="98">
        <v>22.531987847222222</v>
      </c>
      <c r="I3567" s="98">
        <v>11888.251666666667</v>
      </c>
      <c r="J3567" s="98">
        <f t="shared" si="401"/>
        <v>69.341623263888891</v>
      </c>
      <c r="K3567" s="98">
        <v>0</v>
      </c>
      <c r="L3567" s="98">
        <f t="shared" si="402"/>
        <v>375.68755483934865</v>
      </c>
      <c r="M3567" s="98">
        <f t="shared" si="404"/>
        <v>374.27214817454518</v>
      </c>
      <c r="N3567" s="98">
        <v>12320.761322428385</v>
      </c>
      <c r="O3567" s="98">
        <v>7999.5433333333331</v>
      </c>
      <c r="P3567" s="98">
        <v>395.86555555558868</v>
      </c>
      <c r="Q3567" s="98">
        <v>20.178000716240042</v>
      </c>
      <c r="R3567" s="98">
        <f t="shared" si="406"/>
        <v>21.428055449192609</v>
      </c>
      <c r="S3567" s="98">
        <f t="shared" si="403"/>
        <v>1210.6800429744026</v>
      </c>
      <c r="T3567" s="101">
        <v>15.369323438273536</v>
      </c>
    </row>
    <row r="3568" spans="2:20" x14ac:dyDescent="0.2">
      <c r="B3568" s="100">
        <v>43809.458333333336</v>
      </c>
      <c r="C3568" s="98">
        <v>16.686590192756718</v>
      </c>
      <c r="D3568" s="98">
        <f t="shared" si="400"/>
        <v>12.642673735065843</v>
      </c>
      <c r="E3568" s="98">
        <v>122.95398148152563</v>
      </c>
      <c r="F3568" s="98">
        <f t="shared" si="405"/>
        <v>119.10937616744582</v>
      </c>
      <c r="G3568" s="98">
        <v>72809.519925924673</v>
      </c>
      <c r="H3568" s="98">
        <v>20.710018382352942</v>
      </c>
      <c r="I3568" s="98">
        <v>13235.523255555439</v>
      </c>
      <c r="J3568" s="98">
        <f t="shared" si="401"/>
        <v>102.24396309917269</v>
      </c>
      <c r="K3568" s="98">
        <v>0</v>
      </c>
      <c r="L3568" s="98">
        <f t="shared" si="402"/>
        <v>373.93509584929382</v>
      </c>
      <c r="M3568" s="98">
        <f t="shared" si="404"/>
        <v>374.22547638762626</v>
      </c>
      <c r="N3568" s="98">
        <v>12541.672345377605</v>
      </c>
      <c r="O3568" s="98">
        <v>8138.2758333333331</v>
      </c>
      <c r="P3568" s="98">
        <v>395.2801851851907</v>
      </c>
      <c r="Q3568" s="98">
        <v>21.345089335896901</v>
      </c>
      <c r="R3568" s="98">
        <f t="shared" si="406"/>
        <v>21.460125132316069</v>
      </c>
      <c r="S3568" s="98">
        <f t="shared" si="403"/>
        <v>1280.7053601538141</v>
      </c>
      <c r="T3568" s="101">
        <v>16.933000795197568</v>
      </c>
    </row>
    <row r="3569" spans="2:20" x14ac:dyDescent="0.2">
      <c r="B3569" s="100">
        <v>43809.5</v>
      </c>
      <c r="C3569" s="98">
        <v>15.973722652683241</v>
      </c>
      <c r="D3569" s="98">
        <f t="shared" si="400"/>
        <v>12.604881173483761</v>
      </c>
      <c r="E3569" s="98">
        <v>85.467222222222219</v>
      </c>
      <c r="F3569" s="98">
        <f t="shared" si="405"/>
        <v>116.77912856137208</v>
      </c>
      <c r="G3569" s="98">
        <v>78877.926870370371</v>
      </c>
      <c r="H3569" s="98">
        <v>22.526128472222222</v>
      </c>
      <c r="I3569" s="98">
        <v>14541.457222222221</v>
      </c>
      <c r="J3569" s="98">
        <f t="shared" si="401"/>
        <v>62.941093749999993</v>
      </c>
      <c r="K3569" s="98">
        <v>0</v>
      </c>
      <c r="L3569" s="98">
        <f t="shared" si="402"/>
        <v>373.06943885281322</v>
      </c>
      <c r="M3569" s="98">
        <f t="shared" si="404"/>
        <v>374.18280236671507</v>
      </c>
      <c r="N3569" s="98">
        <v>12087.776192220052</v>
      </c>
      <c r="O3569" s="98">
        <v>7867.4324999999999</v>
      </c>
      <c r="P3569" s="98">
        <v>395.58209876543947</v>
      </c>
      <c r="Q3569" s="98">
        <v>22.512659912626258</v>
      </c>
      <c r="R3569" s="98">
        <f t="shared" si="406"/>
        <v>21.495262030146929</v>
      </c>
      <c r="S3569" s="98">
        <f t="shared" si="403"/>
        <v>1350.7595947575755</v>
      </c>
      <c r="T3569" s="101">
        <v>16.776045298719286</v>
      </c>
    </row>
    <row r="3570" spans="2:20" x14ac:dyDescent="0.2">
      <c r="B3570" s="100">
        <v>43809.541666666664</v>
      </c>
      <c r="C3570" s="98">
        <v>15.713324530741406</v>
      </c>
      <c r="D3570" s="98">
        <f t="shared" si="400"/>
        <v>12.582224391403095</v>
      </c>
      <c r="E3570" s="98">
        <v>129.50958333333332</v>
      </c>
      <c r="F3570" s="98">
        <f t="shared" si="405"/>
        <v>118.0737446879116</v>
      </c>
      <c r="G3570" s="98">
        <v>86610.446345027289</v>
      </c>
      <c r="H3570" s="98">
        <v>20.765581232492998</v>
      </c>
      <c r="I3570" s="98">
        <v>15788.344970825141</v>
      </c>
      <c r="J3570" s="98">
        <f t="shared" si="401"/>
        <v>108.74400210084033</v>
      </c>
      <c r="K3570" s="98">
        <v>0</v>
      </c>
      <c r="L3570" s="98">
        <f t="shared" si="402"/>
        <v>374.06956161174094</v>
      </c>
      <c r="M3570" s="98">
        <f t="shared" si="404"/>
        <v>374.17366760217209</v>
      </c>
      <c r="N3570" s="98">
        <v>11923.294947916667</v>
      </c>
      <c r="O3570" s="98">
        <v>7747.3725000000004</v>
      </c>
      <c r="P3570" s="98">
        <v>395.9325</v>
      </c>
      <c r="Q3570" s="98">
        <v>21.862938388259046</v>
      </c>
      <c r="R3570" s="98">
        <f t="shared" si="406"/>
        <v>21.499300344072889</v>
      </c>
      <c r="S3570" s="98">
        <f t="shared" si="403"/>
        <v>1311.7763032955427</v>
      </c>
      <c r="T3570" s="101">
        <v>16.298928037749395</v>
      </c>
    </row>
    <row r="3571" spans="2:20" x14ac:dyDescent="0.2">
      <c r="B3571" s="100">
        <v>43809.583333333336</v>
      </c>
      <c r="C3571" s="98">
        <v>14.909820660485162</v>
      </c>
      <c r="D3571" s="98">
        <f t="shared" si="400"/>
        <v>12.551826442418012</v>
      </c>
      <c r="E3571" s="98">
        <v>123.60607142860691</v>
      </c>
      <c r="F3571" s="98">
        <f t="shared" si="405"/>
        <v>117.52387034928876</v>
      </c>
      <c r="G3571" s="98">
        <v>92563.69280702273</v>
      </c>
      <c r="H3571" s="98">
        <v>20.237814670138889</v>
      </c>
      <c r="I3571" s="98">
        <v>17055.706906128726</v>
      </c>
      <c r="J3571" s="98">
        <f t="shared" si="401"/>
        <v>103.36825675846802</v>
      </c>
      <c r="K3571" s="98">
        <v>0</v>
      </c>
      <c r="L3571" s="98">
        <f t="shared" si="402"/>
        <v>376.17731529919638</v>
      </c>
      <c r="M3571" s="98">
        <f t="shared" si="404"/>
        <v>374.29401159965954</v>
      </c>
      <c r="N3571" s="98">
        <v>11466.990224609375</v>
      </c>
      <c r="O3571" s="98">
        <v>7475.0441666666666</v>
      </c>
      <c r="P3571" s="98">
        <v>396.00388888888887</v>
      </c>
      <c r="Q3571" s="98">
        <v>19.826573589692511</v>
      </c>
      <c r="R3571" s="98">
        <f t="shared" si="406"/>
        <v>21.383867612017994</v>
      </c>
      <c r="S3571" s="98">
        <f t="shared" si="403"/>
        <v>1189.5944153815508</v>
      </c>
      <c r="T3571" s="101">
        <v>15.87813591003418</v>
      </c>
    </row>
    <row r="3572" spans="2:20" x14ac:dyDescent="0.2">
      <c r="B3572" s="100">
        <v>43809.625</v>
      </c>
      <c r="C3572" s="98">
        <v>14.601090661974418</v>
      </c>
      <c r="D3572" s="98">
        <f t="shared" ref="D3572:D3635" si="407">AVERAGE(C3549:C3572)</f>
        <v>12.541169961662975</v>
      </c>
      <c r="E3572" s="98">
        <v>90.05972222222222</v>
      </c>
      <c r="F3572" s="98">
        <f t="shared" si="405"/>
        <v>117.16942590484432</v>
      </c>
      <c r="G3572" s="98">
        <v>100582.71688888974</v>
      </c>
      <c r="H3572" s="98">
        <v>22.822309027777777</v>
      </c>
      <c r="I3572" s="98">
        <v>18307.518611111111</v>
      </c>
      <c r="J3572" s="98">
        <f t="shared" si="401"/>
        <v>67.237413194444443</v>
      </c>
      <c r="K3572" s="98">
        <v>0</v>
      </c>
      <c r="L3572" s="98">
        <f t="shared" si="402"/>
        <v>376.3507168351569</v>
      </c>
      <c r="M3572" s="98">
        <f t="shared" si="404"/>
        <v>374.34083663929397</v>
      </c>
      <c r="N3572" s="98">
        <v>11351.493977864584</v>
      </c>
      <c r="O3572" s="98">
        <v>7405.6333333333332</v>
      </c>
      <c r="P3572" s="98">
        <v>395.58509259260364</v>
      </c>
      <c r="Q3572" s="98">
        <v>19.23437575744672</v>
      </c>
      <c r="R3572" s="98">
        <f t="shared" si="406"/>
        <v>21.340483930408737</v>
      </c>
      <c r="S3572" s="98">
        <f t="shared" si="403"/>
        <v>1154.0625454468031</v>
      </c>
      <c r="T3572" s="101">
        <v>15.438579114013248</v>
      </c>
    </row>
    <row r="3573" spans="2:20" x14ac:dyDescent="0.2">
      <c r="B3573" s="100">
        <v>43809.666666666664</v>
      </c>
      <c r="C3573" s="98">
        <v>14.189590938638689</v>
      </c>
      <c r="D3573" s="98">
        <f t="shared" si="407"/>
        <v>12.536614957755765</v>
      </c>
      <c r="E3573" s="98">
        <v>152.95555555555555</v>
      </c>
      <c r="F3573" s="98">
        <f t="shared" si="405"/>
        <v>117.87650538015386</v>
      </c>
      <c r="G3573" s="98">
        <v>107110.25767544229</v>
      </c>
      <c r="H3573" s="98">
        <v>18.268207465277779</v>
      </c>
      <c r="I3573" s="98">
        <v>19571.00333981511</v>
      </c>
      <c r="J3573" s="98">
        <f t="shared" si="401"/>
        <v>134.68734809027777</v>
      </c>
      <c r="K3573" s="98">
        <v>0</v>
      </c>
      <c r="L3573" s="98">
        <f t="shared" si="402"/>
        <v>371.07763793300427</v>
      </c>
      <c r="M3573" s="98">
        <f t="shared" si="404"/>
        <v>374.17795063982391</v>
      </c>
      <c r="N3573" s="98">
        <v>11140.576541341146</v>
      </c>
      <c r="O3573" s="98">
        <v>7327.3050000000003</v>
      </c>
      <c r="P3573" s="98">
        <v>395.58638888888891</v>
      </c>
      <c r="Q3573" s="98">
        <v>24.508750955884654</v>
      </c>
      <c r="R3573" s="98">
        <f t="shared" si="406"/>
        <v>21.511173749323202</v>
      </c>
      <c r="S3573" s="98">
        <f t="shared" si="403"/>
        <v>1470.5250573530793</v>
      </c>
      <c r="T3573" s="101">
        <v>15.150839554945705</v>
      </c>
    </row>
    <row r="3574" spans="2:20" x14ac:dyDescent="0.2">
      <c r="B3574" s="100">
        <v>43809.708333333336</v>
      </c>
      <c r="C3574" s="98">
        <v>13.42759574731191</v>
      </c>
      <c r="D3574" s="98">
        <f t="shared" si="407"/>
        <v>12.516480918278697</v>
      </c>
      <c r="E3574" s="98">
        <v>134.61416666666668</v>
      </c>
      <c r="F3574" s="98">
        <f t="shared" si="405"/>
        <v>117.95671476567578</v>
      </c>
      <c r="G3574" s="98">
        <v>115157.50462962966</v>
      </c>
      <c r="H3574" s="98">
        <v>22.745095486111111</v>
      </c>
      <c r="I3574" s="98">
        <v>20836.194464572138</v>
      </c>
      <c r="J3574" s="98">
        <f t="shared" si="401"/>
        <v>111.86907118055557</v>
      </c>
      <c r="K3574" s="98">
        <v>0</v>
      </c>
      <c r="L3574" s="98">
        <f t="shared" si="402"/>
        <v>371.35730894588244</v>
      </c>
      <c r="M3574" s="98">
        <f t="shared" si="404"/>
        <v>374.12452498747029</v>
      </c>
      <c r="N3574" s="98">
        <v>10555.811046549479</v>
      </c>
      <c r="O3574" s="98">
        <v>7206.435833333333</v>
      </c>
      <c r="P3574" s="98">
        <v>395.63206790122723</v>
      </c>
      <c r="Q3574" s="98">
        <v>24.274758955344765</v>
      </c>
      <c r="R3574" s="98">
        <f t="shared" si="406"/>
        <v>21.561714885216031</v>
      </c>
      <c r="S3574" s="98">
        <f t="shared" si="403"/>
        <v>1456.485537320686</v>
      </c>
      <c r="T3574" s="101">
        <v>14.530258927285436</v>
      </c>
    </row>
    <row r="3575" spans="2:20" x14ac:dyDescent="0.2">
      <c r="B3575" s="100">
        <v>43809.75</v>
      </c>
      <c r="C3575" s="98">
        <v>13.161060586505466</v>
      </c>
      <c r="D3575" s="98">
        <f t="shared" si="407"/>
        <v>12.506032045157168</v>
      </c>
      <c r="E3575" s="98">
        <v>92.37555555555555</v>
      </c>
      <c r="F3575" s="98">
        <f t="shared" si="405"/>
        <v>117.98877495086096</v>
      </c>
      <c r="G3575" s="98">
        <v>121782.63055555556</v>
      </c>
      <c r="H3575" s="98">
        <v>22.445862268518411</v>
      </c>
      <c r="I3575" s="98">
        <v>22086.194444444445</v>
      </c>
      <c r="J3575" s="98">
        <f t="shared" si="401"/>
        <v>69.929693287037139</v>
      </c>
      <c r="K3575" s="98">
        <v>0</v>
      </c>
      <c r="L3575" s="98">
        <f t="shared" si="402"/>
        <v>375.79022978268563</v>
      </c>
      <c r="M3575" s="98">
        <f t="shared" si="404"/>
        <v>374.29714146658881</v>
      </c>
      <c r="N3575" s="98">
        <v>10340.076634114583</v>
      </c>
      <c r="O3575" s="98">
        <v>7193.0233333333335</v>
      </c>
      <c r="P3575" s="98">
        <v>395.81638888888887</v>
      </c>
      <c r="Q3575" s="98">
        <v>20.026159106203252</v>
      </c>
      <c r="R3575" s="98">
        <f t="shared" si="406"/>
        <v>21.388917078936164</v>
      </c>
      <c r="S3575" s="98">
        <f t="shared" si="403"/>
        <v>1201.5695463721952</v>
      </c>
      <c r="T3575" s="101">
        <v>13.942485019714157</v>
      </c>
    </row>
    <row r="3576" spans="2:20" x14ac:dyDescent="0.2">
      <c r="B3576" s="100">
        <v>43809.791666666664</v>
      </c>
      <c r="C3576" s="98">
        <v>13.515657822215646</v>
      </c>
      <c r="D3576" s="98">
        <f t="shared" si="407"/>
        <v>12.502222618512285</v>
      </c>
      <c r="E3576" s="98">
        <v>140.38583333333332</v>
      </c>
      <c r="F3576" s="98">
        <f t="shared" si="405"/>
        <v>117.03844508974986</v>
      </c>
      <c r="G3576" s="98">
        <v>130229.93382353465</v>
      </c>
      <c r="H3576" s="98">
        <v>18.331575520833333</v>
      </c>
      <c r="I3576" s="98">
        <v>23354.837754629792</v>
      </c>
      <c r="J3576" s="98">
        <f t="shared" si="401"/>
        <v>122.0542578125</v>
      </c>
      <c r="K3576" s="98">
        <v>0</v>
      </c>
      <c r="L3576" s="98">
        <f t="shared" si="402"/>
        <v>375.24329787659144</v>
      </c>
      <c r="M3576" s="98">
        <f t="shared" si="404"/>
        <v>374.26717363172503</v>
      </c>
      <c r="N3576" s="98">
        <v>10527.41665201823</v>
      </c>
      <c r="O3576" s="98">
        <v>7209.9825000000001</v>
      </c>
      <c r="P3576" s="98">
        <v>395.7236111111111</v>
      </c>
      <c r="Q3576" s="98">
        <v>20.480313234519627</v>
      </c>
      <c r="R3576" s="98">
        <f t="shared" si="406"/>
        <v>21.428107521825826</v>
      </c>
      <c r="S3576" s="98">
        <f t="shared" si="403"/>
        <v>1228.8187940711778</v>
      </c>
      <c r="T3576" s="101">
        <v>13.849047588590119</v>
      </c>
    </row>
    <row r="3577" spans="2:20" x14ac:dyDescent="0.2">
      <c r="B3577" s="100">
        <v>43809.833333333336</v>
      </c>
      <c r="C3577" s="98">
        <v>13.60033302201165</v>
      </c>
      <c r="D3577" s="98">
        <f t="shared" si="407"/>
        <v>12.488072789694177</v>
      </c>
      <c r="E3577" s="98">
        <v>128.78966666668654</v>
      </c>
      <c r="F3577" s="98">
        <f t="shared" si="405"/>
        <v>118.28927610826919</v>
      </c>
      <c r="G3577" s="98">
        <v>136544.87459491135</v>
      </c>
      <c r="H3577" s="98">
        <v>22.567990451388887</v>
      </c>
      <c r="I3577" s="98">
        <v>24606.970833333333</v>
      </c>
      <c r="J3577" s="98">
        <f t="shared" si="401"/>
        <v>106.22167621529766</v>
      </c>
      <c r="K3577" s="98">
        <v>0</v>
      </c>
      <c r="L3577" s="98">
        <f t="shared" si="402"/>
        <v>374.67585424573059</v>
      </c>
      <c r="M3577" s="98">
        <f t="shared" si="404"/>
        <v>374.22632759821477</v>
      </c>
      <c r="N3577" s="98">
        <v>10677.859047851562</v>
      </c>
      <c r="O3577" s="98">
        <v>7213.6374999999998</v>
      </c>
      <c r="P3577" s="98">
        <v>395.79842592592041</v>
      </c>
      <c r="Q3577" s="98">
        <v>21.122571680189836</v>
      </c>
      <c r="R3577" s="98">
        <f t="shared" si="406"/>
        <v>21.469411695767928</v>
      </c>
      <c r="S3577" s="98">
        <f t="shared" si="403"/>
        <v>1267.3543008113902</v>
      </c>
      <c r="T3577" s="101">
        <v>14.250602491485058</v>
      </c>
    </row>
    <row r="3578" spans="2:20" x14ac:dyDescent="0.2">
      <c r="B3578" s="100">
        <v>43809.875</v>
      </c>
      <c r="C3578" s="98">
        <v>13.755934686894632</v>
      </c>
      <c r="D3578" s="98">
        <f t="shared" si="407"/>
        <v>12.464740420494087</v>
      </c>
      <c r="E3578" s="98">
        <v>91.926111111111112</v>
      </c>
      <c r="F3578" s="98">
        <f t="shared" si="405"/>
        <v>116.60396360826918</v>
      </c>
      <c r="G3578" s="98">
        <v>144822.56729559699</v>
      </c>
      <c r="H3578" s="98">
        <v>18.741359230323319</v>
      </c>
      <c r="I3578" s="98">
        <v>25858.429133333389</v>
      </c>
      <c r="J3578" s="98">
        <f t="shared" si="401"/>
        <v>73.184751880787786</v>
      </c>
      <c r="K3578" s="98">
        <v>0</v>
      </c>
      <c r="L3578" s="98">
        <f t="shared" si="402"/>
        <v>373.1075563322031</v>
      </c>
      <c r="M3578" s="98">
        <f t="shared" si="404"/>
        <v>374.18207718494938</v>
      </c>
      <c r="N3578" s="98">
        <v>10743.305236002605</v>
      </c>
      <c r="O3578" s="98">
        <v>7222.3975</v>
      </c>
      <c r="P3578" s="98">
        <v>395.6820185185141</v>
      </c>
      <c r="Q3578" s="98">
        <v>22.57446218631101</v>
      </c>
      <c r="R3578" s="98">
        <f t="shared" si="406"/>
        <v>21.508692201625468</v>
      </c>
      <c r="S3578" s="98">
        <f t="shared" si="403"/>
        <v>1354.4677311786606</v>
      </c>
      <c r="T3578" s="101">
        <v>14.400679497484429</v>
      </c>
    </row>
    <row r="3579" spans="2:20" x14ac:dyDescent="0.2">
      <c r="B3579" s="100">
        <v>43809.916666666664</v>
      </c>
      <c r="C3579" s="98">
        <v>13.826144457923041</v>
      </c>
      <c r="D3579" s="98">
        <f t="shared" si="407"/>
        <v>12.447849645631848</v>
      </c>
      <c r="E3579" s="98">
        <v>153.38333333333333</v>
      </c>
      <c r="F3579" s="98">
        <f t="shared" si="405"/>
        <v>119.27189184900992</v>
      </c>
      <c r="G3579" s="98">
        <v>151108.48233965476</v>
      </c>
      <c r="H3579" s="98">
        <v>21.988791232638889</v>
      </c>
      <c r="I3579" s="98">
        <v>27126.640804311701</v>
      </c>
      <c r="J3579" s="98">
        <f t="shared" si="401"/>
        <v>131.39454210069442</v>
      </c>
      <c r="K3579" s="98">
        <v>0</v>
      </c>
      <c r="L3579" s="98">
        <f t="shared" si="402"/>
        <v>372.89996763586032</v>
      </c>
      <c r="M3579" s="98">
        <f t="shared" si="404"/>
        <v>374.16850697514275</v>
      </c>
      <c r="N3579" s="98">
        <v>10818.938655598959</v>
      </c>
      <c r="O3579" s="98">
        <v>7229.5083333333332</v>
      </c>
      <c r="P3579" s="98">
        <v>395.36435185194017</v>
      </c>
      <c r="Q3579" s="98">
        <v>22.464384216079875</v>
      </c>
      <c r="R3579" s="98">
        <f t="shared" si="406"/>
        <v>21.508962514316323</v>
      </c>
      <c r="S3579" s="98">
        <f t="shared" si="403"/>
        <v>1347.8630529647926</v>
      </c>
      <c r="T3579" s="101">
        <v>14.459206344286601</v>
      </c>
    </row>
    <row r="3580" spans="2:20" x14ac:dyDescent="0.2">
      <c r="B3580" s="100">
        <v>43809.958333333336</v>
      </c>
      <c r="C3580" s="98">
        <v>13.683780680232578</v>
      </c>
      <c r="D3580" s="98">
        <f t="shared" si="407"/>
        <v>12.436121218341901</v>
      </c>
      <c r="E3580" s="98">
        <v>96.114305555555561</v>
      </c>
      <c r="F3580" s="98">
        <f t="shared" si="405"/>
        <v>118.01726800641732</v>
      </c>
      <c r="G3580" s="98">
        <v>158241.4243589727</v>
      </c>
      <c r="H3580" s="98">
        <v>22.437597656249999</v>
      </c>
      <c r="I3580" s="98">
        <v>28372.401666666668</v>
      </c>
      <c r="J3580" s="98">
        <f t="shared" si="401"/>
        <v>73.676707899305569</v>
      </c>
      <c r="K3580" s="98">
        <v>0</v>
      </c>
      <c r="L3580" s="98">
        <f t="shared" si="402"/>
        <v>374.0249331498436</v>
      </c>
      <c r="M3580" s="98">
        <f t="shared" si="404"/>
        <v>374.17641674271931</v>
      </c>
      <c r="N3580" s="98">
        <v>10693.771986490885</v>
      </c>
      <c r="O3580" s="98">
        <v>7213.1616666666669</v>
      </c>
      <c r="P3580" s="98">
        <v>395.60833333334989</v>
      </c>
      <c r="Q3580" s="98">
        <v>21.58340018350631</v>
      </c>
      <c r="R3580" s="98">
        <f t="shared" si="406"/>
        <v>21.495394953529495</v>
      </c>
      <c r="S3580" s="98">
        <f t="shared" si="403"/>
        <v>1295.0040110103787</v>
      </c>
      <c r="T3580" s="101">
        <v>14.461450110846684</v>
      </c>
    </row>
    <row r="3581" spans="2:20" x14ac:dyDescent="0.2">
      <c r="B3581" s="100">
        <v>43810</v>
      </c>
      <c r="C3581" s="98">
        <v>13.210370819303725</v>
      </c>
      <c r="D3581" s="98">
        <f t="shared" si="407"/>
        <v>12.430006047514283</v>
      </c>
      <c r="E3581" s="98">
        <v>138.61333333333334</v>
      </c>
      <c r="F3581" s="98">
        <f t="shared" si="405"/>
        <v>118.58908770806188</v>
      </c>
      <c r="G3581" s="98">
        <v>165449.33933333159</v>
      </c>
      <c r="H3581" s="98">
        <v>18.002991174767118</v>
      </c>
      <c r="I3581" s="98">
        <v>29625.149114814634</v>
      </c>
      <c r="J3581" s="98">
        <f t="shared" si="401"/>
        <v>120.61034215856623</v>
      </c>
      <c r="K3581" s="98">
        <v>0</v>
      </c>
      <c r="L3581" s="98">
        <f t="shared" si="402"/>
        <v>373.83323761144032</v>
      </c>
      <c r="M3581" s="98">
        <f t="shared" si="404"/>
        <v>374.09091365492662</v>
      </c>
      <c r="N3581" s="98">
        <v>10397.370712890624</v>
      </c>
      <c r="O3581" s="98">
        <v>7188.854166666667</v>
      </c>
      <c r="P3581" s="98">
        <v>395.81037037036486</v>
      </c>
      <c r="Q3581" s="98">
        <v>21.97713275892453</v>
      </c>
      <c r="R3581" s="98">
        <f t="shared" si="406"/>
        <v>21.583540788235453</v>
      </c>
      <c r="S3581" s="98">
        <f t="shared" si="403"/>
        <v>1318.6279655354717</v>
      </c>
      <c r="T3581" s="101">
        <v>14.125953905847338</v>
      </c>
    </row>
    <row r="3582" spans="2:20" x14ac:dyDescent="0.2">
      <c r="B3582" s="100">
        <v>43810.041666666664</v>
      </c>
      <c r="C3582" s="98">
        <v>11.731965947327101</v>
      </c>
      <c r="D3582" s="98">
        <f t="shared" si="407"/>
        <v>12.421988882434725</v>
      </c>
      <c r="E3582" s="98">
        <v>86.271666666666661</v>
      </c>
      <c r="F3582" s="98">
        <f t="shared" si="405"/>
        <v>118.38508597195077</v>
      </c>
      <c r="G3582" s="98">
        <v>3170.9361111111111</v>
      </c>
      <c r="H3582" s="98">
        <v>22.346386718750001</v>
      </c>
      <c r="I3582" s="98">
        <v>985.4330555555556</v>
      </c>
      <c r="J3582" s="98">
        <f t="shared" si="401"/>
        <v>63.925279947916664</v>
      </c>
      <c r="K3582" s="98">
        <v>0</v>
      </c>
      <c r="L3582" s="98">
        <f t="shared" si="402"/>
        <v>372.4574612036223</v>
      </c>
      <c r="M3582" s="98">
        <f t="shared" si="404"/>
        <v>374.02900698315426</v>
      </c>
      <c r="N3582" s="98">
        <v>9268.4136043294275</v>
      </c>
      <c r="O3582" s="98">
        <v>7174.7416666666668</v>
      </c>
      <c r="P3582" s="98">
        <v>395.47370370369816</v>
      </c>
      <c r="Q3582" s="98">
        <v>23.016242500075862</v>
      </c>
      <c r="R3582" s="98">
        <f t="shared" si="406"/>
        <v>21.633113355070734</v>
      </c>
      <c r="S3582" s="98">
        <f t="shared" si="403"/>
        <v>1380.9745500045517</v>
      </c>
      <c r="T3582" s="101">
        <v>13.11481595856862</v>
      </c>
    </row>
    <row r="3583" spans="2:20" x14ac:dyDescent="0.2">
      <c r="B3583" s="100">
        <v>43810.083333333336</v>
      </c>
      <c r="C3583" s="98">
        <v>9.8995224821567529</v>
      </c>
      <c r="D3583" s="98">
        <f t="shared" si="407"/>
        <v>12.419181048410579</v>
      </c>
      <c r="E3583" s="98">
        <v>133.61527777777778</v>
      </c>
      <c r="F3583" s="98">
        <f t="shared" si="405"/>
        <v>117.10521907380262</v>
      </c>
      <c r="G3583" s="98">
        <v>10052.384722222223</v>
      </c>
      <c r="H3583" s="98">
        <v>20.270808015045866</v>
      </c>
      <c r="I3583" s="98">
        <v>1926.2106851851775</v>
      </c>
      <c r="J3583" s="98">
        <f t="shared" si="401"/>
        <v>113.3444697627319</v>
      </c>
      <c r="K3583" s="98">
        <v>0</v>
      </c>
      <c r="L3583" s="98">
        <f t="shared" si="402"/>
        <v>373.15759224325944</v>
      </c>
      <c r="M3583" s="98">
        <f t="shared" si="404"/>
        <v>374.08778729253009</v>
      </c>
      <c r="N3583" s="98">
        <v>8139.4280818684892</v>
      </c>
      <c r="O3583" s="98">
        <v>7175.0450000000001</v>
      </c>
      <c r="P3583" s="98">
        <v>395.56990740742947</v>
      </c>
      <c r="Q3583" s="98">
        <v>22.41231516417001</v>
      </c>
      <c r="R3583" s="98">
        <f t="shared" si="406"/>
        <v>21.561624712361564</v>
      </c>
      <c r="S3583" s="98">
        <f t="shared" si="403"/>
        <v>1344.7389098502006</v>
      </c>
      <c r="T3583" s="101">
        <v>11.342474259363403</v>
      </c>
    </row>
    <row r="3584" spans="2:20" x14ac:dyDescent="0.2">
      <c r="B3584" s="100">
        <v>43810.125</v>
      </c>
      <c r="C3584" s="98">
        <v>8.6028525736221741</v>
      </c>
      <c r="D3584" s="98">
        <f t="shared" si="407"/>
        <v>12.413601783640418</v>
      </c>
      <c r="E3584" s="98">
        <v>125.18815843620234</v>
      </c>
      <c r="F3584" s="98">
        <f t="shared" si="405"/>
        <v>118.07148493457031</v>
      </c>
      <c r="G3584" s="98">
        <v>16078.937388888067</v>
      </c>
      <c r="H3584" s="98">
        <v>19.836469184027777</v>
      </c>
      <c r="I3584" s="98">
        <v>3176.0891666666666</v>
      </c>
      <c r="J3584" s="98">
        <f t="shared" si="401"/>
        <v>105.35168925217457</v>
      </c>
      <c r="K3584" s="98">
        <v>0</v>
      </c>
      <c r="L3584" s="98">
        <f t="shared" si="402"/>
        <v>375.57466591897526</v>
      </c>
      <c r="M3584" s="98">
        <f t="shared" si="404"/>
        <v>374.18114053301383</v>
      </c>
      <c r="N3584" s="98">
        <v>7159.5556750488286</v>
      </c>
      <c r="O3584" s="98">
        <v>7173.32</v>
      </c>
      <c r="P3584" s="98">
        <v>395.28888888888889</v>
      </c>
      <c r="Q3584" s="98">
        <v>19.714222969913649</v>
      </c>
      <c r="R3584" s="98">
        <f t="shared" si="406"/>
        <v>21.444515041836354</v>
      </c>
      <c r="S3584" s="98">
        <f t="shared" si="403"/>
        <v>1182.853378194819</v>
      </c>
      <c r="T3584" s="101">
        <v>9.6984916426791461</v>
      </c>
    </row>
    <row r="3585" spans="2:20" x14ac:dyDescent="0.2">
      <c r="B3585" s="100">
        <v>43810.166666666664</v>
      </c>
      <c r="C3585" s="98">
        <v>7.768261085616218</v>
      </c>
      <c r="D3585" s="98">
        <f t="shared" si="407"/>
        <v>12.413250777821673</v>
      </c>
      <c r="E3585" s="98">
        <v>89.644861111111112</v>
      </c>
      <c r="F3585" s="98">
        <f t="shared" si="405"/>
        <v>116.03945368457032</v>
      </c>
      <c r="G3585" s="98">
        <v>24130.841404611536</v>
      </c>
      <c r="H3585" s="98">
        <v>22.184374999999999</v>
      </c>
      <c r="I3585" s="98">
        <v>4404.3344444444447</v>
      </c>
      <c r="J3585" s="98">
        <f t="shared" si="401"/>
        <v>67.460486111111109</v>
      </c>
      <c r="K3585" s="98">
        <v>0</v>
      </c>
      <c r="L3585" s="98">
        <f t="shared" si="402"/>
        <v>375.79979093910504</v>
      </c>
      <c r="M3585" s="98">
        <f t="shared" si="404"/>
        <v>374.22982321540923</v>
      </c>
      <c r="N3585" s="98">
        <v>6588.3693697102863</v>
      </c>
      <c r="O3585" s="98">
        <v>7174.0375000000004</v>
      </c>
      <c r="P3585" s="98">
        <v>396.00916666665012</v>
      </c>
      <c r="Q3585" s="98">
        <v>20.209375727545055</v>
      </c>
      <c r="R3585" s="98">
        <f t="shared" si="406"/>
        <v>21.412880488298956</v>
      </c>
      <c r="S3585" s="98">
        <f t="shared" si="403"/>
        <v>1212.5625436527032</v>
      </c>
      <c r="T3585" s="101">
        <v>8.5088118057323534</v>
      </c>
    </row>
    <row r="3586" spans="2:20" x14ac:dyDescent="0.2">
      <c r="B3586" s="100">
        <v>43810.208333333336</v>
      </c>
      <c r="C3586" s="98">
        <v>7.2446120427564411</v>
      </c>
      <c r="D3586" s="98">
        <f t="shared" si="407"/>
        <v>12.410706245827756</v>
      </c>
      <c r="E3586" s="98">
        <v>150.77416666666667</v>
      </c>
      <c r="F3586" s="98">
        <f t="shared" si="405"/>
        <v>118.66734720308882</v>
      </c>
      <c r="G3586" s="98">
        <v>30245.49806201458</v>
      </c>
      <c r="H3586" s="98">
        <v>17.664775028934109</v>
      </c>
      <c r="I3586" s="98">
        <v>5639.3330444444882</v>
      </c>
      <c r="J3586" s="98">
        <f t="shared" si="401"/>
        <v>133.10939163773256</v>
      </c>
      <c r="K3586" s="98">
        <v>0</v>
      </c>
      <c r="L3586" s="98">
        <f t="shared" si="402"/>
        <v>373.52109753677831</v>
      </c>
      <c r="M3586" s="98">
        <f t="shared" si="404"/>
        <v>374.12295636056029</v>
      </c>
      <c r="N3586" s="98">
        <v>6244.7249344889324</v>
      </c>
      <c r="O3586" s="98">
        <v>7173.350833333333</v>
      </c>
      <c r="P3586" s="98">
        <v>395.84004629628942</v>
      </c>
      <c r="Q3586" s="98">
        <v>22.318948759511112</v>
      </c>
      <c r="R3586" s="98">
        <f t="shared" si="406"/>
        <v>21.532272420308022</v>
      </c>
      <c r="S3586" s="98">
        <f t="shared" si="403"/>
        <v>1339.1369255706668</v>
      </c>
      <c r="T3586" s="101">
        <v>8.1157003484429318</v>
      </c>
    </row>
    <row r="3587" spans="2:20" x14ac:dyDescent="0.2">
      <c r="B3587" s="100">
        <v>43810.25</v>
      </c>
      <c r="C3587" s="98">
        <v>6.8435248360763463</v>
      </c>
      <c r="D3587" s="98">
        <f t="shared" si="407"/>
        <v>12.398986077397879</v>
      </c>
      <c r="E3587" s="98">
        <v>89.924444444444447</v>
      </c>
      <c r="F3587" s="98">
        <f t="shared" si="405"/>
        <v>116.89952312901477</v>
      </c>
      <c r="G3587" s="98">
        <v>37269.461333334184</v>
      </c>
      <c r="H3587" s="98">
        <v>21.911382378472222</v>
      </c>
      <c r="I3587" s="98">
        <v>6867.3008897569443</v>
      </c>
      <c r="J3587" s="98">
        <f t="shared" si="401"/>
        <v>68.013062065972221</v>
      </c>
      <c r="K3587" s="98">
        <v>0</v>
      </c>
      <c r="L3587" s="98">
        <f t="shared" si="402"/>
        <v>372.20272590345394</v>
      </c>
      <c r="M3587" s="98">
        <f t="shared" si="404"/>
        <v>374.02789327276605</v>
      </c>
      <c r="N3587" s="98">
        <v>6027.0782218424483</v>
      </c>
      <c r="O3587" s="98">
        <v>7173.538333333333</v>
      </c>
      <c r="P3587" s="98">
        <v>395.50476851849095</v>
      </c>
      <c r="Q3587" s="98">
        <v>23.302042615036999</v>
      </c>
      <c r="R3587" s="98">
        <f t="shared" si="406"/>
        <v>21.626774165509048</v>
      </c>
      <c r="S3587" s="98">
        <f t="shared" si="403"/>
        <v>1398.1225569022199</v>
      </c>
      <c r="T3587" s="101">
        <v>7.6720113819290416</v>
      </c>
    </row>
    <row r="3588" spans="2:20" x14ac:dyDescent="0.2">
      <c r="B3588" s="100">
        <v>43810.291666666664</v>
      </c>
      <c r="C3588" s="98">
        <v>7.0964070174605069</v>
      </c>
      <c r="D3588" s="98">
        <f t="shared" si="407"/>
        <v>12.39249837394207</v>
      </c>
      <c r="E3588" s="98">
        <v>122.50111111111111</v>
      </c>
      <c r="F3588" s="98">
        <f t="shared" si="405"/>
        <v>117.18216274128331</v>
      </c>
      <c r="G3588" s="98">
        <v>43777.05488888987</v>
      </c>
      <c r="H3588" s="98">
        <v>21.705953414351743</v>
      </c>
      <c r="I3588" s="98">
        <v>8080.1469444444447</v>
      </c>
      <c r="J3588" s="98">
        <f t="shared" si="401"/>
        <v>100.79515769675938</v>
      </c>
      <c r="K3588" s="98">
        <v>0</v>
      </c>
      <c r="L3588" s="98">
        <f t="shared" si="402"/>
        <v>375.8742788016034</v>
      </c>
      <c r="M3588" s="98">
        <f t="shared" si="404"/>
        <v>374.13106169785561</v>
      </c>
      <c r="N3588" s="98">
        <v>6090.9444913736979</v>
      </c>
      <c r="O3588" s="98">
        <v>7171.1166666666668</v>
      </c>
      <c r="P3588" s="98">
        <v>395.62092592597008</v>
      </c>
      <c r="Q3588" s="98">
        <v>19.746647124366685</v>
      </c>
      <c r="R3588" s="98">
        <f t="shared" si="406"/>
        <v>21.523046326840074</v>
      </c>
      <c r="S3588" s="98">
        <f t="shared" si="403"/>
        <v>1184.7988274620011</v>
      </c>
      <c r="T3588" s="101">
        <v>7.576930982532601</v>
      </c>
    </row>
    <row r="3589" spans="2:20" x14ac:dyDescent="0.2">
      <c r="B3589" s="100">
        <v>43810.333333333336</v>
      </c>
      <c r="C3589" s="98">
        <v>8.6945598491917355</v>
      </c>
      <c r="D3589" s="98">
        <f t="shared" si="407"/>
        <v>12.391294735588344</v>
      </c>
      <c r="E3589" s="98">
        <v>78.318333333333328</v>
      </c>
      <c r="F3589" s="98">
        <f t="shared" si="405"/>
        <v>116.45935024128329</v>
      </c>
      <c r="G3589" s="98">
        <v>49483.777777777781</v>
      </c>
      <c r="H3589" s="98">
        <v>17.63037109375</v>
      </c>
      <c r="I3589" s="98">
        <v>9305.7791601851932</v>
      </c>
      <c r="J3589" s="98">
        <f t="shared" si="401"/>
        <v>60.687962239583328</v>
      </c>
      <c r="K3589" s="98">
        <v>0</v>
      </c>
      <c r="L3589" s="98">
        <f t="shared" si="402"/>
        <v>376.70904785549061</v>
      </c>
      <c r="M3589" s="98">
        <f t="shared" si="404"/>
        <v>374.263504779595</v>
      </c>
      <c r="N3589" s="98">
        <v>7159.275075683594</v>
      </c>
      <c r="O3589" s="98">
        <v>7172.2008333333333</v>
      </c>
      <c r="P3589" s="98">
        <v>395.82611111111112</v>
      </c>
      <c r="Q3589" s="98">
        <v>19.117063255620501</v>
      </c>
      <c r="R3589" s="98">
        <f t="shared" si="406"/>
        <v>21.393002936460636</v>
      </c>
      <c r="S3589" s="98">
        <f t="shared" si="403"/>
        <v>1147.02379533723</v>
      </c>
      <c r="T3589" s="101">
        <v>8.5115671658594838</v>
      </c>
    </row>
    <row r="3590" spans="2:20" x14ac:dyDescent="0.2">
      <c r="B3590" s="100">
        <v>43810.375</v>
      </c>
      <c r="C3590" s="98">
        <v>12.778663491927016</v>
      </c>
      <c r="D3590" s="98">
        <f t="shared" si="407"/>
        <v>12.390145543676317</v>
      </c>
      <c r="E3590" s="98">
        <v>121.97962962958547</v>
      </c>
      <c r="F3590" s="98">
        <f t="shared" si="405"/>
        <v>115.45190425362712</v>
      </c>
      <c r="G3590" s="98">
        <v>56569.387643676331</v>
      </c>
      <c r="H3590" s="98">
        <v>21.646050347222221</v>
      </c>
      <c r="I3590" s="98">
        <v>10512.962777777779</v>
      </c>
      <c r="J3590" s="98">
        <f t="shared" ref="J3590:J3653" si="408">E3590-H3590</f>
        <v>100.33357928236325</v>
      </c>
      <c r="K3590" s="98">
        <v>0</v>
      </c>
      <c r="L3590" s="98">
        <f t="shared" ref="L3590:L3653" si="409">P3590-Q3590</f>
        <v>372.83988100454627</v>
      </c>
      <c r="M3590" s="98">
        <f t="shared" si="404"/>
        <v>374.14317700865104</v>
      </c>
      <c r="N3590" s="98">
        <v>9854.2308516438807</v>
      </c>
      <c r="O3590" s="98">
        <v>7189.6558333333332</v>
      </c>
      <c r="P3590" s="98">
        <v>395.44111111111113</v>
      </c>
      <c r="Q3590" s="98">
        <v>22.601230106564859</v>
      </c>
      <c r="R3590" s="98">
        <f t="shared" si="406"/>
        <v>21.51706913333042</v>
      </c>
      <c r="S3590" s="98">
        <f t="shared" ref="S3590:S3653" si="410">Q3590*60</f>
        <v>1356.0738063938916</v>
      </c>
      <c r="T3590" s="101">
        <v>11.441023585668558</v>
      </c>
    </row>
    <row r="3591" spans="2:20" x14ac:dyDescent="0.2">
      <c r="B3591" s="100">
        <v>43810.416666666664</v>
      </c>
      <c r="C3591" s="98">
        <v>16.321018024086953</v>
      </c>
      <c r="D3591" s="98">
        <f t="shared" si="407"/>
        <v>12.384850200412481</v>
      </c>
      <c r="E3591" s="98">
        <v>101.94742063491708</v>
      </c>
      <c r="F3591" s="98">
        <f t="shared" si="405"/>
        <v>115.87164631711903</v>
      </c>
      <c r="G3591" s="98">
        <v>62016.559744988546</v>
      </c>
      <c r="H3591" s="98">
        <v>17.791601562499999</v>
      </c>
      <c r="I3591" s="98">
        <v>11710.612607407389</v>
      </c>
      <c r="J3591" s="98">
        <f t="shared" si="408"/>
        <v>84.155819072417074</v>
      </c>
      <c r="K3591" s="98">
        <v>47.526427954468723</v>
      </c>
      <c r="L3591" s="98">
        <f t="shared" si="409"/>
        <v>374.00817684403233</v>
      </c>
      <c r="M3591" s="98">
        <f t="shared" si="404"/>
        <v>374.07320292551282</v>
      </c>
      <c r="N3591" s="98">
        <v>12079.786620279949</v>
      </c>
      <c r="O3591" s="98">
        <v>7837.1674999999996</v>
      </c>
      <c r="P3591" s="98">
        <v>395.82472222222225</v>
      </c>
      <c r="Q3591" s="98">
        <v>21.816545378189897</v>
      </c>
      <c r="R3591" s="98">
        <f t="shared" si="406"/>
        <v>21.585341827578329</v>
      </c>
      <c r="S3591" s="98">
        <f t="shared" si="410"/>
        <v>1308.9927226913937</v>
      </c>
      <c r="T3591" s="101">
        <v>14.969325961587343</v>
      </c>
    </row>
    <row r="3592" spans="2:20" x14ac:dyDescent="0.2">
      <c r="B3592" s="100">
        <v>43810.458333333336</v>
      </c>
      <c r="C3592" s="98">
        <v>16.682123095228128</v>
      </c>
      <c r="D3592" s="98">
        <f t="shared" si="407"/>
        <v>12.384664071348789</v>
      </c>
      <c r="E3592" s="98">
        <v>87.718055555555551</v>
      </c>
      <c r="F3592" s="98">
        <f t="shared" si="405"/>
        <v>114.40348273687029</v>
      </c>
      <c r="G3592" s="98">
        <v>69110.862636160324</v>
      </c>
      <c r="H3592" s="98">
        <v>21.115201822916667</v>
      </c>
      <c r="I3592" s="98">
        <v>12919.695101410945</v>
      </c>
      <c r="J3592" s="98">
        <f t="shared" si="408"/>
        <v>66.602853732638891</v>
      </c>
      <c r="K3592" s="98">
        <v>885.35417023645505</v>
      </c>
      <c r="L3592" s="98">
        <f t="shared" si="409"/>
        <v>374.81150385317289</v>
      </c>
      <c r="M3592" s="98">
        <f t="shared" si="404"/>
        <v>374.10971992567448</v>
      </c>
      <c r="N3592" s="98">
        <v>13519.906233723957</v>
      </c>
      <c r="O3592" s="98">
        <v>8843.58</v>
      </c>
      <c r="P3592" s="98">
        <v>395.31296296298501</v>
      </c>
      <c r="Q3592" s="98">
        <v>20.501459109812146</v>
      </c>
      <c r="R3592" s="98">
        <f t="shared" si="406"/>
        <v>21.550190568158133</v>
      </c>
      <c r="S3592" s="98">
        <f t="shared" si="410"/>
        <v>1230.0875465887289</v>
      </c>
      <c r="T3592" s="101">
        <v>16.176575686844686</v>
      </c>
    </row>
    <row r="3593" spans="2:20" x14ac:dyDescent="0.2">
      <c r="B3593" s="100">
        <v>43810.5</v>
      </c>
      <c r="C3593" s="98">
        <v>16.162574065791237</v>
      </c>
      <c r="D3593" s="98">
        <f t="shared" si="407"/>
        <v>12.392532880228289</v>
      </c>
      <c r="E3593" s="98">
        <v>124.31472222222222</v>
      </c>
      <c r="F3593" s="98">
        <f t="shared" si="405"/>
        <v>116.02212857020362</v>
      </c>
      <c r="G3593" s="98">
        <v>74529.254629636343</v>
      </c>
      <c r="H3593" s="98">
        <v>21.695149739583332</v>
      </c>
      <c r="I3593" s="98">
        <v>14113.342222222222</v>
      </c>
      <c r="J3593" s="98">
        <f t="shared" si="408"/>
        <v>102.61957248263889</v>
      </c>
      <c r="K3593" s="98">
        <v>889.5838623046875</v>
      </c>
      <c r="L3593" s="98">
        <f t="shared" si="409"/>
        <v>376.07552005149427</v>
      </c>
      <c r="M3593" s="98">
        <f t="shared" si="404"/>
        <v>374.23497330895293</v>
      </c>
      <c r="N3593" s="98">
        <v>11980.36742594401</v>
      </c>
      <c r="O3593" s="98">
        <v>7784.0716666666667</v>
      </c>
      <c r="P3593" s="98">
        <v>395.5625</v>
      </c>
      <c r="Q3593" s="98">
        <v>19.486979948505759</v>
      </c>
      <c r="R3593" s="98">
        <f t="shared" si="406"/>
        <v>21.424120569653116</v>
      </c>
      <c r="S3593" s="98">
        <f t="shared" si="410"/>
        <v>1169.2187969103456</v>
      </c>
      <c r="T3593" s="101">
        <v>17.038963887980984</v>
      </c>
    </row>
    <row r="3594" spans="2:20" x14ac:dyDescent="0.2">
      <c r="B3594" s="100">
        <v>43810.541666666664</v>
      </c>
      <c r="C3594" s="98">
        <v>15.341957149302793</v>
      </c>
      <c r="D3594" s="98">
        <f t="shared" si="407"/>
        <v>12.377059239335017</v>
      </c>
      <c r="E3594" s="98">
        <v>99.106388888888887</v>
      </c>
      <c r="F3594" s="98">
        <f t="shared" si="405"/>
        <v>114.7553288016851</v>
      </c>
      <c r="G3594" s="98">
        <v>80925.208333333328</v>
      </c>
      <c r="H3594" s="98">
        <v>17.509516059027778</v>
      </c>
      <c r="I3594" s="98">
        <v>15324.377103703708</v>
      </c>
      <c r="J3594" s="98">
        <f t="shared" si="408"/>
        <v>81.596872829861113</v>
      </c>
      <c r="K3594" s="98">
        <v>889.5838623046875</v>
      </c>
      <c r="L3594" s="98">
        <f t="shared" si="409"/>
        <v>375.43476298837197</v>
      </c>
      <c r="M3594" s="98">
        <f t="shared" si="404"/>
        <v>374.2918566996459</v>
      </c>
      <c r="N3594" s="98">
        <v>11551.891383463542</v>
      </c>
      <c r="O3594" s="98">
        <v>7531.1475</v>
      </c>
      <c r="P3594" s="98">
        <v>395.84805555555556</v>
      </c>
      <c r="Q3594" s="98">
        <v>20.413292567183575</v>
      </c>
      <c r="R3594" s="98">
        <f t="shared" si="406"/>
        <v>21.363718660441634</v>
      </c>
      <c r="S3594" s="98">
        <f t="shared" si="410"/>
        <v>1224.7975540310144</v>
      </c>
      <c r="T3594" s="101">
        <v>16.713621332711643</v>
      </c>
    </row>
    <row r="3595" spans="2:20" x14ac:dyDescent="0.2">
      <c r="B3595" s="100">
        <v>43810.583333333336</v>
      </c>
      <c r="C3595" s="98">
        <v>14.708291242212677</v>
      </c>
      <c r="D3595" s="98">
        <f t="shared" si="407"/>
        <v>12.368662180240326</v>
      </c>
      <c r="E3595" s="98">
        <v>141.95616666664679</v>
      </c>
      <c r="F3595" s="98">
        <f t="shared" si="405"/>
        <v>115.51991610327009</v>
      </c>
      <c r="G3595" s="98">
        <v>88250.529457363547</v>
      </c>
      <c r="H3595" s="98">
        <v>22.100010850694446</v>
      </c>
      <c r="I3595" s="98">
        <v>16538.874722222223</v>
      </c>
      <c r="J3595" s="98">
        <f t="shared" si="408"/>
        <v>119.85615581595235</v>
      </c>
      <c r="K3595" s="98">
        <v>889.5838623046875</v>
      </c>
      <c r="L3595" s="98">
        <f t="shared" si="409"/>
        <v>373.56298658505284</v>
      </c>
      <c r="M3595" s="98">
        <f t="shared" si="404"/>
        <v>374.18292633655665</v>
      </c>
      <c r="N3595" s="98">
        <v>11205.169388020833</v>
      </c>
      <c r="O3595" s="98">
        <v>7334.416666666667</v>
      </c>
      <c r="P3595" s="98">
        <v>395.77833333333331</v>
      </c>
      <c r="Q3595" s="98">
        <v>22.215346748280442</v>
      </c>
      <c r="R3595" s="98">
        <f t="shared" si="406"/>
        <v>21.463250875382798</v>
      </c>
      <c r="S3595" s="98">
        <f t="shared" si="410"/>
        <v>1332.9208048968264</v>
      </c>
      <c r="T3595" s="101">
        <v>15.839137005893928</v>
      </c>
    </row>
    <row r="3596" spans="2:20" x14ac:dyDescent="0.2">
      <c r="B3596" s="100">
        <v>43810.625</v>
      </c>
      <c r="C3596" s="98">
        <v>14.269371810312279</v>
      </c>
      <c r="D3596" s="98">
        <f t="shared" si="407"/>
        <v>12.354840561421071</v>
      </c>
      <c r="E3596" s="98">
        <v>93.547499999999999</v>
      </c>
      <c r="F3596" s="98">
        <f t="shared" si="405"/>
        <v>115.66524017734422</v>
      </c>
      <c r="G3596" s="98">
        <v>94950.257407407291</v>
      </c>
      <c r="H3596" s="98">
        <v>20.129286024305557</v>
      </c>
      <c r="I3596" s="98">
        <v>17761.02167777776</v>
      </c>
      <c r="J3596" s="98">
        <f t="shared" si="408"/>
        <v>73.418213975694442</v>
      </c>
      <c r="K3596" s="98">
        <v>889.5838623046875</v>
      </c>
      <c r="L3596" s="98">
        <f t="shared" si="409"/>
        <v>371.92900910782936</v>
      </c>
      <c r="M3596" s="98">
        <f t="shared" si="404"/>
        <v>373.99868851458467</v>
      </c>
      <c r="N3596" s="98">
        <v>10922.696033528646</v>
      </c>
      <c r="O3596" s="98">
        <v>7262.0491666666667</v>
      </c>
      <c r="P3596" s="98">
        <v>395.19553240742118</v>
      </c>
      <c r="Q3596" s="98">
        <v>23.266523299591825</v>
      </c>
      <c r="R3596" s="98">
        <f t="shared" si="406"/>
        <v>21.631257022972179</v>
      </c>
      <c r="S3596" s="98">
        <f t="shared" si="410"/>
        <v>1395.9913979755095</v>
      </c>
      <c r="T3596" s="101">
        <v>14.883611589121218</v>
      </c>
    </row>
    <row r="3597" spans="2:20" x14ac:dyDescent="0.2">
      <c r="B3597" s="100">
        <v>43810.666666666664</v>
      </c>
      <c r="C3597" s="98">
        <v>13.867520051862295</v>
      </c>
      <c r="D3597" s="98">
        <f t="shared" si="407"/>
        <v>12.34142094113872</v>
      </c>
      <c r="E3597" s="98">
        <v>140.39435185184081</v>
      </c>
      <c r="F3597" s="98">
        <f t="shared" si="405"/>
        <v>115.1418566896894</v>
      </c>
      <c r="G3597" s="98">
        <v>103464.72058823904</v>
      </c>
      <c r="H3597" s="98">
        <v>19.848546006944446</v>
      </c>
      <c r="I3597" s="98">
        <v>18999.724494047696</v>
      </c>
      <c r="J3597" s="98">
        <f t="shared" si="408"/>
        <v>120.54580584489636</v>
      </c>
      <c r="K3597" s="98">
        <v>889.5838623046875</v>
      </c>
      <c r="L3597" s="98">
        <f t="shared" si="409"/>
        <v>372.91265650275267</v>
      </c>
      <c r="M3597" s="98">
        <f t="shared" si="404"/>
        <v>374.07514762165744</v>
      </c>
      <c r="N3597" s="98">
        <v>10687.534448242188</v>
      </c>
      <c r="O3597" s="98">
        <v>7215.0058333333336</v>
      </c>
      <c r="P3597" s="98">
        <v>395.66090740740299</v>
      </c>
      <c r="Q3597" s="98">
        <v>22.748250904650323</v>
      </c>
      <c r="R3597" s="98">
        <f t="shared" si="406"/>
        <v>21.557902854170749</v>
      </c>
      <c r="S3597" s="98">
        <f t="shared" si="410"/>
        <v>1364.8950542790194</v>
      </c>
      <c r="T3597" s="101">
        <v>13.596937831507789</v>
      </c>
    </row>
    <row r="3598" spans="2:20" x14ac:dyDescent="0.2">
      <c r="B3598" s="100">
        <v>43810.708333333336</v>
      </c>
      <c r="C3598" s="98">
        <v>13.455802956686561</v>
      </c>
      <c r="D3598" s="98">
        <f t="shared" si="407"/>
        <v>12.34259624152933</v>
      </c>
      <c r="E3598" s="98">
        <v>130.06186507936982</v>
      </c>
      <c r="F3598" s="98">
        <f t="shared" si="405"/>
        <v>114.95217745688537</v>
      </c>
      <c r="G3598" s="98">
        <v>109779.16165458957</v>
      </c>
      <c r="H3598" s="98">
        <v>22.345735677083333</v>
      </c>
      <c r="I3598" s="98">
        <v>20230.761944444443</v>
      </c>
      <c r="J3598" s="98">
        <f t="shared" si="408"/>
        <v>107.7161294022865</v>
      </c>
      <c r="K3598" s="98">
        <v>889.5838623046875</v>
      </c>
      <c r="L3598" s="98">
        <f t="shared" si="409"/>
        <v>376.12308950078568</v>
      </c>
      <c r="M3598" s="98">
        <f t="shared" si="404"/>
        <v>374.27372181144511</v>
      </c>
      <c r="N3598" s="98">
        <v>10402.556021321614</v>
      </c>
      <c r="O3598" s="98">
        <v>7185.4633333333331</v>
      </c>
      <c r="P3598" s="98">
        <v>395.53777777777776</v>
      </c>
      <c r="Q3598" s="98">
        <v>19.414688276992077</v>
      </c>
      <c r="R3598" s="98">
        <f t="shared" si="406"/>
        <v>21.355399909239384</v>
      </c>
      <c r="S3598" s="98">
        <f t="shared" si="410"/>
        <v>1164.8812966195246</v>
      </c>
      <c r="T3598" s="101">
        <v>13.907686281570932</v>
      </c>
    </row>
    <row r="3599" spans="2:20" x14ac:dyDescent="0.2">
      <c r="B3599" s="100">
        <v>43810.75</v>
      </c>
      <c r="C3599" s="98">
        <v>12.954641326533423</v>
      </c>
      <c r="D3599" s="98">
        <f t="shared" si="407"/>
        <v>12.333995439030495</v>
      </c>
      <c r="E3599" s="98">
        <v>96.439652777777781</v>
      </c>
      <c r="F3599" s="98">
        <f t="shared" si="405"/>
        <v>115.12151484114463</v>
      </c>
      <c r="G3599" s="98">
        <v>118152.59488304085</v>
      </c>
      <c r="H3599" s="98">
        <v>17.815245225694444</v>
      </c>
      <c r="I3599" s="98">
        <v>21465.303296296468</v>
      </c>
      <c r="J3599" s="98">
        <f t="shared" si="408"/>
        <v>78.624407552083341</v>
      </c>
      <c r="K3599" s="98">
        <v>889.5838623046875</v>
      </c>
      <c r="L3599" s="98">
        <f t="shared" si="409"/>
        <v>373.37889502151972</v>
      </c>
      <c r="M3599" s="98">
        <f t="shared" si="404"/>
        <v>374.17324952972984</v>
      </c>
      <c r="N3599" s="98">
        <v>10127.926389973958</v>
      </c>
      <c r="O3599" s="98">
        <v>7178.4816666666666</v>
      </c>
      <c r="P3599" s="98">
        <v>395.45749999999998</v>
      </c>
      <c r="Q3599" s="98">
        <v>22.078604978480271</v>
      </c>
      <c r="R3599" s="98">
        <f t="shared" si="406"/>
        <v>21.440918487250926</v>
      </c>
      <c r="S3599" s="98">
        <f t="shared" si="410"/>
        <v>1324.7162987088163</v>
      </c>
      <c r="T3599" s="101">
        <v>13.619608949080639</v>
      </c>
    </row>
    <row r="3600" spans="2:20" x14ac:dyDescent="0.2">
      <c r="B3600" s="100">
        <v>43810.791666666664</v>
      </c>
      <c r="C3600" s="98">
        <v>13.119906568107869</v>
      </c>
      <c r="D3600" s="98">
        <f t="shared" si="407"/>
        <v>12.317505803442671</v>
      </c>
      <c r="E3600" s="98">
        <v>164.7488888888889</v>
      </c>
      <c r="F3600" s="98">
        <f t="shared" si="405"/>
        <v>116.13664215595945</v>
      </c>
      <c r="G3600" s="98">
        <v>124844.20833333333</v>
      </c>
      <c r="H3600" s="98">
        <v>22.215993923611112</v>
      </c>
      <c r="I3600" s="98">
        <v>22702.276143791609</v>
      </c>
      <c r="J3600" s="98">
        <f t="shared" si="408"/>
        <v>142.53289496527779</v>
      </c>
      <c r="K3600" s="98">
        <v>889.5838623046875</v>
      </c>
      <c r="L3600" s="98">
        <f t="shared" si="409"/>
        <v>373.06799340197404</v>
      </c>
      <c r="M3600" s="98">
        <f t="shared" si="404"/>
        <v>374.08261184328745</v>
      </c>
      <c r="N3600" s="98">
        <v>10277.14731689453</v>
      </c>
      <c r="O3600" s="98">
        <v>7184.3758333333335</v>
      </c>
      <c r="P3600" s="98">
        <v>395.68443287037934</v>
      </c>
      <c r="Q3600" s="98">
        <v>22.616439468405314</v>
      </c>
      <c r="R3600" s="98">
        <f t="shared" si="406"/>
        <v>21.529923746996165</v>
      </c>
      <c r="S3600" s="98">
        <f t="shared" si="410"/>
        <v>1356.9863681043189</v>
      </c>
      <c r="T3600" s="101">
        <v>13.628013979693254</v>
      </c>
    </row>
    <row r="3601" spans="2:20" x14ac:dyDescent="0.2">
      <c r="B3601" s="100">
        <v>43810.833333333336</v>
      </c>
      <c r="C3601" s="98">
        <v>13.552651557040194</v>
      </c>
      <c r="D3601" s="98">
        <f t="shared" si="407"/>
        <v>12.315519075735528</v>
      </c>
      <c r="E3601" s="98">
        <v>98.446018518507486</v>
      </c>
      <c r="F3601" s="98">
        <f t="shared" si="405"/>
        <v>114.87232348311865</v>
      </c>
      <c r="G3601" s="98">
        <v>132634.60136452146</v>
      </c>
      <c r="H3601" s="98">
        <v>21.890071614583334</v>
      </c>
      <c r="I3601" s="98">
        <v>23922.301666666666</v>
      </c>
      <c r="J3601" s="98">
        <f t="shared" si="408"/>
        <v>76.555946903924152</v>
      </c>
      <c r="K3601" s="98">
        <v>889.5838623046875</v>
      </c>
      <c r="L3601" s="98">
        <f t="shared" si="409"/>
        <v>373.77183991442746</v>
      </c>
      <c r="M3601" s="98">
        <f t="shared" si="404"/>
        <v>374.04494457948311</v>
      </c>
      <c r="N3601" s="98">
        <v>10506.848510742188</v>
      </c>
      <c r="O3601" s="98">
        <v>7215.5675000000001</v>
      </c>
      <c r="P3601" s="98">
        <v>395.57432098766168</v>
      </c>
      <c r="Q3601" s="98">
        <v>21.80248107323423</v>
      </c>
      <c r="R3601" s="98">
        <f t="shared" si="406"/>
        <v>21.558253305039681</v>
      </c>
      <c r="S3601" s="98">
        <f t="shared" si="410"/>
        <v>1308.1488643940538</v>
      </c>
      <c r="T3601" s="101">
        <v>13.937720346616373</v>
      </c>
    </row>
    <row r="3602" spans="2:20" x14ac:dyDescent="0.2">
      <c r="B3602" s="100">
        <v>43810.875</v>
      </c>
      <c r="C3602" s="98">
        <v>13.753978481495546</v>
      </c>
      <c r="D3602" s="98">
        <f t="shared" si="407"/>
        <v>12.315437567177232</v>
      </c>
      <c r="E3602" s="98">
        <v>137.18950854700472</v>
      </c>
      <c r="F3602" s="98">
        <f t="shared" si="405"/>
        <v>116.75829837628088</v>
      </c>
      <c r="G3602" s="98">
        <v>139747.82521367737</v>
      </c>
      <c r="H3602" s="98">
        <v>17.691710069444444</v>
      </c>
      <c r="I3602" s="98">
        <v>25154.623333333333</v>
      </c>
      <c r="J3602" s="98">
        <f t="shared" si="408"/>
        <v>119.49779847756028</v>
      </c>
      <c r="K3602" s="98">
        <v>889.5838623046875</v>
      </c>
      <c r="L3602" s="98">
        <f t="shared" si="409"/>
        <v>375.67109452625942</v>
      </c>
      <c r="M3602" s="98">
        <f t="shared" si="404"/>
        <v>374.15175867090215</v>
      </c>
      <c r="N3602" s="98">
        <v>10657.371638183593</v>
      </c>
      <c r="O3602" s="98">
        <v>7207.5283333333336</v>
      </c>
      <c r="P3602" s="98">
        <v>395.7305952381094</v>
      </c>
      <c r="Q3602" s="98">
        <v>20.059500711849996</v>
      </c>
      <c r="R3602" s="98">
        <f t="shared" si="406"/>
        <v>21.453463243603807</v>
      </c>
      <c r="S3602" s="98">
        <f t="shared" si="410"/>
        <v>1203.5700427109998</v>
      </c>
      <c r="T3602" s="101">
        <v>14.18776333252589</v>
      </c>
    </row>
    <row r="3603" spans="2:20" x14ac:dyDescent="0.2">
      <c r="B3603" s="100">
        <v>43810.916666666664</v>
      </c>
      <c r="C3603" s="98">
        <v>13.671993229654101</v>
      </c>
      <c r="D3603" s="98">
        <f t="shared" si="407"/>
        <v>12.309014599332693</v>
      </c>
      <c r="E3603" s="98">
        <v>85.555277777777775</v>
      </c>
      <c r="F3603" s="98">
        <f t="shared" si="405"/>
        <v>113.9321293947994</v>
      </c>
      <c r="G3603" s="98">
        <v>146168.40233333342</v>
      </c>
      <c r="H3603" s="98">
        <v>21.322287326388889</v>
      </c>
      <c r="I3603" s="98">
        <v>26343.861944444445</v>
      </c>
      <c r="J3603" s="98">
        <f t="shared" si="408"/>
        <v>64.232990451388886</v>
      </c>
      <c r="K3603" s="98">
        <v>889.5838623046875</v>
      </c>
      <c r="L3603" s="98">
        <f t="shared" si="409"/>
        <v>375.70083254686244</v>
      </c>
      <c r="M3603" s="98">
        <f t="shared" si="404"/>
        <v>374.26846137552724</v>
      </c>
      <c r="N3603" s="98">
        <v>10654.504020182292</v>
      </c>
      <c r="O3603" s="98">
        <v>7206.8358333333335</v>
      </c>
      <c r="P3603" s="98">
        <v>395.71416666666664</v>
      </c>
      <c r="Q3603" s="98">
        <v>20.013334119804203</v>
      </c>
      <c r="R3603" s="98">
        <f t="shared" si="406"/>
        <v>21.351336156258984</v>
      </c>
      <c r="S3603" s="98">
        <f t="shared" si="410"/>
        <v>1200.8000471882522</v>
      </c>
      <c r="T3603" s="101">
        <v>14.292852924231168</v>
      </c>
    </row>
    <row r="3604" spans="2:20" x14ac:dyDescent="0.2">
      <c r="B3604" s="100">
        <v>43810.958333333336</v>
      </c>
      <c r="C3604" s="98">
        <v>13.533703993220502</v>
      </c>
      <c r="D3604" s="98">
        <f t="shared" si="407"/>
        <v>12.302761404040524</v>
      </c>
      <c r="E3604" s="98">
        <v>132.68675925930341</v>
      </c>
      <c r="F3604" s="98">
        <f t="shared" si="405"/>
        <v>115.45598163245556</v>
      </c>
      <c r="G3604" s="98">
        <v>153927.10043859377</v>
      </c>
      <c r="H3604" s="98">
        <v>17.589865451388889</v>
      </c>
      <c r="I3604" s="98">
        <v>27526.556048148112</v>
      </c>
      <c r="J3604" s="98">
        <f t="shared" si="408"/>
        <v>115.09689380791453</v>
      </c>
      <c r="K3604" s="98">
        <v>889.5838623046875</v>
      </c>
      <c r="L3604" s="98">
        <f t="shared" si="409"/>
        <v>371.61668703458827</v>
      </c>
      <c r="M3604" s="98">
        <f t="shared" si="404"/>
        <v>374.16811778739162</v>
      </c>
      <c r="N3604" s="98">
        <v>10579.68333577474</v>
      </c>
      <c r="O3604" s="98">
        <v>7197.5091666666667</v>
      </c>
      <c r="P3604" s="98">
        <v>395.3795185184934</v>
      </c>
      <c r="Q3604" s="98">
        <v>23.762831483905128</v>
      </c>
      <c r="R3604" s="98">
        <f t="shared" si="406"/>
        <v>21.442145793775598</v>
      </c>
      <c r="S3604" s="98">
        <f t="shared" si="410"/>
        <v>1425.7698890343077</v>
      </c>
      <c r="T3604" s="101">
        <v>14.181273327267004</v>
      </c>
    </row>
    <row r="3605" spans="2:20" x14ac:dyDescent="0.2">
      <c r="B3605" s="100">
        <v>43811</v>
      </c>
      <c r="C3605" s="98">
        <v>13.034787655052625</v>
      </c>
      <c r="D3605" s="98">
        <f t="shared" si="407"/>
        <v>12.295445438863396</v>
      </c>
      <c r="E3605" s="98">
        <v>120.78439393939243</v>
      </c>
      <c r="F3605" s="98">
        <f t="shared" si="405"/>
        <v>114.71310915770805</v>
      </c>
      <c r="G3605" s="98">
        <v>159961.807973858</v>
      </c>
      <c r="H3605" s="98">
        <v>20.705175781249999</v>
      </c>
      <c r="I3605" s="98">
        <v>28714.093284493221</v>
      </c>
      <c r="J3605" s="98">
        <f t="shared" si="408"/>
        <v>100.07921815814242</v>
      </c>
      <c r="K3605" s="98">
        <v>889.5838623046875</v>
      </c>
      <c r="L3605" s="98">
        <f t="shared" si="409"/>
        <v>373.78335721339613</v>
      </c>
      <c r="M3605" s="98">
        <f t="shared" si="404"/>
        <v>374.1660394374731</v>
      </c>
      <c r="N3605" s="98">
        <v>10211.650725097656</v>
      </c>
      <c r="O3605" s="98">
        <v>7207.5291666666662</v>
      </c>
      <c r="P3605" s="98">
        <v>395.80802469140951</v>
      </c>
      <c r="Q3605" s="98">
        <v>22.02466747801337</v>
      </c>
      <c r="R3605" s="98">
        <f t="shared" si="406"/>
        <v>21.444126407070968</v>
      </c>
      <c r="S3605" s="98">
        <f t="shared" si="410"/>
        <v>1321.4800486808022</v>
      </c>
      <c r="T3605" s="101">
        <v>14.022222597983491</v>
      </c>
    </row>
    <row r="3606" spans="2:20" x14ac:dyDescent="0.2">
      <c r="B3606" s="100">
        <v>43811.041666666664</v>
      </c>
      <c r="C3606" s="98">
        <v>11.604013478315125</v>
      </c>
      <c r="D3606" s="98">
        <f t="shared" si="407"/>
        <v>12.290114085987895</v>
      </c>
      <c r="E3606" s="98">
        <v>96.160370370381415</v>
      </c>
      <c r="F3606" s="98">
        <f t="shared" si="405"/>
        <v>115.12513847869614</v>
      </c>
      <c r="G3606" s="98">
        <v>4758.7361111111113</v>
      </c>
      <c r="H3606" s="98">
        <v>21.285210503472221</v>
      </c>
      <c r="I3606" s="98">
        <v>888.41083333333336</v>
      </c>
      <c r="J3606" s="98">
        <f t="shared" si="408"/>
        <v>74.8751598669092</v>
      </c>
      <c r="K3606" s="98">
        <v>11.8611181640625</v>
      </c>
      <c r="L3606" s="98">
        <f t="shared" si="409"/>
        <v>375.67235731525557</v>
      </c>
      <c r="M3606" s="98">
        <f t="shared" si="404"/>
        <v>374.2999934421245</v>
      </c>
      <c r="N3606" s="98">
        <v>9145.9837833658858</v>
      </c>
      <c r="O3606" s="98">
        <v>7194.064166666667</v>
      </c>
      <c r="P3606" s="98">
        <v>395.72052469140954</v>
      </c>
      <c r="Q3606" s="98">
        <v>20.048167376153998</v>
      </c>
      <c r="R3606" s="98">
        <f t="shared" si="406"/>
        <v>21.320456610240893</v>
      </c>
      <c r="S3606" s="98">
        <f t="shared" si="410"/>
        <v>1202.89004256924</v>
      </c>
      <c r="T3606" s="101">
        <v>12.838142000445579</v>
      </c>
    </row>
    <row r="3607" spans="2:20" x14ac:dyDescent="0.2">
      <c r="B3607" s="100">
        <v>43811.083333333336</v>
      </c>
      <c r="C3607" s="98">
        <v>9.699609314600627</v>
      </c>
      <c r="D3607" s="98">
        <f t="shared" si="407"/>
        <v>12.281784370673059</v>
      </c>
      <c r="E3607" s="98">
        <v>159.33000000000001</v>
      </c>
      <c r="F3607" s="98">
        <f t="shared" si="405"/>
        <v>116.19658523795539</v>
      </c>
      <c r="G3607" s="98">
        <v>10006.522222222222</v>
      </c>
      <c r="H3607" s="98">
        <v>17.01603732638889</v>
      </c>
      <c r="I3607" s="98">
        <v>1778.4444212962499</v>
      </c>
      <c r="J3607" s="98">
        <f t="shared" si="408"/>
        <v>142.31396267361112</v>
      </c>
      <c r="K3607" s="98">
        <v>0</v>
      </c>
      <c r="L3607" s="98">
        <f t="shared" si="409"/>
        <v>374.85308247293449</v>
      </c>
      <c r="M3607" s="98">
        <f t="shared" si="404"/>
        <v>374.37063886836103</v>
      </c>
      <c r="N3607" s="98">
        <v>7938.7295926920569</v>
      </c>
      <c r="O3607" s="98">
        <v>7172.7550000000001</v>
      </c>
      <c r="P3607" s="98">
        <v>395.63933333334825</v>
      </c>
      <c r="Q3607" s="98">
        <v>20.786250860413745</v>
      </c>
      <c r="R3607" s="98">
        <f t="shared" si="406"/>
        <v>21.252703930917715</v>
      </c>
      <c r="S3607" s="98">
        <f t="shared" si="410"/>
        <v>1247.1750516248246</v>
      </c>
      <c r="T3607" s="101">
        <v>11.150757935600769</v>
      </c>
    </row>
    <row r="3608" spans="2:20" x14ac:dyDescent="0.2">
      <c r="B3608" s="100">
        <v>43811.125</v>
      </c>
      <c r="C3608" s="98">
        <v>8.4345742273585511</v>
      </c>
      <c r="D3608" s="98">
        <f t="shared" si="407"/>
        <v>12.274772772912074</v>
      </c>
      <c r="E3608" s="98">
        <v>100.51083333333334</v>
      </c>
      <c r="F3608" s="98">
        <f t="shared" si="405"/>
        <v>115.1683633586692</v>
      </c>
      <c r="G3608" s="98">
        <v>17958.321825397015</v>
      </c>
      <c r="H3608" s="98">
        <v>21.181119791666667</v>
      </c>
      <c r="I3608" s="98">
        <v>2940.2224999999999</v>
      </c>
      <c r="J3608" s="98">
        <f t="shared" si="408"/>
        <v>79.329713541666678</v>
      </c>
      <c r="K3608" s="98">
        <v>0</v>
      </c>
      <c r="L3608" s="98">
        <f t="shared" si="409"/>
        <v>371.35795996195736</v>
      </c>
      <c r="M3608" s="98">
        <f t="shared" si="404"/>
        <v>374.1949427868185</v>
      </c>
      <c r="N3608" s="98">
        <v>7038.4597163899743</v>
      </c>
      <c r="O3608" s="98">
        <v>7172.1533333333336</v>
      </c>
      <c r="P3608" s="98">
        <v>395.76019841270312</v>
      </c>
      <c r="Q3608" s="98">
        <v>24.402238450745742</v>
      </c>
      <c r="R3608" s="98">
        <f t="shared" si="406"/>
        <v>21.44803790928572</v>
      </c>
      <c r="S3608" s="98">
        <f t="shared" si="410"/>
        <v>1464.1343070447444</v>
      </c>
      <c r="T3608" s="101">
        <v>9.4452635625601076</v>
      </c>
    </row>
    <row r="3609" spans="2:20" x14ac:dyDescent="0.2">
      <c r="B3609" s="100">
        <v>43811.166666666664</v>
      </c>
      <c r="C3609" s="98">
        <v>7.4972646850652787</v>
      </c>
      <c r="D3609" s="98">
        <f t="shared" si="407"/>
        <v>12.26348125622245</v>
      </c>
      <c r="E3609" s="98">
        <v>135.54</v>
      </c>
      <c r="F3609" s="98">
        <f t="shared" si="405"/>
        <v>117.0806608123729</v>
      </c>
      <c r="G3609" s="98">
        <v>24995.826307189731</v>
      </c>
      <c r="H3609" s="98">
        <v>19.293576388888887</v>
      </c>
      <c r="I3609" s="98">
        <v>4124.5935879629433</v>
      </c>
      <c r="J3609" s="98">
        <f t="shared" si="408"/>
        <v>116.24642361111111</v>
      </c>
      <c r="K3609" s="98">
        <v>0</v>
      </c>
      <c r="L3609" s="98">
        <f t="shared" si="409"/>
        <v>370.85543886160684</v>
      </c>
      <c r="M3609" s="98">
        <f t="shared" si="404"/>
        <v>373.98892811692275</v>
      </c>
      <c r="N3609" s="98">
        <v>6424.4524060058593</v>
      </c>
      <c r="O3609" s="98">
        <v>7170.1091666666671</v>
      </c>
      <c r="P3609" s="98">
        <v>395.56148148147594</v>
      </c>
      <c r="Q3609" s="98">
        <v>24.706042619869113</v>
      </c>
      <c r="R3609" s="98">
        <f t="shared" si="406"/>
        <v>21.63539902979922</v>
      </c>
      <c r="S3609" s="98">
        <f t="shared" si="410"/>
        <v>1482.3625571921468</v>
      </c>
      <c r="T3609" s="101">
        <v>8.3687881120800096</v>
      </c>
    </row>
    <row r="3610" spans="2:20" x14ac:dyDescent="0.2">
      <c r="B3610" s="100">
        <v>43811.208333333336</v>
      </c>
      <c r="C3610" s="98">
        <v>6.9606036119103534</v>
      </c>
      <c r="D3610" s="98">
        <f t="shared" si="407"/>
        <v>12.251647571603863</v>
      </c>
      <c r="E3610" s="98">
        <v>81.227222222222224</v>
      </c>
      <c r="F3610" s="98">
        <f t="shared" si="405"/>
        <v>114.18287146052103</v>
      </c>
      <c r="G3610" s="98">
        <v>31266.939611111226</v>
      </c>
      <c r="H3610" s="98">
        <v>18.922949218749999</v>
      </c>
      <c r="I3610" s="98">
        <v>5310.9754722220368</v>
      </c>
      <c r="J3610" s="98">
        <f t="shared" si="408"/>
        <v>62.304273003472225</v>
      </c>
      <c r="K3610" s="98">
        <v>0</v>
      </c>
      <c r="L3610" s="98">
        <f t="shared" si="409"/>
        <v>376.19058252163649</v>
      </c>
      <c r="M3610" s="98">
        <f t="shared" si="404"/>
        <v>374.10015665795845</v>
      </c>
      <c r="N3610" s="98">
        <v>6021.4434346516928</v>
      </c>
      <c r="O3610" s="98">
        <v>7172.0150000000003</v>
      </c>
      <c r="P3610" s="98">
        <v>395.97416666666669</v>
      </c>
      <c r="Q3610" s="98">
        <v>19.783584145030215</v>
      </c>
      <c r="R3610" s="98">
        <f t="shared" si="406"/>
        <v>21.529758837529183</v>
      </c>
      <c r="S3610" s="98">
        <f t="shared" si="410"/>
        <v>1187.0150487018129</v>
      </c>
      <c r="T3610" s="101">
        <v>7.7172113338224069</v>
      </c>
    </row>
    <row r="3611" spans="2:20" x14ac:dyDescent="0.2">
      <c r="B3611" s="100">
        <v>43811.25</v>
      </c>
      <c r="C3611" s="98">
        <v>6.7192069410393014</v>
      </c>
      <c r="D3611" s="98">
        <f t="shared" si="407"/>
        <v>12.246467659310655</v>
      </c>
      <c r="E3611" s="98">
        <v>131.21361111111111</v>
      </c>
      <c r="F3611" s="98">
        <f t="shared" si="405"/>
        <v>115.9032534049655</v>
      </c>
      <c r="G3611" s="98">
        <v>38739.202177170118</v>
      </c>
      <c r="H3611" s="98">
        <v>21.069921874999999</v>
      </c>
      <c r="I3611" s="98">
        <v>6505.2275</v>
      </c>
      <c r="J3611" s="98">
        <f t="shared" si="408"/>
        <v>110.1436892361111</v>
      </c>
      <c r="K3611" s="98">
        <v>0</v>
      </c>
      <c r="L3611" s="98">
        <f t="shared" si="409"/>
        <v>375.79701124993051</v>
      </c>
      <c r="M3611" s="98">
        <f t="shared" ref="M3611:M3674" si="411">AVERAGE(L3588:L3611)</f>
        <v>374.249918547395</v>
      </c>
      <c r="N3611" s="98">
        <v>5980.1755090332035</v>
      </c>
      <c r="O3611" s="98">
        <v>7175.041666666667</v>
      </c>
      <c r="P3611" s="98">
        <v>395.75820987655055</v>
      </c>
      <c r="Q3611" s="98">
        <v>19.961198626620074</v>
      </c>
      <c r="R3611" s="98">
        <f t="shared" si="406"/>
        <v>21.390557004678481</v>
      </c>
      <c r="S3611" s="98">
        <f t="shared" si="410"/>
        <v>1197.6719175972044</v>
      </c>
      <c r="T3611" s="101">
        <v>7.547327325432561</v>
      </c>
    </row>
    <row r="3612" spans="2:20" x14ac:dyDescent="0.2">
      <c r="B3612" s="100">
        <v>43811.291666666664</v>
      </c>
      <c r="C3612" s="98">
        <v>6.9945320624781822</v>
      </c>
      <c r="D3612" s="98">
        <f t="shared" si="407"/>
        <v>12.242222869519724</v>
      </c>
      <c r="E3612" s="98">
        <v>111.08703703703152</v>
      </c>
      <c r="F3612" s="98">
        <f t="shared" si="405"/>
        <v>115.42766698521218</v>
      </c>
      <c r="G3612" s="98">
        <v>44610.279356057777</v>
      </c>
      <c r="H3612" s="98">
        <v>21.072026909722222</v>
      </c>
      <c r="I3612" s="98">
        <v>7723.6095555555821</v>
      </c>
      <c r="J3612" s="98">
        <f t="shared" si="408"/>
        <v>90.015010127309296</v>
      </c>
      <c r="K3612" s="98">
        <v>0</v>
      </c>
      <c r="L3612" s="98">
        <f t="shared" si="409"/>
        <v>373.16072141781859</v>
      </c>
      <c r="M3612" s="98">
        <f t="shared" si="411"/>
        <v>374.13685365640396</v>
      </c>
      <c r="N3612" s="98">
        <v>6206.86536336263</v>
      </c>
      <c r="O3612" s="98">
        <v>7169.1391666666668</v>
      </c>
      <c r="P3612" s="98">
        <v>395.5647222222222</v>
      </c>
      <c r="Q3612" s="98">
        <v>22.404000804403591</v>
      </c>
      <c r="R3612" s="98">
        <f t="shared" si="406"/>
        <v>21.501280074680015</v>
      </c>
      <c r="S3612" s="98">
        <f t="shared" si="410"/>
        <v>1344.2400482642154</v>
      </c>
      <c r="T3612" s="101">
        <v>7.6844750756247793</v>
      </c>
    </row>
    <row r="3613" spans="2:20" x14ac:dyDescent="0.2">
      <c r="B3613" s="100">
        <v>43811.333333333336</v>
      </c>
      <c r="C3613" s="98">
        <v>8.8473260311565056</v>
      </c>
      <c r="D3613" s="98">
        <f t="shared" si="407"/>
        <v>12.24858812710159</v>
      </c>
      <c r="E3613" s="98">
        <v>100.51691358024875</v>
      </c>
      <c r="F3613" s="98">
        <f t="shared" ref="F3613:F3676" si="412">AVERAGE(E3590:E3613)</f>
        <v>116.35260782883368</v>
      </c>
      <c r="G3613" s="98">
        <v>52514.156100218825</v>
      </c>
      <c r="H3613" s="98">
        <v>19.785926649305555</v>
      </c>
      <c r="I3613" s="98">
        <v>8934.2574999999997</v>
      </c>
      <c r="J3613" s="98">
        <f t="shared" si="408"/>
        <v>80.730986930943203</v>
      </c>
      <c r="K3613" s="98">
        <v>0</v>
      </c>
      <c r="L3613" s="98">
        <f t="shared" si="409"/>
        <v>372.45316373741196</v>
      </c>
      <c r="M3613" s="98">
        <f t="shared" si="411"/>
        <v>373.959525151484</v>
      </c>
      <c r="N3613" s="98">
        <v>7139.3456465657555</v>
      </c>
      <c r="O3613" s="98">
        <v>7176.8558333333331</v>
      </c>
      <c r="P3613" s="98">
        <v>395.86888888888888</v>
      </c>
      <c r="Q3613" s="98">
        <v>23.415725151476927</v>
      </c>
      <c r="R3613" s="98">
        <f t="shared" ref="R3613:R3676" si="413">AVERAGE(Q3590:Q3613)</f>
        <v>21.680390987007371</v>
      </c>
      <c r="S3613" s="98">
        <f t="shared" si="410"/>
        <v>1404.9435090886157</v>
      </c>
      <c r="T3613" s="101">
        <v>8.5893020620085814</v>
      </c>
    </row>
    <row r="3614" spans="2:20" x14ac:dyDescent="0.2">
      <c r="B3614" s="100">
        <v>43811.375</v>
      </c>
      <c r="C3614" s="98">
        <v>12.363177560375382</v>
      </c>
      <c r="D3614" s="98">
        <f t="shared" si="407"/>
        <v>12.231276213286939</v>
      </c>
      <c r="E3614" s="98">
        <v>140.96665740483468</v>
      </c>
      <c r="F3614" s="98">
        <f t="shared" si="412"/>
        <v>117.14373398613571</v>
      </c>
      <c r="G3614" s="98">
        <v>58503.044444444444</v>
      </c>
      <c r="H3614" s="98">
        <v>17.858582899305556</v>
      </c>
      <c r="I3614" s="98">
        <v>10151.882208020465</v>
      </c>
      <c r="J3614" s="98">
        <f t="shared" si="408"/>
        <v>123.10807450552912</v>
      </c>
      <c r="K3614" s="98">
        <v>0</v>
      </c>
      <c r="L3614" s="98">
        <f t="shared" si="409"/>
        <v>376.15602840684011</v>
      </c>
      <c r="M3614" s="98">
        <f t="shared" si="411"/>
        <v>374.09769795991292</v>
      </c>
      <c r="N3614" s="98">
        <v>9805.8804903157561</v>
      </c>
      <c r="O3614" s="98">
        <v>7191.2183333333332</v>
      </c>
      <c r="P3614" s="98">
        <v>396.15333333333331</v>
      </c>
      <c r="Q3614" s="98">
        <v>19.997304926493218</v>
      </c>
      <c r="R3614" s="98">
        <f t="shared" si="413"/>
        <v>21.571894104504381</v>
      </c>
      <c r="S3614" s="98">
        <f t="shared" si="410"/>
        <v>1199.8382955895931</v>
      </c>
      <c r="T3614" s="101">
        <v>11.415727783468967</v>
      </c>
    </row>
    <row r="3615" spans="2:20" x14ac:dyDescent="0.2">
      <c r="B3615" s="100">
        <v>43811.416666666664</v>
      </c>
      <c r="C3615" s="98">
        <v>15.662170470201721</v>
      </c>
      <c r="D3615" s="98">
        <f t="shared" si="407"/>
        <v>12.203824231875053</v>
      </c>
      <c r="E3615" s="98">
        <v>91.374259259303415</v>
      </c>
      <c r="F3615" s="98">
        <f t="shared" si="412"/>
        <v>116.70318559548515</v>
      </c>
      <c r="G3615" s="98">
        <v>65484.425222224927</v>
      </c>
      <c r="H3615" s="98">
        <v>20.864268663194444</v>
      </c>
      <c r="I3615" s="98">
        <v>11358.464444444444</v>
      </c>
      <c r="J3615" s="98">
        <f t="shared" si="408"/>
        <v>70.509990596108963</v>
      </c>
      <c r="K3615" s="98">
        <v>0</v>
      </c>
      <c r="L3615" s="98">
        <f t="shared" si="409"/>
        <v>375.62102862842795</v>
      </c>
      <c r="M3615" s="98">
        <f t="shared" si="411"/>
        <v>374.16490011759606</v>
      </c>
      <c r="N3615" s="98">
        <v>11889.241280110677</v>
      </c>
      <c r="O3615" s="98">
        <v>7722.5466666666671</v>
      </c>
      <c r="P3615" s="98">
        <v>395.63432098766168</v>
      </c>
      <c r="Q3615" s="98">
        <v>20.013292359233731</v>
      </c>
      <c r="R3615" s="98">
        <f t="shared" si="413"/>
        <v>21.496758562047876</v>
      </c>
      <c r="S3615" s="98">
        <f t="shared" si="410"/>
        <v>1200.7975415540238</v>
      </c>
      <c r="T3615" s="101">
        <v>14.756670957117652</v>
      </c>
    </row>
    <row r="3616" spans="2:20" x14ac:dyDescent="0.2">
      <c r="B3616" s="100">
        <v>43811.458333333336</v>
      </c>
      <c r="C3616" s="98">
        <v>16.312035287927785</v>
      </c>
      <c r="D3616" s="98">
        <f t="shared" si="407"/>
        <v>12.188403906570874</v>
      </c>
      <c r="E3616" s="98">
        <v>125.05240740739637</v>
      </c>
      <c r="F3616" s="98">
        <f t="shared" si="412"/>
        <v>118.25878358931186</v>
      </c>
      <c r="G3616" s="98">
        <v>71748.403737373883</v>
      </c>
      <c r="H3616" s="98">
        <v>20.84822048611111</v>
      </c>
      <c r="I3616" s="98">
        <v>12562.269722222221</v>
      </c>
      <c r="J3616" s="98">
        <f t="shared" si="408"/>
        <v>104.20418692128527</v>
      </c>
      <c r="K3616" s="98">
        <v>0</v>
      </c>
      <c r="L3616" s="98">
        <f t="shared" si="409"/>
        <v>375.98581873363298</v>
      </c>
      <c r="M3616" s="98">
        <f t="shared" si="411"/>
        <v>374.21382990428191</v>
      </c>
      <c r="N3616" s="98">
        <v>12282.361551106771</v>
      </c>
      <c r="O3616" s="98">
        <v>7974.5841666666665</v>
      </c>
      <c r="P3616" s="98">
        <v>396.16083333333336</v>
      </c>
      <c r="Q3616" s="98">
        <v>20.175014599700354</v>
      </c>
      <c r="R3616" s="98">
        <f t="shared" si="413"/>
        <v>21.483156707459884</v>
      </c>
      <c r="S3616" s="98">
        <f t="shared" si="410"/>
        <v>1210.5008759820212</v>
      </c>
      <c r="T3616" s="101">
        <v>16.490856840009027</v>
      </c>
    </row>
    <row r="3617" spans="2:20" x14ac:dyDescent="0.2">
      <c r="B3617" s="100">
        <v>43811.5</v>
      </c>
      <c r="C3617" s="98">
        <v>15.794444460868835</v>
      </c>
      <c r="D3617" s="98">
        <f t="shared" si="407"/>
        <v>12.173065173032436</v>
      </c>
      <c r="E3617" s="98">
        <v>83.780277777777783</v>
      </c>
      <c r="F3617" s="98">
        <f t="shared" si="412"/>
        <v>116.56984840412666</v>
      </c>
      <c r="G3617" s="98">
        <v>77913.768814814888</v>
      </c>
      <c r="H3617" s="98">
        <v>20.977734375000001</v>
      </c>
      <c r="I3617" s="98">
        <v>13769.812034259265</v>
      </c>
      <c r="J3617" s="98">
        <f t="shared" si="408"/>
        <v>62.802543402777786</v>
      </c>
      <c r="K3617" s="98">
        <v>0</v>
      </c>
      <c r="L3617" s="98">
        <f t="shared" si="409"/>
        <v>374.0510516768901</v>
      </c>
      <c r="M3617" s="98">
        <f t="shared" si="411"/>
        <v>374.12947705534003</v>
      </c>
      <c r="N3617" s="98">
        <v>11931.682174479167</v>
      </c>
      <c r="O3617" s="98">
        <v>7763.4108333333334</v>
      </c>
      <c r="P3617" s="98">
        <v>395.50186507936979</v>
      </c>
      <c r="Q3617" s="98">
        <v>21.450813402479721</v>
      </c>
      <c r="R3617" s="98">
        <f t="shared" si="413"/>
        <v>21.564983101375464</v>
      </c>
      <c r="S3617" s="98">
        <f t="shared" si="410"/>
        <v>1287.0488041487833</v>
      </c>
      <c r="T3617" s="101">
        <v>16.473433136781161</v>
      </c>
    </row>
    <row r="3618" spans="2:20" x14ac:dyDescent="0.2">
      <c r="B3618" s="100">
        <v>43811.541666666664</v>
      </c>
      <c r="C3618" s="98">
        <v>15.420318383717806</v>
      </c>
      <c r="D3618" s="98">
        <f t="shared" si="407"/>
        <v>12.176330224466398</v>
      </c>
      <c r="E3618" s="98">
        <v>132.25657407416239</v>
      </c>
      <c r="F3618" s="98">
        <f t="shared" si="412"/>
        <v>117.95110612017972</v>
      </c>
      <c r="G3618" s="98">
        <v>84462.846171171142</v>
      </c>
      <c r="H3618" s="98">
        <v>20.4453125</v>
      </c>
      <c r="I3618" s="98">
        <v>14741.057868308504</v>
      </c>
      <c r="J3618" s="98">
        <f t="shared" si="408"/>
        <v>111.81126157416239</v>
      </c>
      <c r="K3618" s="98">
        <v>0</v>
      </c>
      <c r="L3618" s="98">
        <f t="shared" si="409"/>
        <v>376.02811437703531</v>
      </c>
      <c r="M3618" s="98">
        <f t="shared" si="411"/>
        <v>374.1542000298677</v>
      </c>
      <c r="N3618" s="98">
        <v>11690.977923177083</v>
      </c>
      <c r="O3618" s="98">
        <v>7594.5733333333337</v>
      </c>
      <c r="P3618" s="98">
        <v>395.65648148149251</v>
      </c>
      <c r="Q3618" s="98">
        <v>19.628367104457187</v>
      </c>
      <c r="R3618" s="98">
        <f t="shared" si="413"/>
        <v>21.532277873761867</v>
      </c>
      <c r="S3618" s="98">
        <f t="shared" si="410"/>
        <v>1177.7020262674312</v>
      </c>
      <c r="T3618" s="101">
        <v>16.051502214378885</v>
      </c>
    </row>
    <row r="3619" spans="2:20" x14ac:dyDescent="0.2">
      <c r="B3619" s="100">
        <v>43811.583333333336</v>
      </c>
      <c r="C3619" s="98">
        <v>14.787215002730695</v>
      </c>
      <c r="D3619" s="98">
        <f t="shared" si="407"/>
        <v>12.179618714487981</v>
      </c>
      <c r="E3619" s="98">
        <v>104.10296296298503</v>
      </c>
      <c r="F3619" s="98">
        <f t="shared" si="412"/>
        <v>116.37388929919381</v>
      </c>
      <c r="G3619" s="98">
        <v>91670.215987654534</v>
      </c>
      <c r="H3619" s="98" t="s">
        <v>60</v>
      </c>
      <c r="I3619" s="98" t="s">
        <v>60</v>
      </c>
      <c r="J3619" s="98" t="e">
        <f t="shared" si="408"/>
        <v>#VALUE!</v>
      </c>
      <c r="K3619" s="98">
        <v>0</v>
      </c>
      <c r="L3619" s="98">
        <f t="shared" si="409"/>
        <v>375.68131459562318</v>
      </c>
      <c r="M3619" s="98">
        <f t="shared" si="411"/>
        <v>374.24246369697488</v>
      </c>
      <c r="N3619" s="98">
        <v>11414.745502929687</v>
      </c>
      <c r="O3619" s="98">
        <v>7442.7391666666663</v>
      </c>
      <c r="P3619" s="98">
        <v>395.60685185187396</v>
      </c>
      <c r="Q3619" s="98">
        <v>19.925537256250777</v>
      </c>
      <c r="R3619" s="98">
        <f t="shared" si="413"/>
        <v>21.436869144927297</v>
      </c>
      <c r="S3619" s="98">
        <f t="shared" si="410"/>
        <v>1195.5322353750466</v>
      </c>
      <c r="T3619" s="101">
        <v>15.526343165454261</v>
      </c>
    </row>
    <row r="3620" spans="2:20" x14ac:dyDescent="0.2">
      <c r="B3620" s="100">
        <v>43811.625</v>
      </c>
      <c r="C3620" s="98">
        <v>14.408389103677537</v>
      </c>
      <c r="D3620" s="98">
        <f t="shared" si="407"/>
        <v>12.185411101711535</v>
      </c>
      <c r="E3620" s="98">
        <v>150.44499999999999</v>
      </c>
      <c r="F3620" s="98">
        <f t="shared" si="412"/>
        <v>118.74461846586047</v>
      </c>
      <c r="G3620" s="98">
        <v>99108.765856486963</v>
      </c>
      <c r="H3620" s="98">
        <v>7.1042075892857142</v>
      </c>
      <c r="I3620" s="98">
        <v>36128.807495741057</v>
      </c>
      <c r="J3620" s="98">
        <f t="shared" si="408"/>
        <v>143.34079241071427</v>
      </c>
      <c r="K3620" s="98">
        <v>0</v>
      </c>
      <c r="L3620" s="98">
        <f t="shared" si="409"/>
        <v>376.25018904581253</v>
      </c>
      <c r="M3620" s="98">
        <f t="shared" si="411"/>
        <v>374.42251286105756</v>
      </c>
      <c r="N3620" s="98">
        <v>11220.986965332031</v>
      </c>
      <c r="O3620" s="98">
        <v>7338.7375000000002</v>
      </c>
      <c r="P3620" s="98">
        <v>395.44165509260779</v>
      </c>
      <c r="Q3620" s="98">
        <v>19.191466046795249</v>
      </c>
      <c r="R3620" s="98">
        <f t="shared" si="413"/>
        <v>21.267075092727442</v>
      </c>
      <c r="S3620" s="98">
        <f t="shared" si="410"/>
        <v>1151.4879628077149</v>
      </c>
      <c r="T3620" s="101">
        <v>14.961932692726453</v>
      </c>
    </row>
    <row r="3621" spans="2:20" x14ac:dyDescent="0.2">
      <c r="B3621" s="100">
        <v>43811.666666666664</v>
      </c>
      <c r="C3621" s="98">
        <v>13.881915270752376</v>
      </c>
      <c r="D3621" s="98">
        <f t="shared" si="407"/>
        <v>12.186010902498623</v>
      </c>
      <c r="E3621" s="98">
        <v>83.38111111111111</v>
      </c>
      <c r="F3621" s="98">
        <f t="shared" si="412"/>
        <v>116.36906676833007</v>
      </c>
      <c r="G3621" s="98">
        <v>106020.57308333466</v>
      </c>
      <c r="H3621" s="98">
        <v>19.186924913194446</v>
      </c>
      <c r="I3621" s="98">
        <v>36971.821168888739</v>
      </c>
      <c r="J3621" s="98">
        <f t="shared" si="408"/>
        <v>64.194186197916665</v>
      </c>
      <c r="K3621" s="98">
        <v>0</v>
      </c>
      <c r="L3621" s="98">
        <f t="shared" si="409"/>
        <v>369.45696434655537</v>
      </c>
      <c r="M3621" s="98">
        <f t="shared" si="411"/>
        <v>374.27852568788262</v>
      </c>
      <c r="N3621" s="98">
        <v>10746.226626790365</v>
      </c>
      <c r="O3621" s="98">
        <v>7215.998333333333</v>
      </c>
      <c r="P3621" s="98">
        <v>395.66944444444442</v>
      </c>
      <c r="Q3621" s="98">
        <v>26.212480097889074</v>
      </c>
      <c r="R3621" s="98">
        <f t="shared" si="413"/>
        <v>21.411417975779056</v>
      </c>
      <c r="S3621" s="98">
        <f t="shared" si="410"/>
        <v>1572.7488058733445</v>
      </c>
      <c r="T3621" s="101">
        <v>14.529652449025049</v>
      </c>
    </row>
    <row r="3622" spans="2:20" x14ac:dyDescent="0.2">
      <c r="B3622" s="100">
        <v>43811.708333333336</v>
      </c>
      <c r="C3622" s="98">
        <v>13.504959561738909</v>
      </c>
      <c r="D3622" s="98">
        <f t="shared" si="407"/>
        <v>12.188059094375802</v>
      </c>
      <c r="E3622" s="98">
        <v>148.30838888888559</v>
      </c>
      <c r="F3622" s="98">
        <f t="shared" si="412"/>
        <v>117.12933859372657</v>
      </c>
      <c r="G3622" s="98">
        <v>114354.23369565196</v>
      </c>
      <c r="H3622" s="98">
        <v>15.280740017361111</v>
      </c>
      <c r="I3622" s="98">
        <v>29829.59962407397</v>
      </c>
      <c r="J3622" s="98">
        <f t="shared" si="408"/>
        <v>133.02764887152449</v>
      </c>
      <c r="K3622" s="98">
        <v>0</v>
      </c>
      <c r="L3622" s="98">
        <f t="shared" si="409"/>
        <v>372.18342497727525</v>
      </c>
      <c r="M3622" s="98">
        <f t="shared" si="411"/>
        <v>374.11437299940297</v>
      </c>
      <c r="N3622" s="98">
        <v>10353.255371907551</v>
      </c>
      <c r="O3622" s="98">
        <v>7184.4125000000004</v>
      </c>
      <c r="P3622" s="98">
        <v>395.6009259259701</v>
      </c>
      <c r="Q3622" s="98">
        <v>23.417500948694844</v>
      </c>
      <c r="R3622" s="98">
        <f t="shared" si="413"/>
        <v>21.5782018371</v>
      </c>
      <c r="S3622" s="98">
        <f t="shared" si="410"/>
        <v>1405.0500569216906</v>
      </c>
      <c r="T3622" s="101">
        <v>13.972459648234977</v>
      </c>
    </row>
    <row r="3623" spans="2:20" x14ac:dyDescent="0.2">
      <c r="B3623" s="100">
        <v>43811.75</v>
      </c>
      <c r="C3623" s="98">
        <v>13.055544816162696</v>
      </c>
      <c r="D3623" s="98">
        <f t="shared" si="407"/>
        <v>12.192263406443688</v>
      </c>
      <c r="E3623" s="98">
        <v>129.60404513888889</v>
      </c>
      <c r="F3623" s="98">
        <f t="shared" si="412"/>
        <v>118.51118827543952</v>
      </c>
      <c r="G3623" s="98">
        <v>120793.97314814462</v>
      </c>
      <c r="H3623" s="98">
        <v>21.301529947916666</v>
      </c>
      <c r="I3623" s="98">
        <v>23387.277586207787</v>
      </c>
      <c r="J3623" s="98">
        <f t="shared" si="408"/>
        <v>108.30251519097223</v>
      </c>
      <c r="K3623" s="98">
        <v>0</v>
      </c>
      <c r="L3623" s="98">
        <f t="shared" si="409"/>
        <v>376.01944837699745</v>
      </c>
      <c r="M3623" s="98">
        <f t="shared" si="411"/>
        <v>374.22439605588119</v>
      </c>
      <c r="N3623" s="98">
        <v>10083.450638020833</v>
      </c>
      <c r="O3623" s="98">
        <v>7186.5591666666669</v>
      </c>
      <c r="P3623" s="98">
        <v>395.7065740740299</v>
      </c>
      <c r="Q3623" s="98">
        <v>19.687125697032446</v>
      </c>
      <c r="R3623" s="98">
        <f t="shared" si="413"/>
        <v>21.478556867039675</v>
      </c>
      <c r="S3623" s="98">
        <f t="shared" si="410"/>
        <v>1181.2275418219467</v>
      </c>
      <c r="T3623" s="101">
        <v>13.454500706145966</v>
      </c>
    </row>
    <row r="3624" spans="2:20" x14ac:dyDescent="0.2">
      <c r="B3624" s="100">
        <v>43811.791666666664</v>
      </c>
      <c r="C3624" s="98">
        <v>13.229616641733381</v>
      </c>
      <c r="D3624" s="98">
        <f t="shared" si="407"/>
        <v>12.196834659511419</v>
      </c>
      <c r="E3624" s="98">
        <v>106.70361111111112</v>
      </c>
      <c r="F3624" s="98">
        <f t="shared" si="412"/>
        <v>116.0926350346988</v>
      </c>
      <c r="G3624" s="98">
        <v>129531.01170033666</v>
      </c>
      <c r="H3624" s="98">
        <v>8.851356336805555</v>
      </c>
      <c r="I3624" s="98">
        <v>24131.182602778055</v>
      </c>
      <c r="J3624" s="98">
        <f t="shared" si="408"/>
        <v>97.852254774305564</v>
      </c>
      <c r="K3624" s="98">
        <v>0</v>
      </c>
      <c r="L3624" s="98">
        <f t="shared" si="409"/>
        <v>373.42233132338771</v>
      </c>
      <c r="M3624" s="98">
        <f t="shared" si="411"/>
        <v>374.23916013594004</v>
      </c>
      <c r="N3624" s="98">
        <v>10292.77253092448</v>
      </c>
      <c r="O3624" s="98">
        <v>7187.5216666666665</v>
      </c>
      <c r="P3624" s="98">
        <v>395.76259259257051</v>
      </c>
      <c r="Q3624" s="98">
        <v>22.340261269182793</v>
      </c>
      <c r="R3624" s="98">
        <f t="shared" si="413"/>
        <v>21.467049442072071</v>
      </c>
      <c r="S3624" s="98">
        <f t="shared" si="410"/>
        <v>1340.4156761509676</v>
      </c>
      <c r="T3624" s="101">
        <v>13.626286028584031</v>
      </c>
    </row>
    <row r="3625" spans="2:20" x14ac:dyDescent="0.2">
      <c r="B3625" s="100">
        <v>43811.833333333336</v>
      </c>
      <c r="C3625" s="98">
        <v>13.224127821074282</v>
      </c>
      <c r="D3625" s="98">
        <f t="shared" si="407"/>
        <v>12.18314617051284</v>
      </c>
      <c r="E3625" s="98">
        <v>154.22277777777776</v>
      </c>
      <c r="F3625" s="98">
        <f t="shared" si="412"/>
        <v>118.41666667050174</v>
      </c>
      <c r="G3625" s="98">
        <v>136090.84166666667</v>
      </c>
      <c r="H3625" s="98">
        <v>20.131315104166667</v>
      </c>
      <c r="I3625" s="98">
        <v>25142.975625000265</v>
      </c>
      <c r="J3625" s="98">
        <f t="shared" si="408"/>
        <v>134.09146267361109</v>
      </c>
      <c r="K3625" s="98">
        <v>0</v>
      </c>
      <c r="L3625" s="98">
        <f t="shared" si="409"/>
        <v>372.9164783546122</v>
      </c>
      <c r="M3625" s="98">
        <f t="shared" si="411"/>
        <v>374.20352007094789</v>
      </c>
      <c r="N3625" s="98">
        <v>10317.402135416667</v>
      </c>
      <c r="O3625" s="98">
        <v>7182.8024999999998</v>
      </c>
      <c r="P3625" s="98">
        <v>395.80083333333334</v>
      </c>
      <c r="Q3625" s="98">
        <v>22.884354978721174</v>
      </c>
      <c r="R3625" s="98">
        <f t="shared" si="413"/>
        <v>21.512127521467363</v>
      </c>
      <c r="S3625" s="98">
        <f t="shared" si="410"/>
        <v>1373.0612987232705</v>
      </c>
      <c r="T3625" s="101">
        <v>13.722600543352181</v>
      </c>
    </row>
    <row r="3626" spans="2:20" x14ac:dyDescent="0.2">
      <c r="B3626" s="100">
        <v>43811.875</v>
      </c>
      <c r="C3626" s="98">
        <v>13.471230645557451</v>
      </c>
      <c r="D3626" s="98">
        <f t="shared" si="407"/>
        <v>12.171365010682086</v>
      </c>
      <c r="E3626" s="98">
        <v>100.04342592593696</v>
      </c>
      <c r="F3626" s="98">
        <f t="shared" si="412"/>
        <v>116.86891322795724</v>
      </c>
      <c r="G3626" s="98">
        <v>144026.73150406731</v>
      </c>
      <c r="H3626" s="98">
        <v>20.50968967013889</v>
      </c>
      <c r="I3626" s="98">
        <v>26452.123650793499</v>
      </c>
      <c r="J3626" s="98">
        <f t="shared" si="408"/>
        <v>79.533736255798061</v>
      </c>
      <c r="K3626" s="98">
        <v>0</v>
      </c>
      <c r="L3626" s="98">
        <f t="shared" si="409"/>
        <v>374.59097833012123</v>
      </c>
      <c r="M3626" s="98">
        <f t="shared" si="411"/>
        <v>374.15851522944212</v>
      </c>
      <c r="N3626" s="98">
        <v>10530.24340250651</v>
      </c>
      <c r="O3626" s="98">
        <v>7195.6508333333331</v>
      </c>
      <c r="P3626" s="98">
        <v>395.51916666666665</v>
      </c>
      <c r="Q3626" s="98">
        <v>20.928188336545393</v>
      </c>
      <c r="R3626" s="98">
        <f t="shared" si="413"/>
        <v>21.548322839163003</v>
      </c>
      <c r="S3626" s="98">
        <f t="shared" si="410"/>
        <v>1255.6913001927235</v>
      </c>
      <c r="T3626" s="101">
        <v>14.027661793408139</v>
      </c>
    </row>
    <row r="3627" spans="2:20" x14ac:dyDescent="0.2">
      <c r="B3627" s="100">
        <v>43811.916666666664</v>
      </c>
      <c r="C3627" s="98">
        <v>13.44637697979187</v>
      </c>
      <c r="D3627" s="98">
        <f t="shared" si="407"/>
        <v>12.161964333604493</v>
      </c>
      <c r="E3627" s="98">
        <v>146.92277777777778</v>
      </c>
      <c r="F3627" s="98">
        <f t="shared" si="412"/>
        <v>119.42589239462387</v>
      </c>
      <c r="G3627" s="98">
        <v>151069.72698412472</v>
      </c>
      <c r="H3627" s="98">
        <v>23.356456163194444</v>
      </c>
      <c r="I3627" s="98">
        <v>27787.714166666668</v>
      </c>
      <c r="J3627" s="98">
        <f t="shared" si="408"/>
        <v>123.56632161458333</v>
      </c>
      <c r="K3627" s="98">
        <v>0</v>
      </c>
      <c r="L3627" s="98">
        <f t="shared" si="409"/>
        <v>371.54012071769273</v>
      </c>
      <c r="M3627" s="98">
        <f t="shared" si="411"/>
        <v>373.98515223656005</v>
      </c>
      <c r="N3627" s="98">
        <v>10505.90704264323</v>
      </c>
      <c r="O3627" s="98">
        <v>7193.7808333333332</v>
      </c>
      <c r="P3627" s="98">
        <v>395.77694444444444</v>
      </c>
      <c r="Q3627" s="98">
        <v>24.236823726751737</v>
      </c>
      <c r="R3627" s="98">
        <f t="shared" si="413"/>
        <v>21.724301572785819</v>
      </c>
      <c r="S3627" s="98">
        <f t="shared" si="410"/>
        <v>1454.2094236051043</v>
      </c>
      <c r="T3627" s="101">
        <v>14.075562232547801</v>
      </c>
    </row>
    <row r="3628" spans="2:20" x14ac:dyDescent="0.2">
      <c r="B3628" s="100">
        <v>43811.958333333336</v>
      </c>
      <c r="C3628" s="98">
        <v>13.185282855505745</v>
      </c>
      <c r="D3628" s="98">
        <f t="shared" si="407"/>
        <v>12.147446786199708</v>
      </c>
      <c r="E3628" s="98">
        <v>74.306666666666672</v>
      </c>
      <c r="F3628" s="98">
        <f t="shared" si="412"/>
        <v>116.99338853659735</v>
      </c>
      <c r="G3628" s="98">
        <v>157714.51066666524</v>
      </c>
      <c r="H3628" s="98">
        <v>23.434016927083334</v>
      </c>
      <c r="I3628" s="98">
        <v>29138.629166666666</v>
      </c>
      <c r="J3628" s="98">
        <f t="shared" si="408"/>
        <v>50.872649739583338</v>
      </c>
      <c r="K3628" s="98">
        <v>0</v>
      </c>
      <c r="L3628" s="98">
        <f t="shared" si="409"/>
        <v>372.75869225866921</v>
      </c>
      <c r="M3628" s="98">
        <f t="shared" si="411"/>
        <v>374.03273578756335</v>
      </c>
      <c r="N3628" s="98">
        <v>10306.479900716145</v>
      </c>
      <c r="O3628" s="98">
        <v>7178.2108333333335</v>
      </c>
      <c r="P3628" s="98">
        <v>395.7522222222222</v>
      </c>
      <c r="Q3628" s="98">
        <v>22.993529963552977</v>
      </c>
      <c r="R3628" s="98">
        <f t="shared" si="413"/>
        <v>21.692247342771143</v>
      </c>
      <c r="S3628" s="98">
        <f t="shared" si="410"/>
        <v>1379.6117978131786</v>
      </c>
      <c r="T3628" s="101">
        <v>14.056240928173064</v>
      </c>
    </row>
    <row r="3629" spans="2:20" x14ac:dyDescent="0.2">
      <c r="B3629" s="100">
        <v>43812</v>
      </c>
      <c r="C3629" s="98">
        <v>12.572512758043077</v>
      </c>
      <c r="D3629" s="98">
        <f t="shared" si="407"/>
        <v>12.128185332157647</v>
      </c>
      <c r="E3629" s="98">
        <v>137.68694444444444</v>
      </c>
      <c r="F3629" s="98">
        <f t="shared" si="412"/>
        <v>117.69766147430785</v>
      </c>
      <c r="G3629" s="98">
        <v>165214.31688034401</v>
      </c>
      <c r="H3629" s="98">
        <v>23.434233940972224</v>
      </c>
      <c r="I3629" s="98">
        <v>30490.164536111188</v>
      </c>
      <c r="J3629" s="98">
        <f t="shared" si="408"/>
        <v>114.25271050347222</v>
      </c>
      <c r="K3629" s="98">
        <v>0</v>
      </c>
      <c r="L3629" s="98">
        <f t="shared" si="409"/>
        <v>376.48488188433566</v>
      </c>
      <c r="M3629" s="98">
        <f t="shared" si="411"/>
        <v>374.14529931551914</v>
      </c>
      <c r="N3629" s="98">
        <v>9797.4673356119783</v>
      </c>
      <c r="O3629" s="98">
        <v>7172.3591666666671</v>
      </c>
      <c r="P3629" s="98">
        <v>395.70057692309223</v>
      </c>
      <c r="Q3629" s="98">
        <v>19.215695038756564</v>
      </c>
      <c r="R3629" s="98">
        <f t="shared" si="413"/>
        <v>21.575206824468779</v>
      </c>
      <c r="S3629" s="98">
        <f t="shared" si="410"/>
        <v>1152.9417023253939</v>
      </c>
      <c r="T3629" s="101">
        <v>13.327182067042708</v>
      </c>
    </row>
    <row r="3630" spans="2:20" x14ac:dyDescent="0.2">
      <c r="B3630" s="100">
        <v>43812.041666666664</v>
      </c>
      <c r="C3630" s="98">
        <v>11.334417315589057</v>
      </c>
      <c r="D3630" s="98">
        <f t="shared" si="407"/>
        <v>12.116952158710726</v>
      </c>
      <c r="E3630" s="98">
        <v>115.75078544062458</v>
      </c>
      <c r="F3630" s="98">
        <f t="shared" si="412"/>
        <v>118.51392876890132</v>
      </c>
      <c r="G3630" s="98">
        <v>3964.715917602115</v>
      </c>
      <c r="H3630" s="98">
        <v>21.061566840277777</v>
      </c>
      <c r="I3630" s="98">
        <v>31843.354470370014</v>
      </c>
      <c r="J3630" s="98">
        <f t="shared" si="408"/>
        <v>94.689218600346805</v>
      </c>
      <c r="K3630" s="98">
        <v>0</v>
      </c>
      <c r="L3630" s="98">
        <f t="shared" si="409"/>
        <v>374.60934634453724</v>
      </c>
      <c r="M3630" s="98">
        <f t="shared" si="411"/>
        <v>374.10100719173937</v>
      </c>
      <c r="N3630" s="98">
        <v>9001.5329069010422</v>
      </c>
      <c r="O3630" s="98">
        <v>7179.024166666667</v>
      </c>
      <c r="P3630" s="98">
        <v>395.85513888888892</v>
      </c>
      <c r="Q3630" s="98">
        <v>21.245792544351684</v>
      </c>
      <c r="R3630" s="98">
        <f t="shared" si="413"/>
        <v>21.62510787314368</v>
      </c>
      <c r="S3630" s="98">
        <f t="shared" si="410"/>
        <v>1274.7475526611011</v>
      </c>
      <c r="T3630" s="101">
        <v>12.491419405459585</v>
      </c>
    </row>
    <row r="3631" spans="2:20" x14ac:dyDescent="0.2">
      <c r="B3631" s="100">
        <v>43812.083333333336</v>
      </c>
      <c r="C3631" s="98">
        <v>9.7107193411133874</v>
      </c>
      <c r="D3631" s="98">
        <f t="shared" si="407"/>
        <v>12.117415076482089</v>
      </c>
      <c r="E3631" s="98">
        <v>107.37240740741292</v>
      </c>
      <c r="F3631" s="98">
        <f t="shared" si="412"/>
        <v>116.34902907754353</v>
      </c>
      <c r="G3631" s="98">
        <v>10891.674763597117</v>
      </c>
      <c r="H3631" s="98">
        <v>21.086273871527776</v>
      </c>
      <c r="I3631" s="98">
        <v>33204.872304526703</v>
      </c>
      <c r="J3631" s="98">
        <f t="shared" si="408"/>
        <v>86.286133535885142</v>
      </c>
      <c r="K3631" s="98">
        <v>0</v>
      </c>
      <c r="L3631" s="98">
        <f t="shared" si="409"/>
        <v>370.07229258532738</v>
      </c>
      <c r="M3631" s="98">
        <f t="shared" si="411"/>
        <v>373.90180761308903</v>
      </c>
      <c r="N3631" s="98">
        <v>7884.7681722005209</v>
      </c>
      <c r="O3631" s="98">
        <v>7183.4591666666665</v>
      </c>
      <c r="P3631" s="98">
        <v>395.61851851850747</v>
      </c>
      <c r="Q3631" s="98">
        <v>25.546225933180086</v>
      </c>
      <c r="R3631" s="98">
        <f t="shared" si="413"/>
        <v>21.823440167842278</v>
      </c>
      <c r="S3631" s="98">
        <f t="shared" si="410"/>
        <v>1532.7735559908051</v>
      </c>
      <c r="T3631" s="101">
        <v>10.949588857430758</v>
      </c>
    </row>
    <row r="3632" spans="2:20" x14ac:dyDescent="0.2">
      <c r="B3632" s="100">
        <v>43812.125</v>
      </c>
      <c r="C3632" s="98">
        <v>8.3892401027679444</v>
      </c>
      <c r="D3632" s="98">
        <f t="shared" si="407"/>
        <v>12.115526154624147</v>
      </c>
      <c r="E3632" s="98">
        <v>147.79694444444445</v>
      </c>
      <c r="F3632" s="98">
        <f t="shared" si="412"/>
        <v>118.31928370717316</v>
      </c>
      <c r="G3632" s="98">
        <v>17243.316666666666</v>
      </c>
      <c r="H3632" s="98">
        <v>23.359754774305557</v>
      </c>
      <c r="I3632" s="98">
        <v>34555.764166666668</v>
      </c>
      <c r="J3632" s="98">
        <f t="shared" si="408"/>
        <v>124.43718967013889</v>
      </c>
      <c r="K3632" s="98">
        <v>0</v>
      </c>
      <c r="L3632" s="98">
        <f t="shared" si="409"/>
        <v>374.25659296715008</v>
      </c>
      <c r="M3632" s="98">
        <f t="shared" si="411"/>
        <v>374.02258398830537</v>
      </c>
      <c r="N3632" s="98">
        <v>7033.2151908365886</v>
      </c>
      <c r="O3632" s="98">
        <v>7174.8</v>
      </c>
      <c r="P3632" s="98">
        <v>396.40339947084584</v>
      </c>
      <c r="Q3632" s="98">
        <v>22.146806503695746</v>
      </c>
      <c r="R3632" s="98">
        <f t="shared" si="413"/>
        <v>21.729463836715198</v>
      </c>
      <c r="S3632" s="98">
        <f t="shared" si="410"/>
        <v>1328.8083902217447</v>
      </c>
      <c r="T3632" s="101">
        <v>9.4746174772337284</v>
      </c>
    </row>
    <row r="3633" spans="2:20" x14ac:dyDescent="0.2">
      <c r="B3633" s="100">
        <v>43812.166666666664</v>
      </c>
      <c r="C3633" s="98">
        <v>7.6295699556966108</v>
      </c>
      <c r="D3633" s="98">
        <f t="shared" si="407"/>
        <v>12.121038874233784</v>
      </c>
      <c r="E3633" s="98">
        <v>98.366944444444442</v>
      </c>
      <c r="F3633" s="98">
        <f t="shared" si="412"/>
        <v>116.77040639235834</v>
      </c>
      <c r="G3633" s="98">
        <v>24990.167414531839</v>
      </c>
      <c r="H3633" s="98">
        <v>23.392669580832848</v>
      </c>
      <c r="I3633" s="98">
        <v>35901.810277777775</v>
      </c>
      <c r="J3633" s="98">
        <f t="shared" si="408"/>
        <v>74.974274863611598</v>
      </c>
      <c r="K3633" s="98">
        <v>0</v>
      </c>
      <c r="L3633" s="98">
        <f t="shared" si="409"/>
        <v>376.20744602750574</v>
      </c>
      <c r="M3633" s="98">
        <f t="shared" si="411"/>
        <v>374.24558428688448</v>
      </c>
      <c r="N3633" s="98">
        <v>6442.6076037597659</v>
      </c>
      <c r="O3633" s="98">
        <v>7174.0683333333336</v>
      </c>
      <c r="P3633" s="98">
        <v>395.81759259257052</v>
      </c>
      <c r="Q3633" s="98">
        <v>19.610146565064788</v>
      </c>
      <c r="R3633" s="98">
        <f t="shared" si="413"/>
        <v>21.517134834431683</v>
      </c>
      <c r="S3633" s="98">
        <f t="shared" si="410"/>
        <v>1176.6087939038873</v>
      </c>
      <c r="T3633" s="101">
        <v>8.4186001962552677</v>
      </c>
    </row>
    <row r="3634" spans="2:20" x14ac:dyDescent="0.2">
      <c r="B3634" s="100">
        <v>43812.208333333336</v>
      </c>
      <c r="C3634" s="98">
        <v>7.0548478971587283</v>
      </c>
      <c r="D3634" s="98">
        <f t="shared" si="407"/>
        <v>12.124965719452467</v>
      </c>
      <c r="E3634" s="98">
        <v>137.61629629631838</v>
      </c>
      <c r="F3634" s="98">
        <f t="shared" si="412"/>
        <v>119.11995114544568</v>
      </c>
      <c r="G3634" s="98">
        <v>31918.122507121829</v>
      </c>
      <c r="H3634" s="98">
        <v>23.336523437499999</v>
      </c>
      <c r="I3634" s="98">
        <v>37253.304411111101</v>
      </c>
      <c r="J3634" s="98">
        <f t="shared" si="408"/>
        <v>114.27977285881838</v>
      </c>
      <c r="K3634" s="98">
        <v>0</v>
      </c>
      <c r="L3634" s="98">
        <f t="shared" si="409"/>
        <v>374.45010332413432</v>
      </c>
      <c r="M3634" s="98">
        <f t="shared" si="411"/>
        <v>374.17306432032183</v>
      </c>
      <c r="N3634" s="98">
        <v>6044.6978454589844</v>
      </c>
      <c r="O3634" s="98">
        <v>7177.0124999999998</v>
      </c>
      <c r="P3634" s="98">
        <v>395.81833333333333</v>
      </c>
      <c r="Q3634" s="98">
        <v>21.368230009199017</v>
      </c>
      <c r="R3634" s="98">
        <f t="shared" si="413"/>
        <v>21.583161745438716</v>
      </c>
      <c r="S3634" s="98">
        <f t="shared" si="410"/>
        <v>1282.0938005519411</v>
      </c>
      <c r="T3634" s="101">
        <v>7.7819600950652319</v>
      </c>
    </row>
    <row r="3635" spans="2:20" x14ac:dyDescent="0.2">
      <c r="B3635" s="100">
        <v>43812.25</v>
      </c>
      <c r="C3635" s="98">
        <v>6.7903245961855285</v>
      </c>
      <c r="D3635" s="98">
        <f t="shared" si="407"/>
        <v>12.127928955083561</v>
      </c>
      <c r="E3635" s="98">
        <v>70.984166666666667</v>
      </c>
      <c r="F3635" s="98">
        <f t="shared" si="412"/>
        <v>116.61039096026047</v>
      </c>
      <c r="G3635" s="98">
        <v>37910.748546298215</v>
      </c>
      <c r="H3635" s="98">
        <v>20.854383680555557</v>
      </c>
      <c r="I3635" s="98">
        <v>38596.952525925568</v>
      </c>
      <c r="J3635" s="98">
        <f t="shared" si="408"/>
        <v>50.12978298611111</v>
      </c>
      <c r="K3635" s="98">
        <v>0</v>
      </c>
      <c r="L3635" s="98">
        <f t="shared" si="409"/>
        <v>373.61992613221884</v>
      </c>
      <c r="M3635" s="98">
        <f t="shared" si="411"/>
        <v>374.08235244041708</v>
      </c>
      <c r="N3635" s="98">
        <v>5860.8393192545573</v>
      </c>
      <c r="O3635" s="98">
        <v>7176.6525000000001</v>
      </c>
      <c r="P3635" s="98">
        <v>395.82777777777778</v>
      </c>
      <c r="Q3635" s="98">
        <v>22.207851645558968</v>
      </c>
      <c r="R3635" s="98">
        <f t="shared" si="413"/>
        <v>21.676772287894504</v>
      </c>
      <c r="S3635" s="98">
        <f t="shared" si="410"/>
        <v>1332.4710987335382</v>
      </c>
      <c r="T3635" s="101">
        <v>7.4322497164657886</v>
      </c>
    </row>
    <row r="3636" spans="2:20" x14ac:dyDescent="0.2">
      <c r="B3636" s="100">
        <v>43812.291666666664</v>
      </c>
      <c r="C3636" s="98">
        <v>6.8488918073071785</v>
      </c>
      <c r="D3636" s="98">
        <f t="shared" ref="D3636:D3699" si="414">AVERAGE(C3613:C3636)</f>
        <v>12.121860611118102</v>
      </c>
      <c r="E3636" s="98">
        <v>138.21807539682422</v>
      </c>
      <c r="F3636" s="98">
        <f t="shared" si="412"/>
        <v>117.74085089191851</v>
      </c>
      <c r="G3636" s="98">
        <v>45269.637984495959</v>
      </c>
      <c r="H3636" s="98">
        <v>12.058376736111111</v>
      </c>
      <c r="I3636" s="98">
        <v>39807.295185184877</v>
      </c>
      <c r="J3636" s="98">
        <f t="shared" si="408"/>
        <v>126.1596986607131</v>
      </c>
      <c r="K3636" s="98">
        <v>0</v>
      </c>
      <c r="L3636" s="98">
        <f t="shared" si="409"/>
        <v>372.29895670057584</v>
      </c>
      <c r="M3636" s="98">
        <f t="shared" si="411"/>
        <v>374.04644557719865</v>
      </c>
      <c r="N3636" s="98">
        <v>5943.829920654297</v>
      </c>
      <c r="O3636" s="98">
        <v>7170.9766666666665</v>
      </c>
      <c r="P3636" s="98">
        <v>395.98756172835829</v>
      </c>
      <c r="Q3636" s="98">
        <v>23.688605027782419</v>
      </c>
      <c r="R3636" s="98">
        <f t="shared" si="413"/>
        <v>21.730297463868624</v>
      </c>
      <c r="S3636" s="98">
        <f t="shared" si="410"/>
        <v>1421.316301666945</v>
      </c>
      <c r="T3636" s="101">
        <v>7.360004444352235</v>
      </c>
    </row>
    <row r="3637" spans="2:20" x14ac:dyDescent="0.2">
      <c r="B3637" s="100">
        <v>43812.333333333336</v>
      </c>
      <c r="C3637" s="98">
        <v>8.2282009114159482</v>
      </c>
      <c r="D3637" s="98">
        <f t="shared" si="414"/>
        <v>12.096063731128913</v>
      </c>
      <c r="E3637" s="98">
        <v>97.378277777797649</v>
      </c>
      <c r="F3637" s="98">
        <f t="shared" si="412"/>
        <v>117.61007440014971</v>
      </c>
      <c r="G3637" s="98">
        <v>51044.058065599864</v>
      </c>
      <c r="H3637" s="98">
        <v>0</v>
      </c>
      <c r="I3637" s="98">
        <v>40005</v>
      </c>
      <c r="J3637" s="98">
        <f t="shared" si="408"/>
        <v>97.378277777797649</v>
      </c>
      <c r="K3637" s="98">
        <v>0</v>
      </c>
      <c r="L3637" s="98">
        <f t="shared" si="409"/>
        <v>375.19607239845726</v>
      </c>
      <c r="M3637" s="98">
        <f t="shared" si="411"/>
        <v>374.16073343807551</v>
      </c>
      <c r="N3637" s="98">
        <v>6842.5588753255206</v>
      </c>
      <c r="O3637" s="98">
        <v>7172.8716666666669</v>
      </c>
      <c r="P3637" s="98">
        <v>395.9970185185141</v>
      </c>
      <c r="Q3637" s="98">
        <v>20.800946120056842</v>
      </c>
      <c r="R3637" s="98">
        <f t="shared" si="413"/>
        <v>21.621348337559454</v>
      </c>
      <c r="S3637" s="98">
        <f t="shared" si="410"/>
        <v>1248.0567672034106</v>
      </c>
      <c r="T3637" s="101">
        <v>8.2302359466988779</v>
      </c>
    </row>
    <row r="3638" spans="2:20" x14ac:dyDescent="0.2">
      <c r="B3638" s="100">
        <v>43812.375</v>
      </c>
      <c r="C3638" s="98">
        <v>11.70771105341429</v>
      </c>
      <c r="D3638" s="98">
        <f t="shared" si="414"/>
        <v>12.068752626672202</v>
      </c>
      <c r="E3638" s="98">
        <v>101.17361111111111</v>
      </c>
      <c r="F3638" s="98">
        <f t="shared" si="412"/>
        <v>115.95203080457793</v>
      </c>
      <c r="G3638" s="98">
        <v>58344.045853463082</v>
      </c>
      <c r="H3638" s="98">
        <v>15.135601128472222</v>
      </c>
      <c r="I3638" s="98">
        <v>40334.540833333333</v>
      </c>
      <c r="J3638" s="98">
        <f t="shared" si="408"/>
        <v>86.038009982638897</v>
      </c>
      <c r="K3638" s="98">
        <v>0</v>
      </c>
      <c r="L3638" s="98">
        <f t="shared" si="409"/>
        <v>374.9192923565912</v>
      </c>
      <c r="M3638" s="98">
        <f t="shared" si="411"/>
        <v>374.10920276931529</v>
      </c>
      <c r="N3638" s="98">
        <v>9125.1976444498705</v>
      </c>
      <c r="O3638" s="98">
        <v>7175.3591666666671</v>
      </c>
      <c r="P3638" s="98">
        <v>395.56842592593694</v>
      </c>
      <c r="Q3638" s="98">
        <v>20.649133569345707</v>
      </c>
      <c r="R3638" s="98">
        <f t="shared" si="413"/>
        <v>21.648507864344968</v>
      </c>
      <c r="S3638" s="98">
        <f t="shared" si="410"/>
        <v>1238.9480141607423</v>
      </c>
      <c r="T3638" s="101">
        <v>10.55648368881776</v>
      </c>
    </row>
    <row r="3639" spans="2:20" x14ac:dyDescent="0.2">
      <c r="B3639" s="100">
        <v>43812.416666666664</v>
      </c>
      <c r="C3639" s="98">
        <v>14.82867129670249</v>
      </c>
      <c r="D3639" s="98">
        <f t="shared" si="414"/>
        <v>12.034023494443069</v>
      </c>
      <c r="E3639" s="98">
        <v>125.92722222222223</v>
      </c>
      <c r="F3639" s="98">
        <f t="shared" si="412"/>
        <v>117.39173759469953</v>
      </c>
      <c r="G3639" s="98">
        <v>63766.280555555553</v>
      </c>
      <c r="H3639" s="98">
        <v>22.016927083333332</v>
      </c>
      <c r="I3639" s="98">
        <v>41511.752222222225</v>
      </c>
      <c r="J3639" s="98">
        <f t="shared" si="408"/>
        <v>103.9102951388889</v>
      </c>
      <c r="K3639" s="98">
        <v>0</v>
      </c>
      <c r="L3639" s="98">
        <f t="shared" si="409"/>
        <v>372.46971538041822</v>
      </c>
      <c r="M3639" s="98">
        <f t="shared" si="411"/>
        <v>373.97789805064821</v>
      </c>
      <c r="N3639" s="98">
        <v>11177.537638346354</v>
      </c>
      <c r="O3639" s="98">
        <v>7350.5424999999996</v>
      </c>
      <c r="P3639" s="98">
        <v>395.63805555555558</v>
      </c>
      <c r="Q3639" s="98">
        <v>23.168340175137338</v>
      </c>
      <c r="R3639" s="98">
        <f t="shared" si="413"/>
        <v>21.779968190007622</v>
      </c>
      <c r="S3639" s="98">
        <f t="shared" si="410"/>
        <v>1390.1004105082402</v>
      </c>
      <c r="T3639" s="101">
        <v>13.744825718491338</v>
      </c>
    </row>
    <row r="3640" spans="2:20" x14ac:dyDescent="0.2">
      <c r="B3640" s="100">
        <v>43812.458333333336</v>
      </c>
      <c r="C3640" s="98">
        <v>15.481283046052688</v>
      </c>
      <c r="D3640" s="98">
        <f t="shared" si="414"/>
        <v>11.999408817698273</v>
      </c>
      <c r="E3640" s="98">
        <v>83.346944444444446</v>
      </c>
      <c r="F3640" s="98">
        <f t="shared" si="412"/>
        <v>115.65400997124321</v>
      </c>
      <c r="G3640" s="98">
        <v>70397.858888888892</v>
      </c>
      <c r="H3640" s="98">
        <v>19.954600694444444</v>
      </c>
      <c r="I3640" s="98">
        <v>42792.318711111162</v>
      </c>
      <c r="J3640" s="98">
        <f t="shared" si="408"/>
        <v>63.392343750000002</v>
      </c>
      <c r="K3640" s="98">
        <v>0</v>
      </c>
      <c r="L3640" s="98">
        <f t="shared" si="409"/>
        <v>383.27774567244285</v>
      </c>
      <c r="M3640" s="98">
        <f t="shared" si="411"/>
        <v>374.28172833976532</v>
      </c>
      <c r="N3640" s="98">
        <v>11593.807316080729</v>
      </c>
      <c r="O3640" s="98">
        <v>7540.2816666666668</v>
      </c>
      <c r="P3640" s="98">
        <v>395.67212962961861</v>
      </c>
      <c r="Q3640" s="98">
        <v>12.394383957175791</v>
      </c>
      <c r="R3640" s="98">
        <f t="shared" si="413"/>
        <v>21.4557752465691</v>
      </c>
      <c r="S3640" s="98">
        <f t="shared" si="410"/>
        <v>743.66303743054743</v>
      </c>
      <c r="T3640" s="101">
        <v>15.261008883000921</v>
      </c>
    </row>
    <row r="3641" spans="2:20" x14ac:dyDescent="0.2">
      <c r="B3641" s="100">
        <v>43812.5</v>
      </c>
      <c r="C3641" s="98">
        <v>15.491567983214951</v>
      </c>
      <c r="D3641" s="98">
        <f t="shared" si="414"/>
        <v>11.986788964462695</v>
      </c>
      <c r="E3641" s="98">
        <v>101.28777777777778</v>
      </c>
      <c r="F3641" s="98">
        <f t="shared" si="412"/>
        <v>116.38348913790988</v>
      </c>
      <c r="G3641" s="98">
        <v>76851.837962965961</v>
      </c>
      <c r="H3641" s="98">
        <v>19.995612702539397</v>
      </c>
      <c r="I3641" s="98">
        <v>28262.602432950604</v>
      </c>
      <c r="J3641" s="98">
        <f t="shared" si="408"/>
        <v>81.292165075238387</v>
      </c>
      <c r="K3641" s="98">
        <v>0</v>
      </c>
      <c r="L3641" s="98">
        <f t="shared" si="409"/>
        <v>377.30958501397737</v>
      </c>
      <c r="M3641" s="98">
        <f t="shared" si="411"/>
        <v>374.41750056214397</v>
      </c>
      <c r="N3641" s="98">
        <v>11589.973676757812</v>
      </c>
      <c r="O3641" s="98">
        <v>7540.1508333333331</v>
      </c>
      <c r="P3641" s="98">
        <v>395.66359953706052</v>
      </c>
      <c r="Q3641" s="98">
        <v>18.354014523083137</v>
      </c>
      <c r="R3641" s="98">
        <f t="shared" si="413"/>
        <v>21.326741959927578</v>
      </c>
      <c r="S3641" s="98">
        <f t="shared" si="410"/>
        <v>1101.2408713849882</v>
      </c>
      <c r="T3641" s="101">
        <v>15.455734928506944</v>
      </c>
    </row>
    <row r="3642" spans="2:20" x14ac:dyDescent="0.2">
      <c r="B3642" s="100">
        <v>43812.541666666664</v>
      </c>
      <c r="C3642" s="98">
        <v>15.275741560548131</v>
      </c>
      <c r="D3642" s="98">
        <f t="shared" si="414"/>
        <v>11.980764930163957</v>
      </c>
      <c r="E3642" s="98">
        <v>143.02527777777777</v>
      </c>
      <c r="F3642" s="98">
        <f t="shared" si="412"/>
        <v>116.8321851255605</v>
      </c>
      <c r="G3642" s="98">
        <v>82998.95</v>
      </c>
      <c r="H3642" s="98">
        <v>22.050944010416668</v>
      </c>
      <c r="I3642" s="98">
        <v>982.03472222222217</v>
      </c>
      <c r="J3642" s="98">
        <f t="shared" si="408"/>
        <v>120.9743337673611</v>
      </c>
      <c r="K3642" s="98">
        <v>0</v>
      </c>
      <c r="L3642" s="98">
        <f t="shared" si="409"/>
        <v>373.06193847611132</v>
      </c>
      <c r="M3642" s="98">
        <f t="shared" si="411"/>
        <v>374.29390989960547</v>
      </c>
      <c r="N3642" s="98">
        <v>11424.337118326823</v>
      </c>
      <c r="O3642" s="98">
        <v>7449.5466666666671</v>
      </c>
      <c r="P3642" s="98">
        <v>395.80817901233831</v>
      </c>
      <c r="Q3642" s="98">
        <v>22.746240536226995</v>
      </c>
      <c r="R3642" s="98">
        <f t="shared" si="413"/>
        <v>21.456653352917982</v>
      </c>
      <c r="S3642" s="98">
        <f t="shared" si="410"/>
        <v>1364.7744321736197</v>
      </c>
      <c r="T3642" s="101">
        <v>15.39775203122033</v>
      </c>
    </row>
    <row r="3643" spans="2:20" x14ac:dyDescent="0.2">
      <c r="B3643" s="100">
        <v>43812.583333333336</v>
      </c>
      <c r="C3643" s="98">
        <v>14.629032480345987</v>
      </c>
      <c r="D3643" s="98">
        <f t="shared" si="414"/>
        <v>11.974173991731261</v>
      </c>
      <c r="E3643" s="98">
        <v>104.00749999999999</v>
      </c>
      <c r="F3643" s="98">
        <f t="shared" si="412"/>
        <v>116.82820750210281</v>
      </c>
      <c r="G3643" s="98">
        <v>90489.403111111853</v>
      </c>
      <c r="H3643" s="98">
        <v>22.312641059027779</v>
      </c>
      <c r="I3643" s="98">
        <v>2257.7069444444446</v>
      </c>
      <c r="J3643" s="98">
        <f t="shared" si="408"/>
        <v>81.69485894097221</v>
      </c>
      <c r="K3643" s="98">
        <v>0</v>
      </c>
      <c r="L3643" s="98">
        <f t="shared" si="409"/>
        <v>372.57025462783054</v>
      </c>
      <c r="M3643" s="98">
        <f t="shared" si="411"/>
        <v>374.16428240094746</v>
      </c>
      <c r="N3643" s="98">
        <v>11164.558108723959</v>
      </c>
      <c r="O3643" s="98">
        <v>7325.0858333333335</v>
      </c>
      <c r="P3643" s="98">
        <v>395.82986111111109</v>
      </c>
      <c r="Q3643" s="98">
        <v>23.259606483280528</v>
      </c>
      <c r="R3643" s="98">
        <f t="shared" si="413"/>
        <v>21.595572904044221</v>
      </c>
      <c r="S3643" s="98">
        <f t="shared" si="410"/>
        <v>1395.5763889968316</v>
      </c>
      <c r="T3643" s="101">
        <v>15.122900360640552</v>
      </c>
    </row>
    <row r="3644" spans="2:20" x14ac:dyDescent="0.2">
      <c r="B3644" s="100">
        <v>43812.625</v>
      </c>
      <c r="C3644" s="98">
        <v>14.250561306964633</v>
      </c>
      <c r="D3644" s="98">
        <f t="shared" si="414"/>
        <v>11.96759783353489</v>
      </c>
      <c r="E3644" s="98">
        <v>149.24074074082904</v>
      </c>
      <c r="F3644" s="98">
        <f t="shared" si="412"/>
        <v>116.77803003297068</v>
      </c>
      <c r="G3644" s="98">
        <v>97935.405405404832</v>
      </c>
      <c r="H3644" s="98">
        <v>21.933474392361113</v>
      </c>
      <c r="I3644" s="98">
        <v>3474.1452777777508</v>
      </c>
      <c r="J3644" s="98">
        <f t="shared" si="408"/>
        <v>127.30726634846792</v>
      </c>
      <c r="K3644" s="98">
        <v>0</v>
      </c>
      <c r="L3644" s="98">
        <f t="shared" si="409"/>
        <v>374.67079642015045</v>
      </c>
      <c r="M3644" s="98">
        <f t="shared" si="411"/>
        <v>374.09847437487815</v>
      </c>
      <c r="N3644" s="98">
        <v>10963.936027832031</v>
      </c>
      <c r="O3644" s="98">
        <v>7251.8266666666668</v>
      </c>
      <c r="P3644" s="98">
        <v>395.90055555555557</v>
      </c>
      <c r="Q3644" s="98">
        <v>21.229759135405136</v>
      </c>
      <c r="R3644" s="98">
        <f t="shared" si="413"/>
        <v>21.680501782736304</v>
      </c>
      <c r="S3644" s="98">
        <f t="shared" si="410"/>
        <v>1273.7855481243082</v>
      </c>
      <c r="T3644" s="101">
        <v>14.669218821031972</v>
      </c>
    </row>
    <row r="3645" spans="2:20" x14ac:dyDescent="0.2">
      <c r="B3645" s="100">
        <v>43812.666666666664</v>
      </c>
      <c r="C3645" s="98">
        <v>13.796825576888191</v>
      </c>
      <c r="D3645" s="98">
        <f t="shared" si="414"/>
        <v>11.964052429623884</v>
      </c>
      <c r="E3645" s="98">
        <v>98.910555555555561</v>
      </c>
      <c r="F3645" s="98">
        <f t="shared" si="412"/>
        <v>117.42509021815586</v>
      </c>
      <c r="G3645" s="98">
        <v>104691.60555555555</v>
      </c>
      <c r="H3645" s="98">
        <v>22.118847656250001</v>
      </c>
      <c r="I3645" s="98">
        <v>4916.9926222222875</v>
      </c>
      <c r="J3645" s="98">
        <f t="shared" si="408"/>
        <v>76.791707899305564</v>
      </c>
      <c r="K3645" s="98">
        <v>0</v>
      </c>
      <c r="L3645" s="98">
        <f t="shared" si="409"/>
        <v>373.51562180107248</v>
      </c>
      <c r="M3645" s="98">
        <f t="shared" si="411"/>
        <v>374.26758510214967</v>
      </c>
      <c r="N3645" s="98">
        <v>10653.251543782551</v>
      </c>
      <c r="O3645" s="98">
        <v>7210.6875</v>
      </c>
      <c r="P3645" s="98">
        <v>395.59518518520724</v>
      </c>
      <c r="Q3645" s="98">
        <v>22.079563384134737</v>
      </c>
      <c r="R3645" s="98">
        <f t="shared" si="413"/>
        <v>21.508296919663206</v>
      </c>
      <c r="S3645" s="98">
        <f t="shared" si="410"/>
        <v>1324.7738030480841</v>
      </c>
      <c r="T3645" s="101">
        <v>14.283004566368827</v>
      </c>
    </row>
    <row r="3646" spans="2:20" x14ac:dyDescent="0.2">
      <c r="B3646" s="100">
        <v>43812.708333333336</v>
      </c>
      <c r="C3646" s="98">
        <v>13.611686161662348</v>
      </c>
      <c r="D3646" s="98">
        <f t="shared" si="414"/>
        <v>11.96849937128736</v>
      </c>
      <c r="E3646" s="98">
        <v>105.96888888888888</v>
      </c>
      <c r="F3646" s="98">
        <f t="shared" si="412"/>
        <v>115.66094438482266</v>
      </c>
      <c r="G3646" s="98">
        <v>112497.03099415197</v>
      </c>
      <c r="H3646" s="98">
        <v>28.22795138888889</v>
      </c>
      <c r="I3646" s="98">
        <v>6479.8747222222219</v>
      </c>
      <c r="J3646" s="98">
        <f t="shared" si="408"/>
        <v>77.740937500000001</v>
      </c>
      <c r="K3646" s="98">
        <v>0</v>
      </c>
      <c r="L3646" s="98">
        <f t="shared" si="409"/>
        <v>370.05310953361703</v>
      </c>
      <c r="M3646" s="98">
        <f t="shared" si="411"/>
        <v>374.17882195866395</v>
      </c>
      <c r="N3646" s="98">
        <v>10436.572240397136</v>
      </c>
      <c r="O3646" s="98">
        <v>7187.3716666666669</v>
      </c>
      <c r="P3646" s="98">
        <v>395.49325617281926</v>
      </c>
      <c r="Q3646" s="98">
        <v>25.440146639202204</v>
      </c>
      <c r="R3646" s="98">
        <f t="shared" si="413"/>
        <v>21.592573823434346</v>
      </c>
      <c r="S3646" s="98">
        <f t="shared" si="410"/>
        <v>1526.4087983521322</v>
      </c>
      <c r="T3646" s="101">
        <v>13.958206268034152</v>
      </c>
    </row>
    <row r="3647" spans="2:20" x14ac:dyDescent="0.2">
      <c r="B3647" s="100">
        <v>43812.75</v>
      </c>
      <c r="C3647" s="98">
        <v>13.193261048968674</v>
      </c>
      <c r="D3647" s="98">
        <f t="shared" si="414"/>
        <v>11.974237547654276</v>
      </c>
      <c r="E3647" s="98">
        <v>147.88416666666666</v>
      </c>
      <c r="F3647" s="98">
        <f t="shared" si="412"/>
        <v>116.42261611514675</v>
      </c>
      <c r="G3647" s="98">
        <v>118848.36666666667</v>
      </c>
      <c r="H3647" s="98">
        <v>27.104806857638888</v>
      </c>
      <c r="I3647" s="98">
        <v>8041.0886740740552</v>
      </c>
      <c r="J3647" s="98">
        <f t="shared" si="408"/>
        <v>120.77935980902777</v>
      </c>
      <c r="K3647" s="98">
        <v>25.680711002569232</v>
      </c>
      <c r="L3647" s="98">
        <f t="shared" si="409"/>
        <v>374.2382396249817</v>
      </c>
      <c r="M3647" s="98">
        <f t="shared" si="411"/>
        <v>374.10460492732994</v>
      </c>
      <c r="N3647" s="98">
        <v>10173.615106608073</v>
      </c>
      <c r="O3647" s="98">
        <v>7192.4033333333336</v>
      </c>
      <c r="P3647" s="98">
        <v>395.74134259262019</v>
      </c>
      <c r="Q3647" s="98">
        <v>21.503102967638469</v>
      </c>
      <c r="R3647" s="98">
        <f t="shared" si="413"/>
        <v>21.66823954304293</v>
      </c>
      <c r="S3647" s="98">
        <f t="shared" si="410"/>
        <v>1290.1861780583081</v>
      </c>
      <c r="T3647" s="101">
        <v>13.721360709490643</v>
      </c>
    </row>
    <row r="3648" spans="2:20" x14ac:dyDescent="0.2">
      <c r="B3648" s="100">
        <v>43812.791666666664</v>
      </c>
      <c r="C3648" s="98">
        <v>13.124084459410774</v>
      </c>
      <c r="D3648" s="98">
        <f t="shared" si="414"/>
        <v>11.969840373390833</v>
      </c>
      <c r="E3648" s="98">
        <v>102.1346875</v>
      </c>
      <c r="F3648" s="98">
        <f t="shared" si="412"/>
        <v>116.23224429801711</v>
      </c>
      <c r="G3648" s="98">
        <v>126690.59863731556</v>
      </c>
      <c r="H3648" s="98">
        <v>23.661924913194444</v>
      </c>
      <c r="I3648" s="98">
        <v>9624.0826440317105</v>
      </c>
      <c r="J3648" s="98">
        <f t="shared" si="408"/>
        <v>78.472762586805558</v>
      </c>
      <c r="K3648" s="98">
        <v>64.713722229003906</v>
      </c>
      <c r="L3648" s="98">
        <f t="shared" si="409"/>
        <v>376.40211735471667</v>
      </c>
      <c r="M3648" s="98">
        <f t="shared" si="411"/>
        <v>374.22876267863535</v>
      </c>
      <c r="N3648" s="98">
        <v>10308.324532063802</v>
      </c>
      <c r="O3648" s="98">
        <v>7188.9091666666664</v>
      </c>
      <c r="P3648" s="98">
        <v>396.16013888888887</v>
      </c>
      <c r="Q3648" s="98">
        <v>19.758021534172197</v>
      </c>
      <c r="R3648" s="98">
        <f t="shared" si="413"/>
        <v>21.560646220750826</v>
      </c>
      <c r="S3648" s="98">
        <f t="shared" si="410"/>
        <v>1185.4812920503318</v>
      </c>
      <c r="T3648" s="101">
        <v>13.69159831695776</v>
      </c>
    </row>
    <row r="3649" spans="2:20" x14ac:dyDescent="0.2">
      <c r="B3649" s="100">
        <v>43812.833333333336</v>
      </c>
      <c r="C3649" s="98">
        <v>13.015132808685303</v>
      </c>
      <c r="D3649" s="98">
        <f t="shared" si="414"/>
        <v>11.961132247874623</v>
      </c>
      <c r="E3649" s="98">
        <v>153.84444444444443</v>
      </c>
      <c r="F3649" s="98">
        <f t="shared" si="412"/>
        <v>116.21648040912821</v>
      </c>
      <c r="G3649" s="98">
        <v>133963.30659722222</v>
      </c>
      <c r="H3649" s="98">
        <v>28.375184461805556</v>
      </c>
      <c r="I3649" s="98">
        <v>11203.430833333334</v>
      </c>
      <c r="J3649" s="98">
        <f t="shared" si="408"/>
        <v>125.46925998263887</v>
      </c>
      <c r="K3649" s="98">
        <v>64.713722229003906</v>
      </c>
      <c r="L3649" s="98">
        <f t="shared" si="409"/>
        <v>371.24592580234446</v>
      </c>
      <c r="M3649" s="98">
        <f t="shared" si="411"/>
        <v>374.15915632229093</v>
      </c>
      <c r="N3649" s="98">
        <v>10240.511786295572</v>
      </c>
      <c r="O3649" s="98">
        <v>7186.5508333333337</v>
      </c>
      <c r="P3649" s="98">
        <v>396.08490740739637</v>
      </c>
      <c r="Q3649" s="98">
        <v>24.838981605051927</v>
      </c>
      <c r="R3649" s="98">
        <f t="shared" si="413"/>
        <v>21.642088996847935</v>
      </c>
      <c r="S3649" s="98">
        <f t="shared" si="410"/>
        <v>1490.3388963031157</v>
      </c>
      <c r="T3649" s="101">
        <v>13.80025484735088</v>
      </c>
    </row>
    <row r="3650" spans="2:20" x14ac:dyDescent="0.2">
      <c r="B3650" s="100">
        <v>43812.875</v>
      </c>
      <c r="C3650" s="98">
        <v>12.700539467599658</v>
      </c>
      <c r="D3650" s="98">
        <f t="shared" si="414"/>
        <v>11.929020115459714</v>
      </c>
      <c r="E3650" s="98">
        <v>71.175555555555562</v>
      </c>
      <c r="F3650" s="98">
        <f t="shared" si="412"/>
        <v>115.013652477029</v>
      </c>
      <c r="G3650" s="98">
        <v>140800.23711110966</v>
      </c>
      <c r="H3650" s="98">
        <v>23.515223524305554</v>
      </c>
      <c r="I3650" s="98">
        <v>12787.16954444405</v>
      </c>
      <c r="J3650" s="98">
        <f t="shared" si="408"/>
        <v>47.660332031250007</v>
      </c>
      <c r="K3650" s="98">
        <v>64.713722229003906</v>
      </c>
      <c r="L3650" s="98">
        <f t="shared" si="409"/>
        <v>373.15664030113567</v>
      </c>
      <c r="M3650" s="98">
        <f t="shared" si="411"/>
        <v>374.09939223774973</v>
      </c>
      <c r="N3650" s="98">
        <v>10000.472379557292</v>
      </c>
      <c r="O3650" s="98">
        <v>7179.6141666666663</v>
      </c>
      <c r="P3650" s="98">
        <v>395.7753703703483</v>
      </c>
      <c r="Q3650" s="98">
        <v>22.618730069212617</v>
      </c>
      <c r="R3650" s="98">
        <f t="shared" si="413"/>
        <v>21.712528235709069</v>
      </c>
      <c r="S3650" s="98">
        <f t="shared" si="410"/>
        <v>1357.123804152757</v>
      </c>
      <c r="T3650" s="101">
        <v>13.492775702582051</v>
      </c>
    </row>
    <row r="3651" spans="2:20" x14ac:dyDescent="0.2">
      <c r="B3651" s="100">
        <v>43812.916666666664</v>
      </c>
      <c r="C3651" s="98">
        <v>12.376233933554548</v>
      </c>
      <c r="D3651" s="98">
        <f t="shared" si="414"/>
        <v>11.884430821866495</v>
      </c>
      <c r="E3651" s="98">
        <v>140.57611111111112</v>
      </c>
      <c r="F3651" s="98">
        <f t="shared" si="412"/>
        <v>114.74920803258455</v>
      </c>
      <c r="G3651" s="98">
        <v>148337.93055555556</v>
      </c>
      <c r="H3651" s="98">
        <v>27.550032552083334</v>
      </c>
      <c r="I3651" s="98">
        <v>14380.006471194029</v>
      </c>
      <c r="J3651" s="98">
        <f t="shared" si="408"/>
        <v>113.02607855902778</v>
      </c>
      <c r="K3651" s="98">
        <v>9152.5410248543158</v>
      </c>
      <c r="L3651" s="98">
        <f t="shared" si="409"/>
        <v>373.12987194673883</v>
      </c>
      <c r="M3651" s="98">
        <f t="shared" si="411"/>
        <v>374.16563187229343</v>
      </c>
      <c r="N3651" s="98">
        <v>10022.6065234375</v>
      </c>
      <c r="O3651" s="98">
        <v>7180.6575000000003</v>
      </c>
      <c r="P3651" s="98">
        <v>395.68851851850746</v>
      </c>
      <c r="Q3651" s="98">
        <v>22.558646571768655</v>
      </c>
      <c r="R3651" s="98">
        <f t="shared" si="413"/>
        <v>21.642604187584777</v>
      </c>
      <c r="S3651" s="98">
        <f t="shared" si="410"/>
        <v>1353.5187943061194</v>
      </c>
      <c r="T3651" s="101">
        <v>13.311671847520824</v>
      </c>
    </row>
    <row r="3652" spans="2:20" x14ac:dyDescent="0.2">
      <c r="B3652" s="100">
        <v>43812.958333333336</v>
      </c>
      <c r="C3652" s="98">
        <v>12.123127773072984</v>
      </c>
      <c r="D3652" s="98">
        <f t="shared" si="414"/>
        <v>11.840174360098466</v>
      </c>
      <c r="E3652" s="98">
        <v>113.06827777778109</v>
      </c>
      <c r="F3652" s="98">
        <f t="shared" si="412"/>
        <v>116.36427516221431</v>
      </c>
      <c r="G3652" s="98">
        <v>154374.37070707296</v>
      </c>
      <c r="H3652" s="98">
        <v>28.216644965277776</v>
      </c>
      <c r="I3652" s="98">
        <v>15953.992777777778</v>
      </c>
      <c r="J3652" s="98">
        <f t="shared" si="408"/>
        <v>84.851632812503311</v>
      </c>
      <c r="K3652" s="98">
        <v>29379.521775716144</v>
      </c>
      <c r="L3652" s="98">
        <f t="shared" si="409"/>
        <v>372.69328120492037</v>
      </c>
      <c r="M3652" s="98">
        <f t="shared" si="411"/>
        <v>374.16290641172048</v>
      </c>
      <c r="N3652" s="98">
        <v>9813.5620629882815</v>
      </c>
      <c r="O3652" s="98">
        <v>7182.0874999999996</v>
      </c>
      <c r="P3652" s="98">
        <v>395.60833333333335</v>
      </c>
      <c r="Q3652" s="98">
        <v>22.915052128412967</v>
      </c>
      <c r="R3652" s="98">
        <f t="shared" si="413"/>
        <v>21.63933427778727</v>
      </c>
      <c r="S3652" s="98">
        <f t="shared" si="410"/>
        <v>1374.9031277047779</v>
      </c>
      <c r="T3652" s="101">
        <v>13.203376649750604</v>
      </c>
    </row>
    <row r="3653" spans="2:20" x14ac:dyDescent="0.2">
      <c r="B3653" s="100">
        <v>43813</v>
      </c>
      <c r="C3653" s="98">
        <v>11.886153883934021</v>
      </c>
      <c r="D3653" s="98">
        <f t="shared" si="414"/>
        <v>11.811576073677253</v>
      </c>
      <c r="E3653" s="98">
        <v>102.78611111111111</v>
      </c>
      <c r="F3653" s="98">
        <f t="shared" si="412"/>
        <v>114.91007377332541</v>
      </c>
      <c r="G3653" s="98">
        <v>162154.1241452996</v>
      </c>
      <c r="H3653" s="98">
        <v>22.389691840277777</v>
      </c>
      <c r="I3653" s="98">
        <v>17534.788578703843</v>
      </c>
      <c r="J3653" s="98">
        <f t="shared" si="408"/>
        <v>80.396419270833334</v>
      </c>
      <c r="K3653" s="98">
        <v>47300.20220377604</v>
      </c>
      <c r="L3653" s="98">
        <f t="shared" si="409"/>
        <v>376.97123045449871</v>
      </c>
      <c r="M3653" s="98">
        <f t="shared" si="411"/>
        <v>374.18317093547722</v>
      </c>
      <c r="N3653" s="98">
        <v>9586.9405843098957</v>
      </c>
      <c r="O3653" s="98">
        <v>7184.149166666667</v>
      </c>
      <c r="P3653" s="98">
        <v>396.07805555555558</v>
      </c>
      <c r="Q3653" s="98">
        <v>19.106825101056859</v>
      </c>
      <c r="R3653" s="98">
        <f t="shared" si="413"/>
        <v>21.63479803038312</v>
      </c>
      <c r="S3653" s="98">
        <f t="shared" si="410"/>
        <v>1146.4095060634115</v>
      </c>
      <c r="T3653" s="101">
        <v>12.947869193708176</v>
      </c>
    </row>
    <row r="3654" spans="2:20" x14ac:dyDescent="0.2">
      <c r="B3654" s="100">
        <v>43813.041666666664</v>
      </c>
      <c r="C3654" s="98">
        <v>10.819686729467163</v>
      </c>
      <c r="D3654" s="98">
        <f t="shared" si="414"/>
        <v>11.790128965922174</v>
      </c>
      <c r="E3654" s="98">
        <v>134.83361111111111</v>
      </c>
      <c r="F3654" s="98">
        <f t="shared" si="412"/>
        <v>115.70519150959569</v>
      </c>
      <c r="G3654" s="98">
        <v>4732.9638888888885</v>
      </c>
      <c r="H3654" s="98">
        <v>27.520768229166666</v>
      </c>
      <c r="I3654" s="98">
        <v>862.4905555555556</v>
      </c>
      <c r="J3654" s="98">
        <f t="shared" ref="J3654:J3717" si="415">E3654-H3654</f>
        <v>107.31284288194445</v>
      </c>
      <c r="K3654" s="98">
        <v>7725.1509173138938</v>
      </c>
      <c r="L3654" s="98">
        <f t="shared" ref="L3654:L3717" si="416">P3654-Q3654</f>
        <v>371.58717313835189</v>
      </c>
      <c r="M3654" s="98">
        <f t="shared" si="411"/>
        <v>374.05724705188618</v>
      </c>
      <c r="N3654" s="98">
        <v>9006.3434924316407</v>
      </c>
      <c r="O3654" s="98">
        <v>7181.1175000000003</v>
      </c>
      <c r="P3654" s="98">
        <v>395.89157407406304</v>
      </c>
      <c r="Q3654" s="98">
        <v>24.304400935711133</v>
      </c>
      <c r="R3654" s="98">
        <f t="shared" si="413"/>
        <v>21.762240046689765</v>
      </c>
      <c r="S3654" s="98">
        <f t="shared" ref="S3654:S3717" si="417">Q3654*60</f>
        <v>1458.2640561426679</v>
      </c>
      <c r="T3654" s="101">
        <v>12.348900904986593</v>
      </c>
    </row>
    <row r="3655" spans="2:20" x14ac:dyDescent="0.2">
      <c r="B3655" s="100">
        <v>43813.083333333336</v>
      </c>
      <c r="C3655" s="98">
        <v>9.4600502777807147</v>
      </c>
      <c r="D3655" s="98">
        <f t="shared" si="414"/>
        <v>11.779684421616645</v>
      </c>
      <c r="E3655" s="98">
        <v>95.240763888888893</v>
      </c>
      <c r="F3655" s="98">
        <f t="shared" si="412"/>
        <v>115.19970636299051</v>
      </c>
      <c r="G3655" s="98">
        <v>10941.909515366024</v>
      </c>
      <c r="H3655" s="98">
        <v>24.540440538194446</v>
      </c>
      <c r="I3655" s="98">
        <v>2377.8244888889626</v>
      </c>
      <c r="J3655" s="98">
        <f t="shared" si="415"/>
        <v>70.700323350694447</v>
      </c>
      <c r="K3655" s="98">
        <v>21159.76707329644</v>
      </c>
      <c r="L3655" s="98">
        <f t="shared" si="416"/>
        <v>371.53913099130824</v>
      </c>
      <c r="M3655" s="98">
        <f t="shared" si="411"/>
        <v>374.11836531880209</v>
      </c>
      <c r="N3655" s="98">
        <v>8004.408974609375</v>
      </c>
      <c r="O3655" s="98">
        <v>7166.2583333333332</v>
      </c>
      <c r="P3655" s="98">
        <v>395.89611111111111</v>
      </c>
      <c r="Q3655" s="98">
        <v>24.356980119802884</v>
      </c>
      <c r="R3655" s="98">
        <f t="shared" si="413"/>
        <v>21.712688137799049</v>
      </c>
      <c r="S3655" s="98">
        <f t="shared" si="417"/>
        <v>1461.4188071881731</v>
      </c>
      <c r="T3655" s="101">
        <v>11.095995666092689</v>
      </c>
    </row>
    <row r="3656" spans="2:20" x14ac:dyDescent="0.2">
      <c r="B3656" s="100">
        <v>43813.125</v>
      </c>
      <c r="C3656" s="98">
        <v>8.6777535294226578</v>
      </c>
      <c r="D3656" s="98">
        <f t="shared" si="414"/>
        <v>11.791705814393927</v>
      </c>
      <c r="E3656" s="98">
        <v>147.12787037036486</v>
      </c>
      <c r="F3656" s="98">
        <f t="shared" si="412"/>
        <v>115.17182827657054</v>
      </c>
      <c r="G3656" s="98">
        <v>17652.695299146704</v>
      </c>
      <c r="H3656" s="98">
        <v>24.725911458333332</v>
      </c>
      <c r="I3656" s="98">
        <v>3918.7723456796011</v>
      </c>
      <c r="J3656" s="98">
        <f t="shared" si="415"/>
        <v>122.40195891203153</v>
      </c>
      <c r="K3656" s="98">
        <v>35435.560696072047</v>
      </c>
      <c r="L3656" s="98">
        <f t="shared" si="416"/>
        <v>376.63098781176734</v>
      </c>
      <c r="M3656" s="98">
        <f t="shared" si="411"/>
        <v>374.21729843732783</v>
      </c>
      <c r="N3656" s="98">
        <v>7385.4102543131512</v>
      </c>
      <c r="O3656" s="98">
        <v>7167.225833333333</v>
      </c>
      <c r="P3656" s="98">
        <v>395.66342592590382</v>
      </c>
      <c r="Q3656" s="98">
        <v>19.032438114136458</v>
      </c>
      <c r="R3656" s="98">
        <f t="shared" si="413"/>
        <v>21.582922788234075</v>
      </c>
      <c r="S3656" s="98">
        <f t="shared" si="417"/>
        <v>1141.9462868481874</v>
      </c>
      <c r="T3656" s="101">
        <v>9.7786463634594103</v>
      </c>
    </row>
    <row r="3657" spans="2:20" x14ac:dyDescent="0.2">
      <c r="B3657" s="100">
        <v>43813.166666666664</v>
      </c>
      <c r="C3657" s="98">
        <v>7.6982640662458204</v>
      </c>
      <c r="D3657" s="98">
        <f t="shared" si="414"/>
        <v>11.794568069000142</v>
      </c>
      <c r="E3657" s="98">
        <v>67.719074074079586</v>
      </c>
      <c r="F3657" s="98">
        <f t="shared" si="412"/>
        <v>113.89483367780535</v>
      </c>
      <c r="G3657" s="98">
        <v>24236.331370372558</v>
      </c>
      <c r="H3657" s="98">
        <v>27.348470052083332</v>
      </c>
      <c r="I3657" s="98">
        <v>5431.325277777778</v>
      </c>
      <c r="J3657" s="98">
        <f t="shared" si="415"/>
        <v>40.370604021996257</v>
      </c>
      <c r="K3657" s="98">
        <v>43338.241820746531</v>
      </c>
      <c r="L3657" s="98">
        <f t="shared" si="416"/>
        <v>372.20215881360485</v>
      </c>
      <c r="M3657" s="98">
        <f t="shared" si="411"/>
        <v>374.050411470082</v>
      </c>
      <c r="N3657" s="98">
        <v>6603.7100874837242</v>
      </c>
      <c r="O3657" s="98">
        <v>7171.9966666666669</v>
      </c>
      <c r="P3657" s="98">
        <v>395.67305555555555</v>
      </c>
      <c r="Q3657" s="98">
        <v>23.470896741950678</v>
      </c>
      <c r="R3657" s="98">
        <f t="shared" si="413"/>
        <v>21.743787378937654</v>
      </c>
      <c r="S3657" s="98">
        <f t="shared" si="417"/>
        <v>1408.2538045170406</v>
      </c>
      <c r="T3657" s="101">
        <v>8.9753574745377733</v>
      </c>
    </row>
    <row r="3658" spans="2:20" x14ac:dyDescent="0.2">
      <c r="B3658" s="100">
        <v>43813.208333333336</v>
      </c>
      <c r="C3658" s="98">
        <v>6.8244699605947563</v>
      </c>
      <c r="D3658" s="98">
        <f t="shared" si="414"/>
        <v>11.784968988309975</v>
      </c>
      <c r="E3658" s="98">
        <v>108.01444444444445</v>
      </c>
      <c r="F3658" s="98">
        <f t="shared" si="412"/>
        <v>112.66142318397726</v>
      </c>
      <c r="G3658" s="98">
        <v>30561.170411980551</v>
      </c>
      <c r="H3658" s="98">
        <v>22.038075086805556</v>
      </c>
      <c r="I3658" s="98">
        <v>6955.4480379634679</v>
      </c>
      <c r="J3658" s="98">
        <f t="shared" si="415"/>
        <v>85.976369357638902</v>
      </c>
      <c r="K3658" s="98">
        <v>43818.086957066553</v>
      </c>
      <c r="L3658" s="98">
        <f t="shared" si="416"/>
        <v>374.09651077044919</v>
      </c>
      <c r="M3658" s="98">
        <f t="shared" si="411"/>
        <v>374.03567844701178</v>
      </c>
      <c r="N3658" s="98">
        <v>5947.76435139974</v>
      </c>
      <c r="O3658" s="98">
        <v>7167.4566666666669</v>
      </c>
      <c r="P3658" s="98">
        <v>395.5665740740796</v>
      </c>
      <c r="Q3658" s="98">
        <v>21.470063303630386</v>
      </c>
      <c r="R3658" s="98">
        <f t="shared" si="413"/>
        <v>21.748030432872294</v>
      </c>
      <c r="S3658" s="98">
        <f t="shared" si="417"/>
        <v>1288.2037982178231</v>
      </c>
      <c r="T3658" s="101">
        <v>7.6887301080482491</v>
      </c>
    </row>
    <row r="3659" spans="2:20" x14ac:dyDescent="0.2">
      <c r="B3659" s="100">
        <v>43813.25</v>
      </c>
      <c r="C3659" s="98">
        <v>6.593969023316685</v>
      </c>
      <c r="D3659" s="98">
        <f t="shared" si="414"/>
        <v>11.776787506107105</v>
      </c>
      <c r="E3659" s="98">
        <v>102.83722222222222</v>
      </c>
      <c r="F3659" s="98">
        <f t="shared" si="412"/>
        <v>113.98863383212542</v>
      </c>
      <c r="G3659" s="98">
        <v>35549.539204549263</v>
      </c>
      <c r="H3659" s="98">
        <v>27.825716145833333</v>
      </c>
      <c r="I3659" s="98">
        <v>8504.9941666666673</v>
      </c>
      <c r="J3659" s="98">
        <f t="shared" si="415"/>
        <v>75.011506076388883</v>
      </c>
      <c r="K3659" s="98">
        <v>44182.144837360087</v>
      </c>
      <c r="L3659" s="98">
        <f t="shared" si="416"/>
        <v>376.08328347265308</v>
      </c>
      <c r="M3659" s="98">
        <f t="shared" si="411"/>
        <v>374.13831833619651</v>
      </c>
      <c r="N3659" s="98">
        <v>5806.7478780110678</v>
      </c>
      <c r="O3659" s="98">
        <v>7164.5649999999996</v>
      </c>
      <c r="P3659" s="98">
        <v>395.58768518517417</v>
      </c>
      <c r="Q3659" s="98">
        <v>19.504401712521084</v>
      </c>
      <c r="R3659" s="98">
        <f t="shared" si="413"/>
        <v>21.635386685662382</v>
      </c>
      <c r="S3659" s="98">
        <f t="shared" si="417"/>
        <v>1170.264102751265</v>
      </c>
      <c r="T3659" s="101">
        <v>7.275603471918342</v>
      </c>
    </row>
    <row r="3660" spans="2:20" x14ac:dyDescent="0.2">
      <c r="B3660" s="100">
        <v>43813.291666666664</v>
      </c>
      <c r="C3660" s="98">
        <v>6.6970633106940012</v>
      </c>
      <c r="D3660" s="98">
        <f t="shared" si="414"/>
        <v>11.770461318748223</v>
      </c>
      <c r="E3660" s="98">
        <v>105.19287037034829</v>
      </c>
      <c r="F3660" s="98">
        <f t="shared" si="412"/>
        <v>112.61258362268893</v>
      </c>
      <c r="G3660" s="98">
        <v>43173.551999998621</v>
      </c>
      <c r="H3660" s="98">
        <v>26.404318576388889</v>
      </c>
      <c r="I3660" s="98">
        <v>10042.946597222248</v>
      </c>
      <c r="J3660" s="98">
        <f t="shared" si="415"/>
        <v>78.7885517939594</v>
      </c>
      <c r="K3660" s="98">
        <v>44923.930038569255</v>
      </c>
      <c r="L3660" s="98">
        <f t="shared" si="416"/>
        <v>374.02399916899287</v>
      </c>
      <c r="M3660" s="98">
        <f t="shared" si="411"/>
        <v>374.21019510571386</v>
      </c>
      <c r="N3660" s="98">
        <v>5936.9811535644531</v>
      </c>
      <c r="O3660" s="98">
        <v>7166.5825000000004</v>
      </c>
      <c r="P3660" s="98">
        <v>395.23</v>
      </c>
      <c r="Q3660" s="98">
        <v>21.206000831007131</v>
      </c>
      <c r="R3660" s="98">
        <f t="shared" si="413"/>
        <v>21.531944844130081</v>
      </c>
      <c r="S3660" s="98">
        <f t="shared" si="417"/>
        <v>1272.3600498604278</v>
      </c>
      <c r="T3660" s="101">
        <v>7.4871706917845104</v>
      </c>
    </row>
    <row r="3661" spans="2:20" x14ac:dyDescent="0.2">
      <c r="B3661" s="100">
        <v>43813.333333333336</v>
      </c>
      <c r="C3661" s="98">
        <v>6.9722048032640789</v>
      </c>
      <c r="D3661" s="98">
        <f t="shared" si="414"/>
        <v>11.71812814757523</v>
      </c>
      <c r="E3661" s="98">
        <v>122.76694444444445</v>
      </c>
      <c r="F3661" s="98">
        <f t="shared" si="412"/>
        <v>113.67044473379921</v>
      </c>
      <c r="G3661" s="98">
        <v>48664.9</v>
      </c>
      <c r="H3661" s="98">
        <v>23.337521701388887</v>
      </c>
      <c r="I3661" s="98">
        <v>11597.445668724113</v>
      </c>
      <c r="J3661" s="98">
        <f t="shared" si="415"/>
        <v>99.429422743055568</v>
      </c>
      <c r="K3661" s="98">
        <v>45433.783073356681</v>
      </c>
      <c r="L3661" s="98">
        <f t="shared" si="416"/>
        <v>370.90111814009543</v>
      </c>
      <c r="M3661" s="98">
        <f t="shared" si="411"/>
        <v>374.03123867828208</v>
      </c>
      <c r="N3661" s="98">
        <v>6131.3991499837239</v>
      </c>
      <c r="O3661" s="98">
        <v>7164.541666666667</v>
      </c>
      <c r="P3661" s="98">
        <v>396.1876388888889</v>
      </c>
      <c r="Q3661" s="98">
        <v>25.286520748793457</v>
      </c>
      <c r="R3661" s="98">
        <f t="shared" si="413"/>
        <v>21.718843786994103</v>
      </c>
      <c r="S3661" s="98">
        <f t="shared" si="417"/>
        <v>1517.1912449276074</v>
      </c>
      <c r="T3661" s="101">
        <v>7.646644819287661</v>
      </c>
    </row>
    <row r="3662" spans="2:20" x14ac:dyDescent="0.2">
      <c r="B3662" s="100">
        <v>43813.375</v>
      </c>
      <c r="C3662" s="98">
        <v>8.6066697912544221</v>
      </c>
      <c r="D3662" s="98">
        <f t="shared" si="414"/>
        <v>11.588918094985237</v>
      </c>
      <c r="E3662" s="98">
        <v>70.665972222222223</v>
      </c>
      <c r="F3662" s="98">
        <f t="shared" si="412"/>
        <v>112.39929311342883</v>
      </c>
      <c r="G3662" s="98">
        <v>54430.105976431238</v>
      </c>
      <c r="H3662" s="98">
        <v>27.734364149305556</v>
      </c>
      <c r="I3662" s="98">
        <v>13141.681111111111</v>
      </c>
      <c r="J3662" s="98">
        <f t="shared" si="415"/>
        <v>42.931608072916667</v>
      </c>
      <c r="K3662" s="98">
        <v>45459.7734375</v>
      </c>
      <c r="L3662" s="98">
        <f t="shared" si="416"/>
        <v>375.18421446880529</v>
      </c>
      <c r="M3662" s="98">
        <f t="shared" si="411"/>
        <v>374.04227709962441</v>
      </c>
      <c r="N3662" s="98">
        <v>7144.6989839680991</v>
      </c>
      <c r="O3662" s="98">
        <v>7180.1125000000002</v>
      </c>
      <c r="P3662" s="98">
        <v>395.68902777777777</v>
      </c>
      <c r="Q3662" s="98">
        <v>20.504813308972452</v>
      </c>
      <c r="R3662" s="98">
        <f t="shared" si="413"/>
        <v>21.712830442811889</v>
      </c>
      <c r="S3662" s="98">
        <f t="shared" si="417"/>
        <v>1230.288798538347</v>
      </c>
      <c r="T3662" s="101">
        <v>8.5900594774882002</v>
      </c>
    </row>
    <row r="3663" spans="2:20" x14ac:dyDescent="0.2">
      <c r="B3663" s="100">
        <v>43813.416666666664</v>
      </c>
      <c r="C3663" s="98">
        <v>11.443972866183872</v>
      </c>
      <c r="D3663" s="98">
        <f t="shared" si="414"/>
        <v>11.447888993713626</v>
      </c>
      <c r="E3663" s="98">
        <v>140.13555555555556</v>
      </c>
      <c r="F3663" s="98">
        <f t="shared" si="412"/>
        <v>112.99130700231773</v>
      </c>
      <c r="G3663" s="98">
        <v>60711.988652483626</v>
      </c>
      <c r="H3663" s="98">
        <v>22.976171874999999</v>
      </c>
      <c r="I3663" s="98">
        <v>14689.473680555555</v>
      </c>
      <c r="J3663" s="98">
        <f t="shared" si="415"/>
        <v>117.15938368055555</v>
      </c>
      <c r="K3663" s="98">
        <v>45459.7734375</v>
      </c>
      <c r="L3663" s="98">
        <f t="shared" si="416"/>
        <v>375.66157112345513</v>
      </c>
      <c r="M3663" s="98">
        <f t="shared" si="411"/>
        <v>374.17527108891773</v>
      </c>
      <c r="N3663" s="98">
        <v>8978.8308207194004</v>
      </c>
      <c r="O3663" s="98">
        <v>7165.9533333333329</v>
      </c>
      <c r="P3663" s="98">
        <v>395.72342592593697</v>
      </c>
      <c r="Q3663" s="98">
        <v>20.061854802481829</v>
      </c>
      <c r="R3663" s="98">
        <f t="shared" si="413"/>
        <v>21.583393552284576</v>
      </c>
      <c r="S3663" s="98">
        <f t="shared" si="417"/>
        <v>1203.7112881489097</v>
      </c>
      <c r="T3663" s="101">
        <v>10.813448584440048</v>
      </c>
    </row>
    <row r="3664" spans="2:20" x14ac:dyDescent="0.2">
      <c r="B3664" s="100">
        <v>43813.458333333336</v>
      </c>
      <c r="C3664" s="98">
        <v>13.944081903209703</v>
      </c>
      <c r="D3664" s="98">
        <f t="shared" si="414"/>
        <v>11.383838946095169</v>
      </c>
      <c r="E3664" s="98">
        <v>66.863361111076344</v>
      </c>
      <c r="F3664" s="98">
        <f t="shared" si="412"/>
        <v>112.30449103009404</v>
      </c>
      <c r="G3664" s="98">
        <v>67037.050988703035</v>
      </c>
      <c r="H3664" s="98">
        <v>27.037988281250001</v>
      </c>
      <c r="I3664" s="98">
        <v>16248.199325397809</v>
      </c>
      <c r="J3664" s="98">
        <f t="shared" si="415"/>
        <v>39.825372829826343</v>
      </c>
      <c r="K3664" s="98">
        <v>45459.7734375</v>
      </c>
      <c r="L3664" s="98">
        <f t="shared" si="416"/>
        <v>373.48090564406999</v>
      </c>
      <c r="M3664" s="98">
        <f t="shared" si="411"/>
        <v>373.76706942106881</v>
      </c>
      <c r="N3664" s="98">
        <v>10750.596051432292</v>
      </c>
      <c r="O3664" s="98">
        <v>7240.1566666666668</v>
      </c>
      <c r="P3664" s="98">
        <v>396.00814814814265</v>
      </c>
      <c r="Q3664" s="98">
        <v>22.527242504072685</v>
      </c>
      <c r="R3664" s="98">
        <f t="shared" si="413"/>
        <v>22.005595991738616</v>
      </c>
      <c r="S3664" s="98">
        <f t="shared" si="417"/>
        <v>1351.6345502443612</v>
      </c>
      <c r="T3664" s="101">
        <v>13.367419413338778</v>
      </c>
    </row>
    <row r="3665" spans="2:20" x14ac:dyDescent="0.2">
      <c r="B3665" s="100">
        <v>43813.5</v>
      </c>
      <c r="C3665" s="98">
        <v>15.378488670984904</v>
      </c>
      <c r="D3665" s="98">
        <f t="shared" si="414"/>
        <v>11.379127308085584</v>
      </c>
      <c r="E3665" s="98">
        <v>125.30527777777777</v>
      </c>
      <c r="F3665" s="98">
        <f t="shared" si="412"/>
        <v>113.30522019676073</v>
      </c>
      <c r="G3665" s="98">
        <v>73729.927777777775</v>
      </c>
      <c r="H3665" s="98">
        <v>27.828439670138888</v>
      </c>
      <c r="I3665" s="98">
        <v>17788.546388888888</v>
      </c>
      <c r="J3665" s="98">
        <f t="shared" si="415"/>
        <v>97.476838107638883</v>
      </c>
      <c r="K3665" s="98">
        <v>45459.7734375</v>
      </c>
      <c r="L3665" s="98">
        <f t="shared" si="416"/>
        <v>373.76206285011688</v>
      </c>
      <c r="M3665" s="98">
        <f t="shared" si="411"/>
        <v>373.61925599757461</v>
      </c>
      <c r="N3665" s="98">
        <v>11669.38140218099</v>
      </c>
      <c r="O3665" s="98">
        <v>7572.5033333333331</v>
      </c>
      <c r="P3665" s="98">
        <v>395.71154320985079</v>
      </c>
      <c r="Q3665" s="98">
        <v>21.949480359733894</v>
      </c>
      <c r="R3665" s="98">
        <f t="shared" si="413"/>
        <v>22.155407068265728</v>
      </c>
      <c r="S3665" s="98">
        <f t="shared" si="417"/>
        <v>1316.9688215840335</v>
      </c>
      <c r="T3665" s="101">
        <v>15.219059402942657</v>
      </c>
    </row>
    <row r="3666" spans="2:20" x14ac:dyDescent="0.2">
      <c r="B3666" s="100">
        <v>43813.541666666664</v>
      </c>
      <c r="C3666" s="98">
        <v>15.810879699058003</v>
      </c>
      <c r="D3666" s="98">
        <f t="shared" si="414"/>
        <v>11.401424730523496</v>
      </c>
      <c r="E3666" s="98">
        <v>112.84611111111111</v>
      </c>
      <c r="F3666" s="98">
        <f t="shared" si="412"/>
        <v>112.04775491898293</v>
      </c>
      <c r="G3666" s="98">
        <v>79612.141982327696</v>
      </c>
      <c r="H3666" s="98">
        <v>22.567751736111113</v>
      </c>
      <c r="I3666" s="98">
        <v>19348.873392592537</v>
      </c>
      <c r="J3666" s="98">
        <f t="shared" si="415"/>
        <v>90.278359375000008</v>
      </c>
      <c r="K3666" s="98">
        <v>45459.7734375</v>
      </c>
      <c r="L3666" s="98">
        <f t="shared" si="416"/>
        <v>376.35501328740685</v>
      </c>
      <c r="M3666" s="98">
        <f t="shared" si="411"/>
        <v>373.75646744804521</v>
      </c>
      <c r="N3666" s="98">
        <v>11928.238919270834</v>
      </c>
      <c r="O3666" s="98">
        <v>7756.1925000000001</v>
      </c>
      <c r="P3666" s="98">
        <v>395.7601388888682</v>
      </c>
      <c r="Q3666" s="98">
        <v>19.405125601461364</v>
      </c>
      <c r="R3666" s="98">
        <f t="shared" si="413"/>
        <v>22.016193945983829</v>
      </c>
      <c r="S3666" s="98">
        <f t="shared" si="417"/>
        <v>1164.3075360876819</v>
      </c>
      <c r="T3666" s="101">
        <v>16.00503929009842</v>
      </c>
    </row>
    <row r="3667" spans="2:20" x14ac:dyDescent="0.2">
      <c r="B3667" s="100">
        <v>43813.583333333336</v>
      </c>
      <c r="C3667" s="98">
        <v>15.059620191786024</v>
      </c>
      <c r="D3667" s="98">
        <f t="shared" si="414"/>
        <v>11.419365885166831</v>
      </c>
      <c r="E3667" s="98">
        <v>105.03625</v>
      </c>
      <c r="F3667" s="98">
        <f t="shared" si="412"/>
        <v>112.09061950231627</v>
      </c>
      <c r="G3667" s="98">
        <v>87400.069540226061</v>
      </c>
      <c r="H3667" s="98">
        <v>28.399652777777778</v>
      </c>
      <c r="I3667" s="98">
        <v>20918.508333333335</v>
      </c>
      <c r="J3667" s="98">
        <f t="shared" si="415"/>
        <v>76.636597222222221</v>
      </c>
      <c r="K3667" s="98">
        <v>45459.7734375</v>
      </c>
      <c r="L3667" s="98">
        <f t="shared" si="416"/>
        <v>374.84028327851246</v>
      </c>
      <c r="M3667" s="98">
        <f t="shared" si="411"/>
        <v>373.85105197515696</v>
      </c>
      <c r="N3667" s="98">
        <v>11541.104555664062</v>
      </c>
      <c r="O3667" s="98">
        <v>7508.6216666666669</v>
      </c>
      <c r="P3667" s="98">
        <v>395.8451851851907</v>
      </c>
      <c r="Q3667" s="98">
        <v>21.004901906678246</v>
      </c>
      <c r="R3667" s="98">
        <f t="shared" si="413"/>
        <v>21.922247921958732</v>
      </c>
      <c r="S3667" s="98">
        <f t="shared" si="417"/>
        <v>1260.2941144006948</v>
      </c>
      <c r="T3667" s="101">
        <v>15.939306608094032</v>
      </c>
    </row>
    <row r="3668" spans="2:20" x14ac:dyDescent="0.2">
      <c r="B3668" s="100">
        <v>43813.625</v>
      </c>
      <c r="C3668" s="98">
        <v>14.431428600417243</v>
      </c>
      <c r="D3668" s="98">
        <f t="shared" si="414"/>
        <v>11.426902022394023</v>
      </c>
      <c r="E3668" s="98">
        <v>144.14083333333335</v>
      </c>
      <c r="F3668" s="98">
        <f t="shared" si="412"/>
        <v>111.87812336033728</v>
      </c>
      <c r="G3668" s="98">
        <v>93623.561111111107</v>
      </c>
      <c r="H3668" s="98">
        <v>25.743869357638889</v>
      </c>
      <c r="I3668" s="98">
        <v>22498.757077777849</v>
      </c>
      <c r="J3668" s="98">
        <f t="shared" si="415"/>
        <v>118.39696397569446</v>
      </c>
      <c r="K3668" s="98">
        <v>45459.7734375</v>
      </c>
      <c r="L3668" s="98">
        <f t="shared" si="416"/>
        <v>372.32473077859112</v>
      </c>
      <c r="M3668" s="98">
        <f t="shared" si="411"/>
        <v>373.75329924009196</v>
      </c>
      <c r="N3668" s="98">
        <v>11156.191381835937</v>
      </c>
      <c r="O3668" s="98">
        <v>7312.7316666666666</v>
      </c>
      <c r="P3668" s="98">
        <v>395.87611111111113</v>
      </c>
      <c r="Q3668" s="98">
        <v>23.551380332520026</v>
      </c>
      <c r="R3668" s="98">
        <f t="shared" si="413"/>
        <v>22.018982138505184</v>
      </c>
      <c r="S3668" s="98">
        <f t="shared" si="417"/>
        <v>1413.0828199512016</v>
      </c>
      <c r="T3668" s="101">
        <v>15.455630208386316</v>
      </c>
    </row>
    <row r="3669" spans="2:20" x14ac:dyDescent="0.2">
      <c r="B3669" s="100">
        <v>43813.666666666664</v>
      </c>
      <c r="C3669" s="98">
        <v>13.610804144717857</v>
      </c>
      <c r="D3669" s="98">
        <f t="shared" si="414"/>
        <v>11.419151129386925</v>
      </c>
      <c r="E3669" s="98">
        <v>96.342430555555552</v>
      </c>
      <c r="F3669" s="98">
        <f t="shared" si="412"/>
        <v>111.77111815200396</v>
      </c>
      <c r="G3669" s="98">
        <v>101308.55793650812</v>
      </c>
      <c r="H3669" s="98">
        <v>26.639637586805556</v>
      </c>
      <c r="I3669" s="98">
        <v>24125.453333333335</v>
      </c>
      <c r="J3669" s="98">
        <f t="shared" si="415"/>
        <v>69.702792968750003</v>
      </c>
      <c r="K3669" s="98">
        <v>45459.7734375</v>
      </c>
      <c r="L3669" s="98">
        <f t="shared" si="416"/>
        <v>374.35209965585005</v>
      </c>
      <c r="M3669" s="98">
        <f t="shared" si="411"/>
        <v>373.78815248404118</v>
      </c>
      <c r="N3669" s="98">
        <v>10816.626033528646</v>
      </c>
      <c r="O3669" s="98">
        <v>7246.6741666666667</v>
      </c>
      <c r="P3669" s="98">
        <v>395.74837962960203</v>
      </c>
      <c r="Q3669" s="98">
        <v>21.39627997375197</v>
      </c>
      <c r="R3669" s="98">
        <f t="shared" si="413"/>
        <v>21.9905119964059</v>
      </c>
      <c r="S3669" s="98">
        <f t="shared" si="417"/>
        <v>1283.7767984251182</v>
      </c>
      <c r="T3669" s="101">
        <v>14.852178307884865</v>
      </c>
    </row>
    <row r="3670" spans="2:20" x14ac:dyDescent="0.2">
      <c r="B3670" s="100">
        <v>43813.708333333336</v>
      </c>
      <c r="C3670" s="98">
        <v>13.256588082842839</v>
      </c>
      <c r="D3670" s="98">
        <f t="shared" si="414"/>
        <v>11.404355376102778</v>
      </c>
      <c r="E3670" s="98">
        <v>153.48750000000001</v>
      </c>
      <c r="F3670" s="98">
        <f t="shared" si="412"/>
        <v>113.7510602816336</v>
      </c>
      <c r="G3670" s="98">
        <v>108356.82736111111</v>
      </c>
      <c r="H3670" s="98">
        <v>29.496744791666668</v>
      </c>
      <c r="I3670" s="98">
        <v>25753.238888888889</v>
      </c>
      <c r="J3670" s="98">
        <f t="shared" si="415"/>
        <v>123.99075520833334</v>
      </c>
      <c r="K3670" s="98">
        <v>45459.7734375</v>
      </c>
      <c r="L3670" s="98">
        <f t="shared" si="416"/>
        <v>374.63241249480183</v>
      </c>
      <c r="M3670" s="98">
        <f t="shared" si="411"/>
        <v>373.97895677409042</v>
      </c>
      <c r="N3670" s="98">
        <v>10524.187124837239</v>
      </c>
      <c r="O3670" s="98">
        <v>7190.3725000000004</v>
      </c>
      <c r="P3670" s="98">
        <v>395.83194444444445</v>
      </c>
      <c r="Q3670" s="98">
        <v>21.199531949642633</v>
      </c>
      <c r="R3670" s="98">
        <f t="shared" si="413"/>
        <v>21.813819717674253</v>
      </c>
      <c r="S3670" s="98">
        <f t="shared" si="417"/>
        <v>1271.9719169785581</v>
      </c>
      <c r="T3670" s="101">
        <v>14.282413754649202</v>
      </c>
    </row>
    <row r="3671" spans="2:20" x14ac:dyDescent="0.2">
      <c r="B3671" s="100">
        <v>43813.75</v>
      </c>
      <c r="C3671" s="98">
        <v>13.179381261401707</v>
      </c>
      <c r="D3671" s="98">
        <f t="shared" si="414"/>
        <v>11.403777051620823</v>
      </c>
      <c r="E3671" s="98">
        <v>74.121250000000003</v>
      </c>
      <c r="F3671" s="98">
        <f t="shared" si="412"/>
        <v>110.67760542052247</v>
      </c>
      <c r="G3671" s="98">
        <v>115214.40977777932</v>
      </c>
      <c r="H3671" s="98">
        <v>23.492447916666666</v>
      </c>
      <c r="I3671" s="98">
        <v>27388.208444445067</v>
      </c>
      <c r="J3671" s="98">
        <f t="shared" si="415"/>
        <v>50.628802083333341</v>
      </c>
      <c r="K3671" s="98">
        <v>45459.7734375</v>
      </c>
      <c r="L3671" s="98">
        <f t="shared" si="416"/>
        <v>372.92452802508723</v>
      </c>
      <c r="M3671" s="98">
        <f t="shared" si="411"/>
        <v>373.92421879076159</v>
      </c>
      <c r="N3671" s="98">
        <v>10279.114845377604</v>
      </c>
      <c r="O3671" s="98">
        <v>7172.4091666666664</v>
      </c>
      <c r="P3671" s="98">
        <v>395.7475</v>
      </c>
      <c r="Q3671" s="98">
        <v>22.822971974912797</v>
      </c>
      <c r="R3671" s="98">
        <f t="shared" si="413"/>
        <v>21.868814259644012</v>
      </c>
      <c r="S3671" s="98">
        <f t="shared" si="417"/>
        <v>1369.3783184947679</v>
      </c>
      <c r="T3671" s="101">
        <v>13.774215481622248</v>
      </c>
    </row>
    <row r="3672" spans="2:20" x14ac:dyDescent="0.2">
      <c r="B3672" s="100">
        <v>43813.791666666664</v>
      </c>
      <c r="C3672" s="98">
        <v>13.173801977545955</v>
      </c>
      <c r="D3672" s="98">
        <f t="shared" si="414"/>
        <v>11.405848614876456</v>
      </c>
      <c r="E3672" s="98">
        <v>142.52361111111111</v>
      </c>
      <c r="F3672" s="98">
        <f t="shared" si="412"/>
        <v>112.36047723765211</v>
      </c>
      <c r="G3672" s="98">
        <v>122871.68888888889</v>
      </c>
      <c r="H3672" s="98">
        <v>29.425716145833334</v>
      </c>
      <c r="I3672" s="98">
        <v>29023.564444444444</v>
      </c>
      <c r="J3672" s="98">
        <f t="shared" si="415"/>
        <v>113.09789496527777</v>
      </c>
      <c r="K3672" s="98">
        <v>45459.7734375</v>
      </c>
      <c r="L3672" s="98">
        <f t="shared" si="416"/>
        <v>376.86461109885738</v>
      </c>
      <c r="M3672" s="98">
        <f t="shared" si="411"/>
        <v>373.94348936343403</v>
      </c>
      <c r="N3672" s="98">
        <v>10207.002454427084</v>
      </c>
      <c r="O3672" s="98">
        <v>7173.5808333333334</v>
      </c>
      <c r="P3672" s="98">
        <v>395.63314814815919</v>
      </c>
      <c r="Q3672" s="98">
        <v>18.768537049301795</v>
      </c>
      <c r="R3672" s="98">
        <f t="shared" si="413"/>
        <v>21.827585739441076</v>
      </c>
      <c r="S3672" s="98">
        <f t="shared" si="417"/>
        <v>1126.1122229581076</v>
      </c>
      <c r="T3672" s="101">
        <v>13.792289145633889</v>
      </c>
    </row>
    <row r="3673" spans="2:20" x14ac:dyDescent="0.2">
      <c r="B3673" s="100">
        <v>43813.833333333336</v>
      </c>
      <c r="C3673" s="98">
        <v>13.021218428590155</v>
      </c>
      <c r="D3673" s="98">
        <f t="shared" si="414"/>
        <v>11.406102182372491</v>
      </c>
      <c r="E3673" s="98">
        <v>117.30116402116087</v>
      </c>
      <c r="F3673" s="98">
        <f t="shared" si="412"/>
        <v>110.83784055334861</v>
      </c>
      <c r="G3673" s="98">
        <v>129124.58483660234</v>
      </c>
      <c r="H3673" s="98">
        <v>28.08308376736111</v>
      </c>
      <c r="I3673" s="98">
        <v>30644.549277777805</v>
      </c>
      <c r="J3673" s="98">
        <f t="shared" si="415"/>
        <v>89.218080253799769</v>
      </c>
      <c r="K3673" s="98">
        <v>45459.7734375</v>
      </c>
      <c r="L3673" s="98">
        <f t="shared" si="416"/>
        <v>373.32387702912303</v>
      </c>
      <c r="M3673" s="98">
        <f t="shared" si="411"/>
        <v>374.03007066454978</v>
      </c>
      <c r="N3673" s="98">
        <v>10034.542027180989</v>
      </c>
      <c r="O3673" s="98">
        <v>7180.1149999999998</v>
      </c>
      <c r="P3673" s="98">
        <v>395.73759259257054</v>
      </c>
      <c r="Q3673" s="98">
        <v>22.413715563447525</v>
      </c>
      <c r="R3673" s="98">
        <f t="shared" si="413"/>
        <v>21.726532987707561</v>
      </c>
      <c r="S3673" s="98">
        <f t="shared" si="417"/>
        <v>1344.8229338068516</v>
      </c>
      <c r="T3673" s="101">
        <v>13.472395860338713</v>
      </c>
    </row>
    <row r="3674" spans="2:20" x14ac:dyDescent="0.2">
      <c r="B3674" s="100">
        <v>43813.875</v>
      </c>
      <c r="C3674" s="98">
        <v>12.59543387926921</v>
      </c>
      <c r="D3674" s="98">
        <f t="shared" si="414"/>
        <v>11.401722782858721</v>
      </c>
      <c r="E3674" s="98">
        <v>108.27972222222222</v>
      </c>
      <c r="F3674" s="98">
        <f t="shared" si="412"/>
        <v>112.38384749779306</v>
      </c>
      <c r="G3674" s="98">
        <v>137214.78321513388</v>
      </c>
      <c r="H3674" s="98">
        <v>24.618934461805555</v>
      </c>
      <c r="I3674" s="98">
        <v>32279.635277777779</v>
      </c>
      <c r="J3674" s="98">
        <f t="shared" si="415"/>
        <v>83.660787760416667</v>
      </c>
      <c r="K3674" s="98">
        <v>45459.7734375</v>
      </c>
      <c r="L3674" s="98">
        <f t="shared" si="416"/>
        <v>370.26877682229298</v>
      </c>
      <c r="M3674" s="98">
        <f t="shared" si="411"/>
        <v>373.90974301959795</v>
      </c>
      <c r="N3674" s="98">
        <v>9777.3595222981767</v>
      </c>
      <c r="O3674" s="98">
        <v>7183.4858333333332</v>
      </c>
      <c r="P3674" s="98">
        <v>395.59805555555556</v>
      </c>
      <c r="Q3674" s="98">
        <v>25.329278733262584</v>
      </c>
      <c r="R3674" s="98">
        <f t="shared" si="413"/>
        <v>21.839472515376311</v>
      </c>
      <c r="S3674" s="98">
        <f t="shared" si="417"/>
        <v>1519.756723995755</v>
      </c>
      <c r="T3674" s="101">
        <v>13.247940869946937</v>
      </c>
    </row>
    <row r="3675" spans="2:20" x14ac:dyDescent="0.2">
      <c r="B3675" s="100">
        <v>43813.916666666664</v>
      </c>
      <c r="C3675" s="98">
        <v>12.076585437455732</v>
      </c>
      <c r="D3675" s="98">
        <f t="shared" si="414"/>
        <v>11.389237428854605</v>
      </c>
      <c r="E3675" s="98">
        <v>138.52222222222221</v>
      </c>
      <c r="F3675" s="98">
        <f t="shared" si="412"/>
        <v>112.29826879408937</v>
      </c>
      <c r="G3675" s="98">
        <v>143381.47192592599</v>
      </c>
      <c r="H3675" s="98">
        <v>29.255946180555554</v>
      </c>
      <c r="I3675" s="98">
        <v>33899.829722222225</v>
      </c>
      <c r="J3675" s="98">
        <f t="shared" si="415"/>
        <v>109.26627604166666</v>
      </c>
      <c r="K3675" s="98">
        <v>45459.7734375</v>
      </c>
      <c r="L3675" s="98">
        <f t="shared" si="416"/>
        <v>376.81112136851169</v>
      </c>
      <c r="M3675" s="98">
        <f t="shared" ref="M3675:M3738" si="418">AVERAGE(L3652:L3675)</f>
        <v>374.06312841217186</v>
      </c>
      <c r="N3675" s="98">
        <v>9447.8793929036456</v>
      </c>
      <c r="O3675" s="98">
        <v>7168.8625000000002</v>
      </c>
      <c r="P3675" s="98">
        <v>395.32297619048506</v>
      </c>
      <c r="Q3675" s="98">
        <v>18.511854821973376</v>
      </c>
      <c r="R3675" s="98">
        <f t="shared" si="413"/>
        <v>21.670856192468175</v>
      </c>
      <c r="S3675" s="98">
        <f t="shared" si="417"/>
        <v>1110.7112893184026</v>
      </c>
      <c r="T3675" s="101">
        <v>12.792990287826008</v>
      </c>
    </row>
    <row r="3676" spans="2:20" x14ac:dyDescent="0.2">
      <c r="B3676" s="100">
        <v>43813.958333333336</v>
      </c>
      <c r="C3676" s="98">
        <v>11.449901674646988</v>
      </c>
      <c r="D3676" s="98">
        <f t="shared" si="414"/>
        <v>11.361186341420188</v>
      </c>
      <c r="E3676" s="98">
        <v>94.134722222222223</v>
      </c>
      <c r="F3676" s="98">
        <f t="shared" si="412"/>
        <v>111.50937064594105</v>
      </c>
      <c r="G3676" s="98">
        <v>150946.64752525184</v>
      </c>
      <c r="H3676" s="98">
        <v>24.05085720486111</v>
      </c>
      <c r="I3676" s="98">
        <v>35516.740905555467</v>
      </c>
      <c r="J3676" s="98">
        <f t="shared" si="415"/>
        <v>70.08386501736112</v>
      </c>
      <c r="K3676" s="98">
        <v>45459.7734375</v>
      </c>
      <c r="L3676" s="98">
        <f t="shared" si="416"/>
        <v>374.45201792370113</v>
      </c>
      <c r="M3676" s="98">
        <f t="shared" si="418"/>
        <v>374.13640910878763</v>
      </c>
      <c r="N3676" s="98">
        <v>9060.7129305013023</v>
      </c>
      <c r="O3676" s="98">
        <v>7162.5066666666671</v>
      </c>
      <c r="P3676" s="98">
        <v>395.95675925925372</v>
      </c>
      <c r="Q3676" s="98">
        <v>21.504741335552598</v>
      </c>
      <c r="R3676" s="98">
        <f t="shared" si="413"/>
        <v>21.612093242765656</v>
      </c>
      <c r="S3676" s="98">
        <f t="shared" si="417"/>
        <v>1290.284480133156</v>
      </c>
      <c r="T3676" s="101">
        <v>12.229569556514422</v>
      </c>
    </row>
    <row r="3677" spans="2:20" x14ac:dyDescent="0.2">
      <c r="B3677" s="100">
        <v>43814</v>
      </c>
      <c r="C3677" s="98">
        <v>11.350491817527347</v>
      </c>
      <c r="D3677" s="98">
        <f t="shared" si="414"/>
        <v>11.338867088653245</v>
      </c>
      <c r="E3677" s="98">
        <v>143.05180555555555</v>
      </c>
      <c r="F3677" s="98">
        <f t="shared" ref="F3677:F3740" si="419">AVERAGE(E3654:E3677)</f>
        <v>113.18710791445955</v>
      </c>
      <c r="G3677" s="98">
        <v>157430.53253968502</v>
      </c>
      <c r="H3677" s="98">
        <v>28.259114583333332</v>
      </c>
      <c r="I3677" s="98">
        <v>37138.216748971805</v>
      </c>
      <c r="J3677" s="98">
        <f t="shared" si="415"/>
        <v>114.79269097222222</v>
      </c>
      <c r="K3677" s="98">
        <v>45459.7734375</v>
      </c>
      <c r="L3677" s="98">
        <f t="shared" si="416"/>
        <v>372.95719671398768</v>
      </c>
      <c r="M3677" s="98">
        <f t="shared" si="418"/>
        <v>373.96915770293305</v>
      </c>
      <c r="N3677" s="98">
        <v>8973.8040087890622</v>
      </c>
      <c r="O3677" s="98">
        <v>7161.63</v>
      </c>
      <c r="P3677" s="98">
        <v>395.56571428572136</v>
      </c>
      <c r="Q3677" s="98">
        <v>22.608517571733682</v>
      </c>
      <c r="R3677" s="98">
        <f t="shared" ref="R3677:R3740" si="420">AVERAGE(Q3654:Q3677)</f>
        <v>21.757997095710525</v>
      </c>
      <c r="S3677" s="98">
        <f t="shared" si="417"/>
        <v>1356.5110543040209</v>
      </c>
      <c r="T3677" s="101">
        <v>12.040872514512804</v>
      </c>
    </row>
    <row r="3678" spans="2:20" x14ac:dyDescent="0.2">
      <c r="B3678" s="100">
        <v>43814.041666666664</v>
      </c>
      <c r="C3678" s="98">
        <v>10.29400667614407</v>
      </c>
      <c r="D3678" s="98">
        <f t="shared" si="414"/>
        <v>11.316963753098115</v>
      </c>
      <c r="E3678" s="98">
        <v>72.13333333333334</v>
      </c>
      <c r="F3678" s="98">
        <f t="shared" si="419"/>
        <v>110.57459634038548</v>
      </c>
      <c r="G3678" s="98">
        <v>3114.2669082132975</v>
      </c>
      <c r="H3678" s="98">
        <v>28.828342013888889</v>
      </c>
      <c r="I3678" s="98">
        <v>843.39027777777778</v>
      </c>
      <c r="J3678" s="98">
        <f t="shared" si="415"/>
        <v>43.304991319444454</v>
      </c>
      <c r="K3678" s="98">
        <v>694.52431640625002</v>
      </c>
      <c r="L3678" s="98">
        <f t="shared" si="416"/>
        <v>376.71130256262916</v>
      </c>
      <c r="M3678" s="98">
        <f t="shared" si="418"/>
        <v>374.1826630956113</v>
      </c>
      <c r="N3678" s="98">
        <v>8362.1025484212241</v>
      </c>
      <c r="O3678" s="98">
        <v>7158.8924999999999</v>
      </c>
      <c r="P3678" s="98">
        <v>395.57469907408785</v>
      </c>
      <c r="Q3678" s="98">
        <v>18.863396511458689</v>
      </c>
      <c r="R3678" s="98">
        <f t="shared" si="420"/>
        <v>21.53128857803334</v>
      </c>
      <c r="S3678" s="98">
        <f t="shared" si="417"/>
        <v>1131.8037906875213</v>
      </c>
      <c r="T3678" s="101">
        <v>11.416768522693051</v>
      </c>
    </row>
    <row r="3679" spans="2:20" x14ac:dyDescent="0.2">
      <c r="B3679" s="100">
        <v>43814.083333333336</v>
      </c>
      <c r="C3679" s="98">
        <v>9.2821974467170527</v>
      </c>
      <c r="D3679" s="98">
        <f t="shared" si="414"/>
        <v>11.309553218470462</v>
      </c>
      <c r="E3679" s="98">
        <v>135.96444444444444</v>
      </c>
      <c r="F3679" s="98">
        <f t="shared" si="419"/>
        <v>112.27141636353365</v>
      </c>
      <c r="G3679" s="98">
        <v>8935.4138888888883</v>
      </c>
      <c r="H3679" s="98">
        <v>22.969021267361111</v>
      </c>
      <c r="I3679" s="98">
        <v>2391.3055203711738</v>
      </c>
      <c r="J3679" s="98">
        <f t="shared" si="415"/>
        <v>112.99542317708332</v>
      </c>
      <c r="K3679" s="98">
        <v>0</v>
      </c>
      <c r="L3679" s="98">
        <f t="shared" si="416"/>
        <v>373.6197838371578</v>
      </c>
      <c r="M3679" s="98">
        <f t="shared" si="418"/>
        <v>374.26935696418832</v>
      </c>
      <c r="N3679" s="98">
        <v>7585.4517260742186</v>
      </c>
      <c r="O3679" s="98">
        <v>7161.39</v>
      </c>
      <c r="P3679" s="98">
        <v>395.84805555555556</v>
      </c>
      <c r="Q3679" s="98">
        <v>22.228271718397735</v>
      </c>
      <c r="R3679" s="98">
        <f t="shared" si="420"/>
        <v>21.442592394641455</v>
      </c>
      <c r="S3679" s="98">
        <f t="shared" si="417"/>
        <v>1333.696303103864</v>
      </c>
      <c r="T3679" s="101">
        <v>10.378843063254543</v>
      </c>
    </row>
    <row r="3680" spans="2:20" x14ac:dyDescent="0.2">
      <c r="B3680" s="100">
        <v>43814.125</v>
      </c>
      <c r="C3680" s="98">
        <v>8.1995866336246639</v>
      </c>
      <c r="D3680" s="98">
        <f t="shared" si="414"/>
        <v>11.289629597812215</v>
      </c>
      <c r="E3680" s="98">
        <v>106.63555555555556</v>
      </c>
      <c r="F3680" s="98">
        <f t="shared" si="419"/>
        <v>110.58423657958325</v>
      </c>
      <c r="G3680" s="98">
        <v>14941.791666666666</v>
      </c>
      <c r="H3680" s="98">
        <v>28.780219184027779</v>
      </c>
      <c r="I3680" s="98">
        <v>3983.3752777777777</v>
      </c>
      <c r="J3680" s="98">
        <f t="shared" si="415"/>
        <v>77.855336371527784</v>
      </c>
      <c r="K3680" s="98">
        <v>0</v>
      </c>
      <c r="L3680" s="98">
        <f t="shared" si="416"/>
        <v>373.12561035411227</v>
      </c>
      <c r="M3680" s="98">
        <f t="shared" si="418"/>
        <v>374.12329957011934</v>
      </c>
      <c r="N3680" s="98">
        <v>6883.630045572917</v>
      </c>
      <c r="O3680" s="98">
        <v>7162.8816666666671</v>
      </c>
      <c r="P3680" s="98">
        <v>395.82944444444445</v>
      </c>
      <c r="Q3680" s="98">
        <v>22.70383409033219</v>
      </c>
      <c r="R3680" s="98">
        <f t="shared" si="420"/>
        <v>21.595567226982947</v>
      </c>
      <c r="S3680" s="98">
        <f t="shared" si="417"/>
        <v>1362.2300454199315</v>
      </c>
      <c r="T3680" s="101">
        <v>9.2849248748355446</v>
      </c>
    </row>
    <row r="3681" spans="2:20" x14ac:dyDescent="0.2">
      <c r="B3681" s="100">
        <v>43814.166666666664</v>
      </c>
      <c r="C3681" s="98">
        <v>7.3743711243735417</v>
      </c>
      <c r="D3681" s="98">
        <f t="shared" si="414"/>
        <v>11.276134058567536</v>
      </c>
      <c r="E3681" s="98">
        <v>108.14175925925375</v>
      </c>
      <c r="F3681" s="98">
        <f t="shared" si="419"/>
        <v>112.26851512896552</v>
      </c>
      <c r="G3681" s="98">
        <v>22730.45064102835</v>
      </c>
      <c r="H3681" s="98">
        <v>25.604850260416665</v>
      </c>
      <c r="I3681" s="98">
        <v>5572.8718527774017</v>
      </c>
      <c r="J3681" s="98">
        <f t="shared" si="415"/>
        <v>82.536908998837077</v>
      </c>
      <c r="K3681" s="98">
        <v>0</v>
      </c>
      <c r="L3681" s="98">
        <f t="shared" si="416"/>
        <v>375.48849685560089</v>
      </c>
      <c r="M3681" s="98">
        <f t="shared" si="418"/>
        <v>374.26023032186919</v>
      </c>
      <c r="N3681" s="98">
        <v>6326.5497054036459</v>
      </c>
      <c r="O3681" s="98">
        <v>7160.8091666666669</v>
      </c>
      <c r="P3681" s="98">
        <v>395.55368518518907</v>
      </c>
      <c r="Q3681" s="98">
        <v>20.065188329588207</v>
      </c>
      <c r="R3681" s="98">
        <f t="shared" si="420"/>
        <v>21.453662709801176</v>
      </c>
      <c r="S3681" s="98">
        <f t="shared" si="417"/>
        <v>1203.9112997752925</v>
      </c>
      <c r="T3681" s="101">
        <v>8.2544938719047547</v>
      </c>
    </row>
    <row r="3682" spans="2:20" x14ac:dyDescent="0.2">
      <c r="B3682" s="100">
        <v>43814.208333333336</v>
      </c>
      <c r="C3682" s="98">
        <v>6.7013387729501765</v>
      </c>
      <c r="D3682" s="98">
        <f t="shared" si="414"/>
        <v>11.271003592415676</v>
      </c>
      <c r="E3682" s="98">
        <v>132.96194444444444</v>
      </c>
      <c r="F3682" s="98">
        <f t="shared" si="419"/>
        <v>113.30799429563217</v>
      </c>
      <c r="G3682" s="98">
        <v>28511.661555555595</v>
      </c>
      <c r="H3682" s="98">
        <v>25.909895833333334</v>
      </c>
      <c r="I3682" s="98">
        <v>7170.3043253950282</v>
      </c>
      <c r="J3682" s="98">
        <f t="shared" si="415"/>
        <v>107.0520486111111</v>
      </c>
      <c r="K3682" s="98">
        <v>0</v>
      </c>
      <c r="L3682" s="98">
        <f t="shared" si="416"/>
        <v>372.54470694440522</v>
      </c>
      <c r="M3682" s="98">
        <f t="shared" si="418"/>
        <v>374.1955718291174</v>
      </c>
      <c r="N3682" s="98">
        <v>5818.5449584960934</v>
      </c>
      <c r="O3682" s="98">
        <v>7157.7124999999996</v>
      </c>
      <c r="P3682" s="98">
        <v>395.47712962961862</v>
      </c>
      <c r="Q3682" s="98">
        <v>22.932422685213385</v>
      </c>
      <c r="R3682" s="98">
        <f t="shared" si="420"/>
        <v>21.514594350700467</v>
      </c>
      <c r="S3682" s="98">
        <f t="shared" si="417"/>
        <v>1375.9453611128031</v>
      </c>
      <c r="T3682" s="101">
        <v>7.5380554317267121</v>
      </c>
    </row>
    <row r="3683" spans="2:20" x14ac:dyDescent="0.2">
      <c r="B3683" s="100">
        <v>43814.25</v>
      </c>
      <c r="C3683" s="98">
        <v>6.2753789475570541</v>
      </c>
      <c r="D3683" s="98">
        <f t="shared" si="414"/>
        <v>11.257729005925691</v>
      </c>
      <c r="E3683" s="98">
        <v>92.79425925923718</v>
      </c>
      <c r="F3683" s="98">
        <f t="shared" si="419"/>
        <v>112.8895375055078</v>
      </c>
      <c r="G3683" s="98">
        <v>36072.050000000003</v>
      </c>
      <c r="H3683" s="98">
        <v>28.349077690972223</v>
      </c>
      <c r="I3683" s="98">
        <v>8741.6336111111104</v>
      </c>
      <c r="J3683" s="98">
        <f t="shared" si="415"/>
        <v>64.445181568264957</v>
      </c>
      <c r="K3683" s="98">
        <v>0</v>
      </c>
      <c r="L3683" s="98">
        <f t="shared" si="416"/>
        <v>372.09782868930034</v>
      </c>
      <c r="M3683" s="98">
        <f t="shared" si="418"/>
        <v>374.02951121314442</v>
      </c>
      <c r="N3683" s="98">
        <v>5712.8070361328128</v>
      </c>
      <c r="O3683" s="98">
        <v>7155.7866666666669</v>
      </c>
      <c r="P3683" s="98">
        <v>395.26530864192381</v>
      </c>
      <c r="Q3683" s="98">
        <v>23.167479952623445</v>
      </c>
      <c r="R3683" s="98">
        <f t="shared" si="420"/>
        <v>21.667222610704737</v>
      </c>
      <c r="S3683" s="98">
        <f t="shared" si="417"/>
        <v>1390.0487971574066</v>
      </c>
      <c r="T3683" s="101">
        <v>7.1706276774262534</v>
      </c>
    </row>
    <row r="3684" spans="2:20" x14ac:dyDescent="0.2">
      <c r="B3684" s="100">
        <v>43814.291666666664</v>
      </c>
      <c r="C3684" s="98">
        <v>6.1941760614183217</v>
      </c>
      <c r="D3684" s="98">
        <f t="shared" si="414"/>
        <v>11.236775370539206</v>
      </c>
      <c r="E3684" s="98">
        <v>158.36388888888888</v>
      </c>
      <c r="F3684" s="98">
        <f t="shared" si="419"/>
        <v>115.10499661044702</v>
      </c>
      <c r="G3684" s="98">
        <v>42719.244222221903</v>
      </c>
      <c r="H3684" s="98">
        <v>22.627669270833334</v>
      </c>
      <c r="I3684" s="98">
        <v>10311.604219445031</v>
      </c>
      <c r="J3684" s="98">
        <f t="shared" si="415"/>
        <v>135.73621961805554</v>
      </c>
      <c r="K3684" s="98">
        <v>0</v>
      </c>
      <c r="L3684" s="98">
        <f t="shared" si="416"/>
        <v>374.76155646343199</v>
      </c>
      <c r="M3684" s="98">
        <f t="shared" si="418"/>
        <v>374.06024276707927</v>
      </c>
      <c r="N3684" s="98">
        <v>5649.537303873698</v>
      </c>
      <c r="O3684" s="98">
        <v>7156.7049999999999</v>
      </c>
      <c r="P3684" s="98">
        <v>395.66041666664597</v>
      </c>
      <c r="Q3684" s="98">
        <v>20.898860203213989</v>
      </c>
      <c r="R3684" s="98">
        <f t="shared" si="420"/>
        <v>21.654425084546688</v>
      </c>
      <c r="S3684" s="98">
        <f t="shared" si="417"/>
        <v>1253.9316121928393</v>
      </c>
      <c r="T3684" s="101">
        <v>7.1376784091808885</v>
      </c>
    </row>
    <row r="3685" spans="2:20" x14ac:dyDescent="0.2">
      <c r="B3685" s="100">
        <v>43814.333333333336</v>
      </c>
      <c r="C3685" s="98">
        <v>6.5290917535332067</v>
      </c>
      <c r="D3685" s="98">
        <f t="shared" si="414"/>
        <v>11.218312326800417</v>
      </c>
      <c r="E3685" s="98">
        <v>166.06261740763932</v>
      </c>
      <c r="F3685" s="98">
        <f t="shared" si="419"/>
        <v>116.90898298391346</v>
      </c>
      <c r="G3685" s="98">
        <v>53152.739018087857</v>
      </c>
      <c r="H3685" s="98">
        <v>28.303545168067227</v>
      </c>
      <c r="I3685" s="98">
        <v>11973.952081956379</v>
      </c>
      <c r="J3685" s="98">
        <f t="shared" si="415"/>
        <v>137.75907223957211</v>
      </c>
      <c r="K3685" s="98">
        <v>0</v>
      </c>
      <c r="L3685" s="98">
        <f t="shared" si="416"/>
        <v>376.82726009009673</v>
      </c>
      <c r="M3685" s="98">
        <f t="shared" si="418"/>
        <v>374.30716534832936</v>
      </c>
      <c r="N3685" s="98">
        <v>5872.9236772100958</v>
      </c>
      <c r="O3685" s="98">
        <v>7157.6622137404584</v>
      </c>
      <c r="P3685" s="98">
        <v>395.28990124243387</v>
      </c>
      <c r="Q3685" s="98">
        <v>18.46264115233717</v>
      </c>
      <c r="R3685" s="98">
        <f t="shared" si="420"/>
        <v>21.370096768027675</v>
      </c>
      <c r="S3685" s="98">
        <f t="shared" si="417"/>
        <v>1107.7584691402303</v>
      </c>
      <c r="T3685" s="101">
        <v>7.2812314070459969</v>
      </c>
    </row>
    <row r="3686" spans="2:20" x14ac:dyDescent="0.2">
      <c r="B3686" s="100">
        <v>43814.375</v>
      </c>
      <c r="C3686" s="98">
        <v>7.6567393563970434</v>
      </c>
      <c r="D3686" s="98">
        <f t="shared" si="414"/>
        <v>11.178731892014694</v>
      </c>
      <c r="E3686" s="98">
        <v>92.723611111111111</v>
      </c>
      <c r="F3686" s="98">
        <f t="shared" si="419"/>
        <v>117.8280512709505</v>
      </c>
      <c r="G3686" s="98">
        <v>59275.794444444444</v>
      </c>
      <c r="H3686" s="98">
        <v>26.839811197916667</v>
      </c>
      <c r="I3686" s="98">
        <v>13428.293125925991</v>
      </c>
      <c r="J3686" s="98">
        <f t="shared" si="415"/>
        <v>65.883799913194451</v>
      </c>
      <c r="K3686" s="98">
        <v>0</v>
      </c>
      <c r="L3686" s="98">
        <f t="shared" si="416"/>
        <v>371.4969819564194</v>
      </c>
      <c r="M3686" s="98">
        <f t="shared" si="418"/>
        <v>374.15353066031327</v>
      </c>
      <c r="N3686" s="98">
        <v>6561.7085327148434</v>
      </c>
      <c r="O3686" s="98">
        <v>7160.4666666666662</v>
      </c>
      <c r="P3686" s="98">
        <v>395.37601851849922</v>
      </c>
      <c r="Q3686" s="98">
        <v>23.879036562079822</v>
      </c>
      <c r="R3686" s="98">
        <f t="shared" si="420"/>
        <v>21.510689403573817</v>
      </c>
      <c r="S3686" s="98">
        <f t="shared" si="417"/>
        <v>1432.7421937247893</v>
      </c>
      <c r="T3686" s="101">
        <v>8.0170532238483432</v>
      </c>
    </row>
    <row r="3687" spans="2:20" x14ac:dyDescent="0.2">
      <c r="B3687" s="100">
        <v>43814.416666666664</v>
      </c>
      <c r="C3687" s="98">
        <v>10.193296975936715</v>
      </c>
      <c r="D3687" s="98">
        <f t="shared" si="414"/>
        <v>11.126620396587731</v>
      </c>
      <c r="E3687" s="98">
        <v>123.98319444444445</v>
      </c>
      <c r="F3687" s="98">
        <f t="shared" si="419"/>
        <v>117.15503622465421</v>
      </c>
      <c r="G3687" s="98">
        <v>66987.800854699875</v>
      </c>
      <c r="H3687" s="98">
        <v>23.556195746527777</v>
      </c>
      <c r="I3687" s="98">
        <v>14992.223290598127</v>
      </c>
      <c r="J3687" s="98">
        <f t="shared" si="415"/>
        <v>100.42699869791667</v>
      </c>
      <c r="K3687" s="98">
        <v>0</v>
      </c>
      <c r="L3687" s="98">
        <f t="shared" si="416"/>
        <v>375.82192060941622</v>
      </c>
      <c r="M3687" s="98">
        <f t="shared" si="418"/>
        <v>374.16021188889499</v>
      </c>
      <c r="N3687" s="98">
        <v>8267.7600020345053</v>
      </c>
      <c r="O3687" s="98">
        <v>7160.1566666666668</v>
      </c>
      <c r="P3687" s="98">
        <v>396.10296296291881</v>
      </c>
      <c r="Q3687" s="98">
        <v>20.281042353502578</v>
      </c>
      <c r="R3687" s="98">
        <f t="shared" si="420"/>
        <v>21.519822218199678</v>
      </c>
      <c r="S3687" s="98">
        <f t="shared" si="417"/>
        <v>1216.8625412101546</v>
      </c>
      <c r="T3687" s="101">
        <v>9.7653580491707874</v>
      </c>
    </row>
    <row r="3688" spans="2:20" x14ac:dyDescent="0.2">
      <c r="B3688" s="100">
        <v>43814.458333333336</v>
      </c>
      <c r="C3688" s="98">
        <v>12.926101771990458</v>
      </c>
      <c r="D3688" s="98">
        <f t="shared" si="414"/>
        <v>11.084204557786926</v>
      </c>
      <c r="E3688" s="98">
        <v>106.63125816990932</v>
      </c>
      <c r="F3688" s="98">
        <f t="shared" si="419"/>
        <v>118.81203193543892</v>
      </c>
      <c r="G3688" s="98">
        <v>72567.450975977044</v>
      </c>
      <c r="H3688" s="98">
        <v>27.954210069444443</v>
      </c>
      <c r="I3688" s="98">
        <v>16538.60361111111</v>
      </c>
      <c r="J3688" s="98">
        <f t="shared" si="415"/>
        <v>78.677048100464873</v>
      </c>
      <c r="K3688" s="98">
        <v>0</v>
      </c>
      <c r="L3688" s="98">
        <f t="shared" si="416"/>
        <v>377.21428089515825</v>
      </c>
      <c r="M3688" s="98">
        <f t="shared" si="418"/>
        <v>374.31576919102372</v>
      </c>
      <c r="N3688" s="98">
        <v>10118.755296223959</v>
      </c>
      <c r="O3688" s="98">
        <v>7173.9083333333338</v>
      </c>
      <c r="P3688" s="98">
        <v>395.67861111111114</v>
      </c>
      <c r="Q3688" s="98">
        <v>18.464330215952877</v>
      </c>
      <c r="R3688" s="98">
        <f t="shared" si="420"/>
        <v>21.350534206194684</v>
      </c>
      <c r="S3688" s="98">
        <f t="shared" si="417"/>
        <v>1107.8598129571726</v>
      </c>
      <c r="T3688" s="101">
        <v>12.477138665196771</v>
      </c>
    </row>
    <row r="3689" spans="2:20" x14ac:dyDescent="0.2">
      <c r="B3689" s="100">
        <v>43814.5</v>
      </c>
      <c r="C3689" s="98">
        <v>14.920234593815273</v>
      </c>
      <c r="D3689" s="98">
        <f t="shared" si="414"/>
        <v>11.065110637904858</v>
      </c>
      <c r="E3689" s="98">
        <v>86.107222222222219</v>
      </c>
      <c r="F3689" s="98">
        <f t="shared" si="419"/>
        <v>117.17877962062413</v>
      </c>
      <c r="G3689" s="98">
        <v>79524.63148147981</v>
      </c>
      <c r="H3689" s="98">
        <v>23.02099609375</v>
      </c>
      <c r="I3689" s="98">
        <v>18086.044663889523</v>
      </c>
      <c r="J3689" s="98">
        <f t="shared" si="415"/>
        <v>63.086226128472219</v>
      </c>
      <c r="K3689" s="98">
        <v>0</v>
      </c>
      <c r="L3689" s="98">
        <f t="shared" si="416"/>
        <v>372.65464668518968</v>
      </c>
      <c r="M3689" s="98">
        <f t="shared" si="418"/>
        <v>374.26962685081844</v>
      </c>
      <c r="N3689" s="98">
        <v>11400.562949218751</v>
      </c>
      <c r="O3689" s="98">
        <v>7427.1941666666671</v>
      </c>
      <c r="P3689" s="98">
        <v>395.62361111111113</v>
      </c>
      <c r="Q3689" s="98">
        <v>22.968964425921442</v>
      </c>
      <c r="R3689" s="98">
        <f t="shared" si="420"/>
        <v>21.393012708952508</v>
      </c>
      <c r="S3689" s="98">
        <f t="shared" si="417"/>
        <v>1378.1378655552865</v>
      </c>
      <c r="T3689" s="101">
        <v>14.577156114578248</v>
      </c>
    </row>
    <row r="3690" spans="2:20" x14ac:dyDescent="0.2">
      <c r="B3690" s="100">
        <v>43814.541666666664</v>
      </c>
      <c r="C3690" s="98">
        <v>15.625756080240114</v>
      </c>
      <c r="D3690" s="98">
        <f t="shared" si="414"/>
        <v>11.057397153787448</v>
      </c>
      <c r="E3690" s="98">
        <v>139.81944444444446</v>
      </c>
      <c r="F3690" s="98">
        <f t="shared" si="419"/>
        <v>118.302668509513</v>
      </c>
      <c r="G3690" s="98">
        <v>85431.87384824091</v>
      </c>
      <c r="H3690" s="98">
        <v>27.211046006944443</v>
      </c>
      <c r="I3690" s="98">
        <v>19643.081178161305</v>
      </c>
      <c r="J3690" s="98">
        <f t="shared" si="415"/>
        <v>112.60839843750001</v>
      </c>
      <c r="K3690" s="98">
        <v>0</v>
      </c>
      <c r="L3690" s="98">
        <f t="shared" si="416"/>
        <v>372.10912561424493</v>
      </c>
      <c r="M3690" s="98">
        <f t="shared" si="418"/>
        <v>374.09271486443663</v>
      </c>
      <c r="N3690" s="98">
        <v>11664.073801269531</v>
      </c>
      <c r="O3690" s="98">
        <v>7577.6941666666671</v>
      </c>
      <c r="P3690" s="98">
        <v>395.65259259260364</v>
      </c>
      <c r="Q3690" s="98">
        <v>23.543466978358726</v>
      </c>
      <c r="R3690" s="98">
        <f t="shared" si="420"/>
        <v>21.565443599656565</v>
      </c>
      <c r="S3690" s="98">
        <f t="shared" si="417"/>
        <v>1412.6080187015236</v>
      </c>
      <c r="T3690" s="101">
        <v>15.654933052143315</v>
      </c>
    </row>
    <row r="3691" spans="2:20" x14ac:dyDescent="0.2">
      <c r="B3691" s="100">
        <v>43814.583333333336</v>
      </c>
      <c r="C3691" s="98">
        <v>15.319137940532528</v>
      </c>
      <c r="D3691" s="98">
        <f t="shared" si="414"/>
        <v>11.068210393318552</v>
      </c>
      <c r="E3691" s="98">
        <v>93.744537036948728</v>
      </c>
      <c r="F3691" s="98">
        <f t="shared" si="419"/>
        <v>117.83218046938585</v>
      </c>
      <c r="G3691" s="98">
        <v>92275.561645299327</v>
      </c>
      <c r="H3691" s="98">
        <v>27.835687934027778</v>
      </c>
      <c r="I3691" s="98">
        <v>21179.975277777779</v>
      </c>
      <c r="J3691" s="98">
        <f t="shared" si="415"/>
        <v>65.908849102920954</v>
      </c>
      <c r="K3691" s="98">
        <v>0</v>
      </c>
      <c r="L3691" s="98">
        <f t="shared" si="416"/>
        <v>376.20264042789324</v>
      </c>
      <c r="M3691" s="98">
        <f t="shared" si="418"/>
        <v>374.14947974566081</v>
      </c>
      <c r="N3691" s="98">
        <v>11544.21143391927</v>
      </c>
      <c r="O3691" s="98">
        <v>7511.8358333333335</v>
      </c>
      <c r="P3691" s="98">
        <v>395.95203703701497</v>
      </c>
      <c r="Q3691" s="98">
        <v>19.749396609121728</v>
      </c>
      <c r="R3691" s="98">
        <f t="shared" si="420"/>
        <v>21.51313087892504</v>
      </c>
      <c r="S3691" s="98">
        <f t="shared" si="417"/>
        <v>1184.9637965473037</v>
      </c>
      <c r="T3691" s="101">
        <v>15.709713096951406</v>
      </c>
    </row>
    <row r="3692" spans="2:20" x14ac:dyDescent="0.2">
      <c r="B3692" s="100">
        <v>43814.625</v>
      </c>
      <c r="C3692" s="98">
        <v>15.067348438368903</v>
      </c>
      <c r="D3692" s="98">
        <f t="shared" si="414"/>
        <v>11.094707053233206</v>
      </c>
      <c r="E3692" s="98">
        <v>134.60055555555556</v>
      </c>
      <c r="F3692" s="98">
        <f t="shared" si="419"/>
        <v>117.43466889531179</v>
      </c>
      <c r="G3692" s="98">
        <v>99465.847481481105</v>
      </c>
      <c r="H3692" s="98">
        <v>22.482367621527779</v>
      </c>
      <c r="I3692" s="98">
        <v>22733.61086666564</v>
      </c>
      <c r="J3692" s="98">
        <f t="shared" si="415"/>
        <v>112.11818793402779</v>
      </c>
      <c r="K3692" s="98">
        <v>0</v>
      </c>
      <c r="L3692" s="98">
        <f t="shared" si="416"/>
        <v>372.94067607055518</v>
      </c>
      <c r="M3692" s="98">
        <f t="shared" si="418"/>
        <v>374.17514413282601</v>
      </c>
      <c r="N3692" s="98">
        <v>11440.382814941406</v>
      </c>
      <c r="O3692" s="98">
        <v>7458.6125000000002</v>
      </c>
      <c r="P3692" s="98">
        <v>395.7161111111111</v>
      </c>
      <c r="Q3692" s="98">
        <v>22.775435040555895</v>
      </c>
      <c r="R3692" s="98">
        <f t="shared" si="420"/>
        <v>21.480799825093204</v>
      </c>
      <c r="S3692" s="98">
        <f t="shared" si="417"/>
        <v>1366.5261024333536</v>
      </c>
      <c r="T3692" s="101">
        <v>15.709726127199829</v>
      </c>
    </row>
    <row r="3693" spans="2:20" x14ac:dyDescent="0.2">
      <c r="B3693" s="100">
        <v>43814.666666666664</v>
      </c>
      <c r="C3693" s="98">
        <v>13.914713207792051</v>
      </c>
      <c r="D3693" s="98">
        <f t="shared" si="414"/>
        <v>11.107369930861296</v>
      </c>
      <c r="E3693" s="98">
        <v>96.738055555555562</v>
      </c>
      <c r="F3693" s="98">
        <f t="shared" si="419"/>
        <v>117.45115327031179</v>
      </c>
      <c r="G3693" s="98">
        <v>105838.75277777777</v>
      </c>
      <c r="H3693" s="98">
        <v>28.308159722222221</v>
      </c>
      <c r="I3693" s="98">
        <v>24299.830555555556</v>
      </c>
      <c r="J3693" s="98">
        <f t="shared" si="415"/>
        <v>68.429895833333347</v>
      </c>
      <c r="K3693" s="98">
        <v>0</v>
      </c>
      <c r="L3693" s="98">
        <f t="shared" si="416"/>
        <v>373.75449735110107</v>
      </c>
      <c r="M3693" s="98">
        <f t="shared" si="418"/>
        <v>374.15024403679473</v>
      </c>
      <c r="N3693" s="98">
        <v>10813.687591959635</v>
      </c>
      <c r="O3693" s="98">
        <v>7221.310833333333</v>
      </c>
      <c r="P3693" s="98">
        <v>395.97222222222223</v>
      </c>
      <c r="Q3693" s="98">
        <v>22.217724871121138</v>
      </c>
      <c r="R3693" s="98">
        <f t="shared" si="420"/>
        <v>21.515026695816918</v>
      </c>
      <c r="S3693" s="98">
        <f t="shared" si="417"/>
        <v>1333.0634922672682</v>
      </c>
      <c r="T3693" s="101">
        <v>15.02454908185535</v>
      </c>
    </row>
    <row r="3694" spans="2:20" x14ac:dyDescent="0.2">
      <c r="B3694" s="100">
        <v>43814.708333333336</v>
      </c>
      <c r="C3694" s="98">
        <v>13.387013198534648</v>
      </c>
      <c r="D3694" s="98">
        <f t="shared" si="414"/>
        <v>11.112804310681788</v>
      </c>
      <c r="E3694" s="98">
        <v>126.23138888888889</v>
      </c>
      <c r="F3694" s="98">
        <f t="shared" si="419"/>
        <v>116.31548197401548</v>
      </c>
      <c r="G3694" s="98">
        <v>113783.04012345579</v>
      </c>
      <c r="H3694" s="98">
        <v>25.365491174767925</v>
      </c>
      <c r="I3694" s="98">
        <v>25874.851180555557</v>
      </c>
      <c r="J3694" s="98">
        <f t="shared" si="415"/>
        <v>100.86589771412096</v>
      </c>
      <c r="K3694" s="98">
        <v>0</v>
      </c>
      <c r="L3694" s="98">
        <f t="shared" si="416"/>
        <v>377.13897392169469</v>
      </c>
      <c r="M3694" s="98">
        <f t="shared" si="418"/>
        <v>374.25468409624864</v>
      </c>
      <c r="N3694" s="98">
        <v>10424.490109049479</v>
      </c>
      <c r="O3694" s="98">
        <v>7180.4366666666665</v>
      </c>
      <c r="P3694" s="98">
        <v>395.6542592592703</v>
      </c>
      <c r="Q3694" s="98">
        <v>18.515285337575609</v>
      </c>
      <c r="R3694" s="98">
        <f t="shared" si="420"/>
        <v>21.403183086980793</v>
      </c>
      <c r="S3694" s="98">
        <f t="shared" si="417"/>
        <v>1110.9171202545365</v>
      </c>
      <c r="T3694" s="101">
        <v>14.12284362760049</v>
      </c>
    </row>
    <row r="3695" spans="2:20" x14ac:dyDescent="0.2">
      <c r="B3695" s="100">
        <v>43814.75</v>
      </c>
      <c r="C3695" s="98">
        <v>13.193491681769697</v>
      </c>
      <c r="D3695" s="98">
        <f t="shared" si="414"/>
        <v>11.113392244863787</v>
      </c>
      <c r="E3695" s="98">
        <v>127.08523148150907</v>
      </c>
      <c r="F3695" s="98">
        <f t="shared" si="419"/>
        <v>118.52231453574502</v>
      </c>
      <c r="G3695" s="98">
        <v>119761.69444444444</v>
      </c>
      <c r="H3695" s="98">
        <v>25.843164062500001</v>
      </c>
      <c r="I3695" s="98">
        <v>27469.521574075621</v>
      </c>
      <c r="J3695" s="98">
        <f t="shared" si="415"/>
        <v>101.24206741900906</v>
      </c>
      <c r="K3695" s="98">
        <v>0</v>
      </c>
      <c r="L3695" s="98">
        <f t="shared" si="416"/>
        <v>373.93698878738201</v>
      </c>
      <c r="M3695" s="98">
        <f t="shared" si="418"/>
        <v>374.29686996134416</v>
      </c>
      <c r="N3695" s="98">
        <v>10312.264318847656</v>
      </c>
      <c r="O3695" s="98">
        <v>7170.0074999999997</v>
      </c>
      <c r="P3695" s="98">
        <v>395.64166666666665</v>
      </c>
      <c r="Q3695" s="98">
        <v>21.704677879284652</v>
      </c>
      <c r="R3695" s="98">
        <f t="shared" si="420"/>
        <v>21.356587499662954</v>
      </c>
      <c r="S3695" s="98">
        <f t="shared" si="417"/>
        <v>1302.2806727570792</v>
      </c>
      <c r="T3695" s="101">
        <v>13.988824964265028</v>
      </c>
    </row>
    <row r="3696" spans="2:20" x14ac:dyDescent="0.2">
      <c r="B3696" s="100">
        <v>43814.791666666664</v>
      </c>
      <c r="C3696" s="98">
        <v>13.127590690718757</v>
      </c>
      <c r="D3696" s="98">
        <f t="shared" si="414"/>
        <v>11.11146677457932</v>
      </c>
      <c r="E3696" s="98">
        <v>91.86944444444444</v>
      </c>
      <c r="F3696" s="98">
        <f t="shared" si="419"/>
        <v>116.41172425796726</v>
      </c>
      <c r="G3696" s="98">
        <v>127783.2736666682</v>
      </c>
      <c r="H3696" s="98">
        <v>28.430902777777778</v>
      </c>
      <c r="I3696" s="98">
        <v>29046.314999999999</v>
      </c>
      <c r="J3696" s="98">
        <f t="shared" si="415"/>
        <v>63.438541666666666</v>
      </c>
      <c r="K3696" s="98">
        <v>0</v>
      </c>
      <c r="L3696" s="98">
        <f t="shared" si="416"/>
        <v>372.67120509193552</v>
      </c>
      <c r="M3696" s="98">
        <f t="shared" si="418"/>
        <v>374.12214471105585</v>
      </c>
      <c r="N3696" s="98">
        <v>10270.850004069011</v>
      </c>
      <c r="O3696" s="98">
        <v>7170.4966666666669</v>
      </c>
      <c r="P3696" s="98">
        <v>395.62833333333333</v>
      </c>
      <c r="Q3696" s="98">
        <v>22.957128241397829</v>
      </c>
      <c r="R3696" s="98">
        <f t="shared" si="420"/>
        <v>21.531112132666959</v>
      </c>
      <c r="S3696" s="98">
        <f t="shared" si="417"/>
        <v>1377.4276944838698</v>
      </c>
      <c r="T3696" s="101">
        <v>13.756250992720533</v>
      </c>
    </row>
    <row r="3697" spans="2:20" x14ac:dyDescent="0.2">
      <c r="B3697" s="100">
        <v>43814.833333333336</v>
      </c>
      <c r="C3697" s="98">
        <v>13.146052518843984</v>
      </c>
      <c r="D3697" s="98">
        <f t="shared" si="414"/>
        <v>11.116668195006563</v>
      </c>
      <c r="E3697" s="98">
        <v>149.62490740742948</v>
      </c>
      <c r="F3697" s="98">
        <f t="shared" si="419"/>
        <v>117.75854689906178</v>
      </c>
      <c r="G3697" s="98">
        <v>134093.07333333333</v>
      </c>
      <c r="H3697" s="98">
        <v>22.839908854166666</v>
      </c>
      <c r="I3697" s="98">
        <v>30635.744051852773</v>
      </c>
      <c r="J3697" s="98">
        <f t="shared" si="415"/>
        <v>126.78499855326281</v>
      </c>
      <c r="K3697" s="98">
        <v>0</v>
      </c>
      <c r="L3697" s="98">
        <f t="shared" si="416"/>
        <v>375.12073528555118</v>
      </c>
      <c r="M3697" s="98">
        <f t="shared" si="418"/>
        <v>374.19701380507377</v>
      </c>
      <c r="N3697" s="98">
        <v>10185.151201171875</v>
      </c>
      <c r="O3697" s="98">
        <v>7168.064166666667</v>
      </c>
      <c r="P3697" s="98">
        <v>395.87611111111113</v>
      </c>
      <c r="Q3697" s="98">
        <v>20.755375825559927</v>
      </c>
      <c r="R3697" s="98">
        <f t="shared" si="420"/>
        <v>21.462014643588304</v>
      </c>
      <c r="S3697" s="98">
        <f t="shared" si="417"/>
        <v>1245.3225495335955</v>
      </c>
      <c r="T3697" s="101">
        <v>13.712101081167219</v>
      </c>
    </row>
    <row r="3698" spans="2:20" x14ac:dyDescent="0.2">
      <c r="B3698" s="100">
        <v>43814.875</v>
      </c>
      <c r="C3698" s="98">
        <v>13.280425853670264</v>
      </c>
      <c r="D3698" s="98">
        <f t="shared" si="414"/>
        <v>11.145209527273275</v>
      </c>
      <c r="E3698" s="98">
        <v>92.00611111111111</v>
      </c>
      <c r="F3698" s="98">
        <f t="shared" si="419"/>
        <v>117.08047976943216</v>
      </c>
      <c r="G3698" s="98">
        <v>141181.93045267847</v>
      </c>
      <c r="H3698" s="98">
        <v>28.266069878472223</v>
      </c>
      <c r="I3698" s="98">
        <v>32226.067777777778</v>
      </c>
      <c r="J3698" s="98">
        <f t="shared" si="415"/>
        <v>63.740041232638887</v>
      </c>
      <c r="K3698" s="98">
        <v>0</v>
      </c>
      <c r="L3698" s="98">
        <f t="shared" si="416"/>
        <v>371.09073818395944</v>
      </c>
      <c r="M3698" s="98">
        <f t="shared" si="418"/>
        <v>374.23126219514307</v>
      </c>
      <c r="N3698" s="98">
        <v>10339.640262858073</v>
      </c>
      <c r="O3698" s="98">
        <v>7179.9841666666671</v>
      </c>
      <c r="P3698" s="98">
        <v>395.8539682539635</v>
      </c>
      <c r="Q3698" s="98">
        <v>24.763230070004031</v>
      </c>
      <c r="R3698" s="98">
        <f t="shared" si="420"/>
        <v>21.438429282619197</v>
      </c>
      <c r="S3698" s="98">
        <f t="shared" si="417"/>
        <v>1485.7938042002418</v>
      </c>
      <c r="T3698" s="101">
        <v>13.768934190538195</v>
      </c>
    </row>
    <row r="3699" spans="2:20" x14ac:dyDescent="0.2">
      <c r="B3699" s="100">
        <v>43814.916666666664</v>
      </c>
      <c r="C3699" s="98">
        <v>13.034084251589245</v>
      </c>
      <c r="D3699" s="98">
        <f t="shared" si="414"/>
        <v>11.185105311195505</v>
      </c>
      <c r="E3699" s="98">
        <v>127.79194444444444</v>
      </c>
      <c r="F3699" s="98">
        <f t="shared" si="419"/>
        <v>116.63338486202476</v>
      </c>
      <c r="G3699" s="98">
        <v>148018.98935185283</v>
      </c>
      <c r="H3699" s="98">
        <v>27.028363715277777</v>
      </c>
      <c r="I3699" s="98">
        <v>33792.406684259338</v>
      </c>
      <c r="J3699" s="98">
        <f t="shared" si="415"/>
        <v>100.76358072916666</v>
      </c>
      <c r="K3699" s="98">
        <v>0</v>
      </c>
      <c r="L3699" s="98">
        <f t="shared" si="416"/>
        <v>376.67531140707484</v>
      </c>
      <c r="M3699" s="98">
        <f t="shared" si="418"/>
        <v>374.22560344674997</v>
      </c>
      <c r="N3699" s="98">
        <v>10074.595516764322</v>
      </c>
      <c r="O3699" s="98">
        <v>7188.354166666667</v>
      </c>
      <c r="P3699" s="98">
        <v>395.95578042328356</v>
      </c>
      <c r="Q3699" s="98">
        <v>19.280469016208727</v>
      </c>
      <c r="R3699" s="98">
        <f t="shared" si="420"/>
        <v>21.470454874045672</v>
      </c>
      <c r="S3699" s="98">
        <f t="shared" si="417"/>
        <v>1156.8281409725237</v>
      </c>
      <c r="T3699" s="101">
        <v>13.721026570141612</v>
      </c>
    </row>
    <row r="3700" spans="2:20" x14ac:dyDescent="0.2">
      <c r="B3700" s="100">
        <v>43814.958333333336</v>
      </c>
      <c r="C3700" s="98">
        <v>12.739275520464613</v>
      </c>
      <c r="D3700" s="98">
        <f t="shared" ref="D3700:D3763" si="421">AVERAGE(C3677:C3700)</f>
        <v>11.238829221437905</v>
      </c>
      <c r="E3700" s="98">
        <v>89.315555555555562</v>
      </c>
      <c r="F3700" s="98">
        <f t="shared" si="419"/>
        <v>116.43258625091363</v>
      </c>
      <c r="G3700" s="98">
        <v>154083.89166666666</v>
      </c>
      <c r="H3700" s="98">
        <v>23.631825086805556</v>
      </c>
      <c r="I3700" s="98">
        <v>35371.674476493994</v>
      </c>
      <c r="J3700" s="98">
        <f t="shared" si="415"/>
        <v>65.683730468750014</v>
      </c>
      <c r="K3700" s="98">
        <v>0</v>
      </c>
      <c r="L3700" s="98">
        <f t="shared" si="416"/>
        <v>374.96924837943578</v>
      </c>
      <c r="M3700" s="98">
        <f t="shared" si="418"/>
        <v>374.24715471573887</v>
      </c>
      <c r="N3700" s="98">
        <v>9901.9843920898438</v>
      </c>
      <c r="O3700" s="98">
        <v>7178.7216666666664</v>
      </c>
      <c r="P3700" s="98">
        <v>395.93148148152562</v>
      </c>
      <c r="Q3700" s="98">
        <v>20.962233102089829</v>
      </c>
      <c r="R3700" s="98">
        <f t="shared" si="420"/>
        <v>21.447850364318057</v>
      </c>
      <c r="S3700" s="98">
        <f t="shared" si="417"/>
        <v>1257.7339861253897</v>
      </c>
      <c r="T3700" s="101">
        <v>13.32801116053791</v>
      </c>
    </row>
    <row r="3701" spans="2:20" x14ac:dyDescent="0.2">
      <c r="B3701" s="100">
        <v>43815</v>
      </c>
      <c r="C3701" s="98">
        <v>12.204157839350195</v>
      </c>
      <c r="D3701" s="98">
        <f t="shared" si="421"/>
        <v>11.274398639013858</v>
      </c>
      <c r="E3701" s="98">
        <v>122.02268518527349</v>
      </c>
      <c r="F3701" s="98">
        <f t="shared" si="419"/>
        <v>115.55637290215186</v>
      </c>
      <c r="G3701" s="98">
        <v>161566.95277777777</v>
      </c>
      <c r="H3701" s="98">
        <v>28.010687934027779</v>
      </c>
      <c r="I3701" s="98">
        <v>36930.78</v>
      </c>
      <c r="J3701" s="98">
        <f t="shared" si="415"/>
        <v>94.011997251245703</v>
      </c>
      <c r="K3701" s="98">
        <v>0</v>
      </c>
      <c r="L3701" s="98">
        <f t="shared" si="416"/>
        <v>372.0817653360549</v>
      </c>
      <c r="M3701" s="98">
        <f t="shared" si="418"/>
        <v>374.21067840832507</v>
      </c>
      <c r="N3701" s="98">
        <v>9458.4359578450512</v>
      </c>
      <c r="O3701" s="98">
        <v>7186.1025</v>
      </c>
      <c r="P3701" s="98">
        <v>395.56703703701498</v>
      </c>
      <c r="Q3701" s="98">
        <v>23.485271700960066</v>
      </c>
      <c r="R3701" s="98">
        <f t="shared" si="420"/>
        <v>21.484381786369156</v>
      </c>
      <c r="S3701" s="98">
        <f t="shared" si="417"/>
        <v>1409.1163020576039</v>
      </c>
      <c r="T3701" s="101">
        <v>12.973100360308568</v>
      </c>
    </row>
    <row r="3702" spans="2:20" x14ac:dyDescent="0.2">
      <c r="B3702" s="100">
        <v>43815.041666666664</v>
      </c>
      <c r="C3702" s="98">
        <v>10.480134097684511</v>
      </c>
      <c r="D3702" s="98">
        <f t="shared" si="421"/>
        <v>11.28215394824471</v>
      </c>
      <c r="E3702" s="98">
        <v>120.09736111111111</v>
      </c>
      <c r="F3702" s="98">
        <f t="shared" si="419"/>
        <v>117.55487405955928</v>
      </c>
      <c r="G3702" s="98">
        <v>4189.4527777777776</v>
      </c>
      <c r="H3702" s="98">
        <v>23.044390190972223</v>
      </c>
      <c r="I3702" s="98">
        <v>748.54027777777776</v>
      </c>
      <c r="J3702" s="98">
        <f t="shared" si="415"/>
        <v>97.05297092013889</v>
      </c>
      <c r="K3702" s="98">
        <v>0</v>
      </c>
      <c r="L3702" s="98">
        <f t="shared" si="416"/>
        <v>375.98019380625334</v>
      </c>
      <c r="M3702" s="98">
        <f t="shared" si="418"/>
        <v>374.18021554347609</v>
      </c>
      <c r="N3702" s="98">
        <v>8456.8458736165358</v>
      </c>
      <c r="O3702" s="98">
        <v>7185.8008333333337</v>
      </c>
      <c r="P3702" s="98">
        <v>395.88044444443449</v>
      </c>
      <c r="Q3702" s="98">
        <v>19.900250638181138</v>
      </c>
      <c r="R3702" s="98">
        <f t="shared" si="420"/>
        <v>21.527584041649259</v>
      </c>
      <c r="S3702" s="98">
        <f t="shared" si="417"/>
        <v>1194.0150382908682</v>
      </c>
      <c r="T3702" s="101">
        <v>11.818338628945252</v>
      </c>
    </row>
    <row r="3703" spans="2:20" x14ac:dyDescent="0.2">
      <c r="B3703" s="100">
        <v>43815.083333333336</v>
      </c>
      <c r="C3703" s="98">
        <v>9.0081376609092363</v>
      </c>
      <c r="D3703" s="98">
        <f t="shared" si="421"/>
        <v>11.270734790502717</v>
      </c>
      <c r="E3703" s="98">
        <v>92.545555555555552</v>
      </c>
      <c r="F3703" s="98">
        <f t="shared" si="419"/>
        <v>115.74575368918892</v>
      </c>
      <c r="G3703" s="98">
        <v>10613.298792269496</v>
      </c>
      <c r="H3703" s="98">
        <v>27.700334821428573</v>
      </c>
      <c r="I3703" s="98">
        <v>2265.1495202020806</v>
      </c>
      <c r="J3703" s="98">
        <f t="shared" si="415"/>
        <v>64.845220734126983</v>
      </c>
      <c r="K3703" s="98">
        <v>0</v>
      </c>
      <c r="L3703" s="98">
        <f t="shared" si="416"/>
        <v>374.98316585246886</v>
      </c>
      <c r="M3703" s="98">
        <f t="shared" si="418"/>
        <v>374.2370231274474</v>
      </c>
      <c r="N3703" s="98">
        <v>7452.2694637044269</v>
      </c>
      <c r="O3703" s="98">
        <v>7178.87</v>
      </c>
      <c r="P3703" s="98">
        <v>395.82166666666666</v>
      </c>
      <c r="Q3703" s="98">
        <v>20.838500814197793</v>
      </c>
      <c r="R3703" s="98">
        <f t="shared" si="420"/>
        <v>21.469676920640925</v>
      </c>
      <c r="S3703" s="98">
        <f t="shared" si="417"/>
        <v>1250.3100488518676</v>
      </c>
      <c r="T3703" s="101">
        <v>10.284968862480762</v>
      </c>
    </row>
    <row r="3704" spans="2:20" x14ac:dyDescent="0.2">
      <c r="B3704" s="100">
        <v>43815.125</v>
      </c>
      <c r="C3704" s="98">
        <v>7.7886121398429129</v>
      </c>
      <c r="D3704" s="98">
        <f t="shared" si="421"/>
        <v>11.253610853261812</v>
      </c>
      <c r="E3704" s="98">
        <v>148.91601851847437</v>
      </c>
      <c r="F3704" s="98">
        <f t="shared" si="419"/>
        <v>117.50743964597719</v>
      </c>
      <c r="G3704" s="98">
        <v>16848.049399399228</v>
      </c>
      <c r="H3704" s="98">
        <v>28.163194444444443</v>
      </c>
      <c r="I3704" s="98">
        <v>3820.2891666666665</v>
      </c>
      <c r="J3704" s="98">
        <f t="shared" si="415"/>
        <v>120.75282407402993</v>
      </c>
      <c r="K3704" s="98">
        <v>0</v>
      </c>
      <c r="L3704" s="98">
        <f t="shared" si="416"/>
        <v>373.15768767393968</v>
      </c>
      <c r="M3704" s="98">
        <f t="shared" si="418"/>
        <v>374.2383596824402</v>
      </c>
      <c r="N3704" s="98">
        <v>6549.9809944661456</v>
      </c>
      <c r="O3704" s="98">
        <v>7159.1183333333329</v>
      </c>
      <c r="P3704" s="98">
        <v>396.15261111112102</v>
      </c>
      <c r="Q3704" s="98">
        <v>22.994923437181342</v>
      </c>
      <c r="R3704" s="98">
        <f t="shared" si="420"/>
        <v>21.481805643426309</v>
      </c>
      <c r="S3704" s="98">
        <f t="shared" si="417"/>
        <v>1379.6954062308805</v>
      </c>
      <c r="T3704" s="101">
        <v>8.7381821867555516</v>
      </c>
    </row>
    <row r="3705" spans="2:20" x14ac:dyDescent="0.2">
      <c r="B3705" s="100">
        <v>43815.166666666664</v>
      </c>
      <c r="C3705" s="98">
        <v>7.0728221278720431</v>
      </c>
      <c r="D3705" s="98">
        <f t="shared" si="421"/>
        <v>11.241046311740915</v>
      </c>
      <c r="E3705" s="98">
        <v>92.958425925970076</v>
      </c>
      <c r="F3705" s="98">
        <f t="shared" si="419"/>
        <v>116.87480075709034</v>
      </c>
      <c r="G3705" s="98">
        <v>24028.965723271504</v>
      </c>
      <c r="H3705" s="98">
        <v>22.524725115739177</v>
      </c>
      <c r="I3705" s="98">
        <v>5388.2297888889743</v>
      </c>
      <c r="J3705" s="98">
        <f t="shared" si="415"/>
        <v>70.433700810230903</v>
      </c>
      <c r="K3705" s="98">
        <v>0</v>
      </c>
      <c r="L3705" s="98">
        <f t="shared" si="416"/>
        <v>376.89930118583555</v>
      </c>
      <c r="M3705" s="98">
        <f t="shared" si="418"/>
        <v>374.2971431961999</v>
      </c>
      <c r="N3705" s="98">
        <v>6059.6707967122393</v>
      </c>
      <c r="O3705" s="98">
        <v>7158.791666666667</v>
      </c>
      <c r="P3705" s="98">
        <v>396.12185185187394</v>
      </c>
      <c r="Q3705" s="98">
        <v>19.222550666038362</v>
      </c>
      <c r="R3705" s="98">
        <f t="shared" si="420"/>
        <v>21.446695740778399</v>
      </c>
      <c r="S3705" s="98">
        <f t="shared" si="417"/>
        <v>1153.3530399623016</v>
      </c>
      <c r="T3705" s="101">
        <v>7.910528593842626</v>
      </c>
    </row>
    <row r="3706" spans="2:20" x14ac:dyDescent="0.2">
      <c r="B3706" s="100">
        <v>43815.208333333336</v>
      </c>
      <c r="C3706" s="98">
        <v>6.3992827908418901</v>
      </c>
      <c r="D3706" s="98">
        <f t="shared" si="421"/>
        <v>11.228460645819736</v>
      </c>
      <c r="E3706" s="98">
        <v>131.9086111111111</v>
      </c>
      <c r="F3706" s="98">
        <f t="shared" si="419"/>
        <v>116.83091186820145</v>
      </c>
      <c r="G3706" s="98">
        <v>30876.106638888527</v>
      </c>
      <c r="H3706" s="98">
        <v>28.094932725694445</v>
      </c>
      <c r="I3706" s="98">
        <v>6948.3294444444446</v>
      </c>
      <c r="J3706" s="98">
        <f t="shared" si="415"/>
        <v>103.81367838541665</v>
      </c>
      <c r="K3706" s="98">
        <v>0</v>
      </c>
      <c r="L3706" s="98">
        <f t="shared" si="416"/>
        <v>373.73714498096456</v>
      </c>
      <c r="M3706" s="98">
        <f t="shared" si="418"/>
        <v>374.34682811438989</v>
      </c>
      <c r="N3706" s="98">
        <v>5633.6716060384115</v>
      </c>
      <c r="O3706" s="98">
        <v>7155.725833333333</v>
      </c>
      <c r="P3706" s="98">
        <v>395.60666666666668</v>
      </c>
      <c r="Q3706" s="98">
        <v>21.869521685702104</v>
      </c>
      <c r="R3706" s="98">
        <f t="shared" si="420"/>
        <v>21.402408199132097</v>
      </c>
      <c r="S3706" s="98">
        <f t="shared" si="417"/>
        <v>1312.1713011421261</v>
      </c>
      <c r="T3706" s="101">
        <v>7.1711379956443047</v>
      </c>
    </row>
    <row r="3707" spans="2:20" x14ac:dyDescent="0.2">
      <c r="B3707" s="100">
        <v>43815.25</v>
      </c>
      <c r="C3707" s="98">
        <v>6.1421857695303492</v>
      </c>
      <c r="D3707" s="98">
        <f t="shared" si="421"/>
        <v>11.222910930068622</v>
      </c>
      <c r="E3707" s="98">
        <v>83.874722222222218</v>
      </c>
      <c r="F3707" s="98">
        <f t="shared" si="419"/>
        <v>116.45926449165917</v>
      </c>
      <c r="G3707" s="98">
        <v>36922.85</v>
      </c>
      <c r="H3707" s="98">
        <v>24.646679687500001</v>
      </c>
      <c r="I3707" s="98">
        <v>8490.978455555969</v>
      </c>
      <c r="J3707" s="98">
        <f t="shared" si="415"/>
        <v>59.228042534722221</v>
      </c>
      <c r="K3707" s="98">
        <v>0</v>
      </c>
      <c r="L3707" s="98">
        <f t="shared" si="416"/>
        <v>372.02427694519361</v>
      </c>
      <c r="M3707" s="98">
        <f t="shared" si="418"/>
        <v>374.34376345838558</v>
      </c>
      <c r="N3707" s="98">
        <v>5528.3986063639322</v>
      </c>
      <c r="O3707" s="98">
        <v>7155.2691666666669</v>
      </c>
      <c r="P3707" s="98">
        <v>396.02236111111114</v>
      </c>
      <c r="Q3707" s="98">
        <v>23.998084165917504</v>
      </c>
      <c r="R3707" s="98">
        <f t="shared" si="420"/>
        <v>21.437016708019353</v>
      </c>
      <c r="S3707" s="98">
        <f t="shared" si="417"/>
        <v>1439.8850499550504</v>
      </c>
      <c r="T3707" s="101">
        <v>7.0184278309676387</v>
      </c>
    </row>
    <row r="3708" spans="2:20" x14ac:dyDescent="0.2">
      <c r="B3708" s="100">
        <v>43815.291666666664</v>
      </c>
      <c r="C3708" s="98">
        <v>6.2879610123438763</v>
      </c>
      <c r="D3708" s="98">
        <f t="shared" si="421"/>
        <v>11.226818636357185</v>
      </c>
      <c r="E3708" s="98">
        <v>108.50486111111111</v>
      </c>
      <c r="F3708" s="98">
        <f t="shared" si="419"/>
        <v>114.38180500091842</v>
      </c>
      <c r="G3708" s="98">
        <v>43996.751666666663</v>
      </c>
      <c r="H3708" s="98">
        <v>25.029101562499999</v>
      </c>
      <c r="I3708" s="98">
        <v>10033.072345678276</v>
      </c>
      <c r="J3708" s="98">
        <f t="shared" si="415"/>
        <v>83.475759548611109</v>
      </c>
      <c r="K3708" s="98">
        <v>0</v>
      </c>
      <c r="L3708" s="98">
        <f t="shared" si="416"/>
        <v>376.7353580383998</v>
      </c>
      <c r="M3708" s="98">
        <f t="shared" si="418"/>
        <v>374.42600519067588</v>
      </c>
      <c r="N3708" s="98">
        <v>5625.509988606771</v>
      </c>
      <c r="O3708" s="98">
        <v>7158.9875000000002</v>
      </c>
      <c r="P3708" s="98">
        <v>396.23337962962688</v>
      </c>
      <c r="Q3708" s="98">
        <v>19.498021591227086</v>
      </c>
      <c r="R3708" s="98">
        <f t="shared" si="420"/>
        <v>21.378648432519896</v>
      </c>
      <c r="S3708" s="98">
        <f t="shared" si="417"/>
        <v>1169.8812954736252</v>
      </c>
      <c r="T3708" s="101">
        <v>6.8913837078343043</v>
      </c>
    </row>
    <row r="3709" spans="2:20" x14ac:dyDescent="0.2">
      <c r="B3709" s="100">
        <v>43815.333333333336</v>
      </c>
      <c r="C3709" s="98">
        <v>7.645099160439309</v>
      </c>
      <c r="D3709" s="98">
        <f t="shared" si="421"/>
        <v>11.273318944978273</v>
      </c>
      <c r="E3709" s="98">
        <v>112.19833333333334</v>
      </c>
      <c r="F3709" s="98">
        <f t="shared" si="419"/>
        <v>112.13745983115568</v>
      </c>
      <c r="G3709" s="98">
        <v>49103.467644444376</v>
      </c>
      <c r="H3709" s="98">
        <v>27.218804253472221</v>
      </c>
      <c r="I3709" s="98">
        <v>11547.314722222221</v>
      </c>
      <c r="J3709" s="98">
        <f t="shared" si="415"/>
        <v>84.979529079861123</v>
      </c>
      <c r="K3709" s="98">
        <v>0</v>
      </c>
      <c r="L3709" s="98">
        <f t="shared" si="416"/>
        <v>371.79850309772212</v>
      </c>
      <c r="M3709" s="98">
        <f t="shared" si="418"/>
        <v>374.21647364932687</v>
      </c>
      <c r="N3709" s="98">
        <v>6418.1326167805992</v>
      </c>
      <c r="O3709" s="98">
        <v>7159.0625</v>
      </c>
      <c r="P3709" s="98">
        <v>395.46635802474287</v>
      </c>
      <c r="Q3709" s="98">
        <v>23.66785492702077</v>
      </c>
      <c r="R3709" s="98">
        <f t="shared" si="420"/>
        <v>21.595532339798378</v>
      </c>
      <c r="S3709" s="98">
        <f t="shared" si="417"/>
        <v>1420.0712956212462</v>
      </c>
      <c r="T3709" s="101">
        <v>7.6958508362017</v>
      </c>
    </row>
    <row r="3710" spans="2:20" x14ac:dyDescent="0.2">
      <c r="B3710" s="100">
        <v>43815.375</v>
      </c>
      <c r="C3710" s="98">
        <v>11.051900699826785</v>
      </c>
      <c r="D3710" s="98">
        <f t="shared" si="421"/>
        <v>11.414784000954512</v>
      </c>
      <c r="E3710" s="98">
        <v>86.003796296285259</v>
      </c>
      <c r="F3710" s="98">
        <f t="shared" si="419"/>
        <v>111.85746754720459</v>
      </c>
      <c r="G3710" s="98">
        <v>56567.272385618955</v>
      </c>
      <c r="H3710" s="98">
        <v>21.517480468750001</v>
      </c>
      <c r="I3710" s="98">
        <v>13053.145888888719</v>
      </c>
      <c r="J3710" s="98">
        <f t="shared" si="415"/>
        <v>64.486315827535265</v>
      </c>
      <c r="K3710" s="98">
        <v>0</v>
      </c>
      <c r="L3710" s="98">
        <f t="shared" si="416"/>
        <v>375.05577931330021</v>
      </c>
      <c r="M3710" s="98">
        <f t="shared" si="418"/>
        <v>374.36475687253022</v>
      </c>
      <c r="N3710" s="98">
        <v>8690.4938094075515</v>
      </c>
      <c r="O3710" s="98">
        <v>7161.585</v>
      </c>
      <c r="P3710" s="98">
        <v>395.81925925930341</v>
      </c>
      <c r="Q3710" s="98">
        <v>20.763479946003191</v>
      </c>
      <c r="R3710" s="98">
        <f t="shared" si="420"/>
        <v>21.465717480795181</v>
      </c>
      <c r="S3710" s="98">
        <f t="shared" si="417"/>
        <v>1245.8087967601914</v>
      </c>
      <c r="T3710" s="101">
        <v>10.146271897041524</v>
      </c>
    </row>
    <row r="3711" spans="2:20" x14ac:dyDescent="0.2">
      <c r="B3711" s="100">
        <v>43815.416666666664</v>
      </c>
      <c r="C3711" s="98">
        <v>14.229810006412315</v>
      </c>
      <c r="D3711" s="98">
        <f t="shared" si="421"/>
        <v>11.582972043890997</v>
      </c>
      <c r="E3711" s="98">
        <v>134.62685185185737</v>
      </c>
      <c r="F3711" s="98">
        <f t="shared" si="419"/>
        <v>112.30095327251348</v>
      </c>
      <c r="G3711" s="98">
        <v>61940.591452993285</v>
      </c>
      <c r="H3711" s="98">
        <v>26.699934895833334</v>
      </c>
      <c r="I3711" s="98">
        <v>14544.069444444445</v>
      </c>
      <c r="J3711" s="98">
        <f t="shared" si="415"/>
        <v>107.92691695602403</v>
      </c>
      <c r="K3711" s="98">
        <v>0</v>
      </c>
      <c r="L3711" s="98">
        <f t="shared" si="416"/>
        <v>376.86933962688676</v>
      </c>
      <c r="M3711" s="98">
        <f t="shared" si="418"/>
        <v>374.40839933159145</v>
      </c>
      <c r="N3711" s="98">
        <v>10918.31348470052</v>
      </c>
      <c r="O3711" s="98">
        <v>7258.6133333333337</v>
      </c>
      <c r="P3711" s="98">
        <v>396.15694444444443</v>
      </c>
      <c r="Q3711" s="98">
        <v>19.287604817557668</v>
      </c>
      <c r="R3711" s="98">
        <f t="shared" si="420"/>
        <v>21.424324250130812</v>
      </c>
      <c r="S3711" s="98">
        <f t="shared" si="417"/>
        <v>1157.25628905346</v>
      </c>
      <c r="T3711" s="101">
        <v>13.610029698875215</v>
      </c>
    </row>
    <row r="3712" spans="2:20" x14ac:dyDescent="0.2">
      <c r="B3712" s="100">
        <v>43815.458333333336</v>
      </c>
      <c r="C3712" s="98">
        <v>14.970311583564875</v>
      </c>
      <c r="D3712" s="98">
        <f t="shared" si="421"/>
        <v>11.668147452706597</v>
      </c>
      <c r="E3712" s="98">
        <v>88.704907407412932</v>
      </c>
      <c r="F3712" s="98">
        <f t="shared" si="419"/>
        <v>111.5540219907428</v>
      </c>
      <c r="G3712" s="98">
        <v>68653.631111111114</v>
      </c>
      <c r="H3712" s="98">
        <v>25.608452690972221</v>
      </c>
      <c r="I3712" s="98">
        <v>16018.111862962975</v>
      </c>
      <c r="J3712" s="98">
        <f t="shared" si="415"/>
        <v>63.096454716440711</v>
      </c>
      <c r="K3712" s="98">
        <v>0</v>
      </c>
      <c r="L3712" s="98">
        <f t="shared" si="416"/>
        <v>204.34677505040747</v>
      </c>
      <c r="M3712" s="98">
        <f t="shared" si="418"/>
        <v>367.20558658806016</v>
      </c>
      <c r="N3712" s="98">
        <v>11182.401455287933</v>
      </c>
      <c r="O3712" s="98">
        <v>7902.0216666666665</v>
      </c>
      <c r="P3712" s="98">
        <v>216.20046296295192</v>
      </c>
      <c r="Q3712" s="98">
        <v>11.853687912544443</v>
      </c>
      <c r="R3712" s="98">
        <f t="shared" si="420"/>
        <v>21.148880820822132</v>
      </c>
      <c r="S3712" s="98">
        <f t="shared" si="417"/>
        <v>711.22127475266655</v>
      </c>
      <c r="T3712" s="101">
        <v>16.160871453682581</v>
      </c>
    </row>
    <row r="3713" spans="2:20" x14ac:dyDescent="0.2">
      <c r="B3713" s="100">
        <v>43815.5</v>
      </c>
      <c r="C3713" s="98">
        <v>15.090823040362448</v>
      </c>
      <c r="D3713" s="98">
        <f t="shared" si="421"/>
        <v>11.675255304646065</v>
      </c>
      <c r="E3713" s="98">
        <v>96.394444444444446</v>
      </c>
      <c r="F3713" s="98">
        <f t="shared" si="419"/>
        <v>111.98265625000208</v>
      </c>
      <c r="G3713" s="98">
        <v>73856.308287037667</v>
      </c>
      <c r="H3713" s="98">
        <v>22.698177083333334</v>
      </c>
      <c r="I3713" s="98">
        <v>17519.420357144278</v>
      </c>
      <c r="J3713" s="98">
        <f t="shared" si="415"/>
        <v>73.696267361111111</v>
      </c>
      <c r="K3713" s="98">
        <v>0</v>
      </c>
      <c r="L3713" s="98">
        <f t="shared" si="416"/>
        <v>386.34633214538707</v>
      </c>
      <c r="M3713" s="98">
        <f t="shared" si="418"/>
        <v>367.77607348223518</v>
      </c>
      <c r="N3713" s="98">
        <v>11445.470345052083</v>
      </c>
      <c r="O3713" s="98">
        <v>7463.03</v>
      </c>
      <c r="P3713" s="98">
        <v>395.69046783623594</v>
      </c>
      <c r="Q3713" s="98">
        <v>9.3441356908488604</v>
      </c>
      <c r="R3713" s="98">
        <f t="shared" si="420"/>
        <v>20.581179623527436</v>
      </c>
      <c r="S3713" s="98">
        <f t="shared" si="417"/>
        <v>560.64814145093158</v>
      </c>
      <c r="T3713" s="101">
        <v>14.467943594151617</v>
      </c>
    </row>
    <row r="3714" spans="2:20" x14ac:dyDescent="0.2">
      <c r="B3714" s="100">
        <v>43815.541666666664</v>
      </c>
      <c r="C3714" s="98">
        <v>15.203646974828509</v>
      </c>
      <c r="D3714" s="98">
        <f t="shared" si="421"/>
        <v>11.657667425253914</v>
      </c>
      <c r="E3714" s="98">
        <v>91.410833333333329</v>
      </c>
      <c r="F3714" s="98">
        <f t="shared" si="419"/>
        <v>109.9656307870391</v>
      </c>
      <c r="G3714" s="98">
        <v>80892.535897436406</v>
      </c>
      <c r="H3714" s="98">
        <v>27.148198784722222</v>
      </c>
      <c r="I3714" s="98">
        <v>19016.493611111113</v>
      </c>
      <c r="J3714" s="98">
        <f t="shared" si="415"/>
        <v>64.262634548611103</v>
      </c>
      <c r="K3714" s="98">
        <v>0</v>
      </c>
      <c r="L3714" s="98">
        <f t="shared" si="416"/>
        <v>384.49348117385472</v>
      </c>
      <c r="M3714" s="98">
        <f t="shared" si="418"/>
        <v>368.29208829721887</v>
      </c>
      <c r="N3714" s="98">
        <v>11514.777999674479</v>
      </c>
      <c r="O3714" s="98">
        <v>7498.9141666666665</v>
      </c>
      <c r="P3714" s="98">
        <v>395.62064814805984</v>
      </c>
      <c r="Q3714" s="98">
        <v>11.12716697420511</v>
      </c>
      <c r="R3714" s="98">
        <f t="shared" si="420"/>
        <v>20.063833790021036</v>
      </c>
      <c r="S3714" s="98">
        <f t="shared" si="417"/>
        <v>667.63001845230656</v>
      </c>
      <c r="T3714" s="101">
        <v>15.609919144672523</v>
      </c>
    </row>
    <row r="3715" spans="2:20" x14ac:dyDescent="0.2">
      <c r="B3715" s="100">
        <v>43815.583333333336</v>
      </c>
      <c r="C3715" s="98">
        <v>14.817297543419732</v>
      </c>
      <c r="D3715" s="98">
        <f t="shared" si="421"/>
        <v>11.636757408707547</v>
      </c>
      <c r="E3715" s="98">
        <v>157.72222222222223</v>
      </c>
      <c r="F3715" s="98">
        <f t="shared" si="419"/>
        <v>112.63136766975883</v>
      </c>
      <c r="G3715" s="98">
        <v>87383.95573671539</v>
      </c>
      <c r="H3715" s="98">
        <v>22.522026909722221</v>
      </c>
      <c r="I3715" s="98">
        <v>20528.285788888865</v>
      </c>
      <c r="J3715" s="98">
        <f t="shared" si="415"/>
        <v>135.2001953125</v>
      </c>
      <c r="K3715" s="98">
        <v>0</v>
      </c>
      <c r="L3715" s="98">
        <f t="shared" si="416"/>
        <v>381.84508342276513</v>
      </c>
      <c r="M3715" s="98">
        <f t="shared" si="418"/>
        <v>368.52719008867189</v>
      </c>
      <c r="N3715" s="98">
        <v>11244.723326009114</v>
      </c>
      <c r="O3715" s="98">
        <v>7383.998333333333</v>
      </c>
      <c r="P3715" s="98">
        <v>395.80038888889885</v>
      </c>
      <c r="Q3715" s="98">
        <v>13.955305466133739</v>
      </c>
      <c r="R3715" s="98">
        <f t="shared" si="420"/>
        <v>19.822413325729869</v>
      </c>
      <c r="S3715" s="98">
        <f t="shared" si="417"/>
        <v>837.31832796802428</v>
      </c>
      <c r="T3715" s="101">
        <v>15.500098862642481</v>
      </c>
    </row>
    <row r="3716" spans="2:20" x14ac:dyDescent="0.2">
      <c r="B3716" s="100">
        <v>43815.625</v>
      </c>
      <c r="C3716" s="98">
        <v>14.233106631437938</v>
      </c>
      <c r="D3716" s="98">
        <f t="shared" si="421"/>
        <v>11.601997333418756</v>
      </c>
      <c r="E3716" s="98">
        <v>101.03138888888888</v>
      </c>
      <c r="F3716" s="98">
        <f t="shared" si="419"/>
        <v>111.23265239198106</v>
      </c>
      <c r="G3716" s="98">
        <v>94807.133176103438</v>
      </c>
      <c r="H3716" s="98">
        <v>26.83634982638889</v>
      </c>
      <c r="I3716" s="98">
        <v>22059.491534722183</v>
      </c>
      <c r="J3716" s="98">
        <f t="shared" si="415"/>
        <v>74.195039062500001</v>
      </c>
      <c r="K3716" s="98">
        <v>0</v>
      </c>
      <c r="L3716" s="98">
        <f t="shared" si="416"/>
        <v>378.4322121128626</v>
      </c>
      <c r="M3716" s="98">
        <f t="shared" si="418"/>
        <v>368.7560040904346</v>
      </c>
      <c r="N3716" s="98">
        <v>10933.870812988282</v>
      </c>
      <c r="O3716" s="98">
        <v>7275.6766666666663</v>
      </c>
      <c r="P3716" s="98">
        <v>395.72382222223405</v>
      </c>
      <c r="Q3716" s="98">
        <v>17.291610109371444</v>
      </c>
      <c r="R3716" s="98">
        <f t="shared" si="420"/>
        <v>19.593920620263852</v>
      </c>
      <c r="S3716" s="98">
        <f t="shared" si="417"/>
        <v>1037.4966065622866</v>
      </c>
      <c r="T3716" s="101">
        <v>15.092365025654564</v>
      </c>
    </row>
    <row r="3717" spans="2:20" x14ac:dyDescent="0.2">
      <c r="B3717" s="100">
        <v>43815.666666666664</v>
      </c>
      <c r="C3717" s="98">
        <v>13.619439564175748</v>
      </c>
      <c r="D3717" s="98">
        <f t="shared" si="421"/>
        <v>11.589694264934744</v>
      </c>
      <c r="E3717" s="98">
        <v>140.56763888888889</v>
      </c>
      <c r="F3717" s="98">
        <f t="shared" si="419"/>
        <v>113.05888503086994</v>
      </c>
      <c r="G3717" s="98">
        <v>102220.26622221827</v>
      </c>
      <c r="H3717" s="98">
        <v>27.589865451388889</v>
      </c>
      <c r="I3717" s="98">
        <v>23578.835277777776</v>
      </c>
      <c r="J3717" s="98">
        <f t="shared" si="415"/>
        <v>112.97777343750001</v>
      </c>
      <c r="K3717" s="98">
        <v>0</v>
      </c>
      <c r="L3717" s="98">
        <f t="shared" si="416"/>
        <v>370.26623463647235</v>
      </c>
      <c r="M3717" s="98">
        <f t="shared" si="418"/>
        <v>368.61065981065849</v>
      </c>
      <c r="N3717" s="98">
        <v>10546.562041829427</v>
      </c>
      <c r="O3717" s="98">
        <v>7206.7524999999996</v>
      </c>
      <c r="P3717" s="98">
        <v>395.84281893003731</v>
      </c>
      <c r="Q3717" s="98">
        <v>25.576584293564988</v>
      </c>
      <c r="R3717" s="98">
        <f t="shared" si="420"/>
        <v>19.733873096199009</v>
      </c>
      <c r="S3717" s="98">
        <f t="shared" si="417"/>
        <v>1534.5950576138994</v>
      </c>
      <c r="T3717" s="101">
        <v>14.478696095605976</v>
      </c>
    </row>
    <row r="3718" spans="2:20" x14ac:dyDescent="0.2">
      <c r="B3718" s="100">
        <v>43815.708333333336</v>
      </c>
      <c r="C3718" s="98">
        <v>12.954568807422959</v>
      </c>
      <c r="D3718" s="98">
        <f t="shared" si="421"/>
        <v>11.571675748638425</v>
      </c>
      <c r="E3718" s="98">
        <v>89.85</v>
      </c>
      <c r="F3718" s="98">
        <f t="shared" si="419"/>
        <v>111.54299382716624</v>
      </c>
      <c r="G3718" s="98">
        <v>108815.3892962963</v>
      </c>
      <c r="H3718" s="98">
        <v>22.18937717013889</v>
      </c>
      <c r="I3718" s="98">
        <v>25124.730925926069</v>
      </c>
      <c r="J3718" s="98">
        <f t="shared" ref="J3718:J3781" si="422">E3718-H3718</f>
        <v>67.660622829861097</v>
      </c>
      <c r="K3718" s="98">
        <v>0</v>
      </c>
      <c r="L3718" s="98">
        <f t="shared" ref="L3718:L3781" si="423">P3718-Q3718</f>
        <v>371.16848755754944</v>
      </c>
      <c r="M3718" s="98">
        <f t="shared" si="418"/>
        <v>368.36188954548578</v>
      </c>
      <c r="N3718" s="98">
        <v>10078.022898763022</v>
      </c>
      <c r="O3718" s="98">
        <v>7181.6408333333329</v>
      </c>
      <c r="P3718" s="98">
        <v>395.81863425924547</v>
      </c>
      <c r="Q3718" s="98">
        <v>24.65014670169602</v>
      </c>
      <c r="R3718" s="98">
        <f t="shared" si="420"/>
        <v>19.989492319704027</v>
      </c>
      <c r="S3718" s="98">
        <f t="shared" ref="S3718:S3781" si="424">Q3718*60</f>
        <v>1479.0088021017611</v>
      </c>
      <c r="T3718" s="101">
        <v>13.804482282186962</v>
      </c>
    </row>
    <row r="3719" spans="2:20" x14ac:dyDescent="0.2">
      <c r="B3719" s="100">
        <v>43815.75</v>
      </c>
      <c r="C3719" s="98">
        <v>12.776915684277192</v>
      </c>
      <c r="D3719" s="98">
        <f t="shared" si="421"/>
        <v>11.554318415409568</v>
      </c>
      <c r="E3719" s="98">
        <v>136.84416666666667</v>
      </c>
      <c r="F3719" s="98">
        <f t="shared" si="419"/>
        <v>111.94961612654778</v>
      </c>
      <c r="G3719" s="98">
        <v>116999.70990028541</v>
      </c>
      <c r="H3719" s="98">
        <v>27.386512586805555</v>
      </c>
      <c r="I3719" s="98">
        <v>26655.4025</v>
      </c>
      <c r="J3719" s="98">
        <f t="shared" si="422"/>
        <v>109.45765407986111</v>
      </c>
      <c r="K3719" s="98">
        <v>0</v>
      </c>
      <c r="L3719" s="98">
        <f t="shared" si="423"/>
        <v>373.17007585184854</v>
      </c>
      <c r="M3719" s="98">
        <f t="shared" si="418"/>
        <v>368.32993483983859</v>
      </c>
      <c r="N3719" s="98">
        <v>9935.8517236328116</v>
      </c>
      <c r="O3719" s="98">
        <v>7177.2941666666666</v>
      </c>
      <c r="P3719" s="98">
        <v>395.91024691363174</v>
      </c>
      <c r="Q3719" s="98">
        <v>22.740171061783201</v>
      </c>
      <c r="R3719" s="98">
        <f t="shared" si="420"/>
        <v>20.032637868974799</v>
      </c>
      <c r="S3719" s="98">
        <f t="shared" si="424"/>
        <v>1364.4102637069921</v>
      </c>
      <c r="T3719" s="101">
        <v>13.380958308848138</v>
      </c>
    </row>
    <row r="3720" spans="2:20" x14ac:dyDescent="0.2">
      <c r="B3720" s="100">
        <v>43815.791666666664</v>
      </c>
      <c r="C3720" s="98">
        <v>12.673016014805373</v>
      </c>
      <c r="D3720" s="98">
        <f t="shared" si="421"/>
        <v>11.535377803913178</v>
      </c>
      <c r="E3720" s="98">
        <v>129.51738888887894</v>
      </c>
      <c r="F3720" s="98">
        <f t="shared" si="419"/>
        <v>113.51828047839923</v>
      </c>
      <c r="G3720" s="98">
        <v>123166.18150326345</v>
      </c>
      <c r="H3720" s="98">
        <v>24.210156250000001</v>
      </c>
      <c r="I3720" s="98">
        <v>28169.634696296245</v>
      </c>
      <c r="J3720" s="98">
        <f t="shared" si="422"/>
        <v>105.30723263887894</v>
      </c>
      <c r="K3720" s="98">
        <v>0</v>
      </c>
      <c r="L3720" s="98">
        <f t="shared" si="423"/>
        <v>371.89937760540181</v>
      </c>
      <c r="M3720" s="98">
        <f t="shared" si="418"/>
        <v>368.29777536123288</v>
      </c>
      <c r="N3720" s="98">
        <v>9867.7499055989592</v>
      </c>
      <c r="O3720" s="98">
        <v>7179.6850000000004</v>
      </c>
      <c r="P3720" s="98">
        <v>395.9681597222222</v>
      </c>
      <c r="Q3720" s="98">
        <v>24.068782116820415</v>
      </c>
      <c r="R3720" s="98">
        <f t="shared" si="420"/>
        <v>20.078956780450742</v>
      </c>
      <c r="S3720" s="98">
        <f t="shared" si="424"/>
        <v>1444.1269270092248</v>
      </c>
      <c r="T3720" s="101">
        <v>13.287783716519673</v>
      </c>
    </row>
    <row r="3721" spans="2:20" x14ac:dyDescent="0.2">
      <c r="B3721" s="100">
        <v>43815.833333333336</v>
      </c>
      <c r="C3721" s="98">
        <v>12.945592396877602</v>
      </c>
      <c r="D3721" s="98">
        <f t="shared" si="421"/>
        <v>11.527025298831246</v>
      </c>
      <c r="E3721" s="98">
        <v>90.451296296252139</v>
      </c>
      <c r="F3721" s="98">
        <f t="shared" si="419"/>
        <v>111.05271334876683</v>
      </c>
      <c r="G3721" s="98">
        <v>131363.85450733503</v>
      </c>
      <c r="H3721" s="98">
        <v>24.66169704861111</v>
      </c>
      <c r="I3721" s="98">
        <v>29691.858333333334</v>
      </c>
      <c r="J3721" s="98">
        <f t="shared" si="422"/>
        <v>65.789599247641036</v>
      </c>
      <c r="K3721" s="98">
        <v>0</v>
      </c>
      <c r="L3721" s="98">
        <f t="shared" si="423"/>
        <v>375.23990563457028</v>
      </c>
      <c r="M3721" s="98">
        <f t="shared" si="418"/>
        <v>368.30274079244208</v>
      </c>
      <c r="N3721" s="98">
        <v>10049.632082519531</v>
      </c>
      <c r="O3721" s="98">
        <v>7177.0625</v>
      </c>
      <c r="P3721" s="98">
        <v>395.88268518517413</v>
      </c>
      <c r="Q3721" s="98">
        <v>20.642779550603848</v>
      </c>
      <c r="R3721" s="98">
        <f t="shared" si="420"/>
        <v>20.074265268994235</v>
      </c>
      <c r="S3721" s="98">
        <f t="shared" si="424"/>
        <v>1238.5667730362309</v>
      </c>
      <c r="T3721" s="101">
        <v>13.320505919535774</v>
      </c>
    </row>
    <row r="3722" spans="2:20" x14ac:dyDescent="0.2">
      <c r="B3722" s="100">
        <v>43815.875</v>
      </c>
      <c r="C3722" s="98">
        <v>13.219900228359943</v>
      </c>
      <c r="D3722" s="98">
        <f t="shared" si="421"/>
        <v>11.52450339777665</v>
      </c>
      <c r="E3722" s="98">
        <v>154.85638888888889</v>
      </c>
      <c r="F3722" s="98">
        <f t="shared" si="419"/>
        <v>113.67147492284091</v>
      </c>
      <c r="G3722" s="98">
        <v>137681.96388888889</v>
      </c>
      <c r="H3722" s="98">
        <v>26.965125868055555</v>
      </c>
      <c r="I3722" s="98">
        <v>31189.767777777779</v>
      </c>
      <c r="J3722" s="98">
        <f t="shared" si="422"/>
        <v>127.89126302083334</v>
      </c>
      <c r="K3722" s="98">
        <v>0</v>
      </c>
      <c r="L3722" s="98">
        <f t="shared" si="423"/>
        <v>372.25499908556958</v>
      </c>
      <c r="M3722" s="98">
        <f t="shared" si="418"/>
        <v>368.35125166334245</v>
      </c>
      <c r="N3722" s="98">
        <v>10349.81536376953</v>
      </c>
      <c r="O3722" s="98">
        <v>7186.520833333333</v>
      </c>
      <c r="P3722" s="98">
        <v>395.85333333333335</v>
      </c>
      <c r="Q3722" s="98">
        <v>23.598334247763788</v>
      </c>
      <c r="R3722" s="98">
        <f t="shared" si="420"/>
        <v>20.025727943067558</v>
      </c>
      <c r="S3722" s="98">
        <f t="shared" si="424"/>
        <v>1415.9000548658273</v>
      </c>
      <c r="T3722" s="101">
        <v>13.608073612897035</v>
      </c>
    </row>
    <row r="3723" spans="2:20" x14ac:dyDescent="0.2">
      <c r="B3723" s="100">
        <v>43815.916666666664</v>
      </c>
      <c r="C3723" s="98">
        <v>13.27153407520718</v>
      </c>
      <c r="D3723" s="98">
        <f t="shared" si="421"/>
        <v>11.534397140427396</v>
      </c>
      <c r="E3723" s="98">
        <v>95.956388888888895</v>
      </c>
      <c r="F3723" s="98">
        <f t="shared" si="419"/>
        <v>112.34499344135946</v>
      </c>
      <c r="G3723" s="98">
        <v>145073.16035353343</v>
      </c>
      <c r="H3723" s="98">
        <v>21.473665364583333</v>
      </c>
      <c r="I3723" s="98">
        <v>32690.479074073846</v>
      </c>
      <c r="J3723" s="98">
        <f t="shared" si="422"/>
        <v>74.482723524305555</v>
      </c>
      <c r="K3723" s="98">
        <v>0</v>
      </c>
      <c r="L3723" s="98">
        <f t="shared" si="423"/>
        <v>373.50673988912257</v>
      </c>
      <c r="M3723" s="98">
        <f t="shared" si="418"/>
        <v>368.21922785009446</v>
      </c>
      <c r="N3723" s="98">
        <v>10391.226215820312</v>
      </c>
      <c r="O3723" s="98">
        <v>7183.72</v>
      </c>
      <c r="P3723" s="98">
        <v>395.9232407406966</v>
      </c>
      <c r="Q3723" s="98">
        <v>22.416500851574042</v>
      </c>
      <c r="R3723" s="98">
        <f t="shared" si="420"/>
        <v>20.15639593620778</v>
      </c>
      <c r="S3723" s="98">
        <f t="shared" si="424"/>
        <v>1344.9900510944426</v>
      </c>
      <c r="T3723" s="101">
        <v>14.038138756275099</v>
      </c>
    </row>
    <row r="3724" spans="2:20" x14ac:dyDescent="0.2">
      <c r="B3724" s="100">
        <v>43815.958333333336</v>
      </c>
      <c r="C3724" s="98">
        <v>12.946698445214166</v>
      </c>
      <c r="D3724" s="98">
        <f t="shared" si="421"/>
        <v>11.543039762291961</v>
      </c>
      <c r="E3724" s="98">
        <v>135.32749999999999</v>
      </c>
      <c r="F3724" s="98">
        <f t="shared" si="419"/>
        <v>114.26215779321127</v>
      </c>
      <c r="G3724" s="98">
        <v>152032.88151515165</v>
      </c>
      <c r="H3724" s="98">
        <v>26.887651909722223</v>
      </c>
      <c r="I3724" s="98">
        <v>34191.668055555558</v>
      </c>
      <c r="J3724" s="98">
        <f t="shared" si="422"/>
        <v>108.43984809027776</v>
      </c>
      <c r="K3724" s="98">
        <v>0</v>
      </c>
      <c r="L3724" s="98">
        <f t="shared" si="423"/>
        <v>370.43461580869223</v>
      </c>
      <c r="M3724" s="98">
        <f t="shared" si="418"/>
        <v>368.03028482631345</v>
      </c>
      <c r="N3724" s="98">
        <v>10063.266874186198</v>
      </c>
      <c r="O3724" s="98">
        <v>7176.274166666667</v>
      </c>
      <c r="P3724" s="98">
        <v>396.02916666666664</v>
      </c>
      <c r="Q3724" s="98">
        <v>25.594550857974422</v>
      </c>
      <c r="R3724" s="98">
        <f t="shared" si="420"/>
        <v>20.349409176036303</v>
      </c>
      <c r="S3724" s="98">
        <f t="shared" si="424"/>
        <v>1535.6730514784654</v>
      </c>
      <c r="T3724" s="101">
        <v>13.730924242221</v>
      </c>
    </row>
    <row r="3725" spans="2:20" x14ac:dyDescent="0.2">
      <c r="B3725" s="100">
        <v>43816</v>
      </c>
      <c r="C3725" s="98">
        <v>12.376658577692643</v>
      </c>
      <c r="D3725" s="98">
        <f t="shared" si="421"/>
        <v>11.55022729305623</v>
      </c>
      <c r="E3725" s="98">
        <v>83.357777777777784</v>
      </c>
      <c r="F3725" s="98">
        <f t="shared" si="419"/>
        <v>112.65111998456564</v>
      </c>
      <c r="G3725" s="98">
        <v>158331.73977777772</v>
      </c>
      <c r="H3725" s="98">
        <v>25.6962890625</v>
      </c>
      <c r="I3725" s="98">
        <v>35680.476444444466</v>
      </c>
      <c r="J3725" s="98">
        <f t="shared" si="422"/>
        <v>57.661488715277784</v>
      </c>
      <c r="K3725" s="98">
        <v>0</v>
      </c>
      <c r="L3725" s="98">
        <f t="shared" si="423"/>
        <v>374.00988113408289</v>
      </c>
      <c r="M3725" s="98">
        <f t="shared" si="418"/>
        <v>368.1106229845646</v>
      </c>
      <c r="N3725" s="98">
        <v>9681.9255574544277</v>
      </c>
      <c r="O3725" s="98">
        <v>7171.4783333333335</v>
      </c>
      <c r="P3725" s="98">
        <v>395.63877777778026</v>
      </c>
      <c r="Q3725" s="98">
        <v>21.628896643697388</v>
      </c>
      <c r="R3725" s="98">
        <f t="shared" si="420"/>
        <v>20.27206021531703</v>
      </c>
      <c r="S3725" s="98">
        <f t="shared" si="424"/>
        <v>1297.7337986218433</v>
      </c>
      <c r="T3725" s="101">
        <v>13.187376115322113</v>
      </c>
    </row>
    <row r="3726" spans="2:20" x14ac:dyDescent="0.2">
      <c r="B3726" s="100">
        <v>43816.041666666664</v>
      </c>
      <c r="C3726" s="98">
        <v>10.687697543431939</v>
      </c>
      <c r="D3726" s="98">
        <f t="shared" si="421"/>
        <v>11.558875769962375</v>
      </c>
      <c r="E3726" s="98">
        <v>133.76238888887895</v>
      </c>
      <c r="F3726" s="98">
        <f t="shared" si="419"/>
        <v>113.22049614197262</v>
      </c>
      <c r="G3726" s="98">
        <v>6127.284477121565</v>
      </c>
      <c r="H3726" s="98">
        <v>22.679806857638887</v>
      </c>
      <c r="I3726" s="98">
        <v>712.41138888888884</v>
      </c>
      <c r="J3726" s="98">
        <f t="shared" si="422"/>
        <v>111.08258203124007</v>
      </c>
      <c r="K3726" s="98">
        <v>0</v>
      </c>
      <c r="L3726" s="98">
        <f t="shared" si="423"/>
        <v>373.2941959661494</v>
      </c>
      <c r="M3726" s="98">
        <f t="shared" si="418"/>
        <v>367.99870640789362</v>
      </c>
      <c r="N3726" s="98">
        <v>8660.1448763020835</v>
      </c>
      <c r="O3726" s="98">
        <v>7157.5491666666667</v>
      </c>
      <c r="P3726" s="98">
        <v>395.63175925924548</v>
      </c>
      <c r="Q3726" s="98">
        <v>22.337563293096093</v>
      </c>
      <c r="R3726" s="98">
        <f t="shared" si="420"/>
        <v>20.373614909271819</v>
      </c>
      <c r="S3726" s="98">
        <f t="shared" si="424"/>
        <v>1340.2537975857656</v>
      </c>
      <c r="T3726" s="101">
        <v>12.18964757654402</v>
      </c>
    </row>
    <row r="3727" spans="2:20" x14ac:dyDescent="0.2">
      <c r="B3727" s="100">
        <v>43816.083333333336</v>
      </c>
      <c r="C3727" s="98">
        <v>9.1809307160196152</v>
      </c>
      <c r="D3727" s="98">
        <f t="shared" si="421"/>
        <v>11.566075480591971</v>
      </c>
      <c r="E3727" s="98">
        <v>120.05062962960452</v>
      </c>
      <c r="F3727" s="98">
        <f t="shared" si="419"/>
        <v>114.36654089505799</v>
      </c>
      <c r="G3727" s="98">
        <v>10636.429287439452</v>
      </c>
      <c r="H3727" s="98">
        <v>26.861675347222221</v>
      </c>
      <c r="I3727" s="98">
        <v>2146.7858333333334</v>
      </c>
      <c r="J3727" s="98">
        <f t="shared" si="422"/>
        <v>93.188954282382298</v>
      </c>
      <c r="K3727" s="98">
        <v>0</v>
      </c>
      <c r="L3727" s="98">
        <f t="shared" si="423"/>
        <v>374.55794599290937</v>
      </c>
      <c r="M3727" s="98">
        <f t="shared" si="418"/>
        <v>367.98098891374525</v>
      </c>
      <c r="N3727" s="98">
        <v>7553.8426151529948</v>
      </c>
      <c r="O3727" s="98">
        <v>7152.2416666666668</v>
      </c>
      <c r="P3727" s="98">
        <v>396.02842592592043</v>
      </c>
      <c r="Q3727" s="98">
        <v>21.470479933011035</v>
      </c>
      <c r="R3727" s="98">
        <f t="shared" si="420"/>
        <v>20.399947372555705</v>
      </c>
      <c r="S3727" s="98">
        <f t="shared" si="424"/>
        <v>1288.2287959806622</v>
      </c>
      <c r="T3727" s="101">
        <v>10.331090637312995</v>
      </c>
    </row>
    <row r="3728" spans="2:20" x14ac:dyDescent="0.2">
      <c r="B3728" s="100">
        <v>43816.125</v>
      </c>
      <c r="C3728" s="98">
        <v>7.8008667302744774</v>
      </c>
      <c r="D3728" s="98">
        <f t="shared" si="421"/>
        <v>11.56658608852662</v>
      </c>
      <c r="E3728" s="98">
        <v>91.693958333333327</v>
      </c>
      <c r="F3728" s="98">
        <f t="shared" si="419"/>
        <v>111.98228838734379</v>
      </c>
      <c r="G3728" s="98">
        <v>18547.391762452127</v>
      </c>
      <c r="H3728" s="98">
        <v>22.015169270833333</v>
      </c>
      <c r="I3728" s="98">
        <v>3638.9431111112322</v>
      </c>
      <c r="J3728" s="98">
        <f t="shared" si="422"/>
        <v>69.678789062499987</v>
      </c>
      <c r="K3728" s="98">
        <v>0</v>
      </c>
      <c r="L3728" s="98">
        <f t="shared" si="423"/>
        <v>372.61288568111343</v>
      </c>
      <c r="M3728" s="98">
        <f t="shared" si="418"/>
        <v>367.9582888307109</v>
      </c>
      <c r="N3728" s="98">
        <v>6660.5982267252602</v>
      </c>
      <c r="O3728" s="98">
        <v>7150.5825000000004</v>
      </c>
      <c r="P3728" s="98">
        <v>395.45074074069657</v>
      </c>
      <c r="Q3728" s="98">
        <v>22.837855059583156</v>
      </c>
      <c r="R3728" s="98">
        <f t="shared" si="420"/>
        <v>20.393402856822448</v>
      </c>
      <c r="S3728" s="98">
        <f t="shared" si="424"/>
        <v>1370.2713035749894</v>
      </c>
      <c r="T3728" s="101">
        <v>9.019483352690715</v>
      </c>
    </row>
    <row r="3729" spans="2:20" x14ac:dyDescent="0.2">
      <c r="B3729" s="100">
        <v>43816.166666666664</v>
      </c>
      <c r="C3729" s="98">
        <v>6.9652966542772221</v>
      </c>
      <c r="D3729" s="98">
        <f t="shared" si="421"/>
        <v>11.56210586046017</v>
      </c>
      <c r="E3729" s="98">
        <v>141.45027777777779</v>
      </c>
      <c r="F3729" s="98">
        <f t="shared" si="419"/>
        <v>114.00278221450246</v>
      </c>
      <c r="G3729" s="98">
        <v>24401.880555555555</v>
      </c>
      <c r="H3729" s="98">
        <v>26.155034722222222</v>
      </c>
      <c r="I3729" s="98">
        <v>5140.8972072071501</v>
      </c>
      <c r="J3729" s="98">
        <f t="shared" si="422"/>
        <v>115.29524305555556</v>
      </c>
      <c r="K3729" s="98">
        <v>0</v>
      </c>
      <c r="L3729" s="98">
        <f t="shared" si="423"/>
        <v>370.95674382037998</v>
      </c>
      <c r="M3729" s="98">
        <f t="shared" si="418"/>
        <v>367.71068227381687</v>
      </c>
      <c r="N3729" s="98">
        <v>6046.1988566080727</v>
      </c>
      <c r="O3729" s="98">
        <v>7151.0550000000003</v>
      </c>
      <c r="P3729" s="98">
        <v>395.77749999999997</v>
      </c>
      <c r="Q3729" s="98">
        <v>24.820756179619995</v>
      </c>
      <c r="R3729" s="98">
        <f t="shared" si="420"/>
        <v>20.626661419888347</v>
      </c>
      <c r="S3729" s="98">
        <f t="shared" si="424"/>
        <v>1489.2453707771997</v>
      </c>
      <c r="T3729" s="101">
        <v>7.8276959159230399</v>
      </c>
    </row>
    <row r="3730" spans="2:20" x14ac:dyDescent="0.2">
      <c r="B3730" s="100">
        <v>43816.208333333336</v>
      </c>
      <c r="C3730" s="98">
        <v>6.4355296480515323</v>
      </c>
      <c r="D3730" s="98">
        <f t="shared" si="421"/>
        <v>11.563616146177237</v>
      </c>
      <c r="E3730" s="98">
        <v>95.421388888888885</v>
      </c>
      <c r="F3730" s="98">
        <f t="shared" si="419"/>
        <v>112.48248128857652</v>
      </c>
      <c r="G3730" s="98">
        <v>31558.34731800768</v>
      </c>
      <c r="H3730" s="98">
        <v>26.857888454861111</v>
      </c>
      <c r="I3730" s="98">
        <v>6622.8330555555558</v>
      </c>
      <c r="J3730" s="98">
        <f t="shared" si="422"/>
        <v>68.563500434027773</v>
      </c>
      <c r="K3730" s="98">
        <v>0</v>
      </c>
      <c r="L3730" s="98">
        <f t="shared" si="423"/>
        <v>376.93715168542747</v>
      </c>
      <c r="M3730" s="98">
        <f t="shared" si="418"/>
        <v>367.84401588650286</v>
      </c>
      <c r="N3730" s="98">
        <v>5694.2610249837244</v>
      </c>
      <c r="O3730" s="98">
        <v>7156.9449999999997</v>
      </c>
      <c r="P3730" s="98">
        <v>395.85064814814262</v>
      </c>
      <c r="Q3730" s="98">
        <v>18.91349646271517</v>
      </c>
      <c r="R3730" s="98">
        <f t="shared" si="420"/>
        <v>20.503493702263892</v>
      </c>
      <c r="S3730" s="98">
        <f t="shared" si="424"/>
        <v>1134.8097877629102</v>
      </c>
      <c r="T3730" s="101">
        <v>7.2823468818096444</v>
      </c>
    </row>
    <row r="3731" spans="2:20" x14ac:dyDescent="0.2">
      <c r="B3731" s="100">
        <v>43816.25</v>
      </c>
      <c r="C3731" s="98">
        <v>6.2044915603711788</v>
      </c>
      <c r="D3731" s="98">
        <f t="shared" si="421"/>
        <v>11.566212220795606</v>
      </c>
      <c r="E3731" s="98">
        <v>137.77944444444444</v>
      </c>
      <c r="F3731" s="98">
        <f t="shared" si="419"/>
        <v>114.72851138116913</v>
      </c>
      <c r="G3731" s="98">
        <v>38311.932407406435</v>
      </c>
      <c r="H3731" s="98">
        <v>21.621940104166665</v>
      </c>
      <c r="I3731" s="98">
        <v>8134.7068444449287</v>
      </c>
      <c r="J3731" s="98">
        <f t="shared" si="422"/>
        <v>116.15750434027777</v>
      </c>
      <c r="K3731" s="98">
        <v>0</v>
      </c>
      <c r="L3731" s="98">
        <f t="shared" si="423"/>
        <v>372.52562812843513</v>
      </c>
      <c r="M3731" s="98">
        <f t="shared" si="418"/>
        <v>367.86490551913795</v>
      </c>
      <c r="N3731" s="98">
        <v>5739.6139945475261</v>
      </c>
      <c r="O3731" s="98">
        <v>7154.8883333333333</v>
      </c>
      <c r="P3731" s="98">
        <v>395.9997222222222</v>
      </c>
      <c r="Q3731" s="98">
        <v>23.47409409378707</v>
      </c>
      <c r="R3731" s="98">
        <f t="shared" si="420"/>
        <v>20.481660782591785</v>
      </c>
      <c r="S3731" s="98">
        <f t="shared" si="424"/>
        <v>1408.4456456272242</v>
      </c>
      <c r="T3731" s="101">
        <v>7.1842738172836835</v>
      </c>
    </row>
    <row r="3732" spans="2:20" x14ac:dyDescent="0.2">
      <c r="B3732" s="100">
        <v>43816.291666666664</v>
      </c>
      <c r="C3732" s="98">
        <v>6.469990803041922</v>
      </c>
      <c r="D3732" s="98">
        <f t="shared" si="421"/>
        <v>11.573796795408024</v>
      </c>
      <c r="E3732" s="98">
        <v>82.515000000000001</v>
      </c>
      <c r="F3732" s="98">
        <f t="shared" si="419"/>
        <v>113.64560050153948</v>
      </c>
      <c r="G3732" s="98">
        <v>44769.888999999894</v>
      </c>
      <c r="H3732" s="98">
        <v>27.433333333333334</v>
      </c>
      <c r="I3732" s="98">
        <v>9650</v>
      </c>
      <c r="J3732" s="98">
        <f t="shared" si="422"/>
        <v>55.081666666666663</v>
      </c>
      <c r="K3732" s="98">
        <v>0</v>
      </c>
      <c r="L3732" s="98">
        <f t="shared" si="423"/>
        <v>376.93459421984852</v>
      </c>
      <c r="M3732" s="98">
        <f t="shared" si="418"/>
        <v>367.87320702669831</v>
      </c>
      <c r="N3732" s="98">
        <v>5895.0945170084633</v>
      </c>
      <c r="O3732" s="98">
        <v>7158.9458333333332</v>
      </c>
      <c r="P3732" s="98">
        <v>395.34157407409617</v>
      </c>
      <c r="Q3732" s="98">
        <v>18.406979854247638</v>
      </c>
      <c r="R3732" s="98">
        <f t="shared" si="420"/>
        <v>20.436200710217644</v>
      </c>
      <c r="S3732" s="98">
        <f t="shared" si="424"/>
        <v>1104.4187912548582</v>
      </c>
      <c r="T3732" s="101">
        <v>7.351788053853153</v>
      </c>
    </row>
    <row r="3733" spans="2:20" x14ac:dyDescent="0.2">
      <c r="B3733" s="100">
        <v>43816.333333333336</v>
      </c>
      <c r="C3733" s="98">
        <v>7.7989241792592736</v>
      </c>
      <c r="D3733" s="98">
        <f t="shared" si="421"/>
        <v>11.580206171192188</v>
      </c>
      <c r="E3733" s="98">
        <v>133.16833333333332</v>
      </c>
      <c r="F3733" s="98">
        <f t="shared" si="419"/>
        <v>114.51935050153948</v>
      </c>
      <c r="G3733" s="98">
        <v>52517.996618354322</v>
      </c>
      <c r="H3733" s="98">
        <v>24.265440538194444</v>
      </c>
      <c r="I3733" s="98">
        <v>11175.78066111087</v>
      </c>
      <c r="J3733" s="98">
        <f t="shared" si="422"/>
        <v>108.90289279513888</v>
      </c>
      <c r="K3733" s="98">
        <v>0</v>
      </c>
      <c r="L3733" s="98">
        <f t="shared" si="423"/>
        <v>370.78712416407546</v>
      </c>
      <c r="M3733" s="98">
        <f t="shared" si="418"/>
        <v>367.83106623779639</v>
      </c>
      <c r="N3733" s="98">
        <v>6649.4227298990882</v>
      </c>
      <c r="O3733" s="98">
        <v>7156.9491666666663</v>
      </c>
      <c r="P3733" s="98">
        <v>395.64458333334159</v>
      </c>
      <c r="Q3733" s="98">
        <v>24.857459169266125</v>
      </c>
      <c r="R3733" s="98">
        <f t="shared" si="420"/>
        <v>20.485767553644532</v>
      </c>
      <c r="S3733" s="98">
        <f t="shared" si="424"/>
        <v>1491.4475501559675</v>
      </c>
      <c r="T3733" s="101">
        <v>8.0865160740730868</v>
      </c>
    </row>
    <row r="3734" spans="2:20" x14ac:dyDescent="0.2">
      <c r="B3734" s="100">
        <v>43816.375</v>
      </c>
      <c r="C3734" s="98">
        <v>11.489300217120521</v>
      </c>
      <c r="D3734" s="98">
        <f t="shared" si="421"/>
        <v>11.598431151079426</v>
      </c>
      <c r="E3734" s="98">
        <v>105.28777777777778</v>
      </c>
      <c r="F3734" s="98">
        <f t="shared" si="419"/>
        <v>115.32284972993502</v>
      </c>
      <c r="G3734" s="98">
        <v>58261.203418803874</v>
      </c>
      <c r="H3734" s="98">
        <v>24.96296657986111</v>
      </c>
      <c r="I3734" s="98">
        <v>12712.427530864212</v>
      </c>
      <c r="J3734" s="98">
        <f t="shared" si="422"/>
        <v>80.324811197916659</v>
      </c>
      <c r="K3734" s="98">
        <v>0</v>
      </c>
      <c r="L3734" s="98">
        <f t="shared" si="423"/>
        <v>374.1730630527851</v>
      </c>
      <c r="M3734" s="98">
        <f t="shared" si="418"/>
        <v>367.79428639360822</v>
      </c>
      <c r="N3734" s="98">
        <v>9148.7565348307289</v>
      </c>
      <c r="O3734" s="98">
        <v>7163.2408333333333</v>
      </c>
      <c r="P3734" s="98">
        <v>395.91472222222222</v>
      </c>
      <c r="Q3734" s="98">
        <v>21.741659169437156</v>
      </c>
      <c r="R3734" s="98">
        <f t="shared" si="420"/>
        <v>20.526525021287615</v>
      </c>
      <c r="S3734" s="98">
        <f t="shared" si="424"/>
        <v>1304.4995501662293</v>
      </c>
      <c r="T3734" s="101">
        <v>10.618354972998301</v>
      </c>
    </row>
    <row r="3735" spans="2:20" x14ac:dyDescent="0.2">
      <c r="B3735" s="100">
        <v>43816.416666666664</v>
      </c>
      <c r="C3735" s="98">
        <v>14.778306034230109</v>
      </c>
      <c r="D3735" s="98">
        <f t="shared" si="421"/>
        <v>11.621285152238501</v>
      </c>
      <c r="E3735" s="98">
        <v>87.645055555552247</v>
      </c>
      <c r="F3735" s="98">
        <f t="shared" si="419"/>
        <v>113.36527488425561</v>
      </c>
      <c r="G3735" s="98">
        <v>65393.157602338659</v>
      </c>
      <c r="H3735" s="98">
        <v>27.385221354166667</v>
      </c>
      <c r="I3735" s="98">
        <v>14232.654166666667</v>
      </c>
      <c r="J3735" s="98">
        <f t="shared" si="422"/>
        <v>60.25983420138558</v>
      </c>
      <c r="K3735" s="98">
        <v>0</v>
      </c>
      <c r="L3735" s="98">
        <f t="shared" si="423"/>
        <v>373.99885800239525</v>
      </c>
      <c r="M3735" s="98">
        <f t="shared" si="418"/>
        <v>367.67468299258775</v>
      </c>
      <c r="N3735" s="98">
        <v>11378.503934733073</v>
      </c>
      <c r="O3735" s="98">
        <v>7421.6308333333336</v>
      </c>
      <c r="P3735" s="98">
        <v>396.07171296296019</v>
      </c>
      <c r="Q3735" s="98">
        <v>22.072854960564939</v>
      </c>
      <c r="R3735" s="98">
        <f t="shared" si="420"/>
        <v>20.642577110579584</v>
      </c>
      <c r="S3735" s="98">
        <f t="shared" si="424"/>
        <v>1324.3712976338963</v>
      </c>
      <c r="T3735" s="101">
        <v>14.299083010456654</v>
      </c>
    </row>
    <row r="3736" spans="2:20" x14ac:dyDescent="0.2">
      <c r="B3736" s="100">
        <v>43816.458333333336</v>
      </c>
      <c r="C3736" s="98">
        <v>15.442756755051928</v>
      </c>
      <c r="D3736" s="98">
        <f t="shared" si="421"/>
        <v>11.640970367717129</v>
      </c>
      <c r="E3736" s="98">
        <v>133.54305555555555</v>
      </c>
      <c r="F3736" s="98">
        <f t="shared" si="419"/>
        <v>115.23353105709488</v>
      </c>
      <c r="G3736" s="98">
        <v>70958.108911111747</v>
      </c>
      <c r="H3736" s="98">
        <v>21.747243923611112</v>
      </c>
      <c r="I3736" s="98">
        <v>15758.436022222422</v>
      </c>
      <c r="J3736" s="98">
        <f t="shared" si="422"/>
        <v>111.79581163194445</v>
      </c>
      <c r="K3736" s="98">
        <v>0</v>
      </c>
      <c r="L3736" s="98">
        <f t="shared" si="423"/>
        <v>372.57516209394339</v>
      </c>
      <c r="M3736" s="98">
        <f t="shared" si="418"/>
        <v>374.68419911940168</v>
      </c>
      <c r="N3736" s="98">
        <v>11766.970074869792</v>
      </c>
      <c r="O3736" s="98">
        <v>7658.03</v>
      </c>
      <c r="P3736" s="98">
        <v>395.61740740742948</v>
      </c>
      <c r="Q3736" s="98">
        <v>23.04224531348607</v>
      </c>
      <c r="R3736" s="98">
        <f t="shared" si="420"/>
        <v>21.108767002285486</v>
      </c>
      <c r="S3736" s="98">
        <f t="shared" si="424"/>
        <v>1382.5347188091641</v>
      </c>
      <c r="T3736" s="101">
        <v>15.745346408845442</v>
      </c>
    </row>
    <row r="3737" spans="2:20" x14ac:dyDescent="0.2">
      <c r="B3737" s="100">
        <v>43816.5</v>
      </c>
      <c r="C3737" s="98">
        <v>15.521494053522668</v>
      </c>
      <c r="D3737" s="98">
        <f t="shared" si="421"/>
        <v>11.658914993265471</v>
      </c>
      <c r="E3737" s="98">
        <v>92.624027777777783</v>
      </c>
      <c r="F3737" s="98">
        <f t="shared" si="419"/>
        <v>115.07643036265044</v>
      </c>
      <c r="G3737" s="98">
        <v>77671.002046783105</v>
      </c>
      <c r="H3737" s="98">
        <v>27.475466579861113</v>
      </c>
      <c r="I3737" s="98">
        <v>17283.606111111112</v>
      </c>
      <c r="J3737" s="98">
        <f t="shared" si="422"/>
        <v>65.148561197916678</v>
      </c>
      <c r="K3737" s="98">
        <v>0</v>
      </c>
      <c r="L3737" s="98">
        <f t="shared" si="423"/>
        <v>377.22458091258795</v>
      </c>
      <c r="M3737" s="98">
        <f t="shared" si="418"/>
        <v>374.30412615136839</v>
      </c>
      <c r="N3737" s="98">
        <v>11679.302092285156</v>
      </c>
      <c r="O3737" s="98">
        <v>7601.2233333333334</v>
      </c>
      <c r="P3737" s="98">
        <v>395.98534050180473</v>
      </c>
      <c r="Q3737" s="98">
        <v>18.760759589216775</v>
      </c>
      <c r="R3737" s="98">
        <f t="shared" si="420"/>
        <v>21.501126331384146</v>
      </c>
      <c r="S3737" s="98">
        <f t="shared" si="424"/>
        <v>1125.6455753530065</v>
      </c>
      <c r="T3737" s="101">
        <v>15.838397732825898</v>
      </c>
    </row>
    <row r="3738" spans="2:20" x14ac:dyDescent="0.2">
      <c r="B3738" s="100">
        <v>43816.541666666664</v>
      </c>
      <c r="C3738" s="98">
        <v>15.08188461686381</v>
      </c>
      <c r="D3738" s="98">
        <f t="shared" si="421"/>
        <v>11.653841561683608</v>
      </c>
      <c r="E3738" s="98">
        <v>131.41722222222222</v>
      </c>
      <c r="F3738" s="98">
        <f t="shared" si="419"/>
        <v>116.74336323302082</v>
      </c>
      <c r="G3738" s="98">
        <v>84237.529302830168</v>
      </c>
      <c r="H3738" s="98">
        <v>26.468912760416668</v>
      </c>
      <c r="I3738" s="98">
        <v>18814.583550000043</v>
      </c>
      <c r="J3738" s="98">
        <f t="shared" si="422"/>
        <v>104.94830946180555</v>
      </c>
      <c r="K3738" s="98">
        <v>0</v>
      </c>
      <c r="L3738" s="98">
        <f t="shared" si="423"/>
        <v>373.68027691491358</v>
      </c>
      <c r="M3738" s="98">
        <f t="shared" si="418"/>
        <v>373.85357597391265</v>
      </c>
      <c r="N3738" s="98">
        <v>11479.30047281901</v>
      </c>
      <c r="O3738" s="98">
        <v>7461.3283333333329</v>
      </c>
      <c r="P3738" s="98">
        <v>395.85444444444443</v>
      </c>
      <c r="Q3738" s="98">
        <v>22.174167529530823</v>
      </c>
      <c r="R3738" s="98">
        <f t="shared" si="420"/>
        <v>21.961418021189385</v>
      </c>
      <c r="S3738" s="98">
        <f t="shared" si="424"/>
        <v>1330.4500517718493</v>
      </c>
      <c r="T3738" s="101">
        <v>15.871294382825727</v>
      </c>
    </row>
    <row r="3739" spans="2:20" x14ac:dyDescent="0.2">
      <c r="B3739" s="100">
        <v>43816.583333333336</v>
      </c>
      <c r="C3739" s="98">
        <v>14.450539592872891</v>
      </c>
      <c r="D3739" s="98">
        <f t="shared" si="421"/>
        <v>11.638559980410825</v>
      </c>
      <c r="E3739" s="98">
        <v>85.034722222222229</v>
      </c>
      <c r="F3739" s="98">
        <f t="shared" si="419"/>
        <v>113.7147173996875</v>
      </c>
      <c r="G3739" s="98">
        <v>90614.537962962771</v>
      </c>
      <c r="H3739" s="98">
        <v>23.469379340277779</v>
      </c>
      <c r="I3739" s="98">
        <v>20368.248373015456</v>
      </c>
      <c r="J3739" s="98">
        <f t="shared" si="422"/>
        <v>61.565342881944446</v>
      </c>
      <c r="K3739" s="98">
        <v>0</v>
      </c>
      <c r="L3739" s="98">
        <f t="shared" si="423"/>
        <v>374.08677460541202</v>
      </c>
      <c r="M3739" s="98">
        <f t="shared" ref="M3739:M3802" si="425">AVERAGE(L3716:L3739)</f>
        <v>373.5303131065229</v>
      </c>
      <c r="N3739" s="98">
        <v>11178.429860839844</v>
      </c>
      <c r="O3739" s="98">
        <v>7330.751666666667</v>
      </c>
      <c r="P3739" s="98">
        <v>395.88467592592866</v>
      </c>
      <c r="Q3739" s="98">
        <v>21.797901320516637</v>
      </c>
      <c r="R3739" s="98">
        <f t="shared" si="420"/>
        <v>22.288192848455338</v>
      </c>
      <c r="S3739" s="98">
        <f t="shared" si="424"/>
        <v>1307.8740792309982</v>
      </c>
      <c r="T3739" s="101">
        <v>15.429447496080408</v>
      </c>
    </row>
    <row r="3740" spans="2:20" x14ac:dyDescent="0.2">
      <c r="B3740" s="100">
        <v>43816.625</v>
      </c>
      <c r="C3740" s="98">
        <v>14.265370800406155</v>
      </c>
      <c r="D3740" s="98">
        <f t="shared" si="421"/>
        <v>11.639904320784503</v>
      </c>
      <c r="E3740" s="98">
        <v>140.43833333333333</v>
      </c>
      <c r="F3740" s="98">
        <f t="shared" si="419"/>
        <v>115.35667341820601</v>
      </c>
      <c r="G3740" s="98">
        <v>98795.329629627071</v>
      </c>
      <c r="H3740" s="98">
        <v>27.912934027777776</v>
      </c>
      <c r="I3740" s="98">
        <v>21913.66138888889</v>
      </c>
      <c r="J3740" s="98">
        <f t="shared" si="422"/>
        <v>112.52539930555555</v>
      </c>
      <c r="K3740" s="98">
        <v>0</v>
      </c>
      <c r="L3740" s="98">
        <f t="shared" si="423"/>
        <v>376.10492481199822</v>
      </c>
      <c r="M3740" s="98">
        <f t="shared" si="425"/>
        <v>373.43334280232017</v>
      </c>
      <c r="N3740" s="98">
        <v>11149.605019531249</v>
      </c>
      <c r="O3740" s="98">
        <v>7301.7758333333331</v>
      </c>
      <c r="P3740" s="98">
        <v>395.79916666666668</v>
      </c>
      <c r="Q3740" s="98">
        <v>19.694241854668491</v>
      </c>
      <c r="R3740" s="98">
        <f t="shared" si="420"/>
        <v>22.388302504509383</v>
      </c>
      <c r="S3740" s="98">
        <f t="shared" si="424"/>
        <v>1181.6545112801095</v>
      </c>
      <c r="T3740" s="101">
        <v>15.117534171759358</v>
      </c>
    </row>
    <row r="3741" spans="2:20" x14ac:dyDescent="0.2">
      <c r="B3741" s="100">
        <v>43816.666666666664</v>
      </c>
      <c r="C3741" s="98">
        <v>13.610863348642985</v>
      </c>
      <c r="D3741" s="98">
        <f t="shared" si="421"/>
        <v>11.639546978470635</v>
      </c>
      <c r="E3741" s="98">
        <v>123.45978395062188</v>
      </c>
      <c r="F3741" s="98">
        <f t="shared" ref="F3741:F3804" si="426">AVERAGE(E3718:E3741)</f>
        <v>114.64384612911158</v>
      </c>
      <c r="G3741" s="98">
        <v>104916.73444444445</v>
      </c>
      <c r="H3741" s="98">
        <v>23.199697989005571</v>
      </c>
      <c r="I3741" s="98">
        <v>23464.810344444399</v>
      </c>
      <c r="J3741" s="98">
        <f t="shared" si="422"/>
        <v>100.26008596161631</v>
      </c>
      <c r="K3741" s="98">
        <v>0</v>
      </c>
      <c r="L3741" s="98">
        <f t="shared" si="423"/>
        <v>369.39144808452994</v>
      </c>
      <c r="M3741" s="98">
        <f t="shared" si="425"/>
        <v>373.39689336265593</v>
      </c>
      <c r="N3741" s="98">
        <v>10707.973880208334</v>
      </c>
      <c r="O3741" s="98">
        <v>7185.9849999999997</v>
      </c>
      <c r="P3741" s="98">
        <v>396.10407407409616</v>
      </c>
      <c r="Q3741" s="98">
        <v>26.712625989566245</v>
      </c>
      <c r="R3741" s="98">
        <f t="shared" ref="R3741:R3804" si="427">AVERAGE(Q3718:Q3741)</f>
        <v>22.435637575176113</v>
      </c>
      <c r="S3741" s="98">
        <f t="shared" si="424"/>
        <v>1602.7575593739748</v>
      </c>
      <c r="T3741" s="101">
        <v>14.81141597562366</v>
      </c>
    </row>
    <row r="3742" spans="2:20" x14ac:dyDescent="0.2">
      <c r="B3742" s="100">
        <v>43816.708333333336</v>
      </c>
      <c r="C3742" s="98">
        <v>12.9742761829163</v>
      </c>
      <c r="D3742" s="98">
        <f t="shared" si="421"/>
        <v>11.640368119116195</v>
      </c>
      <c r="E3742" s="98">
        <v>100.00388888888889</v>
      </c>
      <c r="F3742" s="98">
        <f t="shared" si="426"/>
        <v>115.06692483281529</v>
      </c>
      <c r="G3742" s="98">
        <v>113262.33643411292</v>
      </c>
      <c r="H3742" s="98">
        <v>29.173285590277779</v>
      </c>
      <c r="I3742" s="98">
        <v>25104.60361111111</v>
      </c>
      <c r="J3742" s="98">
        <f t="shared" si="422"/>
        <v>70.830603298611123</v>
      </c>
      <c r="K3742" s="98">
        <v>1.8156887053781086</v>
      </c>
      <c r="L3742" s="98">
        <f t="shared" si="423"/>
        <v>376.52026312790809</v>
      </c>
      <c r="M3742" s="98">
        <f t="shared" si="425"/>
        <v>373.61988401142088</v>
      </c>
      <c r="N3742" s="98">
        <v>10175.998388671875</v>
      </c>
      <c r="O3742" s="98">
        <v>7157.8783333333331</v>
      </c>
      <c r="P3742" s="98">
        <v>395.98611111111109</v>
      </c>
      <c r="Q3742" s="98">
        <v>19.465847983203002</v>
      </c>
      <c r="R3742" s="98">
        <f t="shared" si="427"/>
        <v>22.219625128572236</v>
      </c>
      <c r="S3742" s="98">
        <f t="shared" si="424"/>
        <v>1167.9508789921802</v>
      </c>
      <c r="T3742" s="101">
        <v>13.959776883179373</v>
      </c>
    </row>
    <row r="3743" spans="2:20" x14ac:dyDescent="0.2">
      <c r="B3743" s="100">
        <v>43816.75</v>
      </c>
      <c r="C3743" s="98">
        <v>12.978761797172353</v>
      </c>
      <c r="D3743" s="98">
        <f t="shared" si="421"/>
        <v>11.648778373820159</v>
      </c>
      <c r="E3743" s="98">
        <v>155.54361111111112</v>
      </c>
      <c r="F3743" s="98">
        <f t="shared" si="426"/>
        <v>115.84606835133381</v>
      </c>
      <c r="G3743" s="98">
        <v>119691.46111111112</v>
      </c>
      <c r="H3743" s="98">
        <v>29.66796875</v>
      </c>
      <c r="I3743" s="98">
        <v>26749.763718518512</v>
      </c>
      <c r="J3743" s="98">
        <f t="shared" si="422"/>
        <v>125.87564236111112</v>
      </c>
      <c r="K3743" s="98">
        <v>2.3487169742584229</v>
      </c>
      <c r="L3743" s="98">
        <f t="shared" si="423"/>
        <v>373.68088117410326</v>
      </c>
      <c r="M3743" s="98">
        <f t="shared" si="425"/>
        <v>373.64116756651475</v>
      </c>
      <c r="N3743" s="98">
        <v>10095.346730957031</v>
      </c>
      <c r="O3743" s="98">
        <v>7156.2124999999996</v>
      </c>
      <c r="P3743" s="98">
        <v>395.94194444444446</v>
      </c>
      <c r="Q3743" s="98">
        <v>22.261063270341189</v>
      </c>
      <c r="R3743" s="98">
        <f t="shared" si="427"/>
        <v>22.199662303928815</v>
      </c>
      <c r="S3743" s="98">
        <f t="shared" si="424"/>
        <v>1335.6637962204713</v>
      </c>
      <c r="T3743" s="101">
        <v>13.487915202081204</v>
      </c>
    </row>
    <row r="3744" spans="2:20" x14ac:dyDescent="0.2">
      <c r="B3744" s="100">
        <v>43816.791666666664</v>
      </c>
      <c r="C3744" s="98">
        <v>12.841909945805867</v>
      </c>
      <c r="D3744" s="98">
        <f t="shared" si="421"/>
        <v>11.655815620945178</v>
      </c>
      <c r="E3744" s="98">
        <v>97.063796296285261</v>
      </c>
      <c r="F3744" s="98">
        <f t="shared" si="426"/>
        <v>114.4938353266424</v>
      </c>
      <c r="G3744" s="98">
        <v>127208.73541666666</v>
      </c>
      <c r="H3744" s="98">
        <v>23.692406322339554</v>
      </c>
      <c r="I3744" s="98">
        <v>28399.730100000499</v>
      </c>
      <c r="J3744" s="98">
        <f t="shared" si="422"/>
        <v>73.37138997394571</v>
      </c>
      <c r="K3744" s="98">
        <v>2.3487169742584229</v>
      </c>
      <c r="L3744" s="98">
        <f t="shared" si="423"/>
        <v>374.20812330906136</v>
      </c>
      <c r="M3744" s="98">
        <f t="shared" si="425"/>
        <v>373.73736530416727</v>
      </c>
      <c r="N3744" s="98">
        <v>10066.304905598958</v>
      </c>
      <c r="O3744" s="98">
        <v>7154.3691666666664</v>
      </c>
      <c r="P3744" s="98">
        <v>395.54861111111109</v>
      </c>
      <c r="Q3744" s="98">
        <v>21.340487802049708</v>
      </c>
      <c r="R3744" s="98">
        <f t="shared" si="427"/>
        <v>22.085983374146696</v>
      </c>
      <c r="S3744" s="98">
        <f t="shared" si="424"/>
        <v>1280.4292681229824</v>
      </c>
      <c r="T3744" s="101">
        <v>13.50204355307984</v>
      </c>
    </row>
    <row r="3745" spans="2:20" x14ac:dyDescent="0.2">
      <c r="B3745" s="100">
        <v>43816.833333333336</v>
      </c>
      <c r="C3745" s="98">
        <v>12.992058204722383</v>
      </c>
      <c r="D3745" s="98">
        <f t="shared" si="421"/>
        <v>11.657751696272044</v>
      </c>
      <c r="E3745" s="98">
        <v>142.79472222222222</v>
      </c>
      <c r="F3745" s="98">
        <f t="shared" si="426"/>
        <v>116.67481140689115</v>
      </c>
      <c r="G3745" s="98">
        <v>134405.28155136321</v>
      </c>
      <c r="H3745" s="98">
        <v>29.774305555555557</v>
      </c>
      <c r="I3745" s="98">
        <v>30051.896944444445</v>
      </c>
      <c r="J3745" s="98">
        <f t="shared" si="422"/>
        <v>113.02041666666666</v>
      </c>
      <c r="K3745" s="98">
        <v>2.3487169742584229</v>
      </c>
      <c r="L3745" s="98">
        <f t="shared" si="423"/>
        <v>376.34098306879815</v>
      </c>
      <c r="M3745" s="98">
        <f t="shared" si="425"/>
        <v>373.78324353059338</v>
      </c>
      <c r="N3745" s="98">
        <v>10188.114217122396</v>
      </c>
      <c r="O3745" s="98">
        <v>7159.25</v>
      </c>
      <c r="P3745" s="98">
        <v>396.15907407409617</v>
      </c>
      <c r="Q3745" s="98">
        <v>19.818091005297997</v>
      </c>
      <c r="R3745" s="98">
        <f t="shared" si="427"/>
        <v>22.051621351425624</v>
      </c>
      <c r="S3745" s="98">
        <f t="shared" si="424"/>
        <v>1189.0854603178798</v>
      </c>
      <c r="T3745" s="101">
        <v>13.590839935635579</v>
      </c>
    </row>
    <row r="3746" spans="2:20" x14ac:dyDescent="0.2">
      <c r="B3746" s="100">
        <v>43816.875</v>
      </c>
      <c r="C3746" s="98">
        <v>13.350812889469994</v>
      </c>
      <c r="D3746" s="98">
        <f t="shared" si="421"/>
        <v>11.663206390484964</v>
      </c>
      <c r="E3746" s="98">
        <v>83.405000000000001</v>
      </c>
      <c r="F3746" s="98">
        <f t="shared" si="426"/>
        <v>113.69767020318746</v>
      </c>
      <c r="G3746" s="98">
        <v>140958.33766666622</v>
      </c>
      <c r="H3746" s="98">
        <v>26.465266927083334</v>
      </c>
      <c r="I3746" s="98">
        <v>31711.605711111097</v>
      </c>
      <c r="J3746" s="98">
        <f t="shared" si="422"/>
        <v>56.939733072916667</v>
      </c>
      <c r="K3746" s="98">
        <v>2.3487169742584229</v>
      </c>
      <c r="L3746" s="98">
        <f t="shared" si="423"/>
        <v>372.11843996402496</v>
      </c>
      <c r="M3746" s="98">
        <f t="shared" si="425"/>
        <v>373.77755356719564</v>
      </c>
      <c r="N3746" s="98">
        <v>10412.673020833334</v>
      </c>
      <c r="O3746" s="98">
        <v>7171.7391666666663</v>
      </c>
      <c r="P3746" s="98">
        <v>396.06481481479273</v>
      </c>
      <c r="Q3746" s="98">
        <v>23.946374850767768</v>
      </c>
      <c r="R3746" s="98">
        <f t="shared" si="427"/>
        <v>22.066123043217459</v>
      </c>
      <c r="S3746" s="98">
        <f t="shared" si="424"/>
        <v>1436.7824910460661</v>
      </c>
      <c r="T3746" s="101">
        <v>13.707099468266694</v>
      </c>
    </row>
    <row r="3747" spans="2:20" x14ac:dyDescent="0.2">
      <c r="B3747" s="100">
        <v>43816.916666666664</v>
      </c>
      <c r="C3747" s="98">
        <v>13.168872397740682</v>
      </c>
      <c r="D3747" s="98">
        <f t="shared" si="421"/>
        <v>11.658928820590527</v>
      </c>
      <c r="E3747" s="98">
        <v>134.14430555555555</v>
      </c>
      <c r="F3747" s="98">
        <f t="shared" si="426"/>
        <v>115.2888333976319</v>
      </c>
      <c r="G3747" s="98">
        <v>148732.60308642124</v>
      </c>
      <c r="H3747" s="98">
        <v>27.441742621527776</v>
      </c>
      <c r="I3747" s="98">
        <v>33389.643995726903</v>
      </c>
      <c r="J3747" s="98">
        <f t="shared" si="422"/>
        <v>106.70256293402777</v>
      </c>
      <c r="K3747" s="98">
        <v>2.3487169742584229</v>
      </c>
      <c r="L3747" s="98">
        <f t="shared" si="423"/>
        <v>375.39882041840508</v>
      </c>
      <c r="M3747" s="98">
        <f t="shared" si="425"/>
        <v>373.85639025591576</v>
      </c>
      <c r="N3747" s="98">
        <v>10322.220241699219</v>
      </c>
      <c r="O3747" s="98">
        <v>7168.3774999999996</v>
      </c>
      <c r="P3747" s="98">
        <v>395.62622222223217</v>
      </c>
      <c r="Q3747" s="98">
        <v>20.227401803827121</v>
      </c>
      <c r="R3747" s="98">
        <f t="shared" si="427"/>
        <v>21.974910582894665</v>
      </c>
      <c r="S3747" s="98">
        <f t="shared" si="424"/>
        <v>1213.6441082296274</v>
      </c>
      <c r="T3747" s="101">
        <v>14.076392945360858</v>
      </c>
    </row>
    <row r="3748" spans="2:20" x14ac:dyDescent="0.2">
      <c r="B3748" s="100">
        <v>43816.958333333336</v>
      </c>
      <c r="C3748" s="98">
        <v>13.026933949126137</v>
      </c>
      <c r="D3748" s="98">
        <f t="shared" si="421"/>
        <v>11.662271966586859</v>
      </c>
      <c r="E3748" s="98">
        <v>115.394967948724</v>
      </c>
      <c r="F3748" s="98">
        <f t="shared" si="426"/>
        <v>114.45831122882872</v>
      </c>
      <c r="G3748" s="98">
        <v>154693.75982905773</v>
      </c>
      <c r="H3748" s="98">
        <v>29.666178385416668</v>
      </c>
      <c r="I3748" s="98">
        <v>35020.765277777777</v>
      </c>
      <c r="J3748" s="98">
        <f t="shared" si="422"/>
        <v>85.72878956330733</v>
      </c>
      <c r="K3748" s="98">
        <v>2.3487169742584229</v>
      </c>
      <c r="L3748" s="98">
        <f t="shared" si="423"/>
        <v>371.06198979826024</v>
      </c>
      <c r="M3748" s="98">
        <f t="shared" si="425"/>
        <v>373.88253083881438</v>
      </c>
      <c r="N3748" s="98">
        <v>10176.613224283854</v>
      </c>
      <c r="O3748" s="98">
        <v>7170.1991666666663</v>
      </c>
      <c r="P3748" s="98">
        <v>395.79324074074628</v>
      </c>
      <c r="Q3748" s="98">
        <v>24.731250942486028</v>
      </c>
      <c r="R3748" s="98">
        <f t="shared" si="427"/>
        <v>21.93893975308265</v>
      </c>
      <c r="S3748" s="98">
        <f t="shared" si="424"/>
        <v>1483.8750565491616</v>
      </c>
      <c r="T3748" s="101">
        <v>13.814212936036185</v>
      </c>
    </row>
    <row r="3749" spans="2:20" x14ac:dyDescent="0.2">
      <c r="B3749" s="100">
        <v>43817</v>
      </c>
      <c r="C3749" s="98">
        <v>12.478276029692756</v>
      </c>
      <c r="D3749" s="98">
        <f t="shared" si="421"/>
        <v>11.666506027086866</v>
      </c>
      <c r="E3749" s="98">
        <v>94.831111111111113</v>
      </c>
      <c r="F3749" s="98">
        <f t="shared" si="426"/>
        <v>114.93636678438428</v>
      </c>
      <c r="G3749" s="98">
        <v>162429.13831417772</v>
      </c>
      <c r="H3749" s="98">
        <v>23.832964409722223</v>
      </c>
      <c r="I3749" s="98">
        <v>36681.247433333396</v>
      </c>
      <c r="J3749" s="98">
        <f t="shared" si="422"/>
        <v>70.99814670138889</v>
      </c>
      <c r="K3749" s="98">
        <v>2.3487169742584229</v>
      </c>
      <c r="L3749" s="98">
        <f t="shared" si="423"/>
        <v>373.16653146894856</v>
      </c>
      <c r="M3749" s="98">
        <f t="shared" si="425"/>
        <v>373.84739126943379</v>
      </c>
      <c r="N3749" s="98">
        <v>9745.0725463867184</v>
      </c>
      <c r="O3749" s="98">
        <v>7164.7383333333337</v>
      </c>
      <c r="P3749" s="98">
        <v>395.91879629630182</v>
      </c>
      <c r="Q3749" s="98">
        <v>22.752264827353258</v>
      </c>
      <c r="R3749" s="98">
        <f t="shared" si="427"/>
        <v>21.98574676073498</v>
      </c>
      <c r="S3749" s="98">
        <f t="shared" si="424"/>
        <v>1365.1358896411955</v>
      </c>
      <c r="T3749" s="101">
        <v>13.294313521080831</v>
      </c>
    </row>
    <row r="3750" spans="2:20" x14ac:dyDescent="0.2">
      <c r="B3750" s="100">
        <v>43817.041666666664</v>
      </c>
      <c r="C3750" s="98">
        <v>10.793409136454574</v>
      </c>
      <c r="D3750" s="98">
        <f t="shared" si="421"/>
        <v>11.67091067679614</v>
      </c>
      <c r="E3750" s="98">
        <v>146.94388888888889</v>
      </c>
      <c r="F3750" s="98">
        <f t="shared" si="426"/>
        <v>115.48559595105138</v>
      </c>
      <c r="G3750" s="98">
        <v>5472.5694444444443</v>
      </c>
      <c r="H3750" s="98">
        <v>29.765679253472221</v>
      </c>
      <c r="I3750" s="98">
        <v>1012.6319444444445</v>
      </c>
      <c r="J3750" s="98">
        <f t="shared" si="422"/>
        <v>117.17820963541666</v>
      </c>
      <c r="K3750" s="98">
        <v>0.13483592697419225</v>
      </c>
      <c r="L3750" s="98">
        <f t="shared" si="423"/>
        <v>375.05304554019534</v>
      </c>
      <c r="M3750" s="98">
        <f t="shared" si="425"/>
        <v>373.92067666835243</v>
      </c>
      <c r="N3750" s="98">
        <v>8655.2262068684904</v>
      </c>
      <c r="O3750" s="98">
        <v>7158.24</v>
      </c>
      <c r="P3750" s="98">
        <v>395.79879629625214</v>
      </c>
      <c r="Q3750" s="98">
        <v>20.745750756056772</v>
      </c>
      <c r="R3750" s="98">
        <f t="shared" si="427"/>
        <v>21.919421238358339</v>
      </c>
      <c r="S3750" s="98">
        <f t="shared" si="424"/>
        <v>1244.7450453634062</v>
      </c>
      <c r="T3750" s="101">
        <v>12.266508884915513</v>
      </c>
    </row>
    <row r="3751" spans="2:20" x14ac:dyDescent="0.2">
      <c r="B3751" s="100">
        <v>43817.083333333336</v>
      </c>
      <c r="C3751" s="98">
        <v>9.0495599196652048</v>
      </c>
      <c r="D3751" s="98">
        <f t="shared" si="421"/>
        <v>11.665436893614705</v>
      </c>
      <c r="E3751" s="98">
        <v>94.088666666679913</v>
      </c>
      <c r="F3751" s="98">
        <f t="shared" si="426"/>
        <v>114.40384749426285</v>
      </c>
      <c r="G3751" s="98">
        <v>11430.911752135753</v>
      </c>
      <c r="H3751" s="98">
        <v>28.37751736111111</v>
      </c>
      <c r="I3751" s="98">
        <v>2574.1694333332775</v>
      </c>
      <c r="J3751" s="98">
        <f t="shared" si="422"/>
        <v>65.711149305568796</v>
      </c>
      <c r="K3751" s="98">
        <v>0</v>
      </c>
      <c r="L3751" s="98">
        <f t="shared" si="423"/>
        <v>372.54644016865967</v>
      </c>
      <c r="M3751" s="98">
        <f t="shared" si="425"/>
        <v>373.83686392567535</v>
      </c>
      <c r="N3751" s="98">
        <v>7532.5404638671871</v>
      </c>
      <c r="O3751" s="98">
        <v>7152.8908333333329</v>
      </c>
      <c r="P3751" s="98">
        <v>395.78284722222224</v>
      </c>
      <c r="Q3751" s="98">
        <v>23.23640705356258</v>
      </c>
      <c r="R3751" s="98">
        <f t="shared" si="427"/>
        <v>21.993001535047991</v>
      </c>
      <c r="S3751" s="98">
        <f t="shared" si="424"/>
        <v>1394.1844232137548</v>
      </c>
      <c r="T3751" s="101">
        <v>10.38291972845327</v>
      </c>
    </row>
    <row r="3752" spans="2:20" x14ac:dyDescent="0.2">
      <c r="B3752" s="100">
        <v>43817.125</v>
      </c>
      <c r="C3752" s="98">
        <v>7.8278435130652761</v>
      </c>
      <c r="D3752" s="98">
        <f t="shared" si="421"/>
        <v>11.666560926230991</v>
      </c>
      <c r="E3752" s="98">
        <v>139.98074074074626</v>
      </c>
      <c r="F3752" s="98">
        <f t="shared" si="426"/>
        <v>116.41579676123837</v>
      </c>
      <c r="G3752" s="98">
        <v>18205.991666666665</v>
      </c>
      <c r="H3752" s="98">
        <v>25.167003038194444</v>
      </c>
      <c r="I3752" s="98">
        <v>4232.2521794859567</v>
      </c>
      <c r="J3752" s="98">
        <f t="shared" si="422"/>
        <v>114.8137377025518</v>
      </c>
      <c r="K3752" s="98">
        <v>0</v>
      </c>
      <c r="L3752" s="98">
        <f t="shared" si="423"/>
        <v>376.54168538827867</v>
      </c>
      <c r="M3752" s="98">
        <f t="shared" si="425"/>
        <v>374.00056391347397</v>
      </c>
      <c r="N3752" s="98">
        <v>6632.5690376790362</v>
      </c>
      <c r="O3752" s="98">
        <v>7150.6374999999998</v>
      </c>
      <c r="P3752" s="98">
        <v>395.75361111111113</v>
      </c>
      <c r="Q3752" s="98">
        <v>19.211925722832483</v>
      </c>
      <c r="R3752" s="98">
        <f t="shared" si="427"/>
        <v>21.841921146016713</v>
      </c>
      <c r="S3752" s="98">
        <f t="shared" si="424"/>
        <v>1152.715543369949</v>
      </c>
      <c r="T3752" s="101">
        <v>8.8274027815572396</v>
      </c>
    </row>
    <row r="3753" spans="2:20" x14ac:dyDescent="0.2">
      <c r="B3753" s="100">
        <v>43817.166666666664</v>
      </c>
      <c r="C3753" s="98">
        <v>7.0111921362560761</v>
      </c>
      <c r="D3753" s="98">
        <f t="shared" si="421"/>
        <v>11.668473237980107</v>
      </c>
      <c r="E3753" s="98">
        <v>76.223333333333329</v>
      </c>
      <c r="F3753" s="98">
        <f t="shared" si="426"/>
        <v>113.69800740938649</v>
      </c>
      <c r="G3753" s="98">
        <v>24619.945259260072</v>
      </c>
      <c r="H3753" s="98">
        <v>29.735861545138889</v>
      </c>
      <c r="I3753" s="98">
        <v>5875.7894444444446</v>
      </c>
      <c r="J3753" s="98">
        <f t="shared" si="422"/>
        <v>46.487471788194441</v>
      </c>
      <c r="K3753" s="98">
        <v>0</v>
      </c>
      <c r="L3753" s="98">
        <f t="shared" si="423"/>
        <v>372.29239029038285</v>
      </c>
      <c r="M3753" s="98">
        <f t="shared" si="425"/>
        <v>374.05621584972397</v>
      </c>
      <c r="N3753" s="98">
        <v>6072.4920206705729</v>
      </c>
      <c r="O3753" s="98">
        <v>7151.2608333333337</v>
      </c>
      <c r="P3753" s="98">
        <v>395.66203703704809</v>
      </c>
      <c r="Q3753" s="98">
        <v>23.369646746665239</v>
      </c>
      <c r="R3753" s="98">
        <f t="shared" si="427"/>
        <v>21.781458252976929</v>
      </c>
      <c r="S3753" s="98">
        <f t="shared" si="424"/>
        <v>1402.1788047999144</v>
      </c>
      <c r="T3753" s="101">
        <v>7.8776490079032051</v>
      </c>
    </row>
    <row r="3754" spans="2:20" x14ac:dyDescent="0.2">
      <c r="B3754" s="100">
        <v>43817.208333333336</v>
      </c>
      <c r="C3754" s="98">
        <v>6.5889693920697185</v>
      </c>
      <c r="D3754" s="98">
        <f t="shared" si="421"/>
        <v>11.674866560647532</v>
      </c>
      <c r="E3754" s="98">
        <v>131.58333333333334</v>
      </c>
      <c r="F3754" s="98">
        <f t="shared" si="426"/>
        <v>115.20475509457168</v>
      </c>
      <c r="G3754" s="98">
        <v>32038.351805555554</v>
      </c>
      <c r="H3754" s="98">
        <v>24.381403718172241</v>
      </c>
      <c r="I3754" s="98">
        <v>7524.2285240736192</v>
      </c>
      <c r="J3754" s="98">
        <f t="shared" si="422"/>
        <v>107.20192961516111</v>
      </c>
      <c r="K3754" s="98">
        <v>0</v>
      </c>
      <c r="L3754" s="98">
        <f t="shared" si="423"/>
        <v>375.38278627302213</v>
      </c>
      <c r="M3754" s="98">
        <f t="shared" si="425"/>
        <v>373.99145062420712</v>
      </c>
      <c r="N3754" s="98">
        <v>5722.3263468424475</v>
      </c>
      <c r="O3754" s="98">
        <v>7151.4116666666669</v>
      </c>
      <c r="P3754" s="98">
        <v>395.44203703708121</v>
      </c>
      <c r="Q3754" s="98">
        <v>20.059250764059058</v>
      </c>
      <c r="R3754" s="98">
        <f t="shared" si="427"/>
        <v>21.829198015532924</v>
      </c>
      <c r="S3754" s="98">
        <f t="shared" si="424"/>
        <v>1203.5550458435434</v>
      </c>
      <c r="T3754" s="101">
        <v>7.3352786671692352</v>
      </c>
    </row>
    <row r="3755" spans="2:20" x14ac:dyDescent="0.2">
      <c r="B3755" s="100">
        <v>43817.25</v>
      </c>
      <c r="C3755" s="98">
        <v>6.296837683253818</v>
      </c>
      <c r="D3755" s="98">
        <f t="shared" si="421"/>
        <v>11.678714315767643</v>
      </c>
      <c r="E3755" s="98">
        <v>107.79354700853428</v>
      </c>
      <c r="F3755" s="98">
        <f t="shared" si="426"/>
        <v>113.95534270140877</v>
      </c>
      <c r="G3755" s="98">
        <v>37761.012179487014</v>
      </c>
      <c r="H3755" s="98">
        <v>29.151551649305556</v>
      </c>
      <c r="I3755" s="98">
        <v>9174.2028292184405</v>
      </c>
      <c r="J3755" s="98">
        <f t="shared" si="422"/>
        <v>78.641995359228716</v>
      </c>
      <c r="K3755" s="98">
        <v>0</v>
      </c>
      <c r="L3755" s="98">
        <f t="shared" si="423"/>
        <v>373.40077222818303</v>
      </c>
      <c r="M3755" s="98">
        <f t="shared" si="425"/>
        <v>374.02791496169658</v>
      </c>
      <c r="N3755" s="98">
        <v>5620.3725309244792</v>
      </c>
      <c r="O3755" s="98">
        <v>7150.413333333333</v>
      </c>
      <c r="P3755" s="98">
        <v>395.66304398149668</v>
      </c>
      <c r="Q3755" s="98">
        <v>22.262271753313641</v>
      </c>
      <c r="R3755" s="98">
        <f t="shared" si="427"/>
        <v>21.7787054180132</v>
      </c>
      <c r="S3755" s="98">
        <f t="shared" si="424"/>
        <v>1335.7363051988184</v>
      </c>
      <c r="T3755" s="101">
        <v>7.0539757310019597</v>
      </c>
    </row>
    <row r="3756" spans="2:20" x14ac:dyDescent="0.2">
      <c r="B3756" s="100">
        <v>43817.291666666664</v>
      </c>
      <c r="C3756" s="98">
        <v>6.7256571691826519</v>
      </c>
      <c r="D3756" s="98">
        <f t="shared" si="421"/>
        <v>11.689367081023507</v>
      </c>
      <c r="E3756" s="98">
        <v>99.105972222222221</v>
      </c>
      <c r="F3756" s="98">
        <f t="shared" si="426"/>
        <v>114.64663321066803</v>
      </c>
      <c r="G3756" s="98">
        <v>45481.503216374978</v>
      </c>
      <c r="H3756" s="98">
        <v>79.26885850694444</v>
      </c>
      <c r="I3756" s="98">
        <v>12196.566666666668</v>
      </c>
      <c r="J3756" s="98">
        <f t="shared" si="422"/>
        <v>19.837113715277781</v>
      </c>
      <c r="K3756" s="98">
        <v>0</v>
      </c>
      <c r="L3756" s="98">
        <f t="shared" si="423"/>
        <v>374.16821454250976</v>
      </c>
      <c r="M3756" s="98">
        <f t="shared" si="425"/>
        <v>373.91264914180755</v>
      </c>
      <c r="N3756" s="98">
        <v>5856.721682942708</v>
      </c>
      <c r="O3756" s="98">
        <v>7154.1216666666669</v>
      </c>
      <c r="P3756" s="98">
        <v>395.58527777777778</v>
      </c>
      <c r="Q3756" s="98">
        <v>21.417063235267996</v>
      </c>
      <c r="R3756" s="98">
        <f t="shared" si="427"/>
        <v>21.904125558889046</v>
      </c>
      <c r="S3756" s="98">
        <f t="shared" si="424"/>
        <v>1285.0237941160797</v>
      </c>
      <c r="T3756" s="101">
        <v>7.3291402394042553</v>
      </c>
    </row>
    <row r="3757" spans="2:20" x14ac:dyDescent="0.2">
      <c r="B3757" s="100">
        <v>43817.333333333336</v>
      </c>
      <c r="C3757" s="98">
        <v>7.8313973982713652</v>
      </c>
      <c r="D3757" s="98">
        <f t="shared" si="421"/>
        <v>11.690720131815675</v>
      </c>
      <c r="E3757" s="98">
        <v>141.97444444444446</v>
      </c>
      <c r="F3757" s="98">
        <f t="shared" si="426"/>
        <v>115.01355450696434</v>
      </c>
      <c r="G3757" s="98">
        <v>51356.6</v>
      </c>
      <c r="H3757" s="98">
        <v>3.3438223368041993E-3</v>
      </c>
      <c r="I3757" s="98">
        <v>14764.64211018549</v>
      </c>
      <c r="J3757" s="98">
        <f t="shared" si="422"/>
        <v>141.97110062210766</v>
      </c>
      <c r="K3757" s="98">
        <v>0</v>
      </c>
      <c r="L3757" s="98">
        <f t="shared" si="423"/>
        <v>374.96686336195302</v>
      </c>
      <c r="M3757" s="98">
        <f t="shared" si="425"/>
        <v>374.08680494171909</v>
      </c>
      <c r="N3757" s="98">
        <v>6511.3926232910153</v>
      </c>
      <c r="O3757" s="98">
        <v>7154.145833333333</v>
      </c>
      <c r="P3757" s="98">
        <v>395.3225308641957</v>
      </c>
      <c r="Q3757" s="98">
        <v>20.355667502242657</v>
      </c>
      <c r="R3757" s="98">
        <f t="shared" si="427"/>
        <v>21.716550906096401</v>
      </c>
      <c r="S3757" s="98">
        <f t="shared" si="424"/>
        <v>1221.3400501345593</v>
      </c>
      <c r="T3757" s="101">
        <v>7.864732017196042</v>
      </c>
    </row>
    <row r="3758" spans="2:20" x14ac:dyDescent="0.2">
      <c r="B3758" s="100">
        <v>43817.375</v>
      </c>
      <c r="C3758" s="98">
        <v>11.715465787289366</v>
      </c>
      <c r="D3758" s="98">
        <f t="shared" si="421"/>
        <v>11.700143697239378</v>
      </c>
      <c r="E3758" s="98">
        <v>90.238055555555562</v>
      </c>
      <c r="F3758" s="98">
        <f t="shared" si="426"/>
        <v>114.38648274770509</v>
      </c>
      <c r="G3758" s="98">
        <v>58612.265856483515</v>
      </c>
      <c r="H3758" s="98">
        <v>0</v>
      </c>
      <c r="I3758" s="98">
        <v>14766</v>
      </c>
      <c r="J3758" s="98">
        <f t="shared" si="422"/>
        <v>90.238055555555562</v>
      </c>
      <c r="K3758" s="98">
        <v>0</v>
      </c>
      <c r="L3758" s="98">
        <f t="shared" si="423"/>
        <v>371.46856405579382</v>
      </c>
      <c r="M3758" s="98">
        <f t="shared" si="425"/>
        <v>373.97411748351124</v>
      </c>
      <c r="N3758" s="98">
        <v>9132.951697184244</v>
      </c>
      <c r="O3758" s="98">
        <v>7163.18</v>
      </c>
      <c r="P3758" s="98">
        <v>395.84064814815918</v>
      </c>
      <c r="Q3758" s="98">
        <v>24.37208409236537</v>
      </c>
      <c r="R3758" s="98">
        <f t="shared" si="427"/>
        <v>21.826151944551743</v>
      </c>
      <c r="S3758" s="98">
        <f t="shared" si="424"/>
        <v>1462.3250455419222</v>
      </c>
      <c r="T3758" s="101">
        <v>10.483913824574815</v>
      </c>
    </row>
    <row r="3759" spans="2:20" x14ac:dyDescent="0.2">
      <c r="B3759" s="100">
        <v>43817.416666666664</v>
      </c>
      <c r="C3759" s="98">
        <v>14.790156900741142</v>
      </c>
      <c r="D3759" s="98">
        <f t="shared" si="421"/>
        <v>11.700637483344005</v>
      </c>
      <c r="E3759" s="98">
        <v>138.57640586797066</v>
      </c>
      <c r="F3759" s="98">
        <f t="shared" si="426"/>
        <v>116.50862234405584</v>
      </c>
      <c r="G3759" s="98">
        <v>64709.605106888361</v>
      </c>
      <c r="H3759" s="98">
        <v>0</v>
      </c>
      <c r="I3759" s="98">
        <v>14766</v>
      </c>
      <c r="J3759" s="98">
        <f t="shared" si="422"/>
        <v>138.57640586797066</v>
      </c>
      <c r="K3759" s="98">
        <v>0</v>
      </c>
      <c r="L3759" s="98">
        <f t="shared" si="423"/>
        <v>377.93468008239938</v>
      </c>
      <c r="M3759" s="98">
        <f t="shared" si="425"/>
        <v>374.13811007017807</v>
      </c>
      <c r="N3759" s="98">
        <v>11433.168091715694</v>
      </c>
      <c r="O3759" s="98">
        <v>7455.9174816625919</v>
      </c>
      <c r="P3759" s="98">
        <v>395.56081749805008</v>
      </c>
      <c r="Q3759" s="98">
        <v>17.626137415650696</v>
      </c>
      <c r="R3759" s="98">
        <f t="shared" si="427"/>
        <v>21.640872046846983</v>
      </c>
      <c r="S3759" s="98">
        <f t="shared" si="424"/>
        <v>1057.5682449390417</v>
      </c>
      <c r="T3759" s="101">
        <v>14.206704322629189</v>
      </c>
    </row>
    <row r="3760" spans="2:20" x14ac:dyDescent="0.2">
      <c r="B3760" s="100">
        <v>43817.458333333336</v>
      </c>
      <c r="C3760" s="98">
        <v>15.474624247550965</v>
      </c>
      <c r="D3760" s="98">
        <f t="shared" si="421"/>
        <v>11.701965295531465</v>
      </c>
      <c r="E3760" s="98">
        <v>75.686388888888885</v>
      </c>
      <c r="F3760" s="98">
        <f t="shared" si="426"/>
        <v>114.09792789961141</v>
      </c>
      <c r="G3760" s="98">
        <v>70544.39444444445</v>
      </c>
      <c r="H3760" s="98">
        <v>0</v>
      </c>
      <c r="I3760" s="98">
        <v>14766</v>
      </c>
      <c r="J3760" s="98">
        <f t="shared" si="422"/>
        <v>75.686388888888885</v>
      </c>
      <c r="K3760" s="98">
        <v>0</v>
      </c>
      <c r="L3760" s="98">
        <f t="shared" si="423"/>
        <v>370.99625607062126</v>
      </c>
      <c r="M3760" s="98">
        <f t="shared" si="425"/>
        <v>374.07232231920631</v>
      </c>
      <c r="N3760" s="98">
        <v>11569.42780436198</v>
      </c>
      <c r="O3760" s="98">
        <v>7530.064166666667</v>
      </c>
      <c r="P3760" s="98">
        <v>395.64486111111108</v>
      </c>
      <c r="Q3760" s="98">
        <v>24.648605040489798</v>
      </c>
      <c r="R3760" s="98">
        <f t="shared" si="427"/>
        <v>21.707803702138808</v>
      </c>
      <c r="S3760" s="98">
        <f t="shared" si="424"/>
        <v>1478.916302429388</v>
      </c>
      <c r="T3760" s="101">
        <v>15.523459991349114</v>
      </c>
    </row>
    <row r="3761" spans="2:20" x14ac:dyDescent="0.2">
      <c r="B3761" s="100">
        <v>43817.5</v>
      </c>
      <c r="C3761" s="98">
        <v>15.137274214955978</v>
      </c>
      <c r="D3761" s="98">
        <f t="shared" si="421"/>
        <v>11.685956135591189</v>
      </c>
      <c r="E3761" s="98">
        <v>124.89361111111111</v>
      </c>
      <c r="F3761" s="98">
        <f t="shared" si="426"/>
        <v>115.44249387183361</v>
      </c>
      <c r="G3761" s="98">
        <v>77606.826805555553</v>
      </c>
      <c r="H3761" s="98">
        <v>0</v>
      </c>
      <c r="I3761" s="98">
        <v>14766</v>
      </c>
      <c r="J3761" s="98">
        <f t="shared" si="422"/>
        <v>124.89361111111111</v>
      </c>
      <c r="K3761" s="98">
        <v>0</v>
      </c>
      <c r="L3761" s="98">
        <f t="shared" si="423"/>
        <v>376.16354782707577</v>
      </c>
      <c r="M3761" s="98">
        <f t="shared" si="425"/>
        <v>374.02811260730999</v>
      </c>
      <c r="N3761" s="98">
        <v>11379.950563151042</v>
      </c>
      <c r="O3761" s="98">
        <v>7423.064166666667</v>
      </c>
      <c r="P3761" s="98">
        <v>395.91027777779436</v>
      </c>
      <c r="Q3761" s="98">
        <v>19.746729950718581</v>
      </c>
      <c r="R3761" s="98">
        <f t="shared" si="427"/>
        <v>21.748885800534712</v>
      </c>
      <c r="S3761" s="98">
        <f t="shared" si="424"/>
        <v>1184.8037970431149</v>
      </c>
      <c r="T3761" s="101">
        <v>15.62340842636328</v>
      </c>
    </row>
    <row r="3762" spans="2:20" x14ac:dyDescent="0.2">
      <c r="B3762" s="100">
        <v>43817.541666666664</v>
      </c>
      <c r="C3762" s="98">
        <v>14.870490675679305</v>
      </c>
      <c r="D3762" s="98">
        <f t="shared" si="421"/>
        <v>11.677148054708502</v>
      </c>
      <c r="E3762" s="98">
        <v>123.63000694444817</v>
      </c>
      <c r="F3762" s="98">
        <f t="shared" si="426"/>
        <v>115.11802656859304</v>
      </c>
      <c r="G3762" s="98">
        <v>83623.353245615959</v>
      </c>
      <c r="H3762" s="98">
        <v>0</v>
      </c>
      <c r="I3762" s="98">
        <v>14766</v>
      </c>
      <c r="J3762" s="98">
        <f t="shared" si="422"/>
        <v>123.63000694444817</v>
      </c>
      <c r="K3762" s="98">
        <v>0</v>
      </c>
      <c r="L3762" s="98">
        <f t="shared" si="423"/>
        <v>375.03550510062524</v>
      </c>
      <c r="M3762" s="98">
        <f t="shared" si="425"/>
        <v>374.08458044838125</v>
      </c>
      <c r="N3762" s="98">
        <v>11205.880358072916</v>
      </c>
      <c r="O3762" s="98">
        <v>7334.34</v>
      </c>
      <c r="P3762" s="98">
        <v>396.06870370371473</v>
      </c>
      <c r="Q3762" s="98">
        <v>21.033198603089485</v>
      </c>
      <c r="R3762" s="98">
        <f t="shared" si="427"/>
        <v>21.701345428599662</v>
      </c>
      <c r="S3762" s="98">
        <f t="shared" si="424"/>
        <v>1261.9919161853691</v>
      </c>
      <c r="T3762" s="101">
        <v>15.318368590226422</v>
      </c>
    </row>
    <row r="3763" spans="2:20" x14ac:dyDescent="0.2">
      <c r="B3763" s="100">
        <v>43817.583333333336</v>
      </c>
      <c r="C3763" s="98">
        <v>14.336570927008159</v>
      </c>
      <c r="D3763" s="98">
        <f t="shared" si="421"/>
        <v>11.672399360297469</v>
      </c>
      <c r="E3763" s="98">
        <v>89.01101851852404</v>
      </c>
      <c r="F3763" s="98">
        <f t="shared" si="426"/>
        <v>115.28370558093894</v>
      </c>
      <c r="G3763" s="98">
        <v>91749.91303418795</v>
      </c>
      <c r="H3763" s="98">
        <v>0</v>
      </c>
      <c r="I3763" s="98">
        <v>14766</v>
      </c>
      <c r="J3763" s="98">
        <f t="shared" si="422"/>
        <v>89.01101851852404</v>
      </c>
      <c r="K3763" s="98">
        <v>0</v>
      </c>
      <c r="L3763" s="98">
        <f t="shared" si="423"/>
        <v>373.66812188129461</v>
      </c>
      <c r="M3763" s="98">
        <f t="shared" si="425"/>
        <v>374.06713658487632</v>
      </c>
      <c r="N3763" s="98">
        <v>10963.093527018229</v>
      </c>
      <c r="O3763" s="98">
        <v>7249.2166666666662</v>
      </c>
      <c r="P3763" s="98">
        <v>396.22226851851576</v>
      </c>
      <c r="Q3763" s="98">
        <v>22.554146637221177</v>
      </c>
      <c r="R3763" s="98">
        <f t="shared" si="427"/>
        <v>21.732855650129014</v>
      </c>
      <c r="S3763" s="98">
        <f t="shared" si="424"/>
        <v>1353.2487982332707</v>
      </c>
      <c r="T3763" s="101">
        <v>15.068785504294146</v>
      </c>
    </row>
    <row r="3764" spans="2:20" x14ac:dyDescent="0.2">
      <c r="B3764" s="100">
        <v>43817.625</v>
      </c>
      <c r="C3764" s="98">
        <v>13.957212358406849</v>
      </c>
      <c r="D3764" s="98">
        <f t="shared" ref="D3764:D3827" si="428">AVERAGE(C3741:C3764)</f>
        <v>11.659559425214164</v>
      </c>
      <c r="E3764" s="98">
        <v>22.733055555555556</v>
      </c>
      <c r="F3764" s="98">
        <f t="shared" si="426"/>
        <v>110.37931900686486</v>
      </c>
      <c r="G3764" s="98">
        <v>93601.9</v>
      </c>
      <c r="H3764" s="98">
        <v>6.8102647569444441</v>
      </c>
      <c r="I3764" s="98">
        <v>14883.786666666667</v>
      </c>
      <c r="J3764" s="98">
        <f t="shared" si="422"/>
        <v>15.922790798611111</v>
      </c>
      <c r="K3764" s="98">
        <v>0</v>
      </c>
      <c r="L3764" s="98">
        <f t="shared" si="423"/>
        <v>377.36172157647297</v>
      </c>
      <c r="M3764" s="98">
        <f t="shared" si="425"/>
        <v>374.1195031167295</v>
      </c>
      <c r="N3764" s="98">
        <v>10740.84937906901</v>
      </c>
      <c r="O3764" s="98">
        <v>7207.5733333333337</v>
      </c>
      <c r="P3764" s="98">
        <v>396.01700617284411</v>
      </c>
      <c r="Q3764" s="98">
        <v>18.655284596371153</v>
      </c>
      <c r="R3764" s="98">
        <f t="shared" si="427"/>
        <v>21.68956576436663</v>
      </c>
      <c r="S3764" s="98">
        <f t="shared" si="424"/>
        <v>1119.3170757822693</v>
      </c>
      <c r="T3764" s="101">
        <v>14.658841083314684</v>
      </c>
    </row>
    <row r="3765" spans="2:20" x14ac:dyDescent="0.2">
      <c r="B3765" s="100">
        <v>43817.666666666664</v>
      </c>
      <c r="C3765" s="98">
        <v>13.350628240903218</v>
      </c>
      <c r="D3765" s="98">
        <f t="shared" si="428"/>
        <v>11.648716295725004</v>
      </c>
      <c r="E3765" s="98">
        <v>94.677499999999995</v>
      </c>
      <c r="F3765" s="98">
        <f t="shared" si="426"/>
        <v>109.18005717558894</v>
      </c>
      <c r="G3765" s="98">
        <v>97803.194444444438</v>
      </c>
      <c r="H3765" s="98">
        <v>88.799555121527774</v>
      </c>
      <c r="I3765" s="98">
        <v>18158.248055555556</v>
      </c>
      <c r="J3765" s="98">
        <f t="shared" si="422"/>
        <v>5.8779448784722206</v>
      </c>
      <c r="K3765" s="98">
        <v>0</v>
      </c>
      <c r="L3765" s="98">
        <f t="shared" si="423"/>
        <v>372.95646097511468</v>
      </c>
      <c r="M3765" s="98">
        <f t="shared" si="425"/>
        <v>374.26804532050386</v>
      </c>
      <c r="N3765" s="98">
        <v>10265.07689046224</v>
      </c>
      <c r="O3765" s="98">
        <v>7167.5258333333331</v>
      </c>
      <c r="P3765" s="98">
        <v>395.83555555555557</v>
      </c>
      <c r="Q3765" s="98">
        <v>22.879094580440885</v>
      </c>
      <c r="R3765" s="98">
        <f t="shared" si="427"/>
        <v>21.529835288986401</v>
      </c>
      <c r="S3765" s="98">
        <f t="shared" si="424"/>
        <v>1372.7456748264531</v>
      </c>
      <c r="T3765" s="101">
        <v>14.156399908822495</v>
      </c>
    </row>
    <row r="3766" spans="2:20" x14ac:dyDescent="0.2">
      <c r="B3766" s="100">
        <v>43817.708333333336</v>
      </c>
      <c r="C3766" s="98">
        <v>12.779362585809496</v>
      </c>
      <c r="D3766" s="98">
        <f t="shared" si="428"/>
        <v>11.640594895845554</v>
      </c>
      <c r="E3766" s="98">
        <v>175.82111111111112</v>
      </c>
      <c r="F3766" s="98">
        <f t="shared" si="426"/>
        <v>112.33910810151485</v>
      </c>
      <c r="G3766" s="98">
        <v>105084.42777777778</v>
      </c>
      <c r="H3766" s="98">
        <v>19.405381944444443</v>
      </c>
      <c r="I3766" s="98">
        <v>21114.878611111111</v>
      </c>
      <c r="J3766" s="98">
        <f t="shared" si="422"/>
        <v>156.41572916666667</v>
      </c>
      <c r="K3766" s="98">
        <v>0</v>
      </c>
      <c r="L3766" s="98">
        <f t="shared" si="423"/>
        <v>373.8746070900342</v>
      </c>
      <c r="M3766" s="98">
        <f t="shared" si="425"/>
        <v>374.157809652259</v>
      </c>
      <c r="N3766" s="98">
        <v>9903.6995629882804</v>
      </c>
      <c r="O3766" s="98">
        <v>7158.8083333333334</v>
      </c>
      <c r="P3766" s="98">
        <v>395.43790740741622</v>
      </c>
      <c r="Q3766" s="98">
        <v>21.563300317382026</v>
      </c>
      <c r="R3766" s="98">
        <f t="shared" si="427"/>
        <v>21.617229136243861</v>
      </c>
      <c r="S3766" s="98">
        <f t="shared" si="424"/>
        <v>1293.7980190429216</v>
      </c>
      <c r="T3766" s="101">
        <v>13.42584078665163</v>
      </c>
    </row>
    <row r="3767" spans="2:20" x14ac:dyDescent="0.2">
      <c r="B3767" s="100">
        <v>43817.75</v>
      </c>
      <c r="C3767" s="98">
        <v>12.585215865241157</v>
      </c>
      <c r="D3767" s="98">
        <f t="shared" si="428"/>
        <v>11.624197148681752</v>
      </c>
      <c r="E3767" s="98">
        <v>86.365370370364857</v>
      </c>
      <c r="F3767" s="98">
        <f t="shared" si="426"/>
        <v>109.45668140398375</v>
      </c>
      <c r="G3767" s="98">
        <v>113121.28703704198</v>
      </c>
      <c r="H3767" s="98">
        <v>29.09025607638889</v>
      </c>
      <c r="I3767" s="98">
        <v>22463.375555555554</v>
      </c>
      <c r="J3767" s="98">
        <f t="shared" si="422"/>
        <v>57.275114293975967</v>
      </c>
      <c r="K3767" s="98">
        <v>0</v>
      </c>
      <c r="L3767" s="98">
        <f t="shared" si="423"/>
        <v>376.61323382110544</v>
      </c>
      <c r="M3767" s="98">
        <f t="shared" si="425"/>
        <v>374.27999101255074</v>
      </c>
      <c r="N3767" s="98">
        <v>9792.631722819011</v>
      </c>
      <c r="O3767" s="98">
        <v>7156.5466666666671</v>
      </c>
      <c r="P3767" s="98">
        <v>395.78225308641794</v>
      </c>
      <c r="Q3767" s="98">
        <v>19.169019265312496</v>
      </c>
      <c r="R3767" s="98">
        <f t="shared" si="427"/>
        <v>21.488393969367667</v>
      </c>
      <c r="S3767" s="98">
        <f t="shared" si="424"/>
        <v>1150.1411559187497</v>
      </c>
      <c r="T3767" s="101">
        <v>13.11691202755086</v>
      </c>
    </row>
    <row r="3768" spans="2:20" x14ac:dyDescent="0.2">
      <c r="B3768" s="100">
        <v>43817.791666666664</v>
      </c>
      <c r="C3768" s="98">
        <v>12.761563646708511</v>
      </c>
      <c r="D3768" s="98">
        <f t="shared" si="428"/>
        <v>11.620849386219364</v>
      </c>
      <c r="E3768" s="98">
        <v>141.9025</v>
      </c>
      <c r="F3768" s="98">
        <f t="shared" si="426"/>
        <v>111.32496072497186</v>
      </c>
      <c r="G3768" s="98">
        <v>120768.08333333333</v>
      </c>
      <c r="H3768" s="98">
        <v>19.127235243055555</v>
      </c>
      <c r="I3768" s="98">
        <v>24026.193452380499</v>
      </c>
      <c r="J3768" s="98">
        <f t="shared" si="422"/>
        <v>122.77526475694445</v>
      </c>
      <c r="K3768" s="98">
        <v>0</v>
      </c>
      <c r="L3768" s="98">
        <f t="shared" si="423"/>
        <v>372.54035102634379</v>
      </c>
      <c r="M3768" s="98">
        <f t="shared" si="425"/>
        <v>374.21050050077088</v>
      </c>
      <c r="N3768" s="98">
        <v>9969.0527140299473</v>
      </c>
      <c r="O3768" s="98">
        <v>7155.8158333333331</v>
      </c>
      <c r="P3768" s="98">
        <v>395.82518518520726</v>
      </c>
      <c r="Q3768" s="98">
        <v>23.284834158863458</v>
      </c>
      <c r="R3768" s="98">
        <f t="shared" si="427"/>
        <v>21.569408400901569</v>
      </c>
      <c r="S3768" s="98">
        <f t="shared" si="424"/>
        <v>1397.0900495318074</v>
      </c>
      <c r="T3768" s="101">
        <v>13.191977925614596</v>
      </c>
    </row>
    <row r="3769" spans="2:20" x14ac:dyDescent="0.2">
      <c r="B3769" s="100">
        <v>43817.833333333336</v>
      </c>
      <c r="C3769" s="98">
        <v>12.830812193022833</v>
      </c>
      <c r="D3769" s="98">
        <f t="shared" si="428"/>
        <v>11.614130802398551</v>
      </c>
      <c r="E3769" s="98">
        <v>111.89416666666666</v>
      </c>
      <c r="F3769" s="98">
        <f t="shared" si="426"/>
        <v>110.03743757682376</v>
      </c>
      <c r="G3769" s="98">
        <v>127217.65417760338</v>
      </c>
      <c r="H3769" s="98">
        <v>23.153873697916666</v>
      </c>
      <c r="I3769" s="98">
        <v>25363.110555555555</v>
      </c>
      <c r="J3769" s="98">
        <f t="shared" si="422"/>
        <v>88.740292968749998</v>
      </c>
      <c r="K3769" s="98">
        <v>0</v>
      </c>
      <c r="L3769" s="98">
        <f t="shared" si="423"/>
        <v>375.64944509612417</v>
      </c>
      <c r="M3769" s="98">
        <f t="shared" si="425"/>
        <v>374.18168641857619</v>
      </c>
      <c r="N3769" s="98">
        <v>9942.5787272135422</v>
      </c>
      <c r="O3769" s="98">
        <v>7151.7958333333336</v>
      </c>
      <c r="P3769" s="98">
        <v>396.06611111111113</v>
      </c>
      <c r="Q3769" s="98">
        <v>20.416666014986955</v>
      </c>
      <c r="R3769" s="98">
        <f t="shared" si="427"/>
        <v>21.594349026305277</v>
      </c>
      <c r="S3769" s="98">
        <f t="shared" si="424"/>
        <v>1224.9999608992173</v>
      </c>
      <c r="T3769" s="101">
        <v>13.476469910409715</v>
      </c>
    </row>
    <row r="3770" spans="2:20" x14ac:dyDescent="0.2">
      <c r="B3770" s="100">
        <v>43817.875</v>
      </c>
      <c r="C3770" s="98">
        <v>12.83432957596249</v>
      </c>
      <c r="D3770" s="98">
        <f t="shared" si="428"/>
        <v>11.592610664335737</v>
      </c>
      <c r="E3770" s="98">
        <v>119.01796296291882</v>
      </c>
      <c r="F3770" s="98">
        <f t="shared" si="426"/>
        <v>111.52131103361204</v>
      </c>
      <c r="G3770" s="98">
        <v>135346.74066951565</v>
      </c>
      <c r="H3770" s="98">
        <v>18.977441406250001</v>
      </c>
      <c r="I3770" s="98">
        <v>26585.084999999999</v>
      </c>
      <c r="J3770" s="98">
        <f t="shared" si="422"/>
        <v>100.04052155666881</v>
      </c>
      <c r="K3770" s="98">
        <v>0</v>
      </c>
      <c r="L3770" s="98">
        <f t="shared" si="423"/>
        <v>375.59396456198562</v>
      </c>
      <c r="M3770" s="98">
        <f t="shared" si="425"/>
        <v>374.32649994349117</v>
      </c>
      <c r="N3770" s="98">
        <v>9987.8594018554686</v>
      </c>
      <c r="O3770" s="98">
        <v>7152.7733333333335</v>
      </c>
      <c r="P3770" s="98">
        <v>395.99402777775708</v>
      </c>
      <c r="Q3770" s="98">
        <v>20.400063215771482</v>
      </c>
      <c r="R3770" s="98">
        <f t="shared" si="427"/>
        <v>21.446586041513765</v>
      </c>
      <c r="S3770" s="98">
        <f t="shared" si="424"/>
        <v>1224.003792946289</v>
      </c>
      <c r="T3770" s="101">
        <v>13.294296699696117</v>
      </c>
    </row>
    <row r="3771" spans="2:20" x14ac:dyDescent="0.2">
      <c r="B3771" s="100">
        <v>43817.916666666664</v>
      </c>
      <c r="C3771" s="98">
        <v>12.748407168918186</v>
      </c>
      <c r="D3771" s="98">
        <f t="shared" si="428"/>
        <v>11.575091279801464</v>
      </c>
      <c r="E3771" s="98">
        <v>124.49105555557543</v>
      </c>
      <c r="F3771" s="98">
        <f t="shared" si="426"/>
        <v>111.11909228361286</v>
      </c>
      <c r="G3771" s="98">
        <v>141221.08066666205</v>
      </c>
      <c r="H3771" s="98">
        <v>15.836458333333333</v>
      </c>
      <c r="I3771" s="98">
        <v>27598.810499999985</v>
      </c>
      <c r="J3771" s="98">
        <f t="shared" si="422"/>
        <v>108.6545972222421</v>
      </c>
      <c r="K3771" s="98">
        <v>0</v>
      </c>
      <c r="L3771" s="98">
        <f t="shared" si="423"/>
        <v>372.96840654424494</v>
      </c>
      <c r="M3771" s="98">
        <f t="shared" si="425"/>
        <v>374.22523269873454</v>
      </c>
      <c r="N3771" s="98">
        <v>9971.0418929036459</v>
      </c>
      <c r="O3771" s="98">
        <v>7160.1324999999997</v>
      </c>
      <c r="P3771" s="98">
        <v>396.07074074074626</v>
      </c>
      <c r="Q3771" s="98">
        <v>23.102334196501307</v>
      </c>
      <c r="R3771" s="98">
        <f t="shared" si="427"/>
        <v>21.566374891208522</v>
      </c>
      <c r="S3771" s="98">
        <f t="shared" si="424"/>
        <v>1386.1400517900784</v>
      </c>
      <c r="T3771" s="101">
        <v>13.333324365284708</v>
      </c>
    </row>
    <row r="3772" spans="2:20" x14ac:dyDescent="0.2">
      <c r="B3772" s="100">
        <v>43817.958333333336</v>
      </c>
      <c r="C3772" s="98">
        <v>12.778323868823032</v>
      </c>
      <c r="D3772" s="98">
        <f t="shared" si="428"/>
        <v>11.564732526455503</v>
      </c>
      <c r="E3772" s="98">
        <v>95.023333333333326</v>
      </c>
      <c r="F3772" s="98">
        <f t="shared" si="426"/>
        <v>110.27027417463825</v>
      </c>
      <c r="G3772" s="98">
        <v>148899.22577778288</v>
      </c>
      <c r="H3772" s="98">
        <v>10.952983940972222</v>
      </c>
      <c r="I3772" s="98">
        <v>28396.032200926162</v>
      </c>
      <c r="J3772" s="98">
        <f t="shared" si="422"/>
        <v>84.070349392361109</v>
      </c>
      <c r="K3772" s="98">
        <v>0</v>
      </c>
      <c r="L3772" s="98">
        <f t="shared" si="423"/>
        <v>376.54105258811887</v>
      </c>
      <c r="M3772" s="98">
        <f t="shared" si="425"/>
        <v>374.45352698164544</v>
      </c>
      <c r="N3772" s="98">
        <v>9925.8335758463545</v>
      </c>
      <c r="O3772" s="98">
        <v>7156.5183333333334</v>
      </c>
      <c r="P3772" s="98">
        <v>395.99685185194016</v>
      </c>
      <c r="Q3772" s="98">
        <v>19.455799263821294</v>
      </c>
      <c r="R3772" s="98">
        <f t="shared" si="427"/>
        <v>21.346564404597498</v>
      </c>
      <c r="S3772" s="98">
        <f t="shared" si="424"/>
        <v>1167.3479558292777</v>
      </c>
      <c r="T3772" s="101">
        <v>13.378459946003794</v>
      </c>
    </row>
    <row r="3773" spans="2:20" x14ac:dyDescent="0.2">
      <c r="B3773" s="100">
        <v>43818</v>
      </c>
      <c r="C3773" s="98">
        <v>12.025847235644857</v>
      </c>
      <c r="D3773" s="98">
        <f t="shared" si="428"/>
        <v>11.545881326703508</v>
      </c>
      <c r="E3773" s="98">
        <v>147.38522222224208</v>
      </c>
      <c r="F3773" s="98">
        <f t="shared" si="426"/>
        <v>112.4600288042687</v>
      </c>
      <c r="G3773" s="98">
        <v>155278.54457070801</v>
      </c>
      <c r="H3773" s="98">
        <v>4.9262044270833334</v>
      </c>
      <c r="I3773" s="98">
        <v>28897.165805555906</v>
      </c>
      <c r="J3773" s="98">
        <f t="shared" si="422"/>
        <v>142.45901779515876</v>
      </c>
      <c r="K3773" s="98">
        <v>0</v>
      </c>
      <c r="L3773" s="98">
        <f t="shared" si="423"/>
        <v>374.4656357448672</v>
      </c>
      <c r="M3773" s="98">
        <f t="shared" si="425"/>
        <v>374.50765632647523</v>
      </c>
      <c r="N3773" s="98">
        <v>9474.1480566406244</v>
      </c>
      <c r="O3773" s="98">
        <v>7154.8391666666666</v>
      </c>
      <c r="P3773" s="98">
        <v>396.0132407407628</v>
      </c>
      <c r="Q3773" s="98">
        <v>21.54760499589559</v>
      </c>
      <c r="R3773" s="98">
        <f t="shared" si="427"/>
        <v>21.296370244953422</v>
      </c>
      <c r="S3773" s="98">
        <f t="shared" si="424"/>
        <v>1292.8562997537354</v>
      </c>
      <c r="T3773" s="101">
        <v>12.985213171348571</v>
      </c>
    </row>
    <row r="3774" spans="2:20" x14ac:dyDescent="0.2">
      <c r="B3774" s="100">
        <v>43818.041666666664</v>
      </c>
      <c r="C3774" s="98">
        <v>10.408666074011061</v>
      </c>
      <c r="D3774" s="98">
        <f t="shared" si="428"/>
        <v>11.529850365768366</v>
      </c>
      <c r="E3774" s="98">
        <v>83.264722222222218</v>
      </c>
      <c r="F3774" s="98">
        <f t="shared" si="426"/>
        <v>109.80673019315759</v>
      </c>
      <c r="G3774" s="98">
        <v>3538.9444444444443</v>
      </c>
      <c r="H3774" s="98">
        <v>6.0726345486111111</v>
      </c>
      <c r="I3774" s="98">
        <v>252.82305555555556</v>
      </c>
      <c r="J3774" s="98">
        <f t="shared" si="422"/>
        <v>77.192087673611113</v>
      </c>
      <c r="K3774" s="98">
        <v>0</v>
      </c>
      <c r="L3774" s="98">
        <f t="shared" si="423"/>
        <v>373.94539515909634</v>
      </c>
      <c r="M3774" s="98">
        <f t="shared" si="425"/>
        <v>374.46150422726288</v>
      </c>
      <c r="N3774" s="98">
        <v>8494.9355082194015</v>
      </c>
      <c r="O3774" s="98">
        <v>7150.3549999999996</v>
      </c>
      <c r="P3774" s="98">
        <v>395.82333333333332</v>
      </c>
      <c r="Q3774" s="98">
        <v>21.877938174236981</v>
      </c>
      <c r="R3774" s="98">
        <f t="shared" si="427"/>
        <v>21.343544720710927</v>
      </c>
      <c r="S3774" s="98">
        <f t="shared" si="424"/>
        <v>1312.6762904542188</v>
      </c>
      <c r="T3774" s="101">
        <v>11.889637603449454</v>
      </c>
    </row>
    <row r="3775" spans="2:20" x14ac:dyDescent="0.2">
      <c r="B3775" s="100">
        <v>43818.083333333336</v>
      </c>
      <c r="C3775" s="98">
        <v>8.7685282484690354</v>
      </c>
      <c r="D3775" s="98">
        <f t="shared" si="428"/>
        <v>11.518140712801857</v>
      </c>
      <c r="E3775" s="98">
        <v>131.61722222222221</v>
      </c>
      <c r="F3775" s="98">
        <f t="shared" si="426"/>
        <v>111.37042000797187</v>
      </c>
      <c r="G3775" s="98">
        <v>9162.3361111111117</v>
      </c>
      <c r="H3775" s="98">
        <v>4.0099175347222218</v>
      </c>
      <c r="I3775" s="98">
        <v>519.19944444444445</v>
      </c>
      <c r="J3775" s="98">
        <f t="shared" si="422"/>
        <v>127.60730468749999</v>
      </c>
      <c r="K3775" s="98">
        <v>0</v>
      </c>
      <c r="L3775" s="98">
        <f t="shared" si="423"/>
        <v>376.64466822445809</v>
      </c>
      <c r="M3775" s="98">
        <f t="shared" si="425"/>
        <v>374.63226372958792</v>
      </c>
      <c r="N3775" s="98">
        <v>7285.6306164550779</v>
      </c>
      <c r="O3775" s="98">
        <v>7151.2208333333338</v>
      </c>
      <c r="P3775" s="98">
        <v>395.82564814815919</v>
      </c>
      <c r="Q3775" s="98">
        <v>19.18097992370112</v>
      </c>
      <c r="R3775" s="98">
        <f t="shared" si="427"/>
        <v>21.174568590300037</v>
      </c>
      <c r="S3775" s="98">
        <f t="shared" si="424"/>
        <v>1150.8587954220673</v>
      </c>
      <c r="T3775" s="101">
        <v>10.149103010972548</v>
      </c>
    </row>
    <row r="3776" spans="2:20" x14ac:dyDescent="0.2">
      <c r="B3776" s="100">
        <v>43818.125</v>
      </c>
      <c r="C3776" s="98">
        <v>7.6498532722295369</v>
      </c>
      <c r="D3776" s="98">
        <f t="shared" si="428"/>
        <v>11.510724452767036</v>
      </c>
      <c r="E3776" s="98">
        <v>104.18805555555555</v>
      </c>
      <c r="F3776" s="98">
        <f t="shared" si="426"/>
        <v>109.87905812525558</v>
      </c>
      <c r="G3776" s="98">
        <v>15292.005555555555</v>
      </c>
      <c r="H3776" s="98">
        <v>2.0724826388888888E-2</v>
      </c>
      <c r="I3776" s="98">
        <v>604.8411111111111</v>
      </c>
      <c r="J3776" s="98">
        <f t="shared" si="422"/>
        <v>104.16733072916666</v>
      </c>
      <c r="K3776" s="98">
        <v>0</v>
      </c>
      <c r="L3776" s="98">
        <f t="shared" si="423"/>
        <v>372.299778997658</v>
      </c>
      <c r="M3776" s="98">
        <f t="shared" si="425"/>
        <v>374.45551762997866</v>
      </c>
      <c r="N3776" s="98">
        <v>6496.6366451009117</v>
      </c>
      <c r="O3776" s="98">
        <v>7150.4724999999999</v>
      </c>
      <c r="P3776" s="98">
        <v>395.52011316873131</v>
      </c>
      <c r="Q3776" s="98">
        <v>23.220334171073304</v>
      </c>
      <c r="R3776" s="98">
        <f t="shared" si="427"/>
        <v>21.34158560897674</v>
      </c>
      <c r="S3776" s="98">
        <f t="shared" si="424"/>
        <v>1393.2200502643982</v>
      </c>
      <c r="T3776" s="101">
        <v>8.5886111805959242</v>
      </c>
    </row>
    <row r="3777" spans="2:20" x14ac:dyDescent="0.2">
      <c r="B3777" s="100">
        <v>43818.166666666664</v>
      </c>
      <c r="C3777" s="98">
        <v>6.9143785810975045</v>
      </c>
      <c r="D3777" s="98">
        <f t="shared" si="428"/>
        <v>11.506690554635426</v>
      </c>
      <c r="E3777" s="98">
        <v>115.47574074074626</v>
      </c>
      <c r="F3777" s="98">
        <f t="shared" si="426"/>
        <v>111.51457510056446</v>
      </c>
      <c r="G3777" s="98">
        <v>23014.087127368715</v>
      </c>
      <c r="H3777" s="98">
        <v>1.9639756944444444E-2</v>
      </c>
      <c r="I3777" s="98">
        <v>605.42444444444448</v>
      </c>
      <c r="J3777" s="98">
        <f t="shared" si="422"/>
        <v>115.45610098380182</v>
      </c>
      <c r="K3777" s="98">
        <v>0</v>
      </c>
      <c r="L3777" s="98">
        <f t="shared" si="423"/>
        <v>374.68644377123979</v>
      </c>
      <c r="M3777" s="98">
        <f t="shared" si="425"/>
        <v>374.55526985834769</v>
      </c>
      <c r="N3777" s="98">
        <v>6019.1462003580727</v>
      </c>
      <c r="O3777" s="98">
        <v>7149.2574999999997</v>
      </c>
      <c r="P3777" s="98">
        <v>395.51527777777778</v>
      </c>
      <c r="Q3777" s="98">
        <v>20.828834006537992</v>
      </c>
      <c r="R3777" s="98">
        <f t="shared" si="427"/>
        <v>21.235718411471442</v>
      </c>
      <c r="S3777" s="98">
        <f t="shared" si="424"/>
        <v>1249.7300403922795</v>
      </c>
      <c r="T3777" s="101">
        <v>7.8254964881473121</v>
      </c>
    </row>
    <row r="3778" spans="2:20" x14ac:dyDescent="0.2">
      <c r="B3778" s="100">
        <v>43818.208333333336</v>
      </c>
      <c r="C3778" s="98">
        <v>6.3463119031764412</v>
      </c>
      <c r="D3778" s="98">
        <f t="shared" si="428"/>
        <v>11.496579825931541</v>
      </c>
      <c r="E3778" s="98">
        <v>120.30027777777778</v>
      </c>
      <c r="F3778" s="98">
        <f t="shared" si="426"/>
        <v>111.04444778574963</v>
      </c>
      <c r="G3778" s="98">
        <v>28675.813912630412</v>
      </c>
      <c r="H3778" s="98">
        <v>1.8229166666666668E-2</v>
      </c>
      <c r="I3778" s="98">
        <v>606.93222222222221</v>
      </c>
      <c r="J3778" s="98">
        <f t="shared" si="422"/>
        <v>120.28204861111111</v>
      </c>
      <c r="K3778" s="98">
        <v>0</v>
      </c>
      <c r="L3778" s="98">
        <f t="shared" si="423"/>
        <v>375.63142976811775</v>
      </c>
      <c r="M3778" s="98">
        <f t="shared" si="425"/>
        <v>374.56563000397665</v>
      </c>
      <c r="N3778" s="98">
        <v>5654.4415380859373</v>
      </c>
      <c r="O3778" s="98">
        <v>7152.8883333333333</v>
      </c>
      <c r="P3778" s="98">
        <v>395.55305555555555</v>
      </c>
      <c r="Q3778" s="98">
        <v>19.92162578743779</v>
      </c>
      <c r="R3778" s="98">
        <f t="shared" si="427"/>
        <v>21.229984037445554</v>
      </c>
      <c r="S3778" s="98">
        <f t="shared" si="424"/>
        <v>1195.2975472462674</v>
      </c>
      <c r="T3778" s="101">
        <v>7.2069987513952789</v>
      </c>
    </row>
    <row r="3779" spans="2:20" x14ac:dyDescent="0.2">
      <c r="B3779" s="100">
        <v>43818.25</v>
      </c>
      <c r="C3779" s="98">
        <v>6.2395247024959986</v>
      </c>
      <c r="D3779" s="98">
        <f t="shared" si="428"/>
        <v>11.494191785066633</v>
      </c>
      <c r="E3779" s="98">
        <v>94.837222222222223</v>
      </c>
      <c r="F3779" s="98">
        <f t="shared" si="426"/>
        <v>110.5046009196533</v>
      </c>
      <c r="G3779" s="98">
        <v>36403.652777777781</v>
      </c>
      <c r="H3779" s="98">
        <v>0</v>
      </c>
      <c r="I3779" s="98">
        <v>608</v>
      </c>
      <c r="J3779" s="98">
        <f t="shared" si="422"/>
        <v>94.837222222222223</v>
      </c>
      <c r="K3779" s="98">
        <v>0</v>
      </c>
      <c r="L3779" s="98">
        <f t="shared" si="423"/>
        <v>371.87109646228038</v>
      </c>
      <c r="M3779" s="98">
        <f t="shared" si="425"/>
        <v>374.50189351373069</v>
      </c>
      <c r="N3779" s="98">
        <v>5718.3842041015623</v>
      </c>
      <c r="O3779" s="98">
        <v>7151.4324999999999</v>
      </c>
      <c r="P3779" s="98">
        <v>395.61388888888888</v>
      </c>
      <c r="Q3779" s="98">
        <v>23.742792426608503</v>
      </c>
      <c r="R3779" s="98">
        <f t="shared" si="427"/>
        <v>21.291672398832841</v>
      </c>
      <c r="S3779" s="98">
        <f t="shared" si="424"/>
        <v>1424.5675455965102</v>
      </c>
      <c r="T3779" s="101">
        <v>7.1226412837297861</v>
      </c>
    </row>
    <row r="3780" spans="2:20" x14ac:dyDescent="0.2">
      <c r="B3780" s="100">
        <v>43818.291666666664</v>
      </c>
      <c r="C3780" s="98">
        <v>6.3542045858758822</v>
      </c>
      <c r="D3780" s="98">
        <f t="shared" si="428"/>
        <v>11.478714594095516</v>
      </c>
      <c r="E3780" s="98">
        <v>155.24351851860683</v>
      </c>
      <c r="F3780" s="98">
        <f t="shared" si="426"/>
        <v>112.84366534866933</v>
      </c>
      <c r="G3780" s="98">
        <v>42848.437560387189</v>
      </c>
      <c r="H3780" s="98">
        <v>0</v>
      </c>
      <c r="I3780" s="98">
        <v>608</v>
      </c>
      <c r="J3780" s="98">
        <f t="shared" si="422"/>
        <v>155.24351851860683</v>
      </c>
      <c r="K3780" s="98">
        <v>0</v>
      </c>
      <c r="L3780" s="98">
        <f t="shared" si="423"/>
        <v>377.56498077178998</v>
      </c>
      <c r="M3780" s="98">
        <f t="shared" si="425"/>
        <v>374.6434254399507</v>
      </c>
      <c r="N3780" s="98">
        <v>5845.4195987955727</v>
      </c>
      <c r="O3780" s="98">
        <v>7151.6416666666664</v>
      </c>
      <c r="P3780" s="98">
        <v>395.82481481482586</v>
      </c>
      <c r="Q3780" s="98">
        <v>18.259834043035905</v>
      </c>
      <c r="R3780" s="98">
        <f t="shared" si="427"/>
        <v>21.160121182489831</v>
      </c>
      <c r="S3780" s="98">
        <f t="shared" si="424"/>
        <v>1095.5900425821544</v>
      </c>
      <c r="T3780" s="101">
        <v>7.2982687609969839</v>
      </c>
    </row>
    <row r="3781" spans="2:20" x14ac:dyDescent="0.2">
      <c r="B3781" s="100">
        <v>43818.333333333336</v>
      </c>
      <c r="C3781" s="98">
        <v>7.7637296557824742</v>
      </c>
      <c r="D3781" s="98">
        <f t="shared" si="428"/>
        <v>11.475895104825144</v>
      </c>
      <c r="E3781" s="98">
        <v>83.90010455282183</v>
      </c>
      <c r="F3781" s="98">
        <f t="shared" si="426"/>
        <v>110.42390118651838</v>
      </c>
      <c r="G3781" s="98">
        <v>50030.891861061617</v>
      </c>
      <c r="H3781" s="98">
        <v>55.974184974569084</v>
      </c>
      <c r="I3781" s="98">
        <v>1377.4759053321927</v>
      </c>
      <c r="J3781" s="98">
        <f t="shared" si="422"/>
        <v>27.925919578252746</v>
      </c>
      <c r="K3781" s="98">
        <v>0</v>
      </c>
      <c r="L3781" s="98">
        <f t="shared" si="423"/>
        <v>372.69959726763346</v>
      </c>
      <c r="M3781" s="98">
        <f t="shared" si="425"/>
        <v>374.54895601935397</v>
      </c>
      <c r="N3781" s="98">
        <v>6641.6782138897297</v>
      </c>
      <c r="O3781" s="98">
        <v>7149.0037047591904</v>
      </c>
      <c r="P3781" s="98">
        <v>395.46362751561492</v>
      </c>
      <c r="Q3781" s="98">
        <v>22.764030247981449</v>
      </c>
      <c r="R3781" s="98">
        <f t="shared" si="427"/>
        <v>21.26046963022895</v>
      </c>
      <c r="S3781" s="98">
        <f t="shared" si="424"/>
        <v>1365.8418148788869</v>
      </c>
      <c r="T3781" s="101">
        <v>8.0642574987458193</v>
      </c>
    </row>
    <row r="3782" spans="2:20" x14ac:dyDescent="0.2">
      <c r="B3782" s="100">
        <v>43818.375</v>
      </c>
      <c r="C3782" s="98">
        <v>11.18628536896097</v>
      </c>
      <c r="D3782" s="98">
        <f t="shared" si="428"/>
        <v>11.45384592072813</v>
      </c>
      <c r="E3782" s="98">
        <v>133.05771111835671</v>
      </c>
      <c r="F3782" s="98">
        <f t="shared" si="426"/>
        <v>112.20805350163509</v>
      </c>
      <c r="G3782" s="98">
        <v>57470.006462035541</v>
      </c>
      <c r="H3782" s="98">
        <v>129.43594759693053</v>
      </c>
      <c r="I3782" s="98">
        <v>7876.5947179654386</v>
      </c>
      <c r="J3782" s="98">
        <f t="shared" ref="J3782:J3845" si="429">E3782-H3782</f>
        <v>3.6217635214261747</v>
      </c>
      <c r="K3782" s="98">
        <v>0</v>
      </c>
      <c r="L3782" s="98">
        <f t="shared" ref="L3782:L3845" si="430">P3782-Q3782</f>
        <v>377.46812823112879</v>
      </c>
      <c r="M3782" s="98">
        <f t="shared" si="425"/>
        <v>374.79893785999298</v>
      </c>
      <c r="N3782" s="98">
        <v>8887.700353454471</v>
      </c>
      <c r="O3782" s="98">
        <v>7154.7485322896282</v>
      </c>
      <c r="P3782" s="98">
        <v>396.19838449111472</v>
      </c>
      <c r="Q3782" s="98">
        <v>18.730256259985953</v>
      </c>
      <c r="R3782" s="98">
        <f t="shared" si="427"/>
        <v>21.025393470546472</v>
      </c>
      <c r="S3782" s="98">
        <f t="shared" ref="S3782:S3845" si="431">Q3782*60</f>
        <v>1123.8153755991573</v>
      </c>
      <c r="T3782" s="101">
        <v>10.292380102462646</v>
      </c>
    </row>
    <row r="3783" spans="2:20" x14ac:dyDescent="0.2">
      <c r="B3783" s="100">
        <v>43818.416666666664</v>
      </c>
      <c r="C3783" s="98">
        <v>14.18811482919587</v>
      </c>
      <c r="D3783" s="98">
        <f t="shared" si="428"/>
        <v>11.428760834413742</v>
      </c>
      <c r="E3783" s="98">
        <v>77.407499999999999</v>
      </c>
      <c r="F3783" s="98">
        <f t="shared" si="426"/>
        <v>109.65934909046963</v>
      </c>
      <c r="G3783" s="98">
        <v>62135.653464753363</v>
      </c>
      <c r="H3783" s="98">
        <v>63.856586371527776</v>
      </c>
      <c r="I3783" s="98">
        <v>11280.835360082256</v>
      </c>
      <c r="J3783" s="98">
        <f t="shared" si="429"/>
        <v>13.550913628472223</v>
      </c>
      <c r="K3783" s="98">
        <v>0</v>
      </c>
      <c r="L3783" s="98">
        <f t="shared" si="430"/>
        <v>374.10502004653631</v>
      </c>
      <c r="M3783" s="98">
        <f t="shared" si="425"/>
        <v>374.63936869183203</v>
      </c>
      <c r="N3783" s="98">
        <v>10994.052215983073</v>
      </c>
      <c r="O3783" s="98">
        <v>7292.4174999999996</v>
      </c>
      <c r="P3783" s="98">
        <v>396.12416666666667</v>
      </c>
      <c r="Q3783" s="98">
        <v>22.019146620130375</v>
      </c>
      <c r="R3783" s="98">
        <f t="shared" si="427"/>
        <v>21.208435520733126</v>
      </c>
      <c r="S3783" s="98">
        <f t="shared" si="431"/>
        <v>1321.1487972078226</v>
      </c>
      <c r="T3783" s="101">
        <v>13.637694507297775</v>
      </c>
    </row>
    <row r="3784" spans="2:20" x14ac:dyDescent="0.2">
      <c r="B3784" s="100">
        <v>43818.458333333336</v>
      </c>
      <c r="C3784" s="98">
        <v>15.100774403148227</v>
      </c>
      <c r="D3784" s="98">
        <f t="shared" si="428"/>
        <v>11.413183757563628</v>
      </c>
      <c r="E3784" s="98">
        <v>128.27194444444444</v>
      </c>
      <c r="F3784" s="98">
        <f t="shared" si="426"/>
        <v>111.85041390528447</v>
      </c>
      <c r="G3784" s="98">
        <v>68370.579745373732</v>
      </c>
      <c r="H3784" s="98">
        <v>23.849001736111113</v>
      </c>
      <c r="I3784" s="98">
        <v>13503.316963888887</v>
      </c>
      <c r="J3784" s="98">
        <f t="shared" si="429"/>
        <v>104.42294270833332</v>
      </c>
      <c r="K3784" s="98">
        <v>0</v>
      </c>
      <c r="L3784" s="98">
        <f t="shared" si="430"/>
        <v>373.79185342087101</v>
      </c>
      <c r="M3784" s="98">
        <f t="shared" si="425"/>
        <v>374.75585191475903</v>
      </c>
      <c r="N3784" s="98">
        <v>11561.796585286458</v>
      </c>
      <c r="O3784" s="98">
        <v>7531.8891666666668</v>
      </c>
      <c r="P3784" s="98">
        <v>395.72833333333335</v>
      </c>
      <c r="Q3784" s="98">
        <v>21.936479912462335</v>
      </c>
      <c r="R3784" s="98">
        <f t="shared" si="427"/>
        <v>21.095430307065314</v>
      </c>
      <c r="S3784" s="98">
        <f t="shared" si="431"/>
        <v>1316.1887947477401</v>
      </c>
      <c r="T3784" s="101">
        <v>15.515097298820814</v>
      </c>
    </row>
    <row r="3785" spans="2:20" x14ac:dyDescent="0.2">
      <c r="B3785" s="100">
        <v>43818.5</v>
      </c>
      <c r="C3785" s="98">
        <v>14.683309764332241</v>
      </c>
      <c r="D3785" s="98">
        <f t="shared" si="428"/>
        <v>11.394268572120971</v>
      </c>
      <c r="E3785" s="98">
        <v>78.156988052236727</v>
      </c>
      <c r="F3785" s="98">
        <f t="shared" si="426"/>
        <v>109.90305461116468</v>
      </c>
      <c r="G3785" s="98">
        <v>74533.106925925953</v>
      </c>
      <c r="H3785" s="98">
        <v>23.071061197916666</v>
      </c>
      <c r="I3785" s="98">
        <v>14879.162581272931</v>
      </c>
      <c r="J3785" s="98">
        <f t="shared" si="429"/>
        <v>55.085926854320064</v>
      </c>
      <c r="K3785" s="98">
        <v>0</v>
      </c>
      <c r="L3785" s="98">
        <f t="shared" si="430"/>
        <v>377.12178630212532</v>
      </c>
      <c r="M3785" s="98">
        <f t="shared" si="425"/>
        <v>374.79577851788605</v>
      </c>
      <c r="N3785" s="98">
        <v>11306.261421464502</v>
      </c>
      <c r="O3785" s="98">
        <v>7365.5579649708088</v>
      </c>
      <c r="P3785" s="98">
        <v>395.63303703703815</v>
      </c>
      <c r="Q3785" s="98">
        <v>18.511250734912853</v>
      </c>
      <c r="R3785" s="98">
        <f t="shared" si="427"/>
        <v>21.043952006406744</v>
      </c>
      <c r="S3785" s="98">
        <f t="shared" si="431"/>
        <v>1110.6750440947712</v>
      </c>
      <c r="T3785" s="101">
        <v>15.536291481029346</v>
      </c>
    </row>
    <row r="3786" spans="2:20" x14ac:dyDescent="0.2">
      <c r="B3786" s="100">
        <v>43818.541666666664</v>
      </c>
      <c r="C3786" s="98">
        <v>14.417416713502671</v>
      </c>
      <c r="D3786" s="98">
        <f t="shared" si="428"/>
        <v>11.375390490363612</v>
      </c>
      <c r="E3786" s="98">
        <v>135.32916666666668</v>
      </c>
      <c r="F3786" s="98">
        <f t="shared" si="426"/>
        <v>110.39051959959046</v>
      </c>
      <c r="G3786" s="98">
        <v>82138.768518518336</v>
      </c>
      <c r="H3786" s="98">
        <v>20.055230034722221</v>
      </c>
      <c r="I3786" s="98">
        <v>16267.639166666666</v>
      </c>
      <c r="J3786" s="98">
        <f t="shared" si="429"/>
        <v>115.27393663194445</v>
      </c>
      <c r="K3786" s="98">
        <v>0</v>
      </c>
      <c r="L3786" s="98">
        <f t="shared" si="430"/>
        <v>372.30675512022856</v>
      </c>
      <c r="M3786" s="98">
        <f t="shared" si="425"/>
        <v>374.68208060203619</v>
      </c>
      <c r="N3786" s="98">
        <v>11196.874803873698</v>
      </c>
      <c r="O3786" s="98">
        <v>7319.65</v>
      </c>
      <c r="P3786" s="98">
        <v>395.91238095240459</v>
      </c>
      <c r="Q3786" s="98">
        <v>23.605625832176042</v>
      </c>
      <c r="R3786" s="98">
        <f t="shared" si="427"/>
        <v>21.151136474285348</v>
      </c>
      <c r="S3786" s="98">
        <f t="shared" si="431"/>
        <v>1416.3375499305625</v>
      </c>
      <c r="T3786" s="101">
        <v>15.300301510082177</v>
      </c>
    </row>
    <row r="3787" spans="2:20" x14ac:dyDescent="0.2">
      <c r="B3787" s="100">
        <v>43818.583333333336</v>
      </c>
      <c r="C3787" s="98">
        <v>13.638804265932801</v>
      </c>
      <c r="D3787" s="98">
        <f t="shared" si="428"/>
        <v>11.346316879485471</v>
      </c>
      <c r="E3787" s="98">
        <v>116.06330246918731</v>
      </c>
      <c r="F3787" s="98">
        <f t="shared" si="426"/>
        <v>111.51769809753478</v>
      </c>
      <c r="G3787" s="98">
        <v>88083.405496453313</v>
      </c>
      <c r="H3787" s="98">
        <v>24.425553385416666</v>
      </c>
      <c r="I3787" s="98">
        <v>17672.046666666665</v>
      </c>
      <c r="J3787" s="98">
        <f t="shared" si="429"/>
        <v>91.637749083770643</v>
      </c>
      <c r="K3787" s="98">
        <v>0</v>
      </c>
      <c r="L3787" s="98">
        <f t="shared" si="430"/>
        <v>376.43635115217</v>
      </c>
      <c r="M3787" s="98">
        <f t="shared" si="425"/>
        <v>374.79742348832269</v>
      </c>
      <c r="N3787" s="98">
        <v>10686.924900716145</v>
      </c>
      <c r="O3787" s="98">
        <v>7184.5683333333336</v>
      </c>
      <c r="P3787" s="98">
        <v>395.79435185180768</v>
      </c>
      <c r="Q3787" s="98">
        <v>19.358000699637664</v>
      </c>
      <c r="R3787" s="98">
        <f t="shared" si="427"/>
        <v>21.017963726886038</v>
      </c>
      <c r="S3787" s="98">
        <f t="shared" si="431"/>
        <v>1161.4800419782598</v>
      </c>
      <c r="T3787" s="101">
        <v>14.755638942011542</v>
      </c>
    </row>
    <row r="3788" spans="2:20" x14ac:dyDescent="0.2">
      <c r="B3788" s="100">
        <v>43818.625</v>
      </c>
      <c r="C3788" s="98">
        <v>13.339035961416149</v>
      </c>
      <c r="D3788" s="98">
        <f t="shared" si="428"/>
        <v>11.320559529610859</v>
      </c>
      <c r="E3788" s="98">
        <v>94.766041666666666</v>
      </c>
      <c r="F3788" s="98">
        <f t="shared" si="426"/>
        <v>114.51907251883108</v>
      </c>
      <c r="G3788" s="98">
        <v>95895.582943468093</v>
      </c>
      <c r="H3788" s="98">
        <v>24.590125868055555</v>
      </c>
      <c r="I3788" s="98">
        <v>19086.649444444443</v>
      </c>
      <c r="J3788" s="98">
        <f t="shared" si="429"/>
        <v>70.175915798611115</v>
      </c>
      <c r="K3788" s="98">
        <v>0</v>
      </c>
      <c r="L3788" s="98">
        <f t="shared" si="430"/>
        <v>375.22132770980397</v>
      </c>
      <c r="M3788" s="98">
        <f t="shared" si="425"/>
        <v>374.70824041054487</v>
      </c>
      <c r="N3788" s="98">
        <v>10521.209204915365</v>
      </c>
      <c r="O3788" s="98">
        <v>7169.68</v>
      </c>
      <c r="P3788" s="98">
        <v>395.90777777777777</v>
      </c>
      <c r="Q3788" s="98">
        <v>20.686450067973798</v>
      </c>
      <c r="R3788" s="98">
        <f t="shared" si="427"/>
        <v>21.102595621536146</v>
      </c>
      <c r="S3788" s="98">
        <f t="shared" si="431"/>
        <v>1241.1870040784279</v>
      </c>
      <c r="T3788" s="101">
        <v>14.300090253651142</v>
      </c>
    </row>
    <row r="3789" spans="2:20" x14ac:dyDescent="0.2">
      <c r="B3789" s="100">
        <v>43818.666666666664</v>
      </c>
      <c r="C3789" s="98">
        <v>13.028186736759057</v>
      </c>
      <c r="D3789" s="98">
        <f t="shared" si="428"/>
        <v>11.307124466938186</v>
      </c>
      <c r="E3789" s="98">
        <v>147.95611111111111</v>
      </c>
      <c r="F3789" s="98">
        <f t="shared" si="426"/>
        <v>116.73901464846072</v>
      </c>
      <c r="G3789" s="98">
        <v>101961.68611111111</v>
      </c>
      <c r="H3789" s="98">
        <v>24.771853298611113</v>
      </c>
      <c r="I3789" s="98">
        <v>20517.104166666668</v>
      </c>
      <c r="J3789" s="98">
        <f t="shared" si="429"/>
        <v>123.18425781249999</v>
      </c>
      <c r="K3789" s="98">
        <v>0</v>
      </c>
      <c r="L3789" s="98">
        <f t="shared" si="430"/>
        <v>374.79914514236975</v>
      </c>
      <c r="M3789" s="98">
        <f t="shared" si="425"/>
        <v>374.78501891751375</v>
      </c>
      <c r="N3789" s="98">
        <v>10129.19873453776</v>
      </c>
      <c r="O3789" s="98">
        <v>7159.100833333333</v>
      </c>
      <c r="P3789" s="98">
        <v>395.93124999999998</v>
      </c>
      <c r="Q3789" s="98">
        <v>21.1321048576302</v>
      </c>
      <c r="R3789" s="98">
        <f t="shared" si="427"/>
        <v>21.0298043830857</v>
      </c>
      <c r="S3789" s="98">
        <f t="shared" si="431"/>
        <v>1267.9262914578119</v>
      </c>
      <c r="T3789" s="101">
        <v>13.821907179298577</v>
      </c>
    </row>
    <row r="3790" spans="2:20" x14ac:dyDescent="0.2">
      <c r="B3790" s="100">
        <v>43818.708333333336</v>
      </c>
      <c r="C3790" s="98">
        <v>12.510626822666058</v>
      </c>
      <c r="D3790" s="98">
        <f t="shared" si="428"/>
        <v>11.295927143473877</v>
      </c>
      <c r="E3790" s="98">
        <v>99.822555555552242</v>
      </c>
      <c r="F3790" s="98">
        <f t="shared" si="426"/>
        <v>113.57240816697909</v>
      </c>
      <c r="G3790" s="98">
        <v>109505.93300653511</v>
      </c>
      <c r="H3790" s="98">
        <v>23.888444010416666</v>
      </c>
      <c r="I3790" s="98">
        <v>21944.29</v>
      </c>
      <c r="J3790" s="98">
        <f t="shared" si="429"/>
        <v>75.934111545135579</v>
      </c>
      <c r="K3790" s="98">
        <v>0</v>
      </c>
      <c r="L3790" s="98">
        <f t="shared" si="430"/>
        <v>378.85028406920117</v>
      </c>
      <c r="M3790" s="98">
        <f t="shared" si="425"/>
        <v>374.99233879164575</v>
      </c>
      <c r="N3790" s="98">
        <v>9662.0700642903648</v>
      </c>
      <c r="O3790" s="98">
        <v>7158.8458333333338</v>
      </c>
      <c r="P3790" s="98">
        <v>395.62388888888887</v>
      </c>
      <c r="Q3790" s="98">
        <v>16.773604819687705</v>
      </c>
      <c r="R3790" s="98">
        <f t="shared" si="427"/>
        <v>20.83023373734844</v>
      </c>
      <c r="S3790" s="98">
        <f t="shared" si="431"/>
        <v>1006.4162891812623</v>
      </c>
      <c r="T3790" s="101">
        <v>13.255553952044316</v>
      </c>
    </row>
    <row r="3791" spans="2:20" x14ac:dyDescent="0.2">
      <c r="B3791" s="100">
        <v>43818.75</v>
      </c>
      <c r="C3791" s="98">
        <v>12.225198226682325</v>
      </c>
      <c r="D3791" s="98">
        <f t="shared" si="428"/>
        <v>11.280926408533928</v>
      </c>
      <c r="E3791" s="98">
        <v>146.59744444444775</v>
      </c>
      <c r="F3791" s="98">
        <f t="shared" si="426"/>
        <v>116.0820779200659</v>
      </c>
      <c r="G3791" s="98">
        <v>116723.99930555555</v>
      </c>
      <c r="H3791" s="98">
        <v>20.480110677083335</v>
      </c>
      <c r="I3791" s="98">
        <v>23374.629962038587</v>
      </c>
      <c r="J3791" s="98">
        <f t="shared" si="429"/>
        <v>126.11733376736441</v>
      </c>
      <c r="K3791" s="98">
        <v>0</v>
      </c>
      <c r="L3791" s="98">
        <f t="shared" si="430"/>
        <v>373.75876213586992</v>
      </c>
      <c r="M3791" s="98">
        <f t="shared" si="425"/>
        <v>374.87340247142765</v>
      </c>
      <c r="N3791" s="98">
        <v>9459.4643863932288</v>
      </c>
      <c r="O3791" s="98">
        <v>7165.8149999999996</v>
      </c>
      <c r="P3791" s="98">
        <v>396.03563786009533</v>
      </c>
      <c r="Q3791" s="98">
        <v>22.276875724225409</v>
      </c>
      <c r="R3791" s="98">
        <f t="shared" si="427"/>
        <v>20.95972775646981</v>
      </c>
      <c r="S3791" s="98">
        <f t="shared" si="431"/>
        <v>1336.6125434535245</v>
      </c>
      <c r="T3791" s="101">
        <v>12.705794574419658</v>
      </c>
    </row>
    <row r="3792" spans="2:20" x14ac:dyDescent="0.2">
      <c r="B3792" s="100">
        <v>43818.791666666664</v>
      </c>
      <c r="C3792" s="98">
        <v>12.270431172053019</v>
      </c>
      <c r="D3792" s="98">
        <f t="shared" si="428"/>
        <v>11.260462555423281</v>
      </c>
      <c r="E3792" s="98">
        <v>78.393333333333331</v>
      </c>
      <c r="F3792" s="98">
        <f t="shared" si="426"/>
        <v>113.4358626422881</v>
      </c>
      <c r="G3792" s="98">
        <v>123445.45545370459</v>
      </c>
      <c r="H3792" s="98">
        <v>24.606716579861111</v>
      </c>
      <c r="I3792" s="98">
        <v>24798.738055555557</v>
      </c>
      <c r="J3792" s="98">
        <f t="shared" si="429"/>
        <v>53.786616753472217</v>
      </c>
      <c r="K3792" s="98">
        <v>0</v>
      </c>
      <c r="L3792" s="98">
        <f t="shared" si="430"/>
        <v>376.94199231384943</v>
      </c>
      <c r="M3792" s="98">
        <f t="shared" si="425"/>
        <v>375.05680419174041</v>
      </c>
      <c r="N3792" s="98">
        <v>9550.3150463867187</v>
      </c>
      <c r="O3792" s="98">
        <v>7155.5758333333333</v>
      </c>
      <c r="P3792" s="98">
        <v>395.91222222222223</v>
      </c>
      <c r="Q3792" s="98">
        <v>18.970229908372794</v>
      </c>
      <c r="R3792" s="98">
        <f t="shared" si="427"/>
        <v>20.779952579366032</v>
      </c>
      <c r="S3792" s="98">
        <f t="shared" si="431"/>
        <v>1138.2137945023676</v>
      </c>
      <c r="T3792" s="101">
        <v>12.666527431327721</v>
      </c>
    </row>
    <row r="3793" spans="2:20" x14ac:dyDescent="0.2">
      <c r="B3793" s="100">
        <v>43818.833333333336</v>
      </c>
      <c r="C3793" s="98">
        <v>12.317202903827031</v>
      </c>
      <c r="D3793" s="98">
        <f t="shared" si="428"/>
        <v>11.239062168373456</v>
      </c>
      <c r="E3793" s="98">
        <v>135.39342592583762</v>
      </c>
      <c r="F3793" s="98">
        <f t="shared" si="426"/>
        <v>114.41499844475356</v>
      </c>
      <c r="G3793" s="98">
        <v>131088.11347222223</v>
      </c>
      <c r="H3793" s="98">
        <v>24.510970052083334</v>
      </c>
      <c r="I3793" s="98">
        <v>26218.574722222223</v>
      </c>
      <c r="J3793" s="98">
        <f t="shared" si="429"/>
        <v>110.88245587375428</v>
      </c>
      <c r="K3793" s="98">
        <v>0</v>
      </c>
      <c r="L3793" s="98">
        <f t="shared" si="430"/>
        <v>376.33161877615998</v>
      </c>
      <c r="M3793" s="98">
        <f t="shared" si="425"/>
        <v>375.08522809507514</v>
      </c>
      <c r="N3793" s="98">
        <v>9572.9553938802092</v>
      </c>
      <c r="O3793" s="98">
        <v>7155.8575000000001</v>
      </c>
      <c r="P3793" s="98">
        <v>396.07694444444445</v>
      </c>
      <c r="Q3793" s="98">
        <v>19.745325668284462</v>
      </c>
      <c r="R3793" s="98">
        <f t="shared" si="427"/>
        <v>20.751980064920097</v>
      </c>
      <c r="S3793" s="98">
        <f t="shared" si="431"/>
        <v>1184.7195400970677</v>
      </c>
      <c r="T3793" s="101">
        <v>12.799557497711486</v>
      </c>
    </row>
    <row r="3794" spans="2:20" x14ac:dyDescent="0.2">
      <c r="B3794" s="100">
        <v>43818.875</v>
      </c>
      <c r="C3794" s="98">
        <v>12.278390567919446</v>
      </c>
      <c r="D3794" s="98">
        <f t="shared" si="428"/>
        <v>11.215898043038329</v>
      </c>
      <c r="E3794" s="98">
        <v>114.75194444444445</v>
      </c>
      <c r="F3794" s="98">
        <f t="shared" si="426"/>
        <v>114.23724767315046</v>
      </c>
      <c r="G3794" s="98">
        <v>137034.06697530879</v>
      </c>
      <c r="H3794" s="98">
        <v>24.523480902777777</v>
      </c>
      <c r="I3794" s="98">
        <v>27638.549722222222</v>
      </c>
      <c r="J3794" s="98">
        <f t="shared" si="429"/>
        <v>90.22846354166667</v>
      </c>
      <c r="K3794" s="98">
        <v>0</v>
      </c>
      <c r="L3794" s="98">
        <f t="shared" si="430"/>
        <v>373.63057788901443</v>
      </c>
      <c r="M3794" s="98">
        <f t="shared" si="425"/>
        <v>375.00342031703468</v>
      </c>
      <c r="N3794" s="98">
        <v>9580.4419246419275</v>
      </c>
      <c r="O3794" s="98">
        <v>7178.35</v>
      </c>
      <c r="P3794" s="98">
        <v>396.03037037034829</v>
      </c>
      <c r="Q3794" s="98">
        <v>22.399792481333844</v>
      </c>
      <c r="R3794" s="98">
        <f t="shared" si="427"/>
        <v>20.835302117651864</v>
      </c>
      <c r="S3794" s="98">
        <f t="shared" si="431"/>
        <v>1343.9875488800305</v>
      </c>
      <c r="T3794" s="101">
        <v>12.682444472485351</v>
      </c>
    </row>
    <row r="3795" spans="2:20" x14ac:dyDescent="0.2">
      <c r="B3795" s="100">
        <v>43818.916666666664</v>
      </c>
      <c r="C3795" s="98">
        <v>12.082874918260302</v>
      </c>
      <c r="D3795" s="98">
        <f t="shared" si="428"/>
        <v>11.18816753259425</v>
      </c>
      <c r="E3795" s="98">
        <v>96.224444444444444</v>
      </c>
      <c r="F3795" s="98">
        <f t="shared" si="426"/>
        <v>113.05947221018666</v>
      </c>
      <c r="G3795" s="98">
        <v>144742.10871459273</v>
      </c>
      <c r="H3795" s="98">
        <v>23.647200520833334</v>
      </c>
      <c r="I3795" s="98">
        <v>29050.143488888938</v>
      </c>
      <c r="J3795" s="98">
        <f t="shared" si="429"/>
        <v>72.577243923611107</v>
      </c>
      <c r="K3795" s="98">
        <v>0</v>
      </c>
      <c r="L3795" s="98">
        <f t="shared" si="430"/>
        <v>379.42596736074324</v>
      </c>
      <c r="M3795" s="98">
        <f t="shared" si="425"/>
        <v>375.27248535105542</v>
      </c>
      <c r="N3795" s="98">
        <v>9449.66323811849</v>
      </c>
      <c r="O3795" s="98">
        <v>7176.9033333333336</v>
      </c>
      <c r="P3795" s="98">
        <v>395.75011904762852</v>
      </c>
      <c r="Q3795" s="98">
        <v>16.324151686885291</v>
      </c>
      <c r="R3795" s="98">
        <f t="shared" si="427"/>
        <v>20.552877846417861</v>
      </c>
      <c r="S3795" s="98">
        <f t="shared" si="431"/>
        <v>979.44910121311739</v>
      </c>
      <c r="T3795" s="101">
        <v>12.776951672132645</v>
      </c>
    </row>
    <row r="3796" spans="2:20" x14ac:dyDescent="0.2">
      <c r="B3796" s="100">
        <v>43818.958333333336</v>
      </c>
      <c r="C3796" s="98">
        <v>11.64896551903389</v>
      </c>
      <c r="D3796" s="98">
        <f t="shared" si="428"/>
        <v>11.141110934686369</v>
      </c>
      <c r="E3796" s="98">
        <v>140.34416666666667</v>
      </c>
      <c r="F3796" s="98">
        <f t="shared" si="426"/>
        <v>114.94784026574223</v>
      </c>
      <c r="G3796" s="98">
        <v>150635.06388888889</v>
      </c>
      <c r="H3796" s="98">
        <v>20.224186197916666</v>
      </c>
      <c r="I3796" s="98">
        <v>30464.764166666668</v>
      </c>
      <c r="J3796" s="98">
        <f t="shared" si="429"/>
        <v>120.11998046875</v>
      </c>
      <c r="K3796" s="98">
        <v>0</v>
      </c>
      <c r="L3796" s="98">
        <f t="shared" si="430"/>
        <v>374.71790898495664</v>
      </c>
      <c r="M3796" s="98">
        <f t="shared" si="425"/>
        <v>375.19652103425705</v>
      </c>
      <c r="N3796" s="98">
        <v>9097.3637150065097</v>
      </c>
      <c r="O3796" s="98">
        <v>7156.2433333333329</v>
      </c>
      <c r="P3796" s="98">
        <v>395.62611111111113</v>
      </c>
      <c r="Q3796" s="98">
        <v>20.908202126154467</v>
      </c>
      <c r="R3796" s="98">
        <f t="shared" si="427"/>
        <v>20.613394632348413</v>
      </c>
      <c r="S3796" s="98">
        <f t="shared" si="431"/>
        <v>1254.492127569268</v>
      </c>
      <c r="T3796" s="101">
        <v>12.327616338681739</v>
      </c>
    </row>
    <row r="3797" spans="2:20" x14ac:dyDescent="0.2">
      <c r="B3797" s="100">
        <v>43819</v>
      </c>
      <c r="C3797" s="98">
        <v>11.257836940553453</v>
      </c>
      <c r="D3797" s="98">
        <f t="shared" si="428"/>
        <v>11.109110505724226</v>
      </c>
      <c r="E3797" s="98">
        <v>94.832499999999996</v>
      </c>
      <c r="F3797" s="98">
        <f t="shared" si="426"/>
        <v>112.75814350648214</v>
      </c>
      <c r="G3797" s="98">
        <v>157878.69008714569</v>
      </c>
      <c r="H3797" s="98">
        <v>24.333181423611112</v>
      </c>
      <c r="I3797" s="98">
        <v>31871.754166666666</v>
      </c>
      <c r="J3797" s="98">
        <f t="shared" si="429"/>
        <v>70.499318576388887</v>
      </c>
      <c r="K3797" s="98">
        <v>0</v>
      </c>
      <c r="L3797" s="98">
        <f t="shared" si="430"/>
        <v>375.46573604679298</v>
      </c>
      <c r="M3797" s="98">
        <f t="shared" si="425"/>
        <v>375.23819188017063</v>
      </c>
      <c r="N3797" s="98">
        <v>8861.5570336914061</v>
      </c>
      <c r="O3797" s="98">
        <v>7154.5033333333331</v>
      </c>
      <c r="P3797" s="98">
        <v>395.83083333333332</v>
      </c>
      <c r="Q3797" s="98">
        <v>20.365097286540323</v>
      </c>
      <c r="R3797" s="98">
        <f t="shared" si="427"/>
        <v>20.564123477791945</v>
      </c>
      <c r="S3797" s="98">
        <f t="shared" si="431"/>
        <v>1221.9058371924193</v>
      </c>
      <c r="T3797" s="101">
        <v>11.979692038354308</v>
      </c>
    </row>
    <row r="3798" spans="2:20" x14ac:dyDescent="0.2">
      <c r="B3798" s="100">
        <v>43819.041666666664</v>
      </c>
      <c r="C3798" s="98">
        <v>9.8786169217594182</v>
      </c>
      <c r="D3798" s="98">
        <f t="shared" si="428"/>
        <v>11.087025124380409</v>
      </c>
      <c r="E3798" s="98">
        <v>134.02875</v>
      </c>
      <c r="F3798" s="98">
        <f t="shared" si="426"/>
        <v>114.87331133055621</v>
      </c>
      <c r="G3798" s="98">
        <v>5011.7611111111109</v>
      </c>
      <c r="H3798" s="98">
        <v>24.392339409722222</v>
      </c>
      <c r="I3798" s="98">
        <v>821.48444444444442</v>
      </c>
      <c r="J3798" s="98">
        <f t="shared" si="429"/>
        <v>109.63641059027778</v>
      </c>
      <c r="K3798" s="98">
        <v>0</v>
      </c>
      <c r="L3798" s="98">
        <f t="shared" si="430"/>
        <v>379.83049032586729</v>
      </c>
      <c r="M3798" s="98">
        <f t="shared" si="425"/>
        <v>375.48340417878603</v>
      </c>
      <c r="N3798" s="98">
        <v>8072.6896573893227</v>
      </c>
      <c r="O3798" s="98">
        <v>7154.458333333333</v>
      </c>
      <c r="P3798" s="98">
        <v>396.03467836257482</v>
      </c>
      <c r="Q3798" s="98">
        <v>16.204188036707539</v>
      </c>
      <c r="R3798" s="98">
        <f t="shared" si="427"/>
        <v>20.327717222061551</v>
      </c>
      <c r="S3798" s="98">
        <f t="shared" si="431"/>
        <v>972.25128220245233</v>
      </c>
      <c r="T3798" s="101">
        <v>11.170586966950861</v>
      </c>
    </row>
    <row r="3799" spans="2:20" x14ac:dyDescent="0.2">
      <c r="B3799" s="100">
        <v>43819.083333333336</v>
      </c>
      <c r="C3799" s="98">
        <v>8.382043316687664</v>
      </c>
      <c r="D3799" s="98">
        <f t="shared" si="428"/>
        <v>11.070921585556185</v>
      </c>
      <c r="E3799" s="98">
        <v>69.722222222222229</v>
      </c>
      <c r="F3799" s="98">
        <f t="shared" si="426"/>
        <v>112.29435299722287</v>
      </c>
      <c r="G3799" s="98">
        <v>9671.5555555555547</v>
      </c>
      <c r="H3799" s="98">
        <v>24.431239149305554</v>
      </c>
      <c r="I3799" s="98">
        <v>2151.2649657407401</v>
      </c>
      <c r="J3799" s="98">
        <f t="shared" si="429"/>
        <v>45.290983072916674</v>
      </c>
      <c r="K3799" s="98">
        <v>0</v>
      </c>
      <c r="L3799" s="98">
        <f t="shared" si="430"/>
        <v>374.71719131138798</v>
      </c>
      <c r="M3799" s="98">
        <f t="shared" si="425"/>
        <v>375.40309264074148</v>
      </c>
      <c r="N3799" s="98">
        <v>7088.2329195149741</v>
      </c>
      <c r="O3799" s="98">
        <v>7152.4041666666662</v>
      </c>
      <c r="P3799" s="98">
        <v>395.85556712961653</v>
      </c>
      <c r="Q3799" s="98">
        <v>21.138375818228557</v>
      </c>
      <c r="R3799" s="98">
        <f t="shared" si="427"/>
        <v>20.40927538433353</v>
      </c>
      <c r="S3799" s="98">
        <f t="shared" si="431"/>
        <v>1268.3025490937134</v>
      </c>
      <c r="T3799" s="101">
        <v>9.6899033315976464</v>
      </c>
    </row>
    <row r="3800" spans="2:20" x14ac:dyDescent="0.2">
      <c r="B3800" s="100">
        <v>43819.125</v>
      </c>
      <c r="C3800" s="98">
        <v>7.1232422851476196</v>
      </c>
      <c r="D3800" s="98">
        <f t="shared" si="428"/>
        <v>11.04897946109444</v>
      </c>
      <c r="E3800" s="98">
        <v>132.76694444444445</v>
      </c>
      <c r="F3800" s="98">
        <f t="shared" si="426"/>
        <v>113.48514003425991</v>
      </c>
      <c r="G3800" s="98">
        <v>16858.059259254667</v>
      </c>
      <c r="H3800" s="98">
        <v>23.495062934027779</v>
      </c>
      <c r="I3800" s="98">
        <v>3558.842465740674</v>
      </c>
      <c r="J3800" s="98">
        <f t="shared" si="429"/>
        <v>109.27188151041668</v>
      </c>
      <c r="K3800" s="98">
        <v>0</v>
      </c>
      <c r="L3800" s="98">
        <f t="shared" si="430"/>
        <v>376.10685863202804</v>
      </c>
      <c r="M3800" s="98">
        <f t="shared" si="425"/>
        <v>375.56172095884023</v>
      </c>
      <c r="N3800" s="98">
        <v>6164.1926021321615</v>
      </c>
      <c r="O3800" s="98">
        <v>7151.6408333333329</v>
      </c>
      <c r="P3800" s="98">
        <v>396.13129629638462</v>
      </c>
      <c r="Q3800" s="98">
        <v>20.024437664356601</v>
      </c>
      <c r="R3800" s="98">
        <f t="shared" si="427"/>
        <v>20.276113029886996</v>
      </c>
      <c r="S3800" s="98">
        <f t="shared" si="431"/>
        <v>1201.4662598613961</v>
      </c>
      <c r="T3800" s="101">
        <v>8.1696929167081063</v>
      </c>
    </row>
    <row r="3801" spans="2:20" x14ac:dyDescent="0.2">
      <c r="B3801" s="100">
        <v>43819.166666666664</v>
      </c>
      <c r="C3801" s="98">
        <v>6.5380036900497123</v>
      </c>
      <c r="D3801" s="98">
        <f t="shared" si="428"/>
        <v>11.033297173967446</v>
      </c>
      <c r="E3801" s="98">
        <v>106.2928125</v>
      </c>
      <c r="F3801" s="98">
        <f t="shared" si="426"/>
        <v>113.10251802422881</v>
      </c>
      <c r="G3801" s="98">
        <v>22491.768488653503</v>
      </c>
      <c r="H3801" s="98">
        <v>20.254513888888887</v>
      </c>
      <c r="I3801" s="98">
        <v>4967.5349999999999</v>
      </c>
      <c r="J3801" s="98">
        <f t="shared" si="429"/>
        <v>86.038298611111117</v>
      </c>
      <c r="K3801" s="98">
        <v>0</v>
      </c>
      <c r="L3801" s="98">
        <f t="shared" si="430"/>
        <v>378.97901011550181</v>
      </c>
      <c r="M3801" s="98">
        <f t="shared" si="425"/>
        <v>375.74057788985118</v>
      </c>
      <c r="N3801" s="98">
        <v>5774.7680151367185</v>
      </c>
      <c r="O3801" s="98">
        <v>7151.0524999999998</v>
      </c>
      <c r="P3801" s="98">
        <v>395.40621527777779</v>
      </c>
      <c r="Q3801" s="98">
        <v>16.427205162275996</v>
      </c>
      <c r="R3801" s="98">
        <f t="shared" si="427"/>
        <v>20.092711828042745</v>
      </c>
      <c r="S3801" s="98">
        <f t="shared" si="431"/>
        <v>985.63230973655982</v>
      </c>
      <c r="T3801" s="101">
        <v>7.4206199427207729</v>
      </c>
    </row>
    <row r="3802" spans="2:20" x14ac:dyDescent="0.2">
      <c r="B3802" s="100">
        <v>43819.208333333336</v>
      </c>
      <c r="C3802" s="98">
        <v>6.1420498370634675</v>
      </c>
      <c r="D3802" s="98">
        <f t="shared" si="428"/>
        <v>11.024786254546072</v>
      </c>
      <c r="E3802" s="98">
        <v>92.187685185141035</v>
      </c>
      <c r="F3802" s="98">
        <f t="shared" si="426"/>
        <v>111.93115999953562</v>
      </c>
      <c r="G3802" s="98">
        <v>29842.30077972624</v>
      </c>
      <c r="H3802" s="98">
        <v>24.251529947916666</v>
      </c>
      <c r="I3802" s="98">
        <v>6372.3433333333332</v>
      </c>
      <c r="J3802" s="98">
        <f t="shared" si="429"/>
        <v>67.936155237224369</v>
      </c>
      <c r="K3802" s="98">
        <v>0</v>
      </c>
      <c r="L3802" s="98">
        <f t="shared" si="430"/>
        <v>376.98480829350649</v>
      </c>
      <c r="M3802" s="98">
        <f t="shared" si="425"/>
        <v>375.79696866174231</v>
      </c>
      <c r="N3802" s="98">
        <v>5435.0545166015627</v>
      </c>
      <c r="O3802" s="98">
        <v>7151.3575000000001</v>
      </c>
      <c r="P3802" s="98">
        <v>395.71694444444444</v>
      </c>
      <c r="Q3802" s="98">
        <v>18.73213615093794</v>
      </c>
      <c r="R3802" s="98">
        <f t="shared" si="427"/>
        <v>20.04314975985525</v>
      </c>
      <c r="S3802" s="98">
        <f t="shared" si="431"/>
        <v>1123.9281690562764</v>
      </c>
      <c r="T3802" s="101">
        <v>6.9047209923608328</v>
      </c>
    </row>
    <row r="3803" spans="2:20" x14ac:dyDescent="0.2">
      <c r="B3803" s="100">
        <v>43819.25</v>
      </c>
      <c r="C3803" s="98">
        <v>5.8663134592680342</v>
      </c>
      <c r="D3803" s="98">
        <f t="shared" si="428"/>
        <v>11.009235786078243</v>
      </c>
      <c r="E3803" s="98">
        <v>136.31527777777777</v>
      </c>
      <c r="F3803" s="98">
        <f t="shared" si="426"/>
        <v>113.65941231435045</v>
      </c>
      <c r="G3803" s="98">
        <v>35402.74722222222</v>
      </c>
      <c r="H3803" s="98">
        <v>24.147829861111113</v>
      </c>
      <c r="I3803" s="98">
        <v>7772.6469444444447</v>
      </c>
      <c r="J3803" s="98">
        <f t="shared" si="429"/>
        <v>112.16744791666665</v>
      </c>
      <c r="K3803" s="98">
        <v>0</v>
      </c>
      <c r="L3803" s="98">
        <f t="shared" si="430"/>
        <v>375.21367736854904</v>
      </c>
      <c r="M3803" s="98">
        <f t="shared" ref="M3803:M3866" si="432">AVERAGE(L3780:L3803)</f>
        <v>375.93624286617018</v>
      </c>
      <c r="N3803" s="98">
        <v>5301.2378780110676</v>
      </c>
      <c r="O3803" s="98">
        <v>7146.3641666666663</v>
      </c>
      <c r="P3803" s="98">
        <v>395.9990740740796</v>
      </c>
      <c r="Q3803" s="98">
        <v>20.785396705530584</v>
      </c>
      <c r="R3803" s="98">
        <f t="shared" si="427"/>
        <v>19.919924938143669</v>
      </c>
      <c r="S3803" s="98">
        <f t="shared" si="431"/>
        <v>1247.1238023318351</v>
      </c>
      <c r="T3803" s="101">
        <v>6.6269800937878127</v>
      </c>
    </row>
    <row r="3804" spans="2:20" x14ac:dyDescent="0.2">
      <c r="B3804" s="100">
        <v>43819.291666666664</v>
      </c>
      <c r="C3804" s="98">
        <v>5.9889668697552079</v>
      </c>
      <c r="D3804" s="98">
        <f t="shared" si="428"/>
        <v>10.994017547906545</v>
      </c>
      <c r="E3804" s="98">
        <v>92.881388888888893</v>
      </c>
      <c r="F3804" s="98">
        <f t="shared" si="426"/>
        <v>111.06099024644554</v>
      </c>
      <c r="G3804" s="98">
        <v>42775.213181818588</v>
      </c>
      <c r="H3804" s="98">
        <v>24.277430555555554</v>
      </c>
      <c r="I3804" s="98">
        <v>9170.1855583333218</v>
      </c>
      <c r="J3804" s="98">
        <f t="shared" si="429"/>
        <v>68.603958333333338</v>
      </c>
      <c r="K3804" s="98">
        <v>0</v>
      </c>
      <c r="L3804" s="98">
        <f t="shared" si="430"/>
        <v>377.57711673626881</v>
      </c>
      <c r="M3804" s="98">
        <f t="shared" si="432"/>
        <v>375.9367485313569</v>
      </c>
      <c r="N3804" s="98">
        <v>5395.108442789714</v>
      </c>
      <c r="O3804" s="98">
        <v>7147.0816666666669</v>
      </c>
      <c r="P3804" s="98">
        <v>395.94001322752899</v>
      </c>
      <c r="Q3804" s="98">
        <v>18.362896491260166</v>
      </c>
      <c r="R3804" s="98">
        <f t="shared" si="427"/>
        <v>19.924219206819682</v>
      </c>
      <c r="S3804" s="98">
        <f t="shared" si="431"/>
        <v>1101.7737894756099</v>
      </c>
      <c r="T3804" s="101">
        <v>6.6690646396197071</v>
      </c>
    </row>
    <row r="3805" spans="2:20" x14ac:dyDescent="0.2">
      <c r="B3805" s="100">
        <v>43819.333333333336</v>
      </c>
      <c r="C3805" s="98">
        <v>7.3402710579772892</v>
      </c>
      <c r="D3805" s="98">
        <f t="shared" si="428"/>
        <v>10.976373439664664</v>
      </c>
      <c r="E3805" s="98">
        <v>159.43761904761195</v>
      </c>
      <c r="F3805" s="98">
        <f t="shared" ref="F3805:F3868" si="433">AVERAGE(E3782:E3805)</f>
        <v>114.20838668372845</v>
      </c>
      <c r="G3805" s="98">
        <v>49415.205555555556</v>
      </c>
      <c r="H3805" s="98">
        <v>23.284971788194444</v>
      </c>
      <c r="I3805" s="98">
        <v>10567.183058332776</v>
      </c>
      <c r="J3805" s="98">
        <f t="shared" si="429"/>
        <v>136.15264725941751</v>
      </c>
      <c r="K3805" s="98">
        <v>0</v>
      </c>
      <c r="L3805" s="98">
        <f t="shared" si="430"/>
        <v>379.01427213663442</v>
      </c>
      <c r="M3805" s="98">
        <f t="shared" si="432"/>
        <v>376.19985998423198</v>
      </c>
      <c r="N3805" s="98">
        <v>6309.8177042643229</v>
      </c>
      <c r="O3805" s="98">
        <v>7148.1625000000004</v>
      </c>
      <c r="P3805" s="98">
        <v>395.56548941798508</v>
      </c>
      <c r="Q3805" s="98">
        <v>16.55121728135066</v>
      </c>
      <c r="R3805" s="98">
        <f t="shared" ref="R3805:R3868" si="434">AVERAGE(Q3782:Q3805)</f>
        <v>19.66535199987673</v>
      </c>
      <c r="S3805" s="98">
        <f t="shared" si="431"/>
        <v>993.07303688103957</v>
      </c>
      <c r="T3805" s="101">
        <v>7.507929786815593</v>
      </c>
    </row>
    <row r="3806" spans="2:20" x14ac:dyDescent="0.2">
      <c r="B3806" s="100">
        <v>43819.375</v>
      </c>
      <c r="C3806" s="98">
        <v>10.260552068286472</v>
      </c>
      <c r="D3806" s="98">
        <f t="shared" si="428"/>
        <v>10.937801218803225</v>
      </c>
      <c r="E3806" s="98">
        <v>76.265555555555551</v>
      </c>
      <c r="F3806" s="98">
        <f t="shared" si="433"/>
        <v>111.84204686861172</v>
      </c>
      <c r="G3806" s="98">
        <v>56796.890740741626</v>
      </c>
      <c r="H3806" s="98">
        <v>20.040494791666667</v>
      </c>
      <c r="I3806" s="98">
        <v>11964.549660494062</v>
      </c>
      <c r="J3806" s="98">
        <f t="shared" si="429"/>
        <v>56.225060763888884</v>
      </c>
      <c r="K3806" s="98">
        <v>0</v>
      </c>
      <c r="L3806" s="98">
        <f t="shared" si="430"/>
        <v>375.28392973845615</v>
      </c>
      <c r="M3806" s="98">
        <f t="shared" si="432"/>
        <v>376.10885171370387</v>
      </c>
      <c r="N3806" s="98">
        <v>8303.1798710123694</v>
      </c>
      <c r="O3806" s="98">
        <v>7150.0375000000004</v>
      </c>
      <c r="P3806" s="98">
        <v>395.87750000001654</v>
      </c>
      <c r="Q3806" s="98">
        <v>20.59357026156038</v>
      </c>
      <c r="R3806" s="98">
        <f t="shared" si="434"/>
        <v>19.742990083275668</v>
      </c>
      <c r="S3806" s="98">
        <f t="shared" si="431"/>
        <v>1235.6142156936228</v>
      </c>
      <c r="T3806" s="101">
        <v>9.8131659450514253</v>
      </c>
    </row>
    <row r="3807" spans="2:20" x14ac:dyDescent="0.2">
      <c r="B3807" s="100">
        <v>43819.416666666664</v>
      </c>
      <c r="C3807" s="98">
        <v>13.168262909372181</v>
      </c>
      <c r="D3807" s="98">
        <f t="shared" si="428"/>
        <v>10.895307388810572</v>
      </c>
      <c r="E3807" s="98">
        <v>124.60968750000001</v>
      </c>
      <c r="F3807" s="98">
        <f t="shared" si="433"/>
        <v>113.80880468111172</v>
      </c>
      <c r="G3807" s="98">
        <v>64002.463333331216</v>
      </c>
      <c r="H3807" s="98">
        <v>24.105425347222223</v>
      </c>
      <c r="I3807" s="98">
        <v>13356.909166666666</v>
      </c>
      <c r="J3807" s="98">
        <f t="shared" si="429"/>
        <v>100.50426215277778</v>
      </c>
      <c r="K3807" s="98">
        <v>0</v>
      </c>
      <c r="L3807" s="98">
        <f t="shared" si="430"/>
        <v>373.69815146198471</v>
      </c>
      <c r="M3807" s="98">
        <f t="shared" si="432"/>
        <v>376.09189885601427</v>
      </c>
      <c r="N3807" s="98">
        <v>10285.90886311849</v>
      </c>
      <c r="O3807" s="98">
        <v>7160.4433333333336</v>
      </c>
      <c r="P3807" s="98">
        <v>395.56620370369819</v>
      </c>
      <c r="Q3807" s="98">
        <v>21.868052241713496</v>
      </c>
      <c r="R3807" s="98">
        <f t="shared" si="434"/>
        <v>19.736694484174961</v>
      </c>
      <c r="S3807" s="98">
        <f t="shared" si="431"/>
        <v>1312.0831345028098</v>
      </c>
      <c r="T3807" s="101">
        <v>12.800505975935051</v>
      </c>
    </row>
    <row r="3808" spans="2:20" x14ac:dyDescent="0.2">
      <c r="B3808" s="100">
        <v>43819.458333333336</v>
      </c>
      <c r="C3808" s="98">
        <v>13.992987585597568</v>
      </c>
      <c r="D3808" s="98">
        <f t="shared" si="428"/>
        <v>10.849149604745962</v>
      </c>
      <c r="E3808" s="98">
        <v>99.824351851840817</v>
      </c>
      <c r="F3808" s="98">
        <f t="shared" si="433"/>
        <v>112.62348832308656</v>
      </c>
      <c r="G3808" s="98">
        <v>69451.079861111109</v>
      </c>
      <c r="H3808" s="98">
        <v>24.189778645833332</v>
      </c>
      <c r="I3808" s="98">
        <v>14750.641666666666</v>
      </c>
      <c r="J3808" s="98">
        <f t="shared" si="429"/>
        <v>75.634573206007488</v>
      </c>
      <c r="K3808" s="98">
        <v>0</v>
      </c>
      <c r="L3808" s="98">
        <f t="shared" si="430"/>
        <v>378.79071691829296</v>
      </c>
      <c r="M3808" s="98">
        <f t="shared" si="432"/>
        <v>376.30018483507342</v>
      </c>
      <c r="N3808" s="98">
        <v>10878.897546386719</v>
      </c>
      <c r="O3808" s="98">
        <v>7221.0725000000002</v>
      </c>
      <c r="P3808" s="98">
        <v>395.72842592591212</v>
      </c>
      <c r="Q3808" s="98">
        <v>16.937709007619155</v>
      </c>
      <c r="R3808" s="98">
        <f t="shared" si="434"/>
        <v>19.528412363139829</v>
      </c>
      <c r="S3808" s="98">
        <f t="shared" si="431"/>
        <v>1016.2625404571493</v>
      </c>
      <c r="T3808" s="101">
        <v>14.342655437770947</v>
      </c>
    </row>
    <row r="3809" spans="2:20" x14ac:dyDescent="0.2">
      <c r="B3809" s="100">
        <v>43819.5</v>
      </c>
      <c r="C3809" s="98">
        <v>13.777186659706963</v>
      </c>
      <c r="D3809" s="98">
        <f t="shared" si="428"/>
        <v>10.811394475386576</v>
      </c>
      <c r="E3809" s="98">
        <v>95.146111111111111</v>
      </c>
      <c r="F3809" s="98">
        <f t="shared" si="433"/>
        <v>113.33136845053967</v>
      </c>
      <c r="G3809" s="98">
        <v>76580.947222222225</v>
      </c>
      <c r="H3809" s="98">
        <v>24.188324652777776</v>
      </c>
      <c r="I3809" s="98">
        <v>16146.98117777778</v>
      </c>
      <c r="J3809" s="98">
        <f t="shared" si="429"/>
        <v>70.957786458333331</v>
      </c>
      <c r="K3809" s="98">
        <v>0</v>
      </c>
      <c r="L3809" s="98">
        <f t="shared" si="430"/>
        <v>375.54670291154753</v>
      </c>
      <c r="M3809" s="98">
        <f t="shared" si="432"/>
        <v>376.23455636046612</v>
      </c>
      <c r="N3809" s="98">
        <v>10681.608371582031</v>
      </c>
      <c r="O3809" s="98">
        <v>7193.2574999999997</v>
      </c>
      <c r="P3809" s="98">
        <v>395.55662037039798</v>
      </c>
      <c r="Q3809" s="98">
        <v>20.009917458850477</v>
      </c>
      <c r="R3809" s="98">
        <f t="shared" si="434"/>
        <v>19.590856809970564</v>
      </c>
      <c r="S3809" s="98">
        <f t="shared" si="431"/>
        <v>1200.5950475310287</v>
      </c>
      <c r="T3809" s="101">
        <v>14.620778668487942</v>
      </c>
    </row>
    <row r="3810" spans="2:20" x14ac:dyDescent="0.2">
      <c r="B3810" s="100">
        <v>43819.541666666664</v>
      </c>
      <c r="C3810" s="98">
        <v>13.59085032861822</v>
      </c>
      <c r="D3810" s="98">
        <f t="shared" si="428"/>
        <v>10.776954209349723</v>
      </c>
      <c r="E3810" s="98">
        <v>140.97777777777779</v>
      </c>
      <c r="F3810" s="98">
        <f t="shared" si="433"/>
        <v>113.56672724683595</v>
      </c>
      <c r="G3810" s="98">
        <v>82404.444444444438</v>
      </c>
      <c r="H3810" s="98">
        <v>23.462782118055557</v>
      </c>
      <c r="I3810" s="98">
        <v>17545.085549999847</v>
      </c>
      <c r="J3810" s="98">
        <f t="shared" si="429"/>
        <v>117.51499565972223</v>
      </c>
      <c r="K3810" s="98">
        <v>0</v>
      </c>
      <c r="L3810" s="98">
        <f t="shared" si="430"/>
        <v>373.05089853857953</v>
      </c>
      <c r="M3810" s="98">
        <f t="shared" si="432"/>
        <v>376.26556233623069</v>
      </c>
      <c r="N3810" s="98">
        <v>10467.610214843749</v>
      </c>
      <c r="O3810" s="98">
        <v>7165.711666666667</v>
      </c>
      <c r="P3810" s="98">
        <v>395.50638888888886</v>
      </c>
      <c r="Q3810" s="98">
        <v>22.455490350309347</v>
      </c>
      <c r="R3810" s="98">
        <f t="shared" si="434"/>
        <v>19.542934498226117</v>
      </c>
      <c r="S3810" s="98">
        <f t="shared" si="431"/>
        <v>1347.3294210185609</v>
      </c>
      <c r="T3810" s="101">
        <v>14.187836483712696</v>
      </c>
    </row>
    <row r="3811" spans="2:20" x14ac:dyDescent="0.2">
      <c r="B3811" s="100">
        <v>43819.583333333336</v>
      </c>
      <c r="C3811" s="98">
        <v>13.274077764617072</v>
      </c>
      <c r="D3811" s="98">
        <f t="shared" si="428"/>
        <v>10.761757271794901</v>
      </c>
      <c r="E3811" s="98">
        <v>115.44777777777777</v>
      </c>
      <c r="F3811" s="98">
        <f t="shared" si="433"/>
        <v>113.54108038469388</v>
      </c>
      <c r="G3811" s="98">
        <v>89851.857570806082</v>
      </c>
      <c r="H3811" s="98">
        <v>20.237673611111113</v>
      </c>
      <c r="I3811" s="98">
        <v>18955.846944444445</v>
      </c>
      <c r="J3811" s="98">
        <f t="shared" si="429"/>
        <v>95.210104166666667</v>
      </c>
      <c r="K3811" s="98">
        <v>0</v>
      </c>
      <c r="L3811" s="98">
        <f t="shared" si="430"/>
        <v>376.66483256780441</v>
      </c>
      <c r="M3811" s="98">
        <f t="shared" si="432"/>
        <v>376.27508239521552</v>
      </c>
      <c r="N3811" s="98">
        <v>10188.548235677083</v>
      </c>
      <c r="O3811" s="98">
        <v>7156.708333333333</v>
      </c>
      <c r="P3811" s="98">
        <v>395.77138888888891</v>
      </c>
      <c r="Q3811" s="98">
        <v>19.106556321084501</v>
      </c>
      <c r="R3811" s="98">
        <f t="shared" si="434"/>
        <v>19.532457649119735</v>
      </c>
      <c r="S3811" s="98">
        <f t="shared" si="431"/>
        <v>1146.3933792650701</v>
      </c>
      <c r="T3811" s="101">
        <v>13.887271804722712</v>
      </c>
    </row>
    <row r="3812" spans="2:20" x14ac:dyDescent="0.2">
      <c r="B3812" s="100">
        <v>43819.625</v>
      </c>
      <c r="C3812" s="98">
        <v>13.044279278531256</v>
      </c>
      <c r="D3812" s="98">
        <f t="shared" si="428"/>
        <v>10.749475743341364</v>
      </c>
      <c r="E3812" s="98">
        <v>99.005277777777778</v>
      </c>
      <c r="F3812" s="98">
        <f t="shared" si="433"/>
        <v>113.71771522265685</v>
      </c>
      <c r="G3812" s="98">
        <v>96788.150534188215</v>
      </c>
      <c r="H3812" s="98">
        <v>27.149055989583335</v>
      </c>
      <c r="I3812" s="98">
        <v>20465.8675</v>
      </c>
      <c r="J3812" s="98">
        <f t="shared" si="429"/>
        <v>71.856221788194446</v>
      </c>
      <c r="K3812" s="98">
        <v>0</v>
      </c>
      <c r="L3812" s="98">
        <f t="shared" si="430"/>
        <v>376.92794661296324</v>
      </c>
      <c r="M3812" s="98">
        <f t="shared" si="432"/>
        <v>376.3461915161804</v>
      </c>
      <c r="N3812" s="98">
        <v>9980.5537491861978</v>
      </c>
      <c r="O3812" s="98">
        <v>7152.71</v>
      </c>
      <c r="P3812" s="98">
        <v>395.93962962963514</v>
      </c>
      <c r="Q3812" s="98">
        <v>19.011683016671903</v>
      </c>
      <c r="R3812" s="98">
        <f t="shared" si="434"/>
        <v>19.462675688648822</v>
      </c>
      <c r="S3812" s="98">
        <f t="shared" si="431"/>
        <v>1140.7009810003142</v>
      </c>
      <c r="T3812" s="101">
        <v>13.454629734806302</v>
      </c>
    </row>
    <row r="3813" spans="2:20" x14ac:dyDescent="0.2">
      <c r="B3813" s="100">
        <v>43819.666666666664</v>
      </c>
      <c r="C3813" s="98">
        <v>12.693474559548259</v>
      </c>
      <c r="D3813" s="98">
        <f t="shared" si="428"/>
        <v>10.735529402624246</v>
      </c>
      <c r="E3813" s="98">
        <v>149.56222222222223</v>
      </c>
      <c r="F3813" s="98">
        <f t="shared" si="433"/>
        <v>113.78463651895315</v>
      </c>
      <c r="G3813" s="98">
        <v>103891.85176768037</v>
      </c>
      <c r="H3813" s="98">
        <v>24.911447482638888</v>
      </c>
      <c r="I3813" s="98">
        <v>21903.58861111111</v>
      </c>
      <c r="J3813" s="98">
        <f t="shared" si="429"/>
        <v>124.65077473958334</v>
      </c>
      <c r="K3813" s="98">
        <v>0</v>
      </c>
      <c r="L3813" s="98">
        <f t="shared" si="430"/>
        <v>373.98605815564588</v>
      </c>
      <c r="M3813" s="98">
        <f t="shared" si="432"/>
        <v>376.3123128917336</v>
      </c>
      <c r="N3813" s="98">
        <v>9806.0495784505201</v>
      </c>
      <c r="O3813" s="98">
        <v>7152.100833333333</v>
      </c>
      <c r="P3813" s="98">
        <v>395.45648148145938</v>
      </c>
      <c r="Q3813" s="98">
        <v>21.470423325813478</v>
      </c>
      <c r="R3813" s="98">
        <f t="shared" si="434"/>
        <v>19.476772291489794</v>
      </c>
      <c r="S3813" s="98">
        <f t="shared" si="431"/>
        <v>1288.2253995488086</v>
      </c>
      <c r="T3813" s="101">
        <v>13.322931640412749</v>
      </c>
    </row>
    <row r="3814" spans="2:20" x14ac:dyDescent="0.2">
      <c r="B3814" s="100">
        <v>43819.708333333336</v>
      </c>
      <c r="C3814" s="98">
        <v>12.263427347397405</v>
      </c>
      <c r="D3814" s="98">
        <f t="shared" si="428"/>
        <v>10.725229424488054</v>
      </c>
      <c r="E3814" s="98">
        <v>74.759444444444441</v>
      </c>
      <c r="F3814" s="98">
        <f t="shared" si="433"/>
        <v>112.740340222657</v>
      </c>
      <c r="G3814" s="98">
        <v>110609.21439814976</v>
      </c>
      <c r="H3814" s="98">
        <v>24.800423177083335</v>
      </c>
      <c r="I3814" s="98">
        <v>23342.511851851064</v>
      </c>
      <c r="J3814" s="98">
        <f t="shared" si="429"/>
        <v>49.959021267361109</v>
      </c>
      <c r="K3814" s="98">
        <v>0</v>
      </c>
      <c r="L3814" s="98">
        <f t="shared" si="430"/>
        <v>373.61236767669931</v>
      </c>
      <c r="M3814" s="98">
        <f t="shared" si="432"/>
        <v>376.09406637537933</v>
      </c>
      <c r="N3814" s="98">
        <v>9448.0357169596355</v>
      </c>
      <c r="O3814" s="98">
        <v>7150.475833333333</v>
      </c>
      <c r="P3814" s="98">
        <v>395.71351851854058</v>
      </c>
      <c r="Q3814" s="98">
        <v>22.101150841841267</v>
      </c>
      <c r="R3814" s="98">
        <f t="shared" si="434"/>
        <v>19.698753375746193</v>
      </c>
      <c r="S3814" s="98">
        <f t="shared" si="431"/>
        <v>1326.069050510476</v>
      </c>
      <c r="T3814" s="101">
        <v>12.884997747948251</v>
      </c>
    </row>
    <row r="3815" spans="2:20" x14ac:dyDescent="0.2">
      <c r="B3815" s="100">
        <v>43819.75</v>
      </c>
      <c r="C3815" s="98">
        <v>12.033721305131913</v>
      </c>
      <c r="D3815" s="98">
        <f t="shared" si="428"/>
        <v>10.717251219423453</v>
      </c>
      <c r="E3815" s="98">
        <v>140.55583333333334</v>
      </c>
      <c r="F3815" s="98">
        <f t="shared" si="433"/>
        <v>112.48860642636056</v>
      </c>
      <c r="G3815" s="98">
        <v>118317.25</v>
      </c>
      <c r="H3815" s="98">
        <v>20.241655815972223</v>
      </c>
      <c r="I3815" s="98">
        <v>24792.172033334351</v>
      </c>
      <c r="J3815" s="98">
        <f t="shared" si="429"/>
        <v>120.31417751736112</v>
      </c>
      <c r="K3815" s="98">
        <v>0</v>
      </c>
      <c r="L3815" s="98">
        <f t="shared" si="430"/>
        <v>375.83813612099266</v>
      </c>
      <c r="M3815" s="98">
        <f t="shared" si="432"/>
        <v>376.1807069580928</v>
      </c>
      <c r="N3815" s="98">
        <v>9292.0488712565111</v>
      </c>
      <c r="O3815" s="98">
        <v>7149.9533333333329</v>
      </c>
      <c r="P3815" s="98">
        <v>395.5938888888889</v>
      </c>
      <c r="Q3815" s="98">
        <v>19.75575276789624</v>
      </c>
      <c r="R3815" s="98">
        <f t="shared" si="434"/>
        <v>19.593706585899145</v>
      </c>
      <c r="S3815" s="98">
        <f t="shared" si="431"/>
        <v>1185.3451660737744</v>
      </c>
      <c r="T3815" s="101">
        <v>12.453691752941102</v>
      </c>
    </row>
    <row r="3816" spans="2:20" x14ac:dyDescent="0.2">
      <c r="B3816" s="100">
        <v>43819.791666666664</v>
      </c>
      <c r="C3816" s="98">
        <v>11.987098318822424</v>
      </c>
      <c r="D3816" s="98">
        <f t="shared" si="428"/>
        <v>10.705445683872176</v>
      </c>
      <c r="E3816" s="98">
        <v>116.73605555557542</v>
      </c>
      <c r="F3816" s="98">
        <f t="shared" si="433"/>
        <v>114.08621985228733</v>
      </c>
      <c r="G3816" s="98">
        <v>124444.86273408253</v>
      </c>
      <c r="H3816" s="98">
        <v>25.074620225694446</v>
      </c>
      <c r="I3816" s="98">
        <v>26243.931788194444</v>
      </c>
      <c r="J3816" s="98">
        <f t="shared" si="429"/>
        <v>91.661435329880973</v>
      </c>
      <c r="K3816" s="98">
        <v>0</v>
      </c>
      <c r="L3816" s="98">
        <f t="shared" si="430"/>
        <v>375.61317173033126</v>
      </c>
      <c r="M3816" s="98">
        <f t="shared" si="432"/>
        <v>376.12533943377952</v>
      </c>
      <c r="N3816" s="98">
        <v>9307.7813818359373</v>
      </c>
      <c r="O3816" s="98">
        <v>7155.3050000000003</v>
      </c>
      <c r="P3816" s="98">
        <v>395.43057870370234</v>
      </c>
      <c r="Q3816" s="98">
        <v>19.817406973371074</v>
      </c>
      <c r="R3816" s="98">
        <f t="shared" si="434"/>
        <v>19.629005630274072</v>
      </c>
      <c r="S3816" s="98">
        <f t="shared" si="431"/>
        <v>1189.0444184022645</v>
      </c>
      <c r="T3816" s="101">
        <v>12.385725866688622</v>
      </c>
    </row>
    <row r="3817" spans="2:20" x14ac:dyDescent="0.2">
      <c r="B3817" s="100">
        <v>43819.833333333336</v>
      </c>
      <c r="C3817" s="98">
        <v>11.830781526812352</v>
      </c>
      <c r="D3817" s="98">
        <f t="shared" si="428"/>
        <v>10.685178126496565</v>
      </c>
      <c r="E3817" s="98">
        <v>102.62611111111111</v>
      </c>
      <c r="F3817" s="98">
        <f t="shared" si="433"/>
        <v>112.72091506834039</v>
      </c>
      <c r="G3817" s="98">
        <v>132395.82893081824</v>
      </c>
      <c r="H3817" s="98">
        <v>25.004752604166665</v>
      </c>
      <c r="I3817" s="98">
        <v>27688.159166666668</v>
      </c>
      <c r="J3817" s="98">
        <f t="shared" si="429"/>
        <v>77.621358506944446</v>
      </c>
      <c r="K3817" s="98">
        <v>0</v>
      </c>
      <c r="L3817" s="98">
        <f t="shared" si="430"/>
        <v>371.89723599031379</v>
      </c>
      <c r="M3817" s="98">
        <f t="shared" si="432"/>
        <v>375.94057348436928</v>
      </c>
      <c r="N3817" s="98">
        <v>9273.1337223307291</v>
      </c>
      <c r="O3817" s="98">
        <v>7174.3833333333332</v>
      </c>
      <c r="P3817" s="98">
        <v>395.77962962961857</v>
      </c>
      <c r="Q3817" s="98">
        <v>23.882393639304791</v>
      </c>
      <c r="R3817" s="98">
        <f t="shared" si="434"/>
        <v>19.801383462399919</v>
      </c>
      <c r="S3817" s="98">
        <f t="shared" si="431"/>
        <v>1432.9436183582875</v>
      </c>
      <c r="T3817" s="101">
        <v>12.456799773669401</v>
      </c>
    </row>
    <row r="3818" spans="2:20" x14ac:dyDescent="0.2">
      <c r="B3818" s="100">
        <v>43819.875</v>
      </c>
      <c r="C3818" s="98">
        <v>11.451793980201085</v>
      </c>
      <c r="D3818" s="98">
        <f t="shared" si="428"/>
        <v>10.650736602008299</v>
      </c>
      <c r="E3818" s="98">
        <v>132.51333333333332</v>
      </c>
      <c r="F3818" s="98">
        <f t="shared" si="433"/>
        <v>113.46097293871077</v>
      </c>
      <c r="G3818" s="98">
        <v>138204.34444444443</v>
      </c>
      <c r="H3818" s="98">
        <v>24.966069878472222</v>
      </c>
      <c r="I3818" s="98">
        <v>29132.384722222221</v>
      </c>
      <c r="J3818" s="98">
        <f t="shared" si="429"/>
        <v>107.5472634548611</v>
      </c>
      <c r="K3818" s="98">
        <v>0</v>
      </c>
      <c r="L3818" s="98">
        <f t="shared" si="430"/>
        <v>374.09742507042154</v>
      </c>
      <c r="M3818" s="98">
        <f t="shared" si="432"/>
        <v>375.96002545026118</v>
      </c>
      <c r="N3818" s="98">
        <v>9004.9940332031256</v>
      </c>
      <c r="O3818" s="98">
        <v>7169.1875</v>
      </c>
      <c r="P3818" s="98">
        <v>395.63981481479271</v>
      </c>
      <c r="Q3818" s="98">
        <v>21.542389744371174</v>
      </c>
      <c r="R3818" s="98">
        <f t="shared" si="434"/>
        <v>19.765658348359807</v>
      </c>
      <c r="S3818" s="98">
        <f t="shared" si="431"/>
        <v>1292.5433846622705</v>
      </c>
      <c r="T3818" s="101">
        <v>12.147909428391916</v>
      </c>
    </row>
    <row r="3819" spans="2:20" x14ac:dyDescent="0.2">
      <c r="B3819" s="100">
        <v>43819.916666666664</v>
      </c>
      <c r="C3819" s="98">
        <v>10.898289842075771</v>
      </c>
      <c r="D3819" s="98">
        <f t="shared" si="428"/>
        <v>10.601378890500611</v>
      </c>
      <c r="E3819" s="98">
        <v>90.748796296301819</v>
      </c>
      <c r="F3819" s="98">
        <f t="shared" si="433"/>
        <v>113.23282093253816</v>
      </c>
      <c r="G3819" s="98">
        <v>145429.93114754028</v>
      </c>
      <c r="H3819" s="98">
        <v>24.805783420138887</v>
      </c>
      <c r="I3819" s="98">
        <v>30573.191296295507</v>
      </c>
      <c r="J3819" s="98">
        <f t="shared" si="429"/>
        <v>65.943012876162925</v>
      </c>
      <c r="K3819" s="98">
        <v>0</v>
      </c>
      <c r="L3819" s="98">
        <f t="shared" si="430"/>
        <v>372.89330480361565</v>
      </c>
      <c r="M3819" s="98">
        <f t="shared" si="432"/>
        <v>375.6878311770476</v>
      </c>
      <c r="N3819" s="98">
        <v>8735.9863838704423</v>
      </c>
      <c r="O3819" s="98">
        <v>7148.0458333333336</v>
      </c>
      <c r="P3819" s="98">
        <v>395.56638888890546</v>
      </c>
      <c r="Q3819" s="98">
        <v>22.673084085289801</v>
      </c>
      <c r="R3819" s="98">
        <f t="shared" si="434"/>
        <v>20.03019719829333</v>
      </c>
      <c r="S3819" s="98">
        <f t="shared" si="431"/>
        <v>1360.385045117388</v>
      </c>
      <c r="T3819" s="101">
        <v>11.781173182274733</v>
      </c>
    </row>
    <row r="3820" spans="2:20" x14ac:dyDescent="0.2">
      <c r="B3820" s="100">
        <v>43819.958333333336</v>
      </c>
      <c r="C3820" s="98">
        <v>10.531659950415293</v>
      </c>
      <c r="D3820" s="98">
        <f t="shared" si="428"/>
        <v>10.554824491808171</v>
      </c>
      <c r="E3820" s="98">
        <v>145.09166666666667</v>
      </c>
      <c r="F3820" s="98">
        <f t="shared" si="433"/>
        <v>113.43063343253816</v>
      </c>
      <c r="G3820" s="98">
        <v>151844.19408983417</v>
      </c>
      <c r="H3820" s="98">
        <v>19.950108506944446</v>
      </c>
      <c r="I3820" s="98">
        <v>32013.134444445372</v>
      </c>
      <c r="J3820" s="98">
        <f t="shared" si="429"/>
        <v>125.14155815972222</v>
      </c>
      <c r="K3820" s="98">
        <v>0</v>
      </c>
      <c r="L3820" s="98">
        <f t="shared" si="430"/>
        <v>373.9179513024244</v>
      </c>
      <c r="M3820" s="98">
        <f t="shared" si="432"/>
        <v>375.65449960694212</v>
      </c>
      <c r="N3820" s="98">
        <v>8521.5541882324214</v>
      </c>
      <c r="O3820" s="98">
        <v>7149.63</v>
      </c>
      <c r="P3820" s="98">
        <v>395.87611111111113</v>
      </c>
      <c r="Q3820" s="98">
        <v>21.958159808686759</v>
      </c>
      <c r="R3820" s="98">
        <f t="shared" si="434"/>
        <v>20.073945435065511</v>
      </c>
      <c r="S3820" s="98">
        <f t="shared" si="431"/>
        <v>1317.4895885212054</v>
      </c>
      <c r="T3820" s="101">
        <v>11.400873584844392</v>
      </c>
    </row>
    <row r="3821" spans="2:20" x14ac:dyDescent="0.2">
      <c r="B3821" s="100">
        <v>43820</v>
      </c>
      <c r="C3821" s="98">
        <v>10.068774142441494</v>
      </c>
      <c r="D3821" s="98">
        <f t="shared" si="428"/>
        <v>10.505280208553506</v>
      </c>
      <c r="E3821" s="98">
        <v>64.8125</v>
      </c>
      <c r="F3821" s="98">
        <f t="shared" si="433"/>
        <v>112.17980009920483</v>
      </c>
      <c r="G3821" s="98">
        <v>158393.73574074236</v>
      </c>
      <c r="H3821" s="98">
        <v>24.895106336805554</v>
      </c>
      <c r="I3821" s="98">
        <v>33447.816832150354</v>
      </c>
      <c r="J3821" s="98">
        <f t="shared" si="429"/>
        <v>39.917393663194446</v>
      </c>
      <c r="K3821" s="98">
        <v>0</v>
      </c>
      <c r="L3821" s="98">
        <f t="shared" si="430"/>
        <v>377.60060586772033</v>
      </c>
      <c r="M3821" s="98">
        <f t="shared" si="432"/>
        <v>375.74345251614733</v>
      </c>
      <c r="N3821" s="98">
        <v>8178.0070076497395</v>
      </c>
      <c r="O3821" s="98">
        <v>7150.9458333333332</v>
      </c>
      <c r="P3821" s="98">
        <v>395.83064814815918</v>
      </c>
      <c r="Q3821" s="98">
        <v>18.230042280438873</v>
      </c>
      <c r="R3821" s="98">
        <f t="shared" si="434"/>
        <v>19.98498480981128</v>
      </c>
      <c r="S3821" s="98">
        <f t="shared" si="431"/>
        <v>1093.8025368263325</v>
      </c>
      <c r="T3821" s="101">
        <v>10.992749248464825</v>
      </c>
    </row>
    <row r="3822" spans="2:20" x14ac:dyDescent="0.2">
      <c r="B3822" s="100">
        <v>43820.041666666664</v>
      </c>
      <c r="C3822" s="98">
        <v>9.3049951638115775</v>
      </c>
      <c r="D3822" s="98">
        <f t="shared" si="428"/>
        <v>10.481379301972346</v>
      </c>
      <c r="E3822" s="98">
        <v>137.67055555555555</v>
      </c>
      <c r="F3822" s="98">
        <f t="shared" si="433"/>
        <v>112.33154199735297</v>
      </c>
      <c r="G3822" s="98">
        <v>6411.3611111111113</v>
      </c>
      <c r="H3822" s="98">
        <v>24.911393229166666</v>
      </c>
      <c r="I3822" s="98">
        <v>862.96833333333336</v>
      </c>
      <c r="J3822" s="98">
        <f t="shared" si="429"/>
        <v>112.75916232638889</v>
      </c>
      <c r="K3822" s="98">
        <v>0</v>
      </c>
      <c r="L3822" s="98">
        <f t="shared" si="430"/>
        <v>372.23983384225522</v>
      </c>
      <c r="M3822" s="98">
        <f t="shared" si="432"/>
        <v>375.42717516266345</v>
      </c>
      <c r="N3822" s="98">
        <v>7666.8634586588541</v>
      </c>
      <c r="O3822" s="98">
        <v>7151.5183333333334</v>
      </c>
      <c r="P3822" s="98">
        <v>395.62893518515762</v>
      </c>
      <c r="Q3822" s="98">
        <v>23.389101342902414</v>
      </c>
      <c r="R3822" s="98">
        <f t="shared" si="434"/>
        <v>20.284356197569402</v>
      </c>
      <c r="S3822" s="98">
        <f t="shared" si="431"/>
        <v>1403.3460805741449</v>
      </c>
      <c r="T3822" s="101">
        <v>10.390883512387648</v>
      </c>
    </row>
    <row r="3823" spans="2:20" x14ac:dyDescent="0.2">
      <c r="B3823" s="100">
        <v>43820.083333333336</v>
      </c>
      <c r="C3823" s="98">
        <v>8.2480748413668739</v>
      </c>
      <c r="D3823" s="98">
        <f t="shared" si="428"/>
        <v>10.475797282167314</v>
      </c>
      <c r="E3823" s="98">
        <v>102.06703703703151</v>
      </c>
      <c r="F3823" s="98">
        <f t="shared" si="433"/>
        <v>113.67924261463668</v>
      </c>
      <c r="G3823" s="98">
        <v>10733.521059431499</v>
      </c>
      <c r="H3823" s="98">
        <v>24.969042968749999</v>
      </c>
      <c r="I3823" s="98">
        <v>2199.2702777777777</v>
      </c>
      <c r="J3823" s="98">
        <f t="shared" si="429"/>
        <v>77.097994068281508</v>
      </c>
      <c r="K3823" s="98">
        <v>0</v>
      </c>
      <c r="L3823" s="98">
        <f t="shared" si="430"/>
        <v>375.32163560324733</v>
      </c>
      <c r="M3823" s="98">
        <f t="shared" si="432"/>
        <v>375.4523603414911</v>
      </c>
      <c r="N3823" s="98">
        <v>6937.5264070638023</v>
      </c>
      <c r="O3823" s="98">
        <v>7155.9966666666669</v>
      </c>
      <c r="P3823" s="98">
        <v>395.78240740723078</v>
      </c>
      <c r="Q3823" s="98">
        <v>20.460771803983434</v>
      </c>
      <c r="R3823" s="98">
        <f t="shared" si="434"/>
        <v>20.256122696975854</v>
      </c>
      <c r="S3823" s="98">
        <f t="shared" si="431"/>
        <v>1227.646308239006</v>
      </c>
      <c r="T3823" s="101">
        <v>9.308952947146123</v>
      </c>
    </row>
    <row r="3824" spans="2:20" x14ac:dyDescent="0.2">
      <c r="B3824" s="100">
        <v>43820.125</v>
      </c>
      <c r="C3824" s="98">
        <v>7.1419784517287432</v>
      </c>
      <c r="D3824" s="98">
        <f t="shared" si="428"/>
        <v>10.476577955774859</v>
      </c>
      <c r="E3824" s="98">
        <v>104.46236111111111</v>
      </c>
      <c r="F3824" s="98">
        <f t="shared" si="433"/>
        <v>112.49988497574778</v>
      </c>
      <c r="G3824" s="98">
        <v>18177.855353533956</v>
      </c>
      <c r="H3824" s="98">
        <v>24.6328125</v>
      </c>
      <c r="I3824" s="98">
        <v>3634.7709222226922</v>
      </c>
      <c r="J3824" s="98">
        <f t="shared" si="429"/>
        <v>79.829548611111107</v>
      </c>
      <c r="K3824" s="98">
        <v>0</v>
      </c>
      <c r="L3824" s="98">
        <f t="shared" si="430"/>
        <v>375.53072284467311</v>
      </c>
      <c r="M3824" s="98">
        <f t="shared" si="432"/>
        <v>375.42835468368457</v>
      </c>
      <c r="N3824" s="98">
        <v>6144.5540922037762</v>
      </c>
      <c r="O3824" s="98">
        <v>7152.8858333333337</v>
      </c>
      <c r="P3824" s="98">
        <v>395.73611111111109</v>
      </c>
      <c r="Q3824" s="98">
        <v>20.205388266437996</v>
      </c>
      <c r="R3824" s="98">
        <f t="shared" si="434"/>
        <v>20.263662305395911</v>
      </c>
      <c r="S3824" s="98">
        <f t="shared" si="431"/>
        <v>1212.3232959862798</v>
      </c>
      <c r="T3824" s="101">
        <v>8.0797811243160531</v>
      </c>
    </row>
    <row r="3825" spans="2:20" x14ac:dyDescent="0.2">
      <c r="B3825" s="100">
        <v>43820.166666666664</v>
      </c>
      <c r="C3825" s="98">
        <v>6.475295808329312</v>
      </c>
      <c r="D3825" s="98">
        <f t="shared" si="428"/>
        <v>10.473965127369842</v>
      </c>
      <c r="E3825" s="98">
        <v>129.69583333333333</v>
      </c>
      <c r="F3825" s="98">
        <f t="shared" si="433"/>
        <v>113.47501084380333</v>
      </c>
      <c r="G3825" s="98">
        <v>23874.660518518522</v>
      </c>
      <c r="H3825" s="98">
        <v>20.266795780812323</v>
      </c>
      <c r="I3825" s="98">
        <v>5070.8988888898157</v>
      </c>
      <c r="J3825" s="98">
        <f t="shared" si="429"/>
        <v>109.42903755252101</v>
      </c>
      <c r="K3825" s="98">
        <v>0</v>
      </c>
      <c r="L3825" s="98">
        <f t="shared" si="430"/>
        <v>371.44217271919467</v>
      </c>
      <c r="M3825" s="98">
        <f t="shared" si="432"/>
        <v>375.11431979217178</v>
      </c>
      <c r="N3825" s="98">
        <v>5724.2612540690106</v>
      </c>
      <c r="O3825" s="98">
        <v>7153.4475000000002</v>
      </c>
      <c r="P3825" s="98">
        <v>395.9036111111111</v>
      </c>
      <c r="Q3825" s="98">
        <v>24.461438391916452</v>
      </c>
      <c r="R3825" s="98">
        <f t="shared" si="434"/>
        <v>20.598422023297598</v>
      </c>
      <c r="S3825" s="98">
        <f t="shared" si="431"/>
        <v>1467.6863035149872</v>
      </c>
      <c r="T3825" s="101">
        <v>7.4109023878936808</v>
      </c>
    </row>
    <row r="3826" spans="2:20" x14ac:dyDescent="0.2">
      <c r="B3826" s="100">
        <v>43820.208333333336</v>
      </c>
      <c r="C3826" s="98">
        <v>6.014497026958141</v>
      </c>
      <c r="D3826" s="98">
        <f t="shared" si="428"/>
        <v>10.468650426948788</v>
      </c>
      <c r="E3826" s="98">
        <v>67.438333333333333</v>
      </c>
      <c r="F3826" s="98">
        <f t="shared" si="433"/>
        <v>112.44378784997802</v>
      </c>
      <c r="G3826" s="98">
        <v>29933.530666662555</v>
      </c>
      <c r="H3826" s="98">
        <v>24.887076822916665</v>
      </c>
      <c r="I3826" s="98">
        <v>6509.9630555555559</v>
      </c>
      <c r="J3826" s="98">
        <f t="shared" si="429"/>
        <v>42.551256510416664</v>
      </c>
      <c r="K3826" s="98">
        <v>0</v>
      </c>
      <c r="L3826" s="98">
        <f t="shared" si="430"/>
        <v>375.6861983242672</v>
      </c>
      <c r="M3826" s="98">
        <f t="shared" si="432"/>
        <v>375.06021104345353</v>
      </c>
      <c r="N3826" s="98">
        <v>5359.8459256998694</v>
      </c>
      <c r="O3826" s="98">
        <v>7150.9049999999997</v>
      </c>
      <c r="P3826" s="98">
        <v>395.48365740740462</v>
      </c>
      <c r="Q3826" s="98">
        <v>19.797459083137412</v>
      </c>
      <c r="R3826" s="98">
        <f t="shared" si="434"/>
        <v>20.642810478805906</v>
      </c>
      <c r="S3826" s="98">
        <f t="shared" si="431"/>
        <v>1187.8475449882446</v>
      </c>
      <c r="T3826" s="101">
        <v>6.8075851462809887</v>
      </c>
    </row>
    <row r="3827" spans="2:20" x14ac:dyDescent="0.2">
      <c r="B3827" s="100">
        <v>43820.25</v>
      </c>
      <c r="C3827" s="98">
        <v>5.7512768608369189</v>
      </c>
      <c r="D3827" s="98">
        <f t="shared" si="428"/>
        <v>10.463857235347492</v>
      </c>
      <c r="E3827" s="98">
        <v>142.42500000000001</v>
      </c>
      <c r="F3827" s="98">
        <f t="shared" si="433"/>
        <v>112.6983596092373</v>
      </c>
      <c r="G3827" s="98">
        <v>35625.394632765448</v>
      </c>
      <c r="H3827" s="98">
        <v>24.758734809027779</v>
      </c>
      <c r="I3827" s="98">
        <v>7942.62</v>
      </c>
      <c r="J3827" s="98">
        <f t="shared" si="429"/>
        <v>117.66626519097224</v>
      </c>
      <c r="K3827" s="98">
        <v>0</v>
      </c>
      <c r="L3827" s="98">
        <f t="shared" si="430"/>
        <v>373.7579599281359</v>
      </c>
      <c r="M3827" s="98">
        <f t="shared" si="432"/>
        <v>374.99955615010293</v>
      </c>
      <c r="N3827" s="98">
        <v>5291.5090169270834</v>
      </c>
      <c r="O3827" s="98">
        <v>7155.1141666666663</v>
      </c>
      <c r="P3827" s="98">
        <v>395.55564814815921</v>
      </c>
      <c r="Q3827" s="98">
        <v>21.797688220023282</v>
      </c>
      <c r="R3827" s="98">
        <f t="shared" si="434"/>
        <v>20.684989291909769</v>
      </c>
      <c r="S3827" s="98">
        <f t="shared" si="431"/>
        <v>1307.8612932013968</v>
      </c>
      <c r="T3827" s="101">
        <v>6.5932434864713452</v>
      </c>
    </row>
    <row r="3828" spans="2:20" x14ac:dyDescent="0.2">
      <c r="B3828" s="100">
        <v>43820.291666666664</v>
      </c>
      <c r="C3828" s="98">
        <v>5.7526611759050539</v>
      </c>
      <c r="D3828" s="98">
        <f t="shared" ref="D3828:D3891" si="435">AVERAGE(C3805:C3828)</f>
        <v>10.454011164770403</v>
      </c>
      <c r="E3828" s="98">
        <v>66.406388888888884</v>
      </c>
      <c r="F3828" s="98">
        <f t="shared" si="433"/>
        <v>111.59523460923731</v>
      </c>
      <c r="G3828" s="98">
        <v>42440.699290779965</v>
      </c>
      <c r="H3828" s="98">
        <v>24.664594184027777</v>
      </c>
      <c r="I3828" s="98">
        <v>9367.9308333333338</v>
      </c>
      <c r="J3828" s="98">
        <f t="shared" si="429"/>
        <v>41.741794704861107</v>
      </c>
      <c r="K3828" s="98">
        <v>0</v>
      </c>
      <c r="L3828" s="98">
        <f t="shared" si="430"/>
        <v>372.75911023994286</v>
      </c>
      <c r="M3828" s="98">
        <f t="shared" si="432"/>
        <v>374.79880587942279</v>
      </c>
      <c r="N3828" s="98">
        <v>5317.8021903483077</v>
      </c>
      <c r="O3828" s="98">
        <v>7153.0124999999998</v>
      </c>
      <c r="P3828" s="98">
        <v>395.71277777777777</v>
      </c>
      <c r="Q3828" s="98">
        <v>22.95366753783491</v>
      </c>
      <c r="R3828" s="98">
        <f t="shared" si="434"/>
        <v>20.87627141885039</v>
      </c>
      <c r="S3828" s="98">
        <f t="shared" si="431"/>
        <v>1377.2200522700946</v>
      </c>
      <c r="T3828" s="101">
        <v>6.5566135552220253</v>
      </c>
    </row>
    <row r="3829" spans="2:20" x14ac:dyDescent="0.2">
      <c r="B3829" s="100">
        <v>43820.333333333336</v>
      </c>
      <c r="C3829" s="98">
        <v>6.1635531101306942</v>
      </c>
      <c r="D3829" s="98">
        <f t="shared" si="435"/>
        <v>10.404981250276796</v>
      </c>
      <c r="E3829" s="98">
        <v>141.68277777777777</v>
      </c>
      <c r="F3829" s="98">
        <f t="shared" si="433"/>
        <v>110.85544955632754</v>
      </c>
      <c r="G3829" s="98">
        <v>49664.87222222222</v>
      </c>
      <c r="H3829" s="98">
        <v>24.561816406249999</v>
      </c>
      <c r="I3829" s="98">
        <v>10791.891655555599</v>
      </c>
      <c r="J3829" s="98">
        <f t="shared" si="429"/>
        <v>117.12096137152777</v>
      </c>
      <c r="K3829" s="98">
        <v>0</v>
      </c>
      <c r="L3829" s="98">
        <f t="shared" si="430"/>
        <v>377.10125624760155</v>
      </c>
      <c r="M3829" s="98">
        <f t="shared" si="432"/>
        <v>374.71909688404634</v>
      </c>
      <c r="N3829" s="98">
        <v>5630.6076888020834</v>
      </c>
      <c r="O3829" s="98">
        <v>7149.3708333333334</v>
      </c>
      <c r="P3829" s="98">
        <v>395.64027777777778</v>
      </c>
      <c r="Q3829" s="98">
        <v>18.539021530176203</v>
      </c>
      <c r="R3829" s="98">
        <f t="shared" si="434"/>
        <v>20.959096595884784</v>
      </c>
      <c r="S3829" s="98">
        <f t="shared" si="431"/>
        <v>1112.3412918105721</v>
      </c>
      <c r="T3829" s="101">
        <v>6.9392026075565569</v>
      </c>
    </row>
    <row r="3830" spans="2:20" x14ac:dyDescent="0.2">
      <c r="B3830" s="100">
        <v>43820.375</v>
      </c>
      <c r="C3830" s="98">
        <v>7.5411126085751716</v>
      </c>
      <c r="D3830" s="98">
        <f t="shared" si="435"/>
        <v>10.291671272788824</v>
      </c>
      <c r="E3830" s="98">
        <v>96.68805555555555</v>
      </c>
      <c r="F3830" s="98">
        <f t="shared" si="433"/>
        <v>111.70638705632753</v>
      </c>
      <c r="G3830" s="98">
        <v>55512.322690061992</v>
      </c>
      <c r="H3830" s="98">
        <v>19.991406250000001</v>
      </c>
      <c r="I3830" s="98">
        <v>12222.629073150258</v>
      </c>
      <c r="J3830" s="98">
        <f t="shared" si="429"/>
        <v>76.696649305555553</v>
      </c>
      <c r="K3830" s="98">
        <v>0</v>
      </c>
      <c r="L3830" s="98">
        <f t="shared" si="430"/>
        <v>374.52395067194681</v>
      </c>
      <c r="M3830" s="98">
        <f t="shared" si="432"/>
        <v>374.68743108960842</v>
      </c>
      <c r="N3830" s="98">
        <v>6428.4805476888023</v>
      </c>
      <c r="O3830" s="98">
        <v>7147.71</v>
      </c>
      <c r="P3830" s="98">
        <v>395.83166666666665</v>
      </c>
      <c r="Q3830" s="98">
        <v>21.307715994719828</v>
      </c>
      <c r="R3830" s="98">
        <f t="shared" si="434"/>
        <v>20.988852668099764</v>
      </c>
      <c r="S3830" s="98">
        <f t="shared" si="431"/>
        <v>1278.4629596831896</v>
      </c>
      <c r="T3830" s="101">
        <v>7.7851361503862746</v>
      </c>
    </row>
    <row r="3831" spans="2:20" x14ac:dyDescent="0.2">
      <c r="B3831" s="100">
        <v>43820.416666666664</v>
      </c>
      <c r="C3831" s="98">
        <v>10.135900707542897</v>
      </c>
      <c r="D3831" s="98">
        <f t="shared" si="435"/>
        <v>10.165322847712602</v>
      </c>
      <c r="E3831" s="98">
        <v>105.52722222222222</v>
      </c>
      <c r="F3831" s="98">
        <f t="shared" si="433"/>
        <v>110.91128433642012</v>
      </c>
      <c r="G3831" s="98">
        <v>62984.136406624319</v>
      </c>
      <c r="H3831" s="98">
        <v>24.693066406250001</v>
      </c>
      <c r="I3831" s="98">
        <v>13649.965951535172</v>
      </c>
      <c r="J3831" s="98">
        <f t="shared" si="429"/>
        <v>80.834155815972224</v>
      </c>
      <c r="K3831" s="98">
        <v>0</v>
      </c>
      <c r="L3831" s="98">
        <f t="shared" si="430"/>
        <v>373.78558102558344</v>
      </c>
      <c r="M3831" s="98">
        <f t="shared" si="432"/>
        <v>374.69107398809166</v>
      </c>
      <c r="N3831" s="98">
        <v>8193.7394718424475</v>
      </c>
      <c r="O3831" s="98">
        <v>7155.4341666666669</v>
      </c>
      <c r="P3831" s="98">
        <v>395.86601851854061</v>
      </c>
      <c r="Q3831" s="98">
        <v>22.080437492957184</v>
      </c>
      <c r="R3831" s="98">
        <f t="shared" si="434"/>
        <v>20.997702053568251</v>
      </c>
      <c r="S3831" s="98">
        <f t="shared" si="431"/>
        <v>1324.8262495774311</v>
      </c>
      <c r="T3831" s="101">
        <v>9.7952395155694756</v>
      </c>
    </row>
    <row r="3832" spans="2:20" x14ac:dyDescent="0.2">
      <c r="B3832" s="100">
        <v>43820.458333333336</v>
      </c>
      <c r="C3832" s="98">
        <v>12.62518565962505</v>
      </c>
      <c r="D3832" s="98">
        <f t="shared" si="435"/>
        <v>10.108331100797082</v>
      </c>
      <c r="E3832" s="98">
        <v>124.47750000000001</v>
      </c>
      <c r="F3832" s="98">
        <f t="shared" si="433"/>
        <v>111.93849884259339</v>
      </c>
      <c r="G3832" s="98">
        <v>68494.590537037075</v>
      </c>
      <c r="H3832" s="98">
        <v>24.625325520833332</v>
      </c>
      <c r="I3832" s="98">
        <v>15067.623333333333</v>
      </c>
      <c r="J3832" s="98">
        <f t="shared" si="429"/>
        <v>99.852174479166678</v>
      </c>
      <c r="K3832" s="98">
        <v>0</v>
      </c>
      <c r="L3832" s="98">
        <f t="shared" si="430"/>
        <v>376.23491138343593</v>
      </c>
      <c r="M3832" s="98">
        <f t="shared" si="432"/>
        <v>374.58458209080595</v>
      </c>
      <c r="N3832" s="98">
        <v>9842.2885481770827</v>
      </c>
      <c r="O3832" s="98">
        <v>7162.4283333333333</v>
      </c>
      <c r="P3832" s="98">
        <v>395.72953703701495</v>
      </c>
      <c r="Q3832" s="98">
        <v>19.494625653579003</v>
      </c>
      <c r="R3832" s="98">
        <f t="shared" si="434"/>
        <v>21.10424024714991</v>
      </c>
      <c r="S3832" s="98">
        <f t="shared" si="431"/>
        <v>1169.6775392147401</v>
      </c>
      <c r="T3832" s="101">
        <v>12.30857702586386</v>
      </c>
    </row>
    <row r="3833" spans="2:20" x14ac:dyDescent="0.2">
      <c r="B3833" s="100">
        <v>43820.5</v>
      </c>
      <c r="C3833" s="98">
        <v>13.404008600976733</v>
      </c>
      <c r="D3833" s="98">
        <f t="shared" si="435"/>
        <v>10.092782015016654</v>
      </c>
      <c r="E3833" s="98">
        <v>91.628888888888895</v>
      </c>
      <c r="F3833" s="98">
        <f t="shared" si="433"/>
        <v>111.79194791666747</v>
      </c>
      <c r="G3833" s="98">
        <v>75595.616333337632</v>
      </c>
      <c r="H3833" s="98">
        <v>24.735047743055556</v>
      </c>
      <c r="I3833" s="98">
        <v>16487.566388888888</v>
      </c>
      <c r="J3833" s="98">
        <f t="shared" si="429"/>
        <v>66.893841145833335</v>
      </c>
      <c r="K3833" s="98">
        <v>0</v>
      </c>
      <c r="L3833" s="98">
        <f t="shared" si="430"/>
        <v>374.13054085900387</v>
      </c>
      <c r="M3833" s="98">
        <f t="shared" si="432"/>
        <v>374.52557533861665</v>
      </c>
      <c r="N3833" s="98">
        <v>10488.586852213542</v>
      </c>
      <c r="O3833" s="98">
        <v>7171.7316666666666</v>
      </c>
      <c r="P3833" s="98">
        <v>395.75083333333333</v>
      </c>
      <c r="Q3833" s="98">
        <v>21.620292474329471</v>
      </c>
      <c r="R3833" s="98">
        <f t="shared" si="434"/>
        <v>21.171339206128202</v>
      </c>
      <c r="S3833" s="98">
        <f t="shared" si="431"/>
        <v>1297.2175484597683</v>
      </c>
      <c r="T3833" s="101">
        <v>13.791284156631704</v>
      </c>
    </row>
    <row r="3834" spans="2:20" x14ac:dyDescent="0.2">
      <c r="B3834" s="100">
        <v>43820.541666666664</v>
      </c>
      <c r="C3834" s="98">
        <v>13.526906393017207</v>
      </c>
      <c r="D3834" s="98">
        <f t="shared" si="435"/>
        <v>10.090117684366612</v>
      </c>
      <c r="E3834" s="98">
        <v>135.715</v>
      </c>
      <c r="F3834" s="98">
        <f t="shared" si="433"/>
        <v>111.57266550926006</v>
      </c>
      <c r="G3834" s="98">
        <v>81676.453256706125</v>
      </c>
      <c r="H3834" s="98">
        <v>24.719397424767603</v>
      </c>
      <c r="I3834" s="98">
        <v>17916.899074073284</v>
      </c>
      <c r="J3834" s="98">
        <f t="shared" si="429"/>
        <v>110.9956025752324</v>
      </c>
      <c r="K3834" s="98">
        <v>0</v>
      </c>
      <c r="L3834" s="98">
        <f t="shared" si="430"/>
        <v>373.88085474796594</v>
      </c>
      <c r="M3834" s="98">
        <f t="shared" si="432"/>
        <v>374.56015684734103</v>
      </c>
      <c r="N3834" s="98">
        <v>10585.549715169271</v>
      </c>
      <c r="O3834" s="98">
        <v>7193.7749999999996</v>
      </c>
      <c r="P3834" s="98">
        <v>395.68287037038141</v>
      </c>
      <c r="Q3834" s="98">
        <v>21.802015622415475</v>
      </c>
      <c r="R3834" s="98">
        <f t="shared" si="434"/>
        <v>21.144111092465959</v>
      </c>
      <c r="S3834" s="98">
        <f t="shared" si="431"/>
        <v>1308.1209373449285</v>
      </c>
      <c r="T3834" s="101">
        <v>14.217823269433445</v>
      </c>
    </row>
    <row r="3835" spans="2:20" x14ac:dyDescent="0.2">
      <c r="B3835" s="100">
        <v>43820.583333333336</v>
      </c>
      <c r="C3835" s="98">
        <v>13.173962826553939</v>
      </c>
      <c r="D3835" s="98">
        <f t="shared" si="435"/>
        <v>10.085946228613983</v>
      </c>
      <c r="E3835" s="98">
        <v>71.5625</v>
      </c>
      <c r="F3835" s="98">
        <f t="shared" si="433"/>
        <v>109.74411226851932</v>
      </c>
      <c r="G3835" s="98">
        <v>88072.796276593479</v>
      </c>
      <c r="H3835" s="98">
        <v>20.319976128472224</v>
      </c>
      <c r="I3835" s="98">
        <v>19360.496794444167</v>
      </c>
      <c r="J3835" s="98">
        <f t="shared" si="429"/>
        <v>51.24252387152778</v>
      </c>
      <c r="K3835" s="98">
        <v>0</v>
      </c>
      <c r="L3835" s="98">
        <f t="shared" si="430"/>
        <v>376.33899652571728</v>
      </c>
      <c r="M3835" s="98">
        <f t="shared" si="432"/>
        <v>374.54658034558747</v>
      </c>
      <c r="N3835" s="98">
        <v>10309.127893066407</v>
      </c>
      <c r="O3835" s="98">
        <v>7166.5649999999996</v>
      </c>
      <c r="P3835" s="98">
        <v>395.5263888888889</v>
      </c>
      <c r="Q3835" s="98">
        <v>19.187392363171611</v>
      </c>
      <c r="R3835" s="98">
        <f t="shared" si="434"/>
        <v>21.147479260886254</v>
      </c>
      <c r="S3835" s="98">
        <f t="shared" si="431"/>
        <v>1151.2435417902966</v>
      </c>
      <c r="T3835" s="101">
        <v>14.080825411142982</v>
      </c>
    </row>
    <row r="3836" spans="2:20" x14ac:dyDescent="0.2">
      <c r="B3836" s="100">
        <v>43820.625</v>
      </c>
      <c r="C3836" s="98">
        <v>12.684034907375462</v>
      </c>
      <c r="D3836" s="98">
        <f t="shared" si="435"/>
        <v>10.070936046482492</v>
      </c>
      <c r="E3836" s="98">
        <v>141.33361111111111</v>
      </c>
      <c r="F3836" s="98">
        <f t="shared" si="433"/>
        <v>111.5077928240749</v>
      </c>
      <c r="G3836" s="98">
        <v>95501.994444444441</v>
      </c>
      <c r="H3836" s="98">
        <v>25.327777777777779</v>
      </c>
      <c r="I3836" s="98">
        <v>20819.578454861112</v>
      </c>
      <c r="J3836" s="98">
        <f t="shared" si="429"/>
        <v>116.00583333333333</v>
      </c>
      <c r="K3836" s="98">
        <v>0</v>
      </c>
      <c r="L3836" s="98">
        <f t="shared" si="430"/>
        <v>371.26517033471004</v>
      </c>
      <c r="M3836" s="98">
        <f t="shared" si="432"/>
        <v>374.31063133399357</v>
      </c>
      <c r="N3836" s="98">
        <v>9876.1405802408863</v>
      </c>
      <c r="O3836" s="98">
        <v>7157.3708333333334</v>
      </c>
      <c r="P3836" s="98">
        <v>396.03754629626872</v>
      </c>
      <c r="Q3836" s="98">
        <v>24.772375961558687</v>
      </c>
      <c r="R3836" s="98">
        <f t="shared" si="434"/>
        <v>21.387508133589872</v>
      </c>
      <c r="S3836" s="98">
        <f t="shared" si="431"/>
        <v>1486.3425576935213</v>
      </c>
      <c r="T3836" s="101">
        <v>13.541471034619544</v>
      </c>
    </row>
    <row r="3837" spans="2:20" x14ac:dyDescent="0.2">
      <c r="B3837" s="100">
        <v>43820.666666666664</v>
      </c>
      <c r="C3837" s="98">
        <v>12.255426530838013</v>
      </c>
      <c r="D3837" s="98">
        <f t="shared" si="435"/>
        <v>10.052684045286231</v>
      </c>
      <c r="E3837" s="98">
        <v>109.22888888888889</v>
      </c>
      <c r="F3837" s="98">
        <f t="shared" si="433"/>
        <v>109.82723726851935</v>
      </c>
      <c r="G3837" s="98">
        <v>101565.88734567497</v>
      </c>
      <c r="H3837" s="98">
        <v>25.281087239583332</v>
      </c>
      <c r="I3837" s="98">
        <v>22275.863055555557</v>
      </c>
      <c r="J3837" s="98">
        <f t="shared" si="429"/>
        <v>83.947801649305561</v>
      </c>
      <c r="K3837" s="98">
        <v>0</v>
      </c>
      <c r="L3837" s="98">
        <f t="shared" si="430"/>
        <v>375.22381174395485</v>
      </c>
      <c r="M3837" s="98">
        <f t="shared" si="432"/>
        <v>374.36220440017314</v>
      </c>
      <c r="N3837" s="98">
        <v>9542.1052335611985</v>
      </c>
      <c r="O3837" s="98">
        <v>7158.5050000000001</v>
      </c>
      <c r="P3837" s="98">
        <v>395.82958333333335</v>
      </c>
      <c r="Q3837" s="98">
        <v>20.605771589378516</v>
      </c>
      <c r="R3837" s="98">
        <f t="shared" si="434"/>
        <v>21.351480977905084</v>
      </c>
      <c r="S3837" s="98">
        <f t="shared" si="431"/>
        <v>1236.3462953627111</v>
      </c>
      <c r="T3837" s="101">
        <v>12.914099981784821</v>
      </c>
    </row>
    <row r="3838" spans="2:20" x14ac:dyDescent="0.2">
      <c r="B3838" s="100">
        <v>43820.708333333336</v>
      </c>
      <c r="C3838" s="98">
        <v>11.888329730562658</v>
      </c>
      <c r="D3838" s="98">
        <f t="shared" si="435"/>
        <v>10.037054977918116</v>
      </c>
      <c r="E3838" s="98">
        <v>106.93194444444444</v>
      </c>
      <c r="F3838" s="98">
        <f t="shared" si="433"/>
        <v>111.1677581018527</v>
      </c>
      <c r="G3838" s="98">
        <v>109417.98855555587</v>
      </c>
      <c r="H3838" s="98">
        <v>25.428211805555556</v>
      </c>
      <c r="I3838" s="98">
        <v>23739.219166666666</v>
      </c>
      <c r="J3838" s="98">
        <f t="shared" si="429"/>
        <v>81.503732638888891</v>
      </c>
      <c r="K3838" s="98">
        <v>0</v>
      </c>
      <c r="L3838" s="98">
        <f t="shared" si="430"/>
        <v>369.80393656594055</v>
      </c>
      <c r="M3838" s="98">
        <f t="shared" si="432"/>
        <v>374.20351977055822</v>
      </c>
      <c r="N3838" s="98">
        <v>9279.5352107747403</v>
      </c>
      <c r="O3838" s="98">
        <v>7156.9008333333331</v>
      </c>
      <c r="P3838" s="98">
        <v>395.52916666666664</v>
      </c>
      <c r="Q3838" s="98">
        <v>25.725230100726087</v>
      </c>
      <c r="R3838" s="98">
        <f t="shared" si="434"/>
        <v>21.502484280358615</v>
      </c>
      <c r="S3838" s="98">
        <f t="shared" si="431"/>
        <v>1543.5138060435652</v>
      </c>
      <c r="T3838" s="101">
        <v>12.558466371316657</v>
      </c>
    </row>
    <row r="3839" spans="2:20" x14ac:dyDescent="0.2">
      <c r="B3839" s="100">
        <v>43820.75</v>
      </c>
      <c r="C3839" s="98">
        <v>11.666972168887861</v>
      </c>
      <c r="D3839" s="98">
        <f t="shared" si="435"/>
        <v>10.021773763907948</v>
      </c>
      <c r="E3839" s="98">
        <v>132.53666666666666</v>
      </c>
      <c r="F3839" s="98">
        <f t="shared" si="433"/>
        <v>110.83362615740823</v>
      </c>
      <c r="G3839" s="98">
        <v>115243.09838888863</v>
      </c>
      <c r="H3839" s="98">
        <v>25.178273292823157</v>
      </c>
      <c r="I3839" s="98">
        <v>25208.108013888672</v>
      </c>
      <c r="J3839" s="98">
        <f t="shared" si="429"/>
        <v>107.35839337384351</v>
      </c>
      <c r="K3839" s="98">
        <v>0</v>
      </c>
      <c r="L3839" s="98">
        <f t="shared" si="430"/>
        <v>377.88111279597297</v>
      </c>
      <c r="M3839" s="98">
        <f t="shared" si="432"/>
        <v>374.28864379868241</v>
      </c>
      <c r="N3839" s="98">
        <v>9070.9620532226563</v>
      </c>
      <c r="O3839" s="98">
        <v>7157.5108333333337</v>
      </c>
      <c r="P3839" s="98">
        <v>395.6909259259204</v>
      </c>
      <c r="Q3839" s="98">
        <v>17.809813129947418</v>
      </c>
      <c r="R3839" s="98">
        <f t="shared" si="434"/>
        <v>21.421403462110746</v>
      </c>
      <c r="S3839" s="98">
        <f t="shared" si="431"/>
        <v>1068.5887877968451</v>
      </c>
      <c r="T3839" s="101">
        <v>12.206599414508059</v>
      </c>
    </row>
    <row r="3840" spans="2:20" x14ac:dyDescent="0.2">
      <c r="B3840" s="100">
        <v>43820.791666666664</v>
      </c>
      <c r="C3840" s="98">
        <v>11.768536318084742</v>
      </c>
      <c r="D3840" s="98">
        <f t="shared" si="435"/>
        <v>10.012667013877211</v>
      </c>
      <c r="E3840" s="98">
        <v>91.603518518540596</v>
      </c>
      <c r="F3840" s="98">
        <f t="shared" si="433"/>
        <v>109.78643711419846</v>
      </c>
      <c r="G3840" s="98">
        <v>122649.45204402514</v>
      </c>
      <c r="H3840" s="98">
        <v>20.526909722222221</v>
      </c>
      <c r="I3840" s="98">
        <v>26672.871481483016</v>
      </c>
      <c r="J3840" s="98">
        <f t="shared" si="429"/>
        <v>71.076608796318368</v>
      </c>
      <c r="K3840" s="98">
        <v>0</v>
      </c>
      <c r="L3840" s="98">
        <f t="shared" si="430"/>
        <v>371.8484898338715</v>
      </c>
      <c r="M3840" s="98">
        <f t="shared" si="432"/>
        <v>374.13178205299658</v>
      </c>
      <c r="N3840" s="98">
        <v>9140.1850390625004</v>
      </c>
      <c r="O3840" s="98">
        <v>7154.3691666666664</v>
      </c>
      <c r="P3840" s="98">
        <v>395.94490740742947</v>
      </c>
      <c r="Q3840" s="98">
        <v>24.096417573557961</v>
      </c>
      <c r="R3840" s="98">
        <f t="shared" si="434"/>
        <v>21.599695570451868</v>
      </c>
      <c r="S3840" s="98">
        <f t="shared" si="431"/>
        <v>1445.7850544134776</v>
      </c>
      <c r="T3840" s="101">
        <v>12.10036192250257</v>
      </c>
    </row>
    <row r="3841" spans="2:20" x14ac:dyDescent="0.2">
      <c r="B3841" s="100">
        <v>43820.833333333336</v>
      </c>
      <c r="C3841" s="98">
        <v>11.647245130420197</v>
      </c>
      <c r="D3841" s="98">
        <f t="shared" si="435"/>
        <v>10.005019664027538</v>
      </c>
      <c r="E3841" s="98">
        <v>140.49722222222223</v>
      </c>
      <c r="F3841" s="98">
        <f t="shared" si="433"/>
        <v>111.36440007716141</v>
      </c>
      <c r="G3841" s="98">
        <v>128892.38888888889</v>
      </c>
      <c r="H3841" s="98">
        <v>25.35295138888889</v>
      </c>
      <c r="I3841" s="98">
        <v>28138.375351474813</v>
      </c>
      <c r="J3841" s="98">
        <f t="shared" si="429"/>
        <v>115.14427083333334</v>
      </c>
      <c r="K3841" s="98">
        <v>0</v>
      </c>
      <c r="L3841" s="98">
        <f t="shared" si="430"/>
        <v>377.40639129750014</v>
      </c>
      <c r="M3841" s="98">
        <f t="shared" si="432"/>
        <v>374.36133019079602</v>
      </c>
      <c r="N3841" s="98">
        <v>9210.1675455729164</v>
      </c>
      <c r="O3841" s="98">
        <v>7156.3249999999998</v>
      </c>
      <c r="P3841" s="98">
        <v>395.84530864192379</v>
      </c>
      <c r="Q3841" s="98">
        <v>18.438917344423633</v>
      </c>
      <c r="R3841" s="98">
        <f t="shared" si="434"/>
        <v>21.372884058165152</v>
      </c>
      <c r="S3841" s="98">
        <f t="shared" si="431"/>
        <v>1106.3350406654179</v>
      </c>
      <c r="T3841" s="101">
        <v>12.393411551544753</v>
      </c>
    </row>
    <row r="3842" spans="2:20" x14ac:dyDescent="0.2">
      <c r="B3842" s="100">
        <v>43820.875</v>
      </c>
      <c r="C3842" s="98">
        <v>10.806666535271539</v>
      </c>
      <c r="D3842" s="98">
        <f t="shared" si="435"/>
        <v>9.9781393538221419</v>
      </c>
      <c r="E3842" s="98">
        <v>68.203361111126014</v>
      </c>
      <c r="F3842" s="98">
        <f t="shared" si="433"/>
        <v>108.68481790123612</v>
      </c>
      <c r="G3842" s="98">
        <v>135344.77474747365</v>
      </c>
      <c r="H3842" s="98">
        <v>25.279437934027779</v>
      </c>
      <c r="I3842" s="98">
        <v>29598.057777777776</v>
      </c>
      <c r="J3842" s="98">
        <f t="shared" si="429"/>
        <v>42.923923177098231</v>
      </c>
      <c r="K3842" s="98">
        <v>0</v>
      </c>
      <c r="L3842" s="98">
        <f t="shared" si="430"/>
        <v>371.56269352673246</v>
      </c>
      <c r="M3842" s="98">
        <f t="shared" si="432"/>
        <v>374.25571637647562</v>
      </c>
      <c r="N3842" s="98">
        <v>8648.6438598632812</v>
      </c>
      <c r="O3842" s="98">
        <v>7159.5216666666665</v>
      </c>
      <c r="P3842" s="98">
        <v>395.82694444444445</v>
      </c>
      <c r="Q3842" s="98">
        <v>24.264250917712019</v>
      </c>
      <c r="R3842" s="98">
        <f t="shared" si="434"/>
        <v>21.486294940387683</v>
      </c>
      <c r="S3842" s="98">
        <f t="shared" si="431"/>
        <v>1455.855055062721</v>
      </c>
      <c r="T3842" s="101">
        <v>11.689766362255776</v>
      </c>
    </row>
    <row r="3843" spans="2:20" x14ac:dyDescent="0.2">
      <c r="B3843" s="100">
        <v>43820.916666666664</v>
      </c>
      <c r="C3843" s="98">
        <v>10.209921192711013</v>
      </c>
      <c r="D3843" s="98">
        <f t="shared" si="435"/>
        <v>9.9494573267652751</v>
      </c>
      <c r="E3843" s="98">
        <v>129.42333333333335</v>
      </c>
      <c r="F3843" s="98">
        <f t="shared" si="433"/>
        <v>110.29625694444576</v>
      </c>
      <c r="G3843" s="98">
        <v>142190.68888888889</v>
      </c>
      <c r="H3843" s="98">
        <v>25.370247395833335</v>
      </c>
      <c r="I3843" s="98">
        <v>31059.414444444443</v>
      </c>
      <c r="J3843" s="98">
        <f t="shared" si="429"/>
        <v>104.05308593750001</v>
      </c>
      <c r="K3843" s="98">
        <v>0</v>
      </c>
      <c r="L3843" s="98">
        <f t="shared" si="430"/>
        <v>377.3622253289405</v>
      </c>
      <c r="M3843" s="98">
        <f t="shared" si="432"/>
        <v>374.44192139836417</v>
      </c>
      <c r="N3843" s="98">
        <v>8270.9192240397133</v>
      </c>
      <c r="O3843" s="98">
        <v>7159.84</v>
      </c>
      <c r="P3843" s="98">
        <v>396.15946759258293</v>
      </c>
      <c r="Q3843" s="98">
        <v>18.797242263642449</v>
      </c>
      <c r="R3843" s="98">
        <f t="shared" si="434"/>
        <v>21.324801531152378</v>
      </c>
      <c r="S3843" s="98">
        <f t="shared" si="431"/>
        <v>1127.834535818547</v>
      </c>
      <c r="T3843" s="101">
        <v>11.088762117975339</v>
      </c>
    </row>
    <row r="3844" spans="2:20" x14ac:dyDescent="0.2">
      <c r="B3844" s="100">
        <v>43820.958333333336</v>
      </c>
      <c r="C3844" s="98">
        <v>9.8749175112321979</v>
      </c>
      <c r="D3844" s="98">
        <f t="shared" si="435"/>
        <v>9.9220930584659808</v>
      </c>
      <c r="E3844" s="98">
        <v>104.92616666666335</v>
      </c>
      <c r="F3844" s="98">
        <f t="shared" si="433"/>
        <v>108.62269444444563</v>
      </c>
      <c r="G3844" s="98">
        <v>148001.44256272263</v>
      </c>
      <c r="H3844" s="98">
        <v>24.889225260416666</v>
      </c>
      <c r="I3844" s="98">
        <v>32518.470833333333</v>
      </c>
      <c r="J3844" s="98">
        <f t="shared" si="429"/>
        <v>80.036941406246683</v>
      </c>
      <c r="K3844" s="98">
        <v>0</v>
      </c>
      <c r="L3844" s="98">
        <f t="shared" si="430"/>
        <v>370.18545851464069</v>
      </c>
      <c r="M3844" s="98">
        <f t="shared" si="432"/>
        <v>374.28640086553986</v>
      </c>
      <c r="N3844" s="98">
        <v>8051.4236735026043</v>
      </c>
      <c r="O3844" s="98">
        <v>7157.6766666666663</v>
      </c>
      <c r="P3844" s="98">
        <v>395.60074074074623</v>
      </c>
      <c r="Q3844" s="98">
        <v>25.415282226105532</v>
      </c>
      <c r="R3844" s="98">
        <f t="shared" si="434"/>
        <v>21.468848298544827</v>
      </c>
      <c r="S3844" s="98">
        <f t="shared" si="431"/>
        <v>1524.9169335663319</v>
      </c>
      <c r="T3844" s="101">
        <v>10.783687640404873</v>
      </c>
    </row>
    <row r="3845" spans="2:20" x14ac:dyDescent="0.2">
      <c r="B3845" s="100">
        <v>43821</v>
      </c>
      <c r="C3845" s="98">
        <v>9.7124114237296286</v>
      </c>
      <c r="D3845" s="98">
        <f t="shared" si="435"/>
        <v>9.9072446118529829</v>
      </c>
      <c r="E3845" s="98">
        <v>103.33666666666667</v>
      </c>
      <c r="F3845" s="98">
        <f t="shared" si="433"/>
        <v>110.22786805555673</v>
      </c>
      <c r="G3845" s="98">
        <v>155425.01101532578</v>
      </c>
      <c r="H3845" s="98">
        <v>20.450336371527779</v>
      </c>
      <c r="I3845" s="98">
        <v>33976.237514814413</v>
      </c>
      <c r="J3845" s="98">
        <f t="shared" si="429"/>
        <v>82.88633029513889</v>
      </c>
      <c r="K3845" s="98">
        <v>0</v>
      </c>
      <c r="L3845" s="98">
        <f t="shared" si="430"/>
        <v>375.06469828384616</v>
      </c>
      <c r="M3845" s="98">
        <f t="shared" si="432"/>
        <v>374.18073804954514</v>
      </c>
      <c r="N3845" s="98">
        <v>7877.4258081054686</v>
      </c>
      <c r="O3845" s="98">
        <v>7158.6158333333333</v>
      </c>
      <c r="P3845" s="98">
        <v>395.7732407407297</v>
      </c>
      <c r="Q3845" s="98">
        <v>20.708542456883524</v>
      </c>
      <c r="R3845" s="98">
        <f t="shared" si="434"/>
        <v>21.572119139230026</v>
      </c>
      <c r="S3845" s="98">
        <f t="shared" si="431"/>
        <v>1242.5125474130114</v>
      </c>
      <c r="T3845" s="101">
        <v>10.38989681208254</v>
      </c>
    </row>
    <row r="3846" spans="2:20" x14ac:dyDescent="0.2">
      <c r="B3846" s="100">
        <v>43821.041666666664</v>
      </c>
      <c r="C3846" s="98">
        <v>8.976712215249556</v>
      </c>
      <c r="D3846" s="98">
        <f t="shared" si="435"/>
        <v>9.8935661556629011</v>
      </c>
      <c r="E3846" s="98">
        <v>124.0625</v>
      </c>
      <c r="F3846" s="98">
        <f t="shared" si="433"/>
        <v>109.6608657407419</v>
      </c>
      <c r="G3846" s="98">
        <v>4643.4444444444443</v>
      </c>
      <c r="H3846" s="98">
        <v>24.983420138888889</v>
      </c>
      <c r="I3846" s="98">
        <v>925.42499999999995</v>
      </c>
      <c r="J3846" s="98">
        <f t="shared" ref="J3846:J3909" si="436">E3846-H3846</f>
        <v>99.079079861111111</v>
      </c>
      <c r="K3846" s="98">
        <v>0</v>
      </c>
      <c r="L3846" s="98">
        <f t="shared" ref="L3846:L3909" si="437">P3846-Q3846</f>
        <v>371.58148521895623</v>
      </c>
      <c r="M3846" s="98">
        <f t="shared" si="432"/>
        <v>374.15330685690759</v>
      </c>
      <c r="N3846" s="98">
        <v>7409.7184472656254</v>
      </c>
      <c r="O3846" s="98">
        <v>7159.0683333333336</v>
      </c>
      <c r="P3846" s="98">
        <v>395.83861111111111</v>
      </c>
      <c r="Q3846" s="98">
        <v>24.257125892154871</v>
      </c>
      <c r="R3846" s="98">
        <f t="shared" si="434"/>
        <v>21.608286828782202</v>
      </c>
      <c r="S3846" s="98">
        <f t="shared" ref="S3846:S3909" si="438">Q3846*60</f>
        <v>1455.4275535292923</v>
      </c>
      <c r="T3846" s="101">
        <v>10.025983474210177</v>
      </c>
    </row>
    <row r="3847" spans="2:20" x14ac:dyDescent="0.2">
      <c r="B3847" s="100">
        <v>43821.083333333336</v>
      </c>
      <c r="C3847" s="98">
        <v>8.0050847297244605</v>
      </c>
      <c r="D3847" s="98">
        <f t="shared" si="435"/>
        <v>9.8834415676778011</v>
      </c>
      <c r="E3847" s="98">
        <v>86.408425925837619</v>
      </c>
      <c r="F3847" s="98">
        <f t="shared" si="433"/>
        <v>109.00842361110881</v>
      </c>
      <c r="G3847" s="98">
        <v>10166.863829787571</v>
      </c>
      <c r="H3847" s="98">
        <v>24.928483072916666</v>
      </c>
      <c r="I3847" s="98">
        <v>2251.1422222222222</v>
      </c>
      <c r="J3847" s="98">
        <f t="shared" si="436"/>
        <v>61.479942852920956</v>
      </c>
      <c r="K3847" s="98">
        <v>0</v>
      </c>
      <c r="L3847" s="98">
        <f t="shared" si="437"/>
        <v>376.93354094242886</v>
      </c>
      <c r="M3847" s="98">
        <f t="shared" si="432"/>
        <v>374.22046957937346</v>
      </c>
      <c r="N3847" s="98">
        <v>6663.5639054361982</v>
      </c>
      <c r="O3847" s="98">
        <v>7161.5933333333332</v>
      </c>
      <c r="P3847" s="98">
        <v>396.010625</v>
      </c>
      <c r="Q3847" s="98">
        <v>19.07708405757116</v>
      </c>
      <c r="R3847" s="98">
        <f t="shared" si="434"/>
        <v>21.550633172681696</v>
      </c>
      <c r="S3847" s="98">
        <f t="shared" si="438"/>
        <v>1144.6250434542696</v>
      </c>
      <c r="T3847" s="101">
        <v>8.9677590718033677</v>
      </c>
    </row>
    <row r="3848" spans="2:20" x14ac:dyDescent="0.2">
      <c r="B3848" s="100">
        <v>43821.125</v>
      </c>
      <c r="C3848" s="98">
        <v>7.1145412933678989</v>
      </c>
      <c r="D3848" s="98">
        <f t="shared" si="435"/>
        <v>9.8822983527460995</v>
      </c>
      <c r="E3848" s="98">
        <v>136.99129629630181</v>
      </c>
      <c r="F3848" s="98">
        <f t="shared" si="433"/>
        <v>110.36379591049177</v>
      </c>
      <c r="G3848" s="98">
        <v>16286.592592596478</v>
      </c>
      <c r="H3848" s="98">
        <v>24.957005931712857</v>
      </c>
      <c r="I3848" s="98">
        <v>3691.3286111111111</v>
      </c>
      <c r="J3848" s="98">
        <f t="shared" si="436"/>
        <v>112.03429036458895</v>
      </c>
      <c r="K3848" s="98">
        <v>0</v>
      </c>
      <c r="L3848" s="98">
        <f t="shared" si="437"/>
        <v>374.05723306432782</v>
      </c>
      <c r="M3848" s="98">
        <f t="shared" si="432"/>
        <v>374.15907417185912</v>
      </c>
      <c r="N3848" s="98">
        <v>6055.9457788085938</v>
      </c>
      <c r="O3848" s="98">
        <v>7157.7524999999996</v>
      </c>
      <c r="P3848" s="98">
        <v>395.82796296297676</v>
      </c>
      <c r="Q3848" s="98">
        <v>21.770729898648959</v>
      </c>
      <c r="R3848" s="98">
        <f t="shared" si="434"/>
        <v>21.615855740690488</v>
      </c>
      <c r="S3848" s="98">
        <f t="shared" si="438"/>
        <v>1306.2437939189376</v>
      </c>
      <c r="T3848" s="101">
        <v>7.9123382106092244</v>
      </c>
    </row>
    <row r="3849" spans="2:20" x14ac:dyDescent="0.2">
      <c r="B3849" s="100">
        <v>43821.166666666664</v>
      </c>
      <c r="C3849" s="98">
        <v>6.431593623917272</v>
      </c>
      <c r="D3849" s="98">
        <f t="shared" si="435"/>
        <v>9.8804774283955989</v>
      </c>
      <c r="E3849" s="98">
        <v>58.434027777777779</v>
      </c>
      <c r="F3849" s="98">
        <f t="shared" si="433"/>
        <v>107.39455401234363</v>
      </c>
      <c r="G3849" s="98">
        <v>22355.689135797023</v>
      </c>
      <c r="H3849" s="98">
        <v>24.502712673611111</v>
      </c>
      <c r="I3849" s="98">
        <v>5126.6411259257384</v>
      </c>
      <c r="J3849" s="98">
        <f t="shared" si="436"/>
        <v>33.931315104166671</v>
      </c>
      <c r="K3849" s="98">
        <v>0</v>
      </c>
      <c r="L3849" s="98">
        <f t="shared" si="437"/>
        <v>373.88840218992203</v>
      </c>
      <c r="M3849" s="98">
        <f t="shared" si="432"/>
        <v>374.26100039980605</v>
      </c>
      <c r="N3849" s="98">
        <v>5656.6838614908856</v>
      </c>
      <c r="O3849" s="98">
        <v>7159.3975</v>
      </c>
      <c r="P3849" s="98">
        <v>395.53453703701496</v>
      </c>
      <c r="Q3849" s="98">
        <v>21.64613484709291</v>
      </c>
      <c r="R3849" s="98">
        <f t="shared" si="434"/>
        <v>21.498551426322837</v>
      </c>
      <c r="S3849" s="98">
        <f t="shared" si="438"/>
        <v>1298.7680908255745</v>
      </c>
      <c r="T3849" s="101">
        <v>7.2572971726552673</v>
      </c>
    </row>
    <row r="3850" spans="2:20" x14ac:dyDescent="0.2">
      <c r="B3850" s="100">
        <v>43821.208333333336</v>
      </c>
      <c r="C3850" s="98">
        <v>5.9649362256204608</v>
      </c>
      <c r="D3850" s="98">
        <f t="shared" si="435"/>
        <v>9.8784123950065261</v>
      </c>
      <c r="E3850" s="98">
        <v>130.61777777777777</v>
      </c>
      <c r="F3850" s="98">
        <f t="shared" si="433"/>
        <v>110.02703086419548</v>
      </c>
      <c r="G3850" s="98">
        <v>28816.166642192835</v>
      </c>
      <c r="H3850" s="98">
        <v>19.920182291666666</v>
      </c>
      <c r="I3850" s="98">
        <v>6558.6957333341734</v>
      </c>
      <c r="J3850" s="98">
        <f t="shared" si="436"/>
        <v>110.69759548611111</v>
      </c>
      <c r="K3850" s="98">
        <v>0</v>
      </c>
      <c r="L3850" s="98">
        <f t="shared" si="437"/>
        <v>377.0686960951777</v>
      </c>
      <c r="M3850" s="98">
        <f t="shared" si="432"/>
        <v>374.31860447359395</v>
      </c>
      <c r="N3850" s="98">
        <v>5344.9995166015624</v>
      </c>
      <c r="O3850" s="98">
        <v>7156.8283333333329</v>
      </c>
      <c r="P3850" s="98">
        <v>395.82842592590384</v>
      </c>
      <c r="Q3850" s="98">
        <v>18.759729830726155</v>
      </c>
      <c r="R3850" s="98">
        <f t="shared" si="434"/>
        <v>21.455312707472373</v>
      </c>
      <c r="S3850" s="98">
        <f t="shared" si="438"/>
        <v>1125.5837898435693</v>
      </c>
      <c r="T3850" s="101">
        <v>6.7725167690923751</v>
      </c>
    </row>
    <row r="3851" spans="2:20" x14ac:dyDescent="0.2">
      <c r="B3851" s="100">
        <v>43821.25</v>
      </c>
      <c r="C3851" s="98">
        <v>5.6686132229292223</v>
      </c>
      <c r="D3851" s="98">
        <f t="shared" si="435"/>
        <v>9.8749680767603731</v>
      </c>
      <c r="E3851" s="98">
        <v>81.887351851848265</v>
      </c>
      <c r="F3851" s="98">
        <f t="shared" si="433"/>
        <v>107.50462885802249</v>
      </c>
      <c r="G3851" s="98">
        <v>33949.18</v>
      </c>
      <c r="H3851" s="98">
        <v>24.620518663194446</v>
      </c>
      <c r="I3851" s="98">
        <v>7984.7747705319189</v>
      </c>
      <c r="J3851" s="98">
        <f t="shared" si="436"/>
        <v>57.26683318865382</v>
      </c>
      <c r="K3851" s="98">
        <v>0</v>
      </c>
      <c r="L3851" s="98">
        <f t="shared" si="437"/>
        <v>372.1479643662646</v>
      </c>
      <c r="M3851" s="98">
        <f t="shared" si="432"/>
        <v>374.25152132518264</v>
      </c>
      <c r="N3851" s="98">
        <v>5144.6000313313798</v>
      </c>
      <c r="O3851" s="98">
        <v>7148.4483333333337</v>
      </c>
      <c r="P3851" s="98">
        <v>395.54611111111109</v>
      </c>
      <c r="Q3851" s="98">
        <v>23.398146744846471</v>
      </c>
      <c r="R3851" s="98">
        <f t="shared" si="434"/>
        <v>21.521998479339999</v>
      </c>
      <c r="S3851" s="98">
        <f t="shared" si="438"/>
        <v>1403.8888046907882</v>
      </c>
      <c r="T3851" s="101">
        <v>6.4242068945935982</v>
      </c>
    </row>
    <row r="3852" spans="2:20" x14ac:dyDescent="0.2">
      <c r="B3852" s="100">
        <v>43821.291666666664</v>
      </c>
      <c r="C3852" s="98">
        <v>5.6775367975940911</v>
      </c>
      <c r="D3852" s="98">
        <f t="shared" si="435"/>
        <v>9.871837894330751</v>
      </c>
      <c r="E3852" s="98">
        <v>68.360648148126074</v>
      </c>
      <c r="F3852" s="98">
        <f t="shared" si="433"/>
        <v>107.58605632715738</v>
      </c>
      <c r="G3852" s="98">
        <v>39175.894444444442</v>
      </c>
      <c r="H3852" s="98">
        <v>24.447916666666668</v>
      </c>
      <c r="I3852" s="98">
        <v>9402.3597222222215</v>
      </c>
      <c r="J3852" s="98">
        <f t="shared" si="436"/>
        <v>43.912731481459403</v>
      </c>
      <c r="K3852" s="98">
        <v>0</v>
      </c>
      <c r="L3852" s="98">
        <f t="shared" si="437"/>
        <v>377.48072856408857</v>
      </c>
      <c r="M3852" s="98">
        <f t="shared" si="432"/>
        <v>374.4482554220221</v>
      </c>
      <c r="N3852" s="98">
        <v>5275.5052823893229</v>
      </c>
      <c r="O3852" s="98">
        <v>7147.7816666666668</v>
      </c>
      <c r="P3852" s="98">
        <v>395.8075</v>
      </c>
      <c r="Q3852" s="98">
        <v>18.326771435911457</v>
      </c>
      <c r="R3852" s="98">
        <f t="shared" si="434"/>
        <v>21.329211141759856</v>
      </c>
      <c r="S3852" s="98">
        <f t="shared" si="438"/>
        <v>1099.6062861546875</v>
      </c>
      <c r="T3852" s="101">
        <v>6.555289092991087</v>
      </c>
    </row>
    <row r="3853" spans="2:20" x14ac:dyDescent="0.2">
      <c r="B3853" s="100">
        <v>43821.333333333336</v>
      </c>
      <c r="C3853" s="98">
        <v>5.9748508852791407</v>
      </c>
      <c r="D3853" s="98">
        <f t="shared" si="435"/>
        <v>9.8639753016286029</v>
      </c>
      <c r="E3853" s="98">
        <v>124.56916666666666</v>
      </c>
      <c r="F3853" s="98">
        <f t="shared" si="433"/>
        <v>106.87298919752776</v>
      </c>
      <c r="G3853" s="98">
        <v>43836.957814814843</v>
      </c>
      <c r="H3853" s="98">
        <v>24.351399739583332</v>
      </c>
      <c r="I3853" s="98">
        <v>10811.570833333333</v>
      </c>
      <c r="J3853" s="98">
        <f t="shared" si="436"/>
        <v>100.21776692708333</v>
      </c>
      <c r="K3853" s="98">
        <v>0</v>
      </c>
      <c r="L3853" s="98">
        <f t="shared" si="437"/>
        <v>374.26537363256432</v>
      </c>
      <c r="M3853" s="98">
        <f t="shared" si="432"/>
        <v>374.3300936463956</v>
      </c>
      <c r="N3853" s="98">
        <v>5489.9555204264325</v>
      </c>
      <c r="O3853" s="98">
        <v>7151.09</v>
      </c>
      <c r="P3853" s="98">
        <v>395.84046296298504</v>
      </c>
      <c r="Q3853" s="98">
        <v>21.575089330420727</v>
      </c>
      <c r="R3853" s="98">
        <f t="shared" si="434"/>
        <v>21.455713966770048</v>
      </c>
      <c r="S3853" s="98">
        <f t="shared" si="438"/>
        <v>1294.5053598252437</v>
      </c>
      <c r="T3853" s="101">
        <v>6.7498062471110867</v>
      </c>
    </row>
    <row r="3854" spans="2:20" x14ac:dyDescent="0.2">
      <c r="B3854" s="100">
        <v>43821.375</v>
      </c>
      <c r="C3854" s="98">
        <v>7.2253615415003152</v>
      </c>
      <c r="D3854" s="98">
        <f t="shared" si="435"/>
        <v>9.85081900716715</v>
      </c>
      <c r="E3854" s="98">
        <v>94.657499999999999</v>
      </c>
      <c r="F3854" s="98">
        <f t="shared" si="433"/>
        <v>106.78838271604627</v>
      </c>
      <c r="G3854" s="98">
        <v>51569.368650798795</v>
      </c>
      <c r="H3854" s="98">
        <v>23.947656250000001</v>
      </c>
      <c r="I3854" s="98">
        <v>12216.792462962667</v>
      </c>
      <c r="J3854" s="98">
        <f t="shared" si="436"/>
        <v>70.709843750000005</v>
      </c>
      <c r="K3854" s="98">
        <v>0</v>
      </c>
      <c r="L3854" s="98">
        <f t="shared" si="437"/>
        <v>374.6794994169444</v>
      </c>
      <c r="M3854" s="98">
        <f t="shared" si="432"/>
        <v>374.33657484410384</v>
      </c>
      <c r="N3854" s="98">
        <v>6217.845853271484</v>
      </c>
      <c r="O3854" s="98">
        <v>7158.6866666666665</v>
      </c>
      <c r="P3854" s="98">
        <v>395.78212962965171</v>
      </c>
      <c r="Q3854" s="98">
        <v>21.102630212707314</v>
      </c>
      <c r="R3854" s="98">
        <f t="shared" si="434"/>
        <v>21.447168725852862</v>
      </c>
      <c r="S3854" s="98">
        <f t="shared" si="438"/>
        <v>1266.1578127624389</v>
      </c>
      <c r="T3854" s="101">
        <v>7.536321728390952</v>
      </c>
    </row>
    <row r="3855" spans="2:20" x14ac:dyDescent="0.2">
      <c r="B3855" s="100">
        <v>43821.416666666664</v>
      </c>
      <c r="C3855" s="98">
        <v>9.422682644526164</v>
      </c>
      <c r="D3855" s="98">
        <f t="shared" si="435"/>
        <v>9.8211015878747876</v>
      </c>
      <c r="E3855" s="98">
        <v>144.22305555555556</v>
      </c>
      <c r="F3855" s="98">
        <f t="shared" si="433"/>
        <v>108.40070910493516</v>
      </c>
      <c r="G3855" s="98">
        <v>57895.330617286367</v>
      </c>
      <c r="H3855" s="98">
        <v>19.681271701388887</v>
      </c>
      <c r="I3855" s="98">
        <v>13621.730588889652</v>
      </c>
      <c r="J3855" s="98">
        <f t="shared" si="436"/>
        <v>124.54178385416668</v>
      </c>
      <c r="K3855" s="98">
        <v>0</v>
      </c>
      <c r="L3855" s="98">
        <f t="shared" si="437"/>
        <v>376.73023546631549</v>
      </c>
      <c r="M3855" s="98">
        <f t="shared" si="432"/>
        <v>374.45926877913433</v>
      </c>
      <c r="N3855" s="98">
        <v>7718.3286368815106</v>
      </c>
      <c r="O3855" s="98">
        <v>7162.64</v>
      </c>
      <c r="P3855" s="98">
        <v>395.53027777777777</v>
      </c>
      <c r="Q3855" s="98">
        <v>18.800042311462263</v>
      </c>
      <c r="R3855" s="98">
        <f t="shared" si="434"/>
        <v>21.310485593290572</v>
      </c>
      <c r="S3855" s="98">
        <f t="shared" si="438"/>
        <v>1128.0025386877358</v>
      </c>
      <c r="T3855" s="101">
        <v>9.2691305236352814</v>
      </c>
    </row>
    <row r="3856" spans="2:20" x14ac:dyDescent="0.2">
      <c r="B3856" s="100">
        <v>43821.458333333336</v>
      </c>
      <c r="C3856" s="98">
        <v>11.843368024296231</v>
      </c>
      <c r="D3856" s="98">
        <f t="shared" si="435"/>
        <v>9.7885258530694195</v>
      </c>
      <c r="E3856" s="98">
        <v>67.158333333333331</v>
      </c>
      <c r="F3856" s="98">
        <f t="shared" si="433"/>
        <v>106.01241049382405</v>
      </c>
      <c r="G3856" s="98">
        <v>64356.921428565976</v>
      </c>
      <c r="H3856" s="98">
        <v>24.439225260416666</v>
      </c>
      <c r="I3856" s="98">
        <v>15034.408484299249</v>
      </c>
      <c r="J3856" s="98">
        <f t="shared" si="436"/>
        <v>42.719108072916669</v>
      </c>
      <c r="K3856" s="98">
        <v>0</v>
      </c>
      <c r="L3856" s="98">
        <f t="shared" si="437"/>
        <v>378.32067995176959</v>
      </c>
      <c r="M3856" s="98">
        <f t="shared" si="432"/>
        <v>374.54617580281484</v>
      </c>
      <c r="N3856" s="98">
        <v>9148.4671875000004</v>
      </c>
      <c r="O3856" s="98">
        <v>7165.9916666666668</v>
      </c>
      <c r="P3856" s="98">
        <v>395.46822222222471</v>
      </c>
      <c r="Q3856" s="98">
        <v>17.147542270455094</v>
      </c>
      <c r="R3856" s="98">
        <f t="shared" si="434"/>
        <v>21.212690452327077</v>
      </c>
      <c r="S3856" s="98">
        <f t="shared" si="438"/>
        <v>1028.8525362273056</v>
      </c>
      <c r="T3856" s="101">
        <v>11.477537361771489</v>
      </c>
    </row>
    <row r="3857" spans="2:20" x14ac:dyDescent="0.2">
      <c r="B3857" s="100">
        <v>43821.5</v>
      </c>
      <c r="C3857" s="98">
        <v>13.012316314026119</v>
      </c>
      <c r="D3857" s="98">
        <f t="shared" si="435"/>
        <v>9.7722053411131427</v>
      </c>
      <c r="E3857" s="98">
        <v>123.67055555555555</v>
      </c>
      <c r="F3857" s="98">
        <f t="shared" si="433"/>
        <v>107.34747993826848</v>
      </c>
      <c r="G3857" s="98">
        <v>70936.088888888888</v>
      </c>
      <c r="H3857" s="98">
        <v>24.39949001736111</v>
      </c>
      <c r="I3857" s="98">
        <v>16446.677222222221</v>
      </c>
      <c r="J3857" s="98">
        <f t="shared" si="436"/>
        <v>99.271065538194449</v>
      </c>
      <c r="K3857" s="98">
        <v>0</v>
      </c>
      <c r="L3857" s="98">
        <f t="shared" si="437"/>
        <v>373.05635319159262</v>
      </c>
      <c r="M3857" s="98">
        <f t="shared" si="432"/>
        <v>374.50141798333942</v>
      </c>
      <c r="N3857" s="98">
        <v>10090.97053141276</v>
      </c>
      <c r="O3857" s="98">
        <v>7158.1724999999997</v>
      </c>
      <c r="P3857" s="98">
        <v>395.77166666666665</v>
      </c>
      <c r="Q3857" s="98">
        <v>22.715313475074041</v>
      </c>
      <c r="R3857" s="98">
        <f t="shared" si="434"/>
        <v>21.258316327358099</v>
      </c>
      <c r="S3857" s="98">
        <f t="shared" si="438"/>
        <v>1362.9188085044425</v>
      </c>
      <c r="T3857" s="101">
        <v>12.950414062783175</v>
      </c>
    </row>
    <row r="3858" spans="2:20" x14ac:dyDescent="0.2">
      <c r="B3858" s="100">
        <v>43821.541666666664</v>
      </c>
      <c r="C3858" s="98">
        <v>13.196415185327641</v>
      </c>
      <c r="D3858" s="98">
        <f t="shared" si="435"/>
        <v>9.7584348741260794</v>
      </c>
      <c r="E3858" s="98">
        <v>105.00779914526476</v>
      </c>
      <c r="F3858" s="98">
        <f t="shared" si="433"/>
        <v>106.06801323598785</v>
      </c>
      <c r="G3858" s="98">
        <v>76672.406746031309</v>
      </c>
      <c r="H3858" s="98">
        <v>24.56355251736111</v>
      </c>
      <c r="I3858" s="98">
        <v>17863.056666666667</v>
      </c>
      <c r="J3858" s="98">
        <f t="shared" si="436"/>
        <v>80.444246627903652</v>
      </c>
      <c r="K3858" s="98">
        <v>0</v>
      </c>
      <c r="L3858" s="98">
        <f t="shared" si="437"/>
        <v>376.79627092240059</v>
      </c>
      <c r="M3858" s="98">
        <f t="shared" si="432"/>
        <v>374.62289365727423</v>
      </c>
      <c r="N3858" s="98">
        <v>10314.661363932291</v>
      </c>
      <c r="O3858" s="98">
        <v>7167.8641666666663</v>
      </c>
      <c r="P3858" s="98">
        <v>395.83333333333331</v>
      </c>
      <c r="Q3858" s="98">
        <v>19.03706241093272</v>
      </c>
      <c r="R3858" s="98">
        <f t="shared" si="434"/>
        <v>21.143109943546314</v>
      </c>
      <c r="S3858" s="98">
        <f t="shared" si="438"/>
        <v>1142.2237446559632</v>
      </c>
      <c r="T3858" s="101">
        <v>13.799709659670997</v>
      </c>
    </row>
    <row r="3859" spans="2:20" x14ac:dyDescent="0.2">
      <c r="B3859" s="100">
        <v>43821.583333333336</v>
      </c>
      <c r="C3859" s="98">
        <v>12.812020480043461</v>
      </c>
      <c r="D3859" s="98">
        <f t="shared" si="435"/>
        <v>9.7433539430214751</v>
      </c>
      <c r="E3859" s="98">
        <v>107.35555555555555</v>
      </c>
      <c r="F3859" s="98">
        <f t="shared" si="433"/>
        <v>107.55939055080266</v>
      </c>
      <c r="G3859" s="98">
        <v>84286.937301589642</v>
      </c>
      <c r="H3859" s="98">
        <v>24.132638888888888</v>
      </c>
      <c r="I3859" s="98">
        <v>19280.464685184888</v>
      </c>
      <c r="J3859" s="98">
        <f t="shared" si="436"/>
        <v>83.222916666666663</v>
      </c>
      <c r="K3859" s="98">
        <v>0</v>
      </c>
      <c r="L3859" s="98">
        <f t="shared" si="437"/>
        <v>372.59695978217241</v>
      </c>
      <c r="M3859" s="98">
        <f t="shared" si="432"/>
        <v>374.46697545962655</v>
      </c>
      <c r="N3859" s="98">
        <v>10003.411056315104</v>
      </c>
      <c r="O3859" s="98">
        <v>7183.87</v>
      </c>
      <c r="P3859" s="98">
        <v>395.69648148145939</v>
      </c>
      <c r="Q3859" s="98">
        <v>23.099521699286996</v>
      </c>
      <c r="R3859" s="98">
        <f t="shared" si="434"/>
        <v>21.306115332551123</v>
      </c>
      <c r="S3859" s="98">
        <f t="shared" si="438"/>
        <v>1385.9713019572198</v>
      </c>
      <c r="T3859" s="101">
        <v>13.645924941921709</v>
      </c>
    </row>
    <row r="3860" spans="2:20" x14ac:dyDescent="0.2">
      <c r="B3860" s="100">
        <v>43821.625</v>
      </c>
      <c r="C3860" s="98">
        <v>12.322414790789287</v>
      </c>
      <c r="D3860" s="98">
        <f t="shared" si="435"/>
        <v>9.7282864381637157</v>
      </c>
      <c r="E3860" s="98">
        <v>130.435</v>
      </c>
      <c r="F3860" s="98">
        <f t="shared" si="433"/>
        <v>107.10528175450638</v>
      </c>
      <c r="G3860" s="98">
        <v>90027.147222222222</v>
      </c>
      <c r="H3860" s="98">
        <v>19.800759548611111</v>
      </c>
      <c r="I3860" s="98">
        <v>20696.181703703071</v>
      </c>
      <c r="J3860" s="98">
        <f t="shared" si="436"/>
        <v>110.63424045138889</v>
      </c>
      <c r="K3860" s="98">
        <v>0</v>
      </c>
      <c r="L3860" s="98">
        <f t="shared" si="437"/>
        <v>377.21659697955778</v>
      </c>
      <c r="M3860" s="98">
        <f t="shared" si="432"/>
        <v>374.71495156982837</v>
      </c>
      <c r="N3860" s="98">
        <v>9609.2667130533846</v>
      </c>
      <c r="O3860" s="98">
        <v>7178.2416666666668</v>
      </c>
      <c r="P3860" s="98">
        <v>395.90305555554727</v>
      </c>
      <c r="Q3860" s="98">
        <v>18.686458575989494</v>
      </c>
      <c r="R3860" s="98">
        <f t="shared" si="434"/>
        <v>21.052535441485741</v>
      </c>
      <c r="S3860" s="98">
        <f t="shared" si="438"/>
        <v>1121.1875145593697</v>
      </c>
      <c r="T3860" s="101">
        <v>13.088971861710306</v>
      </c>
    </row>
    <row r="3861" spans="2:20" x14ac:dyDescent="0.2">
      <c r="B3861" s="100">
        <v>43821.666666666664</v>
      </c>
      <c r="C3861" s="98">
        <v>11.922968048448933</v>
      </c>
      <c r="D3861" s="98">
        <f t="shared" si="435"/>
        <v>9.7144340013975032</v>
      </c>
      <c r="E3861" s="98">
        <v>94.279166666666669</v>
      </c>
      <c r="F3861" s="98">
        <f t="shared" si="433"/>
        <v>106.48237666191379</v>
      </c>
      <c r="G3861" s="98">
        <v>97565.787788259186</v>
      </c>
      <c r="H3861" s="98">
        <v>24.833626302083335</v>
      </c>
      <c r="I3861" s="98">
        <v>22121.202777777777</v>
      </c>
      <c r="J3861" s="98">
        <f t="shared" si="436"/>
        <v>69.445540364583337</v>
      </c>
      <c r="K3861" s="98">
        <v>0</v>
      </c>
      <c r="L3861" s="98">
        <f t="shared" si="437"/>
        <v>371.17095857189764</v>
      </c>
      <c r="M3861" s="98">
        <f t="shared" si="432"/>
        <v>374.54608268765929</v>
      </c>
      <c r="N3861" s="98">
        <v>9296.3165755208338</v>
      </c>
      <c r="O3861" s="98">
        <v>7186.7849999999999</v>
      </c>
      <c r="P3861" s="98">
        <v>395.79157407407962</v>
      </c>
      <c r="Q3861" s="98">
        <v>24.62061550218198</v>
      </c>
      <c r="R3861" s="98">
        <f t="shared" si="434"/>
        <v>21.219820604519217</v>
      </c>
      <c r="S3861" s="98">
        <f t="shared" si="438"/>
        <v>1477.2369301309188</v>
      </c>
      <c r="T3861" s="101">
        <v>12.54604741751268</v>
      </c>
    </row>
    <row r="3862" spans="2:20" x14ac:dyDescent="0.2">
      <c r="B3862" s="100">
        <v>43821.708333333336</v>
      </c>
      <c r="C3862" s="98">
        <v>11.335613547666775</v>
      </c>
      <c r="D3862" s="98">
        <f t="shared" si="435"/>
        <v>9.6914041604435095</v>
      </c>
      <c r="E3862" s="98">
        <v>143.31</v>
      </c>
      <c r="F3862" s="98">
        <f t="shared" si="433"/>
        <v>107.99812897672859</v>
      </c>
      <c r="G3862" s="98">
        <v>103997.46133333418</v>
      </c>
      <c r="H3862" s="98">
        <v>25.10847439236111</v>
      </c>
      <c r="I3862" s="98">
        <v>23564.978888888891</v>
      </c>
      <c r="J3862" s="98">
        <f t="shared" si="436"/>
        <v>118.2015256076389</v>
      </c>
      <c r="K3862" s="98">
        <v>0</v>
      </c>
      <c r="L3862" s="98">
        <f t="shared" si="437"/>
        <v>375.77441592504584</v>
      </c>
      <c r="M3862" s="98">
        <f t="shared" si="432"/>
        <v>374.79485266095531</v>
      </c>
      <c r="N3862" s="98">
        <v>8910.5267285156242</v>
      </c>
      <c r="O3862" s="98">
        <v>7185.1424999999999</v>
      </c>
      <c r="P3862" s="98">
        <v>395.84234567898017</v>
      </c>
      <c r="Q3862" s="98">
        <v>20.067929753934344</v>
      </c>
      <c r="R3862" s="98">
        <f t="shared" si="434"/>
        <v>20.984099756736228</v>
      </c>
      <c r="S3862" s="98">
        <f t="shared" si="438"/>
        <v>1204.0757852360607</v>
      </c>
      <c r="T3862" s="101">
        <v>12.093980029106801</v>
      </c>
    </row>
    <row r="3863" spans="2:20" x14ac:dyDescent="0.2">
      <c r="B3863" s="100">
        <v>43821.75</v>
      </c>
      <c r="C3863" s="98">
        <v>11.29505563594763</v>
      </c>
      <c r="D3863" s="98">
        <f t="shared" si="435"/>
        <v>9.6759076382376659</v>
      </c>
      <c r="E3863" s="98">
        <v>75.449722222222221</v>
      </c>
      <c r="F3863" s="98">
        <f t="shared" si="433"/>
        <v>105.6195062915434</v>
      </c>
      <c r="G3863" s="98">
        <v>110591.08292181094</v>
      </c>
      <c r="H3863" s="98">
        <v>25.096321614583335</v>
      </c>
      <c r="I3863" s="98">
        <v>25017.524444444443</v>
      </c>
      <c r="J3863" s="98">
        <f t="shared" si="436"/>
        <v>50.353400607638889</v>
      </c>
      <c r="K3863" s="98">
        <v>0</v>
      </c>
      <c r="L3863" s="98">
        <f t="shared" si="437"/>
        <v>372.28570280412009</v>
      </c>
      <c r="M3863" s="98">
        <f t="shared" si="432"/>
        <v>374.56171057796149</v>
      </c>
      <c r="N3863" s="98">
        <v>8867.2713826497402</v>
      </c>
      <c r="O3863" s="98">
        <v>7169.665</v>
      </c>
      <c r="P3863" s="98">
        <v>395.75203703701499</v>
      </c>
      <c r="Q3863" s="98">
        <v>23.466334232894912</v>
      </c>
      <c r="R3863" s="98">
        <f t="shared" si="434"/>
        <v>21.219788136025706</v>
      </c>
      <c r="S3863" s="98">
        <f t="shared" si="438"/>
        <v>1407.9800539736948</v>
      </c>
      <c r="T3863" s="101">
        <v>11.770670197847712</v>
      </c>
    </row>
    <row r="3864" spans="2:20" x14ac:dyDescent="0.2">
      <c r="B3864" s="100">
        <v>43821.791666666664</v>
      </c>
      <c r="C3864" s="98">
        <v>11.308550322320727</v>
      </c>
      <c r="D3864" s="98">
        <f t="shared" si="435"/>
        <v>9.6567415550808295</v>
      </c>
      <c r="E3864" s="98">
        <v>128</v>
      </c>
      <c r="F3864" s="98">
        <f t="shared" si="433"/>
        <v>107.13602635327088</v>
      </c>
      <c r="G3864" s="98">
        <v>117639.75555555556</v>
      </c>
      <c r="H3864" s="98">
        <v>24.781467013888889</v>
      </c>
      <c r="I3864" s="98">
        <v>26469.76072592616</v>
      </c>
      <c r="J3864" s="98">
        <f t="shared" si="436"/>
        <v>103.21853298611111</v>
      </c>
      <c r="K3864" s="98">
        <v>0</v>
      </c>
      <c r="L3864" s="98">
        <f t="shared" si="437"/>
        <v>375.02566236888572</v>
      </c>
      <c r="M3864" s="98">
        <f t="shared" si="432"/>
        <v>374.69409276692039</v>
      </c>
      <c r="N3864" s="98">
        <v>8837.8679231770839</v>
      </c>
      <c r="O3864" s="98">
        <v>7156.6308333333336</v>
      </c>
      <c r="P3864" s="98">
        <v>395.54444444444442</v>
      </c>
      <c r="Q3864" s="98">
        <v>20.518782075558686</v>
      </c>
      <c r="R3864" s="98">
        <f t="shared" si="434"/>
        <v>21.070719990275737</v>
      </c>
      <c r="S3864" s="98">
        <f t="shared" si="438"/>
        <v>1231.1269245335211</v>
      </c>
      <c r="T3864" s="101">
        <v>11.764582709408586</v>
      </c>
    </row>
    <row r="3865" spans="2:20" x14ac:dyDescent="0.2">
      <c r="B3865" s="100">
        <v>43821.833333333336</v>
      </c>
      <c r="C3865" s="98">
        <v>10.901177591217889</v>
      </c>
      <c r="D3865" s="98">
        <f t="shared" si="435"/>
        <v>9.6256554076140688</v>
      </c>
      <c r="E3865" s="98">
        <v>103.12212962963515</v>
      </c>
      <c r="F3865" s="98">
        <f t="shared" si="433"/>
        <v>105.57873082857975</v>
      </c>
      <c r="G3865" s="98">
        <v>123378.08248792012</v>
      </c>
      <c r="H3865" s="98">
        <v>20.334478081597222</v>
      </c>
      <c r="I3865" s="98">
        <v>27923.058215740803</v>
      </c>
      <c r="J3865" s="98">
        <f t="shared" si="436"/>
        <v>82.787651548037928</v>
      </c>
      <c r="K3865" s="98">
        <v>0</v>
      </c>
      <c r="L3865" s="98">
        <f t="shared" si="437"/>
        <v>371.47563102814883</v>
      </c>
      <c r="M3865" s="98">
        <f t="shared" si="432"/>
        <v>374.44697775569745</v>
      </c>
      <c r="N3865" s="98">
        <v>8612.4771984863273</v>
      </c>
      <c r="O3865" s="98">
        <v>7154.3041666666668</v>
      </c>
      <c r="P3865" s="98">
        <v>395.8486111111111</v>
      </c>
      <c r="Q3865" s="98">
        <v>24.372980082962247</v>
      </c>
      <c r="R3865" s="98">
        <f t="shared" si="434"/>
        <v>21.317972604381517</v>
      </c>
      <c r="S3865" s="98">
        <f t="shared" si="438"/>
        <v>1462.3788049777347</v>
      </c>
      <c r="T3865" s="101">
        <v>11.584296070681626</v>
      </c>
    </row>
    <row r="3866" spans="2:20" x14ac:dyDescent="0.2">
      <c r="B3866" s="100">
        <v>43821.875</v>
      </c>
      <c r="C3866" s="98">
        <v>10.663294939332538</v>
      </c>
      <c r="D3866" s="98">
        <f t="shared" si="435"/>
        <v>9.619681591116608</v>
      </c>
      <c r="E3866" s="98">
        <v>106.31083333333333</v>
      </c>
      <c r="F3866" s="98">
        <f t="shared" si="433"/>
        <v>107.16654217117173</v>
      </c>
      <c r="G3866" s="98">
        <v>130838.58363636414</v>
      </c>
      <c r="H3866" s="98">
        <v>25.182161458333333</v>
      </c>
      <c r="I3866" s="98">
        <v>29380.978168934715</v>
      </c>
      <c r="J3866" s="98">
        <f t="shared" si="436"/>
        <v>81.128671875000009</v>
      </c>
      <c r="K3866" s="98">
        <v>0</v>
      </c>
      <c r="L3866" s="98">
        <f t="shared" si="437"/>
        <v>376.76901182020561</v>
      </c>
      <c r="M3866" s="98">
        <f t="shared" si="432"/>
        <v>374.66390768459217</v>
      </c>
      <c r="N3866" s="98">
        <v>8513.4528702799471</v>
      </c>
      <c r="O3866" s="98">
        <v>7158.7383333333337</v>
      </c>
      <c r="P3866" s="98">
        <v>395.755</v>
      </c>
      <c r="Q3866" s="98">
        <v>18.985988179794383</v>
      </c>
      <c r="R3866" s="98">
        <f t="shared" si="434"/>
        <v>21.098044990301613</v>
      </c>
      <c r="S3866" s="98">
        <f t="shared" si="438"/>
        <v>1139.1592907876629</v>
      </c>
      <c r="T3866" s="101">
        <v>11.34580321718156</v>
      </c>
    </row>
    <row r="3867" spans="2:20" x14ac:dyDescent="0.2">
      <c r="B3867" s="100">
        <v>43821.916666666664</v>
      </c>
      <c r="C3867" s="98">
        <v>10.239348681063404</v>
      </c>
      <c r="D3867" s="98">
        <f t="shared" si="435"/>
        <v>9.6209077364646269</v>
      </c>
      <c r="E3867" s="98">
        <v>118.27166666666666</v>
      </c>
      <c r="F3867" s="98">
        <f t="shared" si="433"/>
        <v>106.70188939339396</v>
      </c>
      <c r="G3867" s="98">
        <v>136325.59537037081</v>
      </c>
      <c r="H3867" s="98">
        <v>25.01611328125</v>
      </c>
      <c r="I3867" s="98">
        <v>30831.983055555556</v>
      </c>
      <c r="J3867" s="98">
        <f t="shared" si="436"/>
        <v>93.255553385416661</v>
      </c>
      <c r="K3867" s="98">
        <v>0</v>
      </c>
      <c r="L3867" s="98">
        <f t="shared" si="437"/>
        <v>373.42686027371224</v>
      </c>
      <c r="M3867" s="98">
        <f t="shared" ref="M3867:M3930" si="439">AVERAGE(L3844:L3867)</f>
        <v>374.49993414062436</v>
      </c>
      <c r="N3867" s="98">
        <v>8264.9878621419266</v>
      </c>
      <c r="O3867" s="98">
        <v>7155.6916666666666</v>
      </c>
      <c r="P3867" s="98">
        <v>396.01611111111112</v>
      </c>
      <c r="Q3867" s="98">
        <v>22.5892508373989</v>
      </c>
      <c r="R3867" s="98">
        <f t="shared" si="434"/>
        <v>21.256045347541463</v>
      </c>
      <c r="S3867" s="98">
        <f t="shared" si="438"/>
        <v>1355.3550502439341</v>
      </c>
      <c r="T3867" s="101">
        <v>11.006301918029784</v>
      </c>
    </row>
    <row r="3868" spans="2:20" x14ac:dyDescent="0.2">
      <c r="B3868" s="100">
        <v>43821.958333333336</v>
      </c>
      <c r="C3868" s="98">
        <v>10.061446489901799</v>
      </c>
      <c r="D3868" s="98">
        <f t="shared" si="435"/>
        <v>9.6286797772425263</v>
      </c>
      <c r="E3868" s="98">
        <v>89.501481481459408</v>
      </c>
      <c r="F3868" s="98">
        <f t="shared" si="433"/>
        <v>106.05919417734378</v>
      </c>
      <c r="G3868" s="98">
        <v>143342.52121212086</v>
      </c>
      <c r="H3868" s="98">
        <v>25.050271267361111</v>
      </c>
      <c r="I3868" s="98">
        <v>32280.945277777777</v>
      </c>
      <c r="J3868" s="98">
        <f t="shared" si="436"/>
        <v>64.451210214098296</v>
      </c>
      <c r="K3868" s="98">
        <v>0</v>
      </c>
      <c r="L3868" s="98">
        <f t="shared" si="437"/>
        <v>375.95123151156275</v>
      </c>
      <c r="M3868" s="98">
        <f t="shared" si="439"/>
        <v>374.74017468216272</v>
      </c>
      <c r="N3868" s="98">
        <v>8151.2075052897135</v>
      </c>
      <c r="O3868" s="98">
        <v>7154.46</v>
      </c>
      <c r="P3868" s="98">
        <v>395.92879629625213</v>
      </c>
      <c r="Q3868" s="98">
        <v>19.977564784689392</v>
      </c>
      <c r="R3868" s="98">
        <f t="shared" si="434"/>
        <v>21.029473787482456</v>
      </c>
      <c r="S3868" s="98">
        <f t="shared" si="438"/>
        <v>1198.6538870813636</v>
      </c>
      <c r="T3868" s="101">
        <v>10.892091504921877</v>
      </c>
    </row>
    <row r="3869" spans="2:20" x14ac:dyDescent="0.2">
      <c r="B3869" s="100">
        <v>43822</v>
      </c>
      <c r="C3869" s="98">
        <v>9.7592507545298179</v>
      </c>
      <c r="D3869" s="98">
        <f t="shared" si="435"/>
        <v>9.630631416025869</v>
      </c>
      <c r="E3869" s="98">
        <v>136.17944444444444</v>
      </c>
      <c r="F3869" s="98">
        <f t="shared" ref="F3869:F3932" si="440">AVERAGE(E3846:E3869)</f>
        <v>107.42764325141786</v>
      </c>
      <c r="G3869" s="98">
        <v>149421.25277777779</v>
      </c>
      <c r="H3869" s="98">
        <v>24.614930555555556</v>
      </c>
      <c r="I3869" s="98">
        <v>33724.584766667023</v>
      </c>
      <c r="J3869" s="98">
        <f t="shared" si="436"/>
        <v>111.56451388888888</v>
      </c>
      <c r="K3869" s="98">
        <v>0</v>
      </c>
      <c r="L3869" s="98">
        <f t="shared" si="437"/>
        <v>374.3897405142751</v>
      </c>
      <c r="M3869" s="98">
        <f t="shared" si="439"/>
        <v>374.712051441764</v>
      </c>
      <c r="N3869" s="98">
        <v>7922.3809712727862</v>
      </c>
      <c r="O3869" s="98">
        <v>7153.3083333333334</v>
      </c>
      <c r="P3869" s="98">
        <v>395.93877777779267</v>
      </c>
      <c r="Q3869" s="98">
        <v>21.54903726351758</v>
      </c>
      <c r="R3869" s="98">
        <f t="shared" ref="R3869:R3932" si="441">AVERAGE(Q3846:Q3869)</f>
        <v>21.064494404425542</v>
      </c>
      <c r="S3869" s="98">
        <f t="shared" si="438"/>
        <v>1292.9422358110548</v>
      </c>
      <c r="T3869" s="101">
        <v>10.581561859202468</v>
      </c>
    </row>
    <row r="3870" spans="2:20" x14ac:dyDescent="0.2">
      <c r="B3870" s="100">
        <v>43822.041666666664</v>
      </c>
      <c r="C3870" s="98">
        <v>8.7559444352498712</v>
      </c>
      <c r="D3870" s="98">
        <f t="shared" si="435"/>
        <v>9.6214327585258825</v>
      </c>
      <c r="E3870" s="98">
        <v>69.441851851857365</v>
      </c>
      <c r="F3870" s="98">
        <f t="shared" si="440"/>
        <v>105.15178291191189</v>
      </c>
      <c r="G3870" s="98">
        <v>3272.094883040852</v>
      </c>
      <c r="H3870" s="98">
        <v>20.204692925347221</v>
      </c>
      <c r="I3870" s="98">
        <v>697.49361111111114</v>
      </c>
      <c r="J3870" s="98">
        <f t="shared" si="436"/>
        <v>49.237158926510148</v>
      </c>
      <c r="K3870" s="98">
        <v>0</v>
      </c>
      <c r="L3870" s="98">
        <f t="shared" si="437"/>
        <v>374.90615907276202</v>
      </c>
      <c r="M3870" s="98">
        <f t="shared" si="439"/>
        <v>374.85057951900586</v>
      </c>
      <c r="N3870" s="98">
        <v>7255.6122802734371</v>
      </c>
      <c r="O3870" s="98">
        <v>7151.7758333333331</v>
      </c>
      <c r="P3870" s="98">
        <v>395.61879629625213</v>
      </c>
      <c r="Q3870" s="98">
        <v>20.712637223490098</v>
      </c>
      <c r="R3870" s="98">
        <f t="shared" si="441"/>
        <v>20.91680737656451</v>
      </c>
      <c r="S3870" s="98">
        <f t="shared" si="438"/>
        <v>1242.7582334094059</v>
      </c>
      <c r="T3870" s="101">
        <v>9.8241738827560194</v>
      </c>
    </row>
    <row r="3871" spans="2:20" x14ac:dyDescent="0.2">
      <c r="B3871" s="100">
        <v>43822.083333333336</v>
      </c>
      <c r="C3871" s="98">
        <v>7.7043974403683873</v>
      </c>
      <c r="D3871" s="98">
        <f t="shared" si="435"/>
        <v>9.6089041214693776</v>
      </c>
      <c r="E3871" s="98">
        <v>129.16222222222223</v>
      </c>
      <c r="F3871" s="98">
        <f t="shared" si="440"/>
        <v>106.93319109092793</v>
      </c>
      <c r="G3871" s="98">
        <v>8494.0333333333328</v>
      </c>
      <c r="H3871" s="98">
        <v>24.858235677083332</v>
      </c>
      <c r="I3871" s="98">
        <v>2022.358418367174</v>
      </c>
      <c r="J3871" s="98">
        <f t="shared" si="436"/>
        <v>104.3039865451389</v>
      </c>
      <c r="K3871" s="98">
        <v>0</v>
      </c>
      <c r="L3871" s="98">
        <f t="shared" si="437"/>
        <v>374.77588119010954</v>
      </c>
      <c r="M3871" s="98">
        <f t="shared" si="439"/>
        <v>374.7606770293259</v>
      </c>
      <c r="N3871" s="98">
        <v>6531.664051920573</v>
      </c>
      <c r="O3871" s="98">
        <v>7151.1166666666668</v>
      </c>
      <c r="P3871" s="98">
        <v>395.44388888888886</v>
      </c>
      <c r="Q3871" s="98">
        <v>20.668007698779306</v>
      </c>
      <c r="R3871" s="98">
        <f t="shared" si="441"/>
        <v>20.983095861614849</v>
      </c>
      <c r="S3871" s="98">
        <f t="shared" si="438"/>
        <v>1240.0804619267583</v>
      </c>
      <c r="T3871" s="101">
        <v>8.654203682829781</v>
      </c>
    </row>
    <row r="3872" spans="2:20" x14ac:dyDescent="0.2">
      <c r="B3872" s="100">
        <v>43822.125</v>
      </c>
      <c r="C3872" s="98">
        <v>6.7009933279175309</v>
      </c>
      <c r="D3872" s="98">
        <f t="shared" si="435"/>
        <v>9.5916729562422791</v>
      </c>
      <c r="E3872" s="98">
        <v>94.546574074096156</v>
      </c>
      <c r="F3872" s="98">
        <f t="shared" si="440"/>
        <v>105.16466099833603</v>
      </c>
      <c r="G3872" s="98">
        <v>14071.277233677971</v>
      </c>
      <c r="H3872" s="98">
        <v>24.718945312500001</v>
      </c>
      <c r="I3872" s="98">
        <v>3453.5816666666665</v>
      </c>
      <c r="J3872" s="98">
        <f t="shared" si="436"/>
        <v>69.827628761596159</v>
      </c>
      <c r="K3872" s="98">
        <v>0</v>
      </c>
      <c r="L3872" s="98">
        <f t="shared" si="437"/>
        <v>374.60018325016034</v>
      </c>
      <c r="M3872" s="98">
        <f t="shared" si="439"/>
        <v>374.78329995373565</v>
      </c>
      <c r="N3872" s="98">
        <v>5826.5587003580731</v>
      </c>
      <c r="O3872" s="98">
        <v>7152.4641666666666</v>
      </c>
      <c r="P3872" s="98">
        <v>395.64884259262021</v>
      </c>
      <c r="Q3872" s="98">
        <v>21.048659342459867</v>
      </c>
      <c r="R3872" s="98">
        <f t="shared" si="441"/>
        <v>20.953009588440306</v>
      </c>
      <c r="S3872" s="98">
        <f t="shared" si="438"/>
        <v>1262.919560547592</v>
      </c>
      <c r="T3872" s="101">
        <v>7.671752701375711</v>
      </c>
    </row>
    <row r="3873" spans="2:20" x14ac:dyDescent="0.2">
      <c r="B3873" s="100">
        <v>43822.166666666664</v>
      </c>
      <c r="C3873" s="98">
        <v>6.0869046190047973</v>
      </c>
      <c r="D3873" s="98">
        <f t="shared" si="435"/>
        <v>9.5773109143709263</v>
      </c>
      <c r="E3873" s="98">
        <v>108.58277777777778</v>
      </c>
      <c r="F3873" s="98">
        <f t="shared" si="440"/>
        <v>107.25419224833603</v>
      </c>
      <c r="G3873" s="98">
        <v>21365.644182389311</v>
      </c>
      <c r="H3873" s="98">
        <v>24.624631076388887</v>
      </c>
      <c r="I3873" s="98">
        <v>4878.4944444444445</v>
      </c>
      <c r="J3873" s="98">
        <f t="shared" si="436"/>
        <v>83.958146701388898</v>
      </c>
      <c r="K3873" s="98">
        <v>0</v>
      </c>
      <c r="L3873" s="98">
        <f t="shared" si="437"/>
        <v>375.29986926911192</v>
      </c>
      <c r="M3873" s="98">
        <f t="shared" si="439"/>
        <v>374.84211108203527</v>
      </c>
      <c r="N3873" s="98">
        <v>5363.6615193684893</v>
      </c>
      <c r="O3873" s="98">
        <v>7151.3891666666668</v>
      </c>
      <c r="P3873" s="98">
        <v>395.50294444445933</v>
      </c>
      <c r="Q3873" s="98">
        <v>20.203075175347429</v>
      </c>
      <c r="R3873" s="98">
        <f t="shared" si="441"/>
        <v>20.892882102117575</v>
      </c>
      <c r="S3873" s="98">
        <f t="shared" si="438"/>
        <v>1212.1845105208458</v>
      </c>
      <c r="T3873" s="101">
        <v>6.911582168591881</v>
      </c>
    </row>
    <row r="3874" spans="2:20" x14ac:dyDescent="0.2">
      <c r="B3874" s="100">
        <v>43822.208333333336</v>
      </c>
      <c r="C3874" s="98">
        <v>5.6697192793890521</v>
      </c>
      <c r="D3874" s="98">
        <f t="shared" si="435"/>
        <v>9.5650102082779505</v>
      </c>
      <c r="E3874" s="98">
        <v>117.25972222222222</v>
      </c>
      <c r="F3874" s="98">
        <f t="shared" si="440"/>
        <v>106.69760660018788</v>
      </c>
      <c r="G3874" s="98">
        <v>26660.866666666665</v>
      </c>
      <c r="H3874" s="98">
        <v>24.236100260416666</v>
      </c>
      <c r="I3874" s="98">
        <v>6300.058819443997</v>
      </c>
      <c r="J3874" s="98">
        <f t="shared" si="436"/>
        <v>93.02362196180556</v>
      </c>
      <c r="K3874" s="98">
        <v>0</v>
      </c>
      <c r="L3874" s="98">
        <f t="shared" si="437"/>
        <v>375.33454440297351</v>
      </c>
      <c r="M3874" s="98">
        <f t="shared" si="439"/>
        <v>374.76985476152669</v>
      </c>
      <c r="N3874" s="98">
        <v>5116.7516800944013</v>
      </c>
      <c r="O3874" s="98">
        <v>7152.3158333333331</v>
      </c>
      <c r="P3874" s="98">
        <v>395.65873263888886</v>
      </c>
      <c r="Q3874" s="98">
        <v>20.324188235915368</v>
      </c>
      <c r="R3874" s="98">
        <f t="shared" si="441"/>
        <v>20.958067869000462</v>
      </c>
      <c r="S3874" s="98">
        <f t="shared" si="438"/>
        <v>1219.4512941549222</v>
      </c>
      <c r="T3874" s="101">
        <v>6.401595951937165</v>
      </c>
    </row>
    <row r="3875" spans="2:20" x14ac:dyDescent="0.2">
      <c r="B3875" s="100">
        <v>43822.25</v>
      </c>
      <c r="C3875" s="98">
        <v>5.41815728393642</v>
      </c>
      <c r="D3875" s="98">
        <f t="shared" si="435"/>
        <v>9.554574544153251</v>
      </c>
      <c r="E3875" s="98">
        <v>83.38111111111111</v>
      </c>
      <c r="F3875" s="98">
        <f t="shared" si="440"/>
        <v>106.75984656932383</v>
      </c>
      <c r="G3875" s="98">
        <v>33543.228600823881</v>
      </c>
      <c r="H3875" s="98">
        <v>19.910590277777779</v>
      </c>
      <c r="I3875" s="98">
        <v>7721.4966185179192</v>
      </c>
      <c r="J3875" s="98">
        <f t="shared" si="436"/>
        <v>63.470520833333332</v>
      </c>
      <c r="K3875" s="98">
        <v>0</v>
      </c>
      <c r="L3875" s="98">
        <f t="shared" si="437"/>
        <v>375.69361923287107</v>
      </c>
      <c r="M3875" s="98">
        <f t="shared" si="439"/>
        <v>374.91759038096865</v>
      </c>
      <c r="N3875" s="98">
        <v>5004.8339172363285</v>
      </c>
      <c r="O3875" s="98">
        <v>7151.8675000000003</v>
      </c>
      <c r="P3875" s="98">
        <v>395.70623456786905</v>
      </c>
      <c r="Q3875" s="98">
        <v>20.012615334997989</v>
      </c>
      <c r="R3875" s="98">
        <f t="shared" si="441"/>
        <v>20.817004060256775</v>
      </c>
      <c r="S3875" s="98">
        <f t="shared" si="438"/>
        <v>1200.7569200998794</v>
      </c>
      <c r="T3875" s="101">
        <v>6.2190039174424276</v>
      </c>
    </row>
    <row r="3876" spans="2:20" x14ac:dyDescent="0.2">
      <c r="B3876" s="100">
        <v>43822.291666666664</v>
      </c>
      <c r="C3876" s="98">
        <v>5.9766047144720025</v>
      </c>
      <c r="D3876" s="98">
        <f t="shared" si="435"/>
        <v>9.5670357073564976</v>
      </c>
      <c r="E3876" s="98">
        <v>137.71481481472651</v>
      </c>
      <c r="F3876" s="98">
        <f t="shared" si="440"/>
        <v>109.64960351376554</v>
      </c>
      <c r="G3876" s="98">
        <v>39566.969047620827</v>
      </c>
      <c r="H3876" s="98">
        <v>24.313780381944444</v>
      </c>
      <c r="I3876" s="98">
        <v>9135.7687467702235</v>
      </c>
      <c r="J3876" s="98">
        <f t="shared" si="436"/>
        <v>113.40103443278207</v>
      </c>
      <c r="K3876" s="98">
        <v>0</v>
      </c>
      <c r="L3876" s="98">
        <f t="shared" si="437"/>
        <v>374.19843212973376</v>
      </c>
      <c r="M3876" s="98">
        <f t="shared" si="439"/>
        <v>374.78082802953713</v>
      </c>
      <c r="N3876" s="98">
        <v>5289.7730196126304</v>
      </c>
      <c r="O3876" s="98">
        <v>7151.7124999999996</v>
      </c>
      <c r="P3876" s="98">
        <v>395.41814814812608</v>
      </c>
      <c r="Q3876" s="98">
        <v>21.21971601839229</v>
      </c>
      <c r="R3876" s="98">
        <f t="shared" si="441"/>
        <v>20.937543417860141</v>
      </c>
      <c r="S3876" s="98">
        <f t="shared" si="438"/>
        <v>1273.1829611035373</v>
      </c>
      <c r="T3876" s="101">
        <v>6.3074606639355704</v>
      </c>
    </row>
    <row r="3877" spans="2:20" x14ac:dyDescent="0.2">
      <c r="B3877" s="100">
        <v>43822.333333333336</v>
      </c>
      <c r="C3877" s="98">
        <v>6.6281690906089112</v>
      </c>
      <c r="D3877" s="98">
        <f t="shared" si="435"/>
        <v>9.5942572992452373</v>
      </c>
      <c r="E3877" s="98">
        <v>71.584537036948731</v>
      </c>
      <c r="F3877" s="98">
        <f t="shared" si="440"/>
        <v>107.44191061252729</v>
      </c>
      <c r="G3877" s="98">
        <v>45885.498737373615</v>
      </c>
      <c r="H3877" s="98">
        <v>24.239680989583334</v>
      </c>
      <c r="I3877" s="98">
        <v>10537.645555555555</v>
      </c>
      <c r="J3877" s="98">
        <f t="shared" si="436"/>
        <v>47.344856047365397</v>
      </c>
      <c r="K3877" s="98">
        <v>0</v>
      </c>
      <c r="L3877" s="98">
        <f t="shared" si="437"/>
        <v>376.39212887455193</v>
      </c>
      <c r="M3877" s="98">
        <f t="shared" si="439"/>
        <v>374.86944283128668</v>
      </c>
      <c r="N3877" s="98">
        <v>5726.5759452311195</v>
      </c>
      <c r="O3877" s="98">
        <v>7153.0583333333334</v>
      </c>
      <c r="P3877" s="98">
        <v>395.94712962965173</v>
      </c>
      <c r="Q3877" s="98">
        <v>19.555000755099787</v>
      </c>
      <c r="R3877" s="98">
        <f t="shared" si="441"/>
        <v>20.853373060555104</v>
      </c>
      <c r="S3877" s="98">
        <f t="shared" si="438"/>
        <v>1173.3000453059872</v>
      </c>
      <c r="T3877" s="101">
        <v>7.0810491462648173</v>
      </c>
    </row>
    <row r="3878" spans="2:20" x14ac:dyDescent="0.2">
      <c r="B3878" s="100">
        <v>43822.375</v>
      </c>
      <c r="C3878" s="98">
        <v>8.6334520424726531</v>
      </c>
      <c r="D3878" s="98">
        <f t="shared" si="435"/>
        <v>9.6529277367857507</v>
      </c>
      <c r="E3878" s="98">
        <v>128.16416666666666</v>
      </c>
      <c r="F3878" s="98">
        <f t="shared" si="440"/>
        <v>108.83802172363839</v>
      </c>
      <c r="G3878" s="98">
        <v>52666.019444444442</v>
      </c>
      <c r="H3878" s="98">
        <v>24.157356770833335</v>
      </c>
      <c r="I3878" s="98">
        <v>11934.471388888889</v>
      </c>
      <c r="J3878" s="98">
        <f t="shared" si="436"/>
        <v>104.00680989583333</v>
      </c>
      <c r="K3878" s="98">
        <v>0</v>
      </c>
      <c r="L3878" s="98">
        <f t="shared" si="437"/>
        <v>374.3858180510249</v>
      </c>
      <c r="M3878" s="98">
        <f t="shared" si="439"/>
        <v>374.85720610770676</v>
      </c>
      <c r="N3878" s="98">
        <v>7018.5035831705727</v>
      </c>
      <c r="O3878" s="98">
        <v>7155.3166666666666</v>
      </c>
      <c r="P3878" s="98">
        <v>395.45638888888891</v>
      </c>
      <c r="Q3878" s="98">
        <v>21.070570837864004</v>
      </c>
      <c r="R3878" s="98">
        <f t="shared" si="441"/>
        <v>20.852037253269962</v>
      </c>
      <c r="S3878" s="98">
        <f t="shared" si="438"/>
        <v>1264.2342502718402</v>
      </c>
      <c r="T3878" s="101">
        <v>8.3431352643318437</v>
      </c>
    </row>
    <row r="3879" spans="2:20" x14ac:dyDescent="0.2">
      <c r="B3879" s="100">
        <v>43822.416666666664</v>
      </c>
      <c r="C3879" s="98">
        <v>11.388851869511029</v>
      </c>
      <c r="D3879" s="98">
        <f t="shared" si="435"/>
        <v>9.7348514544934535</v>
      </c>
      <c r="E3879" s="98">
        <v>90.700277777777771</v>
      </c>
      <c r="F3879" s="98">
        <f t="shared" si="440"/>
        <v>106.60790598289766</v>
      </c>
      <c r="G3879" s="98">
        <v>58286.956212663652</v>
      </c>
      <c r="H3879" s="98">
        <v>23.866102430555557</v>
      </c>
      <c r="I3879" s="98">
        <v>13328.657266666392</v>
      </c>
      <c r="J3879" s="98">
        <f t="shared" si="436"/>
        <v>66.834175347222214</v>
      </c>
      <c r="K3879" s="98">
        <v>0</v>
      </c>
      <c r="L3879" s="98">
        <f t="shared" si="437"/>
        <v>376.65073384278355</v>
      </c>
      <c r="M3879" s="98">
        <f t="shared" si="439"/>
        <v>374.85389354005957</v>
      </c>
      <c r="N3879" s="98">
        <v>8856.3490356445309</v>
      </c>
      <c r="O3879" s="98">
        <v>7156.9916666666668</v>
      </c>
      <c r="P3879" s="98">
        <v>395.96655864196936</v>
      </c>
      <c r="Q3879" s="98">
        <v>19.315824799185826</v>
      </c>
      <c r="R3879" s="98">
        <f t="shared" si="441"/>
        <v>20.873528190258444</v>
      </c>
      <c r="S3879" s="98">
        <f t="shared" si="438"/>
        <v>1158.9494879511496</v>
      </c>
      <c r="T3879" s="101">
        <v>10.710374752374676</v>
      </c>
    </row>
    <row r="3880" spans="2:20" x14ac:dyDescent="0.2">
      <c r="B3880" s="100">
        <v>43822.458333333336</v>
      </c>
      <c r="C3880" s="98">
        <v>12.837039982565782</v>
      </c>
      <c r="D3880" s="98">
        <f t="shared" si="435"/>
        <v>9.7762544527546851</v>
      </c>
      <c r="E3880" s="98">
        <v>109.73527777777778</v>
      </c>
      <c r="F3880" s="98">
        <f t="shared" si="440"/>
        <v>108.38194533474952</v>
      </c>
      <c r="G3880" s="98">
        <v>65391.082456139324</v>
      </c>
      <c r="H3880" s="98">
        <v>19.752962239583333</v>
      </c>
      <c r="I3880" s="98">
        <v>14735.404088888698</v>
      </c>
      <c r="J3880" s="98">
        <f t="shared" si="436"/>
        <v>89.982315538194456</v>
      </c>
      <c r="K3880" s="98">
        <v>0</v>
      </c>
      <c r="L3880" s="98">
        <f t="shared" si="437"/>
        <v>374.16867587473604</v>
      </c>
      <c r="M3880" s="98">
        <f t="shared" si="439"/>
        <v>374.68089337018324</v>
      </c>
      <c r="N3880" s="98">
        <v>9840.4079142252613</v>
      </c>
      <c r="O3880" s="98">
        <v>7158.7266666666665</v>
      </c>
      <c r="P3880" s="98">
        <v>396.01749999999998</v>
      </c>
      <c r="Q3880" s="98">
        <v>21.848824125263942</v>
      </c>
      <c r="R3880" s="98">
        <f t="shared" si="441"/>
        <v>21.069414934208812</v>
      </c>
      <c r="S3880" s="98">
        <f t="shared" si="438"/>
        <v>1310.9294475158365</v>
      </c>
      <c r="T3880" s="101">
        <v>12.712543910927554</v>
      </c>
    </row>
    <row r="3881" spans="2:20" x14ac:dyDescent="0.2">
      <c r="B3881" s="100">
        <v>43822.5</v>
      </c>
      <c r="C3881" s="98">
        <v>13.208730354662984</v>
      </c>
      <c r="D3881" s="98">
        <f t="shared" si="435"/>
        <v>9.7844383711145522</v>
      </c>
      <c r="E3881" s="98">
        <v>117.92333333333333</v>
      </c>
      <c r="F3881" s="98">
        <f t="shared" si="440"/>
        <v>108.14247774215691</v>
      </c>
      <c r="G3881" s="98">
        <v>70963.913657405967</v>
      </c>
      <c r="H3881" s="98">
        <v>24.515039062500001</v>
      </c>
      <c r="I3881" s="98">
        <v>16147.07939393878</v>
      </c>
      <c r="J3881" s="98">
        <f t="shared" si="436"/>
        <v>93.408294270833323</v>
      </c>
      <c r="K3881" s="98">
        <v>0</v>
      </c>
      <c r="L3881" s="98">
        <f t="shared" si="437"/>
        <v>377.24908079418452</v>
      </c>
      <c r="M3881" s="98">
        <f t="shared" si="439"/>
        <v>374.85559035362456</v>
      </c>
      <c r="N3881" s="98">
        <v>10193.720037434896</v>
      </c>
      <c r="O3881" s="98">
        <v>7161.7566666666671</v>
      </c>
      <c r="P3881" s="98">
        <v>395.74523148150905</v>
      </c>
      <c r="Q3881" s="98">
        <v>18.496150687324505</v>
      </c>
      <c r="R3881" s="98">
        <f t="shared" si="441"/>
        <v>20.893616484719249</v>
      </c>
      <c r="S3881" s="98">
        <f t="shared" si="438"/>
        <v>1109.7690412394702</v>
      </c>
      <c r="T3881" s="101">
        <v>13.510755528843729</v>
      </c>
    </row>
    <row r="3882" spans="2:20" x14ac:dyDescent="0.2">
      <c r="B3882" s="100">
        <v>43822.541666666664</v>
      </c>
      <c r="C3882" s="98">
        <v>13.126903472476535</v>
      </c>
      <c r="D3882" s="98">
        <f t="shared" si="435"/>
        <v>9.7815420497457559</v>
      </c>
      <c r="E3882" s="98">
        <v>91.76444444444445</v>
      </c>
      <c r="F3882" s="98">
        <f t="shared" si="440"/>
        <v>107.59067129628939</v>
      </c>
      <c r="G3882" s="98">
        <v>77965.456918240525</v>
      </c>
      <c r="H3882" s="98">
        <v>24.539854600694444</v>
      </c>
      <c r="I3882" s="98">
        <v>17563.506388888887</v>
      </c>
      <c r="J3882" s="98">
        <f t="shared" si="436"/>
        <v>67.22458984375001</v>
      </c>
      <c r="K3882" s="98">
        <v>0</v>
      </c>
      <c r="L3882" s="98">
        <f t="shared" si="437"/>
        <v>373.7620572420696</v>
      </c>
      <c r="M3882" s="98">
        <f t="shared" si="439"/>
        <v>374.72916478361071</v>
      </c>
      <c r="N3882" s="98">
        <v>10083.737232259115</v>
      </c>
      <c r="O3882" s="98">
        <v>7158.2541666666666</v>
      </c>
      <c r="P3882" s="98">
        <v>395.89722222222224</v>
      </c>
      <c r="Q3882" s="98">
        <v>22.135164980152624</v>
      </c>
      <c r="R3882" s="98">
        <f t="shared" si="441"/>
        <v>21.022704091770084</v>
      </c>
      <c r="S3882" s="98">
        <f t="shared" si="438"/>
        <v>1328.1098988091574</v>
      </c>
      <c r="T3882" s="101">
        <v>13.577042404755678</v>
      </c>
    </row>
    <row r="3883" spans="2:20" x14ac:dyDescent="0.2">
      <c r="B3883" s="100">
        <v>43822.583333333336</v>
      </c>
      <c r="C3883" s="98">
        <v>12.73743238633188</v>
      </c>
      <c r="D3883" s="98">
        <f t="shared" si="435"/>
        <v>9.7784342125077739</v>
      </c>
      <c r="E3883" s="98">
        <v>145.33805555555554</v>
      </c>
      <c r="F3883" s="98">
        <f t="shared" si="440"/>
        <v>109.17327546295604</v>
      </c>
      <c r="G3883" s="98">
        <v>84444.514267681705</v>
      </c>
      <c r="H3883" s="98">
        <v>24.424511718750001</v>
      </c>
      <c r="I3883" s="98">
        <v>18973.617222222223</v>
      </c>
      <c r="J3883" s="98">
        <f t="shared" si="436"/>
        <v>120.91354383680554</v>
      </c>
      <c r="K3883" s="98">
        <v>0</v>
      </c>
      <c r="L3883" s="98">
        <f t="shared" si="437"/>
        <v>377.45257573620728</v>
      </c>
      <c r="M3883" s="98">
        <f t="shared" si="439"/>
        <v>374.93148211502893</v>
      </c>
      <c r="N3883" s="98">
        <v>9806.772899576823</v>
      </c>
      <c r="O3883" s="98">
        <v>7157.9525000000003</v>
      </c>
      <c r="P3883" s="98">
        <v>395.65722222222223</v>
      </c>
      <c r="Q3883" s="98">
        <v>18.204646486014955</v>
      </c>
      <c r="R3883" s="98">
        <f t="shared" si="441"/>
        <v>20.818750957883747</v>
      </c>
      <c r="S3883" s="98">
        <f t="shared" si="438"/>
        <v>1092.2787891608973</v>
      </c>
      <c r="T3883" s="101">
        <v>13.417644124023306</v>
      </c>
    </row>
    <row r="3884" spans="2:20" x14ac:dyDescent="0.2">
      <c r="B3884" s="100">
        <v>43822.625</v>
      </c>
      <c r="C3884" s="98">
        <v>12.383297165116916</v>
      </c>
      <c r="D3884" s="98">
        <f t="shared" si="435"/>
        <v>9.780970978104758</v>
      </c>
      <c r="E3884" s="98">
        <v>76.205333333313462</v>
      </c>
      <c r="F3884" s="98">
        <f t="shared" si="440"/>
        <v>106.91370601851077</v>
      </c>
      <c r="G3884" s="98">
        <v>91139.055353539647</v>
      </c>
      <c r="H3884" s="98">
        <v>24.073274739583333</v>
      </c>
      <c r="I3884" s="98">
        <v>20386.359503704574</v>
      </c>
      <c r="J3884" s="98">
        <f t="shared" si="436"/>
        <v>52.132058593730129</v>
      </c>
      <c r="K3884" s="98">
        <v>0</v>
      </c>
      <c r="L3884" s="98">
        <f t="shared" si="437"/>
        <v>372.3348100577295</v>
      </c>
      <c r="M3884" s="98">
        <f t="shared" si="439"/>
        <v>374.72807432661943</v>
      </c>
      <c r="N3884" s="98">
        <v>9410.1330509440104</v>
      </c>
      <c r="O3884" s="98">
        <v>7159.3383333333331</v>
      </c>
      <c r="P3884" s="98">
        <v>395.86679012342461</v>
      </c>
      <c r="Q3884" s="98">
        <v>23.531980065695112</v>
      </c>
      <c r="R3884" s="98">
        <f t="shared" si="441"/>
        <v>21.02064768662148</v>
      </c>
      <c r="S3884" s="98">
        <f t="shared" si="438"/>
        <v>1411.9188039417068</v>
      </c>
      <c r="T3884" s="101">
        <v>12.744456828501489</v>
      </c>
    </row>
    <row r="3885" spans="2:20" x14ac:dyDescent="0.2">
      <c r="B3885" s="100">
        <v>43822.666666666664</v>
      </c>
      <c r="C3885" s="98">
        <v>11.917999069073444</v>
      </c>
      <c r="D3885" s="98">
        <f t="shared" si="435"/>
        <v>9.7807639372974453</v>
      </c>
      <c r="E3885" s="98">
        <v>121.12555555555555</v>
      </c>
      <c r="F3885" s="98">
        <f t="shared" si="440"/>
        <v>108.03230555554779</v>
      </c>
      <c r="G3885" s="98">
        <v>97366.563888888893</v>
      </c>
      <c r="H3885" s="98">
        <v>19.693098958333334</v>
      </c>
      <c r="I3885" s="98">
        <v>21794.889967592433</v>
      </c>
      <c r="J3885" s="98">
        <f t="shared" si="436"/>
        <v>101.43245659722221</v>
      </c>
      <c r="K3885" s="98">
        <v>0</v>
      </c>
      <c r="L3885" s="98">
        <f t="shared" si="437"/>
        <v>378.46925397554617</v>
      </c>
      <c r="M3885" s="98">
        <f t="shared" si="439"/>
        <v>375.03216996843804</v>
      </c>
      <c r="N3885" s="98">
        <v>9128.3223706054687</v>
      </c>
      <c r="O3885" s="98">
        <v>7161.7508333333335</v>
      </c>
      <c r="P3885" s="98">
        <v>395.91546296298503</v>
      </c>
      <c r="Q3885" s="98">
        <v>17.446208987438844</v>
      </c>
      <c r="R3885" s="98">
        <f t="shared" si="441"/>
        <v>20.721714081840521</v>
      </c>
      <c r="S3885" s="98">
        <f t="shared" si="438"/>
        <v>1046.7725392463306</v>
      </c>
      <c r="T3885" s="101">
        <v>12.455210536926494</v>
      </c>
    </row>
    <row r="3886" spans="2:20" x14ac:dyDescent="0.2">
      <c r="B3886" s="100">
        <v>43822.708333333336</v>
      </c>
      <c r="C3886" s="98">
        <v>11.222969040270222</v>
      </c>
      <c r="D3886" s="98">
        <f t="shared" si="435"/>
        <v>9.7760704161559246</v>
      </c>
      <c r="E3886" s="98">
        <v>89.162777777777777</v>
      </c>
      <c r="F3886" s="98">
        <f t="shared" si="440"/>
        <v>105.77617129628852</v>
      </c>
      <c r="G3886" s="98">
        <v>104444.6767676764</v>
      </c>
      <c r="H3886" s="98">
        <v>24.303580729166665</v>
      </c>
      <c r="I3886" s="98">
        <v>23196.751691920625</v>
      </c>
      <c r="J3886" s="98">
        <f t="shared" si="436"/>
        <v>64.859197048611108</v>
      </c>
      <c r="K3886" s="98">
        <v>0</v>
      </c>
      <c r="L3886" s="98">
        <f t="shared" si="437"/>
        <v>372.81292271196429</v>
      </c>
      <c r="M3886" s="98">
        <f t="shared" si="439"/>
        <v>374.90877441789303</v>
      </c>
      <c r="N3886" s="98">
        <v>8773.6359244791674</v>
      </c>
      <c r="O3886" s="98">
        <v>7160.2908333333335</v>
      </c>
      <c r="P3886" s="98">
        <v>395.64715277777776</v>
      </c>
      <c r="Q3886" s="98">
        <v>22.834230065813497</v>
      </c>
      <c r="R3886" s="98">
        <f t="shared" si="441"/>
        <v>20.83697659483548</v>
      </c>
      <c r="S3886" s="98">
        <f t="shared" si="438"/>
        <v>1370.0538039488099</v>
      </c>
      <c r="T3886" s="101">
        <v>11.827796575409755</v>
      </c>
    </row>
    <row r="3887" spans="2:20" x14ac:dyDescent="0.2">
      <c r="B3887" s="100">
        <v>43822.75</v>
      </c>
      <c r="C3887" s="98">
        <v>10.878311605188582</v>
      </c>
      <c r="D3887" s="98">
        <f t="shared" si="435"/>
        <v>9.7587060815409625</v>
      </c>
      <c r="E3887" s="98">
        <v>152.83055555555555</v>
      </c>
      <c r="F3887" s="98">
        <f t="shared" si="440"/>
        <v>109.00037268517745</v>
      </c>
      <c r="G3887" s="98">
        <v>110603.1004587147</v>
      </c>
      <c r="H3887" s="98">
        <v>24.248209635416668</v>
      </c>
      <c r="I3887" s="98">
        <v>24595.231666666667</v>
      </c>
      <c r="J3887" s="98">
        <f t="shared" si="436"/>
        <v>128.58234592013889</v>
      </c>
      <c r="K3887" s="98">
        <v>0</v>
      </c>
      <c r="L3887" s="98">
        <f t="shared" si="437"/>
        <v>377.0350357674352</v>
      </c>
      <c r="M3887" s="98">
        <f t="shared" si="439"/>
        <v>375.10666329136455</v>
      </c>
      <c r="N3887" s="98">
        <v>8626.8715425618484</v>
      </c>
      <c r="O3887" s="98">
        <v>7159.2275</v>
      </c>
      <c r="P3887" s="98">
        <v>395.73166666666668</v>
      </c>
      <c r="Q3887" s="98">
        <v>18.696630899231469</v>
      </c>
      <c r="R3887" s="98">
        <f t="shared" si="441"/>
        <v>20.638238955932842</v>
      </c>
      <c r="S3887" s="98">
        <f t="shared" si="438"/>
        <v>1121.7978539538881</v>
      </c>
      <c r="T3887" s="101">
        <v>11.57864704594223</v>
      </c>
    </row>
    <row r="3888" spans="2:20" x14ac:dyDescent="0.2">
      <c r="B3888" s="100">
        <v>43822.791666666664</v>
      </c>
      <c r="C3888" s="98">
        <v>10.935479904691844</v>
      </c>
      <c r="D3888" s="98">
        <f t="shared" si="435"/>
        <v>9.7431614808064264</v>
      </c>
      <c r="E3888" s="98">
        <v>94.094907407495711</v>
      </c>
      <c r="F3888" s="98">
        <f t="shared" si="440"/>
        <v>107.58766049382309</v>
      </c>
      <c r="G3888" s="98">
        <v>117841.13606060637</v>
      </c>
      <c r="H3888" s="98">
        <v>24.247092013888889</v>
      </c>
      <c r="I3888" s="98">
        <v>25994.035555555554</v>
      </c>
      <c r="J3888" s="98">
        <f t="shared" si="436"/>
        <v>69.847815393606822</v>
      </c>
      <c r="K3888" s="98">
        <v>0</v>
      </c>
      <c r="L3888" s="98">
        <f t="shared" si="437"/>
        <v>374.22808735118156</v>
      </c>
      <c r="M3888" s="98">
        <f t="shared" si="439"/>
        <v>375.07343099896008</v>
      </c>
      <c r="N3888" s="98">
        <v>8645.425056152344</v>
      </c>
      <c r="O3888" s="98">
        <v>7156.9666666666662</v>
      </c>
      <c r="P3888" s="98">
        <v>395.7506481481592</v>
      </c>
      <c r="Q3888" s="98">
        <v>21.522560796977615</v>
      </c>
      <c r="R3888" s="98">
        <f t="shared" si="441"/>
        <v>20.680063069325296</v>
      </c>
      <c r="S3888" s="98">
        <f t="shared" si="438"/>
        <v>1291.353647818657</v>
      </c>
      <c r="T3888" s="101">
        <v>11.415914536582099</v>
      </c>
    </row>
    <row r="3889" spans="2:20" x14ac:dyDescent="0.2">
      <c r="B3889" s="100">
        <v>43822.833333333336</v>
      </c>
      <c r="C3889" s="98">
        <v>10.950034206708272</v>
      </c>
      <c r="D3889" s="98">
        <f t="shared" si="435"/>
        <v>9.7451971731185267</v>
      </c>
      <c r="E3889" s="98">
        <v>124.90583333333333</v>
      </c>
      <c r="F3889" s="98">
        <f t="shared" si="440"/>
        <v>108.49531481481051</v>
      </c>
      <c r="G3889" s="98">
        <v>124519.65237962735</v>
      </c>
      <c r="H3889" s="98">
        <v>23.667308666088907</v>
      </c>
      <c r="I3889" s="98">
        <v>27387.060925925773</v>
      </c>
      <c r="J3889" s="98">
        <f t="shared" si="436"/>
        <v>101.23852466724443</v>
      </c>
      <c r="K3889" s="98">
        <v>0</v>
      </c>
      <c r="L3889" s="98">
        <f t="shared" si="437"/>
        <v>376.4127612938525</v>
      </c>
      <c r="M3889" s="98">
        <f t="shared" si="439"/>
        <v>375.2791447600311</v>
      </c>
      <c r="N3889" s="98">
        <v>8669.0780395507809</v>
      </c>
      <c r="O3889" s="98">
        <v>7156.9491666666663</v>
      </c>
      <c r="P3889" s="98">
        <v>395.57891975308456</v>
      </c>
      <c r="Q3889" s="98">
        <v>19.166158459232086</v>
      </c>
      <c r="R3889" s="98">
        <f t="shared" si="441"/>
        <v>20.463112168336536</v>
      </c>
      <c r="S3889" s="98">
        <f t="shared" si="438"/>
        <v>1149.9695075539253</v>
      </c>
      <c r="T3889" s="101">
        <v>11.484275767803192</v>
      </c>
    </row>
    <row r="3890" spans="2:20" x14ac:dyDescent="0.2">
      <c r="B3890" s="100">
        <v>43822.875</v>
      </c>
      <c r="C3890" s="98">
        <v>10.733736834985514</v>
      </c>
      <c r="D3890" s="98">
        <f t="shared" si="435"/>
        <v>9.7481322521040656</v>
      </c>
      <c r="E3890" s="98">
        <v>86.060833333333335</v>
      </c>
      <c r="F3890" s="98">
        <f t="shared" si="440"/>
        <v>107.65156481481053</v>
      </c>
      <c r="G3890" s="98">
        <v>130581.05555555556</v>
      </c>
      <c r="H3890" s="98">
        <v>19.397298177083332</v>
      </c>
      <c r="I3890" s="98">
        <v>28770.642119445023</v>
      </c>
      <c r="J3890" s="98">
        <f t="shared" si="436"/>
        <v>66.663535156250006</v>
      </c>
      <c r="K3890" s="98">
        <v>0</v>
      </c>
      <c r="L3890" s="98">
        <f t="shared" si="437"/>
        <v>373.80598909595625</v>
      </c>
      <c r="M3890" s="98">
        <f t="shared" si="439"/>
        <v>375.15568547985396</v>
      </c>
      <c r="N3890" s="98">
        <v>8545.3880611165368</v>
      </c>
      <c r="O3890" s="98">
        <v>7160.3874999999998</v>
      </c>
      <c r="P3890" s="98">
        <v>395.85162037039794</v>
      </c>
      <c r="Q3890" s="98">
        <v>22.04563127444171</v>
      </c>
      <c r="R3890" s="98">
        <f t="shared" si="441"/>
        <v>20.590597297280173</v>
      </c>
      <c r="S3890" s="98">
        <f t="shared" si="438"/>
        <v>1322.7378764665027</v>
      </c>
      <c r="T3890" s="101">
        <v>11.411085341041359</v>
      </c>
    </row>
    <row r="3891" spans="2:20" x14ac:dyDescent="0.2">
      <c r="B3891" s="100">
        <v>43822.916666666664</v>
      </c>
      <c r="C3891" s="98">
        <v>10.49388020714124</v>
      </c>
      <c r="D3891" s="98">
        <f t="shared" si="435"/>
        <v>9.7587377323573108</v>
      </c>
      <c r="E3891" s="98">
        <v>120.22638888888889</v>
      </c>
      <c r="F3891" s="98">
        <f t="shared" si="440"/>
        <v>107.73301157406979</v>
      </c>
      <c r="G3891" s="98">
        <v>137836.53647342999</v>
      </c>
      <c r="H3891" s="98">
        <v>23.780132378472221</v>
      </c>
      <c r="I3891" s="98">
        <v>30143.468472222223</v>
      </c>
      <c r="J3891" s="98">
        <f t="shared" si="436"/>
        <v>96.446256510416674</v>
      </c>
      <c r="K3891" s="98">
        <v>0</v>
      </c>
      <c r="L3891" s="98">
        <f t="shared" si="437"/>
        <v>376.63515986609377</v>
      </c>
      <c r="M3891" s="98">
        <f t="shared" si="439"/>
        <v>375.28936462953652</v>
      </c>
      <c r="N3891" s="98">
        <v>8361.010351155599</v>
      </c>
      <c r="O3891" s="98">
        <v>7159.0716666666667</v>
      </c>
      <c r="P3891" s="98">
        <v>395.87944444444446</v>
      </c>
      <c r="Q3891" s="98">
        <v>19.244284578350683</v>
      </c>
      <c r="R3891" s="98">
        <f t="shared" si="441"/>
        <v>20.451223703153168</v>
      </c>
      <c r="S3891" s="98">
        <f t="shared" si="438"/>
        <v>1154.657074701041</v>
      </c>
      <c r="T3891" s="101">
        <v>11.194384387137575</v>
      </c>
    </row>
    <row r="3892" spans="2:20" x14ac:dyDescent="0.2">
      <c r="B3892" s="100">
        <v>43822.958333333336</v>
      </c>
      <c r="C3892" s="98">
        <v>10.282191520796882</v>
      </c>
      <c r="D3892" s="98">
        <f t="shared" ref="D3892:D3955" si="442">AVERAGE(C3869:C3892)</f>
        <v>9.7679354419779383</v>
      </c>
      <c r="E3892" s="98">
        <v>109.90113636362884</v>
      </c>
      <c r="F3892" s="98">
        <f t="shared" si="440"/>
        <v>108.58299719416017</v>
      </c>
      <c r="G3892" s="98">
        <v>143398.19681713276</v>
      </c>
      <c r="H3892" s="98">
        <v>23.943988715277779</v>
      </c>
      <c r="I3892" s="98">
        <v>31517.170555555556</v>
      </c>
      <c r="J3892" s="98">
        <f t="shared" si="436"/>
        <v>85.957147648351054</v>
      </c>
      <c r="K3892" s="98">
        <v>0</v>
      </c>
      <c r="L3892" s="98">
        <f t="shared" si="437"/>
        <v>373.77510974400292</v>
      </c>
      <c r="M3892" s="98">
        <f t="shared" si="439"/>
        <v>375.19869288922155</v>
      </c>
      <c r="N3892" s="98">
        <v>8272.9083496093754</v>
      </c>
      <c r="O3892" s="98">
        <v>7157.8041666666668</v>
      </c>
      <c r="P3892" s="98">
        <v>395.53966049383087</v>
      </c>
      <c r="Q3892" s="98">
        <v>21.764550749827951</v>
      </c>
      <c r="R3892" s="98">
        <f t="shared" si="441"/>
        <v>20.525681451700606</v>
      </c>
      <c r="S3892" s="98">
        <f t="shared" si="438"/>
        <v>1305.8730449896771</v>
      </c>
      <c r="T3892" s="101">
        <v>11.000029721514503</v>
      </c>
    </row>
    <row r="3893" spans="2:20" x14ac:dyDescent="0.2">
      <c r="B3893" s="100">
        <v>43823</v>
      </c>
      <c r="C3893" s="98">
        <v>9.9477938760941225</v>
      </c>
      <c r="D3893" s="98">
        <f t="shared" si="442"/>
        <v>9.7757914053764523</v>
      </c>
      <c r="E3893" s="98">
        <v>84.092500000000001</v>
      </c>
      <c r="F3893" s="98">
        <f t="shared" si="440"/>
        <v>106.41270784230835</v>
      </c>
      <c r="G3893" s="98">
        <v>150595.74583333332</v>
      </c>
      <c r="H3893" s="98">
        <v>24.059387659143653</v>
      </c>
      <c r="I3893" s="98">
        <v>32901.568055555559</v>
      </c>
      <c r="J3893" s="98">
        <f t="shared" si="436"/>
        <v>60.033112340856349</v>
      </c>
      <c r="K3893" s="98">
        <v>0</v>
      </c>
      <c r="L3893" s="98">
        <f t="shared" si="437"/>
        <v>377.16048306503228</v>
      </c>
      <c r="M3893" s="98">
        <f t="shared" si="439"/>
        <v>375.31414049550312</v>
      </c>
      <c r="N3893" s="98">
        <v>8051.1705025227866</v>
      </c>
      <c r="O3893" s="98">
        <v>7159.09</v>
      </c>
      <c r="P3893" s="98">
        <v>395.53712962963516</v>
      </c>
      <c r="Q3893" s="98">
        <v>18.376646564602851</v>
      </c>
      <c r="R3893" s="98">
        <f t="shared" si="441"/>
        <v>20.393498505912493</v>
      </c>
      <c r="S3893" s="98">
        <f t="shared" si="438"/>
        <v>1102.5987938761709</v>
      </c>
      <c r="T3893" s="101">
        <v>10.745870292504421</v>
      </c>
    </row>
    <row r="3894" spans="2:20" x14ac:dyDescent="0.2">
      <c r="B3894" s="100">
        <v>43823.041666666664</v>
      </c>
      <c r="C3894" s="98">
        <v>9.1235698825766391</v>
      </c>
      <c r="D3894" s="98">
        <f t="shared" si="442"/>
        <v>9.7911091323484012</v>
      </c>
      <c r="E3894" s="98">
        <v>140.40148148147597</v>
      </c>
      <c r="F3894" s="98">
        <f t="shared" si="440"/>
        <v>109.36935907687577</v>
      </c>
      <c r="G3894" s="98">
        <v>5463.4171717180143</v>
      </c>
      <c r="H3894" s="98">
        <v>23.570117187499999</v>
      </c>
      <c r="I3894" s="98">
        <v>743.9041666666667</v>
      </c>
      <c r="J3894" s="98">
        <f t="shared" si="436"/>
        <v>116.83136429397597</v>
      </c>
      <c r="K3894" s="98">
        <v>0</v>
      </c>
      <c r="L3894" s="98">
        <f t="shared" si="437"/>
        <v>372.78517049210762</v>
      </c>
      <c r="M3894" s="98">
        <f t="shared" si="439"/>
        <v>375.2257659713091</v>
      </c>
      <c r="N3894" s="98">
        <v>7459.230626220703</v>
      </c>
      <c r="O3894" s="98">
        <v>7155.4449999999997</v>
      </c>
      <c r="P3894" s="98">
        <v>396.10254115226365</v>
      </c>
      <c r="Q3894" s="98">
        <v>23.317370660156012</v>
      </c>
      <c r="R3894" s="98">
        <f t="shared" si="441"/>
        <v>20.502029065773574</v>
      </c>
      <c r="S3894" s="98">
        <f t="shared" si="438"/>
        <v>1399.0422396093606</v>
      </c>
      <c r="T3894" s="101">
        <v>10.250722038419303</v>
      </c>
    </row>
    <row r="3895" spans="2:20" x14ac:dyDescent="0.2">
      <c r="B3895" s="100">
        <v>43823.083333333336</v>
      </c>
      <c r="C3895" s="98">
        <v>7.9143783464696673</v>
      </c>
      <c r="D3895" s="98">
        <f t="shared" si="442"/>
        <v>9.7998583367692884</v>
      </c>
      <c r="E3895" s="98">
        <v>90.357222222222219</v>
      </c>
      <c r="F3895" s="98">
        <f t="shared" si="440"/>
        <v>107.75248407687577</v>
      </c>
      <c r="G3895" s="98">
        <v>10668.969632767969</v>
      </c>
      <c r="H3895" s="98">
        <v>19.483452690972221</v>
      </c>
      <c r="I3895" s="98">
        <v>1996.1164361114966</v>
      </c>
      <c r="J3895" s="98">
        <f t="shared" si="436"/>
        <v>70.873769531249991</v>
      </c>
      <c r="K3895" s="98">
        <v>0</v>
      </c>
      <c r="L3895" s="98">
        <f t="shared" si="437"/>
        <v>377.73446458314027</v>
      </c>
      <c r="M3895" s="98">
        <f t="shared" si="439"/>
        <v>375.3490402793521</v>
      </c>
      <c r="N3895" s="98">
        <v>6694.233235677083</v>
      </c>
      <c r="O3895" s="98">
        <v>7154.86</v>
      </c>
      <c r="P3895" s="98">
        <v>395.42458333333332</v>
      </c>
      <c r="Q3895" s="98">
        <v>17.690118750193054</v>
      </c>
      <c r="R3895" s="98">
        <f t="shared" si="441"/>
        <v>20.377950359582481</v>
      </c>
      <c r="S3895" s="98">
        <f t="shared" si="438"/>
        <v>1061.4071250115833</v>
      </c>
      <c r="T3895" s="101">
        <v>9.0164341016165501</v>
      </c>
    </row>
    <row r="3896" spans="2:20" x14ac:dyDescent="0.2">
      <c r="B3896" s="100">
        <v>43823.125</v>
      </c>
      <c r="C3896" s="98">
        <v>6.8255697042674806</v>
      </c>
      <c r="D3896" s="98">
        <f t="shared" si="442"/>
        <v>9.8050490191172042</v>
      </c>
      <c r="E3896" s="98">
        <v>129.36597222222221</v>
      </c>
      <c r="F3896" s="98">
        <f t="shared" si="440"/>
        <v>109.20329233304768</v>
      </c>
      <c r="G3896" s="98">
        <v>17124.711074074363</v>
      </c>
      <c r="H3896" s="98">
        <v>23.688346354166665</v>
      </c>
      <c r="I3896" s="98">
        <v>3369.6609090919628</v>
      </c>
      <c r="J3896" s="98">
        <f t="shared" si="436"/>
        <v>105.67762586805554</v>
      </c>
      <c r="K3896" s="98">
        <v>0</v>
      </c>
      <c r="L3896" s="98">
        <f t="shared" si="437"/>
        <v>373.04242971937276</v>
      </c>
      <c r="M3896" s="98">
        <f t="shared" si="439"/>
        <v>375.28413388223606</v>
      </c>
      <c r="N3896" s="98">
        <v>5910.7004345703126</v>
      </c>
      <c r="O3896" s="98">
        <v>7153.3874999999998</v>
      </c>
      <c r="P3896" s="98">
        <v>395.62805555555553</v>
      </c>
      <c r="Q3896" s="98">
        <v>22.5856258361828</v>
      </c>
      <c r="R3896" s="98">
        <f t="shared" si="441"/>
        <v>20.441990630154265</v>
      </c>
      <c r="S3896" s="98">
        <f t="shared" si="438"/>
        <v>1355.1375501709681</v>
      </c>
      <c r="T3896" s="101">
        <v>7.8112114045463059</v>
      </c>
    </row>
    <row r="3897" spans="2:20" x14ac:dyDescent="0.2">
      <c r="B3897" s="100">
        <v>43823.166666666664</v>
      </c>
      <c r="C3897" s="98">
        <v>6.1567489200168186</v>
      </c>
      <c r="D3897" s="98">
        <f t="shared" si="442"/>
        <v>9.8079591983260368</v>
      </c>
      <c r="E3897" s="98">
        <v>80.513055555555553</v>
      </c>
      <c r="F3897" s="98">
        <f t="shared" si="440"/>
        <v>108.03372057378844</v>
      </c>
      <c r="G3897" s="98">
        <v>23277.652740740741</v>
      </c>
      <c r="H3897" s="98">
        <v>23.828949652777776</v>
      </c>
      <c r="I3897" s="98">
        <v>4737.4761111111111</v>
      </c>
      <c r="J3897" s="98">
        <f t="shared" si="436"/>
        <v>56.684105902777773</v>
      </c>
      <c r="K3897" s="98">
        <v>0</v>
      </c>
      <c r="L3897" s="98">
        <f t="shared" si="437"/>
        <v>374.70729782556498</v>
      </c>
      <c r="M3897" s="98">
        <f t="shared" si="439"/>
        <v>375.25944340542156</v>
      </c>
      <c r="N3897" s="98">
        <v>5444.9461006673173</v>
      </c>
      <c r="O3897" s="98">
        <v>7152.3641666666663</v>
      </c>
      <c r="P3897" s="98">
        <v>395.61944444444447</v>
      </c>
      <c r="Q3897" s="98">
        <v>20.912146618879504</v>
      </c>
      <c r="R3897" s="98">
        <f t="shared" si="441"/>
        <v>20.471535273634768</v>
      </c>
      <c r="S3897" s="98">
        <f t="shared" si="438"/>
        <v>1254.7287971327703</v>
      </c>
      <c r="T3897" s="101">
        <v>6.9592825419085829</v>
      </c>
    </row>
    <row r="3898" spans="2:20" x14ac:dyDescent="0.2">
      <c r="B3898" s="100">
        <v>43823.208333333336</v>
      </c>
      <c r="C3898" s="98">
        <v>5.7996180243532747</v>
      </c>
      <c r="D3898" s="98">
        <f t="shared" si="442"/>
        <v>9.8133716460328788</v>
      </c>
      <c r="E3898" s="98">
        <v>121.87507936508291</v>
      </c>
      <c r="F3898" s="98">
        <f t="shared" si="440"/>
        <v>108.22602712140764</v>
      </c>
      <c r="G3898" s="98">
        <v>30535.024116159544</v>
      </c>
      <c r="H3898" s="98">
        <v>23.822764756944444</v>
      </c>
      <c r="I3898" s="98">
        <v>6109.1175000000003</v>
      </c>
      <c r="J3898" s="98">
        <f t="shared" si="436"/>
        <v>98.05231460813846</v>
      </c>
      <c r="K3898" s="98">
        <v>0</v>
      </c>
      <c r="L3898" s="98">
        <f t="shared" si="437"/>
        <v>377.48263934978593</v>
      </c>
      <c r="M3898" s="98">
        <f t="shared" si="439"/>
        <v>375.34894736153871</v>
      </c>
      <c r="N3898" s="98">
        <v>5244.6008557128907</v>
      </c>
      <c r="O3898" s="98">
        <v>7150.9916666666668</v>
      </c>
      <c r="P3898" s="98">
        <v>395.71657407407957</v>
      </c>
      <c r="Q3898" s="98">
        <v>18.23393472429365</v>
      </c>
      <c r="R3898" s="98">
        <f t="shared" si="441"/>
        <v>20.384441377317199</v>
      </c>
      <c r="S3898" s="98">
        <f t="shared" si="438"/>
        <v>1094.036083457619</v>
      </c>
      <c r="T3898" s="101">
        <v>6.5831899213514085</v>
      </c>
    </row>
    <row r="3899" spans="2:20" x14ac:dyDescent="0.2">
      <c r="B3899" s="100">
        <v>43823.25</v>
      </c>
      <c r="C3899" s="98">
        <v>5.644235994358314</v>
      </c>
      <c r="D3899" s="98">
        <f t="shared" si="442"/>
        <v>9.8227915923004581</v>
      </c>
      <c r="E3899" s="98">
        <v>103.68953703703151</v>
      </c>
      <c r="F3899" s="98">
        <f t="shared" si="440"/>
        <v>109.07221153498766</v>
      </c>
      <c r="G3899" s="98">
        <v>35795.951199999123</v>
      </c>
      <c r="H3899" s="98">
        <v>23.472582103588906</v>
      </c>
      <c r="I3899" s="98">
        <v>7480.3710185184409</v>
      </c>
      <c r="J3899" s="98">
        <f t="shared" si="436"/>
        <v>80.216954933442608</v>
      </c>
      <c r="K3899" s="98">
        <v>0</v>
      </c>
      <c r="L3899" s="98">
        <f t="shared" si="437"/>
        <v>374.09050149420068</v>
      </c>
      <c r="M3899" s="98">
        <f t="shared" si="439"/>
        <v>375.28215078909415</v>
      </c>
      <c r="N3899" s="98">
        <v>5239.3928621419273</v>
      </c>
      <c r="O3899" s="98">
        <v>7155.4841666666671</v>
      </c>
      <c r="P3899" s="98">
        <v>396.06564814832473</v>
      </c>
      <c r="Q3899" s="98">
        <v>21.97514665412406</v>
      </c>
      <c r="R3899" s="98">
        <f t="shared" si="441"/>
        <v>20.466213515614115</v>
      </c>
      <c r="S3899" s="98">
        <f t="shared" si="438"/>
        <v>1318.5087992474437</v>
      </c>
      <c r="T3899" s="101">
        <v>6.4609940646754369</v>
      </c>
    </row>
    <row r="3900" spans="2:20" x14ac:dyDescent="0.2">
      <c r="B3900" s="100">
        <v>43823.291666666664</v>
      </c>
      <c r="C3900" s="98">
        <v>5.8170218559437332</v>
      </c>
      <c r="D3900" s="98">
        <f t="shared" si="442"/>
        <v>9.8161423065284463</v>
      </c>
      <c r="E3900" s="98">
        <v>88.504999999999995</v>
      </c>
      <c r="F3900" s="98">
        <f t="shared" si="440"/>
        <v>107.02180258437404</v>
      </c>
      <c r="G3900" s="98">
        <v>43223.574444447891</v>
      </c>
      <c r="H3900" s="98">
        <v>19.418067226890756</v>
      </c>
      <c r="I3900" s="98">
        <v>8858.2338611115938</v>
      </c>
      <c r="J3900" s="98">
        <f t="shared" si="436"/>
        <v>69.08693277310924</v>
      </c>
      <c r="K3900" s="98">
        <v>0</v>
      </c>
      <c r="L3900" s="98">
        <f t="shared" si="437"/>
        <v>377.32318312951912</v>
      </c>
      <c r="M3900" s="98">
        <f t="shared" si="439"/>
        <v>375.41234874741849</v>
      </c>
      <c r="N3900" s="98">
        <v>5401.4014375813804</v>
      </c>
      <c r="O3900" s="98">
        <v>7154.5150000000003</v>
      </c>
      <c r="P3900" s="98">
        <v>395.71499999999997</v>
      </c>
      <c r="Q3900" s="98">
        <v>18.391816870480866</v>
      </c>
      <c r="R3900" s="98">
        <f t="shared" si="441"/>
        <v>20.348384384451137</v>
      </c>
      <c r="S3900" s="98">
        <f t="shared" si="438"/>
        <v>1103.509012228852</v>
      </c>
      <c r="T3900" s="101">
        <v>6.6727663765039891</v>
      </c>
    </row>
    <row r="3901" spans="2:20" x14ac:dyDescent="0.2">
      <c r="B3901" s="100">
        <v>43823.333333333336</v>
      </c>
      <c r="C3901" s="98">
        <v>6.2999627258582045</v>
      </c>
      <c r="D3901" s="98">
        <f t="shared" si="442"/>
        <v>9.8024670413305</v>
      </c>
      <c r="E3901" s="98">
        <v>138.47333333333333</v>
      </c>
      <c r="F3901" s="98">
        <f t="shared" si="440"/>
        <v>109.80883576339006</v>
      </c>
      <c r="G3901" s="98">
        <v>48646.37529358652</v>
      </c>
      <c r="H3901" s="98">
        <v>22.902539062500001</v>
      </c>
      <c r="I3901" s="98">
        <v>10198.394525744385</v>
      </c>
      <c r="J3901" s="98">
        <f t="shared" si="436"/>
        <v>115.57079427083333</v>
      </c>
      <c r="K3901" s="98">
        <v>0</v>
      </c>
      <c r="L3901" s="98">
        <f t="shared" si="437"/>
        <v>372.56170513055395</v>
      </c>
      <c r="M3901" s="98">
        <f t="shared" si="439"/>
        <v>375.25274775808526</v>
      </c>
      <c r="N3901" s="98">
        <v>5652.7416931152347</v>
      </c>
      <c r="O3901" s="98">
        <v>7154.3841666666667</v>
      </c>
      <c r="P3901" s="98">
        <v>395.63668518518409</v>
      </c>
      <c r="Q3901" s="98">
        <v>23.074980054630174</v>
      </c>
      <c r="R3901" s="98">
        <f t="shared" si="441"/>
        <v>20.495050188598238</v>
      </c>
      <c r="S3901" s="98">
        <f t="shared" si="438"/>
        <v>1384.4988032778106</v>
      </c>
      <c r="T3901" s="101">
        <v>6.9531976609842641</v>
      </c>
    </row>
    <row r="3902" spans="2:20" x14ac:dyDescent="0.2">
      <c r="B3902" s="100">
        <v>43823.375</v>
      </c>
      <c r="C3902" s="98">
        <v>7.6238571136951858</v>
      </c>
      <c r="D3902" s="98">
        <f t="shared" si="442"/>
        <v>9.7604005859647742</v>
      </c>
      <c r="E3902" s="98">
        <v>91.396444444457686</v>
      </c>
      <c r="F3902" s="98">
        <f t="shared" si="440"/>
        <v>108.2768473374647</v>
      </c>
      <c r="G3902" s="98">
        <v>55655.620222227306</v>
      </c>
      <c r="H3902" s="98">
        <v>22.902593315972222</v>
      </c>
      <c r="I3902" s="98">
        <v>11519.645277777778</v>
      </c>
      <c r="J3902" s="98">
        <f t="shared" si="436"/>
        <v>68.49385112848546</v>
      </c>
      <c r="K3902" s="98">
        <v>0</v>
      </c>
      <c r="L3902" s="98">
        <f t="shared" si="437"/>
        <v>377.19634188600298</v>
      </c>
      <c r="M3902" s="98">
        <f t="shared" si="439"/>
        <v>375.36985291787602</v>
      </c>
      <c r="N3902" s="98">
        <v>6486.0217154947914</v>
      </c>
      <c r="O3902" s="98">
        <v>7157.8558333333331</v>
      </c>
      <c r="P3902" s="98">
        <v>395.815509259262</v>
      </c>
      <c r="Q3902" s="98">
        <v>18.619167373259035</v>
      </c>
      <c r="R3902" s="98">
        <f t="shared" si="441"/>
        <v>20.392908377573029</v>
      </c>
      <c r="S3902" s="98">
        <f t="shared" si="438"/>
        <v>1117.1500423955422</v>
      </c>
      <c r="T3902" s="101">
        <v>7.8800316067016682</v>
      </c>
    </row>
    <row r="3903" spans="2:20" x14ac:dyDescent="0.2">
      <c r="B3903" s="100">
        <v>43823.416666666664</v>
      </c>
      <c r="C3903" s="98">
        <v>9.9140906916902818</v>
      </c>
      <c r="D3903" s="98">
        <f t="shared" si="442"/>
        <v>9.6989522035555762</v>
      </c>
      <c r="E3903" s="98">
        <v>121.31666666666666</v>
      </c>
      <c r="F3903" s="98">
        <f t="shared" si="440"/>
        <v>109.55253020783506</v>
      </c>
      <c r="G3903" s="98">
        <v>61943.074537038272</v>
      </c>
      <c r="H3903" s="98">
        <v>22.750282118055555</v>
      </c>
      <c r="I3903" s="98">
        <v>12832.577222222222</v>
      </c>
      <c r="J3903" s="98">
        <f t="shared" si="436"/>
        <v>98.566384548611111</v>
      </c>
      <c r="K3903" s="98">
        <v>0</v>
      </c>
      <c r="L3903" s="98">
        <f t="shared" si="437"/>
        <v>375.06623296609354</v>
      </c>
      <c r="M3903" s="98">
        <f t="shared" si="439"/>
        <v>375.30383204801393</v>
      </c>
      <c r="N3903" s="98">
        <v>8048.4579732259117</v>
      </c>
      <c r="O3903" s="98">
        <v>7157.8308333333334</v>
      </c>
      <c r="P3903" s="98">
        <v>395.62546296298501</v>
      </c>
      <c r="Q3903" s="98">
        <v>20.559229996891485</v>
      </c>
      <c r="R3903" s="98">
        <f t="shared" si="441"/>
        <v>20.444716927477433</v>
      </c>
      <c r="S3903" s="98">
        <f t="shared" si="438"/>
        <v>1233.5537998134891</v>
      </c>
      <c r="T3903" s="101">
        <v>9.6457844245433808</v>
      </c>
    </row>
    <row r="3904" spans="2:20" x14ac:dyDescent="0.2">
      <c r="B3904" s="100">
        <v>43823.458333333336</v>
      </c>
      <c r="C3904" s="98">
        <v>12.000120833961345</v>
      </c>
      <c r="D3904" s="98">
        <f t="shared" si="442"/>
        <v>9.6640805723637246</v>
      </c>
      <c r="E3904" s="98">
        <v>75.148055555555558</v>
      </c>
      <c r="F3904" s="98">
        <f t="shared" si="440"/>
        <v>108.11139594857582</v>
      </c>
      <c r="G3904" s="98">
        <v>67716.358333333337</v>
      </c>
      <c r="H3904" s="98">
        <v>22.630286096644461</v>
      </c>
      <c r="I3904" s="98">
        <v>14148.707080555629</v>
      </c>
      <c r="J3904" s="98">
        <f t="shared" si="436"/>
        <v>52.517769458911097</v>
      </c>
      <c r="K3904" s="98">
        <v>0</v>
      </c>
      <c r="L3904" s="98">
        <f t="shared" si="437"/>
        <v>375.35629091157676</v>
      </c>
      <c r="M3904" s="98">
        <f t="shared" si="439"/>
        <v>375.35331600788231</v>
      </c>
      <c r="N3904" s="98">
        <v>9410.0245499674475</v>
      </c>
      <c r="O3904" s="98">
        <v>7158.2875000000004</v>
      </c>
      <c r="P3904" s="98">
        <v>395.78083333333331</v>
      </c>
      <c r="Q3904" s="98">
        <v>20.42454242175652</v>
      </c>
      <c r="R3904" s="98">
        <f t="shared" si="441"/>
        <v>20.385371856497958</v>
      </c>
      <c r="S3904" s="98">
        <f t="shared" si="438"/>
        <v>1225.4725453053911</v>
      </c>
      <c r="T3904" s="101">
        <v>11.94125937167995</v>
      </c>
    </row>
    <row r="3905" spans="2:20" x14ac:dyDescent="0.2">
      <c r="B3905" s="100">
        <v>43823.5</v>
      </c>
      <c r="C3905" s="98">
        <v>13.060859560966492</v>
      </c>
      <c r="D3905" s="98">
        <f t="shared" si="442"/>
        <v>9.6579192892930372</v>
      </c>
      <c r="E3905" s="98">
        <v>112.39194444444445</v>
      </c>
      <c r="F3905" s="98">
        <f t="shared" si="440"/>
        <v>107.88092141153875</v>
      </c>
      <c r="G3905" s="98">
        <v>73067.628703702023</v>
      </c>
      <c r="H3905" s="98">
        <v>18.775781250000001</v>
      </c>
      <c r="I3905" s="98">
        <v>15478.572759259177</v>
      </c>
      <c r="J3905" s="98">
        <f t="shared" si="436"/>
        <v>93.616163194444454</v>
      </c>
      <c r="K3905" s="98">
        <v>0</v>
      </c>
      <c r="L3905" s="98">
        <f t="shared" si="437"/>
        <v>375.09279778068264</v>
      </c>
      <c r="M3905" s="98">
        <f t="shared" si="439"/>
        <v>375.26347088231972</v>
      </c>
      <c r="N3905" s="98">
        <v>10151.332707519532</v>
      </c>
      <c r="O3905" s="98">
        <v>7168.2616666666663</v>
      </c>
      <c r="P3905" s="98">
        <v>396.0219444444279</v>
      </c>
      <c r="Q3905" s="98">
        <v>20.929146663745243</v>
      </c>
      <c r="R3905" s="98">
        <f t="shared" si="441"/>
        <v>20.486746688848822</v>
      </c>
      <c r="S3905" s="98">
        <f t="shared" si="438"/>
        <v>1255.7487998247145</v>
      </c>
      <c r="T3905" s="101">
        <v>13.329841402924309</v>
      </c>
    </row>
    <row r="3906" spans="2:20" x14ac:dyDescent="0.2">
      <c r="B3906" s="100">
        <v>43823.541666666664</v>
      </c>
      <c r="C3906" s="98">
        <v>12.856000700639303</v>
      </c>
      <c r="D3906" s="98">
        <f t="shared" si="442"/>
        <v>9.6466316737998188</v>
      </c>
      <c r="E3906" s="98">
        <v>88.381851851873932</v>
      </c>
      <c r="F3906" s="98">
        <f t="shared" si="440"/>
        <v>107.73998005351497</v>
      </c>
      <c r="G3906" s="98">
        <v>79300.102222222224</v>
      </c>
      <c r="H3906" s="98">
        <v>18.411121961805556</v>
      </c>
      <c r="I3906" s="98">
        <v>16586.361968252924</v>
      </c>
      <c r="J3906" s="98">
        <f t="shared" si="436"/>
        <v>69.970729890068384</v>
      </c>
      <c r="K3906" s="98">
        <v>0</v>
      </c>
      <c r="L3906" s="98">
        <f t="shared" si="437"/>
        <v>376.94962646627386</v>
      </c>
      <c r="M3906" s="98">
        <f t="shared" si="439"/>
        <v>375.39628626666155</v>
      </c>
      <c r="N3906" s="98">
        <v>9987.3892480468749</v>
      </c>
      <c r="O3906" s="98">
        <v>7161.4308333333329</v>
      </c>
      <c r="P3906" s="98">
        <v>395.83296296296851</v>
      </c>
      <c r="Q3906" s="98">
        <v>18.883336496694636</v>
      </c>
      <c r="R3906" s="98">
        <f t="shared" si="441"/>
        <v>20.351253835371409</v>
      </c>
      <c r="S3906" s="98">
        <f t="shared" si="438"/>
        <v>1133.0001898016781</v>
      </c>
      <c r="T3906" s="101">
        <v>13.43521733631561</v>
      </c>
    </row>
    <row r="3907" spans="2:20" x14ac:dyDescent="0.2">
      <c r="B3907" s="100">
        <v>43823.583333333336</v>
      </c>
      <c r="C3907" s="98">
        <v>12.58718032368821</v>
      </c>
      <c r="D3907" s="98">
        <f t="shared" si="442"/>
        <v>9.6403711711896651</v>
      </c>
      <c r="E3907" s="98">
        <v>126.0425</v>
      </c>
      <c r="F3907" s="98">
        <f t="shared" si="440"/>
        <v>106.9359985720335</v>
      </c>
      <c r="G3907" s="98">
        <v>86077.694407407078</v>
      </c>
      <c r="H3907" s="98">
        <v>14.315561704282866</v>
      </c>
      <c r="I3907" s="98">
        <v>17588.513119444455</v>
      </c>
      <c r="J3907" s="98">
        <f t="shared" si="436"/>
        <v>111.72693829571713</v>
      </c>
      <c r="K3907" s="98">
        <v>0</v>
      </c>
      <c r="L3907" s="98">
        <f t="shared" si="437"/>
        <v>373.96310938711798</v>
      </c>
      <c r="M3907" s="98">
        <f t="shared" si="439"/>
        <v>375.25089183544947</v>
      </c>
      <c r="N3907" s="98">
        <v>9797.4057600911456</v>
      </c>
      <c r="O3907" s="98">
        <v>7163.9941666666664</v>
      </c>
      <c r="P3907" s="98">
        <v>395.72154761903818</v>
      </c>
      <c r="Q3907" s="98">
        <v>21.758438231920202</v>
      </c>
      <c r="R3907" s="98">
        <f t="shared" si="441"/>
        <v>20.499328491450793</v>
      </c>
      <c r="S3907" s="98">
        <f t="shared" si="438"/>
        <v>1305.5062939152122</v>
      </c>
      <c r="T3907" s="101">
        <v>13.267698069225169</v>
      </c>
    </row>
    <row r="3908" spans="2:20" x14ac:dyDescent="0.2">
      <c r="B3908" s="100">
        <v>43823.625</v>
      </c>
      <c r="C3908" s="98">
        <v>12.073972498397861</v>
      </c>
      <c r="D3908" s="98">
        <f t="shared" si="442"/>
        <v>9.6274826434097047</v>
      </c>
      <c r="E3908" s="98">
        <v>90.852500000000006</v>
      </c>
      <c r="F3908" s="98">
        <f t="shared" si="440"/>
        <v>107.54629718314544</v>
      </c>
      <c r="G3908" s="98">
        <v>92082.677777777775</v>
      </c>
      <c r="H3908" s="98">
        <v>18.130067274305556</v>
      </c>
      <c r="I3908" s="98">
        <v>18613.554425662292</v>
      </c>
      <c r="J3908" s="98">
        <f t="shared" si="436"/>
        <v>72.722432725694446</v>
      </c>
      <c r="K3908" s="98">
        <v>0</v>
      </c>
      <c r="L3908" s="98">
        <f t="shared" si="437"/>
        <v>376.25129326076558</v>
      </c>
      <c r="M3908" s="98">
        <f t="shared" si="439"/>
        <v>375.414078635576</v>
      </c>
      <c r="N3908" s="98">
        <v>9330.3493619791661</v>
      </c>
      <c r="O3908" s="98">
        <v>7161.8183333333336</v>
      </c>
      <c r="P3908" s="98">
        <v>395.29481481485897</v>
      </c>
      <c r="Q3908" s="98">
        <v>19.043521554093395</v>
      </c>
      <c r="R3908" s="98">
        <f t="shared" si="441"/>
        <v>20.312309386800724</v>
      </c>
      <c r="S3908" s="98">
        <f t="shared" si="438"/>
        <v>1142.6112932456037</v>
      </c>
      <c r="T3908" s="101">
        <v>12.77591299270671</v>
      </c>
    </row>
    <row r="3909" spans="2:20" x14ac:dyDescent="0.2">
      <c r="B3909" s="100">
        <v>43823.666666666664</v>
      </c>
      <c r="C3909" s="98">
        <v>11.80697886493471</v>
      </c>
      <c r="D3909" s="98">
        <f t="shared" si="442"/>
        <v>9.6228568015705918</v>
      </c>
      <c r="E3909" s="98">
        <v>123.40861111111111</v>
      </c>
      <c r="F3909" s="98">
        <f t="shared" si="440"/>
        <v>107.64142449796026</v>
      </c>
      <c r="G3909" s="98">
        <v>99718.462601625652</v>
      </c>
      <c r="H3909" s="98">
        <v>18.520258246527778</v>
      </c>
      <c r="I3909" s="98">
        <v>19620.605277777777</v>
      </c>
      <c r="J3909" s="98">
        <f t="shared" si="436"/>
        <v>104.88835286458334</v>
      </c>
      <c r="K3909" s="98">
        <v>0</v>
      </c>
      <c r="L3909" s="98">
        <f t="shared" si="437"/>
        <v>373.31949914879272</v>
      </c>
      <c r="M3909" s="98">
        <f t="shared" si="439"/>
        <v>375.19950551779465</v>
      </c>
      <c r="N3909" s="98">
        <v>9197.32838297526</v>
      </c>
      <c r="O3909" s="98">
        <v>7162.0366666666669</v>
      </c>
      <c r="P3909" s="98">
        <v>395.73833333333334</v>
      </c>
      <c r="Q3909" s="98">
        <v>22.418834184540643</v>
      </c>
      <c r="R3909" s="98">
        <f t="shared" si="441"/>
        <v>20.519502103346628</v>
      </c>
      <c r="S3909" s="98">
        <f t="shared" si="438"/>
        <v>1345.1300510724386</v>
      </c>
      <c r="T3909" s="101">
        <v>12.349749090390073</v>
      </c>
    </row>
    <row r="3910" spans="2:20" x14ac:dyDescent="0.2">
      <c r="B3910" s="100">
        <v>43823.708333333336</v>
      </c>
      <c r="C3910" s="98">
        <v>11.552669282715458</v>
      </c>
      <c r="D3910" s="98">
        <f t="shared" si="442"/>
        <v>9.6365943116724768</v>
      </c>
      <c r="E3910" s="98">
        <v>117.76488333332662</v>
      </c>
      <c r="F3910" s="98">
        <f t="shared" si="440"/>
        <v>108.83317889610811</v>
      </c>
      <c r="G3910" s="98">
        <v>105514.56903072755</v>
      </c>
      <c r="H3910" s="98">
        <v>13.750564236111112</v>
      </c>
      <c r="I3910" s="98">
        <v>20632.125094444396</v>
      </c>
      <c r="J3910" s="98">
        <f t="shared" ref="J3910:J3973" si="443">E3910-H3910</f>
        <v>104.01431909721551</v>
      </c>
      <c r="K3910" s="98">
        <v>0</v>
      </c>
      <c r="L3910" s="98">
        <f t="shared" ref="L3910:L3973" si="444">P3910-Q3910</f>
        <v>377.95490038497468</v>
      </c>
      <c r="M3910" s="98">
        <f t="shared" si="439"/>
        <v>375.41375458750343</v>
      </c>
      <c r="N3910" s="98">
        <v>9003.0410213216146</v>
      </c>
      <c r="O3910" s="98">
        <v>7167.4183333333331</v>
      </c>
      <c r="P3910" s="98">
        <v>395.23962962961861</v>
      </c>
      <c r="Q3910" s="98">
        <v>17.284729244643952</v>
      </c>
      <c r="R3910" s="98">
        <f t="shared" si="441"/>
        <v>20.288272902464563</v>
      </c>
      <c r="S3910" s="98">
        <f t="shared" ref="S3910:S3973" si="445">Q3910*60</f>
        <v>1037.0837546786372</v>
      </c>
      <c r="T3910" s="101">
        <v>12.045943241359977</v>
      </c>
    </row>
    <row r="3911" spans="2:20" x14ac:dyDescent="0.2">
      <c r="B3911" s="100">
        <v>43823.75</v>
      </c>
      <c r="C3911" s="98">
        <v>11.159792914036144</v>
      </c>
      <c r="D3911" s="98">
        <f t="shared" si="442"/>
        <v>9.6483226995411258</v>
      </c>
      <c r="E3911" s="98">
        <v>88.680555555555557</v>
      </c>
      <c r="F3911" s="98">
        <f t="shared" si="440"/>
        <v>106.16026222944146</v>
      </c>
      <c r="G3911" s="98">
        <v>112947.57547892742</v>
      </c>
      <c r="H3911" s="98">
        <v>18.438953993055556</v>
      </c>
      <c r="I3911" s="98">
        <v>21645.330893850078</v>
      </c>
      <c r="J3911" s="98">
        <f t="shared" si="443"/>
        <v>70.241601562499994</v>
      </c>
      <c r="K3911" s="98">
        <v>0</v>
      </c>
      <c r="L3911" s="98">
        <f t="shared" si="444"/>
        <v>373.36458021528193</v>
      </c>
      <c r="M3911" s="98">
        <f t="shared" si="439"/>
        <v>375.26081893949703</v>
      </c>
      <c r="N3911" s="98">
        <v>8726.9808797200512</v>
      </c>
      <c r="O3911" s="98">
        <v>7162.3691666666664</v>
      </c>
      <c r="P3911" s="98">
        <v>395.63185185185739</v>
      </c>
      <c r="Q3911" s="98">
        <v>22.267271636575462</v>
      </c>
      <c r="R3911" s="98">
        <f t="shared" si="441"/>
        <v>20.437049599853896</v>
      </c>
      <c r="S3911" s="98">
        <f t="shared" si="445"/>
        <v>1336.0362981945277</v>
      </c>
      <c r="T3911" s="101">
        <v>11.739747021757324</v>
      </c>
    </row>
    <row r="3912" spans="2:20" x14ac:dyDescent="0.2">
      <c r="B3912" s="100">
        <v>43823.791666666664</v>
      </c>
      <c r="C3912" s="98">
        <v>11.03284984436714</v>
      </c>
      <c r="D3912" s="98">
        <f t="shared" si="442"/>
        <v>9.6523797803609295</v>
      </c>
      <c r="E3912" s="98">
        <v>139.55305555555555</v>
      </c>
      <c r="F3912" s="98">
        <f t="shared" si="440"/>
        <v>108.05435173561064</v>
      </c>
      <c r="G3912" s="98">
        <v>118925.19351851198</v>
      </c>
      <c r="H3912" s="98">
        <v>18.409266493055554</v>
      </c>
      <c r="I3912" s="98">
        <v>22642.106944444444</v>
      </c>
      <c r="J3912" s="98">
        <f t="shared" si="443"/>
        <v>121.14378906249999</v>
      </c>
      <c r="K3912" s="98">
        <v>0</v>
      </c>
      <c r="L3912" s="98">
        <f t="shared" si="444"/>
        <v>376.45587074628304</v>
      </c>
      <c r="M3912" s="98">
        <f t="shared" si="439"/>
        <v>375.35364324762628</v>
      </c>
      <c r="N3912" s="98">
        <v>8676.6368933105477</v>
      </c>
      <c r="O3912" s="98">
        <v>7163.0733333333337</v>
      </c>
      <c r="P3912" s="98">
        <v>396.03027777777777</v>
      </c>
      <c r="Q3912" s="98">
        <v>19.574407031494712</v>
      </c>
      <c r="R3912" s="98">
        <f t="shared" si="441"/>
        <v>20.355876526292111</v>
      </c>
      <c r="S3912" s="98">
        <f t="shared" si="445"/>
        <v>1174.4644218896826</v>
      </c>
      <c r="T3912" s="101">
        <v>11.568040246609858</v>
      </c>
    </row>
    <row r="3913" spans="2:20" x14ac:dyDescent="0.2">
      <c r="B3913" s="100">
        <v>43823.833333333336</v>
      </c>
      <c r="C3913" s="98">
        <v>10.191693588362799</v>
      </c>
      <c r="D3913" s="98">
        <f t="shared" si="442"/>
        <v>9.620782254596536</v>
      </c>
      <c r="E3913" s="98">
        <v>84.232500000000002</v>
      </c>
      <c r="F3913" s="98">
        <f t="shared" si="440"/>
        <v>106.35962951338841</v>
      </c>
      <c r="G3913" s="98">
        <v>125589.56111111111</v>
      </c>
      <c r="H3913" s="98">
        <v>13.85082646122828</v>
      </c>
      <c r="I3913" s="98">
        <v>23657.484213889635</v>
      </c>
      <c r="J3913" s="98">
        <f t="shared" si="443"/>
        <v>70.381673538771722</v>
      </c>
      <c r="K3913" s="98">
        <v>0</v>
      </c>
      <c r="L3913" s="98">
        <f t="shared" si="444"/>
        <v>375.61897146354534</v>
      </c>
      <c r="M3913" s="98">
        <f t="shared" si="439"/>
        <v>375.32056867136339</v>
      </c>
      <c r="N3913" s="98">
        <v>8194.0650061035158</v>
      </c>
      <c r="O3913" s="98">
        <v>7160.2574999999997</v>
      </c>
      <c r="P3913" s="98">
        <v>395.76655555554561</v>
      </c>
      <c r="Q3913" s="98">
        <v>20.147584092000294</v>
      </c>
      <c r="R3913" s="98">
        <f t="shared" si="441"/>
        <v>20.396769260990784</v>
      </c>
      <c r="S3913" s="98">
        <f t="shared" si="445"/>
        <v>1208.8550455200177</v>
      </c>
      <c r="T3913" s="101">
        <v>11.190384807586669</v>
      </c>
    </row>
    <row r="3914" spans="2:20" x14ac:dyDescent="0.2">
      <c r="B3914" s="100">
        <v>43823.875</v>
      </c>
      <c r="C3914" s="98">
        <v>9.5522877810947513</v>
      </c>
      <c r="D3914" s="98">
        <f t="shared" si="442"/>
        <v>9.5715552106844193</v>
      </c>
      <c r="E3914" s="98">
        <v>126.73361111111112</v>
      </c>
      <c r="F3914" s="98">
        <f t="shared" si="440"/>
        <v>108.05432858746251</v>
      </c>
      <c r="G3914" s="98">
        <v>132067.15533333382</v>
      </c>
      <c r="H3914" s="98">
        <v>18.381325954861111</v>
      </c>
      <c r="I3914" s="98">
        <v>24662.897957343394</v>
      </c>
      <c r="J3914" s="98">
        <f t="shared" si="443"/>
        <v>108.35228515625001</v>
      </c>
      <c r="K3914" s="98">
        <v>0</v>
      </c>
      <c r="L3914" s="98">
        <f t="shared" si="444"/>
        <v>375.48223529040814</v>
      </c>
      <c r="M3914" s="98">
        <f t="shared" si="439"/>
        <v>375.39041226279892</v>
      </c>
      <c r="N3914" s="98">
        <v>7747.9129728190101</v>
      </c>
      <c r="O3914" s="98">
        <v>7161.0124999999998</v>
      </c>
      <c r="P3914" s="98">
        <v>396.06111111111113</v>
      </c>
      <c r="Q3914" s="98">
        <v>20.578875820702976</v>
      </c>
      <c r="R3914" s="98">
        <f t="shared" si="441"/>
        <v>20.335654450418339</v>
      </c>
      <c r="S3914" s="98">
        <f t="shared" si="445"/>
        <v>1234.7325492421785</v>
      </c>
      <c r="T3914" s="101">
        <v>10.352168870237655</v>
      </c>
    </row>
    <row r="3915" spans="2:20" x14ac:dyDescent="0.2">
      <c r="B3915" s="100">
        <v>43823.916666666664</v>
      </c>
      <c r="C3915" s="98">
        <v>9.1553583852450053</v>
      </c>
      <c r="D3915" s="98">
        <f t="shared" si="442"/>
        <v>9.5157834681054094</v>
      </c>
      <c r="E3915" s="98">
        <v>86.187777777777782</v>
      </c>
      <c r="F3915" s="98">
        <f t="shared" si="440"/>
        <v>106.63605312449954</v>
      </c>
      <c r="G3915" s="98">
        <v>138014.63333333333</v>
      </c>
      <c r="H3915" s="98">
        <v>17.055164930555556</v>
      </c>
      <c r="I3915" s="98">
        <v>25662.353055555555</v>
      </c>
      <c r="J3915" s="98">
        <f t="shared" si="443"/>
        <v>69.132612847222219</v>
      </c>
      <c r="K3915" s="98">
        <v>0</v>
      </c>
      <c r="L3915" s="98">
        <f t="shared" si="444"/>
        <v>376.28955819769016</v>
      </c>
      <c r="M3915" s="98">
        <f t="shared" si="439"/>
        <v>375.37601219328212</v>
      </c>
      <c r="N3915" s="98">
        <v>7439.9176106770838</v>
      </c>
      <c r="O3915" s="98">
        <v>7165.9408333333331</v>
      </c>
      <c r="P3915" s="98">
        <v>395.92574074074628</v>
      </c>
      <c r="Q3915" s="98">
        <v>19.636182543056137</v>
      </c>
      <c r="R3915" s="98">
        <f t="shared" si="441"/>
        <v>20.351983532281064</v>
      </c>
      <c r="S3915" s="98">
        <f t="shared" si="445"/>
        <v>1178.1709525833683</v>
      </c>
      <c r="T3915" s="101">
        <v>9.9148379248493512</v>
      </c>
    </row>
    <row r="3916" spans="2:20" x14ac:dyDescent="0.2">
      <c r="B3916" s="100">
        <v>43823.958333333336</v>
      </c>
      <c r="C3916" s="98">
        <v>9.0013694135347997</v>
      </c>
      <c r="D3916" s="98">
        <f t="shared" si="442"/>
        <v>9.4624158803028227</v>
      </c>
      <c r="E3916" s="98">
        <v>118.10222222222222</v>
      </c>
      <c r="F3916" s="98">
        <f t="shared" si="440"/>
        <v>106.97776503527426</v>
      </c>
      <c r="G3916" s="98">
        <v>145242.42790404081</v>
      </c>
      <c r="H3916" s="98">
        <v>15.098339843750001</v>
      </c>
      <c r="I3916" s="98">
        <v>26682.485000000001</v>
      </c>
      <c r="J3916" s="98">
        <f t="shared" si="443"/>
        <v>103.00388237847223</v>
      </c>
      <c r="K3916" s="98">
        <v>0</v>
      </c>
      <c r="L3916" s="98">
        <f t="shared" si="444"/>
        <v>373.37023067397791</v>
      </c>
      <c r="M3916" s="98">
        <f t="shared" si="439"/>
        <v>375.35914223203105</v>
      </c>
      <c r="N3916" s="98">
        <v>7376.2281131998698</v>
      </c>
      <c r="O3916" s="98">
        <v>7164.038333333333</v>
      </c>
      <c r="P3916" s="98">
        <v>395.48731481479274</v>
      </c>
      <c r="Q3916" s="98">
        <v>22.117084140814839</v>
      </c>
      <c r="R3916" s="98">
        <f t="shared" si="441"/>
        <v>20.366672423572183</v>
      </c>
      <c r="S3916" s="98">
        <f t="shared" si="445"/>
        <v>1327.0250484488904</v>
      </c>
      <c r="T3916" s="101">
        <v>9.5872420384191592</v>
      </c>
    </row>
    <row r="3917" spans="2:20" x14ac:dyDescent="0.2">
      <c r="B3917" s="100">
        <v>43824</v>
      </c>
      <c r="C3917" s="98">
        <v>8.8327093168036992</v>
      </c>
      <c r="D3917" s="98">
        <f t="shared" si="442"/>
        <v>9.4159540236657211</v>
      </c>
      <c r="E3917" s="98">
        <v>105.36777777777777</v>
      </c>
      <c r="F3917" s="98">
        <f t="shared" si="440"/>
        <v>107.86423494268168</v>
      </c>
      <c r="G3917" s="98">
        <v>150522.34574574631</v>
      </c>
      <c r="H3917" s="98">
        <v>18.328710937499999</v>
      </c>
      <c r="I3917" s="98">
        <v>27678.339793649084</v>
      </c>
      <c r="J3917" s="98">
        <f t="shared" si="443"/>
        <v>87.039066840277769</v>
      </c>
      <c r="K3917" s="98">
        <v>0</v>
      </c>
      <c r="L3917" s="98">
        <f t="shared" si="444"/>
        <v>377.17474232816448</v>
      </c>
      <c r="M3917" s="98">
        <f t="shared" si="439"/>
        <v>375.35973636799491</v>
      </c>
      <c r="N3917" s="98">
        <v>7267.4026082356768</v>
      </c>
      <c r="O3917" s="98">
        <v>7163.4516666666668</v>
      </c>
      <c r="P3917" s="98">
        <v>395.69138888888887</v>
      </c>
      <c r="Q3917" s="98">
        <v>18.516646560724411</v>
      </c>
      <c r="R3917" s="98">
        <f t="shared" si="441"/>
        <v>20.372505756743916</v>
      </c>
      <c r="S3917" s="98">
        <f t="shared" si="445"/>
        <v>1110.9987936434645</v>
      </c>
      <c r="T3917" s="101">
        <v>9.4985852044249057</v>
      </c>
    </row>
    <row r="3918" spans="2:20" x14ac:dyDescent="0.2">
      <c r="B3918" s="100">
        <v>43824.041666666664</v>
      </c>
      <c r="C3918" s="98">
        <v>8.2547049651481856</v>
      </c>
      <c r="D3918" s="98">
        <f t="shared" si="442"/>
        <v>9.3797513187728701</v>
      </c>
      <c r="E3918" s="98">
        <v>87.206018518606825</v>
      </c>
      <c r="F3918" s="98">
        <f t="shared" si="440"/>
        <v>105.6477573192288</v>
      </c>
      <c r="G3918" s="98">
        <v>4873.8999999999996</v>
      </c>
      <c r="H3918" s="98">
        <v>14.283539496527778</v>
      </c>
      <c r="I3918" s="98">
        <v>554.6633333333333</v>
      </c>
      <c r="J3918" s="98">
        <f t="shared" si="443"/>
        <v>72.922479022079045</v>
      </c>
      <c r="K3918" s="98">
        <v>0</v>
      </c>
      <c r="L3918" s="98">
        <f t="shared" si="444"/>
        <v>372.93620511771906</v>
      </c>
      <c r="M3918" s="98">
        <f t="shared" si="439"/>
        <v>375.36602947739539</v>
      </c>
      <c r="N3918" s="98">
        <v>6916.0072367350258</v>
      </c>
      <c r="O3918" s="98">
        <v>7166.4641666666666</v>
      </c>
      <c r="P3918" s="98">
        <v>396.00749999999999</v>
      </c>
      <c r="Q3918" s="98">
        <v>23.071294882280959</v>
      </c>
      <c r="R3918" s="98">
        <f t="shared" si="441"/>
        <v>20.362252599332457</v>
      </c>
      <c r="S3918" s="98">
        <f t="shared" si="445"/>
        <v>1384.2776929368576</v>
      </c>
      <c r="T3918" s="101">
        <v>9.1550489444490974</v>
      </c>
    </row>
    <row r="3919" spans="2:20" x14ac:dyDescent="0.2">
      <c r="B3919" s="100">
        <v>43824.083333333336</v>
      </c>
      <c r="C3919" s="98">
        <v>7.5554528248951671</v>
      </c>
      <c r="D3919" s="98">
        <f t="shared" si="442"/>
        <v>9.3647960887072639</v>
      </c>
      <c r="E3919" s="98">
        <v>137.75430555555556</v>
      </c>
      <c r="F3919" s="98">
        <f t="shared" si="440"/>
        <v>107.62263579145103</v>
      </c>
      <c r="G3919" s="98">
        <v>8869.8081871355898</v>
      </c>
      <c r="H3919" s="98">
        <v>17.955924479166665</v>
      </c>
      <c r="I3919" s="98">
        <v>1455.7916874999305</v>
      </c>
      <c r="J3919" s="98">
        <f t="shared" si="443"/>
        <v>119.79838107638889</v>
      </c>
      <c r="K3919" s="98">
        <v>0</v>
      </c>
      <c r="L3919" s="98">
        <f t="shared" si="444"/>
        <v>377.4845946617217</v>
      </c>
      <c r="M3919" s="98">
        <f t="shared" si="439"/>
        <v>375.35561823066968</v>
      </c>
      <c r="N3919" s="98">
        <v>6381.8436271158853</v>
      </c>
      <c r="O3919" s="98">
        <v>7157.5341666666664</v>
      </c>
      <c r="P3919" s="98">
        <v>395.48037037036482</v>
      </c>
      <c r="Q3919" s="98">
        <v>17.995775708643098</v>
      </c>
      <c r="R3919" s="98">
        <f t="shared" si="441"/>
        <v>20.37498830593454</v>
      </c>
      <c r="S3919" s="98">
        <f t="shared" si="445"/>
        <v>1079.7465425185858</v>
      </c>
      <c r="T3919" s="101">
        <v>8.4600139407316846</v>
      </c>
    </row>
    <row r="3920" spans="2:20" x14ac:dyDescent="0.2">
      <c r="B3920" s="100">
        <v>43824.125</v>
      </c>
      <c r="C3920" s="98">
        <v>6.6613437750309501</v>
      </c>
      <c r="D3920" s="98">
        <f t="shared" si="442"/>
        <v>9.3579533416557421</v>
      </c>
      <c r="E3920" s="98">
        <v>58.042361111111113</v>
      </c>
      <c r="F3920" s="98">
        <f t="shared" si="440"/>
        <v>104.65081866182139</v>
      </c>
      <c r="G3920" s="98">
        <v>14653.340425532395</v>
      </c>
      <c r="H3920" s="98">
        <v>18.426844618055554</v>
      </c>
      <c r="I3920" s="98">
        <v>2456.1641666666665</v>
      </c>
      <c r="J3920" s="98">
        <f t="shared" si="443"/>
        <v>39.615516493055559</v>
      </c>
      <c r="K3920" s="98">
        <v>0</v>
      </c>
      <c r="L3920" s="98">
        <f t="shared" si="444"/>
        <v>374.55010795394787</v>
      </c>
      <c r="M3920" s="98">
        <f t="shared" si="439"/>
        <v>375.4184381571103</v>
      </c>
      <c r="N3920" s="98">
        <v>5862.4360282389325</v>
      </c>
      <c r="O3920" s="98">
        <v>7154.69</v>
      </c>
      <c r="P3920" s="98">
        <v>395.57973379629561</v>
      </c>
      <c r="Q3920" s="98">
        <v>21.029625842347741</v>
      </c>
      <c r="R3920" s="98">
        <f t="shared" si="441"/>
        <v>20.310154972858079</v>
      </c>
      <c r="S3920" s="98">
        <f t="shared" si="445"/>
        <v>1261.7775505408645</v>
      </c>
      <c r="T3920" s="101">
        <v>7.6321314489841461</v>
      </c>
    </row>
    <row r="3921" spans="2:20" x14ac:dyDescent="0.2">
      <c r="B3921" s="100">
        <v>43824.166666666664</v>
      </c>
      <c r="C3921" s="98">
        <v>5.9734513709911452</v>
      </c>
      <c r="D3921" s="98">
        <f t="shared" si="442"/>
        <v>9.3503159437796732</v>
      </c>
      <c r="E3921" s="98">
        <v>122.74166666666666</v>
      </c>
      <c r="F3921" s="98">
        <f t="shared" si="440"/>
        <v>106.41034412478434</v>
      </c>
      <c r="G3921" s="98">
        <v>20333.344444444443</v>
      </c>
      <c r="H3921" s="98">
        <v>13.906608072916667</v>
      </c>
      <c r="I3921" s="98">
        <v>3471.6723333334548</v>
      </c>
      <c r="J3921" s="98">
        <f t="shared" si="443"/>
        <v>108.83505859374999</v>
      </c>
      <c r="K3921" s="98">
        <v>0</v>
      </c>
      <c r="L3921" s="98">
        <f t="shared" si="444"/>
        <v>375.37160493391258</v>
      </c>
      <c r="M3921" s="98">
        <f t="shared" si="439"/>
        <v>375.4461176199581</v>
      </c>
      <c r="N3921" s="98">
        <v>5341.762598063151</v>
      </c>
      <c r="O3921" s="98">
        <v>7155.7016666666668</v>
      </c>
      <c r="P3921" s="98">
        <v>395.85987654321724</v>
      </c>
      <c r="Q3921" s="98">
        <v>20.488271609304679</v>
      </c>
      <c r="R3921" s="98">
        <f t="shared" si="441"/>
        <v>20.292493514125798</v>
      </c>
      <c r="S3921" s="98">
        <f t="shared" si="445"/>
        <v>1229.2962965582808</v>
      </c>
      <c r="T3921" s="101">
        <v>6.9063136188988574</v>
      </c>
    </row>
    <row r="3922" spans="2:20" x14ac:dyDescent="0.2">
      <c r="B3922" s="100">
        <v>43824.208333333336</v>
      </c>
      <c r="C3922" s="98">
        <v>5.4987134293553472</v>
      </c>
      <c r="D3922" s="98">
        <f t="shared" si="442"/>
        <v>9.3377782523214261</v>
      </c>
      <c r="E3922" s="98">
        <v>79.31</v>
      </c>
      <c r="F3922" s="98">
        <f t="shared" si="440"/>
        <v>104.63679915123923</v>
      </c>
      <c r="G3922" s="98">
        <v>25978.488888888889</v>
      </c>
      <c r="H3922" s="98">
        <v>18.417057291666666</v>
      </c>
      <c r="I3922" s="98">
        <v>4490.4893373024133</v>
      </c>
      <c r="J3922" s="98">
        <f t="shared" si="443"/>
        <v>60.892942708333337</v>
      </c>
      <c r="K3922" s="98">
        <v>0</v>
      </c>
      <c r="L3922" s="98">
        <f t="shared" si="444"/>
        <v>375.86083253147285</v>
      </c>
      <c r="M3922" s="98">
        <f t="shared" si="439"/>
        <v>375.37854233586171</v>
      </c>
      <c r="N3922" s="98">
        <v>5048.1073726399736</v>
      </c>
      <c r="O3922" s="98">
        <v>7155.6991666666663</v>
      </c>
      <c r="P3922" s="98">
        <v>395.9425</v>
      </c>
      <c r="Q3922" s="98">
        <v>20.081667468527126</v>
      </c>
      <c r="R3922" s="98">
        <f t="shared" si="441"/>
        <v>20.369482378468863</v>
      </c>
      <c r="S3922" s="98">
        <f t="shared" si="445"/>
        <v>1204.9000481116275</v>
      </c>
      <c r="T3922" s="101">
        <v>6.3663588612200694</v>
      </c>
    </row>
    <row r="3923" spans="2:20" x14ac:dyDescent="0.2">
      <c r="B3923" s="100">
        <v>43824.25</v>
      </c>
      <c r="C3923" s="98">
        <v>5.2932794146184134</v>
      </c>
      <c r="D3923" s="98">
        <f t="shared" si="442"/>
        <v>9.3231550614989303</v>
      </c>
      <c r="E3923" s="98">
        <v>117.56490740739638</v>
      </c>
      <c r="F3923" s="98">
        <f t="shared" si="440"/>
        <v>105.21493958333775</v>
      </c>
      <c r="G3923" s="98">
        <v>33043.454526749185</v>
      </c>
      <c r="H3923" s="98">
        <v>18.971126302083334</v>
      </c>
      <c r="I3923" s="98">
        <v>5501.3955555555558</v>
      </c>
      <c r="J3923" s="98">
        <f t="shared" si="443"/>
        <v>98.593781105313042</v>
      </c>
      <c r="K3923" s="98">
        <v>0</v>
      </c>
      <c r="L3923" s="98">
        <f t="shared" si="444"/>
        <v>376.11611038044509</v>
      </c>
      <c r="M3923" s="98">
        <f t="shared" si="439"/>
        <v>375.46294270612179</v>
      </c>
      <c r="N3923" s="98">
        <v>4955.4121993001299</v>
      </c>
      <c r="O3923" s="98">
        <v>7158.8450000000003</v>
      </c>
      <c r="P3923" s="98">
        <v>395.68402777777777</v>
      </c>
      <c r="Q3923" s="98">
        <v>19.567917397332689</v>
      </c>
      <c r="R3923" s="98">
        <f t="shared" si="441"/>
        <v>20.269181159435885</v>
      </c>
      <c r="S3923" s="98">
        <f t="shared" si="445"/>
        <v>1174.0750438399614</v>
      </c>
      <c r="T3923" s="101">
        <v>6.0588797153554497</v>
      </c>
    </row>
    <row r="3924" spans="2:20" x14ac:dyDescent="0.2">
      <c r="B3924" s="100">
        <v>43824.291666666664</v>
      </c>
      <c r="C3924" s="98">
        <v>5.3249745498763188</v>
      </c>
      <c r="D3924" s="98">
        <f t="shared" si="442"/>
        <v>9.3026530904127878</v>
      </c>
      <c r="E3924" s="98">
        <v>109.09996031744613</v>
      </c>
      <c r="F3924" s="98">
        <f t="shared" si="440"/>
        <v>106.073062929898</v>
      </c>
      <c r="G3924" s="98">
        <v>38497.228360212779</v>
      </c>
      <c r="H3924" s="98">
        <v>14.290266927083334</v>
      </c>
      <c r="I3924" s="98">
        <v>6553.9821592590542</v>
      </c>
      <c r="J3924" s="98">
        <f t="shared" si="443"/>
        <v>94.809693390362796</v>
      </c>
      <c r="K3924" s="98">
        <v>0</v>
      </c>
      <c r="L3924" s="98">
        <f t="shared" si="444"/>
        <v>374.23498138783395</v>
      </c>
      <c r="M3924" s="98">
        <f t="shared" si="439"/>
        <v>375.33426763355163</v>
      </c>
      <c r="N3924" s="98">
        <v>4916.5872847493492</v>
      </c>
      <c r="O3924" s="98">
        <v>7160.6541666666662</v>
      </c>
      <c r="P3924" s="98">
        <v>395.6578549382877</v>
      </c>
      <c r="Q3924" s="98">
        <v>21.42287355045374</v>
      </c>
      <c r="R3924" s="98">
        <f t="shared" si="441"/>
        <v>20.395475187768088</v>
      </c>
      <c r="S3924" s="98">
        <f t="shared" si="445"/>
        <v>1285.3724130272244</v>
      </c>
      <c r="T3924" s="101">
        <v>6.0301959670272964</v>
      </c>
    </row>
    <row r="3925" spans="2:20" x14ac:dyDescent="0.2">
      <c r="B3925" s="100">
        <v>43824.333333333336</v>
      </c>
      <c r="C3925" s="98">
        <v>5.6699246626776745</v>
      </c>
      <c r="D3925" s="98">
        <f t="shared" si="442"/>
        <v>9.2764015044469321</v>
      </c>
      <c r="E3925" s="98">
        <v>88.947500000000005</v>
      </c>
      <c r="F3925" s="98">
        <f t="shared" si="440"/>
        <v>104.00948654100911</v>
      </c>
      <c r="G3925" s="98">
        <v>45934.890189128455</v>
      </c>
      <c r="H3925" s="98">
        <v>19.099110243055556</v>
      </c>
      <c r="I3925" s="98">
        <v>7595.864551432961</v>
      </c>
      <c r="J3925" s="98">
        <f t="shared" si="443"/>
        <v>69.848389756944442</v>
      </c>
      <c r="K3925" s="98">
        <v>0</v>
      </c>
      <c r="L3925" s="98">
        <f t="shared" si="444"/>
        <v>377.98288929595583</v>
      </c>
      <c r="M3925" s="98">
        <f t="shared" si="439"/>
        <v>375.56015030711006</v>
      </c>
      <c r="N3925" s="98">
        <v>5144.889359944661</v>
      </c>
      <c r="O3925" s="98">
        <v>7158.251666666667</v>
      </c>
      <c r="P3925" s="98">
        <v>396.25666666666666</v>
      </c>
      <c r="Q3925" s="98">
        <v>18.273777370710807</v>
      </c>
      <c r="R3925" s="98">
        <f t="shared" si="441"/>
        <v>20.195425075938115</v>
      </c>
      <c r="S3925" s="98">
        <f t="shared" si="445"/>
        <v>1096.4266422426483</v>
      </c>
      <c r="T3925" s="101">
        <v>6.2442312389832093</v>
      </c>
    </row>
    <row r="3926" spans="2:20" x14ac:dyDescent="0.2">
      <c r="B3926" s="100">
        <v>43824.375</v>
      </c>
      <c r="C3926" s="98">
        <v>6.7183015369982204</v>
      </c>
      <c r="D3926" s="98">
        <f t="shared" si="442"/>
        <v>9.2386700220845572</v>
      </c>
      <c r="E3926" s="98">
        <v>135.79055555555556</v>
      </c>
      <c r="F3926" s="98">
        <f t="shared" si="440"/>
        <v>105.85924117063819</v>
      </c>
      <c r="G3926" s="98">
        <v>51114.860162601733</v>
      </c>
      <c r="H3926" s="98">
        <v>17.743229166666666</v>
      </c>
      <c r="I3926" s="98">
        <v>8636.190833333334</v>
      </c>
      <c r="J3926" s="98">
        <f t="shared" si="443"/>
        <v>118.04732638888889</v>
      </c>
      <c r="K3926" s="98">
        <v>0</v>
      </c>
      <c r="L3926" s="98">
        <f t="shared" si="444"/>
        <v>373.13874908157311</v>
      </c>
      <c r="M3926" s="98">
        <f t="shared" si="439"/>
        <v>375.3910839402588</v>
      </c>
      <c r="N3926" s="98">
        <v>5735.2197757975264</v>
      </c>
      <c r="O3926" s="98">
        <v>7157.5524999999998</v>
      </c>
      <c r="P3926" s="98">
        <v>395.69722222222219</v>
      </c>
      <c r="Q3926" s="98">
        <v>22.558473140649085</v>
      </c>
      <c r="R3926" s="98">
        <f t="shared" si="441"/>
        <v>20.359562816246033</v>
      </c>
      <c r="S3926" s="98">
        <f t="shared" si="445"/>
        <v>1353.5083884389451</v>
      </c>
      <c r="T3926" s="101">
        <v>6.8670548498801267</v>
      </c>
    </row>
    <row r="3927" spans="2:20" x14ac:dyDescent="0.2">
      <c r="B3927" s="100">
        <v>43824.416666666664</v>
      </c>
      <c r="C3927" s="98">
        <v>8.502282057241537</v>
      </c>
      <c r="D3927" s="98">
        <f t="shared" si="442"/>
        <v>9.17984466231586</v>
      </c>
      <c r="E3927" s="98">
        <v>83.336111111111109</v>
      </c>
      <c r="F3927" s="98">
        <f t="shared" si="440"/>
        <v>104.27671802249004</v>
      </c>
      <c r="G3927" s="98">
        <v>57945.015633075767</v>
      </c>
      <c r="H3927" s="98">
        <v>15.836295572916667</v>
      </c>
      <c r="I3927" s="98">
        <v>9700.7316666666666</v>
      </c>
      <c r="J3927" s="98">
        <f t="shared" si="443"/>
        <v>67.49981553819444</v>
      </c>
      <c r="K3927" s="98">
        <v>0</v>
      </c>
      <c r="L3927" s="98">
        <f t="shared" si="444"/>
        <v>378.85043685123327</v>
      </c>
      <c r="M3927" s="98">
        <f t="shared" si="439"/>
        <v>375.54875910213951</v>
      </c>
      <c r="N3927" s="98">
        <v>6933.6927567545572</v>
      </c>
      <c r="O3927" s="98">
        <v>7160.3933333333334</v>
      </c>
      <c r="P3927" s="98">
        <v>395.97416666666669</v>
      </c>
      <c r="Q3927" s="98">
        <v>17.123729815433421</v>
      </c>
      <c r="R3927" s="98">
        <f t="shared" si="441"/>
        <v>20.216416975351944</v>
      </c>
      <c r="S3927" s="98">
        <f t="shared" si="445"/>
        <v>1027.4237889260053</v>
      </c>
      <c r="T3927" s="101">
        <v>8.3479564102917596</v>
      </c>
    </row>
    <row r="3928" spans="2:20" x14ac:dyDescent="0.2">
      <c r="B3928" s="100">
        <v>43824.458333333336</v>
      </c>
      <c r="C3928" s="98">
        <v>10.215397477697115</v>
      </c>
      <c r="D3928" s="98">
        <f t="shared" si="442"/>
        <v>9.1054811891381835</v>
      </c>
      <c r="E3928" s="98">
        <v>121.75749999999999</v>
      </c>
      <c r="F3928" s="98">
        <f t="shared" si="440"/>
        <v>106.21877820767524</v>
      </c>
      <c r="G3928" s="98">
        <v>64116.272175926475</v>
      </c>
      <c r="H3928" s="98">
        <v>18.947482638888889</v>
      </c>
      <c r="I3928" s="98">
        <v>10738.214452267621</v>
      </c>
      <c r="J3928" s="98">
        <f t="shared" si="443"/>
        <v>102.81001736111111</v>
      </c>
      <c r="K3928" s="98">
        <v>0</v>
      </c>
      <c r="L3928" s="98">
        <f t="shared" si="444"/>
        <v>372.68525137322644</v>
      </c>
      <c r="M3928" s="98">
        <f t="shared" si="439"/>
        <v>375.43746578804166</v>
      </c>
      <c r="N3928" s="98">
        <v>8118.6574922688806</v>
      </c>
      <c r="O3928" s="98">
        <v>7163.7775000000001</v>
      </c>
      <c r="P3928" s="98">
        <v>396.0608148148159</v>
      </c>
      <c r="Q3928" s="98">
        <v>23.375563441589474</v>
      </c>
      <c r="R3928" s="98">
        <f t="shared" si="441"/>
        <v>20.339376184511654</v>
      </c>
      <c r="S3928" s="98">
        <f t="shared" si="445"/>
        <v>1402.5338064953685</v>
      </c>
      <c r="T3928" s="101">
        <v>10.159444892259652</v>
      </c>
    </row>
    <row r="3929" spans="2:20" x14ac:dyDescent="0.2">
      <c r="B3929" s="100">
        <v>43824.5</v>
      </c>
      <c r="C3929" s="98">
        <v>10.888118393185627</v>
      </c>
      <c r="D3929" s="98">
        <f t="shared" si="442"/>
        <v>9.0149503071473145</v>
      </c>
      <c r="E3929" s="98">
        <v>80.307222222222222</v>
      </c>
      <c r="F3929" s="98">
        <f t="shared" si="440"/>
        <v>104.8819147817493</v>
      </c>
      <c r="G3929" s="98">
        <v>69948.433333333334</v>
      </c>
      <c r="H3929" s="98">
        <v>14.64275173611111</v>
      </c>
      <c r="I3929" s="98">
        <v>11773.112325925886</v>
      </c>
      <c r="J3929" s="98">
        <f t="shared" si="443"/>
        <v>65.664470486111114</v>
      </c>
      <c r="K3929" s="98">
        <v>0</v>
      </c>
      <c r="L3929" s="98">
        <f t="shared" si="444"/>
        <v>377.74109846063993</v>
      </c>
      <c r="M3929" s="98">
        <f t="shared" si="439"/>
        <v>375.54781164970655</v>
      </c>
      <c r="N3929" s="98">
        <v>8560.7226879882819</v>
      </c>
      <c r="O3929" s="98">
        <v>7163.586666666667</v>
      </c>
      <c r="P3929" s="98">
        <v>396.29392473113825</v>
      </c>
      <c r="Q3929" s="98">
        <v>18.552826270498336</v>
      </c>
      <c r="R3929" s="98">
        <f t="shared" si="441"/>
        <v>20.240362834793032</v>
      </c>
      <c r="S3929" s="98">
        <f t="shared" si="445"/>
        <v>1113.1695762299003</v>
      </c>
      <c r="T3929" s="101">
        <v>11.156483705404034</v>
      </c>
    </row>
    <row r="3930" spans="2:20" x14ac:dyDescent="0.2">
      <c r="B3930" s="100">
        <v>43824.541666666664</v>
      </c>
      <c r="C3930" s="98">
        <v>10.997322062518862</v>
      </c>
      <c r="D3930" s="98">
        <f t="shared" si="442"/>
        <v>8.9375053638922974</v>
      </c>
      <c r="E3930" s="98">
        <v>130.83583333333334</v>
      </c>
      <c r="F3930" s="98">
        <f t="shared" si="440"/>
        <v>106.65083067681013</v>
      </c>
      <c r="G3930" s="98">
        <v>76669.258380413579</v>
      </c>
      <c r="H3930" s="98">
        <v>18.555593532986112</v>
      </c>
      <c r="I3930" s="98">
        <v>12825.510602669716</v>
      </c>
      <c r="J3930" s="98">
        <f t="shared" si="443"/>
        <v>112.28023980034723</v>
      </c>
      <c r="K3930" s="98">
        <v>0</v>
      </c>
      <c r="L3930" s="98">
        <f t="shared" si="444"/>
        <v>374.99471681288958</v>
      </c>
      <c r="M3930" s="98">
        <f t="shared" si="439"/>
        <v>375.46635708081544</v>
      </c>
      <c r="N3930" s="98">
        <v>8615.1173575846351</v>
      </c>
      <c r="O3930" s="98">
        <v>7166.6783333333333</v>
      </c>
      <c r="P3930" s="98">
        <v>395.65842592590383</v>
      </c>
      <c r="Q3930" s="98">
        <v>20.663709113014242</v>
      </c>
      <c r="R3930" s="98">
        <f t="shared" si="441"/>
        <v>20.314545027139683</v>
      </c>
      <c r="S3930" s="98">
        <f t="shared" si="445"/>
        <v>1239.8225467808545</v>
      </c>
      <c r="T3930" s="101">
        <v>11.485373379271898</v>
      </c>
    </row>
    <row r="3931" spans="2:20" x14ac:dyDescent="0.2">
      <c r="B3931" s="100">
        <v>43824.583333333336</v>
      </c>
      <c r="C3931" s="98">
        <v>10.968140683703952</v>
      </c>
      <c r="D3931" s="98">
        <f t="shared" si="442"/>
        <v>8.8700453788929536</v>
      </c>
      <c r="E3931" s="98">
        <v>85.468425925903844</v>
      </c>
      <c r="F3931" s="98">
        <f t="shared" si="440"/>
        <v>104.9602442570561</v>
      </c>
      <c r="G3931" s="98">
        <v>83793.59852941116</v>
      </c>
      <c r="H3931" s="98">
        <v>19.094455295138889</v>
      </c>
      <c r="I3931" s="98">
        <v>13860.08138888889</v>
      </c>
      <c r="J3931" s="98">
        <f t="shared" si="443"/>
        <v>66.373970630764958</v>
      </c>
      <c r="K3931" s="98">
        <v>0</v>
      </c>
      <c r="L3931" s="98">
        <f t="shared" si="444"/>
        <v>375.7468603000562</v>
      </c>
      <c r="M3931" s="98">
        <f t="shared" ref="M3931:M3994" si="446">AVERAGE(L3908:L3931)</f>
        <v>375.54068003552129</v>
      </c>
      <c r="N3931" s="98">
        <v>8669.9821948242188</v>
      </c>
      <c r="O3931" s="98">
        <v>7165.9825000000001</v>
      </c>
      <c r="P3931" s="98">
        <v>395.66916666665009</v>
      </c>
      <c r="Q3931" s="98">
        <v>19.922306366593887</v>
      </c>
      <c r="R3931" s="98">
        <f t="shared" si="441"/>
        <v>20.238039532751088</v>
      </c>
      <c r="S3931" s="98">
        <f t="shared" si="445"/>
        <v>1195.3383819956332</v>
      </c>
      <c r="T3931" s="101">
        <v>11.442521257437766</v>
      </c>
    </row>
    <row r="3932" spans="2:20" x14ac:dyDescent="0.2">
      <c r="B3932" s="100">
        <v>43824.625</v>
      </c>
      <c r="C3932" s="98">
        <v>10.558751775529883</v>
      </c>
      <c r="D3932" s="98">
        <f t="shared" si="442"/>
        <v>8.8069111821067878</v>
      </c>
      <c r="E3932" s="98">
        <v>137.32481481485897</v>
      </c>
      <c r="F3932" s="98">
        <f t="shared" si="440"/>
        <v>106.89659070767523</v>
      </c>
      <c r="G3932" s="98">
        <v>89599.828917380437</v>
      </c>
      <c r="H3932" s="98">
        <v>14.424728732638888</v>
      </c>
      <c r="I3932" s="98">
        <v>14911.540544444257</v>
      </c>
      <c r="J3932" s="98">
        <f t="shared" si="443"/>
        <v>122.90008608222008</v>
      </c>
      <c r="K3932" s="98">
        <v>0</v>
      </c>
      <c r="L3932" s="98">
        <f t="shared" si="444"/>
        <v>376.29749233335673</v>
      </c>
      <c r="M3932" s="98">
        <f t="shared" si="446"/>
        <v>375.54260499687922</v>
      </c>
      <c r="N3932" s="98">
        <v>8375.8748453776043</v>
      </c>
      <c r="O3932" s="98">
        <v>7164.8249999999998</v>
      </c>
      <c r="P3932" s="98">
        <v>395.71722222222223</v>
      </c>
      <c r="Q3932" s="98">
        <v>19.419729888865518</v>
      </c>
      <c r="R3932" s="98">
        <f t="shared" si="441"/>
        <v>20.253714880033261</v>
      </c>
      <c r="S3932" s="98">
        <f t="shared" si="445"/>
        <v>1165.1837933319312</v>
      </c>
      <c r="T3932" s="101">
        <v>11.235976593712985</v>
      </c>
    </row>
    <row r="3933" spans="2:20" x14ac:dyDescent="0.2">
      <c r="B3933" s="100">
        <v>43824.666666666664</v>
      </c>
      <c r="C3933" s="98">
        <v>10.132554303134352</v>
      </c>
      <c r="D3933" s="98">
        <f t="shared" si="442"/>
        <v>8.7371434920317732</v>
      </c>
      <c r="E3933" s="98">
        <v>87.548148148126074</v>
      </c>
      <c r="F3933" s="98">
        <f t="shared" ref="F3933:F3996" si="447">AVERAGE(E3910:E3933)</f>
        <v>105.4024047508842</v>
      </c>
      <c r="G3933" s="98">
        <v>96136.85938155069</v>
      </c>
      <c r="H3933" s="98">
        <v>18.984288194444446</v>
      </c>
      <c r="I3933" s="98">
        <v>15966.712195122109</v>
      </c>
      <c r="J3933" s="98">
        <f t="shared" si="443"/>
        <v>68.563859953681629</v>
      </c>
      <c r="K3933" s="98">
        <v>0</v>
      </c>
      <c r="L3933" s="98">
        <f t="shared" si="444"/>
        <v>374.90666812689767</v>
      </c>
      <c r="M3933" s="98">
        <f t="shared" si="446"/>
        <v>375.6087370376336</v>
      </c>
      <c r="N3933" s="98">
        <v>8112.0751513671876</v>
      </c>
      <c r="O3933" s="98">
        <v>7161.4624999999996</v>
      </c>
      <c r="P3933" s="98">
        <v>395.52898148147597</v>
      </c>
      <c r="Q3933" s="98">
        <v>20.622313354578282</v>
      </c>
      <c r="R3933" s="98">
        <f t="shared" ref="R3933:R3996" si="448">AVERAGE(Q3910:Q3933)</f>
        <v>20.178859845451495</v>
      </c>
      <c r="S3933" s="98">
        <f t="shared" si="445"/>
        <v>1237.3388012746968</v>
      </c>
      <c r="T3933" s="101">
        <v>10.825617811414931</v>
      </c>
    </row>
    <row r="3934" spans="2:20" x14ac:dyDescent="0.2">
      <c r="B3934" s="100">
        <v>43824.708333333336</v>
      </c>
      <c r="C3934" s="98">
        <v>9.9550606300877149</v>
      </c>
      <c r="D3934" s="98">
        <f t="shared" si="442"/>
        <v>8.6705764648389501</v>
      </c>
      <c r="E3934" s="98">
        <v>119.11972222222222</v>
      </c>
      <c r="F3934" s="98">
        <f t="shared" si="447"/>
        <v>105.45885637125484</v>
      </c>
      <c r="G3934" s="98">
        <v>102601.36597222222</v>
      </c>
      <c r="H3934" s="98">
        <v>18.825520833333332</v>
      </c>
      <c r="I3934" s="98">
        <v>16993.101388888888</v>
      </c>
      <c r="J3934" s="98">
        <f t="shared" si="443"/>
        <v>100.29420138888889</v>
      </c>
      <c r="K3934" s="98">
        <v>0</v>
      </c>
      <c r="L3934" s="98">
        <f t="shared" si="444"/>
        <v>377.03916926652397</v>
      </c>
      <c r="M3934" s="98">
        <f t="shared" si="446"/>
        <v>375.57058157436478</v>
      </c>
      <c r="N3934" s="98">
        <v>8010.5914733886721</v>
      </c>
      <c r="O3934" s="98">
        <v>7163.0649999999996</v>
      </c>
      <c r="P3934" s="98">
        <v>395.4423148147265</v>
      </c>
      <c r="Q3934" s="98">
        <v>18.403145548202513</v>
      </c>
      <c r="R3934" s="98">
        <f t="shared" si="448"/>
        <v>20.225460524766437</v>
      </c>
      <c r="S3934" s="98">
        <f t="shared" si="445"/>
        <v>1104.1887328921507</v>
      </c>
      <c r="T3934" s="101">
        <v>10.601573563773806</v>
      </c>
    </row>
    <row r="3935" spans="2:20" x14ac:dyDescent="0.2">
      <c r="B3935" s="100">
        <v>43824.75</v>
      </c>
      <c r="C3935" s="98">
        <v>9.835885916221887</v>
      </c>
      <c r="D3935" s="98">
        <f t="shared" si="442"/>
        <v>8.6154136732633564</v>
      </c>
      <c r="E3935" s="98">
        <v>83.389722222222218</v>
      </c>
      <c r="F3935" s="98">
        <f t="shared" si="447"/>
        <v>105.23840498236594</v>
      </c>
      <c r="G3935" s="98">
        <v>108264.46388888889</v>
      </c>
      <c r="H3935" s="98">
        <v>14.17685546875</v>
      </c>
      <c r="I3935" s="98">
        <v>18033.994299999449</v>
      </c>
      <c r="J3935" s="98">
        <f t="shared" si="443"/>
        <v>69.212866753472213</v>
      </c>
      <c r="K3935" s="98">
        <v>0</v>
      </c>
      <c r="L3935" s="98">
        <f t="shared" si="444"/>
        <v>373.27433475199263</v>
      </c>
      <c r="M3935" s="98">
        <f t="shared" si="446"/>
        <v>375.56682134672769</v>
      </c>
      <c r="N3935" s="98">
        <v>7947.0466324869794</v>
      </c>
      <c r="O3935" s="98">
        <v>7163.3916666666664</v>
      </c>
      <c r="P3935" s="98">
        <v>395.52231481479276</v>
      </c>
      <c r="Q3935" s="98">
        <v>22.247980062800149</v>
      </c>
      <c r="R3935" s="98">
        <f t="shared" si="448"/>
        <v>20.224656709192463</v>
      </c>
      <c r="S3935" s="98">
        <f t="shared" si="445"/>
        <v>1334.878803768009</v>
      </c>
      <c r="T3935" s="101">
        <v>10.47780838821523</v>
      </c>
    </row>
    <row r="3936" spans="2:20" x14ac:dyDescent="0.2">
      <c r="B3936" s="100">
        <v>43824.791666666664</v>
      </c>
      <c r="C3936" s="98">
        <v>9.5376884048252322</v>
      </c>
      <c r="D3936" s="98">
        <f t="shared" si="442"/>
        <v>8.5531152799491093</v>
      </c>
      <c r="E3936" s="98">
        <v>113.7475</v>
      </c>
      <c r="F3936" s="98">
        <f t="shared" si="447"/>
        <v>104.16317350088445</v>
      </c>
      <c r="G3936" s="98">
        <v>115165.27389937123</v>
      </c>
      <c r="H3936" s="98">
        <v>18.966373697916666</v>
      </c>
      <c r="I3936" s="98">
        <v>19068.139629628593</v>
      </c>
      <c r="J3936" s="98">
        <f t="shared" si="443"/>
        <v>94.781126302083337</v>
      </c>
      <c r="K3936" s="98">
        <v>0</v>
      </c>
      <c r="L3936" s="98">
        <f t="shared" si="444"/>
        <v>378.43868682148138</v>
      </c>
      <c r="M3936" s="98">
        <f t="shared" si="446"/>
        <v>375.64943868319432</v>
      </c>
      <c r="N3936" s="98">
        <v>7765.0197749837243</v>
      </c>
      <c r="O3936" s="98">
        <v>7165.47</v>
      </c>
      <c r="P3936" s="98">
        <v>395.60249999998342</v>
      </c>
      <c r="Q3936" s="98">
        <v>17.163813178502025</v>
      </c>
      <c r="R3936" s="98">
        <f t="shared" si="448"/>
        <v>20.124215298651102</v>
      </c>
      <c r="S3936" s="98">
        <f t="shared" si="445"/>
        <v>1029.8287907101214</v>
      </c>
      <c r="T3936" s="101">
        <v>10.268772298630404</v>
      </c>
    </row>
    <row r="3937" spans="2:20" x14ac:dyDescent="0.2">
      <c r="B3937" s="100">
        <v>43824.833333333336</v>
      </c>
      <c r="C3937" s="98">
        <v>9.3125152676349447</v>
      </c>
      <c r="D3937" s="98">
        <f t="shared" si="442"/>
        <v>8.5164828499187823</v>
      </c>
      <c r="E3937" s="98">
        <v>105.71793103448633</v>
      </c>
      <c r="F3937" s="98">
        <f t="shared" si="447"/>
        <v>105.05839979398804</v>
      </c>
      <c r="G3937" s="98">
        <v>120457.09580378162</v>
      </c>
      <c r="H3937" s="98">
        <v>17.560405815972221</v>
      </c>
      <c r="I3937" s="98">
        <v>20098.778333333332</v>
      </c>
      <c r="J3937" s="98">
        <f t="shared" si="443"/>
        <v>88.15752521851411</v>
      </c>
      <c r="K3937" s="98">
        <v>0</v>
      </c>
      <c r="L3937" s="98">
        <f t="shared" si="444"/>
        <v>372.8694360485797</v>
      </c>
      <c r="M3937" s="98">
        <f t="shared" si="446"/>
        <v>375.53487470757074</v>
      </c>
      <c r="N3937" s="98">
        <v>7574.0236210123694</v>
      </c>
      <c r="O3937" s="98">
        <v>7166.9575000000004</v>
      </c>
      <c r="P3937" s="98">
        <v>395.1846296296186</v>
      </c>
      <c r="Q3937" s="98">
        <v>22.31519358103888</v>
      </c>
      <c r="R3937" s="98">
        <f t="shared" si="448"/>
        <v>20.214532360694374</v>
      </c>
      <c r="S3937" s="98">
        <f t="shared" si="445"/>
        <v>1338.9116148623327</v>
      </c>
      <c r="T3937" s="101">
        <v>10.0257549226826</v>
      </c>
    </row>
    <row r="3938" spans="2:20" x14ac:dyDescent="0.2">
      <c r="B3938" s="100">
        <v>43824.875</v>
      </c>
      <c r="C3938" s="98">
        <v>9.1926843540146681</v>
      </c>
      <c r="D3938" s="98">
        <f t="shared" si="442"/>
        <v>8.5014993737904465</v>
      </c>
      <c r="E3938" s="98">
        <v>88.13259259263674</v>
      </c>
      <c r="F3938" s="98">
        <f t="shared" si="447"/>
        <v>103.45002402238497</v>
      </c>
      <c r="G3938" s="98">
        <v>127620.24758454059</v>
      </c>
      <c r="H3938" s="98">
        <v>15.668522135416667</v>
      </c>
      <c r="I3938" s="98">
        <v>21154.223055554496</v>
      </c>
      <c r="J3938" s="98">
        <f t="shared" si="443"/>
        <v>72.464070457220075</v>
      </c>
      <c r="K3938" s="98">
        <v>0</v>
      </c>
      <c r="L3938" s="98">
        <f t="shared" si="444"/>
        <v>376.87963400153234</v>
      </c>
      <c r="M3938" s="98">
        <f t="shared" si="446"/>
        <v>375.59309965386774</v>
      </c>
      <c r="N3938" s="98">
        <v>7560.3164554850264</v>
      </c>
      <c r="O3938" s="98">
        <v>7165.8216666666667</v>
      </c>
      <c r="P3938" s="98">
        <v>395.79351851852402</v>
      </c>
      <c r="Q3938" s="98">
        <v>18.913884516991676</v>
      </c>
      <c r="R3938" s="98">
        <f t="shared" si="448"/>
        <v>20.145157723039738</v>
      </c>
      <c r="S3938" s="98">
        <f t="shared" si="445"/>
        <v>1134.8330710195005</v>
      </c>
      <c r="T3938" s="101">
        <v>9.9141668638576643</v>
      </c>
    </row>
    <row r="3939" spans="2:20" x14ac:dyDescent="0.2">
      <c r="B3939" s="100">
        <v>43824.916666666664</v>
      </c>
      <c r="C3939" s="98">
        <v>9.1763173735274979</v>
      </c>
      <c r="D3939" s="98">
        <f t="shared" si="442"/>
        <v>8.5023726649688811</v>
      </c>
      <c r="E3939" s="98">
        <v>132.55592592592041</v>
      </c>
      <c r="F3939" s="98">
        <f t="shared" si="447"/>
        <v>105.38203019522423</v>
      </c>
      <c r="G3939" s="98">
        <v>133180.96130490833</v>
      </c>
      <c r="H3939" s="98">
        <v>19.004036458333335</v>
      </c>
      <c r="I3939" s="98">
        <v>22186.291140659883</v>
      </c>
      <c r="J3939" s="98">
        <f t="shared" si="443"/>
        <v>113.55188946758707</v>
      </c>
      <c r="K3939" s="98">
        <v>0</v>
      </c>
      <c r="L3939" s="98">
        <f t="shared" si="444"/>
        <v>375.95930480672666</v>
      </c>
      <c r="M3939" s="98">
        <f t="shared" si="446"/>
        <v>375.57933909591088</v>
      </c>
      <c r="N3939" s="98">
        <v>7510.0447949218751</v>
      </c>
      <c r="O3939" s="98">
        <v>7166.37</v>
      </c>
      <c r="P3939" s="98">
        <v>395.86472222222221</v>
      </c>
      <c r="Q3939" s="98">
        <v>19.905417415495549</v>
      </c>
      <c r="R3939" s="98">
        <f t="shared" si="448"/>
        <v>20.156375842724714</v>
      </c>
      <c r="S3939" s="98">
        <f t="shared" si="445"/>
        <v>1194.3250449297329</v>
      </c>
      <c r="T3939" s="101">
        <v>9.7797620278531561</v>
      </c>
    </row>
    <row r="3940" spans="2:20" x14ac:dyDescent="0.2">
      <c r="B3940" s="100">
        <v>43824.958333333336</v>
      </c>
      <c r="C3940" s="98">
        <v>9.01066188126104</v>
      </c>
      <c r="D3940" s="98">
        <f t="shared" si="442"/>
        <v>8.5027598511241411</v>
      </c>
      <c r="E3940" s="98">
        <v>83.963981481475969</v>
      </c>
      <c r="F3940" s="98">
        <f t="shared" si="447"/>
        <v>103.95960349769314</v>
      </c>
      <c r="G3940" s="98">
        <v>139670.59379629532</v>
      </c>
      <c r="H3940" s="98">
        <v>14.734233940972222</v>
      </c>
      <c r="I3940" s="98">
        <v>23225.033244444247</v>
      </c>
      <c r="J3940" s="98">
        <f t="shared" si="443"/>
        <v>69.229747540503752</v>
      </c>
      <c r="K3940" s="98">
        <v>0</v>
      </c>
      <c r="L3940" s="98">
        <f t="shared" si="444"/>
        <v>374.65697829056535</v>
      </c>
      <c r="M3940" s="98">
        <f t="shared" si="446"/>
        <v>375.63295357993547</v>
      </c>
      <c r="N3940" s="98">
        <v>7416.4816215006513</v>
      </c>
      <c r="O3940" s="98">
        <v>7165.0283333333336</v>
      </c>
      <c r="P3940" s="98">
        <v>395.84666666666669</v>
      </c>
      <c r="Q3940" s="98">
        <v>21.189688376101355</v>
      </c>
      <c r="R3940" s="98">
        <f t="shared" si="448"/>
        <v>20.11773435252832</v>
      </c>
      <c r="S3940" s="98">
        <f t="shared" si="445"/>
        <v>1271.3813025660813</v>
      </c>
      <c r="T3940" s="101">
        <v>9.7638971255096187</v>
      </c>
    </row>
    <row r="3941" spans="2:20" x14ac:dyDescent="0.2">
      <c r="B3941" s="100">
        <v>43825</v>
      </c>
      <c r="C3941" s="98">
        <v>8.7015579944182218</v>
      </c>
      <c r="D3941" s="98">
        <f t="shared" si="442"/>
        <v>8.4972952126914123</v>
      </c>
      <c r="E3941" s="98">
        <v>119.43</v>
      </c>
      <c r="F3941" s="98">
        <f t="shared" si="447"/>
        <v>104.54552942361904</v>
      </c>
      <c r="G3941" s="98">
        <v>145885.92222222223</v>
      </c>
      <c r="H3941" s="98">
        <v>18.728005642361111</v>
      </c>
      <c r="I3941" s="98">
        <v>24283.516427304909</v>
      </c>
      <c r="J3941" s="98">
        <f t="shared" si="443"/>
        <v>100.7019943576389</v>
      </c>
      <c r="K3941" s="98">
        <v>0</v>
      </c>
      <c r="L3941" s="98">
        <f t="shared" si="444"/>
        <v>378.54029102630085</v>
      </c>
      <c r="M3941" s="98">
        <f t="shared" si="446"/>
        <v>375.68985144235768</v>
      </c>
      <c r="N3941" s="98">
        <v>7257.8545947265629</v>
      </c>
      <c r="O3941" s="98">
        <v>7163.9591666666665</v>
      </c>
      <c r="P3941" s="98">
        <v>395.5675</v>
      </c>
      <c r="Q3941" s="98">
        <v>17.027208973699146</v>
      </c>
      <c r="R3941" s="98">
        <f t="shared" si="448"/>
        <v>20.055674453068935</v>
      </c>
      <c r="S3941" s="98">
        <f t="shared" si="445"/>
        <v>1021.6325384219488</v>
      </c>
      <c r="T3941" s="101">
        <v>9.5369759757063974</v>
      </c>
    </row>
    <row r="3942" spans="2:20" x14ac:dyDescent="0.2">
      <c r="B3942" s="100">
        <v>43825.041666666664</v>
      </c>
      <c r="C3942" s="98">
        <v>7.9571535163455538</v>
      </c>
      <c r="D3942" s="98">
        <f t="shared" si="442"/>
        <v>8.4848972356579697</v>
      </c>
      <c r="E3942" s="98">
        <v>77.196944444444441</v>
      </c>
      <c r="F3942" s="98">
        <f t="shared" si="447"/>
        <v>104.12848467052895</v>
      </c>
      <c r="G3942" s="98">
        <v>3623.0333333333333</v>
      </c>
      <c r="H3942" s="98">
        <v>19.2001953125</v>
      </c>
      <c r="I3942" s="98">
        <v>635.2208333333333</v>
      </c>
      <c r="J3942" s="98">
        <f t="shared" si="443"/>
        <v>57.996749131944441</v>
      </c>
      <c r="K3942" s="98">
        <v>0</v>
      </c>
      <c r="L3942" s="98">
        <f t="shared" si="444"/>
        <v>372.50954921777878</v>
      </c>
      <c r="M3942" s="98">
        <f t="shared" si="446"/>
        <v>375.6720741131935</v>
      </c>
      <c r="N3942" s="98">
        <v>6762.4435656738278</v>
      </c>
      <c r="O3942" s="98">
        <v>7166.1941666666671</v>
      </c>
      <c r="P3942" s="98">
        <v>395.61348765435321</v>
      </c>
      <c r="Q3942" s="98">
        <v>23.103938436574406</v>
      </c>
      <c r="R3942" s="98">
        <f t="shared" si="448"/>
        <v>20.057034601164496</v>
      </c>
      <c r="S3942" s="98">
        <f t="shared" si="445"/>
        <v>1386.2363061944643</v>
      </c>
      <c r="T3942" s="101">
        <v>9.0234635975304514</v>
      </c>
    </row>
    <row r="3943" spans="2:20" x14ac:dyDescent="0.2">
      <c r="B3943" s="100">
        <v>43825.083333333336</v>
      </c>
      <c r="C3943" s="98">
        <v>7.1459470483991838</v>
      </c>
      <c r="D3943" s="98">
        <f t="shared" si="442"/>
        <v>8.4678344949706386</v>
      </c>
      <c r="E3943" s="98">
        <v>116.43453703703152</v>
      </c>
      <c r="F3943" s="98">
        <f t="shared" si="447"/>
        <v>103.24016098225712</v>
      </c>
      <c r="G3943" s="98">
        <v>8678.1794025161525</v>
      </c>
      <c r="H3943" s="98">
        <v>14.570041232638889</v>
      </c>
      <c r="I3943" s="98">
        <v>1590.9354851851695</v>
      </c>
      <c r="J3943" s="98">
        <f t="shared" si="443"/>
        <v>101.86449580439263</v>
      </c>
      <c r="K3943" s="98">
        <v>0</v>
      </c>
      <c r="L3943" s="98">
        <f t="shared" si="444"/>
        <v>377.34735962805235</v>
      </c>
      <c r="M3943" s="98">
        <f t="shared" si="446"/>
        <v>375.66635598679068</v>
      </c>
      <c r="N3943" s="98">
        <v>6172.5471142578126</v>
      </c>
      <c r="O3943" s="98">
        <v>7161.3841666666667</v>
      </c>
      <c r="P3943" s="98">
        <v>395.70867283951077</v>
      </c>
      <c r="Q3943" s="98">
        <v>18.361313211458423</v>
      </c>
      <c r="R3943" s="98">
        <f t="shared" si="448"/>
        <v>20.07226533044847</v>
      </c>
      <c r="S3943" s="98">
        <f t="shared" si="445"/>
        <v>1101.6787926875054</v>
      </c>
      <c r="T3943" s="101">
        <v>8.1708111564980612</v>
      </c>
    </row>
    <row r="3944" spans="2:20" x14ac:dyDescent="0.2">
      <c r="B3944" s="100">
        <v>43825.125</v>
      </c>
      <c r="C3944" s="98">
        <v>6.341037605265285</v>
      </c>
      <c r="D3944" s="98">
        <f t="shared" si="442"/>
        <v>8.454488404563735</v>
      </c>
      <c r="E3944" s="98">
        <v>95.824537037031519</v>
      </c>
      <c r="F3944" s="98">
        <f t="shared" si="447"/>
        <v>104.81441831250379</v>
      </c>
      <c r="G3944" s="98">
        <v>13782.467434990671</v>
      </c>
      <c r="H3944" s="98">
        <v>19.173274739583334</v>
      </c>
      <c r="I3944" s="98">
        <v>2652.736463938405</v>
      </c>
      <c r="J3944" s="98">
        <f t="shared" si="443"/>
        <v>76.651262297448184</v>
      </c>
      <c r="K3944" s="98">
        <v>0</v>
      </c>
      <c r="L3944" s="98">
        <f t="shared" si="444"/>
        <v>375.23230013562159</v>
      </c>
      <c r="M3944" s="98">
        <f t="shared" si="446"/>
        <v>375.6947806610271</v>
      </c>
      <c r="N3944" s="98">
        <v>5615.3996134440104</v>
      </c>
      <c r="O3944" s="98">
        <v>7159.6683333333331</v>
      </c>
      <c r="P3944" s="98">
        <v>395.69509259257052</v>
      </c>
      <c r="Q3944" s="98">
        <v>20.462792456948922</v>
      </c>
      <c r="R3944" s="98">
        <f t="shared" si="448"/>
        <v>20.048647272723517</v>
      </c>
      <c r="S3944" s="98">
        <f t="shared" si="445"/>
        <v>1227.7675474169353</v>
      </c>
      <c r="T3944" s="101">
        <v>7.273974784245107</v>
      </c>
    </row>
    <row r="3945" spans="2:20" x14ac:dyDescent="0.2">
      <c r="B3945" s="100">
        <v>43825.166666666664</v>
      </c>
      <c r="C3945" s="98">
        <v>5.6739897697689274</v>
      </c>
      <c r="D3945" s="98">
        <f t="shared" si="442"/>
        <v>8.4420108378461425</v>
      </c>
      <c r="E3945" s="98">
        <v>86.544444444444451</v>
      </c>
      <c r="F3945" s="98">
        <f t="shared" si="447"/>
        <v>103.30620071991119</v>
      </c>
      <c r="G3945" s="98">
        <v>20765.868965517282</v>
      </c>
      <c r="H3945" s="98">
        <v>19.09611545138889</v>
      </c>
      <c r="I3945" s="98">
        <v>3690.5213888888889</v>
      </c>
      <c r="J3945" s="98">
        <f t="shared" si="443"/>
        <v>67.448328993055554</v>
      </c>
      <c r="K3945" s="98">
        <v>0</v>
      </c>
      <c r="L3945" s="98">
        <f t="shared" si="444"/>
        <v>375.79269734738602</v>
      </c>
      <c r="M3945" s="98">
        <f t="shared" si="446"/>
        <v>375.71232617825513</v>
      </c>
      <c r="N3945" s="98">
        <v>5178.9945235188798</v>
      </c>
      <c r="O3945" s="98">
        <v>7159.4716666666664</v>
      </c>
      <c r="P3945" s="98">
        <v>395.96555555555557</v>
      </c>
      <c r="Q3945" s="98">
        <v>20.17285820816954</v>
      </c>
      <c r="R3945" s="98">
        <f t="shared" si="448"/>
        <v>20.035505047676221</v>
      </c>
      <c r="S3945" s="98">
        <f t="shared" si="445"/>
        <v>1210.3714924901724</v>
      </c>
      <c r="T3945" s="101">
        <v>6.5744526770589999</v>
      </c>
    </row>
    <row r="3946" spans="2:20" x14ac:dyDescent="0.2">
      <c r="B3946" s="100">
        <v>43825.208333333336</v>
      </c>
      <c r="C3946" s="98">
        <v>5.2703155957514216</v>
      </c>
      <c r="D3946" s="98">
        <f t="shared" si="442"/>
        <v>8.4324942614459797</v>
      </c>
      <c r="E3946" s="98">
        <v>134.54533333331347</v>
      </c>
      <c r="F3946" s="98">
        <f t="shared" si="447"/>
        <v>105.6076729421326</v>
      </c>
      <c r="G3946" s="98">
        <v>26071.304444444446</v>
      </c>
      <c r="H3946" s="98">
        <v>14.451128472222223</v>
      </c>
      <c r="I3946" s="98">
        <v>4747.9652444439798</v>
      </c>
      <c r="J3946" s="98">
        <f t="shared" si="443"/>
        <v>120.09420486109124</v>
      </c>
      <c r="K3946" s="98">
        <v>0</v>
      </c>
      <c r="L3946" s="98">
        <f t="shared" si="444"/>
        <v>376.89732468038881</v>
      </c>
      <c r="M3946" s="98">
        <f t="shared" si="446"/>
        <v>375.75551335112664</v>
      </c>
      <c r="N3946" s="98">
        <v>4996.2081896972659</v>
      </c>
      <c r="O3946" s="98">
        <v>7159.1125000000002</v>
      </c>
      <c r="P3946" s="98">
        <v>395.64611111111111</v>
      </c>
      <c r="Q3946" s="98">
        <v>18.748786430722298</v>
      </c>
      <c r="R3946" s="98">
        <f t="shared" si="448"/>
        <v>19.979968337767687</v>
      </c>
      <c r="S3946" s="98">
        <f t="shared" si="445"/>
        <v>1124.9271858433378</v>
      </c>
      <c r="T3946" s="101">
        <v>6.206930994616382</v>
      </c>
    </row>
    <row r="3947" spans="2:20" x14ac:dyDescent="0.2">
      <c r="B3947" s="100">
        <v>43825.25</v>
      </c>
      <c r="C3947" s="98">
        <v>5.4371260055941661</v>
      </c>
      <c r="D3947" s="98">
        <f t="shared" si="442"/>
        <v>8.4384878694033016</v>
      </c>
      <c r="E3947" s="98">
        <v>83.53</v>
      </c>
      <c r="F3947" s="98">
        <f t="shared" si="447"/>
        <v>104.18955180015774</v>
      </c>
      <c r="G3947" s="98">
        <v>32689.253968253666</v>
      </c>
      <c r="H3947" s="98">
        <v>18.610633680555555</v>
      </c>
      <c r="I3947" s="98">
        <v>5773.6395194947718</v>
      </c>
      <c r="J3947" s="98">
        <f t="shared" si="443"/>
        <v>64.91936631944445</v>
      </c>
      <c r="K3947" s="98">
        <v>0</v>
      </c>
      <c r="L3947" s="98">
        <f t="shared" si="444"/>
        <v>373.3429222176141</v>
      </c>
      <c r="M3947" s="98">
        <f t="shared" si="446"/>
        <v>375.63996384434199</v>
      </c>
      <c r="N3947" s="98">
        <v>5235.3964302571612</v>
      </c>
      <c r="O3947" s="98">
        <v>7159.6075000000001</v>
      </c>
      <c r="P3947" s="98">
        <v>395.69398148152561</v>
      </c>
      <c r="Q3947" s="98">
        <v>22.351059263911512</v>
      </c>
      <c r="R3947" s="98">
        <f t="shared" si="448"/>
        <v>20.095932582208466</v>
      </c>
      <c r="S3947" s="98">
        <f t="shared" si="445"/>
        <v>1341.0635558346908</v>
      </c>
      <c r="T3947" s="101">
        <v>6.3115988827648426</v>
      </c>
    </row>
    <row r="3948" spans="2:20" x14ac:dyDescent="0.2">
      <c r="B3948" s="100">
        <v>43825.291666666664</v>
      </c>
      <c r="C3948" s="98">
        <v>5.4125022074363853</v>
      </c>
      <c r="D3948" s="98">
        <f t="shared" si="442"/>
        <v>8.442134855134972</v>
      </c>
      <c r="E3948" s="98">
        <v>124.54277777777777</v>
      </c>
      <c r="F3948" s="98">
        <f t="shared" si="447"/>
        <v>104.83300252767158</v>
      </c>
      <c r="G3948" s="98">
        <v>38938.446583333432</v>
      </c>
      <c r="H3948" s="98">
        <v>18.074099392361113</v>
      </c>
      <c r="I3948" s="98">
        <v>6815.591388888889</v>
      </c>
      <c r="J3948" s="98">
        <f t="shared" si="443"/>
        <v>106.46867838541667</v>
      </c>
      <c r="K3948" s="98">
        <v>0</v>
      </c>
      <c r="L3948" s="98">
        <f t="shared" si="444"/>
        <v>379.82424862715692</v>
      </c>
      <c r="M3948" s="98">
        <f t="shared" si="446"/>
        <v>375.8728499793138</v>
      </c>
      <c r="N3948" s="98">
        <v>5167.3488562011717</v>
      </c>
      <c r="O3948" s="98">
        <v>7159.5391666666665</v>
      </c>
      <c r="P3948" s="98">
        <v>396.4447453703566</v>
      </c>
      <c r="Q3948" s="98">
        <v>16.620496743199698</v>
      </c>
      <c r="R3948" s="98">
        <f t="shared" si="448"/>
        <v>19.895833548572881</v>
      </c>
      <c r="S3948" s="98">
        <f t="shared" si="445"/>
        <v>997.22980459198186</v>
      </c>
      <c r="T3948" s="101">
        <v>6.458233420549659</v>
      </c>
    </row>
    <row r="3949" spans="2:20" x14ac:dyDescent="0.2">
      <c r="B3949" s="100">
        <v>43825.333333333336</v>
      </c>
      <c r="C3949" s="98">
        <v>6.0180577611923214</v>
      </c>
      <c r="D3949" s="98">
        <f t="shared" si="442"/>
        <v>8.4566404009064158</v>
      </c>
      <c r="E3949" s="98">
        <v>76.293611111111105</v>
      </c>
      <c r="F3949" s="98">
        <f t="shared" si="447"/>
        <v>104.30575715730123</v>
      </c>
      <c r="G3949" s="98">
        <v>44716.477777777778</v>
      </c>
      <c r="H3949" s="98">
        <v>16.114225260416667</v>
      </c>
      <c r="I3949" s="98">
        <v>7898.4613888888889</v>
      </c>
      <c r="J3949" s="98">
        <f t="shared" si="443"/>
        <v>60.179385850694437</v>
      </c>
      <c r="K3949" s="98">
        <v>0</v>
      </c>
      <c r="L3949" s="98">
        <f t="shared" si="444"/>
        <v>373.5940095045666</v>
      </c>
      <c r="M3949" s="98">
        <f t="shared" si="446"/>
        <v>375.68997998800592</v>
      </c>
      <c r="N3949" s="98">
        <v>5506.302842203776</v>
      </c>
      <c r="O3949" s="98">
        <v>7159.7991666666667</v>
      </c>
      <c r="P3949" s="98">
        <v>395.94583333333333</v>
      </c>
      <c r="Q3949" s="98">
        <v>22.351823828766744</v>
      </c>
      <c r="R3949" s="98">
        <f t="shared" si="448"/>
        <v>20.065752150991877</v>
      </c>
      <c r="S3949" s="98">
        <f t="shared" si="445"/>
        <v>1341.1094297260047</v>
      </c>
      <c r="T3949" s="101">
        <v>6.678123724655145</v>
      </c>
    </row>
    <row r="3950" spans="2:20" x14ac:dyDescent="0.2">
      <c r="B3950" s="100">
        <v>43825.375</v>
      </c>
      <c r="C3950" s="98">
        <v>7.3976809178458316</v>
      </c>
      <c r="D3950" s="98">
        <f t="shared" si="442"/>
        <v>8.4849478751084</v>
      </c>
      <c r="E3950" s="98">
        <v>122.0792592592703</v>
      </c>
      <c r="F3950" s="98">
        <f t="shared" si="447"/>
        <v>103.73445314495602</v>
      </c>
      <c r="G3950" s="98">
        <v>51835.523611111108</v>
      </c>
      <c r="H3950" s="98">
        <v>19.40583767361111</v>
      </c>
      <c r="I3950" s="98">
        <v>8955.4556885305701</v>
      </c>
      <c r="J3950" s="98">
        <f t="shared" si="443"/>
        <v>102.67342158565918</v>
      </c>
      <c r="K3950" s="98">
        <v>0</v>
      </c>
      <c r="L3950" s="98">
        <f t="shared" si="444"/>
        <v>377.27687132388769</v>
      </c>
      <c r="M3950" s="98">
        <f t="shared" si="446"/>
        <v>375.86240174810223</v>
      </c>
      <c r="N3950" s="98">
        <v>6377.7025476074223</v>
      </c>
      <c r="O3950" s="98">
        <v>7163.8950000000004</v>
      </c>
      <c r="P3950" s="98">
        <v>395.69666666666666</v>
      </c>
      <c r="Q3950" s="98">
        <v>18.419795342778993</v>
      </c>
      <c r="R3950" s="98">
        <f t="shared" si="448"/>
        <v>19.893307242747287</v>
      </c>
      <c r="S3950" s="98">
        <f t="shared" si="445"/>
        <v>1105.1877205667397</v>
      </c>
      <c r="T3950" s="101">
        <v>7.661989217731688</v>
      </c>
    </row>
    <row r="3951" spans="2:20" x14ac:dyDescent="0.2">
      <c r="B3951" s="100">
        <v>43825.416666666664</v>
      </c>
      <c r="C3951" s="98">
        <v>9.5697347589776225</v>
      </c>
      <c r="D3951" s="98">
        <f t="shared" si="442"/>
        <v>8.5294250710140709</v>
      </c>
      <c r="E3951" s="98">
        <v>98.715123456799319</v>
      </c>
      <c r="F3951" s="98">
        <f t="shared" si="447"/>
        <v>104.37524532602633</v>
      </c>
      <c r="G3951" s="98">
        <v>57107.626320580115</v>
      </c>
      <c r="H3951" s="98">
        <v>14.943565538194445</v>
      </c>
      <c r="I3951" s="98">
        <v>10011.822314814694</v>
      </c>
      <c r="J3951" s="98">
        <f t="shared" si="443"/>
        <v>83.77155791860487</v>
      </c>
      <c r="K3951" s="98">
        <v>0</v>
      </c>
      <c r="L3951" s="98">
        <f t="shared" si="444"/>
        <v>375.85402490519817</v>
      </c>
      <c r="M3951" s="98">
        <f t="shared" si="446"/>
        <v>375.7375512503508</v>
      </c>
      <c r="N3951" s="98">
        <v>7888.7459834798174</v>
      </c>
      <c r="O3951" s="98">
        <v>7170.5225</v>
      </c>
      <c r="P3951" s="98">
        <v>395.87377572016584</v>
      </c>
      <c r="Q3951" s="98">
        <v>20.019750814967686</v>
      </c>
      <c r="R3951" s="98">
        <f t="shared" si="448"/>
        <v>20.013974784394552</v>
      </c>
      <c r="S3951" s="98">
        <f t="shared" si="445"/>
        <v>1201.1850488980613</v>
      </c>
      <c r="T3951" s="101">
        <v>9.5632907078376359</v>
      </c>
    </row>
    <row r="3952" spans="2:20" x14ac:dyDescent="0.2">
      <c r="B3952" s="100">
        <v>43825.458333333336</v>
      </c>
      <c r="C3952" s="98">
        <v>11.543302687114597</v>
      </c>
      <c r="D3952" s="98">
        <f t="shared" si="442"/>
        <v>8.5847544547397998</v>
      </c>
      <c r="E3952" s="98">
        <v>118.82722222222222</v>
      </c>
      <c r="F3952" s="98">
        <f t="shared" si="447"/>
        <v>104.25315041861893</v>
      </c>
      <c r="G3952" s="98">
        <v>63322.386444443662</v>
      </c>
      <c r="H3952" s="98">
        <v>26.360720486111113</v>
      </c>
      <c r="I3952" s="98">
        <v>11344.284585289557</v>
      </c>
      <c r="J3952" s="98">
        <f t="shared" si="443"/>
        <v>92.466501736111098</v>
      </c>
      <c r="K3952" s="98">
        <v>0</v>
      </c>
      <c r="L3952" s="98">
        <f t="shared" si="444"/>
        <v>373.98558363698839</v>
      </c>
      <c r="M3952" s="98">
        <f t="shared" si="446"/>
        <v>375.79173176134094</v>
      </c>
      <c r="N3952" s="98">
        <v>9146.3695507812499</v>
      </c>
      <c r="O3952" s="98">
        <v>7173.7349999999997</v>
      </c>
      <c r="P3952" s="98">
        <v>395.61490740742948</v>
      </c>
      <c r="Q3952" s="98">
        <v>21.629323770441115</v>
      </c>
      <c r="R3952" s="98">
        <f t="shared" si="448"/>
        <v>19.941214798096699</v>
      </c>
      <c r="S3952" s="98">
        <f t="shared" si="445"/>
        <v>1297.759426226467</v>
      </c>
      <c r="T3952" s="101">
        <v>11.53896268977887</v>
      </c>
    </row>
    <row r="3953" spans="2:20" x14ac:dyDescent="0.2">
      <c r="B3953" s="100">
        <v>43825.5</v>
      </c>
      <c r="C3953" s="98">
        <v>12.334259596046888</v>
      </c>
      <c r="D3953" s="98">
        <f t="shared" si="442"/>
        <v>8.6450103381923515</v>
      </c>
      <c r="E3953" s="98">
        <v>62.695925925837621</v>
      </c>
      <c r="F3953" s="98">
        <f t="shared" si="447"/>
        <v>103.51934640626956</v>
      </c>
      <c r="G3953" s="98">
        <v>69285.5</v>
      </c>
      <c r="H3953" s="98">
        <v>18.203146701388889</v>
      </c>
      <c r="I3953" s="98">
        <v>12590.879166666668</v>
      </c>
      <c r="J3953" s="98">
        <f t="shared" si="443"/>
        <v>44.492779224448732</v>
      </c>
      <c r="K3953" s="98">
        <v>0</v>
      </c>
      <c r="L3953" s="98">
        <f t="shared" si="444"/>
        <v>378.31176054999816</v>
      </c>
      <c r="M3953" s="98">
        <f t="shared" si="446"/>
        <v>375.81550934839743</v>
      </c>
      <c r="N3953" s="98">
        <v>9677.4047322591141</v>
      </c>
      <c r="O3953" s="98">
        <v>7168.1241666666665</v>
      </c>
      <c r="P3953" s="98">
        <v>395.20209876543947</v>
      </c>
      <c r="Q3953" s="98">
        <v>16.890338215441314</v>
      </c>
      <c r="R3953" s="98">
        <f t="shared" si="448"/>
        <v>19.871944462469326</v>
      </c>
      <c r="S3953" s="98">
        <f t="shared" si="445"/>
        <v>1013.4202929264789</v>
      </c>
      <c r="T3953" s="101">
        <v>12.744476399244611</v>
      </c>
    </row>
    <row r="3954" spans="2:20" x14ac:dyDescent="0.2">
      <c r="B3954" s="100">
        <v>43825.541666666664</v>
      </c>
      <c r="C3954" s="98">
        <v>12.620159738593632</v>
      </c>
      <c r="D3954" s="98">
        <f t="shared" si="442"/>
        <v>8.7126285746954668</v>
      </c>
      <c r="E3954" s="98">
        <v>128.29555555555555</v>
      </c>
      <c r="F3954" s="98">
        <f t="shared" si="447"/>
        <v>103.41350149886215</v>
      </c>
      <c r="G3954" s="98">
        <v>75984.050950291421</v>
      </c>
      <c r="H3954" s="98">
        <v>15.813563368055556</v>
      </c>
      <c r="I3954" s="98">
        <v>13588.179262820482</v>
      </c>
      <c r="J3954" s="98">
        <f t="shared" si="443"/>
        <v>112.4819921875</v>
      </c>
      <c r="K3954" s="98">
        <v>0</v>
      </c>
      <c r="L3954" s="98">
        <f t="shared" si="444"/>
        <v>373.08670049687225</v>
      </c>
      <c r="M3954" s="98">
        <f t="shared" si="446"/>
        <v>375.73600866856333</v>
      </c>
      <c r="N3954" s="98">
        <v>9862.3610921223953</v>
      </c>
      <c r="O3954" s="98">
        <v>7171.3424999999997</v>
      </c>
      <c r="P3954" s="98">
        <v>395.30659722222219</v>
      </c>
      <c r="Q3954" s="98">
        <v>22.219896725349955</v>
      </c>
      <c r="R3954" s="98">
        <f t="shared" si="448"/>
        <v>19.936785612983311</v>
      </c>
      <c r="S3954" s="98">
        <f t="shared" si="445"/>
        <v>1333.1938035209973</v>
      </c>
      <c r="T3954" s="101">
        <v>13.162337331982563</v>
      </c>
    </row>
    <row r="3955" spans="2:20" x14ac:dyDescent="0.2">
      <c r="B3955" s="100">
        <v>43825.583333333336</v>
      </c>
      <c r="C3955" s="98">
        <v>12.156008775027779</v>
      </c>
      <c r="D3955" s="98">
        <f t="shared" si="442"/>
        <v>8.7621230785006254</v>
      </c>
      <c r="E3955" s="98">
        <v>102.74651515149408</v>
      </c>
      <c r="F3955" s="98">
        <f t="shared" si="447"/>
        <v>104.13342188326173</v>
      </c>
      <c r="G3955" s="98">
        <v>81579.700060382151</v>
      </c>
      <c r="H3955" s="98">
        <v>15.960004340277777</v>
      </c>
      <c r="I3955" s="98">
        <v>14542.327122222317</v>
      </c>
      <c r="J3955" s="98">
        <f t="shared" si="443"/>
        <v>86.786510811216303</v>
      </c>
      <c r="K3955" s="98">
        <v>0</v>
      </c>
      <c r="L3955" s="98">
        <f t="shared" si="444"/>
        <v>378.00339975522212</v>
      </c>
      <c r="M3955" s="98">
        <f t="shared" si="446"/>
        <v>375.83003114586194</v>
      </c>
      <c r="N3955" s="98">
        <v>9594.4383870442707</v>
      </c>
      <c r="O3955" s="98">
        <v>7172.2333333333336</v>
      </c>
      <c r="P3955" s="98">
        <v>395.79879629631012</v>
      </c>
      <c r="Q3955" s="98">
        <v>17.795396541087992</v>
      </c>
      <c r="R3955" s="98">
        <f t="shared" si="448"/>
        <v>19.848164370253901</v>
      </c>
      <c r="S3955" s="98">
        <f t="shared" si="445"/>
        <v>1067.7237924652795</v>
      </c>
      <c r="T3955" s="101">
        <v>12.999410492595699</v>
      </c>
    </row>
    <row r="3956" spans="2:20" x14ac:dyDescent="0.2">
      <c r="B3956" s="100">
        <v>43825.625</v>
      </c>
      <c r="C3956" s="98">
        <v>11.774946302417407</v>
      </c>
      <c r="D3956" s="98">
        <f t="shared" ref="D3956:D4019" si="449">AVERAGE(C3933:C3956)</f>
        <v>8.8127978504542721</v>
      </c>
      <c r="E3956" s="98">
        <v>100.33672222220235</v>
      </c>
      <c r="F3956" s="98">
        <f t="shared" si="447"/>
        <v>102.59225135856771</v>
      </c>
      <c r="G3956" s="98">
        <v>89030.942714884019</v>
      </c>
      <c r="H3956" s="98">
        <v>16.093565538194444</v>
      </c>
      <c r="I3956" s="98">
        <v>15509.044144444466</v>
      </c>
      <c r="J3956" s="98">
        <f t="shared" si="443"/>
        <v>84.243156684007914</v>
      </c>
      <c r="K3956" s="98">
        <v>0</v>
      </c>
      <c r="L3956" s="98">
        <f t="shared" si="444"/>
        <v>375.00293657085604</v>
      </c>
      <c r="M3956" s="98">
        <f t="shared" si="446"/>
        <v>375.77609132242446</v>
      </c>
      <c r="N3956" s="98">
        <v>9331.3981917317706</v>
      </c>
      <c r="O3956" s="98">
        <v>7175.060833333333</v>
      </c>
      <c r="P3956" s="98">
        <v>395.57972222222224</v>
      </c>
      <c r="Q3956" s="98">
        <v>20.576785651366226</v>
      </c>
      <c r="R3956" s="98">
        <f t="shared" si="448"/>
        <v>19.89637502702476</v>
      </c>
      <c r="S3956" s="98">
        <f t="shared" si="445"/>
        <v>1234.6071390819736</v>
      </c>
      <c r="T3956" s="101">
        <v>12.647214199744631</v>
      </c>
    </row>
    <row r="3957" spans="2:20" x14ac:dyDescent="0.2">
      <c r="B3957" s="100">
        <v>43825.666666666664</v>
      </c>
      <c r="C3957" s="98">
        <v>11.543795690359289</v>
      </c>
      <c r="D3957" s="98">
        <f t="shared" si="449"/>
        <v>8.8715995749219783</v>
      </c>
      <c r="E3957" s="98">
        <v>130.62333333333333</v>
      </c>
      <c r="F3957" s="98">
        <f t="shared" si="447"/>
        <v>104.38705074128468</v>
      </c>
      <c r="G3957" s="98">
        <v>94640.561111111107</v>
      </c>
      <c r="H3957" s="98">
        <v>16.136914062500001</v>
      </c>
      <c r="I3957" s="98">
        <v>16481.323333333334</v>
      </c>
      <c r="J3957" s="98">
        <f t="shared" si="443"/>
        <v>114.48641927083334</v>
      </c>
      <c r="K3957" s="98">
        <v>0</v>
      </c>
      <c r="L3957" s="98">
        <f t="shared" si="444"/>
        <v>375.70149689241828</v>
      </c>
      <c r="M3957" s="98">
        <f t="shared" si="446"/>
        <v>375.80920918765446</v>
      </c>
      <c r="N3957" s="98">
        <v>9147.4184212239579</v>
      </c>
      <c r="O3957" s="98">
        <v>7176.77</v>
      </c>
      <c r="P3957" s="98">
        <v>395.61018518514101</v>
      </c>
      <c r="Q3957" s="98">
        <v>19.908688292722736</v>
      </c>
      <c r="R3957" s="98">
        <f t="shared" si="448"/>
        <v>19.866640649447444</v>
      </c>
      <c r="S3957" s="98">
        <f t="shared" si="445"/>
        <v>1194.5212975633642</v>
      </c>
      <c r="T3957" s="101">
        <v>12.40656054019928</v>
      </c>
    </row>
    <row r="3958" spans="2:20" x14ac:dyDescent="0.2">
      <c r="B3958" s="100">
        <v>43825.708333333336</v>
      </c>
      <c r="C3958" s="98">
        <v>10.892078169139308</v>
      </c>
      <c r="D3958" s="98">
        <f t="shared" si="449"/>
        <v>8.9106419723824608</v>
      </c>
      <c r="E3958" s="98">
        <v>90.94824074069659</v>
      </c>
      <c r="F3958" s="98">
        <f t="shared" si="447"/>
        <v>103.2132390128878</v>
      </c>
      <c r="G3958" s="98">
        <v>101831.99313725789</v>
      </c>
      <c r="H3958" s="98">
        <v>16.148676215277778</v>
      </c>
      <c r="I3958" s="98">
        <v>17455.297133333152</v>
      </c>
      <c r="J3958" s="98">
        <f t="shared" si="443"/>
        <v>74.799564525418816</v>
      </c>
      <c r="K3958" s="98">
        <v>0</v>
      </c>
      <c r="L3958" s="98">
        <f t="shared" si="444"/>
        <v>377.50677708139017</v>
      </c>
      <c r="M3958" s="98">
        <f t="shared" si="446"/>
        <v>375.82869284660723</v>
      </c>
      <c r="N3958" s="98">
        <v>8702.5683959960934</v>
      </c>
      <c r="O3958" s="98">
        <v>7180.0158333333329</v>
      </c>
      <c r="P3958" s="98">
        <v>395.76986111111108</v>
      </c>
      <c r="Q3958" s="98">
        <v>18.26308402972089</v>
      </c>
      <c r="R3958" s="98">
        <f t="shared" si="448"/>
        <v>19.86080475284405</v>
      </c>
      <c r="S3958" s="98">
        <f t="shared" si="445"/>
        <v>1095.7850417832533</v>
      </c>
      <c r="T3958" s="101">
        <v>11.724511583646139</v>
      </c>
    </row>
    <row r="3959" spans="2:20" x14ac:dyDescent="0.2">
      <c r="B3959" s="100">
        <v>43825.75</v>
      </c>
      <c r="C3959" s="98">
        <v>10.476434757974413</v>
      </c>
      <c r="D3959" s="98">
        <f t="shared" si="449"/>
        <v>8.9373315074554842</v>
      </c>
      <c r="E3959" s="98">
        <v>135.38172222221891</v>
      </c>
      <c r="F3959" s="98">
        <f t="shared" si="447"/>
        <v>105.379572346221</v>
      </c>
      <c r="G3959" s="98">
        <v>107996.76813131226</v>
      </c>
      <c r="H3959" s="98">
        <v>16.110460069444443</v>
      </c>
      <c r="I3959" s="98">
        <v>18427.24712606801</v>
      </c>
      <c r="J3959" s="98">
        <f t="shared" si="443"/>
        <v>119.27126215277447</v>
      </c>
      <c r="K3959" s="98">
        <v>0</v>
      </c>
      <c r="L3959" s="98">
        <f t="shared" si="444"/>
        <v>374.30078384807126</v>
      </c>
      <c r="M3959" s="98">
        <f t="shared" si="446"/>
        <v>375.87146155894379</v>
      </c>
      <c r="N3959" s="98">
        <v>8431.3183658854159</v>
      </c>
      <c r="O3959" s="98">
        <v>7172.4</v>
      </c>
      <c r="P3959" s="98">
        <v>395.75305555555553</v>
      </c>
      <c r="Q3959" s="98">
        <v>21.452271707484293</v>
      </c>
      <c r="R3959" s="98">
        <f t="shared" si="448"/>
        <v>19.827650238039219</v>
      </c>
      <c r="S3959" s="98">
        <f t="shared" si="445"/>
        <v>1287.1363024490577</v>
      </c>
      <c r="T3959" s="101">
        <v>11.299898204627421</v>
      </c>
    </row>
    <row r="3960" spans="2:20" x14ac:dyDescent="0.2">
      <c r="B3960" s="100">
        <v>43825.791666666664</v>
      </c>
      <c r="C3960" s="98">
        <v>10.437583145353322</v>
      </c>
      <c r="D3960" s="98">
        <f t="shared" si="449"/>
        <v>8.9748271216441537</v>
      </c>
      <c r="E3960" s="98">
        <v>66.882037036948731</v>
      </c>
      <c r="F3960" s="98">
        <f t="shared" si="447"/>
        <v>103.42684472276052</v>
      </c>
      <c r="G3960" s="98">
        <v>114243.56077777826</v>
      </c>
      <c r="H3960" s="98">
        <v>16.111979166666668</v>
      </c>
      <c r="I3960" s="98">
        <v>19398.593011111152</v>
      </c>
      <c r="J3960" s="98">
        <f t="shared" si="443"/>
        <v>50.770057870282059</v>
      </c>
      <c r="K3960" s="98">
        <v>0</v>
      </c>
      <c r="L3960" s="98">
        <f t="shared" si="444"/>
        <v>378.70390699119827</v>
      </c>
      <c r="M3960" s="98">
        <f t="shared" si="446"/>
        <v>375.8825123993488</v>
      </c>
      <c r="N3960" s="98">
        <v>8455.6946683756505</v>
      </c>
      <c r="O3960" s="98">
        <v>7170.7208333333338</v>
      </c>
      <c r="P3960" s="98">
        <v>395.49168981480517</v>
      </c>
      <c r="Q3960" s="98">
        <v>16.787782823606911</v>
      </c>
      <c r="R3960" s="98">
        <f t="shared" si="448"/>
        <v>19.811982306585257</v>
      </c>
      <c r="S3960" s="98">
        <f t="shared" si="445"/>
        <v>1007.2669694164147</v>
      </c>
      <c r="T3960" s="101">
        <v>11.116881043910981</v>
      </c>
    </row>
    <row r="3961" spans="2:20" x14ac:dyDescent="0.2">
      <c r="B3961" s="100">
        <v>43825.833333333336</v>
      </c>
      <c r="C3961" s="98">
        <v>10.356897769328206</v>
      </c>
      <c r="D3961" s="98">
        <f t="shared" si="449"/>
        <v>9.0183430592147076</v>
      </c>
      <c r="E3961" s="98">
        <v>125.37416666666667</v>
      </c>
      <c r="F3961" s="98">
        <f t="shared" si="447"/>
        <v>104.24585454076804</v>
      </c>
      <c r="G3961" s="98">
        <v>121020.16900585122</v>
      </c>
      <c r="H3961" s="98">
        <v>15.941189236111111</v>
      </c>
      <c r="I3961" s="98">
        <v>20365.430511111153</v>
      </c>
      <c r="J3961" s="98">
        <f t="shared" si="443"/>
        <v>109.43297743055555</v>
      </c>
      <c r="K3961" s="98">
        <v>0</v>
      </c>
      <c r="L3961" s="98">
        <f t="shared" si="444"/>
        <v>373.53707144052618</v>
      </c>
      <c r="M3961" s="98">
        <f t="shared" si="446"/>
        <v>375.91033054067992</v>
      </c>
      <c r="N3961" s="98">
        <v>8385.4228470865892</v>
      </c>
      <c r="O3961" s="98">
        <v>7167.6733333333332</v>
      </c>
      <c r="P3961" s="98">
        <v>395.80529629631172</v>
      </c>
      <c r="Q3961" s="98">
        <v>22.268224855785569</v>
      </c>
      <c r="R3961" s="98">
        <f t="shared" si="448"/>
        <v>19.810025276366371</v>
      </c>
      <c r="S3961" s="98">
        <f t="shared" si="445"/>
        <v>1336.0934913471342</v>
      </c>
      <c r="T3961" s="101">
        <v>11.155621116105532</v>
      </c>
    </row>
    <row r="3962" spans="2:20" x14ac:dyDescent="0.2">
      <c r="B3962" s="100">
        <v>43825.875</v>
      </c>
      <c r="C3962" s="98">
        <v>10.247791114365164</v>
      </c>
      <c r="D3962" s="98">
        <f t="shared" si="449"/>
        <v>9.0623058408959789</v>
      </c>
      <c r="E3962" s="98">
        <v>99.759696382426966</v>
      </c>
      <c r="F3962" s="98">
        <f t="shared" si="447"/>
        <v>104.73031719867595</v>
      </c>
      <c r="G3962" s="98">
        <v>126497.96070601926</v>
      </c>
      <c r="H3962" s="98">
        <v>15.851204427083333</v>
      </c>
      <c r="I3962" s="98">
        <v>21323.049262820481</v>
      </c>
      <c r="J3962" s="98">
        <f t="shared" si="443"/>
        <v>83.908491955343635</v>
      </c>
      <c r="K3962" s="98">
        <v>0</v>
      </c>
      <c r="L3962" s="98">
        <f t="shared" si="444"/>
        <v>378.96019147778549</v>
      </c>
      <c r="M3962" s="98">
        <f t="shared" si="446"/>
        <v>375.99702043552378</v>
      </c>
      <c r="N3962" s="98">
        <v>8254.8973246256519</v>
      </c>
      <c r="O3962" s="98">
        <v>7167.7349999999997</v>
      </c>
      <c r="P3962" s="98">
        <v>395.7425462962687</v>
      </c>
      <c r="Q3962" s="98">
        <v>16.782354818483192</v>
      </c>
      <c r="R3962" s="98">
        <f t="shared" si="448"/>
        <v>19.721211538928518</v>
      </c>
      <c r="S3962" s="98">
        <f t="shared" si="445"/>
        <v>1006.9412891089916</v>
      </c>
      <c r="T3962" s="101">
        <v>11.003272052046636</v>
      </c>
    </row>
    <row r="3963" spans="2:20" x14ac:dyDescent="0.2">
      <c r="B3963" s="100">
        <v>43825.916666666664</v>
      </c>
      <c r="C3963" s="98">
        <v>10.083103729883572</v>
      </c>
      <c r="D3963" s="98">
        <f t="shared" si="449"/>
        <v>9.1000886057441459</v>
      </c>
      <c r="E3963" s="98">
        <v>96.689259259303412</v>
      </c>
      <c r="F3963" s="98">
        <f t="shared" si="447"/>
        <v>103.23587275423358</v>
      </c>
      <c r="G3963" s="98">
        <v>133517.51111111112</v>
      </c>
      <c r="H3963" s="98">
        <v>15.753233506944444</v>
      </c>
      <c r="I3963" s="98">
        <v>22275.944344444539</v>
      </c>
      <c r="J3963" s="98">
        <f t="shared" si="443"/>
        <v>80.936025752358972</v>
      </c>
      <c r="K3963" s="98">
        <v>0</v>
      </c>
      <c r="L3963" s="98">
        <f t="shared" si="444"/>
        <v>374.11897136986664</v>
      </c>
      <c r="M3963" s="98">
        <f t="shared" si="446"/>
        <v>375.92033987565463</v>
      </c>
      <c r="N3963" s="98">
        <v>8239.9605216471355</v>
      </c>
      <c r="O3963" s="98">
        <v>7166.4233333333332</v>
      </c>
      <c r="P3963" s="98">
        <v>395.44638888888886</v>
      </c>
      <c r="Q3963" s="98">
        <v>21.327417519022195</v>
      </c>
      <c r="R3963" s="98">
        <f t="shared" si="448"/>
        <v>19.780461543242129</v>
      </c>
      <c r="S3963" s="98">
        <f t="shared" si="445"/>
        <v>1279.6450511413316</v>
      </c>
      <c r="T3963" s="101">
        <v>10.886220131738423</v>
      </c>
    </row>
    <row r="3964" spans="2:20" x14ac:dyDescent="0.2">
      <c r="B3964" s="100">
        <v>43825.958333333336</v>
      </c>
      <c r="C3964" s="98">
        <v>9.8966128043757955</v>
      </c>
      <c r="D3964" s="98">
        <f t="shared" si="449"/>
        <v>9.1370032275405944</v>
      </c>
      <c r="E3964" s="98">
        <v>121.52166666666666</v>
      </c>
      <c r="F3964" s="98">
        <f t="shared" si="447"/>
        <v>104.80077630361653</v>
      </c>
      <c r="G3964" s="98">
        <v>138803.65</v>
      </c>
      <c r="H3964" s="98">
        <v>15.711903211805556</v>
      </c>
      <c r="I3964" s="98">
        <v>23225.093511111205</v>
      </c>
      <c r="J3964" s="98">
        <f t="shared" si="443"/>
        <v>105.8097634548611</v>
      </c>
      <c r="K3964" s="98">
        <v>0</v>
      </c>
      <c r="L3964" s="98">
        <f t="shared" si="444"/>
        <v>376.91640976578412</v>
      </c>
      <c r="M3964" s="98">
        <f t="shared" si="446"/>
        <v>376.01448285378871</v>
      </c>
      <c r="N3964" s="98">
        <v>8015.2569490559899</v>
      </c>
      <c r="O3964" s="98">
        <v>7164.335</v>
      </c>
      <c r="P3964" s="98">
        <v>395.43493827164173</v>
      </c>
      <c r="Q3964" s="98">
        <v>18.518528505857621</v>
      </c>
      <c r="R3964" s="98">
        <f t="shared" si="448"/>
        <v>19.669163215315308</v>
      </c>
      <c r="S3964" s="98">
        <f t="shared" si="445"/>
        <v>1111.1117103514573</v>
      </c>
      <c r="T3964" s="101">
        <v>10.682925827361307</v>
      </c>
    </row>
    <row r="3965" spans="2:20" x14ac:dyDescent="0.2">
      <c r="B3965" s="100">
        <v>43826</v>
      </c>
      <c r="C3965" s="98">
        <v>9.4777663942747239</v>
      </c>
      <c r="D3965" s="98">
        <f t="shared" si="449"/>
        <v>9.1693452442012813</v>
      </c>
      <c r="E3965" s="98">
        <v>77.953796296285262</v>
      </c>
      <c r="F3965" s="98">
        <f t="shared" si="447"/>
        <v>103.07260114929511</v>
      </c>
      <c r="G3965" s="98">
        <v>145356.39221132861</v>
      </c>
      <c r="H3965" s="98">
        <v>15.703276909722222</v>
      </c>
      <c r="I3965" s="98">
        <v>24170.410177777874</v>
      </c>
      <c r="J3965" s="98">
        <f t="shared" si="443"/>
        <v>62.250519386563042</v>
      </c>
      <c r="K3965" s="98">
        <v>0</v>
      </c>
      <c r="L3965" s="98">
        <f t="shared" si="444"/>
        <v>375.48202699431118</v>
      </c>
      <c r="M3965" s="98">
        <f t="shared" si="446"/>
        <v>375.88705518578922</v>
      </c>
      <c r="N3965" s="98">
        <v>7732.8676318359376</v>
      </c>
      <c r="O3965" s="98">
        <v>7164.9891666666663</v>
      </c>
      <c r="P3965" s="98">
        <v>395.74444444444447</v>
      </c>
      <c r="Q3965" s="98">
        <v>20.262417450133299</v>
      </c>
      <c r="R3965" s="98">
        <f t="shared" si="448"/>
        <v>19.803963568500063</v>
      </c>
      <c r="S3965" s="98">
        <f t="shared" si="445"/>
        <v>1215.745047007998</v>
      </c>
      <c r="T3965" s="101">
        <v>10.417453819910685</v>
      </c>
    </row>
    <row r="3966" spans="2:20" x14ac:dyDescent="0.2">
      <c r="B3966" s="100">
        <v>43826.041666666664</v>
      </c>
      <c r="C3966" s="98">
        <v>8.4580488612100542</v>
      </c>
      <c r="D3966" s="98">
        <f t="shared" si="449"/>
        <v>9.1902158835706356</v>
      </c>
      <c r="E3966" s="98">
        <v>124.0325</v>
      </c>
      <c r="F3966" s="98">
        <f t="shared" si="447"/>
        <v>105.02408263077659</v>
      </c>
      <c r="G3966" s="98">
        <v>4479.2739171379144</v>
      </c>
      <c r="H3966" s="98">
        <v>15.756901041666667</v>
      </c>
      <c r="I3966" s="98">
        <v>523.00851111120653</v>
      </c>
      <c r="J3966" s="98">
        <f t="shared" si="443"/>
        <v>108.27559895833333</v>
      </c>
      <c r="K3966" s="98">
        <v>0</v>
      </c>
      <c r="L3966" s="98">
        <f t="shared" si="444"/>
        <v>375.65323066980886</v>
      </c>
      <c r="M3966" s="98">
        <f t="shared" si="446"/>
        <v>376.01804191295713</v>
      </c>
      <c r="N3966" s="98">
        <v>7094.7429268391925</v>
      </c>
      <c r="O3966" s="98">
        <v>7163.5141666666668</v>
      </c>
      <c r="P3966" s="98">
        <v>395.51814814812604</v>
      </c>
      <c r="Q3966" s="98">
        <v>19.864917478317189</v>
      </c>
      <c r="R3966" s="98">
        <f t="shared" si="448"/>
        <v>19.669004361906012</v>
      </c>
      <c r="S3966" s="98">
        <f t="shared" si="445"/>
        <v>1191.8950486990313</v>
      </c>
      <c r="T3966" s="101">
        <v>9.6177111090290897</v>
      </c>
    </row>
    <row r="3967" spans="2:20" x14ac:dyDescent="0.2">
      <c r="B3967" s="100">
        <v>43826.083333333336</v>
      </c>
      <c r="C3967" s="98">
        <v>7.5246969630209621</v>
      </c>
      <c r="D3967" s="98">
        <f t="shared" si="449"/>
        <v>9.2059971300132091</v>
      </c>
      <c r="E3967" s="98">
        <v>62.795833333333334</v>
      </c>
      <c r="F3967" s="98">
        <f t="shared" si="447"/>
        <v>102.78913664312246</v>
      </c>
      <c r="G3967" s="98">
        <v>8889.1320921990609</v>
      </c>
      <c r="H3967" s="98">
        <v>15.734581163194445</v>
      </c>
      <c r="I3967" s="98">
        <v>1353.0596090533998</v>
      </c>
      <c r="J3967" s="98">
        <f t="shared" si="443"/>
        <v>47.061252170138886</v>
      </c>
      <c r="K3967" s="98">
        <v>0</v>
      </c>
      <c r="L3967" s="98">
        <f t="shared" si="444"/>
        <v>377.38134877769414</v>
      </c>
      <c r="M3967" s="98">
        <f t="shared" si="446"/>
        <v>376.01945812752547</v>
      </c>
      <c r="N3967" s="98">
        <v>6430.5782120768226</v>
      </c>
      <c r="O3967" s="98">
        <v>7162.9258333333337</v>
      </c>
      <c r="P3967" s="98">
        <v>395.83277777777778</v>
      </c>
      <c r="Q3967" s="98">
        <v>18.451429000083653</v>
      </c>
      <c r="R3967" s="98">
        <f t="shared" si="448"/>
        <v>19.672759186432064</v>
      </c>
      <c r="S3967" s="98">
        <f t="shared" si="445"/>
        <v>1107.0857400050193</v>
      </c>
      <c r="T3967" s="101">
        <v>8.5580230817965806</v>
      </c>
    </row>
    <row r="3968" spans="2:20" x14ac:dyDescent="0.2">
      <c r="B3968" s="100">
        <v>43826.125</v>
      </c>
      <c r="C3968" s="98">
        <v>6.6133101754715771</v>
      </c>
      <c r="D3968" s="98">
        <f t="shared" si="449"/>
        <v>9.2173418204384738</v>
      </c>
      <c r="E3968" s="98">
        <v>123.62055555555555</v>
      </c>
      <c r="F3968" s="98">
        <f t="shared" si="447"/>
        <v>103.94730408139429</v>
      </c>
      <c r="G3968" s="98">
        <v>15386.738888888889</v>
      </c>
      <c r="H3968" s="98">
        <v>15.715570746527778</v>
      </c>
      <c r="I3968" s="98">
        <v>2300.2994444444444</v>
      </c>
      <c r="J3968" s="98">
        <f t="shared" si="443"/>
        <v>107.90498480902778</v>
      </c>
      <c r="K3968" s="98">
        <v>0</v>
      </c>
      <c r="L3968" s="98">
        <f t="shared" si="444"/>
        <v>374.47497527249573</v>
      </c>
      <c r="M3968" s="98">
        <f t="shared" si="446"/>
        <v>375.98790292489525</v>
      </c>
      <c r="N3968" s="98">
        <v>5786.9381119791669</v>
      </c>
      <c r="O3968" s="98">
        <v>7161.0666666666666</v>
      </c>
      <c r="P3968" s="98">
        <v>396.13166666666666</v>
      </c>
      <c r="Q3968" s="98">
        <v>21.656691394170952</v>
      </c>
      <c r="R3968" s="98">
        <f t="shared" si="448"/>
        <v>19.72250497548298</v>
      </c>
      <c r="S3968" s="98">
        <f t="shared" si="445"/>
        <v>1299.4014836502572</v>
      </c>
      <c r="T3968" s="101">
        <v>7.5554457237491928</v>
      </c>
    </row>
    <row r="3969" spans="2:20" x14ac:dyDescent="0.2">
      <c r="B3969" s="100">
        <v>43826.166666666664</v>
      </c>
      <c r="C3969" s="98">
        <v>5.9840390241332351</v>
      </c>
      <c r="D3969" s="98">
        <f t="shared" si="449"/>
        <v>9.2302605393703203</v>
      </c>
      <c r="E3969" s="98">
        <v>94.726666666666674</v>
      </c>
      <c r="F3969" s="98">
        <f t="shared" si="447"/>
        <v>104.28823000732022</v>
      </c>
      <c r="G3969" s="98">
        <v>20785.007339182561</v>
      </c>
      <c r="H3969" s="98">
        <v>15.674793836805556</v>
      </c>
      <c r="I3969" s="98">
        <v>3245.97217777782</v>
      </c>
      <c r="J3969" s="98">
        <f t="shared" si="443"/>
        <v>79.051872829861111</v>
      </c>
      <c r="K3969" s="98">
        <v>0</v>
      </c>
      <c r="L3969" s="98">
        <f t="shared" si="444"/>
        <v>378.9359391636898</v>
      </c>
      <c r="M3969" s="98">
        <f t="shared" si="446"/>
        <v>376.11887133390798</v>
      </c>
      <c r="N3969" s="98">
        <v>5334.5292805989584</v>
      </c>
      <c r="O3969" s="98">
        <v>7173.8891666666668</v>
      </c>
      <c r="P3969" s="98">
        <v>395.82148148149253</v>
      </c>
      <c r="Q3969" s="98">
        <v>16.885542317802706</v>
      </c>
      <c r="R3969" s="98">
        <f t="shared" si="448"/>
        <v>19.58553348005103</v>
      </c>
      <c r="S3969" s="98">
        <f t="shared" si="445"/>
        <v>1013.1325390681624</v>
      </c>
      <c r="T3969" s="101">
        <v>6.7985010707903548</v>
      </c>
    </row>
    <row r="3970" spans="2:20" x14ac:dyDescent="0.2">
      <c r="B3970" s="100">
        <v>43826.208333333336</v>
      </c>
      <c r="C3970" s="98">
        <v>5.4784213095030285</v>
      </c>
      <c r="D3970" s="98">
        <f t="shared" si="449"/>
        <v>9.2389316107766373</v>
      </c>
      <c r="E3970" s="98">
        <v>82.291944444444439</v>
      </c>
      <c r="F3970" s="98">
        <f t="shared" si="447"/>
        <v>102.11100547028401</v>
      </c>
      <c r="G3970" s="98">
        <v>27268.480601090854</v>
      </c>
      <c r="H3970" s="98">
        <v>15.50812717013889</v>
      </c>
      <c r="I3970" s="98">
        <v>4186.5000961538153</v>
      </c>
      <c r="J3970" s="98">
        <f t="shared" si="443"/>
        <v>66.783817274305548</v>
      </c>
      <c r="K3970" s="98">
        <v>0</v>
      </c>
      <c r="L3970" s="98">
        <f t="shared" si="444"/>
        <v>373.98690444362796</v>
      </c>
      <c r="M3970" s="98">
        <f t="shared" si="446"/>
        <v>375.99760382404293</v>
      </c>
      <c r="N3970" s="98">
        <v>5083.4783784993488</v>
      </c>
      <c r="O3970" s="98">
        <v>7159.42</v>
      </c>
      <c r="P3970" s="98">
        <v>395.95759259263673</v>
      </c>
      <c r="Q3970" s="98">
        <v>21.970688149008783</v>
      </c>
      <c r="R3970" s="98">
        <f t="shared" si="448"/>
        <v>19.719779384979631</v>
      </c>
      <c r="S3970" s="98">
        <f t="shared" si="445"/>
        <v>1318.2412889405271</v>
      </c>
      <c r="T3970" s="101">
        <v>6.3900763854340443</v>
      </c>
    </row>
    <row r="3971" spans="2:20" x14ac:dyDescent="0.2">
      <c r="B3971" s="100">
        <v>43826.25</v>
      </c>
      <c r="C3971" s="98">
        <v>5.3507369960159608</v>
      </c>
      <c r="D3971" s="98">
        <f t="shared" si="449"/>
        <v>9.2353320687108802</v>
      </c>
      <c r="E3971" s="98">
        <v>126.72</v>
      </c>
      <c r="F3971" s="98">
        <f t="shared" si="447"/>
        <v>103.91058880361737</v>
      </c>
      <c r="G3971" s="98">
        <v>32158.972222222223</v>
      </c>
      <c r="H3971" s="98">
        <v>15.457009548611111</v>
      </c>
      <c r="I3971" s="98">
        <v>5118.6280555555559</v>
      </c>
      <c r="J3971" s="98">
        <f t="shared" si="443"/>
        <v>111.26299045138889</v>
      </c>
      <c r="K3971" s="98">
        <v>0</v>
      </c>
      <c r="L3971" s="98">
        <f t="shared" si="444"/>
        <v>377.02941355432898</v>
      </c>
      <c r="M3971" s="98">
        <f t="shared" si="446"/>
        <v>376.15120762973925</v>
      </c>
      <c r="N3971" s="98">
        <v>4991.1267728678386</v>
      </c>
      <c r="O3971" s="98">
        <v>7158.6758333333337</v>
      </c>
      <c r="P3971" s="98">
        <v>396.10268518520724</v>
      </c>
      <c r="Q3971" s="98">
        <v>19.073271630878249</v>
      </c>
      <c r="R3971" s="98">
        <f t="shared" si="448"/>
        <v>19.583204900269916</v>
      </c>
      <c r="S3971" s="98">
        <f t="shared" si="445"/>
        <v>1144.3962978526949</v>
      </c>
      <c r="T3971" s="101">
        <v>6.1702677437003395</v>
      </c>
    </row>
    <row r="3972" spans="2:20" x14ac:dyDescent="0.2">
      <c r="B3972" s="100">
        <v>43826.291666666664</v>
      </c>
      <c r="C3972" s="98">
        <v>5.4687837608169581</v>
      </c>
      <c r="D3972" s="98">
        <f t="shared" si="449"/>
        <v>9.2376771334350689</v>
      </c>
      <c r="E3972" s="98">
        <v>81.503055555555562</v>
      </c>
      <c r="F3972" s="98">
        <f t="shared" si="447"/>
        <v>102.11726704435812</v>
      </c>
      <c r="G3972" s="98">
        <v>38988.167632848686</v>
      </c>
      <c r="H3972" s="98">
        <v>15.339963107638889</v>
      </c>
      <c r="I3972" s="98">
        <v>6047.4690740736323</v>
      </c>
      <c r="J3972" s="98">
        <f t="shared" si="443"/>
        <v>66.163092447916668</v>
      </c>
      <c r="K3972" s="98">
        <v>0</v>
      </c>
      <c r="L3972" s="98">
        <f t="shared" si="444"/>
        <v>376.89039510668977</v>
      </c>
      <c r="M3972" s="98">
        <f t="shared" si="446"/>
        <v>376.02896373305316</v>
      </c>
      <c r="N3972" s="98">
        <v>5089.0299609374997</v>
      </c>
      <c r="O3972" s="98">
        <v>7163.4941666666664</v>
      </c>
      <c r="P3972" s="98">
        <v>396.00333333333333</v>
      </c>
      <c r="Q3972" s="98">
        <v>19.112938226643536</v>
      </c>
      <c r="R3972" s="98">
        <f t="shared" si="448"/>
        <v>19.687056628746742</v>
      </c>
      <c r="S3972" s="98">
        <f t="shared" si="445"/>
        <v>1146.776293598612</v>
      </c>
      <c r="T3972" s="101">
        <v>6.2944313094091191</v>
      </c>
    </row>
    <row r="3973" spans="2:20" x14ac:dyDescent="0.2">
      <c r="B3973" s="100">
        <v>43826.333333333336</v>
      </c>
      <c r="C3973" s="98">
        <v>6.1454324540971879</v>
      </c>
      <c r="D3973" s="98">
        <f t="shared" si="449"/>
        <v>9.2429844123061056</v>
      </c>
      <c r="E3973" s="98">
        <v>143.4113425926202</v>
      </c>
      <c r="F3973" s="98">
        <f t="shared" si="447"/>
        <v>104.91383918942098</v>
      </c>
      <c r="G3973" s="98">
        <v>45036.618111111326</v>
      </c>
      <c r="H3973" s="98">
        <v>15.280544704861111</v>
      </c>
      <c r="I3973" s="98">
        <v>6967.8235790590443</v>
      </c>
      <c r="J3973" s="98">
        <f t="shared" si="443"/>
        <v>128.13079788775909</v>
      </c>
      <c r="K3973" s="98">
        <v>0</v>
      </c>
      <c r="L3973" s="98">
        <f t="shared" si="444"/>
        <v>373.94492736560602</v>
      </c>
      <c r="M3973" s="98">
        <f t="shared" si="446"/>
        <v>376.04358531059648</v>
      </c>
      <c r="N3973" s="98">
        <v>5434.222687988281</v>
      </c>
      <c r="O3973" s="98">
        <v>7182.1033333333335</v>
      </c>
      <c r="P3973" s="98">
        <v>395.77907407406303</v>
      </c>
      <c r="Q3973" s="98">
        <v>21.834146708457006</v>
      </c>
      <c r="R3973" s="98">
        <f t="shared" si="448"/>
        <v>19.665486748733834</v>
      </c>
      <c r="S3973" s="98">
        <f t="shared" si="445"/>
        <v>1310.0488025074203</v>
      </c>
      <c r="T3973" s="101">
        <v>6.6148806063928838</v>
      </c>
    </row>
    <row r="3974" spans="2:20" x14ac:dyDescent="0.2">
      <c r="B3974" s="100">
        <v>43826.375</v>
      </c>
      <c r="C3974" s="98">
        <v>7.7047728557387991</v>
      </c>
      <c r="D3974" s="98">
        <f t="shared" si="449"/>
        <v>9.2557799097183135</v>
      </c>
      <c r="E3974" s="98">
        <v>55.661759259237186</v>
      </c>
      <c r="F3974" s="98">
        <f t="shared" si="447"/>
        <v>102.14644335608627</v>
      </c>
      <c r="G3974" s="98">
        <v>51288.885185185805</v>
      </c>
      <c r="H3974" s="98">
        <v>15.291156684027778</v>
      </c>
      <c r="I3974" s="98">
        <v>7887.1544123933054</v>
      </c>
      <c r="J3974" s="98">
        <f t="shared" ref="J3974:J4037" si="450">E3974-H3974</f>
        <v>40.370602575209411</v>
      </c>
      <c r="K3974" s="98">
        <v>0</v>
      </c>
      <c r="L3974" s="98">
        <f t="shared" ref="L3974:L4037" si="451">P3974-Q3974</f>
        <v>378.55895533386206</v>
      </c>
      <c r="M3974" s="98">
        <f t="shared" si="446"/>
        <v>376.09700547767875</v>
      </c>
      <c r="N3974" s="98">
        <v>6512.748887125651</v>
      </c>
      <c r="O3974" s="98">
        <v>7183.7924999999996</v>
      </c>
      <c r="P3974" s="98">
        <v>395.51935185187392</v>
      </c>
      <c r="Q3974" s="98">
        <v>16.960396518011887</v>
      </c>
      <c r="R3974" s="98">
        <f t="shared" si="448"/>
        <v>19.604678464368536</v>
      </c>
      <c r="S3974" s="98">
        <f t="shared" ref="S3974:S4037" si="452">Q3974*60</f>
        <v>1017.6237910807132</v>
      </c>
      <c r="T3974" s="101">
        <v>7.6956283761487834</v>
      </c>
    </row>
    <row r="3975" spans="2:20" x14ac:dyDescent="0.2">
      <c r="B3975" s="100">
        <v>43826.416666666664</v>
      </c>
      <c r="C3975" s="98">
        <v>10.159328684958293</v>
      </c>
      <c r="D3975" s="98">
        <f t="shared" si="449"/>
        <v>9.2803463233008419</v>
      </c>
      <c r="E3975" s="98">
        <v>121.30138888888889</v>
      </c>
      <c r="F3975" s="98">
        <f t="shared" si="447"/>
        <v>103.08753774909</v>
      </c>
      <c r="G3975" s="98">
        <v>57610.87222222222</v>
      </c>
      <c r="H3975" s="98">
        <v>15.21076388888889</v>
      </c>
      <c r="I3975" s="98">
        <v>8805.7312345676946</v>
      </c>
      <c r="J3975" s="98">
        <f t="shared" si="450"/>
        <v>106.090625</v>
      </c>
      <c r="K3975" s="98">
        <v>0</v>
      </c>
      <c r="L3975" s="98">
        <f t="shared" si="451"/>
        <v>373.63866346006591</v>
      </c>
      <c r="M3975" s="98">
        <f t="shared" si="446"/>
        <v>376.00469875079824</v>
      </c>
      <c r="N3975" s="98">
        <v>8064.3713309733075</v>
      </c>
      <c r="O3975" s="98">
        <v>7192.3216666666667</v>
      </c>
      <c r="P3975" s="98">
        <v>395.57768518514104</v>
      </c>
      <c r="Q3975" s="98">
        <v>21.939021725075111</v>
      </c>
      <c r="R3975" s="98">
        <f t="shared" si="448"/>
        <v>19.684648085623014</v>
      </c>
      <c r="S3975" s="98">
        <f t="shared" si="452"/>
        <v>1316.3413035045066</v>
      </c>
      <c r="T3975" s="101">
        <v>9.7943167236281763</v>
      </c>
    </row>
    <row r="3976" spans="2:20" x14ac:dyDescent="0.2">
      <c r="B3976" s="100">
        <v>43826.458333333336</v>
      </c>
      <c r="C3976" s="98">
        <v>11.919038756158487</v>
      </c>
      <c r="D3976" s="98">
        <f t="shared" si="449"/>
        <v>9.2960019928443369</v>
      </c>
      <c r="E3976" s="98">
        <v>91.319675925928692</v>
      </c>
      <c r="F3976" s="98">
        <f t="shared" si="447"/>
        <v>101.94138998674443</v>
      </c>
      <c r="G3976" s="98">
        <v>62748.320972222224</v>
      </c>
      <c r="H3976" s="98">
        <v>15.455045572916667</v>
      </c>
      <c r="I3976" s="98">
        <v>9723.5835390949251</v>
      </c>
      <c r="J3976" s="98">
        <f t="shared" si="450"/>
        <v>75.864630353012018</v>
      </c>
      <c r="K3976" s="98">
        <v>0</v>
      </c>
      <c r="L3976" s="98">
        <f t="shared" si="451"/>
        <v>377.0920652503396</v>
      </c>
      <c r="M3976" s="98">
        <f t="shared" si="446"/>
        <v>376.13413548468787</v>
      </c>
      <c r="N3976" s="98">
        <v>9221.7771044921883</v>
      </c>
      <c r="O3976" s="98">
        <v>7198.5216666666665</v>
      </c>
      <c r="P3976" s="98">
        <v>395.47305555553902</v>
      </c>
      <c r="Q3976" s="98">
        <v>18.38099030519939</v>
      </c>
      <c r="R3976" s="98">
        <f t="shared" si="448"/>
        <v>19.549300857904612</v>
      </c>
      <c r="S3976" s="98">
        <f t="shared" si="452"/>
        <v>1102.8594183119635</v>
      </c>
      <c r="T3976" s="101">
        <v>11.77372154236312</v>
      </c>
    </row>
    <row r="3977" spans="2:20" x14ac:dyDescent="0.2">
      <c r="B3977" s="100">
        <v>43826.5</v>
      </c>
      <c r="C3977" s="98">
        <v>12.821693313666103</v>
      </c>
      <c r="D3977" s="98">
        <f t="shared" si="449"/>
        <v>9.3163117310784713</v>
      </c>
      <c r="E3977" s="98">
        <v>98.596944444444446</v>
      </c>
      <c r="F3977" s="98">
        <f t="shared" si="447"/>
        <v>103.43726575835306</v>
      </c>
      <c r="G3977" s="98">
        <v>69629.982638888891</v>
      </c>
      <c r="H3977" s="98">
        <v>15.694661458333334</v>
      </c>
      <c r="I3977" s="98">
        <v>10661.283717948596</v>
      </c>
      <c r="J3977" s="98">
        <f t="shared" si="450"/>
        <v>82.902282986111118</v>
      </c>
      <c r="K3977" s="98">
        <v>0</v>
      </c>
      <c r="L3977" s="98">
        <f t="shared" si="451"/>
        <v>382.00798092608238</v>
      </c>
      <c r="M3977" s="98">
        <f t="shared" si="446"/>
        <v>376.28814466702482</v>
      </c>
      <c r="N3977" s="98">
        <v>9925.4719059244799</v>
      </c>
      <c r="O3977" s="98">
        <v>7200.1066666666666</v>
      </c>
      <c r="P3977" s="98">
        <v>395.78398148152564</v>
      </c>
      <c r="Q3977" s="98">
        <v>13.776000555443266</v>
      </c>
      <c r="R3977" s="98">
        <f t="shared" si="448"/>
        <v>19.419536788738025</v>
      </c>
      <c r="S3977" s="98">
        <f t="shared" si="452"/>
        <v>826.560033326596</v>
      </c>
      <c r="T3977" s="101">
        <v>12.946100195017126</v>
      </c>
    </row>
    <row r="3978" spans="2:20" x14ac:dyDescent="0.2">
      <c r="B3978" s="100">
        <v>43826.541666666664</v>
      </c>
      <c r="C3978" s="98">
        <v>12.536681147328734</v>
      </c>
      <c r="D3978" s="98">
        <f t="shared" si="449"/>
        <v>9.3128334564424318</v>
      </c>
      <c r="E3978" s="98">
        <v>77.361944444444447</v>
      </c>
      <c r="F3978" s="98">
        <f t="shared" si="447"/>
        <v>101.31503196205676</v>
      </c>
      <c r="G3978" s="98">
        <v>74533.088888888888</v>
      </c>
      <c r="H3978" s="98">
        <v>15.744476996527778</v>
      </c>
      <c r="I3978" s="98">
        <v>11607.330833332935</v>
      </c>
      <c r="J3978" s="98">
        <f t="shared" si="450"/>
        <v>61.617467447916667</v>
      </c>
      <c r="K3978" s="98">
        <v>0</v>
      </c>
      <c r="L3978" s="98">
        <f t="shared" si="451"/>
        <v>388.15582512334709</v>
      </c>
      <c r="M3978" s="98">
        <f t="shared" si="446"/>
        <v>376.91602485979456</v>
      </c>
      <c r="N3978" s="98">
        <v>9695.632762858073</v>
      </c>
      <c r="O3978" s="98">
        <v>7196.086666666667</v>
      </c>
      <c r="P3978" s="98">
        <v>395.73944444444442</v>
      </c>
      <c r="Q3978" s="98">
        <v>7.5836193210973093</v>
      </c>
      <c r="R3978" s="98">
        <f t="shared" si="448"/>
        <v>18.809691896894169</v>
      </c>
      <c r="S3978" s="98">
        <f t="shared" si="452"/>
        <v>455.01715926583859</v>
      </c>
      <c r="T3978" s="101">
        <v>13.125539880317197</v>
      </c>
    </row>
    <row r="3979" spans="2:20" x14ac:dyDescent="0.2">
      <c r="B3979" s="100">
        <v>43826.583333333336</v>
      </c>
      <c r="C3979" s="98">
        <v>12.310999017116718</v>
      </c>
      <c r="D3979" s="98">
        <f t="shared" si="449"/>
        <v>9.3192913831961395</v>
      </c>
      <c r="E3979" s="98">
        <v>126.7811955890888</v>
      </c>
      <c r="F3979" s="98">
        <f t="shared" si="447"/>
        <v>102.31647698028986</v>
      </c>
      <c r="G3979" s="98">
        <v>78589.190296628352</v>
      </c>
      <c r="H3979" s="98">
        <v>15.771527777777777</v>
      </c>
      <c r="I3979" s="98">
        <v>12554.59371111128</v>
      </c>
      <c r="J3979" s="98">
        <f t="shared" si="450"/>
        <v>111.00966781131102</v>
      </c>
      <c r="K3979" s="98">
        <v>0</v>
      </c>
      <c r="L3979" s="98">
        <f t="shared" si="451"/>
        <v>387.67547867552474</v>
      </c>
      <c r="M3979" s="98">
        <f t="shared" si="446"/>
        <v>377.31902814814043</v>
      </c>
      <c r="N3979" s="98">
        <v>9493.3065437336809</v>
      </c>
      <c r="O3979" s="98">
        <v>7177.1227154047001</v>
      </c>
      <c r="P3979" s="98">
        <v>395.13342592590385</v>
      </c>
      <c r="Q3979" s="98">
        <v>7.4579472503791076</v>
      </c>
      <c r="R3979" s="98">
        <f t="shared" si="448"/>
        <v>18.37896484311463</v>
      </c>
      <c r="S3979" s="98">
        <f t="shared" si="452"/>
        <v>447.47683502274646</v>
      </c>
      <c r="T3979" s="101">
        <v>12.854858505485593</v>
      </c>
    </row>
    <row r="3980" spans="2:20" x14ac:dyDescent="0.2">
      <c r="B3980" s="100">
        <v>43826.625</v>
      </c>
      <c r="C3980" s="98">
        <v>11.797408857521498</v>
      </c>
      <c r="D3980" s="98">
        <f t="shared" si="449"/>
        <v>9.3202273229921442</v>
      </c>
      <c r="E3980" s="98">
        <v>131.4038888888889</v>
      </c>
      <c r="F3980" s="98">
        <f t="shared" si="447"/>
        <v>103.61094225806848</v>
      </c>
      <c r="G3980" s="98">
        <v>87222.731730769083</v>
      </c>
      <c r="H3980" s="98">
        <v>15.688270399305555</v>
      </c>
      <c r="I3980" s="98">
        <v>13501.077606837485</v>
      </c>
      <c r="J3980" s="98">
        <f t="shared" si="450"/>
        <v>115.71561848958335</v>
      </c>
      <c r="K3980" s="98">
        <v>0</v>
      </c>
      <c r="L3980" s="98">
        <f t="shared" si="451"/>
        <v>388.11109061159567</v>
      </c>
      <c r="M3980" s="98">
        <f t="shared" si="446"/>
        <v>377.86520123317132</v>
      </c>
      <c r="N3980" s="98">
        <v>9176.568692220053</v>
      </c>
      <c r="O3980" s="98">
        <v>7178.99</v>
      </c>
      <c r="P3980" s="98">
        <v>395.74953703701499</v>
      </c>
      <c r="Q3980" s="98">
        <v>7.6384464254193398</v>
      </c>
      <c r="R3980" s="98">
        <f t="shared" si="448"/>
        <v>17.839867375366843</v>
      </c>
      <c r="S3980" s="98">
        <f t="shared" si="452"/>
        <v>458.30678552516036</v>
      </c>
      <c r="T3980" s="101">
        <v>12.510991679914296</v>
      </c>
    </row>
    <row r="3981" spans="2:20" x14ac:dyDescent="0.2">
      <c r="B3981" s="100">
        <v>43826.666666666664</v>
      </c>
      <c r="C3981" s="98">
        <v>11.327330382400735</v>
      </c>
      <c r="D3981" s="98">
        <f t="shared" si="449"/>
        <v>9.3112079351605352</v>
      </c>
      <c r="E3981" s="98">
        <v>74.034999999999997</v>
      </c>
      <c r="F3981" s="98">
        <f t="shared" si="447"/>
        <v>101.25309503584629</v>
      </c>
      <c r="G3981" s="98">
        <v>93268.456064815095</v>
      </c>
      <c r="H3981" s="98">
        <v>15.569965277777778</v>
      </c>
      <c r="I3981" s="98">
        <v>14441.289877777364</v>
      </c>
      <c r="J3981" s="98">
        <f t="shared" si="450"/>
        <v>58.465034722222221</v>
      </c>
      <c r="K3981" s="98">
        <v>0</v>
      </c>
      <c r="L3981" s="98">
        <f t="shared" si="451"/>
        <v>388.00283880796582</v>
      </c>
      <c r="M3981" s="98">
        <f t="shared" si="446"/>
        <v>378.37775714631908</v>
      </c>
      <c r="N3981" s="98">
        <v>8923.474386393229</v>
      </c>
      <c r="O3981" s="98">
        <v>7184.8850000000002</v>
      </c>
      <c r="P3981" s="98">
        <v>395.55180555555557</v>
      </c>
      <c r="Q3981" s="98">
        <v>7.5489667475897457</v>
      </c>
      <c r="R3981" s="98">
        <f t="shared" si="448"/>
        <v>17.324878977652968</v>
      </c>
      <c r="S3981" s="98">
        <f t="shared" si="452"/>
        <v>452.93800485538475</v>
      </c>
      <c r="T3981" s="101">
        <v>12.0170176923989</v>
      </c>
    </row>
    <row r="3982" spans="2:20" x14ac:dyDescent="0.2">
      <c r="B3982" s="100">
        <v>43826.708333333336</v>
      </c>
      <c r="C3982" s="98">
        <v>10.964549766734773</v>
      </c>
      <c r="D3982" s="98">
        <f t="shared" si="449"/>
        <v>9.3142275850603475</v>
      </c>
      <c r="E3982" s="98">
        <v>128.10749999999999</v>
      </c>
      <c r="F3982" s="98">
        <f t="shared" si="447"/>
        <v>102.80139750498391</v>
      </c>
      <c r="G3982" s="98">
        <v>100521.19905148612</v>
      </c>
      <c r="H3982" s="98">
        <v>15.471788194444445</v>
      </c>
      <c r="I3982" s="98">
        <v>15372.815555555555</v>
      </c>
      <c r="J3982" s="98">
        <f t="shared" si="450"/>
        <v>112.63571180555554</v>
      </c>
      <c r="K3982" s="98">
        <v>0</v>
      </c>
      <c r="L3982" s="98">
        <f t="shared" si="451"/>
        <v>378.57793780320526</v>
      </c>
      <c r="M3982" s="98">
        <f t="shared" si="446"/>
        <v>378.42238884306147</v>
      </c>
      <c r="N3982" s="98">
        <v>8703.1832067871092</v>
      </c>
      <c r="O3982" s="98">
        <v>7190.4516666666668</v>
      </c>
      <c r="P3982" s="98">
        <v>396.0584259259204</v>
      </c>
      <c r="Q3982" s="98">
        <v>17.480488122715162</v>
      </c>
      <c r="R3982" s="98">
        <f t="shared" si="448"/>
        <v>17.292270814861062</v>
      </c>
      <c r="S3982" s="98">
        <f t="shared" si="452"/>
        <v>1048.8292873629098</v>
      </c>
      <c r="T3982" s="101">
        <v>11.710209281570796</v>
      </c>
    </row>
    <row r="3983" spans="2:20" x14ac:dyDescent="0.2">
      <c r="B3983" s="100">
        <v>43826.75</v>
      </c>
      <c r="C3983" s="98">
        <v>10.942027447311622</v>
      </c>
      <c r="D3983" s="98">
        <f t="shared" si="449"/>
        <v>9.3336272804493969</v>
      </c>
      <c r="E3983" s="98">
        <v>106.69321111110763</v>
      </c>
      <c r="F3983" s="98">
        <f t="shared" si="447"/>
        <v>101.60604287535428</v>
      </c>
      <c r="G3983" s="98">
        <v>106091.45962963197</v>
      </c>
      <c r="H3983" s="98">
        <v>15.670562065972222</v>
      </c>
      <c r="I3983" s="98">
        <v>16305.937345678807</v>
      </c>
      <c r="J3983" s="98">
        <f t="shared" si="450"/>
        <v>91.02264904513541</v>
      </c>
      <c r="K3983" s="98">
        <v>0</v>
      </c>
      <c r="L3983" s="98">
        <f t="shared" si="451"/>
        <v>375.63366533975056</v>
      </c>
      <c r="M3983" s="98">
        <f t="shared" si="446"/>
        <v>378.47792557188137</v>
      </c>
      <c r="N3983" s="98">
        <v>8697.86671508789</v>
      </c>
      <c r="O3983" s="98">
        <v>7174.3175000000001</v>
      </c>
      <c r="P3983" s="98">
        <v>395.9852160493781</v>
      </c>
      <c r="Q3983" s="98">
        <v>20.351550709627531</v>
      </c>
      <c r="R3983" s="98">
        <f t="shared" si="448"/>
        <v>17.246407439950364</v>
      </c>
      <c r="S3983" s="98">
        <f t="shared" si="452"/>
        <v>1221.0930425776519</v>
      </c>
      <c r="T3983" s="101">
        <v>11.610438804736445</v>
      </c>
    </row>
    <row r="3984" spans="2:20" x14ac:dyDescent="0.2">
      <c r="B3984" s="100">
        <v>43826.791666666664</v>
      </c>
      <c r="C3984" s="98">
        <v>10.562993528342339</v>
      </c>
      <c r="D3984" s="98">
        <f t="shared" si="449"/>
        <v>9.3388527130739387</v>
      </c>
      <c r="E3984" s="98">
        <v>96.470185185207256</v>
      </c>
      <c r="F3984" s="98">
        <f t="shared" si="447"/>
        <v>102.83888238153173</v>
      </c>
      <c r="G3984" s="98">
        <v>113650.9240740743</v>
      </c>
      <c r="H3984" s="98">
        <v>15.550227864583333</v>
      </c>
      <c r="I3984" s="98">
        <v>17245.361666666668</v>
      </c>
      <c r="J3984" s="98">
        <f t="shared" si="450"/>
        <v>80.919957320623922</v>
      </c>
      <c r="K3984" s="98">
        <v>0</v>
      </c>
      <c r="L3984" s="98">
        <f t="shared" si="451"/>
        <v>374.91259180253161</v>
      </c>
      <c r="M3984" s="98">
        <f t="shared" si="446"/>
        <v>378.3199541056868</v>
      </c>
      <c r="N3984" s="98">
        <v>8507.3045145670567</v>
      </c>
      <c r="O3984" s="98">
        <v>7173.5050000000001</v>
      </c>
      <c r="P3984" s="98">
        <v>395.74446759256222</v>
      </c>
      <c r="Q3984" s="98">
        <v>20.83187579003059</v>
      </c>
      <c r="R3984" s="98">
        <f t="shared" si="448"/>
        <v>17.41491131355135</v>
      </c>
      <c r="S3984" s="98">
        <f t="shared" si="452"/>
        <v>1249.9125474018354</v>
      </c>
      <c r="T3984" s="101">
        <v>11.267316485413273</v>
      </c>
    </row>
    <row r="3985" spans="2:20" x14ac:dyDescent="0.2">
      <c r="B3985" s="100">
        <v>43826.833333333336</v>
      </c>
      <c r="C3985" s="98">
        <v>10.469546442362997</v>
      </c>
      <c r="D3985" s="98">
        <f t="shared" si="449"/>
        <v>9.3435464077837214</v>
      </c>
      <c r="E3985" s="98">
        <v>131.82555555555555</v>
      </c>
      <c r="F3985" s="98">
        <f t="shared" si="447"/>
        <v>103.1076902519021</v>
      </c>
      <c r="G3985" s="98">
        <v>119240.67777777778</v>
      </c>
      <c r="H3985" s="98">
        <v>15.713975694444445</v>
      </c>
      <c r="I3985" s="98">
        <v>18181.86406378587</v>
      </c>
      <c r="J3985" s="98">
        <f t="shared" si="450"/>
        <v>116.11157986111111</v>
      </c>
      <c r="K3985" s="98">
        <v>0</v>
      </c>
      <c r="L3985" s="98">
        <f t="shared" si="451"/>
        <v>374.3746479310509</v>
      </c>
      <c r="M3985" s="98">
        <f t="shared" si="446"/>
        <v>378.35485312612536</v>
      </c>
      <c r="N3985" s="98">
        <v>8420.6491853841144</v>
      </c>
      <c r="O3985" s="98">
        <v>7170.3633333333337</v>
      </c>
      <c r="P3985" s="98">
        <v>395.79291666666666</v>
      </c>
      <c r="Q3985" s="98">
        <v>21.418268735615744</v>
      </c>
      <c r="R3985" s="98">
        <f t="shared" si="448"/>
        <v>17.379496475210942</v>
      </c>
      <c r="S3985" s="98">
        <f t="shared" si="452"/>
        <v>1285.0961241369446</v>
      </c>
      <c r="T3985" s="101">
        <v>11.194729227701901</v>
      </c>
    </row>
    <row r="3986" spans="2:20" x14ac:dyDescent="0.2">
      <c r="B3986" s="100">
        <v>43826.875</v>
      </c>
      <c r="C3986" s="98">
        <v>10.181637507185158</v>
      </c>
      <c r="D3986" s="98">
        <f t="shared" si="449"/>
        <v>9.3407900074845553</v>
      </c>
      <c r="E3986" s="98">
        <v>90.18287037028206</v>
      </c>
      <c r="F3986" s="98">
        <f t="shared" si="447"/>
        <v>102.70865583472938</v>
      </c>
      <c r="G3986" s="98">
        <v>126112.26863426183</v>
      </c>
      <c r="H3986" s="98">
        <v>15.681944444444444</v>
      </c>
      <c r="I3986" s="98">
        <v>19125.910277777381</v>
      </c>
      <c r="J3986" s="98">
        <f t="shared" si="450"/>
        <v>74.50092592583762</v>
      </c>
      <c r="K3986" s="98">
        <v>0</v>
      </c>
      <c r="L3986" s="98">
        <f t="shared" si="451"/>
        <v>371.73284391382913</v>
      </c>
      <c r="M3986" s="98">
        <f t="shared" si="446"/>
        <v>378.05371364429379</v>
      </c>
      <c r="N3986" s="98">
        <v>8234.5716731770826</v>
      </c>
      <c r="O3986" s="98">
        <v>7168.1733333333332</v>
      </c>
      <c r="P3986" s="98">
        <v>395.46074074074625</v>
      </c>
      <c r="Q3986" s="98">
        <v>23.7278968269171</v>
      </c>
      <c r="R3986" s="98">
        <f t="shared" si="448"/>
        <v>17.668894058895688</v>
      </c>
      <c r="S3986" s="98">
        <f t="shared" si="452"/>
        <v>1423.6738096150259</v>
      </c>
      <c r="T3986" s="101">
        <v>11.006610107107813</v>
      </c>
    </row>
    <row r="3987" spans="2:20" x14ac:dyDescent="0.2">
      <c r="B3987" s="100">
        <v>43826.916666666664</v>
      </c>
      <c r="C3987" s="98">
        <v>10.024401991750217</v>
      </c>
      <c r="D3987" s="98">
        <f t="shared" si="449"/>
        <v>9.3383441017289979</v>
      </c>
      <c r="E3987" s="98">
        <v>132.64916666666667</v>
      </c>
      <c r="F3987" s="98">
        <f t="shared" si="447"/>
        <v>104.20698531003619</v>
      </c>
      <c r="G3987" s="98">
        <v>132497.81506410241</v>
      </c>
      <c r="H3987" s="98">
        <v>15.706401909722222</v>
      </c>
      <c r="I3987" s="98">
        <v>20067.439444444444</v>
      </c>
      <c r="J3987" s="98">
        <f t="shared" si="450"/>
        <v>116.94276475694446</v>
      </c>
      <c r="K3987" s="98">
        <v>0</v>
      </c>
      <c r="L3987" s="98">
        <f t="shared" si="451"/>
        <v>377.68573537800046</v>
      </c>
      <c r="M3987" s="98">
        <f t="shared" si="446"/>
        <v>378.20232881129942</v>
      </c>
      <c r="N3987" s="98">
        <v>8113.5941487630207</v>
      </c>
      <c r="O3987" s="98">
        <v>7168.4216666666671</v>
      </c>
      <c r="P3987" s="98">
        <v>395.62888888888887</v>
      </c>
      <c r="Q3987" s="98">
        <v>17.943153510888418</v>
      </c>
      <c r="R3987" s="98">
        <f t="shared" si="448"/>
        <v>17.527883058556782</v>
      </c>
      <c r="S3987" s="98">
        <f t="shared" si="452"/>
        <v>1076.5892106533051</v>
      </c>
      <c r="T3987" s="101">
        <v>10.771508000638439</v>
      </c>
    </row>
    <row r="3988" spans="2:20" x14ac:dyDescent="0.2">
      <c r="B3988" s="100">
        <v>43826.958333333336</v>
      </c>
      <c r="C3988" s="98">
        <v>9.7791341571463271</v>
      </c>
      <c r="D3988" s="98">
        <f t="shared" si="449"/>
        <v>9.3334491580944352</v>
      </c>
      <c r="E3988" s="98">
        <v>70.987777777777779</v>
      </c>
      <c r="F3988" s="98">
        <f t="shared" si="447"/>
        <v>102.10140660633249</v>
      </c>
      <c r="G3988" s="98">
        <v>138569.50307407317</v>
      </c>
      <c r="H3988" s="98">
        <v>15.632921006944445</v>
      </c>
      <c r="I3988" s="98">
        <v>21009.42351851887</v>
      </c>
      <c r="J3988" s="98">
        <f t="shared" si="450"/>
        <v>55.354856770833337</v>
      </c>
      <c r="K3988" s="98">
        <v>0</v>
      </c>
      <c r="L3988" s="98">
        <f t="shared" si="451"/>
        <v>372.62612348234074</v>
      </c>
      <c r="M3988" s="98">
        <f t="shared" si="446"/>
        <v>378.02356688282265</v>
      </c>
      <c r="N3988" s="98">
        <v>7946.6126627604162</v>
      </c>
      <c r="O3988" s="98">
        <v>7168.8916666666664</v>
      </c>
      <c r="P3988" s="98">
        <v>395.66555555555556</v>
      </c>
      <c r="Q3988" s="98">
        <v>23.039432073214815</v>
      </c>
      <c r="R3988" s="98">
        <f t="shared" si="448"/>
        <v>17.716254040529996</v>
      </c>
      <c r="S3988" s="98">
        <f t="shared" si="452"/>
        <v>1382.3659243928889</v>
      </c>
      <c r="T3988" s="101">
        <v>10.545204854983734</v>
      </c>
    </row>
    <row r="3989" spans="2:20" x14ac:dyDescent="0.2">
      <c r="B3989" s="100">
        <v>43827</v>
      </c>
      <c r="C3989" s="98">
        <v>9.4467291250025536</v>
      </c>
      <c r="D3989" s="98">
        <f t="shared" si="449"/>
        <v>9.3321559385414297</v>
      </c>
      <c r="E3989" s="98">
        <v>125.77629629631838</v>
      </c>
      <c r="F3989" s="98">
        <f t="shared" si="447"/>
        <v>104.09401077300053</v>
      </c>
      <c r="G3989" s="98">
        <v>145522.57060723411</v>
      </c>
      <c r="H3989" s="98">
        <v>15.64470486111111</v>
      </c>
      <c r="I3989" s="98">
        <v>21948.822099999586</v>
      </c>
      <c r="J3989" s="98">
        <f t="shared" si="450"/>
        <v>110.13159143520727</v>
      </c>
      <c r="K3989" s="98">
        <v>0</v>
      </c>
      <c r="L3989" s="98">
        <f t="shared" si="451"/>
        <v>376.42524924443416</v>
      </c>
      <c r="M3989" s="98">
        <f t="shared" si="446"/>
        <v>378.06286780991104</v>
      </c>
      <c r="N3989" s="98">
        <v>7660.6066056315103</v>
      </c>
      <c r="O3989" s="98">
        <v>7168.7475000000004</v>
      </c>
      <c r="P3989" s="98">
        <v>395.47833333333335</v>
      </c>
      <c r="Q3989" s="98">
        <v>19.053084088899194</v>
      </c>
      <c r="R3989" s="98">
        <f t="shared" si="448"/>
        <v>17.665865150478577</v>
      </c>
      <c r="S3989" s="98">
        <f t="shared" si="452"/>
        <v>1143.1850453339516</v>
      </c>
      <c r="T3989" s="101">
        <v>10.214512329896291</v>
      </c>
    </row>
    <row r="3990" spans="2:20" x14ac:dyDescent="0.2">
      <c r="B3990" s="100">
        <v>43827.041666666664</v>
      </c>
      <c r="C3990" s="98">
        <v>8.6328861079127002</v>
      </c>
      <c r="D3990" s="98">
        <f t="shared" si="449"/>
        <v>9.3394408238207074</v>
      </c>
      <c r="E3990" s="98">
        <v>99.898207070695022</v>
      </c>
      <c r="F3990" s="98">
        <f t="shared" si="447"/>
        <v>103.08841523427951</v>
      </c>
      <c r="G3990" s="98">
        <v>4131.0249999999996</v>
      </c>
      <c r="H3990" s="98">
        <v>15.709711371527778</v>
      </c>
      <c r="I3990" s="98">
        <v>510.89694444444444</v>
      </c>
      <c r="J3990" s="98">
        <f t="shared" si="450"/>
        <v>84.188495699167248</v>
      </c>
      <c r="K3990" s="98">
        <v>0</v>
      </c>
      <c r="L3990" s="98">
        <f t="shared" si="451"/>
        <v>374.63900091572975</v>
      </c>
      <c r="M3990" s="98">
        <f t="shared" si="446"/>
        <v>378.02060823682444</v>
      </c>
      <c r="N3990" s="98">
        <v>7129.5352433268226</v>
      </c>
      <c r="O3990" s="98">
        <v>7176.0516666666663</v>
      </c>
      <c r="P3990" s="98">
        <v>395.15416666668324</v>
      </c>
      <c r="Q3990" s="98">
        <v>20.515165750953472</v>
      </c>
      <c r="R3990" s="98">
        <f t="shared" si="448"/>
        <v>17.692958828505088</v>
      </c>
      <c r="S3990" s="98">
        <f t="shared" si="452"/>
        <v>1230.9099450572082</v>
      </c>
      <c r="T3990" s="101">
        <v>9.6784796762466438</v>
      </c>
    </row>
    <row r="3991" spans="2:20" x14ac:dyDescent="0.2">
      <c r="B3991" s="100">
        <v>43827.083333333336</v>
      </c>
      <c r="C3991" s="98">
        <v>7.578115892234103</v>
      </c>
      <c r="D3991" s="98">
        <f t="shared" si="449"/>
        <v>9.3416666125379209</v>
      </c>
      <c r="E3991" s="98">
        <v>92.331944444444446</v>
      </c>
      <c r="F3991" s="98">
        <f t="shared" si="447"/>
        <v>104.3190865305758</v>
      </c>
      <c r="G3991" s="98">
        <v>9496.8041666666668</v>
      </c>
      <c r="H3991" s="98">
        <v>15.666395399305555</v>
      </c>
      <c r="I3991" s="98">
        <v>1345.5302777773804</v>
      </c>
      <c r="J3991" s="98">
        <f t="shared" si="450"/>
        <v>76.665549045138889</v>
      </c>
      <c r="K3991" s="98">
        <v>0</v>
      </c>
      <c r="L3991" s="98">
        <f t="shared" si="451"/>
        <v>376.91622147437596</v>
      </c>
      <c r="M3991" s="98">
        <f t="shared" si="446"/>
        <v>378.0012279325195</v>
      </c>
      <c r="N3991" s="98">
        <v>6449.5295458984374</v>
      </c>
      <c r="O3991" s="98">
        <v>7170.4958333333334</v>
      </c>
      <c r="P3991" s="98">
        <v>395.87222222222221</v>
      </c>
      <c r="Q3991" s="98">
        <v>18.956000747846232</v>
      </c>
      <c r="R3991" s="98">
        <f t="shared" si="448"/>
        <v>17.713982651328532</v>
      </c>
      <c r="S3991" s="98">
        <f t="shared" si="452"/>
        <v>1137.3600448707739</v>
      </c>
      <c r="T3991" s="101">
        <v>8.5683678301458706</v>
      </c>
    </row>
    <row r="3992" spans="2:20" x14ac:dyDescent="0.2">
      <c r="B3992" s="100">
        <v>43827.125</v>
      </c>
      <c r="C3992" s="98">
        <v>6.5389245587916554</v>
      </c>
      <c r="D3992" s="98">
        <f t="shared" si="449"/>
        <v>9.3385672118429248</v>
      </c>
      <c r="E3992" s="98">
        <v>131.92027777777778</v>
      </c>
      <c r="F3992" s="98">
        <f t="shared" si="447"/>
        <v>104.66490828983505</v>
      </c>
      <c r="G3992" s="98">
        <v>14992.43888888889</v>
      </c>
      <c r="H3992" s="98">
        <v>15.701790364583333</v>
      </c>
      <c r="I3992" s="98">
        <v>2286.9212962966494</v>
      </c>
      <c r="J3992" s="98">
        <f t="shared" si="450"/>
        <v>116.21848741319445</v>
      </c>
      <c r="K3992" s="98">
        <v>0</v>
      </c>
      <c r="L3992" s="98">
        <f t="shared" si="451"/>
        <v>377.27063024684668</v>
      </c>
      <c r="M3992" s="98">
        <f t="shared" si="446"/>
        <v>378.11771355645078</v>
      </c>
      <c r="N3992" s="98">
        <v>5735.7441971842445</v>
      </c>
      <c r="O3992" s="98">
        <v>7167.6808333333329</v>
      </c>
      <c r="P3992" s="98">
        <v>395.51881481481922</v>
      </c>
      <c r="Q3992" s="98">
        <v>18.248184567972526</v>
      </c>
      <c r="R3992" s="98">
        <f t="shared" si="448"/>
        <v>17.571961533570263</v>
      </c>
      <c r="S3992" s="98">
        <f t="shared" si="452"/>
        <v>1094.8910740783515</v>
      </c>
      <c r="T3992" s="101">
        <v>7.4851295945948451</v>
      </c>
    </row>
    <row r="3993" spans="2:20" x14ac:dyDescent="0.2">
      <c r="B3993" s="100">
        <v>43827.166666666664</v>
      </c>
      <c r="C3993" s="98">
        <v>5.9793106834806284</v>
      </c>
      <c r="D3993" s="98">
        <f t="shared" si="449"/>
        <v>9.3383701976490645</v>
      </c>
      <c r="E3993" s="98">
        <v>87.291999999980135</v>
      </c>
      <c r="F3993" s="98">
        <f t="shared" si="447"/>
        <v>104.35513051205646</v>
      </c>
      <c r="G3993" s="98">
        <v>21823.526388888888</v>
      </c>
      <c r="H3993" s="98">
        <v>15.717176649305555</v>
      </c>
      <c r="I3993" s="98">
        <v>3229.0595999995867</v>
      </c>
      <c r="J3993" s="98">
        <f t="shared" si="450"/>
        <v>71.574823350674578</v>
      </c>
      <c r="K3993" s="98">
        <v>0</v>
      </c>
      <c r="L3993" s="98">
        <f t="shared" si="451"/>
        <v>382.19836612844216</v>
      </c>
      <c r="M3993" s="98">
        <f t="shared" si="446"/>
        <v>378.25364801331557</v>
      </c>
      <c r="N3993" s="98">
        <v>5316.3736031087237</v>
      </c>
      <c r="O3993" s="98">
        <v>7162.6049999999996</v>
      </c>
      <c r="P3993" s="98">
        <v>395.62141203700668</v>
      </c>
      <c r="Q3993" s="98">
        <v>13.423045908564495</v>
      </c>
      <c r="R3993" s="98">
        <f t="shared" si="448"/>
        <v>17.427690849852002</v>
      </c>
      <c r="S3993" s="98">
        <f t="shared" si="452"/>
        <v>805.38275451386971</v>
      </c>
      <c r="T3993" s="101">
        <v>6.8173756639734755</v>
      </c>
    </row>
    <row r="3994" spans="2:20" x14ac:dyDescent="0.2">
      <c r="B3994" s="100">
        <v>43827.208333333336</v>
      </c>
      <c r="C3994" s="98">
        <v>5.5127744044197931</v>
      </c>
      <c r="D3994" s="98">
        <f t="shared" si="449"/>
        <v>9.3398015766039304</v>
      </c>
      <c r="E3994" s="98">
        <v>122.36916666666667</v>
      </c>
      <c r="F3994" s="98">
        <f t="shared" si="447"/>
        <v>106.0250147713157</v>
      </c>
      <c r="G3994" s="98">
        <v>27955.440972222223</v>
      </c>
      <c r="H3994" s="98">
        <v>15.707020399305556</v>
      </c>
      <c r="I3994" s="98">
        <v>4172.6483226492674</v>
      </c>
      <c r="J3994" s="98">
        <f t="shared" si="450"/>
        <v>106.66214626736112</v>
      </c>
      <c r="K3994" s="98">
        <v>0</v>
      </c>
      <c r="L3994" s="98">
        <f t="shared" si="451"/>
        <v>380.36665922974129</v>
      </c>
      <c r="M3994" s="98">
        <f t="shared" si="446"/>
        <v>378.5194711294036</v>
      </c>
      <c r="N3994" s="98">
        <v>5095.4856742350257</v>
      </c>
      <c r="O3994" s="98">
        <v>7160.3525</v>
      </c>
      <c r="P3994" s="98">
        <v>395.57138888888886</v>
      </c>
      <c r="Q3994" s="98">
        <v>15.20472965914756</v>
      </c>
      <c r="R3994" s="98">
        <f t="shared" si="448"/>
        <v>17.145775912774454</v>
      </c>
      <c r="S3994" s="98">
        <f t="shared" si="452"/>
        <v>912.28377954885354</v>
      </c>
      <c r="T3994" s="101">
        <v>6.4790700540897284</v>
      </c>
    </row>
    <row r="3995" spans="2:20" x14ac:dyDescent="0.2">
      <c r="B3995" s="100">
        <v>43827.25</v>
      </c>
      <c r="C3995" s="98">
        <v>5.3543498191033079</v>
      </c>
      <c r="D3995" s="98">
        <f t="shared" si="449"/>
        <v>9.3399521108992349</v>
      </c>
      <c r="E3995" s="98">
        <v>67.513055555555553</v>
      </c>
      <c r="F3995" s="98">
        <f t="shared" si="447"/>
        <v>103.55805875279718</v>
      </c>
      <c r="G3995" s="98">
        <v>33327.670111111154</v>
      </c>
      <c r="H3995" s="98">
        <v>15.704850260416666</v>
      </c>
      <c r="I3995" s="98">
        <v>5115.5436111111112</v>
      </c>
      <c r="J3995" s="98">
        <f t="shared" si="450"/>
        <v>51.80820529513889</v>
      </c>
      <c r="K3995" s="98">
        <v>0</v>
      </c>
      <c r="L3995" s="98">
        <f t="shared" si="451"/>
        <v>382.33215236394773</v>
      </c>
      <c r="M3995" s="98">
        <f t="shared" ref="M3995:M4058" si="453">AVERAGE(L3972:L3995)</f>
        <v>378.74041857980438</v>
      </c>
      <c r="N3995" s="98">
        <v>4957.3471048990887</v>
      </c>
      <c r="O3995" s="98">
        <v>7167.9075000000003</v>
      </c>
      <c r="P3995" s="98">
        <v>395.33564814814264</v>
      </c>
      <c r="Q3995" s="98">
        <v>13.003495784194934</v>
      </c>
      <c r="R3995" s="98">
        <f t="shared" si="448"/>
        <v>16.892868585829316</v>
      </c>
      <c r="S3995" s="98">
        <f t="shared" si="452"/>
        <v>780.20974705169601</v>
      </c>
      <c r="T3995" s="101">
        <v>6.1857660737378888</v>
      </c>
    </row>
    <row r="3996" spans="2:20" x14ac:dyDescent="0.2">
      <c r="B3996" s="100">
        <v>43827.291666666664</v>
      </c>
      <c r="C3996" s="98">
        <v>5.2872469401421647</v>
      </c>
      <c r="D3996" s="98">
        <f t="shared" si="449"/>
        <v>9.3323880767044525</v>
      </c>
      <c r="E3996" s="98">
        <v>127.12666666666667</v>
      </c>
      <c r="F3996" s="98">
        <f t="shared" si="447"/>
        <v>105.45904254909345</v>
      </c>
      <c r="G3996" s="98">
        <v>40381.067297985021</v>
      </c>
      <c r="H3996" s="98">
        <v>15.517491319444444</v>
      </c>
      <c r="I3996" s="98">
        <v>6056.0597222218248</v>
      </c>
      <c r="J3996" s="98">
        <f t="shared" si="450"/>
        <v>111.60917534722222</v>
      </c>
      <c r="K3996" s="98">
        <v>0</v>
      </c>
      <c r="L3996" s="98">
        <f t="shared" si="451"/>
        <v>379.24553872993425</v>
      </c>
      <c r="M3996" s="98">
        <f t="shared" si="453"/>
        <v>378.83854956410619</v>
      </c>
      <c r="N3996" s="98">
        <v>5110.6395109049481</v>
      </c>
      <c r="O3996" s="98">
        <v>7183.935833333333</v>
      </c>
      <c r="P3996" s="98">
        <v>395.78862962962853</v>
      </c>
      <c r="Q3996" s="98">
        <v>16.543090899694295</v>
      </c>
      <c r="R3996" s="98">
        <f t="shared" si="448"/>
        <v>16.785791613873094</v>
      </c>
      <c r="S3996" s="98">
        <f t="shared" si="452"/>
        <v>992.58545398165768</v>
      </c>
      <c r="T3996" s="101">
        <v>6.2788180754913228</v>
      </c>
    </row>
    <row r="3997" spans="2:20" x14ac:dyDescent="0.2">
      <c r="B3997" s="100">
        <v>43827.333333333336</v>
      </c>
      <c r="C3997" s="98">
        <v>5.6189258694878985</v>
      </c>
      <c r="D3997" s="98">
        <f t="shared" si="449"/>
        <v>9.3104503023457337</v>
      </c>
      <c r="E3997" s="98">
        <v>105.60356060606738</v>
      </c>
      <c r="F3997" s="98">
        <f t="shared" ref="F3997:F4060" si="454">AVERAGE(E3974:E3997)</f>
        <v>103.88371829965376</v>
      </c>
      <c r="G3997" s="98">
        <v>45946.245188101791</v>
      </c>
      <c r="H3997" s="98">
        <v>15.335677083333334</v>
      </c>
      <c r="I3997" s="98">
        <v>6981.686039094925</v>
      </c>
      <c r="J3997" s="98">
        <f t="shared" si="450"/>
        <v>90.267883522734039</v>
      </c>
      <c r="K3997" s="98">
        <v>0</v>
      </c>
      <c r="L3997" s="98">
        <f t="shared" si="451"/>
        <v>387.09537530415099</v>
      </c>
      <c r="M3997" s="98">
        <f t="shared" si="453"/>
        <v>379.38648489487895</v>
      </c>
      <c r="N3997" s="98">
        <v>5299.3933626302087</v>
      </c>
      <c r="O3997" s="98">
        <v>7184.4075000000003</v>
      </c>
      <c r="P3997" s="98">
        <v>395.63935185185738</v>
      </c>
      <c r="Q3997" s="98">
        <v>8.5439765477064071</v>
      </c>
      <c r="R3997" s="98">
        <f t="shared" ref="R3997:R4060" si="455">AVERAGE(Q3974:Q3997)</f>
        <v>16.232034523841818</v>
      </c>
      <c r="S3997" s="98">
        <f t="shared" si="452"/>
        <v>512.63859286238448</v>
      </c>
      <c r="T3997" s="101">
        <v>6.5163780156414335</v>
      </c>
    </row>
    <row r="3998" spans="2:20" x14ac:dyDescent="0.2">
      <c r="B3998" s="100">
        <v>43827.375</v>
      </c>
      <c r="C3998" s="98">
        <v>6.5403625608298981</v>
      </c>
      <c r="D3998" s="98">
        <f t="shared" si="449"/>
        <v>9.2619332067245264</v>
      </c>
      <c r="E3998" s="98">
        <v>98.61333333333333</v>
      </c>
      <c r="F3998" s="98">
        <f t="shared" si="454"/>
        <v>105.67336721940775</v>
      </c>
      <c r="G3998" s="98">
        <v>53675.260874705848</v>
      </c>
      <c r="H3998" s="98">
        <v>15.270692274305556</v>
      </c>
      <c r="I3998" s="98">
        <v>7902.6111111111113</v>
      </c>
      <c r="J3998" s="98">
        <f t="shared" si="450"/>
        <v>83.34264105902777</v>
      </c>
      <c r="K3998" s="98">
        <v>0</v>
      </c>
      <c r="L3998" s="98">
        <f t="shared" si="451"/>
        <v>378.71244828100561</v>
      </c>
      <c r="M3998" s="98">
        <f t="shared" si="453"/>
        <v>379.39288043434317</v>
      </c>
      <c r="N3998" s="98">
        <v>5838.4756034342445</v>
      </c>
      <c r="O3998" s="98">
        <v>7168.08</v>
      </c>
      <c r="P3998" s="98">
        <v>395.92583333333334</v>
      </c>
      <c r="Q3998" s="98">
        <v>17.213385052327713</v>
      </c>
      <c r="R3998" s="98">
        <f t="shared" si="455"/>
        <v>16.242575712771643</v>
      </c>
      <c r="S3998" s="98">
        <f t="shared" si="452"/>
        <v>1032.8031031396627</v>
      </c>
      <c r="T3998" s="101">
        <v>7.0690086430602888</v>
      </c>
    </row>
    <row r="3999" spans="2:20" x14ac:dyDescent="0.2">
      <c r="B3999" s="100">
        <v>43827.416666666664</v>
      </c>
      <c r="C3999" s="98">
        <v>8.3179432152377881</v>
      </c>
      <c r="D3999" s="98">
        <f t="shared" si="449"/>
        <v>9.1852088121528404</v>
      </c>
      <c r="E3999" s="98">
        <v>135.46250000000001</v>
      </c>
      <c r="F3999" s="98">
        <f t="shared" si="454"/>
        <v>106.26341351570404</v>
      </c>
      <c r="G3999" s="98">
        <v>59329.452777777777</v>
      </c>
      <c r="H3999" s="98">
        <v>15.200249565972221</v>
      </c>
      <c r="I3999" s="98">
        <v>8819.052530864079</v>
      </c>
      <c r="J3999" s="98">
        <f t="shared" si="450"/>
        <v>120.26225043402778</v>
      </c>
      <c r="K3999" s="98">
        <v>0</v>
      </c>
      <c r="L3999" s="98">
        <f t="shared" si="451"/>
        <v>386.07092174735931</v>
      </c>
      <c r="M3999" s="98">
        <f t="shared" si="453"/>
        <v>379.91089119631374</v>
      </c>
      <c r="N3999" s="98">
        <v>7042.8075830078124</v>
      </c>
      <c r="O3999" s="98">
        <v>7166.75</v>
      </c>
      <c r="P3999" s="98">
        <v>395.68833333333333</v>
      </c>
      <c r="Q3999" s="98">
        <v>9.6174115859740414</v>
      </c>
      <c r="R3999" s="98">
        <f t="shared" si="455"/>
        <v>15.729175290309101</v>
      </c>
      <c r="S3999" s="98">
        <f t="shared" si="452"/>
        <v>577.04469515844244</v>
      </c>
      <c r="T3999" s="101">
        <v>8.4940156954481623</v>
      </c>
    </row>
    <row r="4000" spans="2:20" x14ac:dyDescent="0.2">
      <c r="B4000" s="100">
        <v>43827.458333333336</v>
      </c>
      <c r="C4000" s="98">
        <v>10.392443226493455</v>
      </c>
      <c r="D4000" s="98">
        <f t="shared" si="449"/>
        <v>9.1216006650834647</v>
      </c>
      <c r="E4000" s="98">
        <v>86.822777777777773</v>
      </c>
      <c r="F4000" s="98">
        <f t="shared" si="454"/>
        <v>106.07604275953111</v>
      </c>
      <c r="G4000" s="98">
        <v>66274.543762183195</v>
      </c>
      <c r="H4000" s="98">
        <v>15.133224826388888</v>
      </c>
      <c r="I4000" s="98">
        <v>9729.5645238102807</v>
      </c>
      <c r="J4000" s="98">
        <f t="shared" si="450"/>
        <v>71.68955295138889</v>
      </c>
      <c r="K4000" s="98">
        <v>0</v>
      </c>
      <c r="L4000" s="98">
        <f t="shared" si="451"/>
        <v>379.38981075584474</v>
      </c>
      <c r="M4000" s="98">
        <f t="shared" si="453"/>
        <v>380.0066305923765</v>
      </c>
      <c r="N4000" s="98">
        <v>8473.2716996256513</v>
      </c>
      <c r="O4000" s="98">
        <v>7170.189166666667</v>
      </c>
      <c r="P4000" s="98">
        <v>395.68659259258874</v>
      </c>
      <c r="Q4000" s="98">
        <v>16.296781836743985</v>
      </c>
      <c r="R4000" s="98">
        <f t="shared" si="455"/>
        <v>15.642333270790125</v>
      </c>
      <c r="S4000" s="98">
        <f t="shared" si="452"/>
        <v>977.80691020463917</v>
      </c>
      <c r="T4000" s="101">
        <v>10.379454687436422</v>
      </c>
    </row>
    <row r="4001" spans="2:20" x14ac:dyDescent="0.2">
      <c r="B4001" s="100">
        <v>43827.5</v>
      </c>
      <c r="C4001" s="98">
        <v>11.761423437259573</v>
      </c>
      <c r="D4001" s="98">
        <f t="shared" si="449"/>
        <v>9.0774227535665251</v>
      </c>
      <c r="E4001" s="98">
        <v>123.25333333333333</v>
      </c>
      <c r="F4001" s="98">
        <f t="shared" si="454"/>
        <v>107.10339229656813</v>
      </c>
      <c r="G4001" s="98">
        <v>72187.865079367155</v>
      </c>
      <c r="H4001" s="98">
        <v>15.080023871527779</v>
      </c>
      <c r="I4001" s="98">
        <v>10638.565555555555</v>
      </c>
      <c r="J4001" s="98">
        <f t="shared" si="450"/>
        <v>108.17330946180556</v>
      </c>
      <c r="K4001" s="98">
        <v>0</v>
      </c>
      <c r="L4001" s="98">
        <f t="shared" si="451"/>
        <v>381.202290207766</v>
      </c>
      <c r="M4001" s="98">
        <f t="shared" si="453"/>
        <v>379.97306014578004</v>
      </c>
      <c r="N4001" s="98">
        <v>9153.494363606771</v>
      </c>
      <c r="O4001" s="98">
        <v>7175.165</v>
      </c>
      <c r="P4001" s="98">
        <v>395.56740740742947</v>
      </c>
      <c r="Q4001" s="98">
        <v>14.365117199663477</v>
      </c>
      <c r="R4001" s="98">
        <f t="shared" si="455"/>
        <v>15.666879797632632</v>
      </c>
      <c r="S4001" s="98">
        <f t="shared" si="452"/>
        <v>861.90703197980861</v>
      </c>
      <c r="T4001" s="101">
        <v>11.873269613390924</v>
      </c>
    </row>
    <row r="4002" spans="2:20" x14ac:dyDescent="0.2">
      <c r="B4002" s="100">
        <v>43827.541666666664</v>
      </c>
      <c r="C4002" s="98">
        <v>12.251541451348199</v>
      </c>
      <c r="D4002" s="98">
        <f t="shared" si="449"/>
        <v>9.0655419329006701</v>
      </c>
      <c r="E4002" s="98">
        <v>64.519166666666663</v>
      </c>
      <c r="F4002" s="98">
        <f t="shared" si="454"/>
        <v>106.56827655582741</v>
      </c>
      <c r="G4002" s="98">
        <v>77845.16087962687</v>
      </c>
      <c r="H4002" s="98">
        <v>15.091417100694445</v>
      </c>
      <c r="I4002" s="98">
        <v>11545.204404761525</v>
      </c>
      <c r="J4002" s="98">
        <f t="shared" si="450"/>
        <v>49.427749565972221</v>
      </c>
      <c r="K4002" s="98">
        <v>0</v>
      </c>
      <c r="L4002" s="98">
        <f t="shared" si="451"/>
        <v>378.18924358755351</v>
      </c>
      <c r="M4002" s="98">
        <f t="shared" si="453"/>
        <v>379.557785915122</v>
      </c>
      <c r="N4002" s="98">
        <v>9507.7830883789065</v>
      </c>
      <c r="O4002" s="98">
        <v>7182.6</v>
      </c>
      <c r="P4002" s="98">
        <v>396.04518518514101</v>
      </c>
      <c r="Q4002" s="98">
        <v>17.855941597587531</v>
      </c>
      <c r="R4002" s="98">
        <f t="shared" si="455"/>
        <v>16.094893225819728</v>
      </c>
      <c r="S4002" s="98">
        <f t="shared" si="452"/>
        <v>1071.356495855252</v>
      </c>
      <c r="T4002" s="101">
        <v>12.541316386912044</v>
      </c>
    </row>
    <row r="4003" spans="2:20" x14ac:dyDescent="0.2">
      <c r="B4003" s="100">
        <v>43827.583333333336</v>
      </c>
      <c r="C4003" s="98">
        <v>12.271677263047961</v>
      </c>
      <c r="D4003" s="98">
        <f t="shared" si="449"/>
        <v>9.0639035264811376</v>
      </c>
      <c r="E4003" s="98">
        <v>120.57361111111111</v>
      </c>
      <c r="F4003" s="98">
        <f t="shared" si="454"/>
        <v>106.30962720257831</v>
      </c>
      <c r="G4003" s="98">
        <v>84390.180082741048</v>
      </c>
      <c r="H4003" s="98">
        <v>15.159646267361111</v>
      </c>
      <c r="I4003" s="98">
        <v>12453.322809828785</v>
      </c>
      <c r="J4003" s="98">
        <f t="shared" si="450"/>
        <v>105.41396484374999</v>
      </c>
      <c r="K4003" s="98">
        <v>0</v>
      </c>
      <c r="L4003" s="98">
        <f t="shared" si="451"/>
        <v>376.88863813833643</v>
      </c>
      <c r="M4003" s="98">
        <f t="shared" si="453"/>
        <v>379.10833422607249</v>
      </c>
      <c r="N4003" s="98">
        <v>9476.1734236653647</v>
      </c>
      <c r="O4003" s="98">
        <v>7185.1966666666667</v>
      </c>
      <c r="P4003" s="98">
        <v>395.68555555555554</v>
      </c>
      <c r="Q4003" s="98">
        <v>18.796917417219117</v>
      </c>
      <c r="R4003" s="98">
        <f t="shared" si="455"/>
        <v>16.567350316104726</v>
      </c>
      <c r="S4003" s="98">
        <f t="shared" si="452"/>
        <v>1127.815045033147</v>
      </c>
      <c r="T4003" s="101">
        <v>12.755800758808489</v>
      </c>
    </row>
    <row r="4004" spans="2:20" x14ac:dyDescent="0.2">
      <c r="B4004" s="100">
        <v>43827.625</v>
      </c>
      <c r="C4004" s="98">
        <v>11.755896699666563</v>
      </c>
      <c r="D4004" s="98">
        <f t="shared" si="449"/>
        <v>9.0621738532371818</v>
      </c>
      <c r="E4004" s="98">
        <v>101.18661111111442</v>
      </c>
      <c r="F4004" s="98">
        <f t="shared" si="454"/>
        <v>105.05057396183774</v>
      </c>
      <c r="G4004" s="98">
        <v>89715.850804776885</v>
      </c>
      <c r="H4004" s="98">
        <v>15.270529513888889</v>
      </c>
      <c r="I4004" s="98">
        <v>13369.42940476285</v>
      </c>
      <c r="J4004" s="98">
        <f t="shared" si="450"/>
        <v>85.916081597225528</v>
      </c>
      <c r="K4004" s="98">
        <v>0</v>
      </c>
      <c r="L4004" s="98">
        <f t="shared" si="451"/>
        <v>379.28814063894663</v>
      </c>
      <c r="M4004" s="98">
        <f t="shared" si="453"/>
        <v>378.74071131054546</v>
      </c>
      <c r="N4004" s="98">
        <v>9243.4047257486982</v>
      </c>
      <c r="O4004" s="98">
        <v>7300.7341666666671</v>
      </c>
      <c r="P4004" s="98">
        <v>395.51092592592039</v>
      </c>
      <c r="Q4004" s="98">
        <v>16.22278528697375</v>
      </c>
      <c r="R4004" s="98">
        <f t="shared" si="455"/>
        <v>16.925031102002826</v>
      </c>
      <c r="S4004" s="98">
        <f t="shared" si="452"/>
        <v>973.36711721842494</v>
      </c>
      <c r="T4004" s="101">
        <v>12.478058444576908</v>
      </c>
    </row>
    <row r="4005" spans="2:20" x14ac:dyDescent="0.2">
      <c r="B4005" s="100">
        <v>43827.666666666664</v>
      </c>
      <c r="C4005" s="98">
        <v>11.130936371661827</v>
      </c>
      <c r="D4005" s="98">
        <f t="shared" si="449"/>
        <v>9.0539907694563961</v>
      </c>
      <c r="E4005" s="98">
        <v>91.246527777777771</v>
      </c>
      <c r="F4005" s="98">
        <f t="shared" si="454"/>
        <v>105.76772095257844</v>
      </c>
      <c r="G4005" s="98">
        <v>96801.862575759093</v>
      </c>
      <c r="H4005" s="98">
        <v>15.318142361111111</v>
      </c>
      <c r="I4005" s="98">
        <v>14289.547530864345</v>
      </c>
      <c r="J4005" s="98">
        <f t="shared" si="450"/>
        <v>75.928385416666657</v>
      </c>
      <c r="K4005" s="98">
        <v>0</v>
      </c>
      <c r="L4005" s="98">
        <f t="shared" si="451"/>
        <v>378.93449195371318</v>
      </c>
      <c r="M4005" s="98">
        <f t="shared" si="453"/>
        <v>378.36286352495154</v>
      </c>
      <c r="N4005" s="98">
        <v>8933.5286922200521</v>
      </c>
      <c r="O4005" s="98">
        <v>7214.4241666666667</v>
      </c>
      <c r="P4005" s="98">
        <v>396.10379629630182</v>
      </c>
      <c r="Q4005" s="98">
        <v>17.169304342588617</v>
      </c>
      <c r="R4005" s="98">
        <f t="shared" si="455"/>
        <v>17.325878501794449</v>
      </c>
      <c r="S4005" s="98">
        <f t="shared" si="452"/>
        <v>1030.1582605553172</v>
      </c>
      <c r="T4005" s="101">
        <v>12.051757707557538</v>
      </c>
    </row>
    <row r="4006" spans="2:20" x14ac:dyDescent="0.2">
      <c r="B4006" s="100">
        <v>43827.708333333336</v>
      </c>
      <c r="C4006" s="98">
        <v>10.687169113050526</v>
      </c>
      <c r="D4006" s="98">
        <f t="shared" si="449"/>
        <v>9.0424332422195501</v>
      </c>
      <c r="E4006" s="98">
        <v>131.20611111111111</v>
      </c>
      <c r="F4006" s="98">
        <f t="shared" si="454"/>
        <v>105.89682974887474</v>
      </c>
      <c r="G4006" s="98">
        <v>102287.77222222222</v>
      </c>
      <c r="H4006" s="98">
        <v>15.44775390625</v>
      </c>
      <c r="I4006" s="98">
        <v>15215.294017093447</v>
      </c>
      <c r="J4006" s="98">
        <f t="shared" si="450"/>
        <v>115.75835720486111</v>
      </c>
      <c r="K4006" s="98">
        <v>0</v>
      </c>
      <c r="L4006" s="98">
        <f t="shared" si="451"/>
        <v>377.11195235088053</v>
      </c>
      <c r="M4006" s="98">
        <f t="shared" si="453"/>
        <v>378.30178079777141</v>
      </c>
      <c r="N4006" s="98">
        <v>8691.1035225423184</v>
      </c>
      <c r="O4006" s="98">
        <v>7205.6049999999996</v>
      </c>
      <c r="P4006" s="98">
        <v>395.28543209877279</v>
      </c>
      <c r="Q4006" s="98">
        <v>18.173479747892255</v>
      </c>
      <c r="R4006" s="98">
        <f t="shared" si="455"/>
        <v>17.354753152843493</v>
      </c>
      <c r="S4006" s="98">
        <f t="shared" si="452"/>
        <v>1090.4087848735353</v>
      </c>
      <c r="T4006" s="101">
        <v>11.697289707016445</v>
      </c>
    </row>
    <row r="4007" spans="2:20" x14ac:dyDescent="0.2">
      <c r="B4007" s="100">
        <v>43827.75</v>
      </c>
      <c r="C4007" s="98">
        <v>10.590402186181811</v>
      </c>
      <c r="D4007" s="98">
        <f t="shared" si="449"/>
        <v>9.0277821896724753</v>
      </c>
      <c r="E4007" s="98">
        <v>88.904166666666669</v>
      </c>
      <c r="F4007" s="98">
        <f t="shared" si="454"/>
        <v>105.15561956368974</v>
      </c>
      <c r="G4007" s="98">
        <v>109164.62251462089</v>
      </c>
      <c r="H4007" s="98">
        <v>15.540245225694445</v>
      </c>
      <c r="I4007" s="98">
        <v>16148.901039094924</v>
      </c>
      <c r="J4007" s="98">
        <f t="shared" si="450"/>
        <v>73.36392144097222</v>
      </c>
      <c r="K4007" s="98">
        <v>0</v>
      </c>
      <c r="L4007" s="98">
        <f t="shared" si="451"/>
        <v>379.74593693828422</v>
      </c>
      <c r="M4007" s="98">
        <f t="shared" si="453"/>
        <v>378.47312544771029</v>
      </c>
      <c r="N4007" s="98">
        <v>8544.990205891927</v>
      </c>
      <c r="O4007" s="98">
        <v>7228.5974999999999</v>
      </c>
      <c r="P4007" s="98">
        <v>395.50361111111113</v>
      </c>
      <c r="Q4007" s="98">
        <v>15.757674172826938</v>
      </c>
      <c r="R4007" s="98">
        <f t="shared" si="455"/>
        <v>17.163341630476804</v>
      </c>
      <c r="S4007" s="98">
        <f t="shared" si="452"/>
        <v>945.4604503696163</v>
      </c>
      <c r="T4007" s="101">
        <v>11.304938487941529</v>
      </c>
    </row>
    <row r="4008" spans="2:20" x14ac:dyDescent="0.2">
      <c r="B4008" s="100">
        <v>43827.791666666664</v>
      </c>
      <c r="C4008" s="98">
        <v>10.535393605232239</v>
      </c>
      <c r="D4008" s="98">
        <f t="shared" si="449"/>
        <v>9.0266321928762228</v>
      </c>
      <c r="E4008" s="98">
        <v>130.42120370368164</v>
      </c>
      <c r="F4008" s="98">
        <f t="shared" si="454"/>
        <v>106.57024533529284</v>
      </c>
      <c r="G4008" s="98">
        <v>115410.78333333334</v>
      </c>
      <c r="H4008" s="98">
        <v>15.431347656250001</v>
      </c>
      <c r="I4008" s="98">
        <v>17082.06861111111</v>
      </c>
      <c r="J4008" s="98">
        <f t="shared" si="450"/>
        <v>114.98985604743164</v>
      </c>
      <c r="K4008" s="98">
        <v>0</v>
      </c>
      <c r="L4008" s="98">
        <f t="shared" si="451"/>
        <v>376.04856866642416</v>
      </c>
      <c r="M4008" s="98">
        <f t="shared" si="453"/>
        <v>378.52045781703913</v>
      </c>
      <c r="N4008" s="98">
        <v>8464.8810384114586</v>
      </c>
      <c r="O4008" s="98">
        <v>7224.45</v>
      </c>
      <c r="P4008" s="98">
        <v>395.63499999999999</v>
      </c>
      <c r="Q4008" s="98">
        <v>19.586431333575813</v>
      </c>
      <c r="R4008" s="98">
        <f t="shared" si="455"/>
        <v>17.111448111457854</v>
      </c>
      <c r="S4008" s="98">
        <f t="shared" si="452"/>
        <v>1175.1858800145487</v>
      </c>
      <c r="T4008" s="101">
        <v>11.228161445973804</v>
      </c>
    </row>
    <row r="4009" spans="2:20" x14ac:dyDescent="0.2">
      <c r="B4009" s="100">
        <v>43827.833333333336</v>
      </c>
      <c r="C4009" s="98">
        <v>10.35365804255953</v>
      </c>
      <c r="D4009" s="98">
        <f t="shared" si="449"/>
        <v>9.0218035095510771</v>
      </c>
      <c r="E4009" s="98">
        <v>68.495555555555555</v>
      </c>
      <c r="F4009" s="98">
        <f t="shared" si="454"/>
        <v>103.93149533529284</v>
      </c>
      <c r="G4009" s="98">
        <v>121432.17408333431</v>
      </c>
      <c r="H4009" s="98">
        <v>15.377094184027778</v>
      </c>
      <c r="I4009" s="98">
        <v>18011.515833333335</v>
      </c>
      <c r="J4009" s="98">
        <f t="shared" si="450"/>
        <v>53.118461371527779</v>
      </c>
      <c r="K4009" s="98">
        <v>0</v>
      </c>
      <c r="L4009" s="98">
        <f t="shared" si="451"/>
        <v>375.73367518414642</v>
      </c>
      <c r="M4009" s="98">
        <f t="shared" si="453"/>
        <v>378.57708395258481</v>
      </c>
      <c r="N4009" s="98">
        <v>8379.6362194824214</v>
      </c>
      <c r="O4009" s="98">
        <v>7221.8516666666665</v>
      </c>
      <c r="P4009" s="98">
        <v>395.17675925925374</v>
      </c>
      <c r="Q4009" s="98">
        <v>19.443084075107343</v>
      </c>
      <c r="R4009" s="98">
        <f t="shared" si="455"/>
        <v>17.029148750603337</v>
      </c>
      <c r="S4009" s="98">
        <f t="shared" si="452"/>
        <v>1166.5850445064407</v>
      </c>
      <c r="T4009" s="101">
        <v>11.174899706708061</v>
      </c>
    </row>
    <row r="4010" spans="2:20" x14ac:dyDescent="0.2">
      <c r="B4010" s="100">
        <v>43827.875</v>
      </c>
      <c r="C4010" s="98">
        <v>9.9749808080101179</v>
      </c>
      <c r="D4010" s="98">
        <f t="shared" si="449"/>
        <v>9.0131928137521182</v>
      </c>
      <c r="E4010" s="98">
        <v>126.55791666666667</v>
      </c>
      <c r="F4010" s="98">
        <f t="shared" si="454"/>
        <v>105.44712226430887</v>
      </c>
      <c r="G4010" s="98">
        <v>128287.83611111112</v>
      </c>
      <c r="H4010" s="98">
        <v>15.416796874999999</v>
      </c>
      <c r="I4010" s="98">
        <v>18938.87055555635</v>
      </c>
      <c r="J4010" s="98">
        <f t="shared" si="450"/>
        <v>111.14111979166667</v>
      </c>
      <c r="K4010" s="98">
        <v>0</v>
      </c>
      <c r="L4010" s="98">
        <f t="shared" si="451"/>
        <v>379.98576481342315</v>
      </c>
      <c r="M4010" s="98">
        <f t="shared" si="453"/>
        <v>378.92095565673458</v>
      </c>
      <c r="N4010" s="98">
        <v>8186.8678149414063</v>
      </c>
      <c r="O4010" s="98">
        <v>7197.9883333333337</v>
      </c>
      <c r="P4010" s="98">
        <v>395.56381481481924</v>
      </c>
      <c r="Q4010" s="98">
        <v>15.578050001396074</v>
      </c>
      <c r="R4010" s="98">
        <f t="shared" si="455"/>
        <v>16.689571799539962</v>
      </c>
      <c r="S4010" s="98">
        <f t="shared" si="452"/>
        <v>934.68300008376445</v>
      </c>
      <c r="T4010" s="101">
        <v>10.906448535479916</v>
      </c>
    </row>
    <row r="4011" spans="2:20" x14ac:dyDescent="0.2">
      <c r="B4011" s="100">
        <v>43827.916666666664</v>
      </c>
      <c r="C4011" s="98">
        <v>9.4953980796429747</v>
      </c>
      <c r="D4011" s="98">
        <f t="shared" si="449"/>
        <v>8.9911509840809831</v>
      </c>
      <c r="E4011" s="98">
        <v>99.632268518515758</v>
      </c>
      <c r="F4011" s="98">
        <f t="shared" si="454"/>
        <v>104.07141817480259</v>
      </c>
      <c r="G4011" s="98">
        <v>133786.04177667672</v>
      </c>
      <c r="H4011" s="98">
        <v>15.383799913194444</v>
      </c>
      <c r="I4011" s="98">
        <v>19867.517222222221</v>
      </c>
      <c r="J4011" s="98">
        <f t="shared" si="450"/>
        <v>84.248468605321307</v>
      </c>
      <c r="K4011" s="98">
        <v>0</v>
      </c>
      <c r="L4011" s="98">
        <f t="shared" si="451"/>
        <v>377.63470318218486</v>
      </c>
      <c r="M4011" s="98">
        <f t="shared" si="453"/>
        <v>378.91882931524219</v>
      </c>
      <c r="N4011" s="98">
        <v>7882.9231351725257</v>
      </c>
      <c r="O4011" s="98">
        <v>7191.8308333333334</v>
      </c>
      <c r="P4011" s="98">
        <v>395.72083333333336</v>
      </c>
      <c r="Q4011" s="98">
        <v>18.08613015114847</v>
      </c>
      <c r="R4011" s="98">
        <f t="shared" si="455"/>
        <v>16.695529159550798</v>
      </c>
      <c r="S4011" s="98">
        <f t="shared" si="452"/>
        <v>1085.1678090689081</v>
      </c>
      <c r="T4011" s="101">
        <v>10.543713502319426</v>
      </c>
    </row>
    <row r="4012" spans="2:20" x14ac:dyDescent="0.2">
      <c r="B4012" s="100">
        <v>43827.958333333336</v>
      </c>
      <c r="C4012" s="98">
        <v>9.3752927777502268</v>
      </c>
      <c r="D4012" s="98">
        <f t="shared" si="449"/>
        <v>8.9743242599394772</v>
      </c>
      <c r="E4012" s="98">
        <v>92.945555555555558</v>
      </c>
      <c r="F4012" s="98">
        <f t="shared" si="454"/>
        <v>104.98632558221</v>
      </c>
      <c r="G4012" s="98">
        <v>140836.8776748938</v>
      </c>
      <c r="H4012" s="98">
        <v>15.372146267361112</v>
      </c>
      <c r="I4012" s="98">
        <v>20794.859557613268</v>
      </c>
      <c r="J4012" s="98">
        <f t="shared" si="450"/>
        <v>77.573409288194441</v>
      </c>
      <c r="K4012" s="98">
        <v>0</v>
      </c>
      <c r="L4012" s="98">
        <f t="shared" si="451"/>
        <v>376.44120452962704</v>
      </c>
      <c r="M4012" s="98">
        <f t="shared" si="453"/>
        <v>379.07779102554576</v>
      </c>
      <c r="N4012" s="98">
        <v>7754.0251371256509</v>
      </c>
      <c r="O4012" s="98">
        <v>7196.0649999999996</v>
      </c>
      <c r="P4012" s="98">
        <v>395.44277777777779</v>
      </c>
      <c r="Q4012" s="98">
        <v>19.00157324815072</v>
      </c>
      <c r="R4012" s="98">
        <f t="shared" si="455"/>
        <v>16.527285041839793</v>
      </c>
      <c r="S4012" s="98">
        <f t="shared" si="452"/>
        <v>1140.0943948890431</v>
      </c>
      <c r="T4012" s="101">
        <v>10.212075367901061</v>
      </c>
    </row>
    <row r="4013" spans="2:20" x14ac:dyDescent="0.2">
      <c r="B4013" s="100">
        <v>43828</v>
      </c>
      <c r="C4013" s="98">
        <v>9.0704667602645035</v>
      </c>
      <c r="D4013" s="98">
        <f t="shared" si="449"/>
        <v>8.958646661408725</v>
      </c>
      <c r="E4013" s="98">
        <v>123.00805555555556</v>
      </c>
      <c r="F4013" s="98">
        <f t="shared" si="454"/>
        <v>104.87098221801153</v>
      </c>
      <c r="G4013" s="98">
        <v>146116.2111111111</v>
      </c>
      <c r="H4013" s="98">
        <v>15.308235677083333</v>
      </c>
      <c r="I4013" s="98">
        <v>21719.912809828784</v>
      </c>
      <c r="J4013" s="98">
        <f t="shared" si="450"/>
        <v>107.69981987847223</v>
      </c>
      <c r="K4013" s="98">
        <v>0</v>
      </c>
      <c r="L4013" s="98">
        <f t="shared" si="451"/>
        <v>381.38788606768264</v>
      </c>
      <c r="M4013" s="98">
        <f t="shared" si="453"/>
        <v>379.2845675598478</v>
      </c>
      <c r="N4013" s="98">
        <v>7498.9777823893228</v>
      </c>
      <c r="O4013" s="98">
        <v>7177.086666666667</v>
      </c>
      <c r="P4013" s="98">
        <v>395.2853240740713</v>
      </c>
      <c r="Q4013" s="98">
        <v>13.897438006388644</v>
      </c>
      <c r="R4013" s="98">
        <f t="shared" si="455"/>
        <v>16.31246645506852</v>
      </c>
      <c r="S4013" s="98">
        <f t="shared" si="452"/>
        <v>833.84628038331857</v>
      </c>
      <c r="T4013" s="101">
        <v>9.9562349419932197</v>
      </c>
    </row>
    <row r="4014" spans="2:20" x14ac:dyDescent="0.2">
      <c r="B4014" s="100">
        <v>43828.041666666664</v>
      </c>
      <c r="C4014" s="98">
        <v>8.4927288035042068</v>
      </c>
      <c r="D4014" s="98">
        <f t="shared" si="449"/>
        <v>8.9528067737250385</v>
      </c>
      <c r="E4014" s="98">
        <v>86.154166666666669</v>
      </c>
      <c r="F4014" s="98">
        <f t="shared" si="454"/>
        <v>104.2983138678437</v>
      </c>
      <c r="G4014" s="98">
        <v>4333.7305555555558</v>
      </c>
      <c r="H4014" s="98">
        <v>15.271940104166667</v>
      </c>
      <c r="I4014" s="98">
        <v>509.23833333333334</v>
      </c>
      <c r="J4014" s="98">
        <f t="shared" si="450"/>
        <v>70.882226562499994</v>
      </c>
      <c r="K4014" s="98">
        <v>0</v>
      </c>
      <c r="L4014" s="98">
        <f t="shared" si="451"/>
        <v>377.24230964492591</v>
      </c>
      <c r="M4014" s="98">
        <f t="shared" si="453"/>
        <v>379.39303875689762</v>
      </c>
      <c r="N4014" s="98">
        <v>7132.3924434407554</v>
      </c>
      <c r="O4014" s="98">
        <v>7182.3774999999996</v>
      </c>
      <c r="P4014" s="98">
        <v>395.44601851850746</v>
      </c>
      <c r="Q4014" s="98">
        <v>18.203708873581554</v>
      </c>
      <c r="R4014" s="98">
        <f t="shared" si="455"/>
        <v>16.216155751844692</v>
      </c>
      <c r="S4014" s="98">
        <f t="shared" si="452"/>
        <v>1092.2225324148933</v>
      </c>
      <c r="T4014" s="101">
        <v>9.5739434846242268</v>
      </c>
    </row>
    <row r="4015" spans="2:20" x14ac:dyDescent="0.2">
      <c r="B4015" s="100">
        <v>43828.083333333336</v>
      </c>
      <c r="C4015" s="98">
        <v>7.3762907509227649</v>
      </c>
      <c r="D4015" s="98">
        <f t="shared" si="449"/>
        <v>8.9443973928370664</v>
      </c>
      <c r="E4015" s="98">
        <v>117.2552380952239</v>
      </c>
      <c r="F4015" s="98">
        <f t="shared" si="454"/>
        <v>105.33678443662616</v>
      </c>
      <c r="G4015" s="98">
        <v>8378.1019647704234</v>
      </c>
      <c r="H4015" s="98">
        <v>15.206911892361111</v>
      </c>
      <c r="I4015" s="98">
        <v>1316.7450320521991</v>
      </c>
      <c r="J4015" s="98">
        <f t="shared" si="450"/>
        <v>102.0483262028628</v>
      </c>
      <c r="K4015" s="98">
        <v>0</v>
      </c>
      <c r="L4015" s="98">
        <f t="shared" si="451"/>
        <v>379.54908999521132</v>
      </c>
      <c r="M4015" s="98">
        <f t="shared" si="453"/>
        <v>379.50274161193244</v>
      </c>
      <c r="N4015" s="98">
        <v>6355.3515494791664</v>
      </c>
      <c r="O4015" s="98">
        <v>7181.3225000000002</v>
      </c>
      <c r="P4015" s="98">
        <v>395.88546296298506</v>
      </c>
      <c r="Q4015" s="98">
        <v>16.336372967773755</v>
      </c>
      <c r="R4015" s="98">
        <f t="shared" si="455"/>
        <v>16.107004594341671</v>
      </c>
      <c r="S4015" s="98">
        <f t="shared" si="452"/>
        <v>980.18237806642537</v>
      </c>
      <c r="T4015" s="101">
        <v>8.4668612135551911</v>
      </c>
    </row>
    <row r="4016" spans="2:20" x14ac:dyDescent="0.2">
      <c r="B4016" s="100">
        <v>43828.125</v>
      </c>
      <c r="C4016" s="98">
        <v>6.4912494330181891</v>
      </c>
      <c r="D4016" s="98">
        <f t="shared" si="449"/>
        <v>8.9424109292631737</v>
      </c>
      <c r="E4016" s="98">
        <v>62.759444444444448</v>
      </c>
      <c r="F4016" s="98">
        <f t="shared" si="454"/>
        <v>102.45508304773726</v>
      </c>
      <c r="G4016" s="98">
        <v>13541.692444444117</v>
      </c>
      <c r="H4016" s="98">
        <v>15.201063368055555</v>
      </c>
      <c r="I4016" s="98">
        <v>2233.142457265059</v>
      </c>
      <c r="J4016" s="98">
        <f t="shared" si="450"/>
        <v>47.558381076388891</v>
      </c>
      <c r="K4016" s="98">
        <v>0</v>
      </c>
      <c r="L4016" s="98">
        <f t="shared" si="451"/>
        <v>382.10638144370171</v>
      </c>
      <c r="M4016" s="98">
        <f t="shared" si="453"/>
        <v>379.70423124513474</v>
      </c>
      <c r="N4016" s="98">
        <v>5729.08952351888</v>
      </c>
      <c r="O4016" s="98">
        <v>7180.6708333333336</v>
      </c>
      <c r="P4016" s="98">
        <v>395.71194444444444</v>
      </c>
      <c r="Q4016" s="98">
        <v>13.605563000742761</v>
      </c>
      <c r="R4016" s="98">
        <f t="shared" si="455"/>
        <v>15.913562029040428</v>
      </c>
      <c r="S4016" s="98">
        <f t="shared" si="452"/>
        <v>816.33378004456563</v>
      </c>
      <c r="T4016" s="101">
        <v>7.4524288588860914</v>
      </c>
    </row>
    <row r="4017" spans="2:20" x14ac:dyDescent="0.2">
      <c r="B4017" s="100">
        <v>43828.166666666664</v>
      </c>
      <c r="C4017" s="98">
        <v>5.9323136483302292</v>
      </c>
      <c r="D4017" s="98">
        <f t="shared" si="449"/>
        <v>8.9404527194652399</v>
      </c>
      <c r="E4017" s="98">
        <v>125.55805555555555</v>
      </c>
      <c r="F4017" s="98">
        <f t="shared" si="454"/>
        <v>104.04950202921958</v>
      </c>
      <c r="G4017" s="98">
        <v>20230.135185185009</v>
      </c>
      <c r="H4017" s="98">
        <v>15.183235677083333</v>
      </c>
      <c r="I4017" s="98">
        <v>3150.5636111111112</v>
      </c>
      <c r="J4017" s="98">
        <f t="shared" si="450"/>
        <v>110.37481987847222</v>
      </c>
      <c r="K4017" s="98">
        <v>0</v>
      </c>
      <c r="L4017" s="98">
        <f t="shared" si="451"/>
        <v>378.70686752087539</v>
      </c>
      <c r="M4017" s="98">
        <f t="shared" si="453"/>
        <v>379.55875213648613</v>
      </c>
      <c r="N4017" s="98">
        <v>5291.1654520670572</v>
      </c>
      <c r="O4017" s="98">
        <v>7199.2849999999999</v>
      </c>
      <c r="P4017" s="98">
        <v>395.88944444444445</v>
      </c>
      <c r="Q4017" s="98">
        <v>17.182576923569044</v>
      </c>
      <c r="R4017" s="98">
        <f t="shared" si="455"/>
        <v>16.070209154665616</v>
      </c>
      <c r="S4017" s="98">
        <f t="shared" si="452"/>
        <v>1030.9546154141426</v>
      </c>
      <c r="T4017" s="101">
        <v>6.7095717904371366</v>
      </c>
    </row>
    <row r="4018" spans="2:20" x14ac:dyDescent="0.2">
      <c r="B4018" s="100">
        <v>43828.208333333336</v>
      </c>
      <c r="C4018" s="98">
        <v>5.7135958648563081</v>
      </c>
      <c r="D4018" s="98">
        <f t="shared" si="449"/>
        <v>8.9488202803167614</v>
      </c>
      <c r="E4018" s="98">
        <v>94.168611111111105</v>
      </c>
      <c r="F4018" s="98">
        <f t="shared" si="454"/>
        <v>102.87447888107141</v>
      </c>
      <c r="G4018" s="98">
        <v>25482.722788065406</v>
      </c>
      <c r="H4018" s="98">
        <v>15.187543402777777</v>
      </c>
      <c r="I4018" s="98">
        <v>4066.7330128206149</v>
      </c>
      <c r="J4018" s="98">
        <f t="shared" si="450"/>
        <v>78.981067708333327</v>
      </c>
      <c r="K4018" s="98">
        <v>0</v>
      </c>
      <c r="L4018" s="98">
        <f t="shared" si="451"/>
        <v>380.05497634790834</v>
      </c>
      <c r="M4018" s="98">
        <f t="shared" si="453"/>
        <v>379.54576534974308</v>
      </c>
      <c r="N4018" s="98">
        <v>5187.0054406738282</v>
      </c>
      <c r="O4018" s="98">
        <v>7172.873333333333</v>
      </c>
      <c r="P4018" s="98">
        <v>396.15560185183665</v>
      </c>
      <c r="Q4018" s="98">
        <v>16.100625503928296</v>
      </c>
      <c r="R4018" s="98">
        <f t="shared" si="455"/>
        <v>16.107538148198149</v>
      </c>
      <c r="S4018" s="98">
        <f t="shared" si="452"/>
        <v>966.03753023569777</v>
      </c>
      <c r="T4018" s="101">
        <v>6.4219314591039112</v>
      </c>
    </row>
    <row r="4019" spans="2:20" x14ac:dyDescent="0.2">
      <c r="B4019" s="100">
        <v>43828.25</v>
      </c>
      <c r="C4019" s="98">
        <v>5.2549744339305224</v>
      </c>
      <c r="D4019" s="98">
        <f t="shared" si="449"/>
        <v>8.9446796392678944</v>
      </c>
      <c r="E4019" s="98">
        <v>83.755277777777778</v>
      </c>
      <c r="F4019" s="98">
        <f t="shared" si="454"/>
        <v>103.55123814033068</v>
      </c>
      <c r="G4019" s="98">
        <v>32190.20775193294</v>
      </c>
      <c r="H4019" s="98">
        <v>15.189691840277778</v>
      </c>
      <c r="I4019" s="98">
        <v>4983.1409523804987</v>
      </c>
      <c r="J4019" s="98">
        <f t="shared" si="450"/>
        <v>68.565585937500003</v>
      </c>
      <c r="K4019" s="98">
        <v>0</v>
      </c>
      <c r="L4019" s="98">
        <f t="shared" si="451"/>
        <v>379.59104571594133</v>
      </c>
      <c r="M4019" s="98">
        <f t="shared" si="453"/>
        <v>379.43155257274276</v>
      </c>
      <c r="N4019" s="98">
        <v>5064.6174609375003</v>
      </c>
      <c r="O4019" s="98">
        <v>7173.3866666666663</v>
      </c>
      <c r="P4019" s="98">
        <v>395.92240740736327</v>
      </c>
      <c r="Q4019" s="98">
        <v>16.331361691421932</v>
      </c>
      <c r="R4019" s="98">
        <f t="shared" si="455"/>
        <v>16.24619922766594</v>
      </c>
      <c r="S4019" s="98">
        <f t="shared" si="452"/>
        <v>979.88170148531594</v>
      </c>
      <c r="T4019" s="101">
        <v>6.3268580229919298</v>
      </c>
    </row>
    <row r="4020" spans="2:20" x14ac:dyDescent="0.2">
      <c r="B4020" s="100">
        <v>43828.291666666664</v>
      </c>
      <c r="C4020" s="98">
        <v>5.2289660717833124</v>
      </c>
      <c r="D4020" s="98">
        <f t="shared" ref="D4020:D4083" si="456">AVERAGE(C3997:C4020)</f>
        <v>8.9422512697529424</v>
      </c>
      <c r="E4020" s="98">
        <v>133.31222222222223</v>
      </c>
      <c r="F4020" s="98">
        <f t="shared" si="454"/>
        <v>103.80896962181218</v>
      </c>
      <c r="G4020" s="98">
        <v>37305.25277777778</v>
      </c>
      <c r="H4020" s="98">
        <v>15.168315972222222</v>
      </c>
      <c r="I4020" s="98">
        <v>5899.1471260689368</v>
      </c>
      <c r="J4020" s="98">
        <f t="shared" si="450"/>
        <v>118.14390625000001</v>
      </c>
      <c r="K4020" s="98">
        <v>0</v>
      </c>
      <c r="L4020" s="98">
        <f t="shared" si="451"/>
        <v>376.73343562671027</v>
      </c>
      <c r="M4020" s="98">
        <f t="shared" si="453"/>
        <v>379.3268816101085</v>
      </c>
      <c r="N4020" s="98">
        <v>5070.5487772623701</v>
      </c>
      <c r="O4020" s="98">
        <v>7177.8275000000003</v>
      </c>
      <c r="P4020" s="98">
        <v>395.83606481484242</v>
      </c>
      <c r="Q4020" s="98">
        <v>19.102629188132138</v>
      </c>
      <c r="R4020" s="98">
        <f t="shared" si="455"/>
        <v>16.352846656350849</v>
      </c>
      <c r="S4020" s="98">
        <f t="shared" si="452"/>
        <v>1146.1577512879282</v>
      </c>
      <c r="T4020" s="101">
        <v>6.208924451036534</v>
      </c>
    </row>
    <row r="4021" spans="2:20" x14ac:dyDescent="0.2">
      <c r="B4021" s="100">
        <v>43828.333333333336</v>
      </c>
      <c r="C4021" s="98">
        <v>5.5059127002292207</v>
      </c>
      <c r="D4021" s="98">
        <f t="shared" si="456"/>
        <v>8.937542387700498</v>
      </c>
      <c r="E4021" s="98">
        <v>73.583888888888893</v>
      </c>
      <c r="F4021" s="98">
        <f t="shared" si="454"/>
        <v>102.47481663359639</v>
      </c>
      <c r="G4021" s="98">
        <v>43788.004629629853</v>
      </c>
      <c r="H4021" s="98">
        <v>15.17138671875</v>
      </c>
      <c r="I4021" s="98">
        <v>6814.1024572650595</v>
      </c>
      <c r="J4021" s="98">
        <f t="shared" si="450"/>
        <v>58.412502170138893</v>
      </c>
      <c r="K4021" s="98">
        <v>0</v>
      </c>
      <c r="L4021" s="98">
        <f t="shared" si="451"/>
        <v>382.40066614682479</v>
      </c>
      <c r="M4021" s="98">
        <f t="shared" si="453"/>
        <v>379.13126872855327</v>
      </c>
      <c r="N4021" s="98">
        <v>5227.8918518066403</v>
      </c>
      <c r="O4021" s="98">
        <v>7171.0466666666671</v>
      </c>
      <c r="P4021" s="98">
        <v>395.69145833333334</v>
      </c>
      <c r="Q4021" s="98">
        <v>13.290792186508575</v>
      </c>
      <c r="R4021" s="98">
        <f t="shared" si="455"/>
        <v>16.550630641300938</v>
      </c>
      <c r="S4021" s="98">
        <f t="shared" si="452"/>
        <v>797.4475311905145</v>
      </c>
      <c r="T4021" s="101">
        <v>6.4149028267724333</v>
      </c>
    </row>
    <row r="4022" spans="2:20" x14ac:dyDescent="0.2">
      <c r="B4022" s="100">
        <v>43828.375</v>
      </c>
      <c r="C4022" s="98">
        <v>6.4694294404043786</v>
      </c>
      <c r="D4022" s="98">
        <f t="shared" si="456"/>
        <v>8.9345868410161025</v>
      </c>
      <c r="E4022" s="98">
        <v>139.84537037028207</v>
      </c>
      <c r="F4022" s="98">
        <f t="shared" si="454"/>
        <v>104.19281817680258</v>
      </c>
      <c r="G4022" s="98">
        <v>49803.648666666879</v>
      </c>
      <c r="H4022" s="98">
        <v>15.168467881944444</v>
      </c>
      <c r="I4022" s="98">
        <v>7729.742253086567</v>
      </c>
      <c r="J4022" s="98">
        <f t="shared" si="450"/>
        <v>124.67690248833762</v>
      </c>
      <c r="K4022" s="98">
        <v>0</v>
      </c>
      <c r="L4022" s="98">
        <f t="shared" si="451"/>
        <v>379.49182862102055</v>
      </c>
      <c r="M4022" s="98">
        <f t="shared" si="453"/>
        <v>379.16374290938728</v>
      </c>
      <c r="N4022" s="98">
        <v>5743.6827657063805</v>
      </c>
      <c r="O4022" s="98">
        <v>7171.3458333333338</v>
      </c>
      <c r="P4022" s="98">
        <v>395.9632407407297</v>
      </c>
      <c r="Q4022" s="98">
        <v>16.471412119709161</v>
      </c>
      <c r="R4022" s="98">
        <f t="shared" si="455"/>
        <v>16.519715102441832</v>
      </c>
      <c r="S4022" s="98">
        <f t="shared" si="452"/>
        <v>988.28472718254966</v>
      </c>
      <c r="T4022" s="101">
        <v>6.9561427134343994</v>
      </c>
    </row>
    <row r="4023" spans="2:20" x14ac:dyDescent="0.2">
      <c r="B4023" s="100">
        <v>43828.416666666664</v>
      </c>
      <c r="C4023" s="98">
        <v>8.4332118357552428</v>
      </c>
      <c r="D4023" s="98">
        <f t="shared" si="456"/>
        <v>8.9393897002043285</v>
      </c>
      <c r="E4023" s="98">
        <v>66.084722222222226</v>
      </c>
      <c r="F4023" s="98">
        <f t="shared" si="454"/>
        <v>101.30207743606185</v>
      </c>
      <c r="G4023" s="98">
        <v>56076.188111111209</v>
      </c>
      <c r="H4023" s="98">
        <v>17.102495659722223</v>
      </c>
      <c r="I4023" s="98">
        <v>8657.7016563778452</v>
      </c>
      <c r="J4023" s="98">
        <f t="shared" si="450"/>
        <v>48.982226562500003</v>
      </c>
      <c r="K4023" s="98">
        <v>0</v>
      </c>
      <c r="L4023" s="98">
        <f t="shared" si="451"/>
        <v>380.21162220496683</v>
      </c>
      <c r="M4023" s="98">
        <f t="shared" si="453"/>
        <v>378.91960542845419</v>
      </c>
      <c r="N4023" s="98">
        <v>7059.8059232584637</v>
      </c>
      <c r="O4023" s="98">
        <v>7171.5458333333336</v>
      </c>
      <c r="P4023" s="98">
        <v>395.6843518518408</v>
      </c>
      <c r="Q4023" s="98">
        <v>15.472729646873971</v>
      </c>
      <c r="R4023" s="98">
        <f t="shared" si="455"/>
        <v>16.763686688312664</v>
      </c>
      <c r="S4023" s="98">
        <f t="shared" si="452"/>
        <v>928.36377881243823</v>
      </c>
      <c r="T4023" s="101">
        <v>8.3697850268227434</v>
      </c>
    </row>
    <row r="4024" spans="2:20" x14ac:dyDescent="0.2">
      <c r="B4024" s="100">
        <v>43828.458333333336</v>
      </c>
      <c r="C4024" s="98">
        <v>10.606125075860829</v>
      </c>
      <c r="D4024" s="98">
        <f t="shared" si="456"/>
        <v>8.9482931105946353</v>
      </c>
      <c r="E4024" s="98">
        <v>119.84222222222222</v>
      </c>
      <c r="F4024" s="98">
        <f t="shared" si="454"/>
        <v>102.67788762124702</v>
      </c>
      <c r="G4024" s="98">
        <v>62771.69160756535</v>
      </c>
      <c r="H4024" s="98">
        <v>20.716156684027776</v>
      </c>
      <c r="I4024" s="98">
        <v>9787.0872222222224</v>
      </c>
      <c r="J4024" s="98">
        <f t="shared" si="450"/>
        <v>99.126065538194439</v>
      </c>
      <c r="K4024" s="98">
        <v>0</v>
      </c>
      <c r="L4024" s="98">
        <f t="shared" si="451"/>
        <v>381.74581010926101</v>
      </c>
      <c r="M4024" s="98">
        <f t="shared" si="453"/>
        <v>379.0177720681798</v>
      </c>
      <c r="N4024" s="98">
        <v>8575.69569498698</v>
      </c>
      <c r="O4024" s="98">
        <v>7174.1183333333329</v>
      </c>
      <c r="P4024" s="98">
        <v>395.29598765432837</v>
      </c>
      <c r="Q4024" s="98">
        <v>13.550177545067337</v>
      </c>
      <c r="R4024" s="98">
        <f t="shared" si="455"/>
        <v>16.649244842826135</v>
      </c>
      <c r="S4024" s="98">
        <f t="shared" si="452"/>
        <v>813.01065270404024</v>
      </c>
      <c r="T4024" s="101">
        <v>10.598522966387165</v>
      </c>
    </row>
    <row r="4025" spans="2:20" x14ac:dyDescent="0.2">
      <c r="B4025" s="100">
        <v>43828.5</v>
      </c>
      <c r="C4025" s="98">
        <v>12.168797222243414</v>
      </c>
      <c r="D4025" s="98">
        <f t="shared" si="456"/>
        <v>8.9652670183022973</v>
      </c>
      <c r="E4025" s="98">
        <v>96.733872549016439</v>
      </c>
      <c r="F4025" s="98">
        <f t="shared" si="454"/>
        <v>101.57291008856716</v>
      </c>
      <c r="G4025" s="98">
        <v>68053.877939588492</v>
      </c>
      <c r="H4025" s="98">
        <v>18.817089843750001</v>
      </c>
      <c r="I4025" s="98">
        <v>10967.887792592546</v>
      </c>
      <c r="J4025" s="98">
        <f t="shared" si="450"/>
        <v>77.916782705266442</v>
      </c>
      <c r="K4025" s="98">
        <v>0</v>
      </c>
      <c r="L4025" s="98">
        <f t="shared" si="451"/>
        <v>376.22095758587534</v>
      </c>
      <c r="M4025" s="98">
        <f t="shared" si="453"/>
        <v>378.81021654226771</v>
      </c>
      <c r="N4025" s="98">
        <v>9513.9675626627595</v>
      </c>
      <c r="O4025" s="98">
        <v>7182.9708333333338</v>
      </c>
      <c r="P4025" s="98">
        <v>395.59666666667493</v>
      </c>
      <c r="Q4025" s="98">
        <v>19.375709080799588</v>
      </c>
      <c r="R4025" s="98">
        <f t="shared" si="455"/>
        <v>16.858019504540142</v>
      </c>
      <c r="S4025" s="98">
        <f t="shared" si="452"/>
        <v>1162.5425448479753</v>
      </c>
      <c r="T4025" s="101">
        <v>12.206593617959879</v>
      </c>
    </row>
    <row r="4026" spans="2:20" x14ac:dyDescent="0.2">
      <c r="B4026" s="100">
        <v>43828.541666666664</v>
      </c>
      <c r="C4026" s="98">
        <v>12.668153556958682</v>
      </c>
      <c r="D4026" s="98">
        <f t="shared" si="456"/>
        <v>8.9826258560360674</v>
      </c>
      <c r="E4026" s="98">
        <v>96.971666666666664</v>
      </c>
      <c r="F4026" s="98">
        <f t="shared" si="454"/>
        <v>102.92509758856716</v>
      </c>
      <c r="G4026" s="98">
        <v>75156.853240740296</v>
      </c>
      <c r="H4026" s="98">
        <v>18.876117621527779</v>
      </c>
      <c r="I4026" s="98">
        <v>12141.775185184975</v>
      </c>
      <c r="J4026" s="98">
        <f t="shared" si="450"/>
        <v>78.095549045138881</v>
      </c>
      <c r="K4026" s="98">
        <v>0</v>
      </c>
      <c r="L4026" s="98">
        <f t="shared" si="451"/>
        <v>379.37872168973087</v>
      </c>
      <c r="M4026" s="98">
        <f t="shared" si="453"/>
        <v>378.85977812985851</v>
      </c>
      <c r="N4026" s="98">
        <v>9932.8137475585936</v>
      </c>
      <c r="O4026" s="98">
        <v>7183.7566666666671</v>
      </c>
      <c r="P4026" s="98">
        <v>395.71513888888887</v>
      </c>
      <c r="Q4026" s="98">
        <v>16.336417199158006</v>
      </c>
      <c r="R4026" s="98">
        <f t="shared" si="455"/>
        <v>16.794705987938912</v>
      </c>
      <c r="S4026" s="98">
        <f t="shared" si="452"/>
        <v>980.18503194948039</v>
      </c>
      <c r="T4026" s="101">
        <v>13.084244974266557</v>
      </c>
    </row>
    <row r="4027" spans="2:20" x14ac:dyDescent="0.2">
      <c r="B4027" s="100">
        <v>43828.583333333336</v>
      </c>
      <c r="C4027" s="98">
        <v>12.451442081545377</v>
      </c>
      <c r="D4027" s="98">
        <f t="shared" si="456"/>
        <v>8.9901160568067926</v>
      </c>
      <c r="E4027" s="98">
        <v>61.502499999999998</v>
      </c>
      <c r="F4027" s="98">
        <f t="shared" si="454"/>
        <v>100.46380129227087</v>
      </c>
      <c r="G4027" s="98">
        <v>79395.911111111112</v>
      </c>
      <c r="H4027" s="98">
        <v>18.882031250000001</v>
      </c>
      <c r="I4027" s="98">
        <v>13317.504722222222</v>
      </c>
      <c r="J4027" s="98">
        <f t="shared" si="450"/>
        <v>42.620468750000001</v>
      </c>
      <c r="K4027" s="98">
        <v>0</v>
      </c>
      <c r="L4027" s="98">
        <f t="shared" si="451"/>
        <v>379.84608510013254</v>
      </c>
      <c r="M4027" s="98">
        <f t="shared" si="453"/>
        <v>378.98300508660003</v>
      </c>
      <c r="N4027" s="98">
        <v>9813.4637508138021</v>
      </c>
      <c r="O4027" s="98">
        <v>7189.8966666666665</v>
      </c>
      <c r="P4027" s="98">
        <v>395.92231481480928</v>
      </c>
      <c r="Q4027" s="98">
        <v>16.076229714676739</v>
      </c>
      <c r="R4027" s="98">
        <f t="shared" si="455"/>
        <v>16.681344000332981</v>
      </c>
      <c r="S4027" s="98">
        <f t="shared" si="452"/>
        <v>964.57378288060431</v>
      </c>
      <c r="T4027" s="101">
        <v>13.304866771962908</v>
      </c>
    </row>
    <row r="4028" spans="2:20" x14ac:dyDescent="0.2">
      <c r="B4028" s="100">
        <v>43828.625</v>
      </c>
      <c r="C4028" s="98">
        <v>11.830190928247239</v>
      </c>
      <c r="D4028" s="98">
        <f t="shared" si="456"/>
        <v>8.9932116496643193</v>
      </c>
      <c r="E4028" s="98">
        <v>128.99388888888888</v>
      </c>
      <c r="F4028" s="98">
        <f t="shared" si="454"/>
        <v>101.6224378663448</v>
      </c>
      <c r="G4028" s="98">
        <v>83919.410370371348</v>
      </c>
      <c r="H4028" s="98">
        <v>18.845052083333332</v>
      </c>
      <c r="I4028" s="98">
        <v>14494.079444444444</v>
      </c>
      <c r="J4028" s="98">
        <f t="shared" si="450"/>
        <v>110.14883680555555</v>
      </c>
      <c r="K4028" s="98">
        <v>0</v>
      </c>
      <c r="L4028" s="98">
        <f t="shared" si="451"/>
        <v>375.82682300754743</v>
      </c>
      <c r="M4028" s="98">
        <f t="shared" si="453"/>
        <v>378.83878351862512</v>
      </c>
      <c r="N4028" s="98">
        <v>9366.1905314127598</v>
      </c>
      <c r="O4028" s="98">
        <v>7181.1758333333337</v>
      </c>
      <c r="P4028" s="98">
        <v>395.36918981480102</v>
      </c>
      <c r="Q4028" s="98">
        <v>19.542366807253565</v>
      </c>
      <c r="R4028" s="98">
        <f t="shared" si="455"/>
        <v>16.819659897011302</v>
      </c>
      <c r="S4028" s="98">
        <f t="shared" si="452"/>
        <v>1172.5420084352138</v>
      </c>
      <c r="T4028" s="101">
        <v>12.722121127146012</v>
      </c>
    </row>
    <row r="4029" spans="2:20" x14ac:dyDescent="0.2">
      <c r="B4029" s="100">
        <v>43828.666666666664</v>
      </c>
      <c r="C4029" s="98">
        <v>11.409169914154917</v>
      </c>
      <c r="D4029" s="98">
        <f t="shared" si="456"/>
        <v>9.004804713934865</v>
      </c>
      <c r="E4029" s="98">
        <v>85.712222222222223</v>
      </c>
      <c r="F4029" s="98">
        <f t="shared" si="454"/>
        <v>101.39184180153001</v>
      </c>
      <c r="G4029" s="98">
        <v>91464.326677149002</v>
      </c>
      <c r="H4029" s="98">
        <v>18.691699218749999</v>
      </c>
      <c r="I4029" s="98">
        <v>15662.472353431509</v>
      </c>
      <c r="J4029" s="98">
        <f t="shared" si="450"/>
        <v>67.020523003472221</v>
      </c>
      <c r="K4029" s="98">
        <v>0</v>
      </c>
      <c r="L4029" s="98">
        <f t="shared" si="451"/>
        <v>382.00222490509663</v>
      </c>
      <c r="M4029" s="98">
        <f t="shared" si="453"/>
        <v>378.96660572493266</v>
      </c>
      <c r="N4029" s="98">
        <v>9063.4032039388021</v>
      </c>
      <c r="O4029" s="98">
        <v>7177.6308333333336</v>
      </c>
      <c r="P4029" s="98">
        <v>395.6755324074212</v>
      </c>
      <c r="Q4029" s="98">
        <v>13.67330750232459</v>
      </c>
      <c r="R4029" s="98">
        <f t="shared" si="455"/>
        <v>16.673993362000299</v>
      </c>
      <c r="S4029" s="98">
        <f t="shared" si="452"/>
        <v>820.39845013947547</v>
      </c>
      <c r="T4029" s="101">
        <v>12.267074045785314</v>
      </c>
    </row>
    <row r="4030" spans="2:20" x14ac:dyDescent="0.2">
      <c r="B4030" s="100">
        <v>43828.708333333336</v>
      </c>
      <c r="C4030" s="98">
        <v>10.99180606248504</v>
      </c>
      <c r="D4030" s="98">
        <f t="shared" si="456"/>
        <v>9.0174979201613024</v>
      </c>
      <c r="E4030" s="98">
        <v>137.77296296291883</v>
      </c>
      <c r="F4030" s="98">
        <f t="shared" si="454"/>
        <v>101.66546062868865</v>
      </c>
      <c r="G4030" s="98">
        <v>97401.850925926628</v>
      </c>
      <c r="H4030" s="98">
        <v>20.665093315972221</v>
      </c>
      <c r="I4030" s="98">
        <v>16825.970491718948</v>
      </c>
      <c r="J4030" s="98">
        <f t="shared" si="450"/>
        <v>117.1078696469466</v>
      </c>
      <c r="K4030" s="98">
        <v>0</v>
      </c>
      <c r="L4030" s="98">
        <f t="shared" si="451"/>
        <v>376.23099934592847</v>
      </c>
      <c r="M4030" s="98">
        <f t="shared" si="453"/>
        <v>378.92989934972638</v>
      </c>
      <c r="N4030" s="98">
        <v>8774.8293627929688</v>
      </c>
      <c r="O4030" s="98">
        <v>7183.2158333333336</v>
      </c>
      <c r="P4030" s="98">
        <v>395.78166666666669</v>
      </c>
      <c r="Q4030" s="98">
        <v>19.550667320738235</v>
      </c>
      <c r="R4030" s="98">
        <f t="shared" si="455"/>
        <v>16.731376177535552</v>
      </c>
      <c r="S4030" s="98">
        <f t="shared" si="452"/>
        <v>1173.0400392442941</v>
      </c>
      <c r="T4030" s="101">
        <v>11.822036623266824</v>
      </c>
    </row>
    <row r="4031" spans="2:20" x14ac:dyDescent="0.2">
      <c r="B4031" s="100">
        <v>43828.75</v>
      </c>
      <c r="C4031" s="98">
        <v>10.569131393432617</v>
      </c>
      <c r="D4031" s="98">
        <f t="shared" si="456"/>
        <v>9.0166116371300866</v>
      </c>
      <c r="E4031" s="98">
        <v>72.17203703701496</v>
      </c>
      <c r="F4031" s="98">
        <f t="shared" si="454"/>
        <v>100.9682885607865</v>
      </c>
      <c r="G4031" s="98">
        <v>103843.19939236112</v>
      </c>
      <c r="H4031" s="98">
        <v>21.403298611111111</v>
      </c>
      <c r="I4031" s="98">
        <v>17996.622817460564</v>
      </c>
      <c r="J4031" s="98">
        <f t="shared" si="450"/>
        <v>50.768738425903848</v>
      </c>
      <c r="K4031" s="98">
        <v>0</v>
      </c>
      <c r="L4031" s="98">
        <f t="shared" si="451"/>
        <v>380.60561672550728</v>
      </c>
      <c r="M4031" s="98">
        <f t="shared" si="453"/>
        <v>378.96571934086063</v>
      </c>
      <c r="N4031" s="98">
        <v>8535.8762093098958</v>
      </c>
      <c r="O4031" s="98">
        <v>7180.2775000000001</v>
      </c>
      <c r="P4031" s="98">
        <v>396.27712962961857</v>
      </c>
      <c r="Q4031" s="98">
        <v>15.671512904111296</v>
      </c>
      <c r="R4031" s="98">
        <f t="shared" si="455"/>
        <v>16.727786124672402</v>
      </c>
      <c r="S4031" s="98">
        <f t="shared" si="452"/>
        <v>940.29077424667776</v>
      </c>
      <c r="T4031" s="101">
        <v>11.452618404102136</v>
      </c>
    </row>
    <row r="4032" spans="2:20" x14ac:dyDescent="0.2">
      <c r="B4032" s="100">
        <v>43828.791666666664</v>
      </c>
      <c r="C4032" s="98">
        <v>10.615442156509186</v>
      </c>
      <c r="D4032" s="98">
        <f t="shared" si="456"/>
        <v>9.0199469934332921</v>
      </c>
      <c r="E4032" s="98">
        <v>119.85194444444444</v>
      </c>
      <c r="F4032" s="98">
        <f t="shared" si="454"/>
        <v>100.52790275831829</v>
      </c>
      <c r="G4032" s="98">
        <v>110234.57777777778</v>
      </c>
      <c r="H4032" s="98">
        <v>18.816362847222223</v>
      </c>
      <c r="I4032" s="98">
        <v>19165.887140740688</v>
      </c>
      <c r="J4032" s="98">
        <f t="shared" si="450"/>
        <v>101.03558159722222</v>
      </c>
      <c r="K4032" s="98">
        <v>0</v>
      </c>
      <c r="L4032" s="98">
        <f t="shared" si="451"/>
        <v>378.62153959690698</v>
      </c>
      <c r="M4032" s="98">
        <f t="shared" si="453"/>
        <v>379.07292646296401</v>
      </c>
      <c r="N4032" s="98">
        <v>8538.7333728027352</v>
      </c>
      <c r="O4032" s="98">
        <v>7179.7275</v>
      </c>
      <c r="P4032" s="98">
        <v>395.65665123456881</v>
      </c>
      <c r="Q4032" s="98">
        <v>17.035111637661853</v>
      </c>
      <c r="R4032" s="98">
        <f t="shared" si="455"/>
        <v>16.621481137342652</v>
      </c>
      <c r="S4032" s="98">
        <f t="shared" si="452"/>
        <v>1022.1066982597112</v>
      </c>
      <c r="T4032" s="101">
        <v>11.233719053759575</v>
      </c>
    </row>
    <row r="4033" spans="2:20" x14ac:dyDescent="0.2">
      <c r="B4033" s="100">
        <v>43828.833333333336</v>
      </c>
      <c r="C4033" s="98">
        <v>10.64005427127122</v>
      </c>
      <c r="D4033" s="98">
        <f t="shared" si="456"/>
        <v>9.0318801696296145</v>
      </c>
      <c r="E4033" s="98">
        <v>91.767708333333331</v>
      </c>
      <c r="F4033" s="98">
        <f t="shared" si="454"/>
        <v>101.49757579072569</v>
      </c>
      <c r="G4033" s="98">
        <v>115759.06694444445</v>
      </c>
      <c r="H4033" s="98">
        <v>18.945269097222223</v>
      </c>
      <c r="I4033" s="98">
        <v>20340.593655555429</v>
      </c>
      <c r="J4033" s="98">
        <f t="shared" si="450"/>
        <v>72.822439236111109</v>
      </c>
      <c r="K4033" s="98">
        <v>0</v>
      </c>
      <c r="L4033" s="98">
        <f t="shared" si="451"/>
        <v>378.98676370189003</v>
      </c>
      <c r="M4033" s="98">
        <f t="shared" si="453"/>
        <v>379.20847181787002</v>
      </c>
      <c r="N4033" s="98">
        <v>8533.0551859537754</v>
      </c>
      <c r="O4033" s="98">
        <v>7180.7908333333335</v>
      </c>
      <c r="P4033" s="98">
        <v>395.93796296298501</v>
      </c>
      <c r="Q4033" s="98">
        <v>16.95119926109496</v>
      </c>
      <c r="R4033" s="98">
        <f t="shared" si="455"/>
        <v>16.517652603425468</v>
      </c>
      <c r="S4033" s="98">
        <f t="shared" si="452"/>
        <v>1017.0719556656976</v>
      </c>
      <c r="T4033" s="101">
        <v>11.348030491343041</v>
      </c>
    </row>
    <row r="4034" spans="2:20" x14ac:dyDescent="0.2">
      <c r="B4034" s="100">
        <v>43828.875</v>
      </c>
      <c r="C4034" s="98">
        <v>10.377283545918246</v>
      </c>
      <c r="D4034" s="98">
        <f t="shared" si="456"/>
        <v>9.0486427837091199</v>
      </c>
      <c r="E4034" s="98">
        <v>109.55861111111111</v>
      </c>
      <c r="F4034" s="98">
        <f t="shared" si="454"/>
        <v>100.78927139257756</v>
      </c>
      <c r="G4034" s="98">
        <v>122808.7968106997</v>
      </c>
      <c r="H4034" s="98">
        <v>18.920138888888889</v>
      </c>
      <c r="I4034" s="98">
        <v>21520.704907407406</v>
      </c>
      <c r="J4034" s="98">
        <f t="shared" si="450"/>
        <v>90.638472222222219</v>
      </c>
      <c r="K4034" s="98">
        <v>0</v>
      </c>
      <c r="L4034" s="98">
        <f t="shared" si="451"/>
        <v>383.78692319044222</v>
      </c>
      <c r="M4034" s="98">
        <f t="shared" si="453"/>
        <v>379.36685341691253</v>
      </c>
      <c r="N4034" s="98">
        <v>8409.9439013671872</v>
      </c>
      <c r="O4034" s="98">
        <v>7176.1316666666671</v>
      </c>
      <c r="P4034" s="98">
        <v>395.66127777776785</v>
      </c>
      <c r="Q4034" s="98">
        <v>11.87435458732562</v>
      </c>
      <c r="R4034" s="98">
        <f t="shared" si="455"/>
        <v>16.363331961172534</v>
      </c>
      <c r="S4034" s="98">
        <f t="shared" si="452"/>
        <v>712.46127523953714</v>
      </c>
      <c r="T4034" s="101">
        <v>11.160211675001515</v>
      </c>
    </row>
    <row r="4035" spans="2:20" x14ac:dyDescent="0.2">
      <c r="B4035" s="100">
        <v>43828.916666666664</v>
      </c>
      <c r="C4035" s="98">
        <v>10.123154677846211</v>
      </c>
      <c r="D4035" s="98">
        <f t="shared" si="456"/>
        <v>9.0747993086342529</v>
      </c>
      <c r="E4035" s="98">
        <v>111.16555555555556</v>
      </c>
      <c r="F4035" s="98">
        <f t="shared" si="454"/>
        <v>101.26982501912084</v>
      </c>
      <c r="G4035" s="98">
        <v>128147.01576851822</v>
      </c>
      <c r="H4035" s="98">
        <v>18.965321180555556</v>
      </c>
      <c r="I4035" s="98">
        <v>22698.506666666668</v>
      </c>
      <c r="J4035" s="98">
        <f t="shared" si="450"/>
        <v>92.200234375000008</v>
      </c>
      <c r="K4035" s="98">
        <v>0</v>
      </c>
      <c r="L4035" s="98">
        <f t="shared" si="451"/>
        <v>377.70475619121976</v>
      </c>
      <c r="M4035" s="98">
        <f t="shared" si="453"/>
        <v>379.36977229228893</v>
      </c>
      <c r="N4035" s="98">
        <v>8242.3475028483081</v>
      </c>
      <c r="O4035" s="98">
        <v>7174.8024999999998</v>
      </c>
      <c r="P4035" s="98">
        <v>395.3077777777778</v>
      </c>
      <c r="Q4035" s="98">
        <v>17.603021586558057</v>
      </c>
      <c r="R4035" s="98">
        <f t="shared" si="455"/>
        <v>16.343202437647932</v>
      </c>
      <c r="S4035" s="98">
        <f t="shared" si="452"/>
        <v>1056.1812951934835</v>
      </c>
      <c r="T4035" s="101">
        <v>11.02709761532895</v>
      </c>
    </row>
    <row r="4036" spans="2:20" x14ac:dyDescent="0.2">
      <c r="B4036" s="100">
        <v>43828.958333333336</v>
      </c>
      <c r="C4036" s="98">
        <v>9.8377825267227479</v>
      </c>
      <c r="D4036" s="98">
        <f t="shared" si="456"/>
        <v>9.0940697148414404</v>
      </c>
      <c r="E4036" s="98">
        <v>85.542592592636751</v>
      </c>
      <c r="F4036" s="98">
        <f t="shared" si="454"/>
        <v>100.96136822899923</v>
      </c>
      <c r="G4036" s="98">
        <v>135035.49126984092</v>
      </c>
      <c r="H4036" s="98">
        <v>18.930240885416666</v>
      </c>
      <c r="I4036" s="98">
        <v>23878.810555555556</v>
      </c>
      <c r="J4036" s="98">
        <f t="shared" si="450"/>
        <v>66.612351707220085</v>
      </c>
      <c r="K4036" s="98">
        <v>0</v>
      </c>
      <c r="L4036" s="98">
        <f t="shared" si="451"/>
        <v>377.64210372462662</v>
      </c>
      <c r="M4036" s="98">
        <f t="shared" si="453"/>
        <v>379.41980975874725</v>
      </c>
      <c r="N4036" s="98">
        <v>8056.4508243815108</v>
      </c>
      <c r="O4036" s="98">
        <v>7176.8850000000002</v>
      </c>
      <c r="P4036" s="98">
        <v>395.78055555555557</v>
      </c>
      <c r="Q4036" s="98">
        <v>18.13845183092894</v>
      </c>
      <c r="R4036" s="98">
        <f t="shared" si="455"/>
        <v>16.307239045263692</v>
      </c>
      <c r="S4036" s="98">
        <f t="shared" si="452"/>
        <v>1088.3071098557364</v>
      </c>
      <c r="T4036" s="101">
        <v>10.685581799348196</v>
      </c>
    </row>
    <row r="4037" spans="2:20" x14ac:dyDescent="0.2">
      <c r="B4037" s="100">
        <v>43829</v>
      </c>
      <c r="C4037" s="98">
        <v>9.3473398309283784</v>
      </c>
      <c r="D4037" s="98">
        <f t="shared" si="456"/>
        <v>9.10560609278577</v>
      </c>
      <c r="E4037" s="98">
        <v>129.25592592593696</v>
      </c>
      <c r="F4037" s="98">
        <f t="shared" si="454"/>
        <v>101.22169616109845</v>
      </c>
      <c r="G4037" s="98">
        <v>140633.66407407337</v>
      </c>
      <c r="H4037" s="98">
        <v>20.030707465277779</v>
      </c>
      <c r="I4037" s="98">
        <v>25058.380651579086</v>
      </c>
      <c r="J4037" s="98">
        <f t="shared" si="450"/>
        <v>109.22521846065919</v>
      </c>
      <c r="K4037" s="98">
        <v>0</v>
      </c>
      <c r="L4037" s="98">
        <f t="shared" si="451"/>
        <v>381.67252903542095</v>
      </c>
      <c r="M4037" s="98">
        <f t="shared" si="453"/>
        <v>379.43166988240296</v>
      </c>
      <c r="N4037" s="98">
        <v>7705.1639607747393</v>
      </c>
      <c r="O4037" s="98">
        <v>7175.5266666666666</v>
      </c>
      <c r="P4037" s="98">
        <v>395.80907407409615</v>
      </c>
      <c r="Q4037" s="98">
        <v>14.136545038675218</v>
      </c>
      <c r="R4037" s="98">
        <f t="shared" si="455"/>
        <v>16.317201838275633</v>
      </c>
      <c r="S4037" s="98">
        <f t="shared" si="452"/>
        <v>848.19270232051304</v>
      </c>
      <c r="T4037" s="101">
        <v>10.316289673116472</v>
      </c>
    </row>
    <row r="4038" spans="2:20" x14ac:dyDescent="0.2">
      <c r="B4038" s="100">
        <v>43829.041666666664</v>
      </c>
      <c r="C4038" s="98">
        <v>8.5416536856763479</v>
      </c>
      <c r="D4038" s="98">
        <f t="shared" si="456"/>
        <v>9.107644629542941</v>
      </c>
      <c r="E4038" s="98">
        <v>72.922361111111115</v>
      </c>
      <c r="F4038" s="98">
        <f t="shared" si="454"/>
        <v>100.67037092961698</v>
      </c>
      <c r="G4038" s="98">
        <v>3601.0398484844632</v>
      </c>
      <c r="H4038" s="98">
        <v>22.732519531249999</v>
      </c>
      <c r="I4038" s="98">
        <v>735.91907051205635</v>
      </c>
      <c r="J4038" s="98">
        <f t="shared" ref="J4038:J4101" si="457">E4038-H4038</f>
        <v>50.189841579861117</v>
      </c>
      <c r="K4038" s="98">
        <v>0</v>
      </c>
      <c r="L4038" s="98">
        <f t="shared" ref="L4038:L4101" si="458">P4038-Q4038</f>
        <v>379.27185502728241</v>
      </c>
      <c r="M4038" s="98">
        <f t="shared" si="453"/>
        <v>379.51623427333448</v>
      </c>
      <c r="N4038" s="98">
        <v>7230.3317569986975</v>
      </c>
      <c r="O4038" s="98">
        <v>7173.3950000000004</v>
      </c>
      <c r="P4038" s="98">
        <v>396.11141025642553</v>
      </c>
      <c r="Q4038" s="98">
        <v>16.839555229143137</v>
      </c>
      <c r="R4038" s="98">
        <f t="shared" si="455"/>
        <v>16.260362103090696</v>
      </c>
      <c r="S4038" s="98">
        <f t="shared" ref="S4038:S4101" si="459">Q4038*60</f>
        <v>1010.3733137485882</v>
      </c>
      <c r="T4038" s="101">
        <v>9.7355189586820128</v>
      </c>
    </row>
    <row r="4039" spans="2:20" x14ac:dyDescent="0.2">
      <c r="B4039" s="100">
        <v>43829.083333333336</v>
      </c>
      <c r="C4039" s="98">
        <v>7.386089904440774</v>
      </c>
      <c r="D4039" s="98">
        <f t="shared" si="456"/>
        <v>9.1080529276061934</v>
      </c>
      <c r="E4039" s="98">
        <v>120.87972222222223</v>
      </c>
      <c r="F4039" s="98">
        <f t="shared" si="454"/>
        <v>100.82139110157523</v>
      </c>
      <c r="G4039" s="98">
        <v>8253.9444444444453</v>
      </c>
      <c r="H4039" s="98">
        <v>19.065060763888887</v>
      </c>
      <c r="I4039" s="98">
        <v>1791.0658740741346</v>
      </c>
      <c r="J4039" s="98">
        <f t="shared" si="457"/>
        <v>101.81466145833335</v>
      </c>
      <c r="K4039" s="98">
        <v>0</v>
      </c>
      <c r="L4039" s="98">
        <f t="shared" si="458"/>
        <v>381.17851395834225</v>
      </c>
      <c r="M4039" s="98">
        <f t="shared" si="453"/>
        <v>379.58412693846498</v>
      </c>
      <c r="N4039" s="98">
        <v>6322.1686319986975</v>
      </c>
      <c r="O4039" s="98">
        <v>7172.4258333333337</v>
      </c>
      <c r="P4039" s="98">
        <v>395.83444444444444</v>
      </c>
      <c r="Q4039" s="98">
        <v>14.6559304861022</v>
      </c>
      <c r="R4039" s="98">
        <f t="shared" si="455"/>
        <v>16.190343666354384</v>
      </c>
      <c r="S4039" s="98">
        <f t="shared" si="459"/>
        <v>879.35582916613203</v>
      </c>
      <c r="T4039" s="101">
        <v>8.453986703687244</v>
      </c>
    </row>
    <row r="4040" spans="2:20" x14ac:dyDescent="0.2">
      <c r="B4040" s="100">
        <v>43829.125</v>
      </c>
      <c r="C4040" s="98">
        <v>6.3876161941482374</v>
      </c>
      <c r="D4040" s="98">
        <f t="shared" si="456"/>
        <v>9.1037348759866124</v>
      </c>
      <c r="E4040" s="98">
        <v>95.032878787865243</v>
      </c>
      <c r="F4040" s="98">
        <f t="shared" si="454"/>
        <v>102.16611753255113</v>
      </c>
      <c r="G4040" s="98">
        <v>13856.49769769609</v>
      </c>
      <c r="H4040" s="98">
        <v>19.063335503472221</v>
      </c>
      <c r="I4040" s="98">
        <v>2977.9612962962105</v>
      </c>
      <c r="J4040" s="98">
        <f t="shared" si="457"/>
        <v>75.969543284393026</v>
      </c>
      <c r="K4040" s="98">
        <v>0</v>
      </c>
      <c r="L4040" s="98">
        <f t="shared" si="458"/>
        <v>383.66964648707045</v>
      </c>
      <c r="M4040" s="98">
        <f t="shared" si="453"/>
        <v>379.64926298193865</v>
      </c>
      <c r="N4040" s="98">
        <v>5694.6407657877608</v>
      </c>
      <c r="O4040" s="98">
        <v>7169.2025000000003</v>
      </c>
      <c r="P4040" s="98">
        <v>395.78174074071563</v>
      </c>
      <c r="Q4040" s="98">
        <v>12.112094253645175</v>
      </c>
      <c r="R4040" s="98">
        <f t="shared" si="455"/>
        <v>16.128115801891983</v>
      </c>
      <c r="S4040" s="98">
        <f t="shared" si="459"/>
        <v>726.72565521871047</v>
      </c>
      <c r="T4040" s="101">
        <v>7.427829289868435</v>
      </c>
    </row>
    <row r="4041" spans="2:20" x14ac:dyDescent="0.2">
      <c r="B4041" s="100">
        <v>43829.166666666664</v>
      </c>
      <c r="C4041" s="98">
        <v>5.7308540993400516</v>
      </c>
      <c r="D4041" s="98">
        <f t="shared" si="456"/>
        <v>9.0953407281120207</v>
      </c>
      <c r="E4041" s="98">
        <v>107.485</v>
      </c>
      <c r="F4041" s="98">
        <f t="shared" si="454"/>
        <v>101.41307355106964</v>
      </c>
      <c r="G4041" s="98">
        <v>21070.394444444446</v>
      </c>
      <c r="H4041" s="98">
        <v>18.997243923611112</v>
      </c>
      <c r="I4041" s="98">
        <v>4161.7568185186383</v>
      </c>
      <c r="J4041" s="98">
        <f t="shared" si="457"/>
        <v>88.487756076388891</v>
      </c>
      <c r="K4041" s="98">
        <v>0</v>
      </c>
      <c r="L4041" s="98">
        <f t="shared" si="458"/>
        <v>377.88735811614561</v>
      </c>
      <c r="M4041" s="98">
        <f t="shared" si="453"/>
        <v>379.6151167567416</v>
      </c>
      <c r="N4041" s="98">
        <v>5221.4903523763023</v>
      </c>
      <c r="O4041" s="98">
        <v>7179.9416666666666</v>
      </c>
      <c r="P4041" s="98">
        <v>395.41814814812608</v>
      </c>
      <c r="Q4041" s="98">
        <v>17.530790031980466</v>
      </c>
      <c r="R4041" s="98">
        <f t="shared" si="455"/>
        <v>16.142624681409124</v>
      </c>
      <c r="S4041" s="98">
        <f t="shared" si="459"/>
        <v>1051.8474019188279</v>
      </c>
      <c r="T4041" s="101">
        <v>6.6161470998345049</v>
      </c>
    </row>
    <row r="4042" spans="2:20" x14ac:dyDescent="0.2">
      <c r="B4042" s="100">
        <v>43829.208333333336</v>
      </c>
      <c r="C4042" s="98">
        <v>5.3604065726415788</v>
      </c>
      <c r="D4042" s="98">
        <f t="shared" si="456"/>
        <v>9.0806245076030745</v>
      </c>
      <c r="E4042" s="98">
        <v>113.75083333333333</v>
      </c>
      <c r="F4042" s="98">
        <f t="shared" si="454"/>
        <v>102.22899947699557</v>
      </c>
      <c r="G4042" s="98">
        <v>26243.374907409052</v>
      </c>
      <c r="H4042" s="98">
        <v>19.079253472222224</v>
      </c>
      <c r="I4042" s="98">
        <v>5346.1791666666668</v>
      </c>
      <c r="J4042" s="98">
        <f t="shared" si="457"/>
        <v>94.671579861111113</v>
      </c>
      <c r="K4042" s="98">
        <v>0</v>
      </c>
      <c r="L4042" s="98">
        <f t="shared" si="458"/>
        <v>383.03707830496239</v>
      </c>
      <c r="M4042" s="98">
        <f t="shared" si="453"/>
        <v>379.73937100495215</v>
      </c>
      <c r="N4042" s="98">
        <v>4953.2964554850259</v>
      </c>
      <c r="O4042" s="98">
        <v>7199.1766666666663</v>
      </c>
      <c r="P4042" s="98">
        <v>395.97537037038143</v>
      </c>
      <c r="Q4042" s="98">
        <v>12.93829206541905</v>
      </c>
      <c r="R4042" s="98">
        <f t="shared" si="455"/>
        <v>16.010860788137908</v>
      </c>
      <c r="S4042" s="98">
        <f t="shared" si="459"/>
        <v>776.29752392514297</v>
      </c>
      <c r="T4042" s="101">
        <v>6.1907004925097704</v>
      </c>
    </row>
    <row r="4043" spans="2:20" x14ac:dyDescent="0.2">
      <c r="B4043" s="100">
        <v>43829.25</v>
      </c>
      <c r="C4043" s="98">
        <v>5.2457164381970909</v>
      </c>
      <c r="D4043" s="98">
        <f t="shared" si="456"/>
        <v>9.0802387577808492</v>
      </c>
      <c r="E4043" s="98">
        <v>88.038888888888891</v>
      </c>
      <c r="F4043" s="98">
        <f t="shared" si="454"/>
        <v>102.40748327329186</v>
      </c>
      <c r="G4043" s="98">
        <v>33448.945656563708</v>
      </c>
      <c r="H4043" s="98">
        <v>19.045920138888889</v>
      </c>
      <c r="I4043" s="98">
        <v>6533.9705555555556</v>
      </c>
      <c r="J4043" s="98">
        <f t="shared" si="457"/>
        <v>68.992968750000003</v>
      </c>
      <c r="K4043" s="98">
        <v>0</v>
      </c>
      <c r="L4043" s="98">
        <f t="shared" si="458"/>
        <v>381.97939000478232</v>
      </c>
      <c r="M4043" s="98">
        <f t="shared" si="453"/>
        <v>379.83888535032048</v>
      </c>
      <c r="N4043" s="98">
        <v>4956.6056876627608</v>
      </c>
      <c r="O4043" s="98">
        <v>7185.9308333333329</v>
      </c>
      <c r="P4043" s="98">
        <v>395.5311111111111</v>
      </c>
      <c r="Q4043" s="98">
        <v>13.551721106328769</v>
      </c>
      <c r="R4043" s="98">
        <f t="shared" si="455"/>
        <v>15.895042430425692</v>
      </c>
      <c r="S4043" s="98">
        <f t="shared" si="459"/>
        <v>813.10326637972616</v>
      </c>
      <c r="T4043" s="101">
        <v>6.051201037472735</v>
      </c>
    </row>
    <row r="4044" spans="2:20" x14ac:dyDescent="0.2">
      <c r="B4044" s="100">
        <v>43829.291666666664</v>
      </c>
      <c r="C4044" s="98">
        <v>5.3424978906865643</v>
      </c>
      <c r="D4044" s="98">
        <f t="shared" si="456"/>
        <v>9.0849692502351509</v>
      </c>
      <c r="E4044" s="98">
        <v>132.7939236111111</v>
      </c>
      <c r="F4044" s="98">
        <f t="shared" si="454"/>
        <v>102.38588749782889</v>
      </c>
      <c r="G4044" s="98">
        <v>39300.432539682653</v>
      </c>
      <c r="H4044" s="98">
        <v>19.11482204861111</v>
      </c>
      <c r="I4044" s="98">
        <v>7716.7767910712628</v>
      </c>
      <c r="J4044" s="98">
        <f t="shared" si="457"/>
        <v>113.67910156249999</v>
      </c>
      <c r="K4044" s="98">
        <v>0</v>
      </c>
      <c r="L4044" s="98">
        <f t="shared" si="458"/>
        <v>381.80021483164279</v>
      </c>
      <c r="M4044" s="98">
        <f t="shared" si="453"/>
        <v>380.05000115052604</v>
      </c>
      <c r="N4044" s="98">
        <v>4982.3744478352864</v>
      </c>
      <c r="O4044" s="98">
        <v>7172.2441666666664</v>
      </c>
      <c r="P4044" s="98">
        <v>395.42069444444445</v>
      </c>
      <c r="Q4044" s="98">
        <v>13.620479612801638</v>
      </c>
      <c r="R4044" s="98">
        <f t="shared" si="455"/>
        <v>15.666619531453589</v>
      </c>
      <c r="S4044" s="98">
        <f t="shared" si="459"/>
        <v>817.22877676809833</v>
      </c>
      <c r="T4044" s="101">
        <v>6.0897990522974252</v>
      </c>
    </row>
    <row r="4045" spans="2:20" x14ac:dyDescent="0.2">
      <c r="B4045" s="100">
        <v>43829.333333333336</v>
      </c>
      <c r="C4045" s="98">
        <v>6.0994346867754938</v>
      </c>
      <c r="D4045" s="98">
        <f t="shared" si="456"/>
        <v>9.1096993330079101</v>
      </c>
      <c r="E4045" s="98">
        <v>58.382222222222225</v>
      </c>
      <c r="F4045" s="98">
        <f t="shared" si="454"/>
        <v>101.7524847200511</v>
      </c>
      <c r="G4045" s="98">
        <v>44769.315564036435</v>
      </c>
      <c r="H4045" s="98">
        <v>22.753971354166666</v>
      </c>
      <c r="I4045" s="98">
        <v>8901.248594276376</v>
      </c>
      <c r="J4045" s="98">
        <f t="shared" si="457"/>
        <v>35.628250868055559</v>
      </c>
      <c r="K4045" s="98">
        <v>0</v>
      </c>
      <c r="L4045" s="98">
        <f t="shared" si="458"/>
        <v>378.30179032051728</v>
      </c>
      <c r="M4045" s="98">
        <f t="shared" si="453"/>
        <v>379.87921465776327</v>
      </c>
      <c r="N4045" s="98">
        <v>5461.0402844238279</v>
      </c>
      <c r="O4045" s="98">
        <v>7187.4733333333334</v>
      </c>
      <c r="P4045" s="98">
        <v>395.28839506172471</v>
      </c>
      <c r="Q4045" s="98">
        <v>16.986604741207426</v>
      </c>
      <c r="R4045" s="98">
        <f t="shared" si="455"/>
        <v>15.820611721232707</v>
      </c>
      <c r="S4045" s="98">
        <f t="shared" si="459"/>
        <v>1019.1962844724455</v>
      </c>
      <c r="T4045" s="101">
        <v>6.5027841959397001</v>
      </c>
    </row>
    <row r="4046" spans="2:20" x14ac:dyDescent="0.2">
      <c r="B4046" s="100">
        <v>43829.375</v>
      </c>
      <c r="C4046" s="98">
        <v>7.9881983820938816</v>
      </c>
      <c r="D4046" s="98">
        <f t="shared" si="456"/>
        <v>9.1729813722449745</v>
      </c>
      <c r="E4046" s="98">
        <v>114.855</v>
      </c>
      <c r="F4046" s="98">
        <f t="shared" si="454"/>
        <v>100.71121928795601</v>
      </c>
      <c r="G4046" s="98">
        <v>50865.413888888892</v>
      </c>
      <c r="H4046" s="98">
        <v>19.771788194444444</v>
      </c>
      <c r="I4046" s="98">
        <v>10085.308226495848</v>
      </c>
      <c r="J4046" s="98">
        <f t="shared" si="457"/>
        <v>95.083211805555564</v>
      </c>
      <c r="K4046" s="98">
        <v>0</v>
      </c>
      <c r="L4046" s="98">
        <f t="shared" si="458"/>
        <v>379.02456340792207</v>
      </c>
      <c r="M4046" s="98">
        <f t="shared" si="453"/>
        <v>379.85974527388407</v>
      </c>
      <c r="N4046" s="98">
        <v>6674.3777368164065</v>
      </c>
      <c r="O4046" s="98">
        <v>7200.62</v>
      </c>
      <c r="P4046" s="98">
        <v>395.54111111111109</v>
      </c>
      <c r="Q4046" s="98">
        <v>16.516547703189005</v>
      </c>
      <c r="R4046" s="98">
        <f t="shared" si="455"/>
        <v>15.822492370544373</v>
      </c>
      <c r="S4046" s="98">
        <f t="shared" si="459"/>
        <v>990.99286219134024</v>
      </c>
      <c r="T4046" s="101">
        <v>7.8923778822686934</v>
      </c>
    </row>
    <row r="4047" spans="2:20" x14ac:dyDescent="0.2">
      <c r="B4047" s="100">
        <v>43829.416666666664</v>
      </c>
      <c r="C4047" s="98">
        <v>10.759477125273811</v>
      </c>
      <c r="D4047" s="98">
        <f t="shared" si="456"/>
        <v>9.2699090926415817</v>
      </c>
      <c r="E4047" s="98">
        <v>82.469166666666666</v>
      </c>
      <c r="F4047" s="98">
        <f t="shared" si="454"/>
        <v>101.39390447314121</v>
      </c>
      <c r="G4047" s="98">
        <v>55823.275509260013</v>
      </c>
      <c r="H4047" s="98">
        <v>18.922970920138887</v>
      </c>
      <c r="I4047" s="98">
        <v>11264.400933332841</v>
      </c>
      <c r="J4047" s="98">
        <f t="shared" si="457"/>
        <v>63.546195746527779</v>
      </c>
      <c r="K4047" s="98">
        <v>0</v>
      </c>
      <c r="L4047" s="98">
        <f t="shared" si="458"/>
        <v>381.47936409505706</v>
      </c>
      <c r="M4047" s="98">
        <f t="shared" si="453"/>
        <v>379.91256785263789</v>
      </c>
      <c r="N4047" s="98">
        <v>8509.5830257161451</v>
      </c>
      <c r="O4047" s="98">
        <v>7214.854166666667</v>
      </c>
      <c r="P4047" s="98">
        <v>395.91333333333336</v>
      </c>
      <c r="Q4047" s="98">
        <v>14.433969238276283</v>
      </c>
      <c r="R4047" s="98">
        <f t="shared" si="455"/>
        <v>15.779210686852801</v>
      </c>
      <c r="S4047" s="98">
        <f t="shared" si="459"/>
        <v>866.03815429657698</v>
      </c>
      <c r="T4047" s="101">
        <v>10.217094695907241</v>
      </c>
    </row>
    <row r="4048" spans="2:20" x14ac:dyDescent="0.2">
      <c r="B4048" s="100">
        <v>43829.458333333336</v>
      </c>
      <c r="C4048" s="98">
        <v>12.336735293732749</v>
      </c>
      <c r="D4048" s="98">
        <f t="shared" si="456"/>
        <v>9.3420178517195787</v>
      </c>
      <c r="E4048" s="98">
        <v>108.69444444444444</v>
      </c>
      <c r="F4048" s="98">
        <f t="shared" si="454"/>
        <v>100.92941373240045</v>
      </c>
      <c r="G4048" s="98">
        <v>62607.244958846568</v>
      </c>
      <c r="H4048" s="98">
        <v>18.925249565972223</v>
      </c>
      <c r="I4048" s="98">
        <v>12440.0766555556</v>
      </c>
      <c r="J4048" s="98">
        <f t="shared" si="457"/>
        <v>89.76919487847222</v>
      </c>
      <c r="K4048" s="98">
        <v>0</v>
      </c>
      <c r="L4048" s="98">
        <f t="shared" si="458"/>
        <v>378.08436052376197</v>
      </c>
      <c r="M4048" s="98">
        <f t="shared" si="453"/>
        <v>379.76000745324222</v>
      </c>
      <c r="N4048" s="98">
        <v>9558.4525724283849</v>
      </c>
      <c r="O4048" s="98">
        <v>7211.9866666666667</v>
      </c>
      <c r="P4048" s="98">
        <v>395.93611111111113</v>
      </c>
      <c r="Q4048" s="98">
        <v>17.851750587349137</v>
      </c>
      <c r="R4048" s="98">
        <f t="shared" si="455"/>
        <v>15.958442896947878</v>
      </c>
      <c r="S4048" s="98">
        <f t="shared" si="459"/>
        <v>1071.1050352409482</v>
      </c>
      <c r="T4048" s="101">
        <v>12.296416900939011</v>
      </c>
    </row>
    <row r="4049" spans="2:20" x14ac:dyDescent="0.2">
      <c r="B4049" s="100">
        <v>43829.5</v>
      </c>
      <c r="C4049" s="98">
        <v>12.71221023229908</v>
      </c>
      <c r="D4049" s="98">
        <f t="shared" si="456"/>
        <v>9.3646600604718966</v>
      </c>
      <c r="E4049" s="98">
        <v>106.575</v>
      </c>
      <c r="F4049" s="98">
        <f t="shared" si="454"/>
        <v>101.33946070952476</v>
      </c>
      <c r="G4049" s="98">
        <v>67756.086342596682</v>
      </c>
      <c r="H4049" s="98">
        <v>18.992447916666666</v>
      </c>
      <c r="I4049" s="98">
        <v>13617.685833333333</v>
      </c>
      <c r="J4049" s="98">
        <f t="shared" si="457"/>
        <v>87.58255208333334</v>
      </c>
      <c r="K4049" s="98">
        <v>0</v>
      </c>
      <c r="L4049" s="98">
        <f t="shared" si="458"/>
        <v>382.03808620421034</v>
      </c>
      <c r="M4049" s="98">
        <f t="shared" si="453"/>
        <v>380.00238781233946</v>
      </c>
      <c r="N4049" s="98">
        <v>9836.4657478841145</v>
      </c>
      <c r="O4049" s="98">
        <v>7207.6408333333329</v>
      </c>
      <c r="P4049" s="98">
        <v>395.17537037036487</v>
      </c>
      <c r="Q4049" s="98">
        <v>13.137284166154503</v>
      </c>
      <c r="R4049" s="98">
        <f t="shared" si="455"/>
        <v>15.698508525504332</v>
      </c>
      <c r="S4049" s="98">
        <f t="shared" si="459"/>
        <v>788.23704996927017</v>
      </c>
      <c r="T4049" s="101">
        <v>12.970001155156124</v>
      </c>
    </row>
    <row r="4050" spans="2:20" x14ac:dyDescent="0.2">
      <c r="B4050" s="100">
        <v>43829.541666666664</v>
      </c>
      <c r="C4050" s="98">
        <v>12.715611437923378</v>
      </c>
      <c r="D4050" s="98">
        <f t="shared" si="456"/>
        <v>9.3666374721787591</v>
      </c>
      <c r="E4050" s="98">
        <v>84.084325396849053</v>
      </c>
      <c r="F4050" s="98">
        <f t="shared" si="454"/>
        <v>100.80248815661569</v>
      </c>
      <c r="G4050" s="98">
        <v>74418.380277777775</v>
      </c>
      <c r="H4050" s="98">
        <v>19.070106336805555</v>
      </c>
      <c r="I4050" s="98">
        <v>14800.0075</v>
      </c>
      <c r="J4050" s="98">
        <f t="shared" si="457"/>
        <v>65.014219060043501</v>
      </c>
      <c r="K4050" s="98">
        <v>0</v>
      </c>
      <c r="L4050" s="98">
        <f t="shared" si="458"/>
        <v>379.93618083109459</v>
      </c>
      <c r="M4050" s="98">
        <f t="shared" si="453"/>
        <v>380.02561527656297</v>
      </c>
      <c r="N4050" s="98">
        <v>9835.1999243164064</v>
      </c>
      <c r="O4050" s="98">
        <v>7212.3725000000004</v>
      </c>
      <c r="P4050" s="98">
        <v>395.54981481482588</v>
      </c>
      <c r="Q4050" s="98">
        <v>15.613633983731269</v>
      </c>
      <c r="R4050" s="98">
        <f t="shared" si="455"/>
        <v>15.668392558194887</v>
      </c>
      <c r="S4050" s="98">
        <f t="shared" si="459"/>
        <v>936.81803902387617</v>
      </c>
      <c r="T4050" s="101">
        <v>13.271104088600325</v>
      </c>
    </row>
    <row r="4051" spans="2:20" x14ac:dyDescent="0.2">
      <c r="B4051" s="100">
        <v>43829.583333333336</v>
      </c>
      <c r="C4051" s="98">
        <v>12.317712756747691</v>
      </c>
      <c r="D4051" s="98">
        <f t="shared" si="456"/>
        <v>9.361065416978855</v>
      </c>
      <c r="E4051" s="98">
        <v>133.15509259257053</v>
      </c>
      <c r="F4051" s="98">
        <f t="shared" si="454"/>
        <v>103.78801284797281</v>
      </c>
      <c r="G4051" s="98">
        <v>80182.520370374259</v>
      </c>
      <c r="H4051" s="98">
        <v>19.182476128472221</v>
      </c>
      <c r="I4051" s="98">
        <v>15989.306111111111</v>
      </c>
      <c r="J4051" s="98">
        <f t="shared" si="457"/>
        <v>113.97261646409831</v>
      </c>
      <c r="K4051" s="98">
        <v>0</v>
      </c>
      <c r="L4051" s="98">
        <f t="shared" si="458"/>
        <v>377.2665952558836</v>
      </c>
      <c r="M4051" s="98">
        <f t="shared" si="453"/>
        <v>379.91813653305263</v>
      </c>
      <c r="N4051" s="98">
        <v>9572.2682202148444</v>
      </c>
      <c r="O4051" s="98">
        <v>7218.41</v>
      </c>
      <c r="P4051" s="98">
        <v>395.57361111111112</v>
      </c>
      <c r="Q4051" s="98">
        <v>18.307015855227494</v>
      </c>
      <c r="R4051" s="98">
        <f t="shared" si="455"/>
        <v>15.761341980717836</v>
      </c>
      <c r="S4051" s="98">
        <f t="shared" si="459"/>
        <v>1098.4209513136495</v>
      </c>
      <c r="T4051" s="101">
        <v>12.966398691773906</v>
      </c>
    </row>
    <row r="4052" spans="2:20" x14ac:dyDescent="0.2">
      <c r="B4052" s="100">
        <v>43829.625</v>
      </c>
      <c r="C4052" s="98">
        <v>12.095524855719672</v>
      </c>
      <c r="D4052" s="98">
        <f t="shared" si="456"/>
        <v>9.3721209972902049</v>
      </c>
      <c r="E4052" s="98">
        <v>71.288611111111109</v>
      </c>
      <c r="F4052" s="98">
        <f t="shared" si="454"/>
        <v>101.38362627389874</v>
      </c>
      <c r="G4052" s="98">
        <v>86424.773353909128</v>
      </c>
      <c r="H4052" s="98">
        <v>22.051258680555556</v>
      </c>
      <c r="I4052" s="98">
        <v>17181.227740963266</v>
      </c>
      <c r="J4052" s="98">
        <f t="shared" si="457"/>
        <v>49.237352430555553</v>
      </c>
      <c r="K4052" s="98">
        <v>0</v>
      </c>
      <c r="L4052" s="98">
        <f t="shared" si="458"/>
        <v>381.87165571897123</v>
      </c>
      <c r="M4052" s="98">
        <f t="shared" si="453"/>
        <v>380.17000456269528</v>
      </c>
      <c r="N4052" s="98">
        <v>9305.5390445963549</v>
      </c>
      <c r="O4052" s="98">
        <v>7217.1166666666668</v>
      </c>
      <c r="P4052" s="98">
        <v>395.69388888888886</v>
      </c>
      <c r="Q4052" s="98">
        <v>13.822233169917665</v>
      </c>
      <c r="R4052" s="98">
        <f t="shared" si="455"/>
        <v>15.523003079162168</v>
      </c>
      <c r="S4052" s="98">
        <f t="shared" si="459"/>
        <v>829.33399019505987</v>
      </c>
      <c r="T4052" s="101">
        <v>12.574528474013011</v>
      </c>
    </row>
    <row r="4053" spans="2:20" x14ac:dyDescent="0.2">
      <c r="B4053" s="100">
        <v>43829.666666666664</v>
      </c>
      <c r="C4053" s="98">
        <v>11.780647018088235</v>
      </c>
      <c r="D4053" s="98">
        <f t="shared" si="456"/>
        <v>9.3875992099540948</v>
      </c>
      <c r="E4053" s="98">
        <v>122.70916666666666</v>
      </c>
      <c r="F4053" s="98">
        <f t="shared" si="454"/>
        <v>102.92516562575059</v>
      </c>
      <c r="G4053" s="98">
        <v>92922.1</v>
      </c>
      <c r="H4053" s="98">
        <v>17.033441840277778</v>
      </c>
      <c r="I4053" s="98">
        <v>18367.060411523715</v>
      </c>
      <c r="J4053" s="98">
        <f t="shared" si="457"/>
        <v>105.67572482638889</v>
      </c>
      <c r="K4053" s="98">
        <v>0</v>
      </c>
      <c r="L4053" s="98">
        <f t="shared" si="458"/>
        <v>378.3875440229848</v>
      </c>
      <c r="M4053" s="98">
        <f t="shared" si="453"/>
        <v>380.01939285927392</v>
      </c>
      <c r="N4053" s="98">
        <v>9151.8307210286457</v>
      </c>
      <c r="O4053" s="98">
        <v>7206.5450000000001</v>
      </c>
      <c r="P4053" s="98">
        <v>395.94083333333333</v>
      </c>
      <c r="Q4053" s="98">
        <v>17.553289310348532</v>
      </c>
      <c r="R4053" s="98">
        <f t="shared" si="455"/>
        <v>15.684668987829832</v>
      </c>
      <c r="S4053" s="98">
        <f t="shared" si="459"/>
        <v>1053.1973586209119</v>
      </c>
      <c r="T4053" s="101">
        <v>12.332264400735083</v>
      </c>
    </row>
    <row r="4054" spans="2:20" x14ac:dyDescent="0.2">
      <c r="B4054" s="100">
        <v>43829.708333333336</v>
      </c>
      <c r="C4054" s="98">
        <v>11.26425513472822</v>
      </c>
      <c r="D4054" s="98">
        <f t="shared" si="456"/>
        <v>9.3989512546308926</v>
      </c>
      <c r="E4054" s="98">
        <v>91.700833333333335</v>
      </c>
      <c r="F4054" s="98">
        <f t="shared" si="454"/>
        <v>101.0054935578512</v>
      </c>
      <c r="G4054" s="98">
        <v>98441.184323857698</v>
      </c>
      <c r="H4054" s="98">
        <v>15.289279513888889</v>
      </c>
      <c r="I4054" s="98">
        <v>19255.998888888887</v>
      </c>
      <c r="J4054" s="98">
        <f t="shared" si="457"/>
        <v>76.41155381944445</v>
      </c>
      <c r="K4054" s="98">
        <v>0</v>
      </c>
      <c r="L4054" s="98">
        <f t="shared" si="458"/>
        <v>380.38214196117389</v>
      </c>
      <c r="M4054" s="98">
        <f t="shared" si="453"/>
        <v>380.19235713490912</v>
      </c>
      <c r="N4054" s="98">
        <v>8911.68401977539</v>
      </c>
      <c r="O4054" s="98">
        <v>7207.5216666666665</v>
      </c>
      <c r="P4054" s="98">
        <v>395.6089550264511</v>
      </c>
      <c r="Q4054" s="98">
        <v>15.226813065277206</v>
      </c>
      <c r="R4054" s="98">
        <f t="shared" si="455"/>
        <v>15.504508393852291</v>
      </c>
      <c r="S4054" s="98">
        <f t="shared" si="459"/>
        <v>913.60878391663232</v>
      </c>
      <c r="T4054" s="101">
        <v>12.040051308920601</v>
      </c>
    </row>
    <row r="4055" spans="2:20" x14ac:dyDescent="0.2">
      <c r="B4055" s="100">
        <v>43829.75</v>
      </c>
      <c r="C4055" s="98">
        <v>10.77391400690475</v>
      </c>
      <c r="D4055" s="98">
        <f t="shared" si="456"/>
        <v>9.4074838635255666</v>
      </c>
      <c r="E4055" s="98">
        <v>111.53138888888888</v>
      </c>
      <c r="F4055" s="98">
        <f t="shared" si="454"/>
        <v>102.64546655167929</v>
      </c>
      <c r="G4055" s="98">
        <v>105565.6191111162</v>
      </c>
      <c r="H4055" s="98">
        <v>13.021529586227633</v>
      </c>
      <c r="I4055" s="98">
        <v>20118.269355555705</v>
      </c>
      <c r="J4055" s="98">
        <f t="shared" si="457"/>
        <v>98.509859302661255</v>
      </c>
      <c r="K4055" s="98">
        <v>0</v>
      </c>
      <c r="L4055" s="98">
        <f t="shared" si="458"/>
        <v>380.96378252262144</v>
      </c>
      <c r="M4055" s="98">
        <f t="shared" si="453"/>
        <v>380.2072807097889</v>
      </c>
      <c r="N4055" s="98">
        <v>8610.3795438639318</v>
      </c>
      <c r="O4055" s="98">
        <v>7202.4491666666663</v>
      </c>
      <c r="P4055" s="98">
        <v>395.80947530864012</v>
      </c>
      <c r="Q4055" s="98">
        <v>14.845692786018674</v>
      </c>
      <c r="R4055" s="98">
        <f t="shared" si="455"/>
        <v>15.470099222265098</v>
      </c>
      <c r="S4055" s="98">
        <f t="shared" si="459"/>
        <v>890.74156716112043</v>
      </c>
      <c r="T4055" s="101">
        <v>11.510068985734575</v>
      </c>
    </row>
    <row r="4056" spans="2:20" x14ac:dyDescent="0.2">
      <c r="B4056" s="100">
        <v>43829.791666666664</v>
      </c>
      <c r="C4056" s="98">
        <v>10.901597167121039</v>
      </c>
      <c r="D4056" s="98">
        <f t="shared" si="456"/>
        <v>9.4194069889677277</v>
      </c>
      <c r="E4056" s="98">
        <v>113.96</v>
      </c>
      <c r="F4056" s="98">
        <f t="shared" si="454"/>
        <v>102.39996886649412</v>
      </c>
      <c r="G4056" s="98">
        <v>111007.15</v>
      </c>
      <c r="H4056" s="98">
        <v>13.904383680555556</v>
      </c>
      <c r="I4056" s="98">
        <v>20993.82734567907</v>
      </c>
      <c r="J4056" s="98">
        <f t="shared" si="457"/>
        <v>100.05561631944444</v>
      </c>
      <c r="K4056" s="98">
        <v>0</v>
      </c>
      <c r="L4056" s="98">
        <f t="shared" si="458"/>
        <v>384.1712868419512</v>
      </c>
      <c r="M4056" s="98">
        <f t="shared" si="453"/>
        <v>380.43852017833234</v>
      </c>
      <c r="N4056" s="98">
        <v>8662.4595524088545</v>
      </c>
      <c r="O4056" s="98">
        <v>7187.3549999999996</v>
      </c>
      <c r="P4056" s="98">
        <v>395.88472222222219</v>
      </c>
      <c r="Q4056" s="98">
        <v>11.713435380271015</v>
      </c>
      <c r="R4056" s="98">
        <f t="shared" si="455"/>
        <v>15.248362711540478</v>
      </c>
      <c r="S4056" s="98">
        <f t="shared" si="459"/>
        <v>702.80612281626088</v>
      </c>
      <c r="T4056" s="101">
        <v>11.450183657275305</v>
      </c>
    </row>
    <row r="4057" spans="2:20" x14ac:dyDescent="0.2">
      <c r="B4057" s="100">
        <v>43829.833333333336</v>
      </c>
      <c r="C4057" s="98">
        <v>11.072352606137283</v>
      </c>
      <c r="D4057" s="98">
        <f t="shared" si="456"/>
        <v>9.4374194195871457</v>
      </c>
      <c r="E4057" s="98">
        <v>90.825925925920401</v>
      </c>
      <c r="F4057" s="98">
        <f t="shared" si="454"/>
        <v>102.36072793285189</v>
      </c>
      <c r="G4057" s="98">
        <v>118218.06755555735</v>
      </c>
      <c r="H4057" s="98">
        <v>15.469390190972222</v>
      </c>
      <c r="I4057" s="98">
        <v>21860.195957342286</v>
      </c>
      <c r="J4057" s="98">
        <f t="shared" si="457"/>
        <v>75.356535734948181</v>
      </c>
      <c r="K4057" s="98">
        <v>0</v>
      </c>
      <c r="L4057" s="98">
        <f t="shared" si="458"/>
        <v>380.20570671647579</v>
      </c>
      <c r="M4057" s="98">
        <f t="shared" si="453"/>
        <v>380.48930947060677</v>
      </c>
      <c r="N4057" s="98">
        <v>8754.7207071940102</v>
      </c>
      <c r="O4057" s="98">
        <v>7178.5908333333336</v>
      </c>
      <c r="P4057" s="98">
        <v>395.58680555557623</v>
      </c>
      <c r="Q4057" s="98">
        <v>15.381098839100451</v>
      </c>
      <c r="R4057" s="98">
        <f t="shared" si="455"/>
        <v>15.182941860624039</v>
      </c>
      <c r="S4057" s="98">
        <f t="shared" si="459"/>
        <v>922.86593034602708</v>
      </c>
      <c r="T4057" s="101">
        <v>11.589742906093598</v>
      </c>
    </row>
    <row r="4058" spans="2:20" x14ac:dyDescent="0.2">
      <c r="B4058" s="100">
        <v>43829.875</v>
      </c>
      <c r="C4058" s="98">
        <v>10.787119384800963</v>
      </c>
      <c r="D4058" s="98">
        <f t="shared" si="456"/>
        <v>9.4544959128739272</v>
      </c>
      <c r="E4058" s="98">
        <v>132.42638888888888</v>
      </c>
      <c r="F4058" s="98">
        <f t="shared" si="454"/>
        <v>103.31355200692599</v>
      </c>
      <c r="G4058" s="98">
        <v>124044.76149237553</v>
      </c>
      <c r="H4058" s="98">
        <v>15.553754340277777</v>
      </c>
      <c r="I4058" s="98">
        <v>22730.811388888887</v>
      </c>
      <c r="J4058" s="98">
        <f t="shared" si="457"/>
        <v>116.8726345486111</v>
      </c>
      <c r="K4058" s="98">
        <v>0</v>
      </c>
      <c r="L4058" s="98">
        <f t="shared" si="458"/>
        <v>380.22567951977214</v>
      </c>
      <c r="M4058" s="98">
        <f t="shared" si="453"/>
        <v>380.34092431766226</v>
      </c>
      <c r="N4058" s="98">
        <v>8620.7593705240888</v>
      </c>
      <c r="O4058" s="98">
        <v>7178.2216666666664</v>
      </c>
      <c r="P4058" s="98">
        <v>395.79981481480928</v>
      </c>
      <c r="Q4058" s="98">
        <v>15.574135295037154</v>
      </c>
      <c r="R4058" s="98">
        <f t="shared" si="455"/>
        <v>15.337099390112016</v>
      </c>
      <c r="S4058" s="98">
        <f t="shared" si="459"/>
        <v>934.44811770222918</v>
      </c>
      <c r="T4058" s="101">
        <v>11.430914055023523</v>
      </c>
    </row>
    <row r="4059" spans="2:20" x14ac:dyDescent="0.2">
      <c r="B4059" s="100">
        <v>43829.916666666664</v>
      </c>
      <c r="C4059" s="98">
        <v>10.588687208031706</v>
      </c>
      <c r="D4059" s="98">
        <f t="shared" si="456"/>
        <v>9.4738931016316581</v>
      </c>
      <c r="E4059" s="98">
        <v>74.819166666666661</v>
      </c>
      <c r="F4059" s="98">
        <f t="shared" si="454"/>
        <v>101.7991191365556</v>
      </c>
      <c r="G4059" s="98">
        <v>130353.70191256868</v>
      </c>
      <c r="H4059" s="98">
        <v>13.192536530672077</v>
      </c>
      <c r="I4059" s="98">
        <v>23607.001898148086</v>
      </c>
      <c r="J4059" s="98">
        <f t="shared" si="457"/>
        <v>61.626630135994581</v>
      </c>
      <c r="K4059" s="98">
        <v>0</v>
      </c>
      <c r="L4059" s="98">
        <f t="shared" si="458"/>
        <v>381.30855510440966</v>
      </c>
      <c r="M4059" s="98">
        <f t="shared" ref="M4059:M4122" si="460">AVERAGE(L4036:L4059)</f>
        <v>380.49108260571182</v>
      </c>
      <c r="N4059" s="98">
        <v>8488.8957006835935</v>
      </c>
      <c r="O4059" s="98">
        <v>7176.663333333333</v>
      </c>
      <c r="P4059" s="98">
        <v>395.80972222222221</v>
      </c>
      <c r="Q4059" s="98">
        <v>14.501167117812567</v>
      </c>
      <c r="R4059" s="98">
        <f t="shared" si="455"/>
        <v>15.207855453914286</v>
      </c>
      <c r="S4059" s="98">
        <f t="shared" si="459"/>
        <v>870.07002706875403</v>
      </c>
      <c r="T4059" s="101">
        <v>11.331590110169362</v>
      </c>
    </row>
    <row r="4060" spans="2:20" x14ac:dyDescent="0.2">
      <c r="B4060" s="100">
        <v>43829.958333333336</v>
      </c>
      <c r="C4060" s="98">
        <v>10.348901989211122</v>
      </c>
      <c r="D4060" s="98">
        <f t="shared" si="456"/>
        <v>9.4951897459020049</v>
      </c>
      <c r="E4060" s="98">
        <v>117.79666666666667</v>
      </c>
      <c r="F4060" s="98">
        <f t="shared" si="454"/>
        <v>103.14303888964018</v>
      </c>
      <c r="G4060" s="98">
        <v>136641.97777777776</v>
      </c>
      <c r="H4060" s="98">
        <v>14.097113715277779</v>
      </c>
      <c r="I4060" s="98">
        <v>24492.708611111109</v>
      </c>
      <c r="J4060" s="98">
        <f t="shared" si="457"/>
        <v>103.69955295138888</v>
      </c>
      <c r="K4060" s="98">
        <v>0</v>
      </c>
      <c r="L4060" s="98">
        <f t="shared" si="458"/>
        <v>385.32370564484376</v>
      </c>
      <c r="M4060" s="98">
        <f t="shared" si="460"/>
        <v>380.81114935238747</v>
      </c>
      <c r="N4060" s="98">
        <v>8334.6810074869791</v>
      </c>
      <c r="O4060" s="98">
        <v>7180.44</v>
      </c>
      <c r="P4060" s="98">
        <v>395.66324074076283</v>
      </c>
      <c r="Q4060" s="98">
        <v>10.339535095919079</v>
      </c>
      <c r="R4060" s="98">
        <f t="shared" si="455"/>
        <v>14.882900589955545</v>
      </c>
      <c r="S4060" s="98">
        <f t="shared" si="459"/>
        <v>620.37210575514473</v>
      </c>
      <c r="T4060" s="101">
        <v>11.128368624252746</v>
      </c>
    </row>
    <row r="4061" spans="2:20" x14ac:dyDescent="0.2">
      <c r="B4061" s="100">
        <v>43830</v>
      </c>
      <c r="C4061" s="98">
        <v>9.6936000185542639</v>
      </c>
      <c r="D4061" s="98">
        <f t="shared" si="456"/>
        <v>9.5096172537197514</v>
      </c>
      <c r="E4061" s="98">
        <v>92.003981481393183</v>
      </c>
      <c r="F4061" s="98">
        <f t="shared" ref="F4061:F4124" si="461">AVERAGE(E4038:E4061)</f>
        <v>101.5908745377842</v>
      </c>
      <c r="G4061" s="98">
        <v>142196.8588235263</v>
      </c>
      <c r="H4061" s="98">
        <v>15.600531684027779</v>
      </c>
      <c r="I4061" s="98">
        <v>25369.47115724206</v>
      </c>
      <c r="J4061" s="98">
        <f t="shared" si="457"/>
        <v>76.403449797365397</v>
      </c>
      <c r="K4061" s="98">
        <v>0</v>
      </c>
      <c r="L4061" s="98">
        <f t="shared" si="458"/>
        <v>380.18284657030472</v>
      </c>
      <c r="M4061" s="98">
        <f t="shared" si="460"/>
        <v>380.74907924967437</v>
      </c>
      <c r="N4061" s="98">
        <v>7911.4224934895838</v>
      </c>
      <c r="O4061" s="98">
        <v>7178.751666666667</v>
      </c>
      <c r="P4061" s="98">
        <v>395.68611111111113</v>
      </c>
      <c r="Q4061" s="98">
        <v>15.503264540806413</v>
      </c>
      <c r="R4061" s="98">
        <f t="shared" ref="R4061:R4124" si="462">AVERAGE(Q4038:Q4061)</f>
        <v>14.939847235877677</v>
      </c>
      <c r="S4061" s="98">
        <f t="shared" si="459"/>
        <v>930.19587244838476</v>
      </c>
      <c r="T4061" s="101">
        <v>10.659387827437863</v>
      </c>
    </row>
    <row r="4062" spans="2:20" x14ac:dyDescent="0.2">
      <c r="B4062" s="100">
        <v>43830.041666666664</v>
      </c>
      <c r="C4062" s="98">
        <v>8.8122872470834093</v>
      </c>
      <c r="D4062" s="98">
        <f t="shared" si="456"/>
        <v>9.5208936521117113</v>
      </c>
      <c r="E4062" s="98">
        <v>110.04638888888888</v>
      </c>
      <c r="F4062" s="98">
        <f t="shared" si="461"/>
        <v>103.13770902852495</v>
      </c>
      <c r="G4062" s="98">
        <v>5627.3483974360097</v>
      </c>
      <c r="H4062" s="98">
        <v>15.535026041666667</v>
      </c>
      <c r="I4062" s="98">
        <v>565.54666666666662</v>
      </c>
      <c r="J4062" s="98">
        <f t="shared" si="457"/>
        <v>94.511362847222216</v>
      </c>
      <c r="K4062" s="98">
        <v>0</v>
      </c>
      <c r="L4062" s="98">
        <f t="shared" si="458"/>
        <v>385.9353959186119</v>
      </c>
      <c r="M4062" s="98">
        <f t="shared" si="460"/>
        <v>381.02672678681301</v>
      </c>
      <c r="N4062" s="98">
        <v>7265.9559379069015</v>
      </c>
      <c r="O4062" s="98">
        <v>7178.3066666666664</v>
      </c>
      <c r="P4062" s="98">
        <v>395.59888888888889</v>
      </c>
      <c r="Q4062" s="98">
        <v>9.6634929702770194</v>
      </c>
      <c r="R4062" s="98">
        <f t="shared" si="462"/>
        <v>14.640844641758255</v>
      </c>
      <c r="S4062" s="98">
        <f t="shared" si="459"/>
        <v>579.80957821662116</v>
      </c>
      <c r="T4062" s="101">
        <v>9.8190504524979048</v>
      </c>
    </row>
    <row r="4063" spans="2:20" x14ac:dyDescent="0.2">
      <c r="B4063" s="100">
        <v>43830.083333333336</v>
      </c>
      <c r="C4063" s="98">
        <v>7.5052600381989034</v>
      </c>
      <c r="D4063" s="98">
        <f t="shared" si="456"/>
        <v>9.5258590743516347</v>
      </c>
      <c r="E4063" s="98">
        <v>108.00777777777778</v>
      </c>
      <c r="F4063" s="98">
        <f t="shared" si="461"/>
        <v>102.60137801000643</v>
      </c>
      <c r="G4063" s="98">
        <v>9028.9088888888891</v>
      </c>
      <c r="H4063" s="98">
        <v>13.204255280672077</v>
      </c>
      <c r="I4063" s="98">
        <v>1299.732128704215</v>
      </c>
      <c r="J4063" s="98">
        <f t="shared" si="457"/>
        <v>94.803522497105703</v>
      </c>
      <c r="K4063" s="98">
        <v>0</v>
      </c>
      <c r="L4063" s="98">
        <f t="shared" si="458"/>
        <v>380.12698088379369</v>
      </c>
      <c r="M4063" s="98">
        <f t="shared" si="460"/>
        <v>380.98291290870685</v>
      </c>
      <c r="N4063" s="98">
        <v>6407.2506945800778</v>
      </c>
      <c r="O4063" s="98">
        <v>7176.1366666666663</v>
      </c>
      <c r="P4063" s="98">
        <v>395.44981481480932</v>
      </c>
      <c r="Q4063" s="98">
        <v>15.322833931015598</v>
      </c>
      <c r="R4063" s="98">
        <f t="shared" si="462"/>
        <v>14.668632285296313</v>
      </c>
      <c r="S4063" s="98">
        <f t="shared" si="459"/>
        <v>919.3700358609359</v>
      </c>
      <c r="T4063" s="101">
        <v>8.5068312046262946</v>
      </c>
    </row>
    <row r="4064" spans="2:20" x14ac:dyDescent="0.2">
      <c r="B4064" s="100">
        <v>43830.125</v>
      </c>
      <c r="C4064" s="98">
        <v>6.4382830460866289</v>
      </c>
      <c r="D4064" s="98">
        <f t="shared" si="456"/>
        <v>9.5279701931824015</v>
      </c>
      <c r="E4064" s="98">
        <v>88.445590277777782</v>
      </c>
      <c r="F4064" s="98">
        <f t="shared" si="461"/>
        <v>102.32690765541945</v>
      </c>
      <c r="G4064" s="98">
        <v>16006.847020203273</v>
      </c>
      <c r="H4064" s="98">
        <v>14.088639322916666</v>
      </c>
      <c r="I4064" s="98">
        <v>2187.4488888888891</v>
      </c>
      <c r="J4064" s="98">
        <f t="shared" si="457"/>
        <v>74.356950954861119</v>
      </c>
      <c r="K4064" s="98">
        <v>0</v>
      </c>
      <c r="L4064" s="98">
        <f t="shared" si="458"/>
        <v>384.54007607040927</v>
      </c>
      <c r="M4064" s="98">
        <f t="shared" si="460"/>
        <v>381.01918080801255</v>
      </c>
      <c r="N4064" s="98">
        <v>5650.3365970865889</v>
      </c>
      <c r="O4064" s="98">
        <v>7178.0283333333336</v>
      </c>
      <c r="P4064" s="98">
        <v>395.44018518517413</v>
      </c>
      <c r="Q4064" s="98">
        <v>10.900109114764879</v>
      </c>
      <c r="R4064" s="98">
        <f t="shared" si="462"/>
        <v>14.618132904509634</v>
      </c>
      <c r="S4064" s="98">
        <f t="shared" si="459"/>
        <v>654.0065468858927</v>
      </c>
      <c r="T4064" s="101">
        <v>7.4617195515246646</v>
      </c>
    </row>
    <row r="4065" spans="2:20" x14ac:dyDescent="0.2">
      <c r="B4065" s="100">
        <v>43830.166666666664</v>
      </c>
      <c r="C4065" s="98">
        <v>5.77489007965778</v>
      </c>
      <c r="D4065" s="98">
        <f t="shared" si="456"/>
        <v>9.529805025695639</v>
      </c>
      <c r="E4065" s="98">
        <v>135.83061111109123</v>
      </c>
      <c r="F4065" s="98">
        <f t="shared" si="461"/>
        <v>103.50797478504823</v>
      </c>
      <c r="G4065" s="98">
        <v>21906.518191718791</v>
      </c>
      <c r="H4065" s="98">
        <v>15.582107204861112</v>
      </c>
      <c r="I4065" s="98">
        <v>3064.6778221031859</v>
      </c>
      <c r="J4065" s="98">
        <f t="shared" si="457"/>
        <v>120.24850390623011</v>
      </c>
      <c r="K4065" s="98">
        <v>0</v>
      </c>
      <c r="L4065" s="98">
        <f t="shared" si="458"/>
        <v>387.17284827749347</v>
      </c>
      <c r="M4065" s="98">
        <f t="shared" si="460"/>
        <v>381.4060762314021</v>
      </c>
      <c r="N4065" s="98">
        <v>5227.3493636067706</v>
      </c>
      <c r="O4065" s="98">
        <v>7171.2558333333336</v>
      </c>
      <c r="P4065" s="98">
        <v>395.90173611111112</v>
      </c>
      <c r="Q4065" s="98">
        <v>8.7288878336176268</v>
      </c>
      <c r="R4065" s="98">
        <f t="shared" si="462"/>
        <v>14.25138697957785</v>
      </c>
      <c r="S4065" s="98">
        <f t="shared" si="459"/>
        <v>523.73327001705763</v>
      </c>
      <c r="T4065" s="101">
        <v>6.5956783752039252</v>
      </c>
    </row>
    <row r="4066" spans="2:20" x14ac:dyDescent="0.2">
      <c r="B4066" s="100">
        <v>43830.208333333336</v>
      </c>
      <c r="C4066" s="98">
        <v>5.4109956211513941</v>
      </c>
      <c r="D4066" s="98">
        <f t="shared" si="456"/>
        <v>9.531912902716881</v>
      </c>
      <c r="E4066" s="98">
        <v>61.2575</v>
      </c>
      <c r="F4066" s="98">
        <f t="shared" si="461"/>
        <v>101.320752562826</v>
      </c>
      <c r="G4066" s="98">
        <v>27485.508222223223</v>
      </c>
      <c r="H4066" s="98">
        <v>15.508159722222222</v>
      </c>
      <c r="I4066" s="98">
        <v>3939.25</v>
      </c>
      <c r="J4066" s="98">
        <f t="shared" si="457"/>
        <v>45.749340277777776</v>
      </c>
      <c r="K4066" s="98">
        <v>0</v>
      </c>
      <c r="L4066" s="98">
        <f t="shared" si="458"/>
        <v>383.74849259761061</v>
      </c>
      <c r="M4066" s="98">
        <f t="shared" si="460"/>
        <v>381.43571849359586</v>
      </c>
      <c r="N4066" s="98">
        <v>5008.9388680013017</v>
      </c>
      <c r="O4066" s="98">
        <v>7168.8675000000003</v>
      </c>
      <c r="P4066" s="98">
        <v>395.75305555552245</v>
      </c>
      <c r="Q4066" s="98">
        <v>12.004562957911856</v>
      </c>
      <c r="R4066" s="98">
        <f t="shared" si="462"/>
        <v>14.212481600098386</v>
      </c>
      <c r="S4066" s="98">
        <f t="shared" si="459"/>
        <v>720.27377747471144</v>
      </c>
      <c r="T4066" s="101">
        <v>6.2524309983298494</v>
      </c>
    </row>
    <row r="4067" spans="2:20" x14ac:dyDescent="0.2">
      <c r="B4067" s="100">
        <v>43830.25</v>
      </c>
      <c r="C4067" s="98">
        <v>5.2662417592866566</v>
      </c>
      <c r="D4067" s="98">
        <f t="shared" si="456"/>
        <v>9.5327681244289462</v>
      </c>
      <c r="E4067" s="98">
        <v>126.7025</v>
      </c>
      <c r="F4067" s="98">
        <f t="shared" si="461"/>
        <v>102.93173635912233</v>
      </c>
      <c r="G4067" s="98">
        <v>34002.686111111114</v>
      </c>
      <c r="H4067" s="98">
        <v>13.163975694444444</v>
      </c>
      <c r="I4067" s="98">
        <v>4815.5899416670782</v>
      </c>
      <c r="J4067" s="98">
        <f t="shared" si="457"/>
        <v>113.53852430555555</v>
      </c>
      <c r="K4067" s="98">
        <v>0</v>
      </c>
      <c r="L4067" s="98">
        <f t="shared" si="458"/>
        <v>384.04983347508232</v>
      </c>
      <c r="M4067" s="98">
        <f t="shared" si="460"/>
        <v>381.521986971525</v>
      </c>
      <c r="N4067" s="98">
        <v>5084.8346073404946</v>
      </c>
      <c r="O4067" s="98">
        <v>7169.2825000000003</v>
      </c>
      <c r="P4067" s="98">
        <v>395.72879629628528</v>
      </c>
      <c r="Q4067" s="98">
        <v>11.678962821202974</v>
      </c>
      <c r="R4067" s="98">
        <f t="shared" si="462"/>
        <v>14.134450004884812</v>
      </c>
      <c r="S4067" s="98">
        <f t="shared" si="459"/>
        <v>700.73776927217841</v>
      </c>
      <c r="T4067" s="101">
        <v>6.2067211710882031</v>
      </c>
    </row>
    <row r="4068" spans="2:20" x14ac:dyDescent="0.2">
      <c r="B4068" s="100">
        <v>43830.291666666664</v>
      </c>
      <c r="C4068" s="98">
        <v>5.3720640402054416</v>
      </c>
      <c r="D4068" s="98">
        <f t="shared" si="456"/>
        <v>9.5340000473255646</v>
      </c>
      <c r="E4068" s="98">
        <v>87.345277777777781</v>
      </c>
      <c r="F4068" s="98">
        <f t="shared" si="461"/>
        <v>101.03804278273343</v>
      </c>
      <c r="G4068" s="98">
        <v>39667.505555555559</v>
      </c>
      <c r="H4068" s="98">
        <v>14.033930121527778</v>
      </c>
      <c r="I4068" s="98">
        <v>5701.803412698242</v>
      </c>
      <c r="J4068" s="98">
        <f t="shared" si="457"/>
        <v>73.311347656250007</v>
      </c>
      <c r="K4068" s="98">
        <v>0</v>
      </c>
      <c r="L4068" s="98">
        <f t="shared" si="458"/>
        <v>387.3665529201304</v>
      </c>
      <c r="M4068" s="98">
        <f t="shared" si="460"/>
        <v>381.75391772521198</v>
      </c>
      <c r="N4068" s="98">
        <v>5165.3597013346352</v>
      </c>
      <c r="O4068" s="98">
        <v>7167.3566666666666</v>
      </c>
      <c r="P4068" s="98">
        <v>395.29915740739142</v>
      </c>
      <c r="Q4068" s="98">
        <v>7.9326044872610106</v>
      </c>
      <c r="R4068" s="98">
        <f t="shared" si="462"/>
        <v>13.897455207987285</v>
      </c>
      <c r="S4068" s="98">
        <f t="shared" si="459"/>
        <v>475.95626923566061</v>
      </c>
      <c r="T4068" s="101">
        <v>6.349215584717717</v>
      </c>
    </row>
    <row r="4069" spans="2:20" x14ac:dyDescent="0.2">
      <c r="B4069" s="100">
        <v>43830.333333333336</v>
      </c>
      <c r="C4069" s="98">
        <v>5.7023600327133961</v>
      </c>
      <c r="D4069" s="98">
        <f t="shared" si="456"/>
        <v>9.5174552700729773</v>
      </c>
      <c r="E4069" s="98">
        <v>121.63166666666666</v>
      </c>
      <c r="F4069" s="98">
        <f t="shared" si="461"/>
        <v>103.67343630125195</v>
      </c>
      <c r="G4069" s="98">
        <v>47161.569444444445</v>
      </c>
      <c r="H4069" s="98">
        <v>15.468337673611112</v>
      </c>
      <c r="I4069" s="98">
        <v>6575.5214558729858</v>
      </c>
      <c r="J4069" s="98">
        <f t="shared" si="457"/>
        <v>106.16332899305554</v>
      </c>
      <c r="K4069" s="98">
        <v>0</v>
      </c>
      <c r="L4069" s="98">
        <f t="shared" si="458"/>
        <v>381.41930574867877</v>
      </c>
      <c r="M4069" s="98">
        <f t="shared" si="460"/>
        <v>381.88381420138535</v>
      </c>
      <c r="N4069" s="98">
        <v>5587.8767635091144</v>
      </c>
      <c r="O4069" s="98">
        <v>7168.2408333333333</v>
      </c>
      <c r="P4069" s="98">
        <v>395.80507716051409</v>
      </c>
      <c r="Q4069" s="98">
        <v>14.38577141183532</v>
      </c>
      <c r="R4069" s="98">
        <f t="shared" si="462"/>
        <v>13.78908715259678</v>
      </c>
      <c r="S4069" s="98">
        <f t="shared" si="459"/>
        <v>863.14628471011918</v>
      </c>
      <c r="T4069" s="101">
        <v>6.6245544837651931</v>
      </c>
    </row>
    <row r="4070" spans="2:20" x14ac:dyDescent="0.2">
      <c r="B4070" s="100">
        <v>43830.375</v>
      </c>
      <c r="C4070" s="98">
        <v>7.5568757015485444</v>
      </c>
      <c r="D4070" s="98">
        <f t="shared" si="456"/>
        <v>9.4994834917169211</v>
      </c>
      <c r="E4070" s="98">
        <v>121.35337301583753</v>
      </c>
      <c r="F4070" s="98">
        <f t="shared" si="461"/>
        <v>103.94420184357848</v>
      </c>
      <c r="G4070" s="98">
        <v>52773.226296297478</v>
      </c>
      <c r="H4070" s="98">
        <v>15.414366319444444</v>
      </c>
      <c r="I4070" s="98">
        <v>7445.0847222222219</v>
      </c>
      <c r="J4070" s="98">
        <f t="shared" si="457"/>
        <v>105.93900669639309</v>
      </c>
      <c r="K4070" s="98">
        <v>0</v>
      </c>
      <c r="L4070" s="98">
        <f t="shared" si="458"/>
        <v>385.68982599818042</v>
      </c>
      <c r="M4070" s="98">
        <f t="shared" si="460"/>
        <v>382.16153347597947</v>
      </c>
      <c r="N4070" s="98">
        <v>6634.4135469563798</v>
      </c>
      <c r="O4070" s="98">
        <v>7170.9691666666668</v>
      </c>
      <c r="P4070" s="98">
        <v>395.72180555555553</v>
      </c>
      <c r="Q4070" s="98">
        <v>10.031979557375113</v>
      </c>
      <c r="R4070" s="98">
        <f t="shared" si="462"/>
        <v>13.518896813187867</v>
      </c>
      <c r="S4070" s="98">
        <f t="shared" si="459"/>
        <v>601.91877344250679</v>
      </c>
      <c r="T4070" s="101">
        <v>7.9882797927859546</v>
      </c>
    </row>
    <row r="4071" spans="2:20" x14ac:dyDescent="0.2">
      <c r="B4071" s="100">
        <v>43830.416666666664</v>
      </c>
      <c r="C4071" s="98">
        <v>10.475896293979281</v>
      </c>
      <c r="D4071" s="98">
        <f t="shared" si="456"/>
        <v>9.4876676237463151</v>
      </c>
      <c r="E4071" s="98">
        <v>93.183611111111105</v>
      </c>
      <c r="F4071" s="98">
        <f t="shared" si="461"/>
        <v>104.39063702876369</v>
      </c>
      <c r="G4071" s="98">
        <v>60679.124027777776</v>
      </c>
      <c r="H4071" s="98">
        <v>13.054383680555556</v>
      </c>
      <c r="I4071" s="98">
        <v>8314.4808101853432</v>
      </c>
      <c r="J4071" s="98">
        <f t="shared" si="457"/>
        <v>80.129227430555545</v>
      </c>
      <c r="K4071" s="98">
        <v>0</v>
      </c>
      <c r="L4071" s="98">
        <f t="shared" si="458"/>
        <v>387.23684532384442</v>
      </c>
      <c r="M4071" s="98">
        <f t="shared" si="460"/>
        <v>382.40142852717895</v>
      </c>
      <c r="N4071" s="98">
        <v>8374.1749987792973</v>
      </c>
      <c r="O4071" s="98">
        <v>7173.461666666667</v>
      </c>
      <c r="P4071" s="98">
        <v>395.6185444444418</v>
      </c>
      <c r="Q4071" s="98">
        <v>8.3816991205973963</v>
      </c>
      <c r="R4071" s="98">
        <f t="shared" si="462"/>
        <v>13.266718891617913</v>
      </c>
      <c r="S4071" s="98">
        <f t="shared" si="459"/>
        <v>502.90194723584375</v>
      </c>
      <c r="T4071" s="101">
        <v>10.098825866293176</v>
      </c>
    </row>
    <row r="4072" spans="2:20" x14ac:dyDescent="0.2">
      <c r="B4072" s="100">
        <v>43830.458333333336</v>
      </c>
      <c r="C4072" s="98">
        <v>12.296247023688629</v>
      </c>
      <c r="D4072" s="98">
        <f t="shared" si="456"/>
        <v>9.4859806124944779</v>
      </c>
      <c r="E4072" s="98">
        <v>129.97319444444443</v>
      </c>
      <c r="F4072" s="98">
        <f t="shared" si="461"/>
        <v>105.277251612097</v>
      </c>
      <c r="G4072" s="98">
        <v>66360.578555560118</v>
      </c>
      <c r="H4072" s="98">
        <v>14.026953125</v>
      </c>
      <c r="I4072" s="98">
        <v>9195.701944444445</v>
      </c>
      <c r="J4072" s="98">
        <f t="shared" si="457"/>
        <v>115.94624131944443</v>
      </c>
      <c r="K4072" s="98">
        <v>0</v>
      </c>
      <c r="L4072" s="98">
        <f t="shared" si="458"/>
        <v>378.34145450266703</v>
      </c>
      <c r="M4072" s="98">
        <f t="shared" si="460"/>
        <v>382.41214077629996</v>
      </c>
      <c r="N4072" s="98">
        <v>9602.2503841145826</v>
      </c>
      <c r="O4072" s="98">
        <v>7171.29</v>
      </c>
      <c r="P4072" s="98">
        <v>395.79608024691544</v>
      </c>
      <c r="Q4072" s="98">
        <v>17.454625744248428</v>
      </c>
      <c r="R4072" s="98">
        <f t="shared" si="462"/>
        <v>13.250172023155384</v>
      </c>
      <c r="S4072" s="98">
        <f t="shared" si="459"/>
        <v>1047.2775446549058</v>
      </c>
      <c r="T4072" s="101">
        <v>12.194150434070163</v>
      </c>
    </row>
    <row r="4073" spans="2:20" x14ac:dyDescent="0.2">
      <c r="B4073" s="100">
        <v>43830.5</v>
      </c>
      <c r="C4073" s="98">
        <v>12.799535169248056</v>
      </c>
      <c r="D4073" s="98">
        <f t="shared" si="456"/>
        <v>9.4896191515340167</v>
      </c>
      <c r="E4073" s="98">
        <v>74.049722222222229</v>
      </c>
      <c r="F4073" s="98">
        <f t="shared" si="461"/>
        <v>103.92203170468959</v>
      </c>
      <c r="G4073" s="98">
        <v>72480.285115304127</v>
      </c>
      <c r="H4073" s="98">
        <v>15.590440538194445</v>
      </c>
      <c r="I4073" s="98">
        <v>10074.321725768777</v>
      </c>
      <c r="J4073" s="98">
        <f t="shared" si="457"/>
        <v>58.459281684027786</v>
      </c>
      <c r="K4073" s="98">
        <v>0</v>
      </c>
      <c r="L4073" s="98">
        <f t="shared" si="458"/>
        <v>377.66214614052171</v>
      </c>
      <c r="M4073" s="98">
        <f t="shared" si="460"/>
        <v>382.22980994031292</v>
      </c>
      <c r="N4073" s="98">
        <v>10027.389580078125</v>
      </c>
      <c r="O4073" s="98">
        <v>7176.6866666666665</v>
      </c>
      <c r="P4073" s="98">
        <v>395.19447530859048</v>
      </c>
      <c r="Q4073" s="98">
        <v>17.532329168068763</v>
      </c>
      <c r="R4073" s="98">
        <f t="shared" si="462"/>
        <v>13.433298898235144</v>
      </c>
      <c r="S4073" s="98">
        <f t="shared" si="459"/>
        <v>1051.9397500841258</v>
      </c>
      <c r="T4073" s="101">
        <v>13.235626387772564</v>
      </c>
    </row>
    <row r="4074" spans="2:20" x14ac:dyDescent="0.2">
      <c r="B4074" s="100">
        <v>43830.541666666664</v>
      </c>
      <c r="C4074" s="98">
        <v>12.882430491977267</v>
      </c>
      <c r="D4074" s="98">
        <f t="shared" si="456"/>
        <v>9.4965699454529293</v>
      </c>
      <c r="E4074" s="98">
        <v>118.37388888888889</v>
      </c>
      <c r="F4074" s="98">
        <f t="shared" si="461"/>
        <v>105.35076351685791</v>
      </c>
      <c r="G4074" s="98">
        <v>78794.697222222225</v>
      </c>
      <c r="H4074" s="98">
        <v>15.528841145833333</v>
      </c>
      <c r="I4074" s="98">
        <v>10949.669166666667</v>
      </c>
      <c r="J4074" s="98">
        <f t="shared" si="457"/>
        <v>102.84504774305555</v>
      </c>
      <c r="K4074" s="98">
        <v>0</v>
      </c>
      <c r="L4074" s="98">
        <f t="shared" si="458"/>
        <v>378.11609161191103</v>
      </c>
      <c r="M4074" s="98">
        <f t="shared" si="460"/>
        <v>382.15397288951362</v>
      </c>
      <c r="N4074" s="98">
        <v>9988.6912402343751</v>
      </c>
      <c r="O4074" s="98">
        <v>7175.0574999999999</v>
      </c>
      <c r="P4074" s="98">
        <v>395.33499999999998</v>
      </c>
      <c r="Q4074" s="98">
        <v>17.218908388088973</v>
      </c>
      <c r="R4074" s="98">
        <f t="shared" si="462"/>
        <v>13.500185331750048</v>
      </c>
      <c r="S4074" s="98">
        <f t="shared" si="459"/>
        <v>1033.1345032853385</v>
      </c>
      <c r="T4074" s="101">
        <v>13.453151184676907</v>
      </c>
    </row>
    <row r="4075" spans="2:20" x14ac:dyDescent="0.2">
      <c r="B4075" s="100">
        <v>43830.583333333336</v>
      </c>
      <c r="C4075" s="98">
        <v>12.841959357990159</v>
      </c>
      <c r="D4075" s="98">
        <f t="shared" si="456"/>
        <v>9.5184135538380321</v>
      </c>
      <c r="E4075" s="98">
        <v>91.293055555555554</v>
      </c>
      <c r="F4075" s="98">
        <f t="shared" si="461"/>
        <v>103.60651197364898</v>
      </c>
      <c r="G4075" s="98">
        <v>84321.191962170473</v>
      </c>
      <c r="H4075" s="98">
        <v>13.167415364583333</v>
      </c>
      <c r="I4075" s="98">
        <v>11827.330740740234</v>
      </c>
      <c r="J4075" s="98">
        <f t="shared" si="457"/>
        <v>78.12564019097222</v>
      </c>
      <c r="K4075" s="98">
        <v>0</v>
      </c>
      <c r="L4075" s="98">
        <f t="shared" si="458"/>
        <v>374.40151144074935</v>
      </c>
      <c r="M4075" s="98">
        <f t="shared" si="460"/>
        <v>382.03459439721638</v>
      </c>
      <c r="N4075" s="98">
        <v>9913.8985668945315</v>
      </c>
      <c r="O4075" s="98">
        <v>7177.7558333333336</v>
      </c>
      <c r="P4075" s="98">
        <v>395.65222222223878</v>
      </c>
      <c r="Q4075" s="98">
        <v>21.25071078148942</v>
      </c>
      <c r="R4075" s="98">
        <f t="shared" si="462"/>
        <v>13.622839287010963</v>
      </c>
      <c r="S4075" s="98">
        <f t="shared" si="459"/>
        <v>1275.0426468893652</v>
      </c>
      <c r="T4075" s="101">
        <v>13.321030912276926</v>
      </c>
    </row>
    <row r="4076" spans="2:20" x14ac:dyDescent="0.2">
      <c r="B4076" s="100">
        <v>43830.625</v>
      </c>
      <c r="C4076" s="98">
        <v>12.354392084211964</v>
      </c>
      <c r="D4076" s="98">
        <f t="shared" si="456"/>
        <v>9.5291996883585437</v>
      </c>
      <c r="E4076" s="98">
        <v>114.86138888888888</v>
      </c>
      <c r="F4076" s="98">
        <f t="shared" si="461"/>
        <v>105.42204438105637</v>
      </c>
      <c r="G4076" s="98">
        <v>91568.072126435567</v>
      </c>
      <c r="H4076" s="98">
        <v>14.197916666666666</v>
      </c>
      <c r="I4076" s="98">
        <v>12718.846709401872</v>
      </c>
      <c r="J4076" s="98">
        <f t="shared" si="457"/>
        <v>100.66347222222221</v>
      </c>
      <c r="K4076" s="98">
        <v>0</v>
      </c>
      <c r="L4076" s="98">
        <f t="shared" si="458"/>
        <v>379.38248204099943</v>
      </c>
      <c r="M4076" s="98">
        <f t="shared" si="460"/>
        <v>381.930878827301</v>
      </c>
      <c r="N4076" s="98">
        <v>9562.5755769856769</v>
      </c>
      <c r="O4076" s="98">
        <v>7181.3833333333332</v>
      </c>
      <c r="P4076" s="98">
        <v>395.97407407407957</v>
      </c>
      <c r="Q4076" s="98">
        <v>16.591592033080136</v>
      </c>
      <c r="R4076" s="98">
        <f t="shared" si="462"/>
        <v>13.738229239642733</v>
      </c>
      <c r="S4076" s="98">
        <f t="shared" si="459"/>
        <v>995.49552198480819</v>
      </c>
      <c r="T4076" s="101">
        <v>12.978621703651216</v>
      </c>
    </row>
    <row r="4077" spans="2:20" x14ac:dyDescent="0.2">
      <c r="B4077" s="100">
        <v>43830.666666666664</v>
      </c>
      <c r="C4077" s="98">
        <v>11.925192282966131</v>
      </c>
      <c r="D4077" s="98">
        <f t="shared" si="456"/>
        <v>9.5352224077284546</v>
      </c>
      <c r="E4077" s="98">
        <v>110.41113888888724</v>
      </c>
      <c r="F4077" s="98">
        <f t="shared" si="461"/>
        <v>104.90962655698225</v>
      </c>
      <c r="G4077" s="98">
        <v>96906.324185182777</v>
      </c>
      <c r="H4077" s="98">
        <v>15.721299913194445</v>
      </c>
      <c r="I4077" s="98">
        <v>13604.005176059007</v>
      </c>
      <c r="J4077" s="98">
        <f t="shared" si="457"/>
        <v>94.689838975692794</v>
      </c>
      <c r="K4077" s="98">
        <v>0</v>
      </c>
      <c r="L4077" s="98">
        <f t="shared" si="458"/>
        <v>373.41970279748244</v>
      </c>
      <c r="M4077" s="98">
        <f t="shared" si="460"/>
        <v>381.72388544290499</v>
      </c>
      <c r="N4077" s="98">
        <v>9144.8143806966145</v>
      </c>
      <c r="O4077" s="98">
        <v>7206.2591666666667</v>
      </c>
      <c r="P4077" s="98">
        <v>395.94953703701498</v>
      </c>
      <c r="Q4077" s="98">
        <v>22.529834239532551</v>
      </c>
      <c r="R4077" s="98">
        <f t="shared" si="462"/>
        <v>13.945585278358735</v>
      </c>
      <c r="S4077" s="98">
        <f t="shared" si="459"/>
        <v>1351.7900543719531</v>
      </c>
      <c r="T4077" s="101">
        <v>12.415906367414735</v>
      </c>
    </row>
    <row r="4078" spans="2:20" x14ac:dyDescent="0.2">
      <c r="B4078" s="100">
        <v>43830.708333333336</v>
      </c>
      <c r="C4078" s="98">
        <v>11.823217929204304</v>
      </c>
      <c r="D4078" s="98">
        <f t="shared" si="456"/>
        <v>9.5585125241649607</v>
      </c>
      <c r="E4078" s="98">
        <v>85.315138888888896</v>
      </c>
      <c r="F4078" s="98">
        <f t="shared" si="461"/>
        <v>104.64355595513041</v>
      </c>
      <c r="G4078" s="98">
        <v>103908.36908983602</v>
      </c>
      <c r="H4078" s="98">
        <v>15.250965711805556</v>
      </c>
      <c r="I4078" s="98">
        <v>14480.048333333334</v>
      </c>
      <c r="J4078" s="98">
        <f t="shared" si="457"/>
        <v>70.064173177083347</v>
      </c>
      <c r="K4078" s="98">
        <v>0</v>
      </c>
      <c r="L4078" s="98">
        <f t="shared" si="458"/>
        <v>377.8017298604147</v>
      </c>
      <c r="M4078" s="98">
        <f t="shared" si="460"/>
        <v>381.61636827204006</v>
      </c>
      <c r="N4078" s="98">
        <v>9148.937390136718</v>
      </c>
      <c r="O4078" s="98">
        <v>7199.96</v>
      </c>
      <c r="P4078" s="98">
        <v>395.79949074071317</v>
      </c>
      <c r="Q4078" s="98">
        <v>17.997760880298447</v>
      </c>
      <c r="R4078" s="98">
        <f t="shared" si="462"/>
        <v>14.061041437317954</v>
      </c>
      <c r="S4078" s="98">
        <f t="shared" si="459"/>
        <v>1079.8656528179067</v>
      </c>
      <c r="T4078" s="101">
        <v>12.158773017804617</v>
      </c>
    </row>
    <row r="4079" spans="2:20" x14ac:dyDescent="0.2">
      <c r="B4079" s="100">
        <v>43830.75</v>
      </c>
      <c r="C4079" s="98">
        <v>11.611698733586559</v>
      </c>
      <c r="D4079" s="98">
        <f t="shared" si="456"/>
        <v>9.593420221110037</v>
      </c>
      <c r="E4079" s="98">
        <v>137.92472222222221</v>
      </c>
      <c r="F4079" s="98">
        <f t="shared" si="461"/>
        <v>105.74327817735264</v>
      </c>
      <c r="G4079" s="98">
        <v>109718.29007936848</v>
      </c>
      <c r="H4079" s="98">
        <v>12.937858072916667</v>
      </c>
      <c r="I4079" s="98">
        <v>15343.202407407727</v>
      </c>
      <c r="J4079" s="98">
        <f t="shared" si="457"/>
        <v>124.98686414930555</v>
      </c>
      <c r="K4079" s="98">
        <v>0</v>
      </c>
      <c r="L4079" s="98">
        <f t="shared" si="458"/>
        <v>374.32399922541856</v>
      </c>
      <c r="M4079" s="98">
        <f t="shared" si="460"/>
        <v>381.33971063465657</v>
      </c>
      <c r="N4079" s="98">
        <v>9051.9022086588539</v>
      </c>
      <c r="O4079" s="98">
        <v>7199.4016666666666</v>
      </c>
      <c r="P4079" s="98">
        <v>396.05066666667659</v>
      </c>
      <c r="Q4079" s="98">
        <v>21.726667441258002</v>
      </c>
      <c r="R4079" s="98">
        <f t="shared" si="462"/>
        <v>14.347748714619593</v>
      </c>
      <c r="S4079" s="98">
        <f t="shared" si="459"/>
        <v>1303.6000464754802</v>
      </c>
      <c r="T4079" s="101">
        <v>12.074663707150354</v>
      </c>
    </row>
    <row r="4080" spans="2:20" x14ac:dyDescent="0.2">
      <c r="B4080" s="100">
        <v>43830.791666666664</v>
      </c>
      <c r="C4080" s="98">
        <v>12.227311225371539</v>
      </c>
      <c r="D4080" s="98">
        <f t="shared" si="456"/>
        <v>9.648658306870475</v>
      </c>
      <c r="E4080" s="98">
        <v>76.556527777777774</v>
      </c>
      <c r="F4080" s="98">
        <f t="shared" si="461"/>
        <v>104.18480016809337</v>
      </c>
      <c r="G4080" s="98">
        <v>116290.40610022254</v>
      </c>
      <c r="H4080" s="98">
        <v>13.847699652777777</v>
      </c>
      <c r="I4080" s="98">
        <v>16215.409818376434</v>
      </c>
      <c r="J4080" s="98">
        <f t="shared" si="457"/>
        <v>62.708828124999997</v>
      </c>
      <c r="K4080" s="98">
        <v>0</v>
      </c>
      <c r="L4080" s="98">
        <f t="shared" si="458"/>
        <v>376.1531311050241</v>
      </c>
      <c r="M4080" s="98">
        <f t="shared" si="460"/>
        <v>381.00562081228463</v>
      </c>
      <c r="N4080" s="98">
        <v>9394.8345678710939</v>
      </c>
      <c r="O4080" s="98">
        <v>7199.4449999999997</v>
      </c>
      <c r="P4080" s="98">
        <v>396.13675925925372</v>
      </c>
      <c r="Q4080" s="98">
        <v>19.983628154229631</v>
      </c>
      <c r="R4080" s="98">
        <f t="shared" si="462"/>
        <v>14.692340080201204</v>
      </c>
      <c r="S4080" s="98">
        <f t="shared" si="459"/>
        <v>1199.0176892537779</v>
      </c>
      <c r="T4080" s="101">
        <v>12.295531880182679</v>
      </c>
    </row>
    <row r="4081" spans="2:20" x14ac:dyDescent="0.2">
      <c r="B4081" s="100">
        <v>43830.833333333336</v>
      </c>
      <c r="C4081" s="98">
        <v>11.749464055697123</v>
      </c>
      <c r="D4081" s="98">
        <f t="shared" si="456"/>
        <v>9.6768712839354674</v>
      </c>
      <c r="E4081" s="98">
        <v>103.37722222222222</v>
      </c>
      <c r="F4081" s="98">
        <f t="shared" si="461"/>
        <v>104.70777084710596</v>
      </c>
      <c r="G4081" s="98">
        <v>122261.25894444427</v>
      </c>
      <c r="H4081" s="98">
        <v>15.20832248263889</v>
      </c>
      <c r="I4081" s="98">
        <v>17074.374641452596</v>
      </c>
      <c r="J4081" s="98">
        <f t="shared" si="457"/>
        <v>88.168899739583324</v>
      </c>
      <c r="K4081" s="98">
        <v>0</v>
      </c>
      <c r="L4081" s="98">
        <f t="shared" si="458"/>
        <v>376.00250318148483</v>
      </c>
      <c r="M4081" s="98">
        <f t="shared" si="460"/>
        <v>380.83048733165998</v>
      </c>
      <c r="N4081" s="98">
        <v>9169.04605061849</v>
      </c>
      <c r="O4081" s="98">
        <v>7198.0891666666666</v>
      </c>
      <c r="P4081" s="98">
        <v>395.74268518517414</v>
      </c>
      <c r="Q4081" s="98">
        <v>19.740182003689309</v>
      </c>
      <c r="R4081" s="98">
        <f t="shared" si="462"/>
        <v>14.873968545392406</v>
      </c>
      <c r="S4081" s="98">
        <f t="shared" si="459"/>
        <v>1184.4109202213585</v>
      </c>
      <c r="T4081" s="101">
        <v>12.395160370152896</v>
      </c>
    </row>
    <row r="4082" spans="2:20" x14ac:dyDescent="0.2">
      <c r="B4082" s="100">
        <v>43830.875</v>
      </c>
      <c r="C4082" s="98">
        <v>11.178132290486246</v>
      </c>
      <c r="D4082" s="98">
        <f t="shared" si="456"/>
        <v>9.6931634883390227</v>
      </c>
      <c r="E4082" s="98">
        <v>86.216111111111104</v>
      </c>
      <c r="F4082" s="98">
        <f t="shared" si="461"/>
        <v>102.78234260636521</v>
      </c>
      <c r="G4082" s="98">
        <v>127197.86111111111</v>
      </c>
      <c r="H4082" s="98">
        <v>15.150585937500001</v>
      </c>
      <c r="I4082" s="98">
        <v>17927.5975</v>
      </c>
      <c r="J4082" s="98">
        <f t="shared" si="457"/>
        <v>71.065525173611107</v>
      </c>
      <c r="K4082" s="98">
        <v>0</v>
      </c>
      <c r="L4082" s="98">
        <f t="shared" si="458"/>
        <v>372.59722022236843</v>
      </c>
      <c r="M4082" s="98">
        <f t="shared" si="460"/>
        <v>380.51263486093472</v>
      </c>
      <c r="N4082" s="98">
        <v>8849.260379638672</v>
      </c>
      <c r="O4082" s="98">
        <v>7197.8824999999997</v>
      </c>
      <c r="P4082" s="98">
        <v>395.34148148145943</v>
      </c>
      <c r="Q4082" s="98">
        <v>22.744261259090983</v>
      </c>
      <c r="R4082" s="98">
        <f t="shared" si="462"/>
        <v>15.172723793894647</v>
      </c>
      <c r="S4082" s="98">
        <f t="shared" si="459"/>
        <v>1364.655675545459</v>
      </c>
      <c r="T4082" s="101">
        <v>12.010288677848617</v>
      </c>
    </row>
    <row r="4083" spans="2:20" x14ac:dyDescent="0.2">
      <c r="B4083" s="100">
        <v>43830.916666666664</v>
      </c>
      <c r="C4083" s="98">
        <v>9.9510442495346076</v>
      </c>
      <c r="D4083" s="98">
        <f t="shared" si="456"/>
        <v>9.6665950317349765</v>
      </c>
      <c r="E4083" s="98">
        <v>111.41300000000331</v>
      </c>
      <c r="F4083" s="98">
        <f t="shared" si="461"/>
        <v>104.30708566192091</v>
      </c>
      <c r="G4083" s="98">
        <v>134045.80424242339</v>
      </c>
      <c r="H4083" s="98">
        <v>12.845182291666667</v>
      </c>
      <c r="I4083" s="98">
        <v>18786.395692592585</v>
      </c>
      <c r="J4083" s="98">
        <f t="shared" si="457"/>
        <v>98.567817708336634</v>
      </c>
      <c r="K4083" s="98">
        <v>0</v>
      </c>
      <c r="L4083" s="98">
        <f t="shared" si="458"/>
        <v>378.92615216208003</v>
      </c>
      <c r="M4083" s="98">
        <f t="shared" si="460"/>
        <v>380.41336807167096</v>
      </c>
      <c r="N4083" s="98">
        <v>8100.1401574707033</v>
      </c>
      <c r="O4083" s="98">
        <v>7177.961666666667</v>
      </c>
      <c r="P4083" s="98">
        <v>395.94694444442791</v>
      </c>
      <c r="Q4083" s="98">
        <v>17.020792282347877</v>
      </c>
      <c r="R4083" s="98">
        <f t="shared" si="462"/>
        <v>15.277708175750286</v>
      </c>
      <c r="S4083" s="98">
        <f t="shared" si="459"/>
        <v>1021.2475369408726</v>
      </c>
      <c r="T4083" s="101">
        <v>11.110171000578493</v>
      </c>
    </row>
    <row r="4084" spans="2:20" x14ac:dyDescent="0.2">
      <c r="B4084" s="100">
        <v>43830.958333333336</v>
      </c>
      <c r="C4084" s="98">
        <v>9.3633961773969023</v>
      </c>
      <c r="D4084" s="98">
        <f t="shared" ref="D4084:D4147" si="463">AVERAGE(C4061:C4084)</f>
        <v>9.62553228957605</v>
      </c>
      <c r="E4084" s="98">
        <v>107.09503623187543</v>
      </c>
      <c r="F4084" s="98">
        <f t="shared" si="461"/>
        <v>103.86118439380459</v>
      </c>
      <c r="G4084" s="98">
        <v>139338.62291666667</v>
      </c>
      <c r="H4084" s="98">
        <v>13.758973524305556</v>
      </c>
      <c r="I4084" s="98">
        <v>19653.680170939762</v>
      </c>
      <c r="J4084" s="98">
        <f t="shared" si="457"/>
        <v>93.336062707569866</v>
      </c>
      <c r="K4084" s="98">
        <v>0</v>
      </c>
      <c r="L4084" s="98">
        <f t="shared" si="458"/>
        <v>373.16142059124593</v>
      </c>
      <c r="M4084" s="98">
        <f t="shared" si="460"/>
        <v>379.90660619443776</v>
      </c>
      <c r="N4084" s="98">
        <v>7632.3604553222658</v>
      </c>
      <c r="O4084" s="98">
        <v>7173.5816666666669</v>
      </c>
      <c r="P4084" s="98">
        <v>395.93333333333334</v>
      </c>
      <c r="Q4084" s="98">
        <v>22.771912742087409</v>
      </c>
      <c r="R4084" s="98">
        <f t="shared" si="462"/>
        <v>15.795723911007299</v>
      </c>
      <c r="S4084" s="98">
        <f t="shared" si="459"/>
        <v>1366.3147645252445</v>
      </c>
      <c r="T4084" s="101">
        <v>10.232956427556411</v>
      </c>
    </row>
    <row r="4085" spans="2:20" x14ac:dyDescent="0.2">
      <c r="B4085" s="100">
        <v>43831</v>
      </c>
      <c r="C4085" s="98">
        <v>8.8013862022725196</v>
      </c>
      <c r="D4085" s="98">
        <f t="shared" si="463"/>
        <v>9.5883567138976442</v>
      </c>
      <c r="E4085" s="98">
        <v>86.448518518540595</v>
      </c>
      <c r="F4085" s="98">
        <f t="shared" si="461"/>
        <v>103.62970677035241</v>
      </c>
      <c r="G4085" s="98">
        <v>146241.94376218333</v>
      </c>
      <c r="H4085" s="98">
        <v>15.231315104166667</v>
      </c>
      <c r="I4085" s="98">
        <v>20509.309589758515</v>
      </c>
      <c r="J4085" s="98">
        <f t="shared" si="457"/>
        <v>71.217203414373927</v>
      </c>
      <c r="K4085" s="98">
        <v>0</v>
      </c>
      <c r="L4085" s="98">
        <f t="shared" si="458"/>
        <v>378.17621928233655</v>
      </c>
      <c r="M4085" s="98">
        <f t="shared" si="460"/>
        <v>379.82299672410574</v>
      </c>
      <c r="N4085" s="98">
        <v>7239.3734110514324</v>
      </c>
      <c r="O4085" s="98">
        <v>7172.3191666666671</v>
      </c>
      <c r="P4085" s="98">
        <v>395.63386574075042</v>
      </c>
      <c r="Q4085" s="98">
        <v>17.457646458413866</v>
      </c>
      <c r="R4085" s="98">
        <f t="shared" si="462"/>
        <v>15.877156490907609</v>
      </c>
      <c r="S4085" s="98">
        <f t="shared" si="459"/>
        <v>1047.4587875048319</v>
      </c>
      <c r="T4085" s="101">
        <v>9.6325270255208792</v>
      </c>
    </row>
    <row r="4086" spans="2:20" x14ac:dyDescent="0.2">
      <c r="B4086" s="100">
        <v>43831.041666666664</v>
      </c>
      <c r="C4086" s="98">
        <v>8.3988199162190877</v>
      </c>
      <c r="D4086" s="98">
        <f t="shared" si="463"/>
        <v>9.5711289084449653</v>
      </c>
      <c r="E4086" s="98">
        <v>130.45805555555555</v>
      </c>
      <c r="F4086" s="98">
        <f t="shared" si="461"/>
        <v>104.48019288146351</v>
      </c>
      <c r="G4086" s="98">
        <v>5357.833333333333</v>
      </c>
      <c r="H4086" s="98">
        <v>15.23127170138889</v>
      </c>
      <c r="I4086" s="98">
        <v>538.0963888888889</v>
      </c>
      <c r="J4086" s="98">
        <f t="shared" si="457"/>
        <v>115.22678385416665</v>
      </c>
      <c r="K4086" s="98">
        <v>0</v>
      </c>
      <c r="L4086" s="98">
        <f t="shared" si="458"/>
        <v>372.71784402982229</v>
      </c>
      <c r="M4086" s="98">
        <f t="shared" si="460"/>
        <v>379.27226539540624</v>
      </c>
      <c r="N4086" s="98">
        <v>6949.9677274576825</v>
      </c>
      <c r="O4086" s="98">
        <v>7169.3316666666669</v>
      </c>
      <c r="P4086" s="98">
        <v>395.68615740737982</v>
      </c>
      <c r="Q4086" s="98">
        <v>22.968313377557529</v>
      </c>
      <c r="R4086" s="98">
        <f t="shared" si="462"/>
        <v>16.431524007877631</v>
      </c>
      <c r="S4086" s="98">
        <f t="shared" si="459"/>
        <v>1378.0988026534517</v>
      </c>
      <c r="T4086" s="101">
        <v>9.0432230910838634</v>
      </c>
    </row>
    <row r="4087" spans="2:20" x14ac:dyDescent="0.2">
      <c r="B4087" s="100">
        <v>43831.083333333336</v>
      </c>
      <c r="C4087" s="98">
        <v>7.7457050388823783</v>
      </c>
      <c r="D4087" s="98">
        <f t="shared" si="463"/>
        <v>9.5811474501401097</v>
      </c>
      <c r="E4087" s="98">
        <v>60.605777777781093</v>
      </c>
      <c r="F4087" s="98">
        <f t="shared" si="461"/>
        <v>102.50510954813028</v>
      </c>
      <c r="G4087" s="98">
        <v>8913.2984006730712</v>
      </c>
      <c r="H4087" s="98">
        <v>12.832042100694444</v>
      </c>
      <c r="I4087" s="98">
        <v>1278.0341333333527</v>
      </c>
      <c r="J4087" s="98">
        <f t="shared" si="457"/>
        <v>47.773735677086648</v>
      </c>
      <c r="K4087" s="98">
        <v>0</v>
      </c>
      <c r="L4087" s="98">
        <f t="shared" si="458"/>
        <v>377.61036045285562</v>
      </c>
      <c r="M4087" s="98">
        <f t="shared" si="460"/>
        <v>379.16740621078384</v>
      </c>
      <c r="N4087" s="98">
        <v>6548.300689290365</v>
      </c>
      <c r="O4087" s="98">
        <v>7170.8391666666666</v>
      </c>
      <c r="P4087" s="98">
        <v>395.5002777777778</v>
      </c>
      <c r="Q4087" s="98">
        <v>17.889917324922152</v>
      </c>
      <c r="R4087" s="98">
        <f t="shared" si="462"/>
        <v>16.53848581595707</v>
      </c>
      <c r="S4087" s="98">
        <f t="shared" si="459"/>
        <v>1073.395039495329</v>
      </c>
      <c r="T4087" s="101">
        <v>8.6367794738213224</v>
      </c>
    </row>
    <row r="4088" spans="2:20" x14ac:dyDescent="0.2">
      <c r="B4088" s="100">
        <v>43831.125</v>
      </c>
      <c r="C4088" s="98">
        <v>7.1935256977213751</v>
      </c>
      <c r="D4088" s="98">
        <f t="shared" si="463"/>
        <v>9.6126158939582247</v>
      </c>
      <c r="E4088" s="98">
        <v>116.35222222222222</v>
      </c>
      <c r="F4088" s="98">
        <f t="shared" si="461"/>
        <v>103.66788587914881</v>
      </c>
      <c r="G4088" s="98">
        <v>14866.815888889018</v>
      </c>
      <c r="H4088" s="98">
        <v>13.791525607638889</v>
      </c>
      <c r="I4088" s="98">
        <v>2146.0923931625152</v>
      </c>
      <c r="J4088" s="98">
        <f t="shared" si="457"/>
        <v>102.56069661458334</v>
      </c>
      <c r="K4088" s="98">
        <v>0</v>
      </c>
      <c r="L4088" s="98">
        <f t="shared" si="458"/>
        <v>373.28761723813085</v>
      </c>
      <c r="M4088" s="98">
        <f t="shared" si="460"/>
        <v>378.69855375943888</v>
      </c>
      <c r="N4088" s="98">
        <v>6152.6011938476558</v>
      </c>
      <c r="O4088" s="98">
        <v>7175.3133333333335</v>
      </c>
      <c r="P4088" s="98">
        <v>395.34243055555555</v>
      </c>
      <c r="Q4088" s="98">
        <v>22.054813317424721</v>
      </c>
      <c r="R4088" s="98">
        <f t="shared" si="462"/>
        <v>17.003265157734564</v>
      </c>
      <c r="S4088" s="98">
        <f t="shared" si="459"/>
        <v>1323.2887990454833</v>
      </c>
      <c r="T4088" s="101">
        <v>7.9962048049492296</v>
      </c>
    </row>
    <row r="4089" spans="2:20" x14ac:dyDescent="0.2">
      <c r="B4089" s="100">
        <v>43831.166666666664</v>
      </c>
      <c r="C4089" s="98">
        <v>6.7221452197515301</v>
      </c>
      <c r="D4089" s="98">
        <f t="shared" si="463"/>
        <v>9.6520848581287968</v>
      </c>
      <c r="E4089" s="98">
        <v>85.974722222222226</v>
      </c>
      <c r="F4089" s="98">
        <f t="shared" si="461"/>
        <v>101.59055717544595</v>
      </c>
      <c r="G4089" s="98">
        <v>20408.486111111109</v>
      </c>
      <c r="H4089" s="98">
        <v>15.129622395833334</v>
      </c>
      <c r="I4089" s="98">
        <v>2999.5847872335048</v>
      </c>
      <c r="J4089" s="98">
        <f t="shared" si="457"/>
        <v>70.845099826388889</v>
      </c>
      <c r="K4089" s="98">
        <v>0</v>
      </c>
      <c r="L4089" s="98">
        <f t="shared" si="458"/>
        <v>378.41075396208925</v>
      </c>
      <c r="M4089" s="98">
        <f t="shared" si="460"/>
        <v>378.33346649629698</v>
      </c>
      <c r="N4089" s="98">
        <v>5824.5152722167968</v>
      </c>
      <c r="O4089" s="98">
        <v>7187.2691666666669</v>
      </c>
      <c r="P4089" s="98">
        <v>395.67390046295816</v>
      </c>
      <c r="Q4089" s="98">
        <v>17.263146500868931</v>
      </c>
      <c r="R4089" s="98">
        <f t="shared" si="462"/>
        <v>17.358859268870034</v>
      </c>
      <c r="S4089" s="98">
        <f t="shared" si="459"/>
        <v>1035.7887900521359</v>
      </c>
      <c r="T4089" s="101">
        <v>7.4656060777273439</v>
      </c>
    </row>
    <row r="4090" spans="2:20" x14ac:dyDescent="0.2">
      <c r="B4090" s="100">
        <v>43831.208333333336</v>
      </c>
      <c r="C4090" s="98">
        <v>6.1325398989752609</v>
      </c>
      <c r="D4090" s="98">
        <f t="shared" si="463"/>
        <v>9.6821492030381258</v>
      </c>
      <c r="E4090" s="98">
        <v>113.22555555555556</v>
      </c>
      <c r="F4090" s="98">
        <f t="shared" si="461"/>
        <v>103.7558928235941</v>
      </c>
      <c r="G4090" s="98">
        <v>27397.830145720112</v>
      </c>
      <c r="H4090" s="98">
        <v>15.131618923611111</v>
      </c>
      <c r="I4090" s="98">
        <v>3852.2130555555555</v>
      </c>
      <c r="J4090" s="98">
        <f t="shared" si="457"/>
        <v>98.093936631944445</v>
      </c>
      <c r="K4090" s="98">
        <v>0</v>
      </c>
      <c r="L4090" s="98">
        <f t="shared" si="458"/>
        <v>372.34250139714942</v>
      </c>
      <c r="M4090" s="98">
        <f t="shared" si="460"/>
        <v>377.8582168629444</v>
      </c>
      <c r="N4090" s="98">
        <v>5397.3688553873699</v>
      </c>
      <c r="O4090" s="98">
        <v>7177.3774999999996</v>
      </c>
      <c r="P4090" s="98">
        <v>395.34148148147597</v>
      </c>
      <c r="Q4090" s="98">
        <v>22.998980084326533</v>
      </c>
      <c r="R4090" s="98">
        <f t="shared" si="462"/>
        <v>17.816959982470646</v>
      </c>
      <c r="S4090" s="98">
        <f t="shared" si="459"/>
        <v>1379.9388050595919</v>
      </c>
      <c r="T4090" s="101">
        <v>6.8938638295176338</v>
      </c>
    </row>
    <row r="4091" spans="2:20" x14ac:dyDescent="0.2">
      <c r="B4091" s="100">
        <v>43831.25</v>
      </c>
      <c r="C4091" s="98">
        <v>5.7490672700788128</v>
      </c>
      <c r="D4091" s="98">
        <f t="shared" si="463"/>
        <v>9.7022669326544655</v>
      </c>
      <c r="E4091" s="98">
        <v>103.03065217391485</v>
      </c>
      <c r="F4091" s="98">
        <f t="shared" si="461"/>
        <v>102.76956583084056</v>
      </c>
      <c r="G4091" s="98">
        <v>32499.771571180554</v>
      </c>
      <c r="H4091" s="98">
        <v>15.135709635416667</v>
      </c>
      <c r="I4091" s="98">
        <v>4780.0152518517607</v>
      </c>
      <c r="J4091" s="98">
        <f t="shared" si="457"/>
        <v>87.894942538498185</v>
      </c>
      <c r="K4091" s="98">
        <v>0</v>
      </c>
      <c r="L4091" s="98">
        <f t="shared" si="458"/>
        <v>378.05387666843421</v>
      </c>
      <c r="M4091" s="98">
        <f t="shared" si="460"/>
        <v>377.60838532933417</v>
      </c>
      <c r="N4091" s="98">
        <v>5160.2782576497393</v>
      </c>
      <c r="O4091" s="98">
        <v>7187.2849999999999</v>
      </c>
      <c r="P4091" s="98">
        <v>395.58973148149749</v>
      </c>
      <c r="Q4091" s="98">
        <v>17.53585481306331</v>
      </c>
      <c r="R4091" s="98">
        <f t="shared" si="462"/>
        <v>18.060997148798155</v>
      </c>
      <c r="S4091" s="98">
        <f t="shared" si="459"/>
        <v>1052.1512887837985</v>
      </c>
      <c r="T4091" s="101">
        <v>6.4782665868600207</v>
      </c>
    </row>
    <row r="4092" spans="2:20" x14ac:dyDescent="0.2">
      <c r="B4092" s="100">
        <v>43831.291666666664</v>
      </c>
      <c r="C4092" s="98">
        <v>5.5395962309427951</v>
      </c>
      <c r="D4092" s="98">
        <f t="shared" si="463"/>
        <v>9.709247440601855</v>
      </c>
      <c r="E4092" s="98">
        <v>57.616944444444442</v>
      </c>
      <c r="F4092" s="98">
        <f t="shared" si="461"/>
        <v>101.530885275285</v>
      </c>
      <c r="G4092" s="98">
        <v>38094.088948847086</v>
      </c>
      <c r="H4092" s="98">
        <v>15.125889756944444</v>
      </c>
      <c r="I4092" s="98">
        <v>5753.1094444444443</v>
      </c>
      <c r="J4092" s="98">
        <f t="shared" si="457"/>
        <v>42.491054687499997</v>
      </c>
      <c r="K4092" s="98">
        <v>0</v>
      </c>
      <c r="L4092" s="98">
        <f t="shared" si="458"/>
        <v>373.89543663315891</v>
      </c>
      <c r="M4092" s="98">
        <f t="shared" si="460"/>
        <v>377.04708881737696</v>
      </c>
      <c r="N4092" s="98">
        <v>5059.5360351562504</v>
      </c>
      <c r="O4092" s="98">
        <v>7197.7224999999999</v>
      </c>
      <c r="P4092" s="98">
        <v>396.03680555554729</v>
      </c>
      <c r="Q4092" s="98">
        <v>22.141368922388388</v>
      </c>
      <c r="R4092" s="98">
        <f t="shared" si="462"/>
        <v>18.6530290002618</v>
      </c>
      <c r="S4092" s="98">
        <f t="shared" si="459"/>
        <v>1328.4821353433033</v>
      </c>
      <c r="T4092" s="101">
        <v>6.2713082829780049</v>
      </c>
    </row>
    <row r="4093" spans="2:20" x14ac:dyDescent="0.2">
      <c r="B4093" s="100">
        <v>43831.333333333336</v>
      </c>
      <c r="C4093" s="98">
        <v>5.6538086366653442</v>
      </c>
      <c r="D4093" s="98">
        <f t="shared" si="463"/>
        <v>9.7072244657665205</v>
      </c>
      <c r="E4093" s="98">
        <v>132.85736111111112</v>
      </c>
      <c r="F4093" s="98">
        <f t="shared" si="461"/>
        <v>101.99862254380351</v>
      </c>
      <c r="G4093" s="98">
        <v>43199.368724278873</v>
      </c>
      <c r="H4093" s="98">
        <v>18.854112413194443</v>
      </c>
      <c r="I4093" s="98">
        <v>6730.9318680552315</v>
      </c>
      <c r="J4093" s="98">
        <f t="shared" si="457"/>
        <v>114.00324869791667</v>
      </c>
      <c r="K4093" s="98">
        <v>0</v>
      </c>
      <c r="L4093" s="98">
        <f t="shared" si="458"/>
        <v>375.9501797866904</v>
      </c>
      <c r="M4093" s="98">
        <f t="shared" si="460"/>
        <v>376.81920856896073</v>
      </c>
      <c r="N4093" s="98">
        <v>5077.3662170410153</v>
      </c>
      <c r="O4093" s="98">
        <v>7178.163333333333</v>
      </c>
      <c r="P4093" s="98">
        <v>395.18347222222224</v>
      </c>
      <c r="Q4093" s="98">
        <v>19.233292435531816</v>
      </c>
      <c r="R4093" s="98">
        <f t="shared" si="462"/>
        <v>18.855009042915821</v>
      </c>
      <c r="S4093" s="98">
        <f t="shared" si="459"/>
        <v>1153.9975461319088</v>
      </c>
      <c r="T4093" s="101">
        <v>6.2063915397494567</v>
      </c>
    </row>
    <row r="4094" spans="2:20" x14ac:dyDescent="0.2">
      <c r="B4094" s="100">
        <v>43831.375</v>
      </c>
      <c r="C4094" s="98">
        <v>6.3057717489855065</v>
      </c>
      <c r="D4094" s="98">
        <f t="shared" si="463"/>
        <v>9.6550951344097253</v>
      </c>
      <c r="E4094" s="98">
        <v>70.064777777757911</v>
      </c>
      <c r="F4094" s="98">
        <f t="shared" si="461"/>
        <v>99.861597742216858</v>
      </c>
      <c r="G4094" s="98">
        <v>49462.913786011799</v>
      </c>
      <c r="H4094" s="98">
        <v>15.120627170138889</v>
      </c>
      <c r="I4094" s="98">
        <v>7710.5465361118231</v>
      </c>
      <c r="J4094" s="98">
        <f t="shared" si="457"/>
        <v>54.944150607619022</v>
      </c>
      <c r="K4094" s="98">
        <v>0</v>
      </c>
      <c r="L4094" s="98">
        <f t="shared" si="458"/>
        <v>374.99396096518882</v>
      </c>
      <c r="M4094" s="98">
        <f t="shared" si="460"/>
        <v>376.37354752591938</v>
      </c>
      <c r="N4094" s="98">
        <v>5470.2627746582029</v>
      </c>
      <c r="O4094" s="98">
        <v>7179.4333333333334</v>
      </c>
      <c r="P4094" s="98">
        <v>395.48388888888888</v>
      </c>
      <c r="Q4094" s="98">
        <v>20.489927923700048</v>
      </c>
      <c r="R4094" s="98">
        <f t="shared" si="462"/>
        <v>19.290756891512697</v>
      </c>
      <c r="S4094" s="98">
        <f t="shared" si="459"/>
        <v>1229.3956754220028</v>
      </c>
      <c r="T4094" s="101">
        <v>6.6355858025285936</v>
      </c>
    </row>
    <row r="4095" spans="2:20" x14ac:dyDescent="0.2">
      <c r="B4095" s="100">
        <v>43831.416666666664</v>
      </c>
      <c r="C4095" s="98">
        <v>7.8696210648495857</v>
      </c>
      <c r="D4095" s="98">
        <f t="shared" si="463"/>
        <v>9.5465003331959881</v>
      </c>
      <c r="E4095" s="98">
        <v>119.78722222222223</v>
      </c>
      <c r="F4095" s="98">
        <f t="shared" si="461"/>
        <v>100.97008153851316</v>
      </c>
      <c r="G4095" s="98">
        <v>55468.316666666666</v>
      </c>
      <c r="H4095" s="98">
        <v>15.150499131944445</v>
      </c>
      <c r="I4095" s="98">
        <v>8685.1733333333341</v>
      </c>
      <c r="J4095" s="98">
        <f t="shared" si="457"/>
        <v>104.63672309027778</v>
      </c>
      <c r="K4095" s="98">
        <v>0</v>
      </c>
      <c r="L4095" s="98">
        <f t="shared" si="458"/>
        <v>374.0300250416787</v>
      </c>
      <c r="M4095" s="98">
        <f t="shared" si="460"/>
        <v>375.82326334749587</v>
      </c>
      <c r="N4095" s="98">
        <v>6416.5093550618485</v>
      </c>
      <c r="O4095" s="98">
        <v>7176.8158333333331</v>
      </c>
      <c r="P4095" s="98">
        <v>395.40126543210613</v>
      </c>
      <c r="Q4095" s="98">
        <v>21.37124039042741</v>
      </c>
      <c r="R4095" s="98">
        <f t="shared" si="462"/>
        <v>19.831987777755611</v>
      </c>
      <c r="S4095" s="98">
        <f t="shared" si="459"/>
        <v>1282.2744234256445</v>
      </c>
      <c r="T4095" s="101">
        <v>7.6484898066851832</v>
      </c>
    </row>
    <row r="4096" spans="2:20" x14ac:dyDescent="0.2">
      <c r="B4096" s="100">
        <v>43831.458333333336</v>
      </c>
      <c r="C4096" s="98">
        <v>9.7899238073551622</v>
      </c>
      <c r="D4096" s="98">
        <f t="shared" si="463"/>
        <v>9.4420701991820941</v>
      </c>
      <c r="E4096" s="98">
        <v>77.733611111111117</v>
      </c>
      <c r="F4096" s="98">
        <f t="shared" si="461"/>
        <v>98.793432232957628</v>
      </c>
      <c r="G4096" s="98">
        <v>60806.15</v>
      </c>
      <c r="H4096" s="98">
        <v>16.420920138888889</v>
      </c>
      <c r="I4096" s="98">
        <v>9655.5616666666665</v>
      </c>
      <c r="J4096" s="98">
        <f t="shared" si="457"/>
        <v>61.312690972222228</v>
      </c>
      <c r="K4096" s="98">
        <v>0</v>
      </c>
      <c r="L4096" s="98">
        <f t="shared" si="458"/>
        <v>375.32361818487448</v>
      </c>
      <c r="M4096" s="98">
        <f t="shared" si="460"/>
        <v>375.69752016758781</v>
      </c>
      <c r="N4096" s="98">
        <v>7743.8623116048175</v>
      </c>
      <c r="O4096" s="98">
        <v>7181.4241666666667</v>
      </c>
      <c r="P4096" s="98">
        <v>395.62939814817577</v>
      </c>
      <c r="Q4096" s="98">
        <v>20.305779963301287</v>
      </c>
      <c r="R4096" s="98">
        <f t="shared" si="462"/>
        <v>19.950785870216148</v>
      </c>
      <c r="S4096" s="98">
        <f t="shared" si="459"/>
        <v>1218.3467977980772</v>
      </c>
      <c r="T4096" s="101">
        <v>9.5494763652152486</v>
      </c>
    </row>
    <row r="4097" spans="2:20" x14ac:dyDescent="0.2">
      <c r="B4097" s="100">
        <v>43831.5</v>
      </c>
      <c r="C4097" s="98">
        <v>11.31014143678877</v>
      </c>
      <c r="D4097" s="98">
        <f t="shared" si="463"/>
        <v>9.3800121269962897</v>
      </c>
      <c r="E4097" s="98">
        <v>120.29638888888888</v>
      </c>
      <c r="F4097" s="98">
        <f t="shared" si="461"/>
        <v>100.72037667740206</v>
      </c>
      <c r="G4097" s="98">
        <v>67118.039629627339</v>
      </c>
      <c r="H4097" s="98">
        <v>17.378410734950254</v>
      </c>
      <c r="I4097" s="98">
        <v>10633.700267093711</v>
      </c>
      <c r="J4097" s="98">
        <f t="shared" si="457"/>
        <v>102.91797815393863</v>
      </c>
      <c r="K4097" s="98">
        <v>0</v>
      </c>
      <c r="L4097" s="98">
        <f t="shared" si="458"/>
        <v>374.82536027034536</v>
      </c>
      <c r="M4097" s="98">
        <f t="shared" si="460"/>
        <v>375.57932075633062</v>
      </c>
      <c r="N4097" s="98">
        <v>8793.599866129558</v>
      </c>
      <c r="O4097" s="98">
        <v>7198.2849999999999</v>
      </c>
      <c r="P4097" s="98">
        <v>395.64527777777778</v>
      </c>
      <c r="Q4097" s="98">
        <v>20.8199175074324</v>
      </c>
      <c r="R4097" s="98">
        <f t="shared" si="462"/>
        <v>20.087768717689631</v>
      </c>
      <c r="S4097" s="98">
        <f t="shared" si="459"/>
        <v>1249.1950504459439</v>
      </c>
      <c r="T4097" s="101">
        <v>11.062780615770155</v>
      </c>
    </row>
    <row r="4098" spans="2:20" x14ac:dyDescent="0.2">
      <c r="B4098" s="100">
        <v>43831.541666666664</v>
      </c>
      <c r="C4098" s="98">
        <v>12.254766732145928</v>
      </c>
      <c r="D4098" s="98">
        <f t="shared" si="463"/>
        <v>9.3538594703366513</v>
      </c>
      <c r="E4098" s="98">
        <v>82.113611111111112</v>
      </c>
      <c r="F4098" s="98">
        <f t="shared" si="461"/>
        <v>99.209531769994655</v>
      </c>
      <c r="G4098" s="98">
        <v>73519.205750487119</v>
      </c>
      <c r="H4098" s="98">
        <v>15.115245225694444</v>
      </c>
      <c r="I4098" s="98">
        <v>11603.250318518525</v>
      </c>
      <c r="J4098" s="98">
        <f t="shared" si="457"/>
        <v>66.998365885416661</v>
      </c>
      <c r="K4098" s="98">
        <v>0</v>
      </c>
      <c r="L4098" s="98">
        <f t="shared" si="458"/>
        <v>375.98059161347697</v>
      </c>
      <c r="M4098" s="98">
        <f t="shared" si="460"/>
        <v>375.49034158972921</v>
      </c>
      <c r="N4098" s="98">
        <v>9312.0128841145834</v>
      </c>
      <c r="O4098" s="98">
        <v>7191.708333333333</v>
      </c>
      <c r="P4098" s="98">
        <v>396.00004629629353</v>
      </c>
      <c r="Q4098" s="98">
        <v>20.019454682816544</v>
      </c>
      <c r="R4098" s="98">
        <f t="shared" si="462"/>
        <v>20.204458146636618</v>
      </c>
      <c r="S4098" s="98">
        <f t="shared" si="459"/>
        <v>1201.1672809689926</v>
      </c>
      <c r="T4098" s="101">
        <v>12.153238372263344</v>
      </c>
    </row>
    <row r="4099" spans="2:20" x14ac:dyDescent="0.2">
      <c r="B4099" s="100">
        <v>43831.583333333336</v>
      </c>
      <c r="C4099" s="98">
        <v>12.117108510688155</v>
      </c>
      <c r="D4099" s="98">
        <f t="shared" si="463"/>
        <v>9.3236573516990671</v>
      </c>
      <c r="E4099" s="98">
        <v>125.89296296296848</v>
      </c>
      <c r="F4099" s="98">
        <f t="shared" si="461"/>
        <v>100.65119457863683</v>
      </c>
      <c r="G4099" s="98">
        <v>78996.293650800915</v>
      </c>
      <c r="H4099" s="98">
        <v>15.085980902777777</v>
      </c>
      <c r="I4099" s="98">
        <v>12574.083611111111</v>
      </c>
      <c r="J4099" s="98">
        <f t="shared" si="457"/>
        <v>110.80698206019071</v>
      </c>
      <c r="K4099" s="98">
        <v>0</v>
      </c>
      <c r="L4099" s="98">
        <f t="shared" si="458"/>
        <v>373.10495507743212</v>
      </c>
      <c r="M4099" s="98">
        <f t="shared" si="460"/>
        <v>375.43631840792426</v>
      </c>
      <c r="N4099" s="98">
        <v>9284.7793798828134</v>
      </c>
      <c r="O4099" s="98">
        <v>7196.6108333333332</v>
      </c>
      <c r="P4099" s="98">
        <v>395.78685185184082</v>
      </c>
      <c r="Q4099" s="98">
        <v>22.681896774408717</v>
      </c>
      <c r="R4099" s="98">
        <f t="shared" si="462"/>
        <v>20.264090896341585</v>
      </c>
      <c r="S4099" s="98">
        <f t="shared" si="459"/>
        <v>1360.9138064645231</v>
      </c>
      <c r="T4099" s="101">
        <v>12.449902633416933</v>
      </c>
    </row>
    <row r="4100" spans="2:20" x14ac:dyDescent="0.2">
      <c r="B4100" s="100">
        <v>43831.625</v>
      </c>
      <c r="C4100" s="98">
        <v>11.861342329094704</v>
      </c>
      <c r="D4100" s="98">
        <f t="shared" si="463"/>
        <v>9.3031136119025124</v>
      </c>
      <c r="E4100" s="98">
        <v>67.695972222222224</v>
      </c>
      <c r="F4100" s="98">
        <f t="shared" si="461"/>
        <v>98.685968884192391</v>
      </c>
      <c r="G4100" s="98">
        <v>84955.652962960667</v>
      </c>
      <c r="H4100" s="98">
        <v>19.033550347222221</v>
      </c>
      <c r="I4100" s="98">
        <v>13590.888662870791</v>
      </c>
      <c r="J4100" s="98">
        <f t="shared" si="457"/>
        <v>48.662421875000007</v>
      </c>
      <c r="K4100" s="98">
        <v>0</v>
      </c>
      <c r="L4100" s="98">
        <f t="shared" si="458"/>
        <v>374.04421948896101</v>
      </c>
      <c r="M4100" s="98">
        <f t="shared" si="460"/>
        <v>375.21389080158929</v>
      </c>
      <c r="N4100" s="98">
        <v>9092.0472257486981</v>
      </c>
      <c r="O4100" s="98">
        <v>7190.4975000000004</v>
      </c>
      <c r="P4100" s="98">
        <v>395.68057870367335</v>
      </c>
      <c r="Q4100" s="98">
        <v>21.63635921471235</v>
      </c>
      <c r="R4100" s="98">
        <f t="shared" si="462"/>
        <v>20.474289528909598</v>
      </c>
      <c r="S4100" s="98">
        <f t="shared" si="459"/>
        <v>1298.181552882741</v>
      </c>
      <c r="T4100" s="101">
        <v>12.191937058790225</v>
      </c>
    </row>
    <row r="4101" spans="2:20" x14ac:dyDescent="0.2">
      <c r="B4101" s="100">
        <v>43831.666666666664</v>
      </c>
      <c r="C4101" s="98">
        <v>11.406237767157663</v>
      </c>
      <c r="D4101" s="98">
        <f t="shared" si="463"/>
        <v>9.2814905070771605</v>
      </c>
      <c r="E4101" s="98">
        <v>115.79472222222222</v>
      </c>
      <c r="F4101" s="98">
        <f t="shared" si="461"/>
        <v>98.910284856414691</v>
      </c>
      <c r="G4101" s="98">
        <v>91163.569444444438</v>
      </c>
      <c r="H4101" s="98">
        <v>18.685015190972223</v>
      </c>
      <c r="I4101" s="98">
        <v>14648.795277777777</v>
      </c>
      <c r="J4101" s="98">
        <f t="shared" si="457"/>
        <v>97.109707031249997</v>
      </c>
      <c r="K4101" s="98">
        <v>0</v>
      </c>
      <c r="L4101" s="98">
        <f t="shared" si="458"/>
        <v>375.07189340747453</v>
      </c>
      <c r="M4101" s="98">
        <f t="shared" si="460"/>
        <v>375.28273207700562</v>
      </c>
      <c r="N4101" s="98">
        <v>8850.164543457031</v>
      </c>
      <c r="O4101" s="98">
        <v>7184.9641666666666</v>
      </c>
      <c r="P4101" s="98">
        <v>395.81555555558867</v>
      </c>
      <c r="Q4101" s="98">
        <v>20.74366214811414</v>
      </c>
      <c r="R4101" s="98">
        <f t="shared" si="462"/>
        <v>20.399865691767161</v>
      </c>
      <c r="S4101" s="98">
        <f t="shared" si="459"/>
        <v>1244.6197288868484</v>
      </c>
      <c r="T4101" s="101">
        <v>11.887074188189969</v>
      </c>
    </row>
    <row r="4102" spans="2:20" x14ac:dyDescent="0.2">
      <c r="B4102" s="100">
        <v>43831.708333333336</v>
      </c>
      <c r="C4102" s="98">
        <v>10.642053581555503</v>
      </c>
      <c r="D4102" s="98">
        <f t="shared" si="463"/>
        <v>9.2322753259251247</v>
      </c>
      <c r="E4102" s="98">
        <v>89.255760233948635</v>
      </c>
      <c r="F4102" s="98">
        <f t="shared" si="461"/>
        <v>99.074477412458862</v>
      </c>
      <c r="G4102" s="98">
        <v>96432.824999999997</v>
      </c>
      <c r="H4102" s="98">
        <v>15.889024522569445</v>
      </c>
      <c r="I4102" s="98">
        <v>15723.009074074485</v>
      </c>
      <c r="J4102" s="98">
        <f t="shared" ref="J4102:J4165" si="464">E4102-H4102</f>
        <v>73.366735711379192</v>
      </c>
      <c r="K4102" s="98">
        <v>0</v>
      </c>
      <c r="L4102" s="98">
        <f t="shared" ref="L4102:L4165" si="465">P4102-Q4102</f>
        <v>373.65032949210041</v>
      </c>
      <c r="M4102" s="98">
        <f t="shared" si="460"/>
        <v>375.1097570616592</v>
      </c>
      <c r="N4102" s="98">
        <v>8472.1505212402335</v>
      </c>
      <c r="O4102" s="98">
        <v>7190.3408333333336</v>
      </c>
      <c r="P4102" s="98">
        <v>395.45416666666665</v>
      </c>
      <c r="Q4102" s="98">
        <v>21.803837174566254</v>
      </c>
      <c r="R4102" s="98">
        <f t="shared" si="462"/>
        <v>20.55845220402832</v>
      </c>
      <c r="S4102" s="98">
        <f t="shared" ref="S4102:S4165" si="466">Q4102*60</f>
        <v>1308.2302304739753</v>
      </c>
      <c r="T4102" s="101">
        <v>11.482573213095053</v>
      </c>
    </row>
    <row r="4103" spans="2:20" x14ac:dyDescent="0.2">
      <c r="B4103" s="100">
        <v>43831.75</v>
      </c>
      <c r="C4103" s="98">
        <v>10.429383089452362</v>
      </c>
      <c r="D4103" s="98">
        <f t="shared" si="463"/>
        <v>9.1830121740862012</v>
      </c>
      <c r="E4103" s="98">
        <v>105.20819444444444</v>
      </c>
      <c r="F4103" s="98">
        <f t="shared" si="461"/>
        <v>97.711288755051442</v>
      </c>
      <c r="G4103" s="98">
        <v>103293.19081196625</v>
      </c>
      <c r="H4103" s="98">
        <v>19.394563802083333</v>
      </c>
      <c r="I4103" s="98">
        <v>16793.005000000001</v>
      </c>
      <c r="J4103" s="98">
        <f t="shared" si="464"/>
        <v>85.813630642361119</v>
      </c>
      <c r="K4103" s="98">
        <v>0</v>
      </c>
      <c r="L4103" s="98">
        <f t="shared" si="465"/>
        <v>377.38508167147688</v>
      </c>
      <c r="M4103" s="98">
        <f t="shared" si="460"/>
        <v>375.23730216357831</v>
      </c>
      <c r="N4103" s="98">
        <v>8370.3775508626295</v>
      </c>
      <c r="O4103" s="98">
        <v>7200.4408333333331</v>
      </c>
      <c r="P4103" s="98">
        <v>395.64273148148425</v>
      </c>
      <c r="Q4103" s="98">
        <v>18.257649810007358</v>
      </c>
      <c r="R4103" s="98">
        <f t="shared" si="462"/>
        <v>20.413909802726213</v>
      </c>
      <c r="S4103" s="98">
        <f t="shared" si="466"/>
        <v>1095.4589886004414</v>
      </c>
      <c r="T4103" s="101">
        <v>11.081513713189375</v>
      </c>
    </row>
    <row r="4104" spans="2:20" x14ac:dyDescent="0.2">
      <c r="B4104" s="100">
        <v>43831.791666666664</v>
      </c>
      <c r="C4104" s="98">
        <v>10.49925803343455</v>
      </c>
      <c r="D4104" s="98">
        <f t="shared" si="463"/>
        <v>9.1110099577554937</v>
      </c>
      <c r="E4104" s="98">
        <v>107.37777777777778</v>
      </c>
      <c r="F4104" s="98">
        <f t="shared" si="461"/>
        <v>98.995507505051435</v>
      </c>
      <c r="G4104" s="98">
        <v>108383.52436111071</v>
      </c>
      <c r="H4104" s="98">
        <v>15.417751736111111</v>
      </c>
      <c r="I4104" s="98">
        <v>17868.30555277774</v>
      </c>
      <c r="J4104" s="98">
        <f t="shared" si="464"/>
        <v>91.960026041666666</v>
      </c>
      <c r="K4104" s="98">
        <v>0</v>
      </c>
      <c r="L4104" s="98">
        <f t="shared" si="465"/>
        <v>372.86305695093756</v>
      </c>
      <c r="M4104" s="98">
        <f t="shared" si="460"/>
        <v>375.10021574049142</v>
      </c>
      <c r="N4104" s="98">
        <v>8399.9618404134108</v>
      </c>
      <c r="O4104" s="98">
        <v>7205.2858333333334</v>
      </c>
      <c r="P4104" s="98">
        <v>396.04891203700669</v>
      </c>
      <c r="Q4104" s="98">
        <v>23.185855086069139</v>
      </c>
      <c r="R4104" s="98">
        <f t="shared" si="462"/>
        <v>20.547335924886188</v>
      </c>
      <c r="S4104" s="98">
        <f t="shared" si="466"/>
        <v>1391.1513051641484</v>
      </c>
      <c r="T4104" s="101">
        <v>11.026141233709124</v>
      </c>
    </row>
    <row r="4105" spans="2:20" x14ac:dyDescent="0.2">
      <c r="B4105" s="100">
        <v>43831.833333333336</v>
      </c>
      <c r="C4105" s="98">
        <v>10.496865619553461</v>
      </c>
      <c r="D4105" s="98">
        <f t="shared" si="463"/>
        <v>9.0588183562495086</v>
      </c>
      <c r="E4105" s="98">
        <v>85.543611111111105</v>
      </c>
      <c r="F4105" s="98">
        <f t="shared" si="461"/>
        <v>98.252440375421827</v>
      </c>
      <c r="G4105" s="98">
        <v>115088.93674242125</v>
      </c>
      <c r="H4105" s="98">
        <v>19.387717013888889</v>
      </c>
      <c r="I4105" s="98">
        <v>18948.787769527898</v>
      </c>
      <c r="J4105" s="98">
        <f t="shared" si="464"/>
        <v>66.155894097222216</v>
      </c>
      <c r="K4105" s="98">
        <v>0</v>
      </c>
      <c r="L4105" s="98">
        <f t="shared" si="465"/>
        <v>376.04239043211356</v>
      </c>
      <c r="M4105" s="98">
        <f t="shared" si="460"/>
        <v>375.10187770926768</v>
      </c>
      <c r="N4105" s="98">
        <v>8403.9401851399743</v>
      </c>
      <c r="O4105" s="98">
        <v>7196.2375000000002</v>
      </c>
      <c r="P4105" s="98">
        <v>395.45509259257051</v>
      </c>
      <c r="Q4105" s="98">
        <v>19.412702160456941</v>
      </c>
      <c r="R4105" s="98">
        <f t="shared" si="462"/>
        <v>20.533690931418175</v>
      </c>
      <c r="S4105" s="98">
        <f t="shared" si="466"/>
        <v>1164.7621296274165</v>
      </c>
      <c r="T4105" s="101">
        <v>11.18261904578711</v>
      </c>
    </row>
    <row r="4106" spans="2:20" x14ac:dyDescent="0.2">
      <c r="B4106" s="100">
        <v>43831.875</v>
      </c>
      <c r="C4106" s="98">
        <v>10.407104435849728</v>
      </c>
      <c r="D4106" s="98">
        <f t="shared" si="463"/>
        <v>9.0266921956396544</v>
      </c>
      <c r="E4106" s="98">
        <v>128.79888888888888</v>
      </c>
      <c r="F4106" s="98">
        <f t="shared" si="461"/>
        <v>100.02672278282922</v>
      </c>
      <c r="G4106" s="98">
        <v>120634.73662551508</v>
      </c>
      <c r="H4106" s="98">
        <v>19.329188368055554</v>
      </c>
      <c r="I4106" s="98">
        <v>20018.524166666666</v>
      </c>
      <c r="J4106" s="98">
        <f t="shared" si="464"/>
        <v>109.46970052083333</v>
      </c>
      <c r="K4106" s="98">
        <v>0</v>
      </c>
      <c r="L4106" s="98">
        <f t="shared" si="465"/>
        <v>375.14254551307482</v>
      </c>
      <c r="M4106" s="98">
        <f t="shared" si="460"/>
        <v>375.20793292971376</v>
      </c>
      <c r="N4106" s="98">
        <v>8404.5550097656251</v>
      </c>
      <c r="O4106" s="98">
        <v>7189.3341666666665</v>
      </c>
      <c r="P4106" s="98">
        <v>395.70423611111113</v>
      </c>
      <c r="Q4106" s="98">
        <v>20.561690598036318</v>
      </c>
      <c r="R4106" s="98">
        <f t="shared" si="462"/>
        <v>20.442750487207558</v>
      </c>
      <c r="S4106" s="98">
        <f t="shared" si="466"/>
        <v>1233.7014358821791</v>
      </c>
      <c r="T4106" s="101">
        <v>11.085351069251466</v>
      </c>
    </row>
    <row r="4107" spans="2:20" x14ac:dyDescent="0.2">
      <c r="B4107" s="100">
        <v>43831.916666666664</v>
      </c>
      <c r="C4107" s="98">
        <v>10.197568519203923</v>
      </c>
      <c r="D4107" s="98">
        <f t="shared" si="463"/>
        <v>9.0369640402092077</v>
      </c>
      <c r="E4107" s="98">
        <v>66.71041666666666</v>
      </c>
      <c r="F4107" s="98">
        <f t="shared" si="461"/>
        <v>98.164115143940208</v>
      </c>
      <c r="G4107" s="98">
        <v>126754.75</v>
      </c>
      <c r="H4107" s="98">
        <v>15.471592881944444</v>
      </c>
      <c r="I4107" s="98">
        <v>21097.222163889986</v>
      </c>
      <c r="J4107" s="98">
        <f t="shared" si="464"/>
        <v>51.238823784722214</v>
      </c>
      <c r="K4107" s="98">
        <v>0</v>
      </c>
      <c r="L4107" s="98">
        <f t="shared" si="465"/>
        <v>373.70221674289553</v>
      </c>
      <c r="M4107" s="98">
        <f t="shared" si="460"/>
        <v>374.99026895391444</v>
      </c>
      <c r="N4107" s="98">
        <v>8280.6480065917967</v>
      </c>
      <c r="O4107" s="98">
        <v>7191.5633333333335</v>
      </c>
      <c r="P4107" s="98">
        <v>395.65359259259367</v>
      </c>
      <c r="Q4107" s="98">
        <v>21.951375849698152</v>
      </c>
      <c r="R4107" s="98">
        <f t="shared" si="462"/>
        <v>20.648191469180485</v>
      </c>
      <c r="S4107" s="98">
        <f t="shared" si="466"/>
        <v>1317.0825509818892</v>
      </c>
      <c r="T4107" s="101">
        <v>11.043107098666045</v>
      </c>
    </row>
    <row r="4108" spans="2:20" x14ac:dyDescent="0.2">
      <c r="B4108" s="100">
        <v>43831.958333333336</v>
      </c>
      <c r="C4108" s="98">
        <v>9.8546124792098997</v>
      </c>
      <c r="D4108" s="98">
        <f t="shared" si="463"/>
        <v>9.0574313861180826</v>
      </c>
      <c r="E4108" s="98">
        <v>116.22</v>
      </c>
      <c r="F4108" s="98">
        <f t="shared" si="461"/>
        <v>98.544321967612063</v>
      </c>
      <c r="G4108" s="98">
        <v>132839.57222222222</v>
      </c>
      <c r="H4108" s="98">
        <v>19.291449652777779</v>
      </c>
      <c r="I4108" s="98">
        <v>22170.663055555557</v>
      </c>
      <c r="J4108" s="98">
        <f t="shared" si="464"/>
        <v>96.928550347222227</v>
      </c>
      <c r="K4108" s="98">
        <v>0</v>
      </c>
      <c r="L4108" s="98">
        <f t="shared" si="465"/>
        <v>377.05599466589172</v>
      </c>
      <c r="M4108" s="98">
        <f t="shared" si="460"/>
        <v>375.15254287369135</v>
      </c>
      <c r="N4108" s="98">
        <v>8031.7489908854168</v>
      </c>
      <c r="O4108" s="98">
        <v>7192.8008333333337</v>
      </c>
      <c r="P4108" s="98">
        <v>395.40287037036484</v>
      </c>
      <c r="Q4108" s="98">
        <v>18.346875704473092</v>
      </c>
      <c r="R4108" s="98">
        <f t="shared" si="462"/>
        <v>20.463814925946554</v>
      </c>
      <c r="S4108" s="98">
        <f t="shared" si="466"/>
        <v>1100.8125422683856</v>
      </c>
      <c r="T4108" s="101">
        <v>10.710265546841548</v>
      </c>
    </row>
    <row r="4109" spans="2:20" x14ac:dyDescent="0.2">
      <c r="B4109" s="100">
        <v>43832</v>
      </c>
      <c r="C4109" s="98">
        <v>9.3656419464389593</v>
      </c>
      <c r="D4109" s="98">
        <f t="shared" si="463"/>
        <v>9.0809420421250184</v>
      </c>
      <c r="E4109" s="98">
        <v>87.656909722222224</v>
      </c>
      <c r="F4109" s="98">
        <f t="shared" si="461"/>
        <v>98.594671601098796</v>
      </c>
      <c r="G4109" s="98">
        <v>138164.9327485376</v>
      </c>
      <c r="H4109" s="98">
        <v>16.897526041666666</v>
      </c>
      <c r="I4109" s="98">
        <v>23243.971877777891</v>
      </c>
      <c r="J4109" s="98">
        <f t="shared" si="464"/>
        <v>70.759383680555558</v>
      </c>
      <c r="K4109" s="98">
        <v>0</v>
      </c>
      <c r="L4109" s="98">
        <f t="shared" si="465"/>
        <v>373.25280921509699</v>
      </c>
      <c r="M4109" s="98">
        <f t="shared" si="460"/>
        <v>374.94740078755632</v>
      </c>
      <c r="N4109" s="98">
        <v>7624.8016170247392</v>
      </c>
      <c r="O4109" s="98">
        <v>7194.8458333333338</v>
      </c>
      <c r="P4109" s="98">
        <v>395.57768518519072</v>
      </c>
      <c r="Q4109" s="98">
        <v>22.324875970093739</v>
      </c>
      <c r="R4109" s="98">
        <f t="shared" si="462"/>
        <v>20.666616155599879</v>
      </c>
      <c r="S4109" s="98">
        <f t="shared" si="466"/>
        <v>1339.4925582056244</v>
      </c>
      <c r="T4109" s="101">
        <v>10.29947508835958</v>
      </c>
    </row>
    <row r="4110" spans="2:20" x14ac:dyDescent="0.2">
      <c r="B4110" s="100">
        <v>43832.041666666664</v>
      </c>
      <c r="C4110" s="98">
        <v>8.6458225700590354</v>
      </c>
      <c r="D4110" s="98">
        <f t="shared" si="463"/>
        <v>9.09123381936835</v>
      </c>
      <c r="E4110" s="98">
        <v>105.3879861111111</v>
      </c>
      <c r="F4110" s="98">
        <f t="shared" si="461"/>
        <v>97.550085374246962</v>
      </c>
      <c r="G4110" s="98">
        <v>5536.8301971326937</v>
      </c>
      <c r="H4110" s="98">
        <v>17.962532552083335</v>
      </c>
      <c r="I4110" s="98">
        <v>651.43926666683626</v>
      </c>
      <c r="J4110" s="98">
        <f t="shared" si="464"/>
        <v>87.425453559027773</v>
      </c>
      <c r="K4110" s="98">
        <v>0</v>
      </c>
      <c r="L4110" s="98">
        <f t="shared" si="465"/>
        <v>377.8275479055734</v>
      </c>
      <c r="M4110" s="98">
        <f t="shared" si="460"/>
        <v>375.16030511571262</v>
      </c>
      <c r="N4110" s="98">
        <v>7150.2225919596358</v>
      </c>
      <c r="O4110" s="98">
        <v>7183.0233333333335</v>
      </c>
      <c r="P4110" s="98">
        <v>395.57777777777778</v>
      </c>
      <c r="Q4110" s="98">
        <v>17.750229872204365</v>
      </c>
      <c r="R4110" s="98">
        <f t="shared" si="462"/>
        <v>20.449196009543503</v>
      </c>
      <c r="S4110" s="98">
        <f t="shared" si="466"/>
        <v>1065.0137923322618</v>
      </c>
      <c r="T4110" s="101">
        <v>9.4469121538205467</v>
      </c>
    </row>
    <row r="4111" spans="2:20" x14ac:dyDescent="0.2">
      <c r="B4111" s="100">
        <v>43832.083333333336</v>
      </c>
      <c r="C4111" s="98">
        <v>7.4464673193295798</v>
      </c>
      <c r="D4111" s="98">
        <f t="shared" si="463"/>
        <v>9.0787655810536503</v>
      </c>
      <c r="E4111" s="98">
        <v>109.29611111111112</v>
      </c>
      <c r="F4111" s="98">
        <f t="shared" si="461"/>
        <v>99.578849263135695</v>
      </c>
      <c r="G4111" s="98">
        <v>8772.2313333341153</v>
      </c>
      <c r="H4111" s="98">
        <v>19.408040364583332</v>
      </c>
      <c r="I4111" s="98">
        <v>1578.3344444444444</v>
      </c>
      <c r="J4111" s="98">
        <f t="shared" si="464"/>
        <v>89.888070746527788</v>
      </c>
      <c r="K4111" s="98">
        <v>0</v>
      </c>
      <c r="L4111" s="98">
        <f t="shared" si="465"/>
        <v>373.37122827499275</v>
      </c>
      <c r="M4111" s="98">
        <f t="shared" si="460"/>
        <v>374.98367460830167</v>
      </c>
      <c r="N4111" s="98">
        <v>6234.6633382161463</v>
      </c>
      <c r="O4111" s="98">
        <v>7177.538333333333</v>
      </c>
      <c r="P4111" s="98">
        <v>395.68333333333334</v>
      </c>
      <c r="Q4111" s="98">
        <v>22.312105058340563</v>
      </c>
      <c r="R4111" s="98">
        <f t="shared" si="462"/>
        <v>20.633453831769273</v>
      </c>
      <c r="S4111" s="98">
        <f t="shared" si="466"/>
        <v>1338.7263035004339</v>
      </c>
      <c r="T4111" s="101">
        <v>8.387348974374536</v>
      </c>
    </row>
    <row r="4112" spans="2:20" x14ac:dyDescent="0.2">
      <c r="B4112" s="100">
        <v>43832.125</v>
      </c>
      <c r="C4112" s="98">
        <v>6.4264090624544767</v>
      </c>
      <c r="D4112" s="98">
        <f t="shared" si="463"/>
        <v>9.0468023879175288</v>
      </c>
      <c r="E4112" s="98">
        <v>78.951666666666668</v>
      </c>
      <c r="F4112" s="98">
        <f t="shared" si="461"/>
        <v>98.020492781654241</v>
      </c>
      <c r="G4112" s="98">
        <v>15243.705172411601</v>
      </c>
      <c r="H4112" s="98">
        <v>15.438368055555555</v>
      </c>
      <c r="I4112" s="98">
        <v>2662.1063388887133</v>
      </c>
      <c r="J4112" s="98">
        <f t="shared" si="464"/>
        <v>63.513298611111111</v>
      </c>
      <c r="K4112" s="98">
        <v>0</v>
      </c>
      <c r="L4112" s="98">
        <f t="shared" si="465"/>
        <v>375.83578317024228</v>
      </c>
      <c r="M4112" s="98">
        <f t="shared" si="460"/>
        <v>375.08984818880617</v>
      </c>
      <c r="N4112" s="98">
        <v>5565.381096191406</v>
      </c>
      <c r="O4112" s="98">
        <v>7187.29</v>
      </c>
      <c r="P4112" s="98">
        <v>395.3014506172803</v>
      </c>
      <c r="Q4112" s="98">
        <v>19.465667447037994</v>
      </c>
      <c r="R4112" s="98">
        <f t="shared" si="462"/>
        <v>20.525572753836492</v>
      </c>
      <c r="S4112" s="98">
        <f t="shared" si="466"/>
        <v>1167.9400468222796</v>
      </c>
      <c r="T4112" s="101">
        <v>7.2812530963058171</v>
      </c>
    </row>
    <row r="4113" spans="2:20" x14ac:dyDescent="0.2">
      <c r="B4113" s="100">
        <v>43832.166666666664</v>
      </c>
      <c r="C4113" s="98">
        <v>5.8089180710744888</v>
      </c>
      <c r="D4113" s="98">
        <f t="shared" si="463"/>
        <v>9.0087512567226504</v>
      </c>
      <c r="E4113" s="98">
        <v>118.80027777777778</v>
      </c>
      <c r="F4113" s="98">
        <f t="shared" si="461"/>
        <v>99.388224263135683</v>
      </c>
      <c r="G4113" s="98">
        <v>20542.728909465208</v>
      </c>
      <c r="H4113" s="98">
        <v>19.220518663194444</v>
      </c>
      <c r="I4113" s="98">
        <v>3734.349433332814</v>
      </c>
      <c r="J4113" s="98">
        <f t="shared" si="464"/>
        <v>99.579759114583339</v>
      </c>
      <c r="K4113" s="98">
        <v>0</v>
      </c>
      <c r="L4113" s="98">
        <f t="shared" si="465"/>
        <v>376.42489986680914</v>
      </c>
      <c r="M4113" s="98">
        <f t="shared" si="460"/>
        <v>375.00710426816954</v>
      </c>
      <c r="N4113" s="98">
        <v>5252.2862699381512</v>
      </c>
      <c r="O4113" s="98">
        <v>7190.6433333333334</v>
      </c>
      <c r="P4113" s="98">
        <v>395.62231481480927</v>
      </c>
      <c r="Q4113" s="98">
        <v>19.197414948000159</v>
      </c>
      <c r="R4113" s="98">
        <f t="shared" si="462"/>
        <v>20.606167272466962</v>
      </c>
      <c r="S4113" s="98">
        <f t="shared" si="466"/>
        <v>1151.8448968800094</v>
      </c>
      <c r="T4113" s="101">
        <v>6.5407814536171243</v>
      </c>
    </row>
    <row r="4114" spans="2:20" x14ac:dyDescent="0.2">
      <c r="B4114" s="100">
        <v>43832.208333333336</v>
      </c>
      <c r="C4114" s="98">
        <v>5.4206711340810738</v>
      </c>
      <c r="D4114" s="98">
        <f t="shared" si="463"/>
        <v>8.9790900581853919</v>
      </c>
      <c r="E4114" s="98">
        <v>68.057916666666671</v>
      </c>
      <c r="F4114" s="98">
        <f t="shared" si="461"/>
        <v>97.50623930943199</v>
      </c>
      <c r="G4114" s="98">
        <v>26291.025987655321</v>
      </c>
      <c r="H4114" s="98">
        <v>18.918934461805556</v>
      </c>
      <c r="I4114" s="98">
        <v>4803.1672222222223</v>
      </c>
      <c r="J4114" s="98">
        <f t="shared" si="464"/>
        <v>49.138982204861115</v>
      </c>
      <c r="K4114" s="98">
        <v>0</v>
      </c>
      <c r="L4114" s="98">
        <f t="shared" si="465"/>
        <v>372.23359676215381</v>
      </c>
      <c r="M4114" s="98">
        <f t="shared" si="460"/>
        <v>375.00256657504474</v>
      </c>
      <c r="N4114" s="98">
        <v>5132.8820438639323</v>
      </c>
      <c r="O4114" s="98">
        <v>7199.5566666666664</v>
      </c>
      <c r="P4114" s="98">
        <v>395.27351851854058</v>
      </c>
      <c r="Q4114" s="98">
        <v>23.039921756386757</v>
      </c>
      <c r="R4114" s="98">
        <f t="shared" si="462"/>
        <v>20.607873175469468</v>
      </c>
      <c r="S4114" s="98">
        <f t="shared" si="466"/>
        <v>1382.3953053832054</v>
      </c>
      <c r="T4114" s="101">
        <v>6.4370145471409908</v>
      </c>
    </row>
    <row r="4115" spans="2:20" x14ac:dyDescent="0.2">
      <c r="B4115" s="100">
        <v>43832.25</v>
      </c>
      <c r="C4115" s="98">
        <v>5.2278430432711085</v>
      </c>
      <c r="D4115" s="98">
        <f t="shared" si="463"/>
        <v>8.9573723820684048</v>
      </c>
      <c r="E4115" s="98">
        <v>116.57722222222222</v>
      </c>
      <c r="F4115" s="98">
        <f t="shared" si="461"/>
        <v>98.070679728111472</v>
      </c>
      <c r="G4115" s="98">
        <v>32388.494444444445</v>
      </c>
      <c r="H4115" s="98">
        <v>16.243012152777776</v>
      </c>
      <c r="I4115" s="98">
        <v>5900.3561222219305</v>
      </c>
      <c r="J4115" s="98">
        <f t="shared" si="464"/>
        <v>100.33421006944444</v>
      </c>
      <c r="K4115" s="98">
        <v>0</v>
      </c>
      <c r="L4115" s="98">
        <f t="shared" si="465"/>
        <v>376.88024156108509</v>
      </c>
      <c r="M4115" s="98">
        <f t="shared" si="460"/>
        <v>374.95366511223853</v>
      </c>
      <c r="N4115" s="98">
        <v>5127.7825146484374</v>
      </c>
      <c r="O4115" s="98">
        <v>7179.3941666666669</v>
      </c>
      <c r="P4115" s="98">
        <v>395.7201668984701</v>
      </c>
      <c r="Q4115" s="98">
        <v>18.839925337385004</v>
      </c>
      <c r="R4115" s="98">
        <f t="shared" si="462"/>
        <v>20.662209447316204</v>
      </c>
      <c r="S4115" s="98">
        <f t="shared" si="466"/>
        <v>1130.3955202431002</v>
      </c>
      <c r="T4115" s="101">
        <v>6.1321145813994935</v>
      </c>
    </row>
    <row r="4116" spans="2:20" x14ac:dyDescent="0.2">
      <c r="B4116" s="100">
        <v>43832.291666666664</v>
      </c>
      <c r="C4116" s="98">
        <v>5.3332944255397887</v>
      </c>
      <c r="D4116" s="98">
        <f t="shared" si="463"/>
        <v>8.9487764735099464</v>
      </c>
      <c r="E4116" s="98">
        <v>86.263333333333335</v>
      </c>
      <c r="F4116" s="98">
        <f t="shared" si="461"/>
        <v>99.264279265148488</v>
      </c>
      <c r="G4116" s="98">
        <v>37593.31610888143</v>
      </c>
      <c r="H4116" s="98">
        <v>19.572569444444444</v>
      </c>
      <c r="I4116" s="98">
        <v>6989.7672222222218</v>
      </c>
      <c r="J4116" s="98">
        <f t="shared" si="464"/>
        <v>66.690763888888895</v>
      </c>
      <c r="K4116" s="98">
        <v>0</v>
      </c>
      <c r="L4116" s="98">
        <f t="shared" si="465"/>
        <v>373.8317553327978</v>
      </c>
      <c r="M4116" s="98">
        <f t="shared" si="460"/>
        <v>374.95101172472346</v>
      </c>
      <c r="N4116" s="98">
        <v>5073.2070288085933</v>
      </c>
      <c r="O4116" s="98">
        <v>7183.583333333333</v>
      </c>
      <c r="P4116" s="98">
        <v>395.64327777777282</v>
      </c>
      <c r="Q4116" s="98">
        <v>21.811522444975044</v>
      </c>
      <c r="R4116" s="98">
        <f t="shared" si="462"/>
        <v>20.648465844090651</v>
      </c>
      <c r="S4116" s="98">
        <f t="shared" si="466"/>
        <v>1308.6913466985027</v>
      </c>
      <c r="T4116" s="101">
        <v>6.2235562407242186</v>
      </c>
    </row>
    <row r="4117" spans="2:20" x14ac:dyDescent="0.2">
      <c r="B4117" s="100">
        <v>43832.333333333336</v>
      </c>
      <c r="C4117" s="98">
        <v>6.3326701149172244</v>
      </c>
      <c r="D4117" s="98">
        <f t="shared" si="463"/>
        <v>8.9770623684371067</v>
      </c>
      <c r="E4117" s="98">
        <v>106.59227777777447</v>
      </c>
      <c r="F4117" s="98">
        <f t="shared" si="461"/>
        <v>98.169900792926128</v>
      </c>
      <c r="G4117" s="98">
        <v>44583.053322444757</v>
      </c>
      <c r="H4117" s="98">
        <v>15.716927083333333</v>
      </c>
      <c r="I4117" s="98">
        <v>8079.9237268521056</v>
      </c>
      <c r="J4117" s="98">
        <f t="shared" si="464"/>
        <v>90.875350694441138</v>
      </c>
      <c r="K4117" s="98">
        <v>0</v>
      </c>
      <c r="L4117" s="98">
        <f t="shared" si="465"/>
        <v>373.11782217681406</v>
      </c>
      <c r="M4117" s="98">
        <f t="shared" si="460"/>
        <v>374.83299682431198</v>
      </c>
      <c r="N4117" s="98">
        <v>5677.967946777344</v>
      </c>
      <c r="O4117" s="98">
        <v>7198.9283333333333</v>
      </c>
      <c r="P4117" s="98">
        <v>395.98540123453569</v>
      </c>
      <c r="Q4117" s="98">
        <v>22.867579057721628</v>
      </c>
      <c r="R4117" s="98">
        <f t="shared" si="462"/>
        <v>20.799894453348557</v>
      </c>
      <c r="S4117" s="98">
        <f t="shared" si="466"/>
        <v>1372.0547434632977</v>
      </c>
      <c r="T4117" s="101">
        <v>6.7399567260510391</v>
      </c>
    </row>
    <row r="4118" spans="2:20" x14ac:dyDescent="0.2">
      <c r="B4118" s="100">
        <v>43832.375</v>
      </c>
      <c r="C4118" s="98">
        <v>8.3824027426512391</v>
      </c>
      <c r="D4118" s="98">
        <f t="shared" si="463"/>
        <v>9.0635886598398461</v>
      </c>
      <c r="E4118" s="98">
        <v>118.01805555555555</v>
      </c>
      <c r="F4118" s="98">
        <f t="shared" si="461"/>
        <v>100.16795403366773</v>
      </c>
      <c r="G4118" s="98">
        <v>49858.959259259536</v>
      </c>
      <c r="H4118" s="98">
        <v>19.705045572916667</v>
      </c>
      <c r="I4118" s="98">
        <v>9174.8394361932733</v>
      </c>
      <c r="J4118" s="98">
        <f t="shared" si="464"/>
        <v>98.313009982638874</v>
      </c>
      <c r="K4118" s="98">
        <v>0</v>
      </c>
      <c r="L4118" s="98">
        <f t="shared" si="465"/>
        <v>376.49567101243986</v>
      </c>
      <c r="M4118" s="98">
        <f t="shared" si="460"/>
        <v>374.89556807628077</v>
      </c>
      <c r="N4118" s="98">
        <v>7052.861908365885</v>
      </c>
      <c r="O4118" s="98">
        <v>7185.774166666667</v>
      </c>
      <c r="P4118" s="98">
        <v>395.94125514404641</v>
      </c>
      <c r="Q4118" s="98">
        <v>19.445584131606545</v>
      </c>
      <c r="R4118" s="98">
        <f t="shared" si="462"/>
        <v>20.756380128678</v>
      </c>
      <c r="S4118" s="98">
        <f t="shared" si="466"/>
        <v>1166.7350478963926</v>
      </c>
      <c r="T4118" s="101">
        <v>8.3232438255680936</v>
      </c>
    </row>
    <row r="4119" spans="2:20" x14ac:dyDescent="0.2">
      <c r="B4119" s="100">
        <v>43832.416666666664</v>
      </c>
      <c r="C4119" s="98">
        <v>11.196810283777822</v>
      </c>
      <c r="D4119" s="98">
        <f t="shared" si="463"/>
        <v>9.2022215439618567</v>
      </c>
      <c r="E4119" s="98">
        <v>70.884722222222223</v>
      </c>
      <c r="F4119" s="98">
        <f t="shared" si="461"/>
        <v>98.130349867001044</v>
      </c>
      <c r="G4119" s="98">
        <v>57067.410888887243</v>
      </c>
      <c r="H4119" s="98">
        <v>18.800037202380953</v>
      </c>
      <c r="I4119" s="98">
        <v>10257.909444444444</v>
      </c>
      <c r="J4119" s="98">
        <f t="shared" si="464"/>
        <v>52.084685019841274</v>
      </c>
      <c r="K4119" s="98">
        <v>0</v>
      </c>
      <c r="L4119" s="98">
        <f t="shared" si="465"/>
        <v>374.14138640342901</v>
      </c>
      <c r="M4119" s="98">
        <f t="shared" si="460"/>
        <v>374.90020813302044</v>
      </c>
      <c r="N4119" s="98">
        <v>8955.3372111002609</v>
      </c>
      <c r="O4119" s="98">
        <v>7205.9008333333331</v>
      </c>
      <c r="P4119" s="98">
        <v>395.44518518527349</v>
      </c>
      <c r="Q4119" s="98">
        <v>21.303798781844478</v>
      </c>
      <c r="R4119" s="98">
        <f t="shared" si="462"/>
        <v>20.753570061653708</v>
      </c>
      <c r="S4119" s="98">
        <f t="shared" si="466"/>
        <v>1278.2279269106687</v>
      </c>
      <c r="T4119" s="101">
        <v>10.725948574260174</v>
      </c>
    </row>
    <row r="4120" spans="2:20" x14ac:dyDescent="0.2">
      <c r="B4120" s="100">
        <v>43832.458333333336</v>
      </c>
      <c r="C4120" s="98">
        <v>12.750646280977719</v>
      </c>
      <c r="D4120" s="98">
        <f t="shared" si="463"/>
        <v>9.3255849803627981</v>
      </c>
      <c r="E4120" s="98">
        <v>59.039166666666667</v>
      </c>
      <c r="F4120" s="98">
        <f t="shared" si="461"/>
        <v>97.351414681815825</v>
      </c>
      <c r="G4120" s="98">
        <v>59611.102777777778</v>
      </c>
      <c r="H4120" s="98">
        <v>20.407931857638889</v>
      </c>
      <c r="I4120" s="98">
        <v>11435.251903703809</v>
      </c>
      <c r="J4120" s="98">
        <f t="shared" si="464"/>
        <v>38.631234809027774</v>
      </c>
      <c r="K4120" s="98">
        <v>0</v>
      </c>
      <c r="L4120" s="98">
        <f t="shared" si="465"/>
        <v>374.52227692085006</v>
      </c>
      <c r="M4120" s="98">
        <f t="shared" si="460"/>
        <v>374.86681891368613</v>
      </c>
      <c r="N4120" s="98">
        <v>9860.5165625000009</v>
      </c>
      <c r="O4120" s="98">
        <v>7195.3758333333335</v>
      </c>
      <c r="P4120" s="98">
        <v>395.3123611111111</v>
      </c>
      <c r="Q4120" s="98">
        <v>20.790084190261034</v>
      </c>
      <c r="R4120" s="98">
        <f t="shared" si="462"/>
        <v>20.773749404443699</v>
      </c>
      <c r="S4120" s="98">
        <f t="shared" si="466"/>
        <v>1247.405051415662</v>
      </c>
      <c r="T4120" s="101">
        <v>12.817888435998855</v>
      </c>
    </row>
    <row r="4121" spans="2:20" x14ac:dyDescent="0.2">
      <c r="B4121" s="100">
        <v>43832.5</v>
      </c>
      <c r="C4121" s="98">
        <v>12.994517118029503</v>
      </c>
      <c r="D4121" s="98">
        <f t="shared" si="463"/>
        <v>9.3957673004144944</v>
      </c>
      <c r="E4121" s="98">
        <v>120.11</v>
      </c>
      <c r="F4121" s="98">
        <f t="shared" si="461"/>
        <v>97.343648478112129</v>
      </c>
      <c r="G4121" s="98">
        <v>65937.90833333334</v>
      </c>
      <c r="H4121" s="98">
        <v>19.814051649305554</v>
      </c>
      <c r="I4121" s="98">
        <v>12720.657222222222</v>
      </c>
      <c r="J4121" s="98">
        <f t="shared" si="464"/>
        <v>100.29594835069445</v>
      </c>
      <c r="K4121" s="98">
        <v>0</v>
      </c>
      <c r="L4121" s="98">
        <f t="shared" si="465"/>
        <v>377.52198264884868</v>
      </c>
      <c r="M4121" s="98">
        <f t="shared" si="460"/>
        <v>374.97917817945699</v>
      </c>
      <c r="N4121" s="98">
        <v>10039.830877278646</v>
      </c>
      <c r="O4121" s="98">
        <v>7208.1533333333336</v>
      </c>
      <c r="P4121" s="98">
        <v>395.50216049383084</v>
      </c>
      <c r="Q4121" s="98">
        <v>17.98017784498218</v>
      </c>
      <c r="R4121" s="98">
        <f t="shared" si="462"/>
        <v>20.655426918508269</v>
      </c>
      <c r="S4121" s="98">
        <f t="shared" si="466"/>
        <v>1078.8106706989308</v>
      </c>
      <c r="T4121" s="101">
        <v>13.395792285268286</v>
      </c>
    </row>
    <row r="4122" spans="2:20" x14ac:dyDescent="0.2">
      <c r="B4122" s="100">
        <v>43832.541666666664</v>
      </c>
      <c r="C4122" s="98">
        <v>12.873878720126426</v>
      </c>
      <c r="D4122" s="98">
        <f t="shared" si="463"/>
        <v>9.4215636332470147</v>
      </c>
      <c r="E4122" s="98">
        <v>91.966666666666669</v>
      </c>
      <c r="F4122" s="98">
        <f t="shared" si="461"/>
        <v>97.754192459593625</v>
      </c>
      <c r="G4122" s="98">
        <v>71312.542320261928</v>
      </c>
      <c r="H4122" s="98">
        <v>17.309874131944444</v>
      </c>
      <c r="I4122" s="98">
        <v>13816.212268518731</v>
      </c>
      <c r="J4122" s="98">
        <f t="shared" si="464"/>
        <v>74.656792534722229</v>
      </c>
      <c r="K4122" s="98">
        <v>0</v>
      </c>
      <c r="L4122" s="98">
        <f t="shared" si="465"/>
        <v>375.54702233253875</v>
      </c>
      <c r="M4122" s="98">
        <f t="shared" si="460"/>
        <v>374.96111279275129</v>
      </c>
      <c r="N4122" s="98">
        <v>9923.4465592447923</v>
      </c>
      <c r="O4122" s="98">
        <v>7193.1566666666668</v>
      </c>
      <c r="P4122" s="98">
        <v>395.5063773148155</v>
      </c>
      <c r="Q4122" s="98">
        <v>19.959354982276757</v>
      </c>
      <c r="R4122" s="98">
        <f t="shared" si="462"/>
        <v>20.652922764319111</v>
      </c>
      <c r="S4122" s="98">
        <f t="shared" si="466"/>
        <v>1197.5612989366055</v>
      </c>
      <c r="T4122" s="101">
        <v>13.450462739907929</v>
      </c>
    </row>
    <row r="4123" spans="2:20" x14ac:dyDescent="0.2">
      <c r="B4123" s="100">
        <v>43832.583333333336</v>
      </c>
      <c r="C4123" s="98">
        <v>12.691908064595838</v>
      </c>
      <c r="D4123" s="98">
        <f t="shared" si="463"/>
        <v>9.445513614659836</v>
      </c>
      <c r="E4123" s="98">
        <v>102.51105555554231</v>
      </c>
      <c r="F4123" s="98">
        <f t="shared" si="461"/>
        <v>96.779946317617544</v>
      </c>
      <c r="G4123" s="98">
        <v>78211.441269839866</v>
      </c>
      <c r="H4123" s="98">
        <v>19.577593315972223</v>
      </c>
      <c r="I4123" s="98">
        <v>14927.124155982601</v>
      </c>
      <c r="J4123" s="98">
        <f t="shared" si="464"/>
        <v>82.93346223957009</v>
      </c>
      <c r="K4123" s="98">
        <v>0</v>
      </c>
      <c r="L4123" s="98">
        <f t="shared" si="465"/>
        <v>372.76467357154939</v>
      </c>
      <c r="M4123" s="98">
        <f t="shared" ref="M4123:M4186" si="467">AVERAGE(L4100:L4123)</f>
        <v>374.94693439667293</v>
      </c>
      <c r="N4123" s="98">
        <v>9767.2427490234368</v>
      </c>
      <c r="O4123" s="98">
        <v>7196.8091666666669</v>
      </c>
      <c r="P4123" s="98">
        <v>395.66416666666669</v>
      </c>
      <c r="Q4123" s="98">
        <v>22.899493095117311</v>
      </c>
      <c r="R4123" s="98">
        <f t="shared" si="462"/>
        <v>20.661989277681972</v>
      </c>
      <c r="S4123" s="98">
        <f t="shared" si="466"/>
        <v>1373.9695857070387</v>
      </c>
      <c r="T4123" s="101">
        <v>13.198913994539375</v>
      </c>
    </row>
    <row r="4124" spans="2:20" x14ac:dyDescent="0.2">
      <c r="B4124" s="100">
        <v>43832.625</v>
      </c>
      <c r="C4124" s="98">
        <v>12.317079210989178</v>
      </c>
      <c r="D4124" s="98">
        <f t="shared" si="463"/>
        <v>9.4645026514054393</v>
      </c>
      <c r="E4124" s="98">
        <v>116.13194444444444</v>
      </c>
      <c r="F4124" s="98">
        <f t="shared" si="461"/>
        <v>98.798111826876791</v>
      </c>
      <c r="G4124" s="98">
        <v>83420.268518518904</v>
      </c>
      <c r="H4124" s="98">
        <v>20.185199652777779</v>
      </c>
      <c r="I4124" s="98">
        <v>16123.194166666666</v>
      </c>
      <c r="J4124" s="98">
        <f t="shared" si="464"/>
        <v>95.94674479166666</v>
      </c>
      <c r="K4124" s="98">
        <v>0</v>
      </c>
      <c r="L4124" s="98">
        <f t="shared" si="465"/>
        <v>372.71845044592601</v>
      </c>
      <c r="M4124" s="98">
        <f t="shared" si="467"/>
        <v>374.89169401987965</v>
      </c>
      <c r="N4124" s="98">
        <v>9438.1622119140629</v>
      </c>
      <c r="O4124" s="98">
        <v>7206.9250000000002</v>
      </c>
      <c r="P4124" s="98">
        <v>395.8122222222222</v>
      </c>
      <c r="Q4124" s="98">
        <v>23.093771776296197</v>
      </c>
      <c r="R4124" s="98">
        <f t="shared" si="462"/>
        <v>20.722714801081299</v>
      </c>
      <c r="S4124" s="98">
        <f t="shared" si="466"/>
        <v>1385.6263065777719</v>
      </c>
      <c r="T4124" s="101">
        <v>12.753743491449471</v>
      </c>
    </row>
    <row r="4125" spans="2:20" x14ac:dyDescent="0.2">
      <c r="B4125" s="100">
        <v>43832.666666666664</v>
      </c>
      <c r="C4125" s="98">
        <v>12.138013463777542</v>
      </c>
      <c r="D4125" s="98">
        <f t="shared" si="463"/>
        <v>9.4949933054312705</v>
      </c>
      <c r="E4125" s="98">
        <v>86.030555555555551</v>
      </c>
      <c r="F4125" s="98">
        <f t="shared" ref="F4125:F4188" si="468">AVERAGE(E4102:E4125)</f>
        <v>97.557938215765674</v>
      </c>
      <c r="G4125" s="98">
        <v>90299.332456142103</v>
      </c>
      <c r="H4125" s="98">
        <v>20.308886718749999</v>
      </c>
      <c r="I4125" s="98">
        <v>17382.211388888889</v>
      </c>
      <c r="J4125" s="98">
        <f t="shared" si="464"/>
        <v>65.721668836805549</v>
      </c>
      <c r="K4125" s="98">
        <v>0</v>
      </c>
      <c r="L4125" s="98">
        <f t="shared" si="465"/>
        <v>376.42405475519598</v>
      </c>
      <c r="M4125" s="98">
        <f t="shared" si="467"/>
        <v>374.94803407603473</v>
      </c>
      <c r="N4125" s="98">
        <v>9317.3293823242184</v>
      </c>
      <c r="O4125" s="98">
        <v>7192.5283333333336</v>
      </c>
      <c r="P4125" s="98">
        <v>395.60555555555555</v>
      </c>
      <c r="Q4125" s="98">
        <v>19.181500800359579</v>
      </c>
      <c r="R4125" s="98">
        <f t="shared" ref="R4125:R4188" si="469">AVERAGE(Q4102:Q4125)</f>
        <v>20.657624744924856</v>
      </c>
      <c r="S4125" s="98">
        <f t="shared" si="466"/>
        <v>1150.8900480215748</v>
      </c>
      <c r="T4125" s="101">
        <v>12.48442150650947</v>
      </c>
    </row>
    <row r="4126" spans="2:20" x14ac:dyDescent="0.2">
      <c r="B4126" s="100">
        <v>43832.708333333336</v>
      </c>
      <c r="C4126" s="98">
        <v>11.346733064238602</v>
      </c>
      <c r="D4126" s="98">
        <f t="shared" si="463"/>
        <v>9.5243549505430654</v>
      </c>
      <c r="E4126" s="98">
        <v>132.87944444444443</v>
      </c>
      <c r="F4126" s="98">
        <f t="shared" si="468"/>
        <v>99.375591724536335</v>
      </c>
      <c r="G4126" s="98">
        <v>96090.884259266328</v>
      </c>
      <c r="H4126" s="98">
        <v>20.330523003472223</v>
      </c>
      <c r="I4126" s="98">
        <v>18641.576666666668</v>
      </c>
      <c r="J4126" s="98">
        <f t="shared" si="464"/>
        <v>112.54892144097221</v>
      </c>
      <c r="K4126" s="98">
        <v>0</v>
      </c>
      <c r="L4126" s="98">
        <f t="shared" si="465"/>
        <v>374.5920465822789</v>
      </c>
      <c r="M4126" s="98">
        <f t="shared" si="467"/>
        <v>374.9872722881255</v>
      </c>
      <c r="N4126" s="98">
        <v>8848.1753771972653</v>
      </c>
      <c r="O4126" s="98">
        <v>7196.6866666666665</v>
      </c>
      <c r="P4126" s="98">
        <v>396.12453703702323</v>
      </c>
      <c r="Q4126" s="98">
        <v>21.532490454744355</v>
      </c>
      <c r="R4126" s="98">
        <f t="shared" si="469"/>
        <v>20.646318631598941</v>
      </c>
      <c r="S4126" s="98">
        <f t="shared" si="466"/>
        <v>1291.9494272846614</v>
      </c>
      <c r="T4126" s="101">
        <v>12.135805336422184</v>
      </c>
    </row>
    <row r="4127" spans="2:20" x14ac:dyDescent="0.2">
      <c r="B4127" s="100">
        <v>43832.75</v>
      </c>
      <c r="C4127" s="98">
        <v>11.033634611483043</v>
      </c>
      <c r="D4127" s="98">
        <f t="shared" si="463"/>
        <v>9.5495320972943443</v>
      </c>
      <c r="E4127" s="98">
        <v>68.774861111111107</v>
      </c>
      <c r="F4127" s="98">
        <f t="shared" si="468"/>
        <v>97.857536168980786</v>
      </c>
      <c r="G4127" s="98">
        <v>102370.34863731556</v>
      </c>
      <c r="H4127" s="98">
        <v>22.592545572916666</v>
      </c>
      <c r="I4127" s="98">
        <v>19901.776457922391</v>
      </c>
      <c r="J4127" s="98">
        <f t="shared" si="464"/>
        <v>46.182315538194445</v>
      </c>
      <c r="K4127" s="98">
        <v>0</v>
      </c>
      <c r="L4127" s="98">
        <f t="shared" si="465"/>
        <v>373.27862188313571</v>
      </c>
      <c r="M4127" s="98">
        <f t="shared" si="467"/>
        <v>374.81616979694462</v>
      </c>
      <c r="N4127" s="98">
        <v>8713.6354036458342</v>
      </c>
      <c r="O4127" s="98">
        <v>7203.6216666666669</v>
      </c>
      <c r="P4127" s="98">
        <v>395.70033950617744</v>
      </c>
      <c r="Q4127" s="98">
        <v>22.421717623041737</v>
      </c>
      <c r="R4127" s="98">
        <f t="shared" si="469"/>
        <v>20.819821457142041</v>
      </c>
      <c r="S4127" s="98">
        <f t="shared" si="466"/>
        <v>1345.3030573825042</v>
      </c>
      <c r="T4127" s="101">
        <v>11.581194960319877</v>
      </c>
    </row>
    <row r="4128" spans="2:20" x14ac:dyDescent="0.2">
      <c r="B4128" s="100">
        <v>43832.791666666664</v>
      </c>
      <c r="C4128" s="98">
        <v>10.875080580136531</v>
      </c>
      <c r="D4128" s="98">
        <f t="shared" si="463"/>
        <v>9.5651913700735935</v>
      </c>
      <c r="E4128" s="98">
        <v>119.75138888888888</v>
      </c>
      <c r="F4128" s="98">
        <f t="shared" si="468"/>
        <v>98.373103298610417</v>
      </c>
      <c r="G4128" s="98">
        <v>108755.71111111112</v>
      </c>
      <c r="H4128" s="98">
        <v>22.816981336805554</v>
      </c>
      <c r="I4128" s="98">
        <v>21160.876111111113</v>
      </c>
      <c r="J4128" s="98">
        <f t="shared" si="464"/>
        <v>96.934407552083329</v>
      </c>
      <c r="K4128" s="98">
        <v>0</v>
      </c>
      <c r="L4128" s="98">
        <f t="shared" si="465"/>
        <v>377.05645988049605</v>
      </c>
      <c r="M4128" s="98">
        <f t="shared" si="467"/>
        <v>374.99089491900958</v>
      </c>
      <c r="N4128" s="98">
        <v>8607.0521936035148</v>
      </c>
      <c r="O4128" s="98">
        <v>7224.520833333333</v>
      </c>
      <c r="P4128" s="98">
        <v>395.79814814812607</v>
      </c>
      <c r="Q4128" s="98">
        <v>18.741688267630007</v>
      </c>
      <c r="R4128" s="98">
        <f t="shared" si="469"/>
        <v>20.634647839707082</v>
      </c>
      <c r="S4128" s="98">
        <f t="shared" si="466"/>
        <v>1124.5012960578003</v>
      </c>
      <c r="T4128" s="101">
        <v>11.472865901421368</v>
      </c>
    </row>
    <row r="4129" spans="2:20" x14ac:dyDescent="0.2">
      <c r="B4129" s="100">
        <v>43832.833333333336</v>
      </c>
      <c r="C4129" s="98">
        <v>11.168127232922448</v>
      </c>
      <c r="D4129" s="98">
        <f t="shared" si="463"/>
        <v>9.5931606039639679</v>
      </c>
      <c r="E4129" s="98">
        <v>92.771319444444444</v>
      </c>
      <c r="F4129" s="98">
        <f t="shared" si="468"/>
        <v>98.674257812499306</v>
      </c>
      <c r="G4129" s="98">
        <v>114175.00220021672</v>
      </c>
      <c r="H4129" s="98">
        <v>20.181380208333334</v>
      </c>
      <c r="I4129" s="98">
        <v>22415.619124999619</v>
      </c>
      <c r="J4129" s="98">
        <f t="shared" si="464"/>
        <v>72.589939236111107</v>
      </c>
      <c r="K4129" s="98">
        <v>0</v>
      </c>
      <c r="L4129" s="98">
        <f t="shared" si="465"/>
        <v>379.69021462527206</v>
      </c>
      <c r="M4129" s="98">
        <f t="shared" si="467"/>
        <v>375.14288759372454</v>
      </c>
      <c r="N4129" s="98">
        <v>8774.5400545247394</v>
      </c>
      <c r="O4129" s="98">
        <v>7205.38</v>
      </c>
      <c r="P4129" s="98">
        <v>395.2811111111111</v>
      </c>
      <c r="Q4129" s="98">
        <v>15.590896485839039</v>
      </c>
      <c r="R4129" s="98">
        <f t="shared" si="469"/>
        <v>20.475405936597998</v>
      </c>
      <c r="S4129" s="98">
        <f t="shared" si="466"/>
        <v>935.45378915034235</v>
      </c>
      <c r="T4129" s="101">
        <v>11.553481606642405</v>
      </c>
    </row>
    <row r="4130" spans="2:20" x14ac:dyDescent="0.2">
      <c r="B4130" s="100">
        <v>43832.875</v>
      </c>
      <c r="C4130" s="98">
        <v>11.204251189231872</v>
      </c>
      <c r="D4130" s="98">
        <f t="shared" si="463"/>
        <v>9.6263750520215581</v>
      </c>
      <c r="E4130" s="98">
        <v>103.51055555555556</v>
      </c>
      <c r="F4130" s="98">
        <f t="shared" si="468"/>
        <v>97.620577256943761</v>
      </c>
      <c r="G4130" s="98">
        <v>121123.11818181806</v>
      </c>
      <c r="H4130" s="98">
        <v>20.268739149305556</v>
      </c>
      <c r="I4130" s="98">
        <v>23672.859144444406</v>
      </c>
      <c r="J4130" s="98">
        <f t="shared" si="464"/>
        <v>83.241816406249995</v>
      </c>
      <c r="K4130" s="98">
        <v>0</v>
      </c>
      <c r="L4130" s="98">
        <f t="shared" si="465"/>
        <v>377.64964048306143</v>
      </c>
      <c r="M4130" s="98">
        <f t="shared" si="467"/>
        <v>375.24734988414065</v>
      </c>
      <c r="N4130" s="98">
        <v>8712.2972172037753</v>
      </c>
      <c r="O4130" s="98">
        <v>7205.1916666666666</v>
      </c>
      <c r="P4130" s="98">
        <v>395.4157469135771</v>
      </c>
      <c r="Q4130" s="98">
        <v>17.766106430515649</v>
      </c>
      <c r="R4130" s="98">
        <f t="shared" si="469"/>
        <v>20.358923262951304</v>
      </c>
      <c r="S4130" s="98">
        <f t="shared" si="466"/>
        <v>1065.9663858309389</v>
      </c>
      <c r="T4130" s="101">
        <v>11.619694926523467</v>
      </c>
    </row>
    <row r="4131" spans="2:20" x14ac:dyDescent="0.2">
      <c r="B4131" s="100">
        <v>43832.916666666664</v>
      </c>
      <c r="C4131" s="98">
        <v>10.657980984228974</v>
      </c>
      <c r="D4131" s="98">
        <f t="shared" si="463"/>
        <v>9.6455589047309331</v>
      </c>
      <c r="E4131" s="98">
        <v>108.86444444444444</v>
      </c>
      <c r="F4131" s="98">
        <f t="shared" si="468"/>
        <v>99.376995081017824</v>
      </c>
      <c r="G4131" s="98">
        <v>126235.23055555555</v>
      </c>
      <c r="H4131" s="98">
        <v>20.136838107638887</v>
      </c>
      <c r="I4131" s="98">
        <v>24930.155833333334</v>
      </c>
      <c r="J4131" s="98">
        <f t="shared" si="464"/>
        <v>88.727606336805565</v>
      </c>
      <c r="K4131" s="98">
        <v>0</v>
      </c>
      <c r="L4131" s="98">
        <f t="shared" si="465"/>
        <v>376.85032469178174</v>
      </c>
      <c r="M4131" s="98">
        <f t="shared" si="467"/>
        <v>375.37852104867761</v>
      </c>
      <c r="N4131" s="98">
        <v>8493.3803694661456</v>
      </c>
      <c r="O4131" s="98">
        <v>7191.7041666666664</v>
      </c>
      <c r="P4131" s="98">
        <v>395.73373456786902</v>
      </c>
      <c r="Q4131" s="98">
        <v>18.883409876087292</v>
      </c>
      <c r="R4131" s="98">
        <f t="shared" si="469"/>
        <v>20.231091347384186</v>
      </c>
      <c r="S4131" s="98">
        <f t="shared" si="466"/>
        <v>1133.0045925652375</v>
      </c>
      <c r="T4131" s="101">
        <v>11.396230037534325</v>
      </c>
    </row>
    <row r="4132" spans="2:20" x14ac:dyDescent="0.2">
      <c r="B4132" s="100">
        <v>43832.958333333336</v>
      </c>
      <c r="C4132" s="98">
        <v>10.276504830148381</v>
      </c>
      <c r="D4132" s="98">
        <f t="shared" si="463"/>
        <v>9.6631377526867031</v>
      </c>
      <c r="E4132" s="98">
        <v>84.167129629651711</v>
      </c>
      <c r="F4132" s="98">
        <f t="shared" si="468"/>
        <v>98.041458815586637</v>
      </c>
      <c r="G4132" s="98">
        <v>132811.46407103699</v>
      </c>
      <c r="H4132" s="98">
        <v>19.94189453125</v>
      </c>
      <c r="I4132" s="98">
        <v>26174.913888888888</v>
      </c>
      <c r="J4132" s="98">
        <f t="shared" si="464"/>
        <v>64.225235098401711</v>
      </c>
      <c r="K4132" s="98">
        <v>0</v>
      </c>
      <c r="L4132" s="98">
        <f t="shared" si="465"/>
        <v>379.59128783786878</v>
      </c>
      <c r="M4132" s="98">
        <f t="shared" si="467"/>
        <v>375.48415826417664</v>
      </c>
      <c r="N4132" s="98">
        <v>8289.2556604003912</v>
      </c>
      <c r="O4132" s="98">
        <v>7187.1949999999997</v>
      </c>
      <c r="P4132" s="98">
        <v>395.76175925923718</v>
      </c>
      <c r="Q4132" s="98">
        <v>16.170471421368418</v>
      </c>
      <c r="R4132" s="98">
        <f t="shared" si="469"/>
        <v>20.14040783558816</v>
      </c>
      <c r="S4132" s="98">
        <f t="shared" si="466"/>
        <v>970.22828528210516</v>
      </c>
      <c r="T4132" s="101">
        <v>11.06766865780134</v>
      </c>
    </row>
    <row r="4133" spans="2:20" x14ac:dyDescent="0.2">
      <c r="B4133" s="100">
        <v>43833</v>
      </c>
      <c r="C4133" s="98">
        <v>9.9481664575201769</v>
      </c>
      <c r="D4133" s="98">
        <f t="shared" si="463"/>
        <v>9.6874096073150877</v>
      </c>
      <c r="E4133" s="98">
        <v>127.61435185187393</v>
      </c>
      <c r="F4133" s="98">
        <f t="shared" si="468"/>
        <v>99.706352237655452</v>
      </c>
      <c r="G4133" s="98">
        <v>138471.26597222223</v>
      </c>
      <c r="H4133" s="98">
        <v>19.832291666666666</v>
      </c>
      <c r="I4133" s="98">
        <v>27411.103333333333</v>
      </c>
      <c r="J4133" s="98">
        <f t="shared" si="464"/>
        <v>107.78206018520727</v>
      </c>
      <c r="K4133" s="98">
        <v>0</v>
      </c>
      <c r="L4133" s="98">
        <f t="shared" si="465"/>
        <v>377.65117290996426</v>
      </c>
      <c r="M4133" s="98">
        <f t="shared" si="467"/>
        <v>375.66742341812943</v>
      </c>
      <c r="N4133" s="98">
        <v>8048.6388212076827</v>
      </c>
      <c r="O4133" s="98">
        <v>7181.7158333333336</v>
      </c>
      <c r="P4133" s="98">
        <v>395.42527777777775</v>
      </c>
      <c r="Q4133" s="98">
        <v>17.774104867813488</v>
      </c>
      <c r="R4133" s="98">
        <f t="shared" si="469"/>
        <v>19.950792372993149</v>
      </c>
      <c r="S4133" s="98">
        <f t="shared" si="466"/>
        <v>1066.4462920688093</v>
      </c>
      <c r="T4133" s="101">
        <v>10.800740343045973</v>
      </c>
    </row>
    <row r="4134" spans="2:20" x14ac:dyDescent="0.2">
      <c r="B4134" s="100">
        <v>43833.041666666664</v>
      </c>
      <c r="C4134" s="98">
        <v>9.1017414198981399</v>
      </c>
      <c r="D4134" s="98">
        <f t="shared" si="463"/>
        <v>9.7064062260583839</v>
      </c>
      <c r="E4134" s="98">
        <v>68.072222222222223</v>
      </c>
      <c r="F4134" s="98">
        <f t="shared" si="468"/>
        <v>98.151528742285095</v>
      </c>
      <c r="G4134" s="98">
        <v>3555.7444444444445</v>
      </c>
      <c r="H4134" s="98">
        <v>20.944520399305556</v>
      </c>
      <c r="I4134" s="98">
        <v>867.07222222222219</v>
      </c>
      <c r="J4134" s="98">
        <f t="shared" si="464"/>
        <v>47.127701822916663</v>
      </c>
      <c r="K4134" s="98">
        <v>0</v>
      </c>
      <c r="L4134" s="98">
        <f t="shared" si="465"/>
        <v>379.14057656704551</v>
      </c>
      <c r="M4134" s="98">
        <f t="shared" si="467"/>
        <v>375.7221329456907</v>
      </c>
      <c r="N4134" s="98">
        <v>7375.9749357096352</v>
      </c>
      <c r="O4134" s="98">
        <v>7189.1691666666666</v>
      </c>
      <c r="P4134" s="98">
        <v>395.7</v>
      </c>
      <c r="Q4134" s="98">
        <v>16.559423432954482</v>
      </c>
      <c r="R4134" s="98">
        <f t="shared" si="469"/>
        <v>19.901175438024399</v>
      </c>
      <c r="S4134" s="98">
        <f t="shared" si="466"/>
        <v>993.56540597726894</v>
      </c>
      <c r="T4134" s="101">
        <v>10.040475456357623</v>
      </c>
    </row>
    <row r="4135" spans="2:20" x14ac:dyDescent="0.2">
      <c r="B4135" s="100">
        <v>43833.083333333336</v>
      </c>
      <c r="C4135" s="98">
        <v>7.5442487205101898</v>
      </c>
      <c r="D4135" s="98">
        <f t="shared" si="463"/>
        <v>9.7104804511075766</v>
      </c>
      <c r="E4135" s="98">
        <v>118.81722222222223</v>
      </c>
      <c r="F4135" s="98">
        <f t="shared" si="468"/>
        <v>98.54824170524806</v>
      </c>
      <c r="G4135" s="98">
        <v>7926.5138888888887</v>
      </c>
      <c r="H4135" s="98">
        <v>23.043164062500001</v>
      </c>
      <c r="I4135" s="98">
        <v>1909.9557304525376</v>
      </c>
      <c r="J4135" s="98">
        <f t="shared" si="464"/>
        <v>95.77405815972223</v>
      </c>
      <c r="K4135" s="98">
        <v>0</v>
      </c>
      <c r="L4135" s="98">
        <f t="shared" si="465"/>
        <v>377.82163029781645</v>
      </c>
      <c r="M4135" s="98">
        <f t="shared" si="467"/>
        <v>375.90756636330838</v>
      </c>
      <c r="N4135" s="98">
        <v>6397.4495312500003</v>
      </c>
      <c r="O4135" s="98">
        <v>7185.9975000000004</v>
      </c>
      <c r="P4135" s="98">
        <v>395.65185185186567</v>
      </c>
      <c r="Q4135" s="98">
        <v>17.830221554049189</v>
      </c>
      <c r="R4135" s="98">
        <f t="shared" si="469"/>
        <v>19.714430292012263</v>
      </c>
      <c r="S4135" s="98">
        <f t="shared" si="466"/>
        <v>1069.8132932429512</v>
      </c>
      <c r="T4135" s="101">
        <v>8.644321996579464</v>
      </c>
    </row>
    <row r="4136" spans="2:20" x14ac:dyDescent="0.2">
      <c r="B4136" s="100">
        <v>43833.125</v>
      </c>
      <c r="C4136" s="98">
        <v>6.5450346676508584</v>
      </c>
      <c r="D4136" s="98">
        <f t="shared" si="463"/>
        <v>9.7154231846574248</v>
      </c>
      <c r="E4136" s="98">
        <v>91.85</v>
      </c>
      <c r="F4136" s="98">
        <f t="shared" si="468"/>
        <v>99.085672260803619</v>
      </c>
      <c r="G4136" s="98">
        <v>13353.344047614733</v>
      </c>
      <c r="H4136" s="98">
        <v>19.502604166666668</v>
      </c>
      <c r="I4136" s="98">
        <v>3126.7276648148727</v>
      </c>
      <c r="J4136" s="98">
        <f t="shared" si="464"/>
        <v>72.347395833333323</v>
      </c>
      <c r="K4136" s="98">
        <v>0</v>
      </c>
      <c r="L4136" s="98">
        <f t="shared" si="465"/>
        <v>375.06300222886773</v>
      </c>
      <c r="M4136" s="98">
        <f t="shared" si="467"/>
        <v>375.87536715741777</v>
      </c>
      <c r="N4136" s="98">
        <v>5703.3388578287759</v>
      </c>
      <c r="O4136" s="98">
        <v>7215.9283333333333</v>
      </c>
      <c r="P4136" s="98">
        <v>395.54944444444442</v>
      </c>
      <c r="Q4136" s="98">
        <v>20.486442215576666</v>
      </c>
      <c r="R4136" s="98">
        <f t="shared" si="469"/>
        <v>19.756962574034709</v>
      </c>
      <c r="S4136" s="98">
        <f t="shared" si="466"/>
        <v>1229.1865329345999</v>
      </c>
      <c r="T4136" s="101">
        <v>7.4725432771496063</v>
      </c>
    </row>
    <row r="4137" spans="2:20" x14ac:dyDescent="0.2">
      <c r="B4137" s="100">
        <v>43833.166666666664</v>
      </c>
      <c r="C4137" s="98">
        <v>5.8966947055295007</v>
      </c>
      <c r="D4137" s="98">
        <f t="shared" si="463"/>
        <v>9.7190805444263848</v>
      </c>
      <c r="E4137" s="98">
        <v>107.14027777777778</v>
      </c>
      <c r="F4137" s="98">
        <f t="shared" si="468"/>
        <v>98.599838927470273</v>
      </c>
      <c r="G4137" s="98">
        <v>20381.65486111111</v>
      </c>
      <c r="H4137" s="98">
        <v>19.584646267361112</v>
      </c>
      <c r="I4137" s="98">
        <v>4341.4197685183581</v>
      </c>
      <c r="J4137" s="98">
        <f t="shared" si="464"/>
        <v>87.555631510416674</v>
      </c>
      <c r="K4137" s="98">
        <v>0</v>
      </c>
      <c r="L4137" s="98">
        <f t="shared" si="465"/>
        <v>378.92465832159337</v>
      </c>
      <c r="M4137" s="98">
        <f t="shared" si="467"/>
        <v>375.97952375970044</v>
      </c>
      <c r="N4137" s="98">
        <v>5254.8360111490883</v>
      </c>
      <c r="O4137" s="98">
        <v>7179.9883333333337</v>
      </c>
      <c r="P4137" s="98">
        <v>395.7456172839552</v>
      </c>
      <c r="Q4137" s="98">
        <v>16.820958962361846</v>
      </c>
      <c r="R4137" s="98">
        <f t="shared" si="469"/>
        <v>19.657943574633112</v>
      </c>
      <c r="S4137" s="98">
        <f t="shared" si="466"/>
        <v>1009.2575377417107</v>
      </c>
      <c r="T4137" s="101">
        <v>6.6792233046335685</v>
      </c>
    </row>
    <row r="4138" spans="2:20" x14ac:dyDescent="0.2">
      <c r="B4138" s="100">
        <v>43833.208333333336</v>
      </c>
      <c r="C4138" s="98">
        <v>5.3363067204872561</v>
      </c>
      <c r="D4138" s="98">
        <f t="shared" si="463"/>
        <v>9.7155653605266412</v>
      </c>
      <c r="E4138" s="98">
        <v>112.57250000000001</v>
      </c>
      <c r="F4138" s="98">
        <f t="shared" si="468"/>
        <v>100.45461323302584</v>
      </c>
      <c r="G4138" s="98">
        <v>25721.518037037287</v>
      </c>
      <c r="H4138" s="98">
        <v>19.591189236111113</v>
      </c>
      <c r="I4138" s="98">
        <v>5562.2737407407658</v>
      </c>
      <c r="J4138" s="98">
        <f t="shared" si="464"/>
        <v>92.981310763888899</v>
      </c>
      <c r="K4138" s="98">
        <v>0</v>
      </c>
      <c r="L4138" s="98">
        <f t="shared" si="465"/>
        <v>375.98385969213382</v>
      </c>
      <c r="M4138" s="98">
        <f t="shared" si="467"/>
        <v>376.13578471511624</v>
      </c>
      <c r="N4138" s="98">
        <v>4967.3110249837237</v>
      </c>
      <c r="O4138" s="98">
        <v>7180.1766666666663</v>
      </c>
      <c r="P4138" s="98">
        <v>395.33972222222224</v>
      </c>
      <c r="Q4138" s="98">
        <v>19.355862530088441</v>
      </c>
      <c r="R4138" s="98">
        <f t="shared" si="469"/>
        <v>19.504441106870679</v>
      </c>
      <c r="S4138" s="98">
        <f t="shared" si="466"/>
        <v>1161.3517518053065</v>
      </c>
      <c r="T4138" s="101">
        <v>6.1783006656864501</v>
      </c>
    </row>
    <row r="4139" spans="2:20" x14ac:dyDescent="0.2">
      <c r="B4139" s="100">
        <v>43833.25</v>
      </c>
      <c r="C4139" s="98">
        <v>5.1839166368378535</v>
      </c>
      <c r="D4139" s="98">
        <f t="shared" si="463"/>
        <v>9.7137350935919233</v>
      </c>
      <c r="E4139" s="98">
        <v>89.764583333333334</v>
      </c>
      <c r="F4139" s="98">
        <f t="shared" si="468"/>
        <v>99.337419945988799</v>
      </c>
      <c r="G4139" s="98">
        <v>32749.180555555555</v>
      </c>
      <c r="H4139" s="98">
        <v>19.648578559027779</v>
      </c>
      <c r="I4139" s="98">
        <v>6783.9772222222218</v>
      </c>
      <c r="J4139" s="98">
        <f t="shared" si="464"/>
        <v>70.116004774305551</v>
      </c>
      <c r="K4139" s="98">
        <v>0</v>
      </c>
      <c r="L4139" s="98">
        <f t="shared" si="465"/>
        <v>382.54614153321006</v>
      </c>
      <c r="M4139" s="98">
        <f t="shared" si="467"/>
        <v>376.37186388062145</v>
      </c>
      <c r="N4139" s="98">
        <v>4833.0241947428385</v>
      </c>
      <c r="O4139" s="98">
        <v>7167.1016666666665</v>
      </c>
      <c r="P4139" s="98">
        <v>395.85739197530268</v>
      </c>
      <c r="Q4139" s="98">
        <v>13.311250442092618</v>
      </c>
      <c r="R4139" s="98">
        <f t="shared" si="469"/>
        <v>19.274079652900163</v>
      </c>
      <c r="S4139" s="98">
        <f t="shared" si="466"/>
        <v>798.67502652555709</v>
      </c>
      <c r="T4139" s="101">
        <v>5.9455491044408539</v>
      </c>
    </row>
    <row r="4140" spans="2:20" x14ac:dyDescent="0.2">
      <c r="B4140" s="100">
        <v>43833.291666666664</v>
      </c>
      <c r="C4140" s="98">
        <v>5.343698122477055</v>
      </c>
      <c r="D4140" s="98">
        <f t="shared" si="463"/>
        <v>9.7141685809643086</v>
      </c>
      <c r="E4140" s="98">
        <v>138.52157407407958</v>
      </c>
      <c r="F4140" s="98">
        <f t="shared" si="468"/>
        <v>101.51484664351989</v>
      </c>
      <c r="G4140" s="98">
        <v>38548.840777781807</v>
      </c>
      <c r="H4140" s="98">
        <v>19.417100694444443</v>
      </c>
      <c r="I4140" s="98">
        <v>8001.4986111111111</v>
      </c>
      <c r="J4140" s="98">
        <f t="shared" si="464"/>
        <v>119.10447337963514</v>
      </c>
      <c r="K4140" s="98">
        <v>0</v>
      </c>
      <c r="L4140" s="98">
        <f t="shared" si="465"/>
        <v>372.83829313822298</v>
      </c>
      <c r="M4140" s="98">
        <f t="shared" si="467"/>
        <v>376.3304696225141</v>
      </c>
      <c r="N4140" s="98">
        <v>4906.0085107421874</v>
      </c>
      <c r="O4140" s="98">
        <v>7171.7641666666668</v>
      </c>
      <c r="P4140" s="98">
        <v>394.92287037036488</v>
      </c>
      <c r="Q4140" s="98">
        <v>22.084577232141875</v>
      </c>
      <c r="R4140" s="98">
        <f t="shared" si="469"/>
        <v>19.285456935698782</v>
      </c>
      <c r="S4140" s="98">
        <f t="shared" si="466"/>
        <v>1325.0746339285124</v>
      </c>
      <c r="T4140" s="101">
        <v>5.9859067580306311</v>
      </c>
    </row>
    <row r="4141" spans="2:20" x14ac:dyDescent="0.2">
      <c r="B4141" s="100">
        <v>43833.333333333336</v>
      </c>
      <c r="C4141" s="98">
        <v>6.3191611267177441</v>
      </c>
      <c r="D4141" s="98">
        <f t="shared" si="463"/>
        <v>9.7136057064559971</v>
      </c>
      <c r="E4141" s="98">
        <v>50.46736111111111</v>
      </c>
      <c r="F4141" s="98">
        <f t="shared" si="468"/>
        <v>99.176308449075592</v>
      </c>
      <c r="G4141" s="98">
        <v>44687.882870370544</v>
      </c>
      <c r="H4141" s="98">
        <v>19.680815972222224</v>
      </c>
      <c r="I4141" s="98">
        <v>9206.5464854353504</v>
      </c>
      <c r="J4141" s="98">
        <f t="shared" si="464"/>
        <v>30.786545138888886</v>
      </c>
      <c r="K4141" s="98">
        <v>0</v>
      </c>
      <c r="L4141" s="98">
        <f t="shared" si="465"/>
        <v>373.51045515564994</v>
      </c>
      <c r="M4141" s="98">
        <f t="shared" si="467"/>
        <v>376.34682932996566</v>
      </c>
      <c r="N4141" s="98">
        <v>5575.2184464518232</v>
      </c>
      <c r="O4141" s="98">
        <v>7183.1374999999998</v>
      </c>
      <c r="P4141" s="98">
        <v>395.39435185187392</v>
      </c>
      <c r="Q4141" s="98">
        <v>21.883896696223982</v>
      </c>
      <c r="R4141" s="98">
        <f t="shared" si="469"/>
        <v>19.244470170636379</v>
      </c>
      <c r="S4141" s="98">
        <f t="shared" si="466"/>
        <v>1313.0338017734389</v>
      </c>
      <c r="T4141" s="101">
        <v>6.5235710564102432</v>
      </c>
    </row>
    <row r="4142" spans="2:20" x14ac:dyDescent="0.2">
      <c r="B4142" s="100">
        <v>43833.375</v>
      </c>
      <c r="C4142" s="98">
        <v>8.3894046636729041</v>
      </c>
      <c r="D4142" s="98">
        <f t="shared" si="463"/>
        <v>9.7138974531652327</v>
      </c>
      <c r="E4142" s="98">
        <v>123.65426954731345</v>
      </c>
      <c r="F4142" s="98">
        <f t="shared" si="468"/>
        <v>99.411150698732172</v>
      </c>
      <c r="G4142" s="98">
        <v>49534.959629631441</v>
      </c>
      <c r="H4142" s="98">
        <v>23.267057291666667</v>
      </c>
      <c r="I4142" s="98">
        <v>10418.122912457817</v>
      </c>
      <c r="J4142" s="98">
        <f t="shared" si="464"/>
        <v>100.38721225564677</v>
      </c>
      <c r="K4142" s="98">
        <v>0</v>
      </c>
      <c r="L4142" s="98">
        <f t="shared" si="465"/>
        <v>370.22655036777047</v>
      </c>
      <c r="M4142" s="98">
        <f t="shared" si="467"/>
        <v>376.08561596977114</v>
      </c>
      <c r="N4142" s="98">
        <v>6788.5920638020834</v>
      </c>
      <c r="O4142" s="98">
        <v>7181.2016666666668</v>
      </c>
      <c r="P4142" s="98">
        <v>395.50388888888887</v>
      </c>
      <c r="Q4142" s="98">
        <v>25.277338521118381</v>
      </c>
      <c r="R4142" s="98">
        <f t="shared" si="469"/>
        <v>19.487459936866042</v>
      </c>
      <c r="S4142" s="98">
        <f t="shared" si="466"/>
        <v>1516.6403112671028</v>
      </c>
      <c r="T4142" s="101">
        <v>8.0265363150835043</v>
      </c>
    </row>
    <row r="4143" spans="2:20" x14ac:dyDescent="0.2">
      <c r="B4143" s="100">
        <v>43833.416666666664</v>
      </c>
      <c r="C4143" s="98">
        <v>11.50357493877411</v>
      </c>
      <c r="D4143" s="98">
        <f t="shared" si="463"/>
        <v>9.7266793137900773</v>
      </c>
      <c r="E4143" s="98">
        <v>84.762500000000003</v>
      </c>
      <c r="F4143" s="98">
        <f t="shared" si="468"/>
        <v>99.989391439472911</v>
      </c>
      <c r="G4143" s="98">
        <v>56001.622327043609</v>
      </c>
      <c r="H4143" s="98">
        <v>20.01261935763889</v>
      </c>
      <c r="I4143" s="98">
        <v>11627.538774075028</v>
      </c>
      <c r="J4143" s="98">
        <f t="shared" si="464"/>
        <v>64.74988064236112</v>
      </c>
      <c r="K4143" s="98">
        <v>0</v>
      </c>
      <c r="L4143" s="98">
        <f t="shared" si="465"/>
        <v>377.47790900921245</v>
      </c>
      <c r="M4143" s="98">
        <f t="shared" si="467"/>
        <v>376.22463774501199</v>
      </c>
      <c r="N4143" s="98">
        <v>8912.6967305501294</v>
      </c>
      <c r="O4143" s="98">
        <v>7186.4508333333333</v>
      </c>
      <c r="P4143" s="98">
        <v>395.80680555555557</v>
      </c>
      <c r="Q4143" s="98">
        <v>18.328896546343135</v>
      </c>
      <c r="R4143" s="98">
        <f t="shared" si="469"/>
        <v>19.363505677053482</v>
      </c>
      <c r="S4143" s="98">
        <f t="shared" si="466"/>
        <v>1099.7337927805881</v>
      </c>
      <c r="T4143" s="101">
        <v>10.765322337112803</v>
      </c>
    </row>
    <row r="4144" spans="2:20" x14ac:dyDescent="0.2">
      <c r="B4144" s="100">
        <v>43833.458333333336</v>
      </c>
      <c r="C4144" s="98">
        <v>12.858725043723826</v>
      </c>
      <c r="D4144" s="98">
        <f t="shared" si="463"/>
        <v>9.7311825955711644</v>
      </c>
      <c r="E4144" s="98">
        <v>119.77708333333334</v>
      </c>
      <c r="F4144" s="98">
        <f t="shared" si="468"/>
        <v>102.52013796725068</v>
      </c>
      <c r="G4144" s="98">
        <v>61874.229629626803</v>
      </c>
      <c r="H4144" s="98">
        <v>19.447287326388889</v>
      </c>
      <c r="I4144" s="98">
        <v>12838.514692592224</v>
      </c>
      <c r="J4144" s="98">
        <f t="shared" si="464"/>
        <v>100.32979600694445</v>
      </c>
      <c r="K4144" s="98">
        <v>0</v>
      </c>
      <c r="L4144" s="98">
        <f t="shared" si="465"/>
        <v>376.30051270145714</v>
      </c>
      <c r="M4144" s="98">
        <f t="shared" si="467"/>
        <v>376.29873090253733</v>
      </c>
      <c r="N4144" s="98">
        <v>9708.4718920898431</v>
      </c>
      <c r="O4144" s="98">
        <v>7185.8050000000003</v>
      </c>
      <c r="P4144" s="98">
        <v>395.64942129630595</v>
      </c>
      <c r="Q4144" s="98">
        <v>19.348908594848794</v>
      </c>
      <c r="R4144" s="98">
        <f t="shared" si="469"/>
        <v>19.303456693911311</v>
      </c>
      <c r="S4144" s="98">
        <f t="shared" si="466"/>
        <v>1160.9345156909276</v>
      </c>
      <c r="T4144" s="101">
        <v>12.675277115576383</v>
      </c>
    </row>
    <row r="4145" spans="2:20" x14ac:dyDescent="0.2">
      <c r="B4145" s="100">
        <v>43833.5</v>
      </c>
      <c r="C4145" s="98">
        <v>13.051830670814962</v>
      </c>
      <c r="D4145" s="98">
        <f t="shared" si="463"/>
        <v>9.7335706602705585</v>
      </c>
      <c r="E4145" s="98">
        <v>69.230277777777772</v>
      </c>
      <c r="F4145" s="98">
        <f t="shared" si="468"/>
        <v>100.40014954132475</v>
      </c>
      <c r="G4145" s="98">
        <v>67621.112962962725</v>
      </c>
      <c r="H4145" s="98">
        <v>19.361317274305556</v>
      </c>
      <c r="I4145" s="98">
        <v>14046.733244444464</v>
      </c>
      <c r="J4145" s="98">
        <f t="shared" si="464"/>
        <v>49.868960503472216</v>
      </c>
      <c r="K4145" s="98">
        <v>0</v>
      </c>
      <c r="L4145" s="98">
        <f t="shared" si="465"/>
        <v>373.40224513608962</v>
      </c>
      <c r="M4145" s="98">
        <f t="shared" si="467"/>
        <v>376.12707517283906</v>
      </c>
      <c r="N4145" s="98">
        <v>9877.5148966471352</v>
      </c>
      <c r="O4145" s="98">
        <v>7198.0891666666666</v>
      </c>
      <c r="P4145" s="98">
        <v>396.07030864192382</v>
      </c>
      <c r="Q4145" s="98">
        <v>22.668063505834176</v>
      </c>
      <c r="R4145" s="98">
        <f t="shared" si="469"/>
        <v>19.498785263113476</v>
      </c>
      <c r="S4145" s="98">
        <f t="shared" si="466"/>
        <v>1360.0838103500505</v>
      </c>
      <c r="T4145" s="101">
        <v>13.099857257903642</v>
      </c>
    </row>
    <row r="4146" spans="2:20" x14ac:dyDescent="0.2">
      <c r="B4146" s="100">
        <v>43833.541666666664</v>
      </c>
      <c r="C4146" s="98">
        <v>13.116418877648604</v>
      </c>
      <c r="D4146" s="98">
        <f t="shared" si="463"/>
        <v>9.7436765001673162</v>
      </c>
      <c r="E4146" s="98">
        <v>115.37833333333333</v>
      </c>
      <c r="F4146" s="98">
        <f t="shared" si="468"/>
        <v>101.37563565243586</v>
      </c>
      <c r="G4146" s="98">
        <v>74088.7</v>
      </c>
      <c r="H4146" s="98">
        <v>19.453797743055556</v>
      </c>
      <c r="I4146" s="98">
        <v>15256.526666666667</v>
      </c>
      <c r="J4146" s="98">
        <f t="shared" si="464"/>
        <v>95.92453559027777</v>
      </c>
      <c r="K4146" s="98">
        <v>0</v>
      </c>
      <c r="L4146" s="98">
        <f t="shared" si="465"/>
        <v>372.93710133332348</v>
      </c>
      <c r="M4146" s="98">
        <f t="shared" si="467"/>
        <v>376.0183284645384</v>
      </c>
      <c r="N4146" s="98">
        <v>10027.498077799479</v>
      </c>
      <c r="O4146" s="98">
        <v>7198.4716666666664</v>
      </c>
      <c r="P4146" s="98">
        <v>395.70848765429525</v>
      </c>
      <c r="Q4146" s="98">
        <v>22.771386320971779</v>
      </c>
      <c r="R4146" s="98">
        <f t="shared" si="469"/>
        <v>19.6159532355591</v>
      </c>
      <c r="S4146" s="98">
        <f t="shared" si="466"/>
        <v>1366.2831792583067</v>
      </c>
      <c r="T4146" s="101">
        <v>13.561688071319109</v>
      </c>
    </row>
    <row r="4147" spans="2:20" x14ac:dyDescent="0.2">
      <c r="B4147" s="100">
        <v>43833.583333333336</v>
      </c>
      <c r="C4147" s="98">
        <v>12.851045990047375</v>
      </c>
      <c r="D4147" s="98">
        <f t="shared" si="463"/>
        <v>9.7503072470611318</v>
      </c>
      <c r="E4147" s="98">
        <v>98.59067460319234</v>
      </c>
      <c r="F4147" s="98">
        <f t="shared" si="468"/>
        <v>101.21228644608796</v>
      </c>
      <c r="G4147" s="98">
        <v>79257.906111111108</v>
      </c>
      <c r="H4147" s="98">
        <v>19.299023437500001</v>
      </c>
      <c r="I4147" s="98">
        <v>16463.644722222223</v>
      </c>
      <c r="J4147" s="98">
        <f t="shared" si="464"/>
        <v>79.291651165692343</v>
      </c>
      <c r="K4147" s="98">
        <v>0</v>
      </c>
      <c r="L4147" s="98">
        <f t="shared" si="465"/>
        <v>372.79354772702271</v>
      </c>
      <c r="M4147" s="98">
        <f t="shared" si="467"/>
        <v>376.01953155434984</v>
      </c>
      <c r="N4147" s="98">
        <v>9730.3165942382821</v>
      </c>
      <c r="O4147" s="98">
        <v>7186.3183333333336</v>
      </c>
      <c r="P4147" s="98">
        <v>395.82583333333332</v>
      </c>
      <c r="Q4147" s="98">
        <v>23.032285606310598</v>
      </c>
      <c r="R4147" s="98">
        <f t="shared" si="469"/>
        <v>19.62148625685882</v>
      </c>
      <c r="S4147" s="98">
        <f t="shared" si="466"/>
        <v>1381.9371363786358</v>
      </c>
      <c r="T4147" s="101">
        <v>13.132007937784818</v>
      </c>
    </row>
    <row r="4148" spans="2:20" x14ac:dyDescent="0.2">
      <c r="B4148" s="100">
        <v>43833.625</v>
      </c>
      <c r="C4148" s="98">
        <v>12.029491118274551</v>
      </c>
      <c r="D4148" s="98">
        <f t="shared" ref="D4148:D4211" si="470">AVERAGE(C4125:C4148)</f>
        <v>9.7383244098646866</v>
      </c>
      <c r="E4148" s="98">
        <v>88.30083333333333</v>
      </c>
      <c r="F4148" s="98">
        <f t="shared" si="468"/>
        <v>100.05265681645834</v>
      </c>
      <c r="G4148" s="98">
        <v>86180.993981484833</v>
      </c>
      <c r="H4148" s="98">
        <v>19.568934461805554</v>
      </c>
      <c r="I4148" s="98">
        <v>17675.175088689692</v>
      </c>
      <c r="J4148" s="98">
        <f t="shared" si="464"/>
        <v>68.731898871527775</v>
      </c>
      <c r="K4148" s="98">
        <v>0</v>
      </c>
      <c r="L4148" s="98">
        <f t="shared" si="465"/>
        <v>376.93850385187403</v>
      </c>
      <c r="M4148" s="98">
        <f t="shared" si="467"/>
        <v>376.19536711293102</v>
      </c>
      <c r="N4148" s="98">
        <v>9237.364859212239</v>
      </c>
      <c r="O4148" s="98">
        <v>7187.8533333333335</v>
      </c>
      <c r="P4148" s="98">
        <v>396.12962962961859</v>
      </c>
      <c r="Q4148" s="98">
        <v>19.191125777744585</v>
      </c>
      <c r="R4148" s="98">
        <f t="shared" si="469"/>
        <v>19.458876006919173</v>
      </c>
      <c r="S4148" s="98">
        <f t="shared" si="466"/>
        <v>1151.4675466646752</v>
      </c>
      <c r="T4148" s="101">
        <v>12.648763252599423</v>
      </c>
    </row>
    <row r="4149" spans="2:20" x14ac:dyDescent="0.2">
      <c r="B4149" s="100">
        <v>43833.666666666664</v>
      </c>
      <c r="C4149" s="98">
        <v>11.779965262413025</v>
      </c>
      <c r="D4149" s="98">
        <f t="shared" si="470"/>
        <v>9.723405734807832</v>
      </c>
      <c r="E4149" s="98">
        <v>129.82361111111112</v>
      </c>
      <c r="F4149" s="98">
        <f t="shared" si="468"/>
        <v>101.87736746460648</v>
      </c>
      <c r="G4149" s="98">
        <v>91584.422222222216</v>
      </c>
      <c r="H4149" s="98">
        <v>23.009190538194446</v>
      </c>
      <c r="I4149" s="98">
        <v>18898.451505050343</v>
      </c>
      <c r="J4149" s="98">
        <f t="shared" si="464"/>
        <v>106.81442057291667</v>
      </c>
      <c r="K4149" s="98">
        <v>0</v>
      </c>
      <c r="L4149" s="98">
        <f t="shared" si="465"/>
        <v>372.11522713083571</v>
      </c>
      <c r="M4149" s="98">
        <f t="shared" si="467"/>
        <v>376.01583262858276</v>
      </c>
      <c r="N4149" s="98">
        <v>9038.7375569661453</v>
      </c>
      <c r="O4149" s="98">
        <v>7213.5308333333332</v>
      </c>
      <c r="P4149" s="98">
        <v>395.75621141974506</v>
      </c>
      <c r="Q4149" s="98">
        <v>23.640984288909369</v>
      </c>
      <c r="R4149" s="98">
        <f t="shared" si="469"/>
        <v>19.644687818942078</v>
      </c>
      <c r="S4149" s="98">
        <f t="shared" si="466"/>
        <v>1418.4590573345622</v>
      </c>
      <c r="T4149" s="101">
        <v>12.105615383367534</v>
      </c>
    </row>
    <row r="4150" spans="2:20" x14ac:dyDescent="0.2">
      <c r="B4150" s="100">
        <v>43833.708333333336</v>
      </c>
      <c r="C4150" s="98">
        <v>11.091667689747281</v>
      </c>
      <c r="D4150" s="98">
        <f t="shared" si="470"/>
        <v>9.7127780108706929</v>
      </c>
      <c r="E4150" s="98">
        <v>86.334444444444443</v>
      </c>
      <c r="F4150" s="98">
        <f t="shared" si="468"/>
        <v>99.937992464606467</v>
      </c>
      <c r="G4150" s="98">
        <v>98252.266666666663</v>
      </c>
      <c r="H4150" s="98">
        <v>21.466406249999999</v>
      </c>
      <c r="I4150" s="98">
        <v>20138.114722222221</v>
      </c>
      <c r="J4150" s="98">
        <f t="shared" si="464"/>
        <v>64.868038194444438</v>
      </c>
      <c r="K4150" s="98">
        <v>0</v>
      </c>
      <c r="L4150" s="98">
        <f t="shared" si="465"/>
        <v>372.04308324976256</v>
      </c>
      <c r="M4150" s="98">
        <f t="shared" si="467"/>
        <v>375.90962582306128</v>
      </c>
      <c r="N4150" s="98">
        <v>8691.7906970214844</v>
      </c>
      <c r="O4150" s="98">
        <v>7183.100833333333</v>
      </c>
      <c r="P4150" s="98">
        <v>395.64995370373128</v>
      </c>
      <c r="Q4150" s="98">
        <v>23.606870453968746</v>
      </c>
      <c r="R4150" s="98">
        <f t="shared" si="469"/>
        <v>19.73112031890976</v>
      </c>
      <c r="S4150" s="98">
        <f t="shared" si="466"/>
        <v>1416.4122272381248</v>
      </c>
      <c r="T4150" s="101">
        <v>11.780736640233856</v>
      </c>
    </row>
    <row r="4151" spans="2:20" x14ac:dyDescent="0.2">
      <c r="B4151" s="100">
        <v>43833.75</v>
      </c>
      <c r="C4151" s="98">
        <v>10.759147162119238</v>
      </c>
      <c r="D4151" s="98">
        <f t="shared" si="470"/>
        <v>9.7013410338138684</v>
      </c>
      <c r="E4151" s="98">
        <v>125.22416666666666</v>
      </c>
      <c r="F4151" s="98">
        <f t="shared" si="468"/>
        <v>102.29004686275464</v>
      </c>
      <c r="G4151" s="98">
        <v>104342.67707070641</v>
      </c>
      <c r="H4151" s="98">
        <v>19.895898437500001</v>
      </c>
      <c r="I4151" s="98">
        <v>21377.102705556295</v>
      </c>
      <c r="J4151" s="98">
        <f t="shared" si="464"/>
        <v>105.32826822916667</v>
      </c>
      <c r="K4151" s="98">
        <v>0</v>
      </c>
      <c r="L4151" s="98">
        <f t="shared" si="465"/>
        <v>372.56892245827447</v>
      </c>
      <c r="M4151" s="98">
        <f t="shared" si="467"/>
        <v>375.88005501369202</v>
      </c>
      <c r="N4151" s="98">
        <v>8566.1115454101564</v>
      </c>
      <c r="O4151" s="98">
        <v>7204.0008333333335</v>
      </c>
      <c r="P4151" s="98">
        <v>395.3797222222222</v>
      </c>
      <c r="Q4151" s="98">
        <v>22.810799763947724</v>
      </c>
      <c r="R4151" s="98">
        <f t="shared" si="469"/>
        <v>19.747332074780843</v>
      </c>
      <c r="S4151" s="98">
        <f t="shared" si="466"/>
        <v>1368.6479858368634</v>
      </c>
      <c r="T4151" s="101">
        <v>11.364518623004358</v>
      </c>
    </row>
    <row r="4152" spans="2:20" x14ac:dyDescent="0.2">
      <c r="B4152" s="100">
        <v>43833.791666666664</v>
      </c>
      <c r="C4152" s="98">
        <v>10.985448308873973</v>
      </c>
      <c r="D4152" s="98">
        <f t="shared" si="470"/>
        <v>9.7059396891779279</v>
      </c>
      <c r="E4152" s="98">
        <v>71.336388888888891</v>
      </c>
      <c r="F4152" s="98">
        <f t="shared" si="468"/>
        <v>100.27275519608797</v>
      </c>
      <c r="G4152" s="98">
        <v>110199.67752777744</v>
      </c>
      <c r="H4152" s="98">
        <v>19.830794270833334</v>
      </c>
      <c r="I4152" s="98">
        <v>22616.677649999889</v>
      </c>
      <c r="J4152" s="98">
        <f t="shared" si="464"/>
        <v>51.505594618055554</v>
      </c>
      <c r="K4152" s="98">
        <v>0</v>
      </c>
      <c r="L4152" s="98">
        <f t="shared" si="465"/>
        <v>376.48336134972931</v>
      </c>
      <c r="M4152" s="98">
        <f t="shared" si="467"/>
        <v>375.85617590824336</v>
      </c>
      <c r="N4152" s="98">
        <v>8671.0310266113283</v>
      </c>
      <c r="O4152" s="98">
        <v>7199.0008333333335</v>
      </c>
      <c r="P4152" s="98">
        <v>395.31388888888887</v>
      </c>
      <c r="Q4152" s="98">
        <v>18.830527539159586</v>
      </c>
      <c r="R4152" s="98">
        <f t="shared" si="469"/>
        <v>19.751033711094575</v>
      </c>
      <c r="S4152" s="98">
        <f t="shared" si="466"/>
        <v>1129.8316523495753</v>
      </c>
      <c r="T4152" s="101">
        <v>11.387148431021455</v>
      </c>
    </row>
    <row r="4153" spans="2:20" x14ac:dyDescent="0.2">
      <c r="B4153" s="100">
        <v>43833.833333333336</v>
      </c>
      <c r="C4153" s="98">
        <v>10.982741553870341</v>
      </c>
      <c r="D4153" s="98">
        <f t="shared" si="470"/>
        <v>9.6982152858840909</v>
      </c>
      <c r="E4153" s="98">
        <v>119.86194444444445</v>
      </c>
      <c r="F4153" s="98">
        <f t="shared" si="468"/>
        <v>101.40153123775464</v>
      </c>
      <c r="G4153" s="98">
        <v>116932.48813131187</v>
      </c>
      <c r="H4153" s="98">
        <v>19.812641059027779</v>
      </c>
      <c r="I4153" s="98">
        <v>23851.774444444443</v>
      </c>
      <c r="J4153" s="98">
        <f t="shared" si="464"/>
        <v>100.04930338541666</v>
      </c>
      <c r="K4153" s="98">
        <v>0</v>
      </c>
      <c r="L4153" s="98">
        <f t="shared" si="465"/>
        <v>372.83139428738917</v>
      </c>
      <c r="M4153" s="98">
        <f t="shared" si="467"/>
        <v>375.57039172749819</v>
      </c>
      <c r="N4153" s="98">
        <v>8683.2915470377611</v>
      </c>
      <c r="O4153" s="98">
        <v>7198.87</v>
      </c>
      <c r="P4153" s="98">
        <v>395.63612433865251</v>
      </c>
      <c r="Q4153" s="98">
        <v>22.804730051263338</v>
      </c>
      <c r="R4153" s="98">
        <f t="shared" si="469"/>
        <v>20.051610109653918</v>
      </c>
      <c r="S4153" s="98">
        <f t="shared" si="466"/>
        <v>1368.2838030758003</v>
      </c>
      <c r="T4153" s="101">
        <v>11.511473024285968</v>
      </c>
    </row>
    <row r="4154" spans="2:20" x14ac:dyDescent="0.2">
      <c r="B4154" s="100">
        <v>43833.875</v>
      </c>
      <c r="C4154" s="98">
        <v>10.825634109130673</v>
      </c>
      <c r="D4154" s="98">
        <f t="shared" si="470"/>
        <v>9.6824395742132072</v>
      </c>
      <c r="E4154" s="98">
        <v>96.846021505383149</v>
      </c>
      <c r="F4154" s="98">
        <f t="shared" si="468"/>
        <v>101.12384231899746</v>
      </c>
      <c r="G4154" s="98">
        <v>122187.26004273388</v>
      </c>
      <c r="H4154" s="98">
        <v>19.267860243055555</v>
      </c>
      <c r="I4154" s="98">
        <v>25077.748888888887</v>
      </c>
      <c r="J4154" s="98">
        <f t="shared" si="464"/>
        <v>77.578161262327598</v>
      </c>
      <c r="K4154" s="98">
        <v>0</v>
      </c>
      <c r="L4154" s="98">
        <f t="shared" si="465"/>
        <v>374.8702019578032</v>
      </c>
      <c r="M4154" s="98">
        <f t="shared" si="467"/>
        <v>375.45458178894575</v>
      </c>
      <c r="N4154" s="98">
        <v>8515.0803837076819</v>
      </c>
      <c r="O4154" s="98">
        <v>7185.7241666666669</v>
      </c>
      <c r="P4154" s="98">
        <v>395.76925925943584</v>
      </c>
      <c r="Q4154" s="98">
        <v>20.899057301632645</v>
      </c>
      <c r="R4154" s="98">
        <f t="shared" si="469"/>
        <v>20.182149729283793</v>
      </c>
      <c r="S4154" s="98">
        <f t="shared" si="466"/>
        <v>1253.9434380979587</v>
      </c>
      <c r="T4154" s="101">
        <v>11.402446692254808</v>
      </c>
    </row>
    <row r="4155" spans="2:20" x14ac:dyDescent="0.2">
      <c r="B4155" s="100">
        <v>43833.916666666664</v>
      </c>
      <c r="C4155" s="98">
        <v>10.331828282144334</v>
      </c>
      <c r="D4155" s="98">
        <f t="shared" si="470"/>
        <v>9.668849878293015</v>
      </c>
      <c r="E4155" s="98">
        <v>90.823194444444439</v>
      </c>
      <c r="F4155" s="98">
        <f t="shared" si="468"/>
        <v>100.37212356899745</v>
      </c>
      <c r="G4155" s="98">
        <v>129142.57092013888</v>
      </c>
      <c r="H4155" s="98">
        <v>20.232172309027778</v>
      </c>
      <c r="I4155" s="98">
        <v>26296.608611111111</v>
      </c>
      <c r="J4155" s="98">
        <f t="shared" si="464"/>
        <v>70.591022135416665</v>
      </c>
      <c r="K4155" s="98">
        <v>0</v>
      </c>
      <c r="L4155" s="98">
        <f t="shared" si="465"/>
        <v>374.39198670454323</v>
      </c>
      <c r="M4155" s="98">
        <f t="shared" si="467"/>
        <v>375.35215103947752</v>
      </c>
      <c r="N4155" s="98">
        <v>8252.5103702799479</v>
      </c>
      <c r="O4155" s="98">
        <v>7170.7733333333335</v>
      </c>
      <c r="P4155" s="98">
        <v>395.60833333333335</v>
      </c>
      <c r="Q4155" s="98">
        <v>21.216346628790099</v>
      </c>
      <c r="R4155" s="98">
        <f t="shared" si="469"/>
        <v>20.279355427313082</v>
      </c>
      <c r="S4155" s="98">
        <f t="shared" si="466"/>
        <v>1272.9807977274058</v>
      </c>
      <c r="T4155" s="101">
        <v>11.067444755924969</v>
      </c>
    </row>
    <row r="4156" spans="2:20" x14ac:dyDescent="0.2">
      <c r="B4156" s="100">
        <v>43833.958333333336</v>
      </c>
      <c r="C4156" s="98">
        <v>9.9544568551911254</v>
      </c>
      <c r="D4156" s="98">
        <f t="shared" si="470"/>
        <v>9.6554312126697948</v>
      </c>
      <c r="E4156" s="98">
        <v>124.22361111111111</v>
      </c>
      <c r="F4156" s="98">
        <f t="shared" si="468"/>
        <v>102.04114363072493</v>
      </c>
      <c r="G4156" s="98">
        <v>134393.81111111111</v>
      </c>
      <c r="H4156" s="98">
        <v>22.440494791666666</v>
      </c>
      <c r="I4156" s="98">
        <v>27553.717029411793</v>
      </c>
      <c r="J4156" s="98">
        <f t="shared" si="464"/>
        <v>101.78311631944445</v>
      </c>
      <c r="K4156" s="98">
        <v>0</v>
      </c>
      <c r="L4156" s="98">
        <f t="shared" si="465"/>
        <v>377.45574929104498</v>
      </c>
      <c r="M4156" s="98">
        <f t="shared" si="467"/>
        <v>375.26317026669318</v>
      </c>
      <c r="N4156" s="98">
        <v>8082.6716459147137</v>
      </c>
      <c r="O4156" s="98">
        <v>7187.086666666667</v>
      </c>
      <c r="P4156" s="98">
        <v>395.62666666666667</v>
      </c>
      <c r="Q4156" s="98">
        <v>18.170917375621695</v>
      </c>
      <c r="R4156" s="98">
        <f t="shared" si="469"/>
        <v>20.36270734207363</v>
      </c>
      <c r="S4156" s="98">
        <f t="shared" si="466"/>
        <v>1090.2550425373017</v>
      </c>
      <c r="T4156" s="101">
        <v>10.745529375871023</v>
      </c>
    </row>
    <row r="4157" spans="2:20" x14ac:dyDescent="0.2">
      <c r="B4157" s="100">
        <v>43834</v>
      </c>
      <c r="C4157" s="98">
        <v>9.535698825872192</v>
      </c>
      <c r="D4157" s="98">
        <f t="shared" si="470"/>
        <v>9.6382450613511299</v>
      </c>
      <c r="E4157" s="98">
        <v>83.800277777777779</v>
      </c>
      <c r="F4157" s="98">
        <f t="shared" si="468"/>
        <v>100.21555721097091</v>
      </c>
      <c r="G4157" s="98">
        <v>140913.87724358917</v>
      </c>
      <c r="H4157" s="98">
        <v>22.761805555555554</v>
      </c>
      <c r="I4157" s="98">
        <v>28811.317177777819</v>
      </c>
      <c r="J4157" s="98">
        <f t="shared" si="464"/>
        <v>61.038472222222225</v>
      </c>
      <c r="K4157" s="98">
        <v>0</v>
      </c>
      <c r="L4157" s="98">
        <f t="shared" si="465"/>
        <v>373.38168433946868</v>
      </c>
      <c r="M4157" s="98">
        <f t="shared" si="467"/>
        <v>375.08527490958926</v>
      </c>
      <c r="N4157" s="98">
        <v>7777.6781176757813</v>
      </c>
      <c r="O4157" s="98">
        <v>7202.2749999999996</v>
      </c>
      <c r="P4157" s="98">
        <v>395.31851851852406</v>
      </c>
      <c r="Q4157" s="98">
        <v>21.93683417905536</v>
      </c>
      <c r="R4157" s="98">
        <f t="shared" si="469"/>
        <v>20.53615439670871</v>
      </c>
      <c r="S4157" s="98">
        <f t="shared" si="466"/>
        <v>1316.2100507433215</v>
      </c>
      <c r="T4157" s="101">
        <v>10.363231936614353</v>
      </c>
    </row>
    <row r="4158" spans="2:20" x14ac:dyDescent="0.2">
      <c r="B4158" s="100">
        <v>43834.041666666664</v>
      </c>
      <c r="C4158" s="98">
        <v>8.7088166383439152</v>
      </c>
      <c r="D4158" s="98">
        <f t="shared" si="470"/>
        <v>9.6218731954530359</v>
      </c>
      <c r="E4158" s="98">
        <v>115.74838888886902</v>
      </c>
      <c r="F4158" s="98">
        <f t="shared" si="468"/>
        <v>102.20206415541453</v>
      </c>
      <c r="G4158" s="98">
        <v>5077.5055555555555</v>
      </c>
      <c r="H4158" s="98">
        <v>19.995713975694443</v>
      </c>
      <c r="I4158" s="98">
        <v>697.6491666666667</v>
      </c>
      <c r="J4158" s="98">
        <f t="shared" si="464"/>
        <v>95.752674913174573</v>
      </c>
      <c r="K4158" s="98">
        <v>0</v>
      </c>
      <c r="L4158" s="98">
        <f t="shared" si="465"/>
        <v>372.02869818308289</v>
      </c>
      <c r="M4158" s="98">
        <f t="shared" si="467"/>
        <v>374.7889466435908</v>
      </c>
      <c r="N4158" s="98">
        <v>7198.3242488606775</v>
      </c>
      <c r="O4158" s="98">
        <v>7196.291666666667</v>
      </c>
      <c r="P4158" s="98">
        <v>395.00074074074627</v>
      </c>
      <c r="Q4158" s="98">
        <v>22.972042557663389</v>
      </c>
      <c r="R4158" s="98">
        <f t="shared" si="469"/>
        <v>20.803346860238246</v>
      </c>
      <c r="S4158" s="98">
        <f t="shared" si="466"/>
        <v>1378.3225534598034</v>
      </c>
      <c r="T4158" s="101">
        <v>9.713870269593512</v>
      </c>
    </row>
    <row r="4159" spans="2:20" x14ac:dyDescent="0.2">
      <c r="B4159" s="100">
        <v>43834.083333333336</v>
      </c>
      <c r="C4159" s="98">
        <v>7.5760633747662522</v>
      </c>
      <c r="D4159" s="98">
        <f t="shared" si="470"/>
        <v>9.6231988060470393</v>
      </c>
      <c r="E4159" s="98">
        <v>68.177222222222227</v>
      </c>
      <c r="F4159" s="98">
        <f t="shared" si="468"/>
        <v>100.09206415541455</v>
      </c>
      <c r="G4159" s="98">
        <v>8511.3160370371079</v>
      </c>
      <c r="H4159" s="98">
        <v>19.613053385416666</v>
      </c>
      <c r="I4159" s="98">
        <v>1735.2978370367157</v>
      </c>
      <c r="J4159" s="98">
        <f t="shared" si="464"/>
        <v>48.564168836805564</v>
      </c>
      <c r="K4159" s="98">
        <v>0</v>
      </c>
      <c r="L4159" s="98">
        <f t="shared" si="465"/>
        <v>372.85271055344703</v>
      </c>
      <c r="M4159" s="98">
        <f t="shared" si="467"/>
        <v>374.58190832090872</v>
      </c>
      <c r="N4159" s="98">
        <v>6377.9556929524742</v>
      </c>
      <c r="O4159" s="98">
        <v>7211.9433333333336</v>
      </c>
      <c r="P4159" s="98">
        <v>395.7055864197016</v>
      </c>
      <c r="Q4159" s="98">
        <v>22.852875866254585</v>
      </c>
      <c r="R4159" s="98">
        <f t="shared" si="469"/>
        <v>21.012624123246805</v>
      </c>
      <c r="S4159" s="98">
        <f t="shared" si="466"/>
        <v>1371.1725519752752</v>
      </c>
      <c r="T4159" s="101">
        <v>8.4987326921760307</v>
      </c>
    </row>
    <row r="4160" spans="2:20" x14ac:dyDescent="0.2">
      <c r="B4160" s="100">
        <v>43834.125</v>
      </c>
      <c r="C4160" s="98">
        <v>6.453976231453578</v>
      </c>
      <c r="D4160" s="98">
        <f t="shared" si="470"/>
        <v>9.6194047045388178</v>
      </c>
      <c r="E4160" s="98">
        <v>105.09861111111111</v>
      </c>
      <c r="F4160" s="98">
        <f t="shared" si="468"/>
        <v>100.64408961837746</v>
      </c>
      <c r="G4160" s="98">
        <v>14722.398412701288</v>
      </c>
      <c r="H4160" s="98">
        <v>19.540559895833333</v>
      </c>
      <c r="I4160" s="98">
        <v>2957.0349999999999</v>
      </c>
      <c r="J4160" s="98">
        <f t="shared" si="464"/>
        <v>85.558051215277771</v>
      </c>
      <c r="K4160" s="98">
        <v>0</v>
      </c>
      <c r="L4160" s="98">
        <f t="shared" si="465"/>
        <v>375.82159879185934</v>
      </c>
      <c r="M4160" s="98">
        <f t="shared" si="467"/>
        <v>374.61351651103337</v>
      </c>
      <c r="N4160" s="98">
        <v>5675.9968558756509</v>
      </c>
      <c r="O4160" s="98">
        <v>7180.2583333333332</v>
      </c>
      <c r="P4160" s="98">
        <v>395.23055555555555</v>
      </c>
      <c r="Q4160" s="98">
        <v>19.408956763696235</v>
      </c>
      <c r="R4160" s="98">
        <f t="shared" si="469"/>
        <v>20.96772889608512</v>
      </c>
      <c r="S4160" s="98">
        <f t="shared" si="466"/>
        <v>1164.5374058217742</v>
      </c>
      <c r="T4160" s="101">
        <v>7.4575252778000305</v>
      </c>
    </row>
    <row r="4161" spans="2:20" x14ac:dyDescent="0.2">
      <c r="B4161" s="100">
        <v>43834.166666666664</v>
      </c>
      <c r="C4161" s="98">
        <v>5.7192710212078719</v>
      </c>
      <c r="D4161" s="98">
        <f t="shared" si="470"/>
        <v>9.6120120510254186</v>
      </c>
      <c r="E4161" s="98">
        <v>98.473888888888894</v>
      </c>
      <c r="F4161" s="98">
        <f t="shared" si="468"/>
        <v>100.28299008134043</v>
      </c>
      <c r="G4161" s="98">
        <v>19518.351089326541</v>
      </c>
      <c r="H4161" s="98">
        <v>19.655186631944446</v>
      </c>
      <c r="I4161" s="98">
        <v>4175.4394444444442</v>
      </c>
      <c r="J4161" s="98">
        <f t="shared" si="464"/>
        <v>78.818702256944448</v>
      </c>
      <c r="K4161" s="98">
        <v>0</v>
      </c>
      <c r="L4161" s="98">
        <f t="shared" si="465"/>
        <v>374.9557731178615</v>
      </c>
      <c r="M4161" s="98">
        <f t="shared" si="467"/>
        <v>374.44814629421126</v>
      </c>
      <c r="N4161" s="98">
        <v>5142.9725313313802</v>
      </c>
      <c r="O4161" s="98">
        <v>7169.1791666666668</v>
      </c>
      <c r="P4161" s="98">
        <v>395.82412698411281</v>
      </c>
      <c r="Q4161" s="98">
        <v>20.86835386625129</v>
      </c>
      <c r="R4161" s="98">
        <f t="shared" si="469"/>
        <v>21.136370350413852</v>
      </c>
      <c r="S4161" s="98">
        <f t="shared" si="466"/>
        <v>1252.1012319750773</v>
      </c>
      <c r="T4161" s="101">
        <v>6.5648982080418827</v>
      </c>
    </row>
    <row r="4162" spans="2:20" x14ac:dyDescent="0.2">
      <c r="B4162" s="100">
        <v>43834.208333333336</v>
      </c>
      <c r="C4162" s="98">
        <v>5.2750598118040299</v>
      </c>
      <c r="D4162" s="98">
        <f t="shared" si="470"/>
        <v>9.6094600964969494</v>
      </c>
      <c r="E4162" s="98">
        <v>84.790833333333339</v>
      </c>
      <c r="F4162" s="98">
        <f t="shared" si="468"/>
        <v>99.12542063689601</v>
      </c>
      <c r="G4162" s="98">
        <v>26277.991563784413</v>
      </c>
      <c r="H4162" s="98">
        <v>19.569314236111111</v>
      </c>
      <c r="I4162" s="98">
        <v>5398.0291666666662</v>
      </c>
      <c r="J4162" s="98">
        <f t="shared" si="464"/>
        <v>65.221519097222227</v>
      </c>
      <c r="K4162" s="98">
        <v>0</v>
      </c>
      <c r="L4162" s="98">
        <f t="shared" si="465"/>
        <v>374.44618434325275</v>
      </c>
      <c r="M4162" s="98">
        <f t="shared" si="467"/>
        <v>374.38407648800785</v>
      </c>
      <c r="N4162" s="98">
        <v>4871.2885432942712</v>
      </c>
      <c r="O4162" s="98">
        <v>7166.4750000000004</v>
      </c>
      <c r="P4162" s="98">
        <v>395.0949074074129</v>
      </c>
      <c r="Q4162" s="98">
        <v>20.64872306416018</v>
      </c>
      <c r="R4162" s="98">
        <f t="shared" si="469"/>
        <v>21.190239539333504</v>
      </c>
      <c r="S4162" s="98">
        <f t="shared" si="466"/>
        <v>1238.9233838496107</v>
      </c>
      <c r="T4162" s="101">
        <v>6.0902740437236043</v>
      </c>
    </row>
    <row r="4163" spans="2:20" x14ac:dyDescent="0.2">
      <c r="B4163" s="100">
        <v>43834.25</v>
      </c>
      <c r="C4163" s="98">
        <v>5.0337838067561904</v>
      </c>
      <c r="D4163" s="98">
        <f t="shared" si="470"/>
        <v>9.6032045619102124</v>
      </c>
      <c r="E4163" s="98">
        <v>125.88833333333334</v>
      </c>
      <c r="F4163" s="98">
        <f t="shared" si="468"/>
        <v>100.63057688689601</v>
      </c>
      <c r="G4163" s="98">
        <v>31368.861111111109</v>
      </c>
      <c r="H4163" s="98">
        <v>20.873806423611111</v>
      </c>
      <c r="I4163" s="98">
        <v>6618.5913787886993</v>
      </c>
      <c r="J4163" s="98">
        <f t="shared" si="464"/>
        <v>105.01452690972222</v>
      </c>
      <c r="K4163" s="98">
        <v>0</v>
      </c>
      <c r="L4163" s="98">
        <f t="shared" si="465"/>
        <v>372.99116690898109</v>
      </c>
      <c r="M4163" s="98">
        <f t="shared" si="467"/>
        <v>373.98595254533166</v>
      </c>
      <c r="N4163" s="98">
        <v>4722.3542395019531</v>
      </c>
      <c r="O4163" s="98">
        <v>7168.2566666666671</v>
      </c>
      <c r="P4163" s="98">
        <v>395.39229629629187</v>
      </c>
      <c r="Q4163" s="98">
        <v>22.40112938731081</v>
      </c>
      <c r="R4163" s="98">
        <f t="shared" si="469"/>
        <v>21.56898449538426</v>
      </c>
      <c r="S4163" s="98">
        <f t="shared" si="466"/>
        <v>1344.0677632386487</v>
      </c>
      <c r="T4163" s="101">
        <v>5.8224362200454598</v>
      </c>
    </row>
    <row r="4164" spans="2:20" x14ac:dyDescent="0.2">
      <c r="B4164" s="100">
        <v>43834.291666666664</v>
      </c>
      <c r="C4164" s="98">
        <v>4.9994719920926984</v>
      </c>
      <c r="D4164" s="98">
        <f t="shared" si="470"/>
        <v>9.5888618064775333</v>
      </c>
      <c r="E4164" s="98">
        <v>57.006820987661676</v>
      </c>
      <c r="F4164" s="98">
        <f t="shared" si="468"/>
        <v>97.234128841628589</v>
      </c>
      <c r="G4164" s="98">
        <v>36738.965513627263</v>
      </c>
      <c r="H4164" s="98">
        <v>23.051399739583335</v>
      </c>
      <c r="I4164" s="98">
        <v>7839.9322222222227</v>
      </c>
      <c r="J4164" s="98">
        <f t="shared" si="464"/>
        <v>33.955421248078338</v>
      </c>
      <c r="K4164" s="98">
        <v>0</v>
      </c>
      <c r="L4164" s="98">
        <f t="shared" si="465"/>
        <v>377.3711651966824</v>
      </c>
      <c r="M4164" s="98">
        <f t="shared" si="467"/>
        <v>374.17482221443419</v>
      </c>
      <c r="N4164" s="98">
        <v>4717.7068115234379</v>
      </c>
      <c r="O4164" s="98">
        <v>7169.9975000000004</v>
      </c>
      <c r="P4164" s="98">
        <v>395.32341269841623</v>
      </c>
      <c r="Q4164" s="98">
        <v>17.952247501733815</v>
      </c>
      <c r="R4164" s="98">
        <f t="shared" si="469"/>
        <v>21.396804089950596</v>
      </c>
      <c r="S4164" s="98">
        <f t="shared" si="466"/>
        <v>1077.1348501040288</v>
      </c>
      <c r="T4164" s="101">
        <v>5.7794030763216302</v>
      </c>
    </row>
    <row r="4165" spans="2:20" x14ac:dyDescent="0.2">
      <c r="B4165" s="100">
        <v>43834.333333333336</v>
      </c>
      <c r="C4165" s="98">
        <v>5.4548677297626593</v>
      </c>
      <c r="D4165" s="98">
        <f t="shared" si="470"/>
        <v>9.5528495816044039</v>
      </c>
      <c r="E4165" s="98">
        <v>112.43194444444444</v>
      </c>
      <c r="F4165" s="98">
        <f t="shared" si="468"/>
        <v>99.815986480517481</v>
      </c>
      <c r="G4165" s="98">
        <v>42076.10469348378</v>
      </c>
      <c r="H4165" s="98">
        <v>19.435709635416668</v>
      </c>
      <c r="I4165" s="98">
        <v>9052.8942555561753</v>
      </c>
      <c r="J4165" s="98">
        <f t="shared" si="464"/>
        <v>92.996234809027769</v>
      </c>
      <c r="K4165" s="98">
        <v>0</v>
      </c>
      <c r="L4165" s="98">
        <f t="shared" si="465"/>
        <v>373.80242969080393</v>
      </c>
      <c r="M4165" s="98">
        <f t="shared" si="467"/>
        <v>374.1869878200655</v>
      </c>
      <c r="N4165" s="98">
        <v>5008.6857047526046</v>
      </c>
      <c r="O4165" s="98">
        <v>7171.2974999999997</v>
      </c>
      <c r="P4165" s="98">
        <v>395.47072222221232</v>
      </c>
      <c r="Q4165" s="98">
        <v>21.668292531408369</v>
      </c>
      <c r="R4165" s="98">
        <f t="shared" si="469"/>
        <v>21.387820583083283</v>
      </c>
      <c r="S4165" s="98">
        <f t="shared" si="466"/>
        <v>1300.0975518845021</v>
      </c>
      <c r="T4165" s="101">
        <v>5.9773809110983791</v>
      </c>
    </row>
    <row r="4166" spans="2:20" x14ac:dyDescent="0.2">
      <c r="B4166" s="100">
        <v>43834.375</v>
      </c>
      <c r="C4166" s="98">
        <v>6.5219467646959428</v>
      </c>
      <c r="D4166" s="98">
        <f t="shared" si="470"/>
        <v>9.475038835813697</v>
      </c>
      <c r="E4166" s="98">
        <v>60.47</v>
      </c>
      <c r="F4166" s="98">
        <f t="shared" si="468"/>
        <v>97.183308582712755</v>
      </c>
      <c r="G4166" s="98">
        <v>47137.657777777778</v>
      </c>
      <c r="H4166" s="98">
        <v>19.475249565972224</v>
      </c>
      <c r="I4166" s="98">
        <v>10265.751266666617</v>
      </c>
      <c r="J4166" s="98">
        <f t="shared" ref="J4166:J4229" si="471">E4166-H4166</f>
        <v>40.994750434027779</v>
      </c>
      <c r="K4166" s="98">
        <v>0</v>
      </c>
      <c r="L4166" s="98">
        <f t="shared" ref="L4166:L4229" si="472">P4166-Q4166</f>
        <v>372.56280592004043</v>
      </c>
      <c r="M4166" s="98">
        <f t="shared" si="467"/>
        <v>374.28433180141013</v>
      </c>
      <c r="N4166" s="98">
        <v>5604.3326078287764</v>
      </c>
      <c r="O4166" s="98">
        <v>7173.68</v>
      </c>
      <c r="P4166" s="98">
        <v>395.79175925925375</v>
      </c>
      <c r="Q4166" s="98">
        <v>23.228953339213298</v>
      </c>
      <c r="R4166" s="98">
        <f t="shared" si="469"/>
        <v>21.302471200503906</v>
      </c>
      <c r="S4166" s="98">
        <f t="shared" ref="S4166:S4229" si="473">Q4166*60</f>
        <v>1393.7372003527978</v>
      </c>
      <c r="T4166" s="101">
        <v>6.7196491641166114</v>
      </c>
    </row>
    <row r="4167" spans="2:20" x14ac:dyDescent="0.2">
      <c r="B4167" s="100">
        <v>43834.416666666664</v>
      </c>
      <c r="C4167" s="98">
        <v>8.6475054418502904</v>
      </c>
      <c r="D4167" s="98">
        <f t="shared" si="470"/>
        <v>9.3560359401085389</v>
      </c>
      <c r="E4167" s="98">
        <v>123.66277777777778</v>
      </c>
      <c r="F4167" s="98">
        <f t="shared" si="468"/>
        <v>98.804153490120143</v>
      </c>
      <c r="G4167" s="98">
        <v>53771.970433146424</v>
      </c>
      <c r="H4167" s="98">
        <v>19.512055121527776</v>
      </c>
      <c r="I4167" s="98">
        <v>11479.200381481383</v>
      </c>
      <c r="J4167" s="98">
        <f t="shared" si="471"/>
        <v>104.15072265625</v>
      </c>
      <c r="K4167" s="98">
        <v>0</v>
      </c>
      <c r="L4167" s="98">
        <f t="shared" si="472"/>
        <v>374.27903882352291</v>
      </c>
      <c r="M4167" s="98">
        <f t="shared" si="467"/>
        <v>374.15104554367304</v>
      </c>
      <c r="N4167" s="98">
        <v>6984.5069197591147</v>
      </c>
      <c r="O4167" s="98">
        <v>7175.8625000000002</v>
      </c>
      <c r="P4167" s="98">
        <v>395.50284722222221</v>
      </c>
      <c r="Q4167" s="98">
        <v>21.223808398699298</v>
      </c>
      <c r="R4167" s="98">
        <f t="shared" si="469"/>
        <v>21.423092527685409</v>
      </c>
      <c r="S4167" s="98">
        <f t="shared" si="473"/>
        <v>1273.4285039219578</v>
      </c>
      <c r="T4167" s="101">
        <v>8.3277034483086023</v>
      </c>
    </row>
    <row r="4168" spans="2:20" x14ac:dyDescent="0.2">
      <c r="B4168" s="100">
        <v>43834.458333333336</v>
      </c>
      <c r="C4168" s="98">
        <v>11.007780074013604</v>
      </c>
      <c r="D4168" s="98">
        <f t="shared" si="470"/>
        <v>9.2789132330372777</v>
      </c>
      <c r="E4168" s="98">
        <v>91.167791005306768</v>
      </c>
      <c r="F4168" s="98">
        <f t="shared" si="468"/>
        <v>97.612099643119038</v>
      </c>
      <c r="G4168" s="98">
        <v>58889.269154230358</v>
      </c>
      <c r="H4168" s="98">
        <v>19.486035156250001</v>
      </c>
      <c r="I4168" s="98">
        <v>12692.304444444444</v>
      </c>
      <c r="J4168" s="98">
        <f t="shared" si="471"/>
        <v>71.681755849056771</v>
      </c>
      <c r="K4168" s="98">
        <v>0</v>
      </c>
      <c r="L4168" s="98">
        <f t="shared" si="472"/>
        <v>379.27228086817803</v>
      </c>
      <c r="M4168" s="98">
        <f t="shared" si="467"/>
        <v>374.27486921728638</v>
      </c>
      <c r="N4168" s="98">
        <v>8612.5857124837239</v>
      </c>
      <c r="O4168" s="98">
        <v>7177.2016666666668</v>
      </c>
      <c r="P4168" s="98">
        <v>395.36314814812607</v>
      </c>
      <c r="Q4168" s="98">
        <v>16.090867279948046</v>
      </c>
      <c r="R4168" s="98">
        <f t="shared" si="469"/>
        <v>21.28734080623121</v>
      </c>
      <c r="S4168" s="98">
        <f t="shared" si="473"/>
        <v>965.45203679688279</v>
      </c>
      <c r="T4168" s="101">
        <v>10.656219637833839</v>
      </c>
    </row>
    <row r="4169" spans="2:20" x14ac:dyDescent="0.2">
      <c r="B4169" s="100">
        <v>43834.5</v>
      </c>
      <c r="C4169" s="98">
        <v>12.422977215449015</v>
      </c>
      <c r="D4169" s="98">
        <f t="shared" si="470"/>
        <v>9.2527110057303634</v>
      </c>
      <c r="E4169" s="98">
        <v>88.730555555555554</v>
      </c>
      <c r="F4169" s="98">
        <f t="shared" si="468"/>
        <v>98.424611217193117</v>
      </c>
      <c r="G4169" s="98">
        <v>65596.89444444445</v>
      </c>
      <c r="H4169" s="98">
        <v>19.403927951388887</v>
      </c>
      <c r="I4169" s="98">
        <v>13901.989166666666</v>
      </c>
      <c r="J4169" s="98">
        <f t="shared" si="471"/>
        <v>69.326627604166674</v>
      </c>
      <c r="K4169" s="98">
        <v>0</v>
      </c>
      <c r="L4169" s="98">
        <f t="shared" si="472"/>
        <v>373.54978679655738</v>
      </c>
      <c r="M4169" s="98">
        <f t="shared" si="467"/>
        <v>374.28101678647249</v>
      </c>
      <c r="N4169" s="98">
        <v>9473.4247086588548</v>
      </c>
      <c r="O4169" s="98">
        <v>7183.4491666666663</v>
      </c>
      <c r="P4169" s="98">
        <v>395.3275793650829</v>
      </c>
      <c r="Q4169" s="98">
        <v>21.777792568525506</v>
      </c>
      <c r="R4169" s="98">
        <f t="shared" si="469"/>
        <v>21.250246183843348</v>
      </c>
      <c r="S4169" s="98">
        <f t="shared" si="473"/>
        <v>1306.6675541115303</v>
      </c>
      <c r="T4169" s="101">
        <v>12.236372763930024</v>
      </c>
    </row>
    <row r="4170" spans="2:20" x14ac:dyDescent="0.2">
      <c r="B4170" s="100">
        <v>43834.541666666664</v>
      </c>
      <c r="C4170" s="98">
        <v>12.781182636684841</v>
      </c>
      <c r="D4170" s="98">
        <f t="shared" si="470"/>
        <v>9.2387428290235398</v>
      </c>
      <c r="E4170" s="98">
        <v>119.31722222222223</v>
      </c>
      <c r="F4170" s="98">
        <f t="shared" si="468"/>
        <v>98.588731587563515</v>
      </c>
      <c r="G4170" s="98">
        <v>70659.633333333331</v>
      </c>
      <c r="H4170" s="98">
        <v>19.890504639355743</v>
      </c>
      <c r="I4170" s="98">
        <v>15113.148258227871</v>
      </c>
      <c r="J4170" s="98">
        <f t="shared" si="471"/>
        <v>99.426717582866488</v>
      </c>
      <c r="K4170" s="98">
        <v>0</v>
      </c>
      <c r="L4170" s="98">
        <f t="shared" si="472"/>
        <v>372.48058513140307</v>
      </c>
      <c r="M4170" s="98">
        <f t="shared" si="467"/>
        <v>374.26199527805915</v>
      </c>
      <c r="N4170" s="98">
        <v>9662.7210506184892</v>
      </c>
      <c r="O4170" s="98">
        <v>7180.001666666667</v>
      </c>
      <c r="P4170" s="98">
        <v>395.48833333333334</v>
      </c>
      <c r="Q4170" s="98">
        <v>23.007748201930273</v>
      </c>
      <c r="R4170" s="98">
        <f t="shared" si="469"/>
        <v>21.260094595549955</v>
      </c>
      <c r="S4170" s="98">
        <f t="shared" si="473"/>
        <v>1380.4648921158164</v>
      </c>
      <c r="T4170" s="101">
        <v>12.825160522990757</v>
      </c>
    </row>
    <row r="4171" spans="2:20" x14ac:dyDescent="0.2">
      <c r="B4171" s="100">
        <v>43834.583333333336</v>
      </c>
      <c r="C4171" s="98">
        <v>12.622519019091399</v>
      </c>
      <c r="D4171" s="98">
        <f t="shared" si="470"/>
        <v>9.2292208719003739</v>
      </c>
      <c r="E4171" s="98">
        <v>81.643888888888895</v>
      </c>
      <c r="F4171" s="98">
        <f t="shared" si="468"/>
        <v>97.882615516134209</v>
      </c>
      <c r="G4171" s="98">
        <v>77006.022768671639</v>
      </c>
      <c r="H4171" s="98">
        <v>23.356152343750001</v>
      </c>
      <c r="I4171" s="98">
        <v>16325.970392953919</v>
      </c>
      <c r="J4171" s="98">
        <f t="shared" si="471"/>
        <v>58.287736545138898</v>
      </c>
      <c r="K4171" s="98">
        <v>0</v>
      </c>
      <c r="L4171" s="98">
        <f t="shared" si="472"/>
        <v>372.89214800271725</v>
      </c>
      <c r="M4171" s="98">
        <f t="shared" si="467"/>
        <v>374.26610362287983</v>
      </c>
      <c r="N4171" s="98">
        <v>9449.3376871744786</v>
      </c>
      <c r="O4171" s="98">
        <v>7180.8383333333331</v>
      </c>
      <c r="P4171" s="98">
        <v>396.18975308641791</v>
      </c>
      <c r="Q4171" s="98">
        <v>23.297605083700685</v>
      </c>
      <c r="R4171" s="98">
        <f t="shared" si="469"/>
        <v>21.271149573774537</v>
      </c>
      <c r="S4171" s="98">
        <f t="shared" si="473"/>
        <v>1397.8563050220412</v>
      </c>
      <c r="T4171" s="101">
        <v>12.833359193757383</v>
      </c>
    </row>
    <row r="4172" spans="2:20" x14ac:dyDescent="0.2">
      <c r="B4172" s="100">
        <v>43834.625</v>
      </c>
      <c r="C4172" s="98">
        <v>12.209758904774985</v>
      </c>
      <c r="D4172" s="98">
        <f t="shared" si="470"/>
        <v>9.2367320296712272</v>
      </c>
      <c r="E4172" s="98">
        <v>106.41249999999999</v>
      </c>
      <c r="F4172" s="98">
        <f t="shared" si="468"/>
        <v>98.637268293911973</v>
      </c>
      <c r="G4172" s="98">
        <v>82265.612500000003</v>
      </c>
      <c r="H4172" s="98">
        <v>20.223969184027776</v>
      </c>
      <c r="I4172" s="98">
        <v>17542.5268111119</v>
      </c>
      <c r="J4172" s="98">
        <f t="shared" si="471"/>
        <v>86.188530815972214</v>
      </c>
      <c r="K4172" s="98">
        <v>0</v>
      </c>
      <c r="L4172" s="98">
        <f t="shared" si="472"/>
        <v>375.40832661434979</v>
      </c>
      <c r="M4172" s="98">
        <f t="shared" si="467"/>
        <v>374.20234623798297</v>
      </c>
      <c r="N4172" s="98">
        <v>9286.51536702474</v>
      </c>
      <c r="O4172" s="98">
        <v>7180.4525000000003</v>
      </c>
      <c r="P4172" s="98">
        <v>395.51782407404647</v>
      </c>
      <c r="Q4172" s="98">
        <v>20.109497459696659</v>
      </c>
      <c r="R4172" s="98">
        <f t="shared" si="469"/>
        <v>21.309415060522543</v>
      </c>
      <c r="S4172" s="98">
        <f t="shared" si="473"/>
        <v>1206.5698475817994</v>
      </c>
      <c r="T4172" s="101">
        <v>12.482981012516603</v>
      </c>
    </row>
    <row r="4173" spans="2:20" x14ac:dyDescent="0.2">
      <c r="B4173" s="100">
        <v>43834.666666666664</v>
      </c>
      <c r="C4173" s="98">
        <v>11.606459543238291</v>
      </c>
      <c r="D4173" s="98">
        <f t="shared" si="470"/>
        <v>9.2295026247056118</v>
      </c>
      <c r="E4173" s="98">
        <v>57.841388888888886</v>
      </c>
      <c r="F4173" s="98">
        <f t="shared" si="468"/>
        <v>95.638009034652725</v>
      </c>
      <c r="G4173" s="98">
        <v>87219.883240742056</v>
      </c>
      <c r="H4173" s="98">
        <v>19.712532552083335</v>
      </c>
      <c r="I4173" s="98">
        <v>18762.411413888243</v>
      </c>
      <c r="J4173" s="98">
        <f t="shared" si="471"/>
        <v>38.128856336805555</v>
      </c>
      <c r="K4173" s="98">
        <v>0</v>
      </c>
      <c r="L4173" s="98">
        <f t="shared" si="472"/>
        <v>374.63059204543219</v>
      </c>
      <c r="M4173" s="98">
        <f t="shared" si="467"/>
        <v>374.30715310942452</v>
      </c>
      <c r="N4173" s="98">
        <v>8981.9196948242188</v>
      </c>
      <c r="O4173" s="98">
        <v>7181.7416666666668</v>
      </c>
      <c r="P4173" s="98">
        <v>395.4013888888889</v>
      </c>
      <c r="Q4173" s="98">
        <v>20.770796843456726</v>
      </c>
      <c r="R4173" s="98">
        <f t="shared" si="469"/>
        <v>21.189823916962016</v>
      </c>
      <c r="S4173" s="98">
        <f t="shared" si="473"/>
        <v>1246.2478106074036</v>
      </c>
      <c r="T4173" s="101">
        <v>12.159341961542765</v>
      </c>
    </row>
    <row r="4174" spans="2:20" x14ac:dyDescent="0.2">
      <c r="B4174" s="100">
        <v>43834.708333333336</v>
      </c>
      <c r="C4174" s="98">
        <v>11.182231334756878</v>
      </c>
      <c r="D4174" s="98">
        <f t="shared" si="470"/>
        <v>9.2332761099143443</v>
      </c>
      <c r="E4174" s="98">
        <v>103.16916666666667</v>
      </c>
      <c r="F4174" s="98">
        <f t="shared" si="468"/>
        <v>96.339455793911966</v>
      </c>
      <c r="G4174" s="98">
        <v>92933.311973176402</v>
      </c>
      <c r="H4174" s="98">
        <v>19.792588975694443</v>
      </c>
      <c r="I4174" s="98">
        <v>19991.715972222406</v>
      </c>
      <c r="J4174" s="98">
        <f t="shared" si="471"/>
        <v>83.376577690972226</v>
      </c>
      <c r="K4174" s="98">
        <v>0</v>
      </c>
      <c r="L4174" s="98">
        <f t="shared" si="472"/>
        <v>374.62068804815414</v>
      </c>
      <c r="M4174" s="98">
        <f t="shared" si="467"/>
        <v>374.41455330935759</v>
      </c>
      <c r="N4174" s="98">
        <v>8734.1780533854162</v>
      </c>
      <c r="O4174" s="98">
        <v>7186.58</v>
      </c>
      <c r="P4174" s="98">
        <v>395.32555555555558</v>
      </c>
      <c r="Q4174" s="98">
        <v>20.704867507401438</v>
      </c>
      <c r="R4174" s="98">
        <f t="shared" si="469"/>
        <v>21.068907127521712</v>
      </c>
      <c r="S4174" s="98">
        <f t="shared" si="473"/>
        <v>1242.2920504440863</v>
      </c>
      <c r="T4174" s="101">
        <v>11.716330435276031</v>
      </c>
    </row>
    <row r="4175" spans="2:20" x14ac:dyDescent="0.2">
      <c r="B4175" s="100">
        <v>43834.75</v>
      </c>
      <c r="C4175" s="98">
        <v>11.028974294839944</v>
      </c>
      <c r="D4175" s="98">
        <f t="shared" si="470"/>
        <v>9.2445189071110416</v>
      </c>
      <c r="E4175" s="98">
        <v>82.42861111111111</v>
      </c>
      <c r="F4175" s="98">
        <f t="shared" si="468"/>
        <v>94.556307645763809</v>
      </c>
      <c r="G4175" s="98">
        <v>97411.851388888885</v>
      </c>
      <c r="H4175" s="98">
        <v>19.790755208333334</v>
      </c>
      <c r="I4175" s="98">
        <v>21220.870833333334</v>
      </c>
      <c r="J4175" s="98">
        <f t="shared" si="471"/>
        <v>62.637855902777773</v>
      </c>
      <c r="K4175" s="98">
        <v>0</v>
      </c>
      <c r="L4175" s="98">
        <f t="shared" si="472"/>
        <v>373.76390235538901</v>
      </c>
      <c r="M4175" s="98">
        <f t="shared" si="467"/>
        <v>374.46434413840399</v>
      </c>
      <c r="N4175" s="98">
        <v>8608.1371704101566</v>
      </c>
      <c r="O4175" s="98">
        <v>7182.0008333333335</v>
      </c>
      <c r="P4175" s="98">
        <v>395.41615740740463</v>
      </c>
      <c r="Q4175" s="98">
        <v>21.652255052015601</v>
      </c>
      <c r="R4175" s="98">
        <f t="shared" si="469"/>
        <v>21.020634431191208</v>
      </c>
      <c r="S4175" s="98">
        <f t="shared" si="473"/>
        <v>1299.135303120936</v>
      </c>
      <c r="T4175" s="101">
        <v>11.482464174959395</v>
      </c>
    </row>
    <row r="4176" spans="2:20" x14ac:dyDescent="0.2">
      <c r="B4176" s="100">
        <v>43834.791666666664</v>
      </c>
      <c r="C4176" s="98">
        <v>11.24447861486011</v>
      </c>
      <c r="D4176" s="98">
        <f t="shared" si="470"/>
        <v>9.2553118365271292</v>
      </c>
      <c r="E4176" s="98">
        <v>77.459444444444443</v>
      </c>
      <c r="F4176" s="98">
        <f t="shared" si="468"/>
        <v>94.811434960578637</v>
      </c>
      <c r="G4176" s="98">
        <v>103322.62935323252</v>
      </c>
      <c r="H4176" s="98">
        <v>19.765473090277776</v>
      </c>
      <c r="I4176" s="98">
        <v>22451.341111111113</v>
      </c>
      <c r="J4176" s="98">
        <f t="shared" si="471"/>
        <v>57.693971354166663</v>
      </c>
      <c r="K4176" s="98">
        <v>0</v>
      </c>
      <c r="L4176" s="98">
        <f t="shared" si="472"/>
        <v>374.39693133291581</v>
      </c>
      <c r="M4176" s="98">
        <f t="shared" si="467"/>
        <v>374.3774095543701</v>
      </c>
      <c r="N4176" s="98">
        <v>8740.5434098307287</v>
      </c>
      <c r="O4176" s="98">
        <v>7181.55</v>
      </c>
      <c r="P4176" s="98">
        <v>395.33273333334262</v>
      </c>
      <c r="Q4176" s="98">
        <v>20.93580200042679</v>
      </c>
      <c r="R4176" s="98">
        <f t="shared" si="469"/>
        <v>21.108354200410677</v>
      </c>
      <c r="S4176" s="98">
        <f t="shared" si="473"/>
        <v>1256.1481200256073</v>
      </c>
      <c r="T4176" s="101">
        <v>11.563057938252443</v>
      </c>
    </row>
    <row r="4177" spans="2:20" x14ac:dyDescent="0.2">
      <c r="B4177" s="100">
        <v>43834.833333333336</v>
      </c>
      <c r="C4177" s="98">
        <v>11.199834714641588</v>
      </c>
      <c r="D4177" s="98">
        <f t="shared" si="470"/>
        <v>9.2643573848925964</v>
      </c>
      <c r="E4177" s="98">
        <v>108.22472222222223</v>
      </c>
      <c r="F4177" s="98">
        <f t="shared" si="468"/>
        <v>94.326550701319363</v>
      </c>
      <c r="G4177" s="98">
        <v>107939.67777777778</v>
      </c>
      <c r="H4177" s="98">
        <v>19.732703993055555</v>
      </c>
      <c r="I4177" s="98">
        <v>23678.009231925989</v>
      </c>
      <c r="J4177" s="98">
        <f t="shared" si="471"/>
        <v>88.492018229166675</v>
      </c>
      <c r="K4177" s="98">
        <v>0</v>
      </c>
      <c r="L4177" s="98">
        <f t="shared" si="472"/>
        <v>374.4878297432885</v>
      </c>
      <c r="M4177" s="98">
        <f t="shared" si="467"/>
        <v>374.44642769836588</v>
      </c>
      <c r="N4177" s="98">
        <v>8711.646211751302</v>
      </c>
      <c r="O4177" s="98">
        <v>7186.7383333333337</v>
      </c>
      <c r="P4177" s="98">
        <v>395.63104938271147</v>
      </c>
      <c r="Q4177" s="98">
        <v>21.143219639422991</v>
      </c>
      <c r="R4177" s="98">
        <f t="shared" si="469"/>
        <v>21.039124599917326</v>
      </c>
      <c r="S4177" s="98">
        <f t="shared" si="473"/>
        <v>1268.5931783653796</v>
      </c>
      <c r="T4177" s="101">
        <v>11.54386435524664</v>
      </c>
    </row>
    <row r="4178" spans="2:20" x14ac:dyDescent="0.2">
      <c r="B4178" s="100">
        <v>43834.875</v>
      </c>
      <c r="C4178" s="98">
        <v>10.660125487115648</v>
      </c>
      <c r="D4178" s="98">
        <f t="shared" si="470"/>
        <v>9.2574611923086376</v>
      </c>
      <c r="E4178" s="98">
        <v>83.165000000000006</v>
      </c>
      <c r="F4178" s="98">
        <f t="shared" si="468"/>
        <v>93.756508138595066</v>
      </c>
      <c r="G4178" s="98">
        <v>113744.76590909163</v>
      </c>
      <c r="H4178" s="98">
        <v>22.996299913194445</v>
      </c>
      <c r="I4178" s="98">
        <v>24908.142711640663</v>
      </c>
      <c r="J4178" s="98">
        <f t="shared" si="471"/>
        <v>60.168700086805558</v>
      </c>
      <c r="K4178" s="98">
        <v>0</v>
      </c>
      <c r="L4178" s="98">
        <f t="shared" si="472"/>
        <v>372.50040085225584</v>
      </c>
      <c r="M4178" s="98">
        <f t="shared" si="467"/>
        <v>374.34768598563466</v>
      </c>
      <c r="N4178" s="98">
        <v>8392.981655680338</v>
      </c>
      <c r="O4178" s="98">
        <v>7185.6374999999998</v>
      </c>
      <c r="P4178" s="98">
        <v>395.60409722222221</v>
      </c>
      <c r="Q4178" s="98">
        <v>23.103696369966364</v>
      </c>
      <c r="R4178" s="98">
        <f t="shared" si="469"/>
        <v>21.130984561097893</v>
      </c>
      <c r="S4178" s="98">
        <f t="shared" si="473"/>
        <v>1386.2217821979818</v>
      </c>
      <c r="T4178" s="101">
        <v>11.251771678342291</v>
      </c>
    </row>
    <row r="4179" spans="2:20" x14ac:dyDescent="0.2">
      <c r="B4179" s="100">
        <v>43834.916666666664</v>
      </c>
      <c r="C4179" s="98">
        <v>10.15268343422148</v>
      </c>
      <c r="D4179" s="98">
        <f t="shared" si="470"/>
        <v>9.2499968236451853</v>
      </c>
      <c r="E4179" s="98">
        <v>119.83550000000331</v>
      </c>
      <c r="F4179" s="98">
        <f t="shared" si="468"/>
        <v>94.965354203410016</v>
      </c>
      <c r="G4179" s="98">
        <v>119549.72152777777</v>
      </c>
      <c r="H4179" s="98">
        <v>21.446039496527778</v>
      </c>
      <c r="I4179" s="98">
        <v>26141.988899571632</v>
      </c>
      <c r="J4179" s="98">
        <f t="shared" si="471"/>
        <v>98.389460503475533</v>
      </c>
      <c r="K4179" s="98">
        <v>0</v>
      </c>
      <c r="L4179" s="98">
        <f t="shared" si="472"/>
        <v>375.53472734419745</v>
      </c>
      <c r="M4179" s="98">
        <f t="shared" si="467"/>
        <v>374.39530017895362</v>
      </c>
      <c r="N4179" s="98">
        <v>8098.5126684570314</v>
      </c>
      <c r="O4179" s="98">
        <v>7190.8983333333335</v>
      </c>
      <c r="P4179" s="98">
        <v>395.71130952381424</v>
      </c>
      <c r="Q4179" s="98">
        <v>20.176582179616801</v>
      </c>
      <c r="R4179" s="98">
        <f t="shared" si="469"/>
        <v>21.08766104238234</v>
      </c>
      <c r="S4179" s="98">
        <f t="shared" si="473"/>
        <v>1210.5949307770081</v>
      </c>
      <c r="T4179" s="101">
        <v>10.905469281120975</v>
      </c>
    </row>
    <row r="4180" spans="2:20" x14ac:dyDescent="0.2">
      <c r="B4180" s="100">
        <v>43834.958333333336</v>
      </c>
      <c r="C4180" s="98">
        <v>9.7441178841767311</v>
      </c>
      <c r="D4180" s="98">
        <f t="shared" si="470"/>
        <v>9.2412326998529206</v>
      </c>
      <c r="E4180" s="98">
        <v>66.279722222222219</v>
      </c>
      <c r="F4180" s="98">
        <f t="shared" si="468"/>
        <v>92.551025499706313</v>
      </c>
      <c r="G4180" s="98">
        <v>125210.08066666762</v>
      </c>
      <c r="H4180" s="98">
        <v>19.808572048611111</v>
      </c>
      <c r="I4180" s="98">
        <v>27371.40114444424</v>
      </c>
      <c r="J4180" s="98">
        <f t="shared" si="471"/>
        <v>46.471150173611107</v>
      </c>
      <c r="K4180" s="98">
        <v>0</v>
      </c>
      <c r="L4180" s="98">
        <f t="shared" si="472"/>
        <v>374.3061611902134</v>
      </c>
      <c r="M4180" s="98">
        <f t="shared" si="467"/>
        <v>374.26406734141898</v>
      </c>
      <c r="N4180" s="98">
        <v>7831.2409566243487</v>
      </c>
      <c r="O4180" s="98">
        <v>7189.1916666666666</v>
      </c>
      <c r="P4180" s="98">
        <v>395.62370370371474</v>
      </c>
      <c r="Q4180" s="98">
        <v>21.317542513501312</v>
      </c>
      <c r="R4180" s="98">
        <f t="shared" si="469"/>
        <v>21.218770423127324</v>
      </c>
      <c r="S4180" s="98">
        <f t="shared" si="473"/>
        <v>1279.0525508100786</v>
      </c>
      <c r="T4180" s="101">
        <v>10.460982437674215</v>
      </c>
    </row>
    <row r="4181" spans="2:20" x14ac:dyDescent="0.2">
      <c r="B4181" s="100">
        <v>43835</v>
      </c>
      <c r="C4181" s="98">
        <v>9.7211153472618506</v>
      </c>
      <c r="D4181" s="98">
        <f t="shared" si="470"/>
        <v>9.2489583882441551</v>
      </c>
      <c r="E4181" s="98">
        <v>118.45222222222222</v>
      </c>
      <c r="F4181" s="98">
        <f t="shared" si="468"/>
        <v>93.994856518224822</v>
      </c>
      <c r="G4181" s="98">
        <v>131681.15067049555</v>
      </c>
      <c r="H4181" s="98">
        <v>19.824544270833332</v>
      </c>
      <c r="I4181" s="98">
        <v>28603.215671296202</v>
      </c>
      <c r="J4181" s="98">
        <f t="shared" si="471"/>
        <v>98.62767795138889</v>
      </c>
      <c r="K4181" s="98">
        <v>0</v>
      </c>
      <c r="L4181" s="98">
        <f t="shared" si="472"/>
        <v>377.20228858959342</v>
      </c>
      <c r="M4181" s="98">
        <f t="shared" si="467"/>
        <v>374.42325918517417</v>
      </c>
      <c r="N4181" s="98">
        <v>7792.5788122558597</v>
      </c>
      <c r="O4181" s="98">
        <v>7185.333333333333</v>
      </c>
      <c r="P4181" s="98">
        <v>395.6935185185406</v>
      </c>
      <c r="Q4181" s="98">
        <v>18.491229928947156</v>
      </c>
      <c r="R4181" s="98">
        <f t="shared" si="469"/>
        <v>21.075203579372822</v>
      </c>
      <c r="S4181" s="98">
        <f t="shared" si="473"/>
        <v>1109.4737957368293</v>
      </c>
      <c r="T4181" s="101">
        <v>10.136580108768765</v>
      </c>
    </row>
    <row r="4182" spans="2:20" x14ac:dyDescent="0.2">
      <c r="B4182" s="100">
        <v>43835.041666666664</v>
      </c>
      <c r="C4182" s="98">
        <v>8.7136937572011561</v>
      </c>
      <c r="D4182" s="98">
        <f t="shared" si="470"/>
        <v>9.2491616015298757</v>
      </c>
      <c r="E4182" s="98">
        <v>97.148410493843258</v>
      </c>
      <c r="F4182" s="98">
        <f t="shared" si="468"/>
        <v>93.219857418432085</v>
      </c>
      <c r="G4182" s="98">
        <v>4208.8444444444449</v>
      </c>
      <c r="H4182" s="98">
        <v>19.67878689236111</v>
      </c>
      <c r="I4182" s="98">
        <v>790.90611111111116</v>
      </c>
      <c r="J4182" s="98">
        <f t="shared" si="471"/>
        <v>77.469623601482141</v>
      </c>
      <c r="K4182" s="98">
        <v>0</v>
      </c>
      <c r="L4182" s="98">
        <f t="shared" si="472"/>
        <v>374.03815532139606</v>
      </c>
      <c r="M4182" s="98">
        <f t="shared" si="467"/>
        <v>374.50698656593721</v>
      </c>
      <c r="N4182" s="98">
        <v>7155.3582316080729</v>
      </c>
      <c r="O4182" s="98">
        <v>7194.9108333333334</v>
      </c>
      <c r="P4182" s="98">
        <v>396.38499999999999</v>
      </c>
      <c r="Q4182" s="98">
        <v>22.34684467860394</v>
      </c>
      <c r="R4182" s="98">
        <f t="shared" si="469"/>
        <v>21.04915366774534</v>
      </c>
      <c r="S4182" s="98">
        <f t="shared" si="473"/>
        <v>1340.8106807162364</v>
      </c>
      <c r="T4182" s="101">
        <v>9.7461942409196567</v>
      </c>
    </row>
    <row r="4183" spans="2:20" x14ac:dyDescent="0.2">
      <c r="B4183" s="100">
        <v>43835.083333333336</v>
      </c>
      <c r="C4183" s="98">
        <v>7.8130968532548284</v>
      </c>
      <c r="D4183" s="98">
        <f t="shared" si="470"/>
        <v>9.2590379964668994</v>
      </c>
      <c r="E4183" s="98">
        <v>89.514305555555552</v>
      </c>
      <c r="F4183" s="98">
        <f t="shared" si="468"/>
        <v>94.108902557320974</v>
      </c>
      <c r="G4183" s="98">
        <v>9106.9964141411256</v>
      </c>
      <c r="H4183" s="98">
        <v>19.60212673611111</v>
      </c>
      <c r="I4183" s="98">
        <v>1801.6027777777779</v>
      </c>
      <c r="J4183" s="98">
        <f t="shared" si="471"/>
        <v>69.912178819444449</v>
      </c>
      <c r="K4183" s="98">
        <v>0</v>
      </c>
      <c r="L4183" s="98">
        <f t="shared" si="472"/>
        <v>373.16377168744958</v>
      </c>
      <c r="M4183" s="98">
        <f t="shared" si="467"/>
        <v>374.51994744652069</v>
      </c>
      <c r="N4183" s="98">
        <v>6359.4022009277342</v>
      </c>
      <c r="O4183" s="98">
        <v>7198.8241666666663</v>
      </c>
      <c r="P4183" s="98">
        <v>395.94513888888889</v>
      </c>
      <c r="Q4183" s="98">
        <v>22.781367201439313</v>
      </c>
      <c r="R4183" s="98">
        <f t="shared" si="469"/>
        <v>21.046174140044705</v>
      </c>
      <c r="S4183" s="98">
        <f t="shared" si="473"/>
        <v>1366.8820320863588</v>
      </c>
      <c r="T4183" s="101">
        <v>8.415654928522418</v>
      </c>
    </row>
    <row r="4184" spans="2:20" x14ac:dyDescent="0.2">
      <c r="B4184" s="100">
        <v>43835.125</v>
      </c>
      <c r="C4184" s="98">
        <v>6.7430615813656996</v>
      </c>
      <c r="D4184" s="98">
        <f t="shared" si="470"/>
        <v>9.2710832193799053</v>
      </c>
      <c r="E4184" s="98">
        <v>123.17833333333333</v>
      </c>
      <c r="F4184" s="98">
        <f t="shared" si="468"/>
        <v>94.862224316580239</v>
      </c>
      <c r="G4184" s="98">
        <v>14323.172222222222</v>
      </c>
      <c r="H4184" s="98">
        <v>19.577094184027779</v>
      </c>
      <c r="I4184" s="98">
        <v>3016.6922222222224</v>
      </c>
      <c r="J4184" s="98">
        <f t="shared" si="471"/>
        <v>103.60123914930554</v>
      </c>
      <c r="K4184" s="98">
        <v>0</v>
      </c>
      <c r="L4184" s="98">
        <f t="shared" si="472"/>
        <v>376.29596987416346</v>
      </c>
      <c r="M4184" s="98">
        <f t="shared" si="467"/>
        <v>374.53971290828332</v>
      </c>
      <c r="N4184" s="98">
        <v>5693.4291662597652</v>
      </c>
      <c r="O4184" s="98">
        <v>7198.0283333333336</v>
      </c>
      <c r="P4184" s="98">
        <v>395.30567901235486</v>
      </c>
      <c r="Q4184" s="98">
        <v>19.009709138191408</v>
      </c>
      <c r="R4184" s="98">
        <f t="shared" si="469"/>
        <v>21.029538822315338</v>
      </c>
      <c r="S4184" s="98">
        <f t="shared" si="473"/>
        <v>1140.5825482914845</v>
      </c>
      <c r="T4184" s="101">
        <v>7.467260326626711</v>
      </c>
    </row>
    <row r="4185" spans="2:20" x14ac:dyDescent="0.2">
      <c r="B4185" s="100">
        <v>43835.166666666664</v>
      </c>
      <c r="C4185" s="98">
        <v>5.8957356670167709</v>
      </c>
      <c r="D4185" s="98">
        <f t="shared" si="470"/>
        <v>9.2784359129552758</v>
      </c>
      <c r="E4185" s="98">
        <v>86.218611111111116</v>
      </c>
      <c r="F4185" s="98">
        <f t="shared" si="468"/>
        <v>94.351587742506183</v>
      </c>
      <c r="G4185" s="98">
        <v>21074.983438151146</v>
      </c>
      <c r="H4185" s="98">
        <v>21.861154513888888</v>
      </c>
      <c r="I4185" s="98">
        <v>4235.9100880750848</v>
      </c>
      <c r="J4185" s="98">
        <f t="shared" si="471"/>
        <v>64.357456597222225</v>
      </c>
      <c r="K4185" s="98">
        <v>0</v>
      </c>
      <c r="L4185" s="98">
        <f t="shared" si="472"/>
        <v>372.84826312119765</v>
      </c>
      <c r="M4185" s="98">
        <f t="shared" si="467"/>
        <v>374.45189999175568</v>
      </c>
      <c r="N4185" s="98">
        <v>5191.6709468587242</v>
      </c>
      <c r="O4185" s="98">
        <v>7185.9816666666666</v>
      </c>
      <c r="P4185" s="98">
        <v>395.36842592590386</v>
      </c>
      <c r="Q4185" s="98">
        <v>22.520162804706228</v>
      </c>
      <c r="R4185" s="98">
        <f t="shared" si="469"/>
        <v>21.09836419475096</v>
      </c>
      <c r="S4185" s="98">
        <f t="shared" si="473"/>
        <v>1351.2097682823737</v>
      </c>
      <c r="T4185" s="101">
        <v>6.6586252405761561</v>
      </c>
    </row>
    <row r="4186" spans="2:20" x14ac:dyDescent="0.2">
      <c r="B4186" s="100">
        <v>43835.208333333336</v>
      </c>
      <c r="C4186" s="98">
        <v>5.3205323752654818</v>
      </c>
      <c r="D4186" s="98">
        <f t="shared" si="470"/>
        <v>9.2803306030995021</v>
      </c>
      <c r="E4186" s="98">
        <v>126.54444444444445</v>
      </c>
      <c r="F4186" s="98">
        <f t="shared" si="468"/>
        <v>96.091321538802461</v>
      </c>
      <c r="G4186" s="98">
        <v>26809.277972709337</v>
      </c>
      <c r="H4186" s="98">
        <v>22.300141059027776</v>
      </c>
      <c r="I4186" s="98">
        <v>5459.7482304525374</v>
      </c>
      <c r="J4186" s="98">
        <f t="shared" si="471"/>
        <v>104.24430338541667</v>
      </c>
      <c r="K4186" s="98">
        <v>0</v>
      </c>
      <c r="L4186" s="98">
        <f t="shared" si="472"/>
        <v>378.86255488881221</v>
      </c>
      <c r="M4186" s="98">
        <f t="shared" si="467"/>
        <v>374.63591543115399</v>
      </c>
      <c r="N4186" s="98">
        <v>4875.8274519856768</v>
      </c>
      <c r="O4186" s="98">
        <v>7177.6333333333332</v>
      </c>
      <c r="P4186" s="98">
        <v>395.49888888888887</v>
      </c>
      <c r="Q4186" s="98">
        <v>16.636334000076683</v>
      </c>
      <c r="R4186" s="98">
        <f t="shared" si="469"/>
        <v>20.931181317080814</v>
      </c>
      <c r="S4186" s="98">
        <f t="shared" si="473"/>
        <v>998.18004000460098</v>
      </c>
      <c r="T4186" s="101">
        <v>6.107478510741041</v>
      </c>
    </row>
    <row r="4187" spans="2:20" x14ac:dyDescent="0.2">
      <c r="B4187" s="100">
        <v>43835.25</v>
      </c>
      <c r="C4187" s="98">
        <v>5.1941808938980101</v>
      </c>
      <c r="D4187" s="98">
        <f t="shared" si="470"/>
        <v>9.2870138150637462</v>
      </c>
      <c r="E4187" s="98">
        <v>64.045833333333334</v>
      </c>
      <c r="F4187" s="98">
        <f t="shared" si="468"/>
        <v>93.514550705469119</v>
      </c>
      <c r="G4187" s="98">
        <v>32665.042555554377</v>
      </c>
      <c r="H4187" s="98">
        <v>19.676595052083332</v>
      </c>
      <c r="I4187" s="98">
        <v>6678.7212592583401</v>
      </c>
      <c r="J4187" s="98">
        <f t="shared" si="471"/>
        <v>44.369238281250006</v>
      </c>
      <c r="K4187" s="98">
        <v>0</v>
      </c>
      <c r="L4187" s="98">
        <f t="shared" si="472"/>
        <v>377.31527599038765</v>
      </c>
      <c r="M4187" s="98">
        <f t="shared" ref="M4187:M4250" si="474">AVERAGE(L4164:L4187)</f>
        <v>374.81608664287927</v>
      </c>
      <c r="N4187" s="98">
        <v>4815.7365417480469</v>
      </c>
      <c r="O4187" s="98">
        <v>7173.9849999999997</v>
      </c>
      <c r="P4187" s="98">
        <v>395.7098809524129</v>
      </c>
      <c r="Q4187" s="98">
        <v>18.394604962025252</v>
      </c>
      <c r="R4187" s="98">
        <f t="shared" si="469"/>
        <v>20.764242799360581</v>
      </c>
      <c r="S4187" s="98">
        <f t="shared" si="473"/>
        <v>1103.6762977215151</v>
      </c>
      <c r="T4187" s="101">
        <v>5.8803805510712364</v>
      </c>
    </row>
    <row r="4188" spans="2:20" x14ac:dyDescent="0.2">
      <c r="B4188" s="100">
        <v>43835.291666666664</v>
      </c>
      <c r="C4188" s="98">
        <v>4.9976293135447323</v>
      </c>
      <c r="D4188" s="98">
        <f t="shared" si="470"/>
        <v>9.2869370367909134</v>
      </c>
      <c r="E4188" s="98">
        <v>126.53698412698176</v>
      </c>
      <c r="F4188" s="98">
        <f t="shared" si="468"/>
        <v>96.411640836274145</v>
      </c>
      <c r="G4188" s="98">
        <v>39459.247946860523</v>
      </c>
      <c r="H4188" s="98">
        <v>19.465496600114907</v>
      </c>
      <c r="I4188" s="98">
        <v>7897.0447259262201</v>
      </c>
      <c r="J4188" s="98">
        <f t="shared" si="471"/>
        <v>107.07148752686686</v>
      </c>
      <c r="K4188" s="98">
        <v>0</v>
      </c>
      <c r="L4188" s="98">
        <f t="shared" si="472"/>
        <v>374.89773253116755</v>
      </c>
      <c r="M4188" s="98">
        <f t="shared" si="474"/>
        <v>374.71302694848282</v>
      </c>
      <c r="N4188" s="98">
        <v>4814.0367089843749</v>
      </c>
      <c r="O4188" s="98">
        <v>7185.8125</v>
      </c>
      <c r="P4188" s="98">
        <v>395.48423333333596</v>
      </c>
      <c r="Q4188" s="98">
        <v>20.586500802168416</v>
      </c>
      <c r="R4188" s="98">
        <f t="shared" si="469"/>
        <v>20.874003353545355</v>
      </c>
      <c r="S4188" s="98">
        <f t="shared" si="473"/>
        <v>1235.190048130105</v>
      </c>
      <c r="T4188" s="101">
        <v>5.8481757916742936</v>
      </c>
    </row>
    <row r="4189" spans="2:20" x14ac:dyDescent="0.2">
      <c r="B4189" s="100">
        <v>43835.333333333336</v>
      </c>
      <c r="C4189" s="98">
        <v>5.2335414195940313</v>
      </c>
      <c r="D4189" s="98">
        <f t="shared" si="470"/>
        <v>9.277715107200553</v>
      </c>
      <c r="E4189" s="98">
        <v>95.213796296301808</v>
      </c>
      <c r="F4189" s="98">
        <f t="shared" ref="F4189:F4252" si="475">AVERAGE(E4166:E4189)</f>
        <v>95.694217996768202</v>
      </c>
      <c r="G4189" s="98">
        <v>44803.348419975708</v>
      </c>
      <c r="H4189" s="98">
        <v>19.576768663194443</v>
      </c>
      <c r="I4189" s="98">
        <v>9107.1647222222218</v>
      </c>
      <c r="J4189" s="98">
        <f t="shared" si="471"/>
        <v>75.637027633107365</v>
      </c>
      <c r="K4189" s="98">
        <v>0</v>
      </c>
      <c r="L4189" s="98">
        <f t="shared" si="472"/>
        <v>372.14938793936125</v>
      </c>
      <c r="M4189" s="98">
        <f t="shared" si="474"/>
        <v>374.64415020883933</v>
      </c>
      <c r="N4189" s="98">
        <v>4967.3833601888018</v>
      </c>
      <c r="O4189" s="98">
        <v>7193.7283333333335</v>
      </c>
      <c r="P4189" s="98">
        <v>395.28805555555556</v>
      </c>
      <c r="Q4189" s="98">
        <v>23.138667616194322</v>
      </c>
      <c r="R4189" s="98">
        <f t="shared" ref="R4189:R4252" si="476">AVERAGE(Q4166:Q4189)</f>
        <v>20.935268982078103</v>
      </c>
      <c r="S4189" s="98">
        <f t="shared" si="473"/>
        <v>1388.3200569716594</v>
      </c>
      <c r="T4189" s="101">
        <v>6.0725097643007757</v>
      </c>
    </row>
    <row r="4190" spans="2:20" x14ac:dyDescent="0.2">
      <c r="B4190" s="100">
        <v>43835.375</v>
      </c>
      <c r="C4190" s="98">
        <v>6.3826252781020267</v>
      </c>
      <c r="D4190" s="98">
        <f t="shared" si="470"/>
        <v>9.2719100452591405</v>
      </c>
      <c r="E4190" s="98">
        <v>94.798888888888882</v>
      </c>
      <c r="F4190" s="98">
        <f t="shared" si="475"/>
        <v>97.1245883671386</v>
      </c>
      <c r="G4190" s="98">
        <v>51953.638534280457</v>
      </c>
      <c r="H4190" s="98">
        <v>19.419748263888888</v>
      </c>
      <c r="I4190" s="98">
        <v>10319.909444444444</v>
      </c>
      <c r="J4190" s="98">
        <f t="shared" si="471"/>
        <v>75.379140624999991</v>
      </c>
      <c r="K4190" s="98">
        <v>0</v>
      </c>
      <c r="L4190" s="98">
        <f t="shared" si="472"/>
        <v>376.43091128817059</v>
      </c>
      <c r="M4190" s="98">
        <f t="shared" si="474"/>
        <v>374.80532126584473</v>
      </c>
      <c r="N4190" s="98">
        <v>5622.1085099283855</v>
      </c>
      <c r="O4190" s="98">
        <v>7194.59</v>
      </c>
      <c r="P4190" s="98">
        <v>395.45620370368164</v>
      </c>
      <c r="Q4190" s="98">
        <v>19.025292415511018</v>
      </c>
      <c r="R4190" s="98">
        <f t="shared" si="476"/>
        <v>20.760116443590508</v>
      </c>
      <c r="S4190" s="98">
        <f t="shared" si="473"/>
        <v>1141.5175449306612</v>
      </c>
      <c r="T4190" s="101">
        <v>6.6839487971696592</v>
      </c>
    </row>
    <row r="4191" spans="2:20" x14ac:dyDescent="0.2">
      <c r="B4191" s="100">
        <v>43835.416666666664</v>
      </c>
      <c r="C4191" s="98">
        <v>8.4710998779492606</v>
      </c>
      <c r="D4191" s="98">
        <f t="shared" si="470"/>
        <v>9.2645598134299316</v>
      </c>
      <c r="E4191" s="98">
        <v>123.06861111111111</v>
      </c>
      <c r="F4191" s="98">
        <f t="shared" si="475"/>
        <v>97.099831422694137</v>
      </c>
      <c r="G4191" s="98">
        <v>57088.211111111108</v>
      </c>
      <c r="H4191" s="98">
        <v>19.373676215277779</v>
      </c>
      <c r="I4191" s="98">
        <v>11523.880277777778</v>
      </c>
      <c r="J4191" s="98">
        <f t="shared" si="471"/>
        <v>103.69493489583333</v>
      </c>
      <c r="K4191" s="98">
        <v>0</v>
      </c>
      <c r="L4191" s="98">
        <f t="shared" si="472"/>
        <v>375.51736801325444</v>
      </c>
      <c r="M4191" s="98">
        <f t="shared" si="474"/>
        <v>374.85691831541686</v>
      </c>
      <c r="N4191" s="98">
        <v>7006.9302355957034</v>
      </c>
      <c r="O4191" s="98">
        <v>7197.5483333333332</v>
      </c>
      <c r="P4191" s="98">
        <v>395.45083333333332</v>
      </c>
      <c r="Q4191" s="98">
        <v>19.933465320078863</v>
      </c>
      <c r="R4191" s="98">
        <f t="shared" si="476"/>
        <v>20.706352148647991</v>
      </c>
      <c r="S4191" s="98">
        <f t="shared" si="473"/>
        <v>1196.0079192047317</v>
      </c>
      <c r="T4191" s="101">
        <v>8.3130212263675638</v>
      </c>
    </row>
    <row r="4192" spans="2:20" x14ac:dyDescent="0.2">
      <c r="B4192" s="100">
        <v>43835.458333333336</v>
      </c>
      <c r="C4192" s="98">
        <v>10.961081760942729</v>
      </c>
      <c r="D4192" s="98">
        <f t="shared" si="470"/>
        <v>9.2626140503853129</v>
      </c>
      <c r="E4192" s="98">
        <v>83.649722222222223</v>
      </c>
      <c r="F4192" s="98">
        <f t="shared" si="475"/>
        <v>96.786578556732294</v>
      </c>
      <c r="G4192" s="98">
        <v>63756.62980769237</v>
      </c>
      <c r="H4192" s="98">
        <v>20.485503472222224</v>
      </c>
      <c r="I4192" s="98">
        <v>12725.375404039456</v>
      </c>
      <c r="J4192" s="98">
        <f t="shared" si="471"/>
        <v>63.164218750000003</v>
      </c>
      <c r="K4192" s="98">
        <v>0</v>
      </c>
      <c r="L4192" s="98">
        <f t="shared" si="472"/>
        <v>378.81838820450423</v>
      </c>
      <c r="M4192" s="98">
        <f t="shared" si="474"/>
        <v>374.83800612109707</v>
      </c>
      <c r="N4192" s="98">
        <v>8659.9278495279941</v>
      </c>
      <c r="O4192" s="98">
        <v>7211.1083333333336</v>
      </c>
      <c r="P4192" s="98">
        <v>396.01222222222225</v>
      </c>
      <c r="Q4192" s="98">
        <v>17.193834017718004</v>
      </c>
      <c r="R4192" s="98">
        <f t="shared" si="476"/>
        <v>20.752309096055072</v>
      </c>
      <c r="S4192" s="98">
        <f t="shared" si="473"/>
        <v>1031.6300410630802</v>
      </c>
      <c r="T4192" s="101">
        <v>10.479318444682415</v>
      </c>
    </row>
    <row r="4193" spans="2:20" x14ac:dyDescent="0.2">
      <c r="B4193" s="100">
        <v>43835.5</v>
      </c>
      <c r="C4193" s="98">
        <v>12.351725670991129</v>
      </c>
      <c r="D4193" s="98">
        <f t="shared" si="470"/>
        <v>9.2596452360329007</v>
      </c>
      <c r="E4193" s="98">
        <v>119.77074074072971</v>
      </c>
      <c r="F4193" s="98">
        <f t="shared" si="475"/>
        <v>98.079919606114558</v>
      </c>
      <c r="G4193" s="98">
        <v>69319.53</v>
      </c>
      <c r="H4193" s="98">
        <v>22.932812500000001</v>
      </c>
      <c r="I4193" s="98">
        <v>13928.57193415708</v>
      </c>
      <c r="J4193" s="98">
        <f t="shared" si="471"/>
        <v>96.83792824072971</v>
      </c>
      <c r="K4193" s="98">
        <v>0</v>
      </c>
      <c r="L4193" s="98">
        <f t="shared" si="472"/>
        <v>372.65502223991683</v>
      </c>
      <c r="M4193" s="98">
        <f t="shared" si="474"/>
        <v>374.80072426457036</v>
      </c>
      <c r="N4193" s="98">
        <v>9614.908726399739</v>
      </c>
      <c r="O4193" s="98">
        <v>7212.0758333333333</v>
      </c>
      <c r="P4193" s="98">
        <v>396.0006481481426</v>
      </c>
      <c r="Q4193" s="98">
        <v>23.345625908225774</v>
      </c>
      <c r="R4193" s="98">
        <f t="shared" si="476"/>
        <v>20.817635485209248</v>
      </c>
      <c r="S4193" s="98">
        <f t="shared" si="473"/>
        <v>1400.7375544935464</v>
      </c>
      <c r="T4193" s="101">
        <v>12.395889127784304</v>
      </c>
    </row>
    <row r="4194" spans="2:20" x14ac:dyDescent="0.2">
      <c r="B4194" s="100">
        <v>43835.541666666664</v>
      </c>
      <c r="C4194" s="98">
        <v>12.774981323734391</v>
      </c>
      <c r="D4194" s="98">
        <f t="shared" si="470"/>
        <v>9.2593868479932979</v>
      </c>
      <c r="E4194" s="98">
        <v>61.735555555555557</v>
      </c>
      <c r="F4194" s="98">
        <f t="shared" si="475"/>
        <v>95.680683495003407</v>
      </c>
      <c r="G4194" s="98">
        <v>74884.492629629662</v>
      </c>
      <c r="H4194" s="98">
        <v>19.285980902777776</v>
      </c>
      <c r="I4194" s="98">
        <v>15127.348611110665</v>
      </c>
      <c r="J4194" s="98">
        <f t="shared" si="471"/>
        <v>42.449574652777784</v>
      </c>
      <c r="K4194" s="98">
        <v>0</v>
      </c>
      <c r="L4194" s="98">
        <f t="shared" si="472"/>
        <v>375.9262225248566</v>
      </c>
      <c r="M4194" s="98">
        <f t="shared" si="474"/>
        <v>374.94429248929765</v>
      </c>
      <c r="N4194" s="98">
        <v>9958.2750594075515</v>
      </c>
      <c r="O4194" s="98">
        <v>7217.72</v>
      </c>
      <c r="P4194" s="98">
        <v>395.51984567900496</v>
      </c>
      <c r="Q4194" s="98">
        <v>19.593623154148357</v>
      </c>
      <c r="R4194" s="98">
        <f t="shared" si="476"/>
        <v>20.675380274885004</v>
      </c>
      <c r="S4194" s="98">
        <f t="shared" si="473"/>
        <v>1175.6173892489014</v>
      </c>
      <c r="T4194" s="101">
        <v>13.164020427969129</v>
      </c>
    </row>
    <row r="4195" spans="2:20" x14ac:dyDescent="0.2">
      <c r="B4195" s="100">
        <v>43835.583333333336</v>
      </c>
      <c r="C4195" s="98">
        <v>12.545228265457682</v>
      </c>
      <c r="D4195" s="98">
        <f t="shared" si="470"/>
        <v>9.2561663999252275</v>
      </c>
      <c r="E4195" s="98">
        <v>116.2470634920564</v>
      </c>
      <c r="F4195" s="98">
        <f t="shared" si="475"/>
        <v>97.122482436802059</v>
      </c>
      <c r="G4195" s="98">
        <v>81113.482638888891</v>
      </c>
      <c r="H4195" s="98">
        <v>19.093990523725854</v>
      </c>
      <c r="I4195" s="98">
        <v>16318.538581480749</v>
      </c>
      <c r="J4195" s="98">
        <f t="shared" si="471"/>
        <v>97.153072968330548</v>
      </c>
      <c r="K4195" s="98">
        <v>0</v>
      </c>
      <c r="L4195" s="98">
        <f t="shared" si="472"/>
        <v>372.96589342685161</v>
      </c>
      <c r="M4195" s="98">
        <f t="shared" si="474"/>
        <v>374.94736521530325</v>
      </c>
      <c r="N4195" s="98">
        <v>9752.7760717773435</v>
      </c>
      <c r="O4195" s="98">
        <v>7204.4733333333334</v>
      </c>
      <c r="P4195" s="98">
        <v>395.71731481472654</v>
      </c>
      <c r="Q4195" s="98">
        <v>22.751421387874935</v>
      </c>
      <c r="R4195" s="98">
        <f t="shared" si="476"/>
        <v>20.652622620892263</v>
      </c>
      <c r="S4195" s="98">
        <f t="shared" si="473"/>
        <v>1365.0852832724961</v>
      </c>
      <c r="T4195" s="101">
        <v>13.222881873919267</v>
      </c>
    </row>
    <row r="4196" spans="2:20" x14ac:dyDescent="0.2">
      <c r="B4196" s="100">
        <v>43835.625</v>
      </c>
      <c r="C4196" s="98">
        <v>12.259832919013894</v>
      </c>
      <c r="D4196" s="98">
        <f t="shared" si="470"/>
        <v>9.2582528171851823</v>
      </c>
      <c r="E4196" s="98">
        <v>96.226455555541648</v>
      </c>
      <c r="F4196" s="98">
        <f t="shared" si="475"/>
        <v>96.698063918282955</v>
      </c>
      <c r="G4196" s="98">
        <v>86291.836616160072</v>
      </c>
      <c r="H4196" s="98">
        <v>19.290637659143169</v>
      </c>
      <c r="I4196" s="98">
        <v>17509.733804629759</v>
      </c>
      <c r="J4196" s="98">
        <f t="shared" si="471"/>
        <v>76.935817896398476</v>
      </c>
      <c r="K4196" s="98">
        <v>0</v>
      </c>
      <c r="L4196" s="98">
        <f t="shared" si="472"/>
        <v>378.98600631848808</v>
      </c>
      <c r="M4196" s="98">
        <f t="shared" si="474"/>
        <v>375.09643520297573</v>
      </c>
      <c r="N4196" s="98">
        <v>9534.5102001953128</v>
      </c>
      <c r="O4196" s="98">
        <v>7191.5133333333333</v>
      </c>
      <c r="P4196" s="98">
        <v>396.02527777777777</v>
      </c>
      <c r="Q4196" s="98">
        <v>17.039271459289722</v>
      </c>
      <c r="R4196" s="98">
        <f t="shared" si="476"/>
        <v>20.524696537541971</v>
      </c>
      <c r="S4196" s="98">
        <f t="shared" si="473"/>
        <v>1022.3562875573833</v>
      </c>
      <c r="T4196" s="101">
        <v>12.936124695903725</v>
      </c>
    </row>
    <row r="4197" spans="2:20" x14ac:dyDescent="0.2">
      <c r="B4197" s="100">
        <v>43835.666666666664</v>
      </c>
      <c r="C4197" s="98">
        <v>11.883548844817561</v>
      </c>
      <c r="D4197" s="98">
        <f t="shared" si="470"/>
        <v>9.2697982047509839</v>
      </c>
      <c r="E4197" s="98">
        <v>91.699537037014963</v>
      </c>
      <c r="F4197" s="98">
        <f t="shared" si="475"/>
        <v>98.108820091121558</v>
      </c>
      <c r="G4197" s="98">
        <v>93180.841067536676</v>
      </c>
      <c r="H4197" s="98">
        <v>19.339887152777777</v>
      </c>
      <c r="I4197" s="98">
        <v>18708.403333333332</v>
      </c>
      <c r="J4197" s="98">
        <f t="shared" si="471"/>
        <v>72.359649884237186</v>
      </c>
      <c r="K4197" s="98">
        <v>0</v>
      </c>
      <c r="L4197" s="98">
        <f t="shared" si="472"/>
        <v>376.47824559269264</v>
      </c>
      <c r="M4197" s="98">
        <f t="shared" si="474"/>
        <v>375.1734207674449</v>
      </c>
      <c r="N4197" s="98">
        <v>9262.3922395833342</v>
      </c>
      <c r="O4197" s="98">
        <v>7202.7891666666665</v>
      </c>
      <c r="P4197" s="98">
        <v>395.24254629629354</v>
      </c>
      <c r="Q4197" s="98">
        <v>18.764300703600878</v>
      </c>
      <c r="R4197" s="98">
        <f t="shared" si="476"/>
        <v>20.441092531714649</v>
      </c>
      <c r="S4197" s="98">
        <f t="shared" si="473"/>
        <v>1125.8580422160526</v>
      </c>
      <c r="T4197" s="101">
        <v>12.579033388147202</v>
      </c>
    </row>
    <row r="4198" spans="2:20" x14ac:dyDescent="0.2">
      <c r="B4198" s="100">
        <v>43835.708333333336</v>
      </c>
      <c r="C4198" s="98">
        <v>11.642307018939562</v>
      </c>
      <c r="D4198" s="98">
        <f t="shared" si="470"/>
        <v>9.2889680249252624</v>
      </c>
      <c r="E4198" s="98">
        <v>119.03722222222223</v>
      </c>
      <c r="F4198" s="98">
        <f t="shared" si="475"/>
        <v>98.769989072603025</v>
      </c>
      <c r="G4198" s="98">
        <v>98317.738888888882</v>
      </c>
      <c r="H4198" s="98">
        <v>19.730414496527779</v>
      </c>
      <c r="I4198" s="98">
        <v>19920.316388888888</v>
      </c>
      <c r="J4198" s="98">
        <f t="shared" si="471"/>
        <v>99.306807725694455</v>
      </c>
      <c r="K4198" s="98">
        <v>0</v>
      </c>
      <c r="L4198" s="98">
        <f t="shared" si="472"/>
        <v>375.09818903033522</v>
      </c>
      <c r="M4198" s="98">
        <f t="shared" si="474"/>
        <v>375.19331664170244</v>
      </c>
      <c r="N4198" s="98">
        <v>9068.0325333658857</v>
      </c>
      <c r="O4198" s="98">
        <v>7213.8850000000002</v>
      </c>
      <c r="P4198" s="98">
        <v>395.38981481480931</v>
      </c>
      <c r="Q4198" s="98">
        <v>20.291625784474114</v>
      </c>
      <c r="R4198" s="98">
        <f t="shared" si="476"/>
        <v>20.423874126592676</v>
      </c>
      <c r="S4198" s="98">
        <f t="shared" si="473"/>
        <v>1217.4975470684469</v>
      </c>
      <c r="T4198" s="101">
        <v>12.145973865137462</v>
      </c>
    </row>
    <row r="4199" spans="2:20" x14ac:dyDescent="0.2">
      <c r="B4199" s="100">
        <v>43835.75</v>
      </c>
      <c r="C4199" s="98">
        <v>11.533196448749965</v>
      </c>
      <c r="D4199" s="98">
        <f t="shared" si="470"/>
        <v>9.3099772813381794</v>
      </c>
      <c r="E4199" s="98">
        <v>84.353333333333339</v>
      </c>
      <c r="F4199" s="98">
        <f t="shared" si="475"/>
        <v>98.850185831862291</v>
      </c>
      <c r="G4199" s="98">
        <v>104783.01858237822</v>
      </c>
      <c r="H4199" s="98">
        <v>19.959103732638887</v>
      </c>
      <c r="I4199" s="98">
        <v>21147.826786425314</v>
      </c>
      <c r="J4199" s="98">
        <f t="shared" si="471"/>
        <v>64.394229600694445</v>
      </c>
      <c r="K4199" s="98">
        <v>0</v>
      </c>
      <c r="L4199" s="98">
        <f t="shared" si="472"/>
        <v>376.99626419384032</v>
      </c>
      <c r="M4199" s="98">
        <f t="shared" si="474"/>
        <v>375.32799838497129</v>
      </c>
      <c r="N4199" s="98">
        <v>8984.3067138671868</v>
      </c>
      <c r="O4199" s="98">
        <v>7224.149166666667</v>
      </c>
      <c r="P4199" s="98">
        <v>395.58832175929098</v>
      </c>
      <c r="Q4199" s="98">
        <v>18.59205756545067</v>
      </c>
      <c r="R4199" s="98">
        <f t="shared" si="476"/>
        <v>20.296365897985805</v>
      </c>
      <c r="S4199" s="98">
        <f t="shared" si="473"/>
        <v>1115.5234539270402</v>
      </c>
      <c r="T4199" s="101">
        <v>11.971804538534748</v>
      </c>
    </row>
    <row r="4200" spans="2:20" x14ac:dyDescent="0.2">
      <c r="B4200" s="100">
        <v>43835.791666666664</v>
      </c>
      <c r="C4200" s="98">
        <v>11.493154407564822</v>
      </c>
      <c r="D4200" s="98">
        <f t="shared" si="470"/>
        <v>9.3203387727008771</v>
      </c>
      <c r="E4200" s="98">
        <v>125.33861111111111</v>
      </c>
      <c r="F4200" s="98">
        <f t="shared" si="475"/>
        <v>100.84515110964008</v>
      </c>
      <c r="G4200" s="98">
        <v>110633.7656378603</v>
      </c>
      <c r="H4200" s="98">
        <v>23.715288628472223</v>
      </c>
      <c r="I4200" s="98">
        <v>22374.294211847187</v>
      </c>
      <c r="J4200" s="98">
        <f t="shared" si="471"/>
        <v>101.62332248263888</v>
      </c>
      <c r="K4200" s="98">
        <v>0</v>
      </c>
      <c r="L4200" s="98">
        <f t="shared" si="472"/>
        <v>373.53018662314861</v>
      </c>
      <c r="M4200" s="98">
        <f t="shared" si="474"/>
        <v>375.29188402206432</v>
      </c>
      <c r="N4200" s="98">
        <v>8924.3423714192704</v>
      </c>
      <c r="O4200" s="98">
        <v>7230.9533333333329</v>
      </c>
      <c r="P4200" s="98">
        <v>396.06583333331679</v>
      </c>
      <c r="Q4200" s="98">
        <v>22.535646710168155</v>
      </c>
      <c r="R4200" s="98">
        <f t="shared" si="476"/>
        <v>20.363026094225031</v>
      </c>
      <c r="S4200" s="98">
        <f t="shared" si="473"/>
        <v>1352.1388026100892</v>
      </c>
      <c r="T4200" s="101">
        <v>11.904146007961698</v>
      </c>
    </row>
    <row r="4201" spans="2:20" x14ac:dyDescent="0.2">
      <c r="B4201" s="100">
        <v>43835.833333333336</v>
      </c>
      <c r="C4201" s="98">
        <v>11.340968108177185</v>
      </c>
      <c r="D4201" s="98">
        <f t="shared" si="470"/>
        <v>9.3262193307648591</v>
      </c>
      <c r="E4201" s="98">
        <v>62.110833333333332</v>
      </c>
      <c r="F4201" s="98">
        <f t="shared" si="475"/>
        <v>98.923739072603041</v>
      </c>
      <c r="G4201" s="98">
        <v>116402.75555555556</v>
      </c>
      <c r="H4201" s="98">
        <v>20.372330729166666</v>
      </c>
      <c r="I4201" s="98">
        <v>23604.462436113274</v>
      </c>
      <c r="J4201" s="98">
        <f t="shared" si="471"/>
        <v>41.738502604166669</v>
      </c>
      <c r="K4201" s="98">
        <v>0</v>
      </c>
      <c r="L4201" s="98">
        <f t="shared" si="472"/>
        <v>376.28385918281708</v>
      </c>
      <c r="M4201" s="98">
        <f t="shared" si="474"/>
        <v>375.36671858204471</v>
      </c>
      <c r="N4201" s="98">
        <v>8934.1073860677079</v>
      </c>
      <c r="O4201" s="98">
        <v>7192.7049999999999</v>
      </c>
      <c r="P4201" s="98">
        <v>395.82083333333333</v>
      </c>
      <c r="Q4201" s="98">
        <v>19.536974150516262</v>
      </c>
      <c r="R4201" s="98">
        <f t="shared" si="476"/>
        <v>20.296099198853913</v>
      </c>
      <c r="S4201" s="98">
        <f t="shared" si="473"/>
        <v>1172.2184490309758</v>
      </c>
      <c r="T4201" s="101">
        <v>11.863890540357938</v>
      </c>
    </row>
    <row r="4202" spans="2:20" x14ac:dyDescent="0.2">
      <c r="B4202" s="100">
        <v>43835.875</v>
      </c>
      <c r="C4202" s="98">
        <v>11.284926484337387</v>
      </c>
      <c r="D4202" s="98">
        <f t="shared" si="470"/>
        <v>9.3522527056490983</v>
      </c>
      <c r="E4202" s="98">
        <v>118.75925925925374</v>
      </c>
      <c r="F4202" s="98">
        <f t="shared" si="475"/>
        <v>100.40683320840527</v>
      </c>
      <c r="G4202" s="98">
        <v>122728.83693415523</v>
      </c>
      <c r="H4202" s="98">
        <v>19.654580801503471</v>
      </c>
      <c r="I4202" s="98">
        <v>24827.06313611129</v>
      </c>
      <c r="J4202" s="98">
        <f t="shared" si="471"/>
        <v>99.104678457750268</v>
      </c>
      <c r="K4202" s="98">
        <v>0</v>
      </c>
      <c r="L4202" s="98">
        <f t="shared" si="472"/>
        <v>378.33860117452008</v>
      </c>
      <c r="M4202" s="98">
        <f t="shared" si="474"/>
        <v>375.60997692880574</v>
      </c>
      <c r="N4202" s="98">
        <v>8886.0056958007808</v>
      </c>
      <c r="O4202" s="98">
        <v>7198.2250000000004</v>
      </c>
      <c r="P4202" s="98">
        <v>395.6268518518408</v>
      </c>
      <c r="Q4202" s="98">
        <v>17.288250677320693</v>
      </c>
      <c r="R4202" s="98">
        <f t="shared" si="476"/>
        <v>20.053788961660349</v>
      </c>
      <c r="S4202" s="98">
        <f t="shared" si="473"/>
        <v>1037.2950406392415</v>
      </c>
      <c r="T4202" s="101">
        <v>11.933550011610949</v>
      </c>
    </row>
    <row r="4203" spans="2:20" x14ac:dyDescent="0.2">
      <c r="B4203" s="100">
        <v>43835.916666666664</v>
      </c>
      <c r="C4203" s="98">
        <v>10.748033331388724</v>
      </c>
      <c r="D4203" s="98">
        <f t="shared" si="470"/>
        <v>9.3770589513643987</v>
      </c>
      <c r="E4203" s="98">
        <v>93.57740740742949</v>
      </c>
      <c r="F4203" s="98">
        <f t="shared" si="475"/>
        <v>99.312746017048013</v>
      </c>
      <c r="G4203" s="98">
        <v>127967.48277216514</v>
      </c>
      <c r="H4203" s="98">
        <v>19.45027126736111</v>
      </c>
      <c r="I4203" s="98">
        <v>26044.476519444172</v>
      </c>
      <c r="J4203" s="98">
        <f t="shared" si="471"/>
        <v>74.127136140068387</v>
      </c>
      <c r="K4203" s="98">
        <v>0</v>
      </c>
      <c r="L4203" s="98">
        <f t="shared" si="472"/>
        <v>373.81322467505106</v>
      </c>
      <c r="M4203" s="98">
        <f t="shared" si="474"/>
        <v>375.53824765092457</v>
      </c>
      <c r="N4203" s="98">
        <v>8636.2748824055998</v>
      </c>
      <c r="O4203" s="98">
        <v>7198.02</v>
      </c>
      <c r="P4203" s="98">
        <v>395.45439814817576</v>
      </c>
      <c r="Q4203" s="98">
        <v>21.641173473124702</v>
      </c>
      <c r="R4203" s="98">
        <f t="shared" si="476"/>
        <v>20.114813598889842</v>
      </c>
      <c r="S4203" s="98">
        <f t="shared" si="473"/>
        <v>1298.4704083874822</v>
      </c>
      <c r="T4203" s="101">
        <v>11.60417100294338</v>
      </c>
    </row>
    <row r="4204" spans="2:20" x14ac:dyDescent="0.2">
      <c r="B4204" s="100">
        <v>43835.958333333336</v>
      </c>
      <c r="C4204" s="98">
        <v>10.418937249625063</v>
      </c>
      <c r="D4204" s="98">
        <f t="shared" si="470"/>
        <v>9.4051764249247469</v>
      </c>
      <c r="E4204" s="98">
        <v>92.912083333333328</v>
      </c>
      <c r="F4204" s="98">
        <f t="shared" si="475"/>
        <v>100.42242773001097</v>
      </c>
      <c r="G4204" s="98">
        <v>134694.43407407179</v>
      </c>
      <c r="H4204" s="98">
        <v>19.567838541666667</v>
      </c>
      <c r="I4204" s="98">
        <v>27256.094444444443</v>
      </c>
      <c r="J4204" s="98">
        <f t="shared" si="471"/>
        <v>73.344244791666654</v>
      </c>
      <c r="K4204" s="98">
        <v>0</v>
      </c>
      <c r="L4204" s="98">
        <f t="shared" si="472"/>
        <v>372.61145014995577</v>
      </c>
      <c r="M4204" s="98">
        <f t="shared" si="474"/>
        <v>375.46763469091388</v>
      </c>
      <c r="N4204" s="98">
        <v>8353.8855094401042</v>
      </c>
      <c r="O4204" s="98">
        <v>7199.0508333333337</v>
      </c>
      <c r="P4204" s="98">
        <v>395.67768518517414</v>
      </c>
      <c r="Q4204" s="98">
        <v>23.066235035218352</v>
      </c>
      <c r="R4204" s="98">
        <f t="shared" si="476"/>
        <v>20.187675787294715</v>
      </c>
      <c r="S4204" s="98">
        <f t="shared" si="473"/>
        <v>1383.974102113101</v>
      </c>
      <c r="T4204" s="101">
        <v>11.157142335044012</v>
      </c>
    </row>
    <row r="4205" spans="2:20" x14ac:dyDescent="0.2">
      <c r="B4205" s="100">
        <v>43836</v>
      </c>
      <c r="C4205" s="98">
        <v>10.02510036945343</v>
      </c>
      <c r="D4205" s="98">
        <f t="shared" si="470"/>
        <v>9.4178424675160617</v>
      </c>
      <c r="E4205" s="98">
        <v>117.44027777777778</v>
      </c>
      <c r="F4205" s="98">
        <f t="shared" si="475"/>
        <v>100.38026337815911</v>
      </c>
      <c r="G4205" s="98">
        <v>139824.66111111111</v>
      </c>
      <c r="H4205" s="98">
        <v>19.456412760416665</v>
      </c>
      <c r="I4205" s="98">
        <v>28471.801111111112</v>
      </c>
      <c r="J4205" s="98">
        <f t="shared" si="471"/>
        <v>97.983865017361111</v>
      </c>
      <c r="K4205" s="98">
        <v>0</v>
      </c>
      <c r="L4205" s="98">
        <f t="shared" si="472"/>
        <v>376.43308332634291</v>
      </c>
      <c r="M4205" s="98">
        <f t="shared" si="474"/>
        <v>375.43558447161166</v>
      </c>
      <c r="N4205" s="98">
        <v>8043.1053076171875</v>
      </c>
      <c r="O4205" s="98">
        <v>7190.2574999999997</v>
      </c>
      <c r="P4205" s="98">
        <v>395.62849999999008</v>
      </c>
      <c r="Q4205" s="98">
        <v>19.195416673647188</v>
      </c>
      <c r="R4205" s="98">
        <f t="shared" si="476"/>
        <v>20.217016901657221</v>
      </c>
      <c r="S4205" s="98">
        <f t="shared" si="473"/>
        <v>1151.7250004188313</v>
      </c>
      <c r="T4205" s="101">
        <v>10.899420393429528</v>
      </c>
    </row>
    <row r="4206" spans="2:20" x14ac:dyDescent="0.2">
      <c r="B4206" s="100">
        <v>43836.041666666664</v>
      </c>
      <c r="C4206" s="98">
        <v>8.8435974245078661</v>
      </c>
      <c r="D4206" s="98">
        <f t="shared" si="470"/>
        <v>9.4232551203205102</v>
      </c>
      <c r="E4206" s="98">
        <v>87.660833333333329</v>
      </c>
      <c r="F4206" s="98">
        <f t="shared" si="475"/>
        <v>99.984947663137874</v>
      </c>
      <c r="G4206" s="98">
        <v>4634.0114942534765</v>
      </c>
      <c r="H4206" s="98">
        <v>19.468196614583334</v>
      </c>
      <c r="I4206" s="98">
        <v>871.92638888888894</v>
      </c>
      <c r="J4206" s="98">
        <f t="shared" si="471"/>
        <v>68.192636718749995</v>
      </c>
      <c r="K4206" s="98">
        <v>0</v>
      </c>
      <c r="L4206" s="98">
        <f t="shared" si="472"/>
        <v>374.71446213609642</v>
      </c>
      <c r="M4206" s="98">
        <f t="shared" si="474"/>
        <v>375.46376392222419</v>
      </c>
      <c r="N4206" s="98">
        <v>7159.1919173177084</v>
      </c>
      <c r="O4206" s="98">
        <v>7194.6083333333336</v>
      </c>
      <c r="P4206" s="98">
        <v>395.64812962960451</v>
      </c>
      <c r="Q4206" s="98">
        <v>20.933667493508093</v>
      </c>
      <c r="R4206" s="98">
        <f t="shared" si="476"/>
        <v>20.158134518944895</v>
      </c>
      <c r="S4206" s="98">
        <f t="shared" si="473"/>
        <v>1256.0200496104856</v>
      </c>
      <c r="T4206" s="101">
        <v>9.8875201271218245</v>
      </c>
    </row>
    <row r="4207" spans="2:20" x14ac:dyDescent="0.2">
      <c r="B4207" s="100">
        <v>43836.083333333336</v>
      </c>
      <c r="C4207" s="98">
        <v>7.5181837445719992</v>
      </c>
      <c r="D4207" s="98">
        <f t="shared" si="470"/>
        <v>9.4109670741253897</v>
      </c>
      <c r="E4207" s="98">
        <v>126.35555555555555</v>
      </c>
      <c r="F4207" s="98">
        <f t="shared" si="475"/>
        <v>101.51999974647121</v>
      </c>
      <c r="G4207" s="98">
        <v>8387.225048733022</v>
      </c>
      <c r="H4207" s="98">
        <v>22.483973524305554</v>
      </c>
      <c r="I4207" s="98">
        <v>1873.2453030307095</v>
      </c>
      <c r="J4207" s="98">
        <f t="shared" si="471"/>
        <v>103.87158203125</v>
      </c>
      <c r="K4207" s="98">
        <v>0</v>
      </c>
      <c r="L4207" s="98">
        <f t="shared" si="472"/>
        <v>378.50764515592408</v>
      </c>
      <c r="M4207" s="98">
        <f t="shared" si="474"/>
        <v>375.68642531674391</v>
      </c>
      <c r="N4207" s="98">
        <v>6221.6614481608076</v>
      </c>
      <c r="O4207" s="98">
        <v>7183.0150000000003</v>
      </c>
      <c r="P4207" s="98">
        <v>395.25416666666666</v>
      </c>
      <c r="Q4207" s="98">
        <v>16.746521510742603</v>
      </c>
      <c r="R4207" s="98">
        <f t="shared" si="476"/>
        <v>19.90668261516586</v>
      </c>
      <c r="S4207" s="98">
        <f t="shared" si="473"/>
        <v>1004.7912906445562</v>
      </c>
      <c r="T4207" s="101">
        <v>8.3750245676802777</v>
      </c>
    </row>
    <row r="4208" spans="2:20" x14ac:dyDescent="0.2">
      <c r="B4208" s="100">
        <v>43836.125</v>
      </c>
      <c r="C4208" s="98">
        <v>6.4494696916365584</v>
      </c>
      <c r="D4208" s="98">
        <f t="shared" si="470"/>
        <v>9.3987340787200093</v>
      </c>
      <c r="E4208" s="98">
        <v>62.163611111111109</v>
      </c>
      <c r="F4208" s="98">
        <f t="shared" si="475"/>
        <v>98.977719653878637</v>
      </c>
      <c r="G4208" s="98">
        <v>14160.465722222634</v>
      </c>
      <c r="H4208" s="98">
        <v>20.955815972222222</v>
      </c>
      <c r="I4208" s="98">
        <v>3083.2266255144277</v>
      </c>
      <c r="J4208" s="98">
        <f t="shared" si="471"/>
        <v>41.207795138888883</v>
      </c>
      <c r="K4208" s="98">
        <v>0</v>
      </c>
      <c r="L4208" s="98">
        <f t="shared" si="472"/>
        <v>373.24900545326369</v>
      </c>
      <c r="M4208" s="98">
        <f t="shared" si="474"/>
        <v>375.55946846587312</v>
      </c>
      <c r="N4208" s="98">
        <v>5519.9919453938801</v>
      </c>
      <c r="O4208" s="98">
        <v>7198.4116666666669</v>
      </c>
      <c r="P4208" s="98">
        <v>395.46199074071313</v>
      </c>
      <c r="Q4208" s="98">
        <v>22.212985287449428</v>
      </c>
      <c r="R4208" s="98">
        <f t="shared" si="476"/>
        <v>20.040152454718278</v>
      </c>
      <c r="S4208" s="98">
        <f t="shared" si="473"/>
        <v>1332.7791172469656</v>
      </c>
      <c r="T4208" s="101">
        <v>7.2007958843588131</v>
      </c>
    </row>
    <row r="4209" spans="2:20" x14ac:dyDescent="0.2">
      <c r="B4209" s="100">
        <v>43836.166666666664</v>
      </c>
      <c r="C4209" s="98">
        <v>5.9146064844453292</v>
      </c>
      <c r="D4209" s="98">
        <f t="shared" si="470"/>
        <v>9.3995203627795334</v>
      </c>
      <c r="E4209" s="98">
        <v>122.30833333333334</v>
      </c>
      <c r="F4209" s="98">
        <f t="shared" si="475"/>
        <v>100.48145807980455</v>
      </c>
      <c r="G4209" s="98">
        <v>20638.955888890956</v>
      </c>
      <c r="H4209" s="98">
        <v>19.244769965277779</v>
      </c>
      <c r="I4209" s="98">
        <v>4279.6346000002823</v>
      </c>
      <c r="J4209" s="98">
        <f t="shared" si="471"/>
        <v>103.06356336805555</v>
      </c>
      <c r="K4209" s="98">
        <v>0</v>
      </c>
      <c r="L4209" s="98">
        <f t="shared" si="472"/>
        <v>376.94757017050983</v>
      </c>
      <c r="M4209" s="98">
        <f t="shared" si="474"/>
        <v>375.73027292626125</v>
      </c>
      <c r="N4209" s="98">
        <v>5136.697628173828</v>
      </c>
      <c r="O4209" s="98">
        <v>7199.0858333333335</v>
      </c>
      <c r="P4209" s="98">
        <v>395.53305555555556</v>
      </c>
      <c r="Q4209" s="98">
        <v>18.585485385045757</v>
      </c>
      <c r="R4209" s="98">
        <f t="shared" si="476"/>
        <v>19.876207562232427</v>
      </c>
      <c r="S4209" s="98">
        <f t="shared" si="473"/>
        <v>1115.1291231027453</v>
      </c>
      <c r="T4209" s="101">
        <v>6.4554865941736432</v>
      </c>
    </row>
    <row r="4210" spans="2:20" x14ac:dyDescent="0.2">
      <c r="B4210" s="100">
        <v>43836.208333333336</v>
      </c>
      <c r="C4210" s="98">
        <v>5.5463697313125397</v>
      </c>
      <c r="D4210" s="98">
        <f t="shared" si="470"/>
        <v>9.4089302526148284</v>
      </c>
      <c r="E4210" s="98">
        <v>92.467530864146028</v>
      </c>
      <c r="F4210" s="98">
        <f t="shared" si="475"/>
        <v>99.061586680625453</v>
      </c>
      <c r="G4210" s="98">
        <v>25933.774973034066</v>
      </c>
      <c r="H4210" s="98">
        <v>19.157801649305554</v>
      </c>
      <c r="I4210" s="98">
        <v>5475.0447499996917</v>
      </c>
      <c r="J4210" s="98">
        <f t="shared" si="471"/>
        <v>73.309729214840473</v>
      </c>
      <c r="K4210" s="98">
        <v>0</v>
      </c>
      <c r="L4210" s="98">
        <f t="shared" si="472"/>
        <v>373.56968660493692</v>
      </c>
      <c r="M4210" s="98">
        <f t="shared" si="474"/>
        <v>375.50973674776645</v>
      </c>
      <c r="N4210" s="98">
        <v>4937.7990425618491</v>
      </c>
      <c r="O4210" s="98">
        <v>7174.7641666666668</v>
      </c>
      <c r="P4210" s="98">
        <v>395.93416666666667</v>
      </c>
      <c r="Q4210" s="98">
        <v>22.364480061729751</v>
      </c>
      <c r="R4210" s="98">
        <f t="shared" si="476"/>
        <v>20.114880314801308</v>
      </c>
      <c r="S4210" s="98">
        <f t="shared" si="473"/>
        <v>1341.868803703785</v>
      </c>
      <c r="T4210" s="101">
        <v>6.1607585118496271</v>
      </c>
    </row>
    <row r="4211" spans="2:20" x14ac:dyDescent="0.2">
      <c r="B4211" s="100">
        <v>43836.25</v>
      </c>
      <c r="C4211" s="98">
        <v>5.2565844666625425</v>
      </c>
      <c r="D4211" s="98">
        <f t="shared" si="470"/>
        <v>9.4115304014800163</v>
      </c>
      <c r="E4211" s="98">
        <v>95.798703703714736</v>
      </c>
      <c r="F4211" s="98">
        <f t="shared" si="475"/>
        <v>100.38462294605802</v>
      </c>
      <c r="G4211" s="98">
        <v>32877.619883040854</v>
      </c>
      <c r="H4211" s="98">
        <v>19.057421874999999</v>
      </c>
      <c r="I4211" s="98">
        <v>6667.5455555555554</v>
      </c>
      <c r="J4211" s="98">
        <f t="shared" si="471"/>
        <v>76.741281828714733</v>
      </c>
      <c r="K4211" s="98">
        <v>0</v>
      </c>
      <c r="L4211" s="98">
        <f t="shared" si="472"/>
        <v>376.56671092384289</v>
      </c>
      <c r="M4211" s="98">
        <f t="shared" si="474"/>
        <v>375.4785465366603</v>
      </c>
      <c r="N4211" s="98">
        <v>4799.8955383300781</v>
      </c>
      <c r="O4211" s="98">
        <v>7170.7174999999997</v>
      </c>
      <c r="P4211" s="98">
        <v>395.61112268517621</v>
      </c>
      <c r="Q4211" s="98">
        <v>19.04441176133334</v>
      </c>
      <c r="R4211" s="98">
        <f t="shared" si="476"/>
        <v>20.141955598105806</v>
      </c>
      <c r="S4211" s="98">
        <f t="shared" si="473"/>
        <v>1142.6647056800005</v>
      </c>
      <c r="T4211" s="101">
        <v>5.8879443192671816</v>
      </c>
    </row>
    <row r="4212" spans="2:20" x14ac:dyDescent="0.2">
      <c r="B4212" s="100">
        <v>43836.291666666664</v>
      </c>
      <c r="C4212" s="98">
        <v>5.5045185844714029</v>
      </c>
      <c r="D4212" s="98">
        <f t="shared" ref="D4212:D4275" si="477">AVERAGE(C4189:C4212)</f>
        <v>9.4326507877686279</v>
      </c>
      <c r="E4212" s="98">
        <v>125.50055555555555</v>
      </c>
      <c r="F4212" s="98">
        <f t="shared" si="475"/>
        <v>100.34143842224857</v>
      </c>
      <c r="G4212" s="98">
        <v>38017.738888888889</v>
      </c>
      <c r="H4212" s="98">
        <v>19.087651909722222</v>
      </c>
      <c r="I4212" s="98">
        <v>7854.3997222222224</v>
      </c>
      <c r="J4212" s="98">
        <f t="shared" si="471"/>
        <v>106.41290364583332</v>
      </c>
      <c r="K4212" s="98">
        <v>0</v>
      </c>
      <c r="L4212" s="98">
        <f t="shared" si="472"/>
        <v>377.08973683127431</v>
      </c>
      <c r="M4212" s="98">
        <f t="shared" si="474"/>
        <v>375.56988004916479</v>
      </c>
      <c r="N4212" s="98">
        <v>4879.2451871744788</v>
      </c>
      <c r="O4212" s="98">
        <v>7163.75</v>
      </c>
      <c r="P4212" s="98">
        <v>395.70157407409613</v>
      </c>
      <c r="Q4212" s="98">
        <v>18.6118372428218</v>
      </c>
      <c r="R4212" s="98">
        <f t="shared" si="476"/>
        <v>20.059677949799703</v>
      </c>
      <c r="S4212" s="98">
        <f t="shared" si="473"/>
        <v>1116.7102345693079</v>
      </c>
      <c r="T4212" s="101">
        <v>5.9174519656763165</v>
      </c>
    </row>
    <row r="4213" spans="2:20" x14ac:dyDescent="0.2">
      <c r="B4213" s="100">
        <v>43836.333333333336</v>
      </c>
      <c r="C4213" s="98">
        <v>6.6319882518816868</v>
      </c>
      <c r="D4213" s="98">
        <f t="shared" si="477"/>
        <v>9.4909194057806143</v>
      </c>
      <c r="E4213" s="98">
        <v>84.289444444444442</v>
      </c>
      <c r="F4213" s="98">
        <f t="shared" si="475"/>
        <v>99.886257095087856</v>
      </c>
      <c r="G4213" s="98">
        <v>45039.165338163904</v>
      </c>
      <c r="H4213" s="98">
        <v>17.771430121527779</v>
      </c>
      <c r="I4213" s="98">
        <v>9004.5797222222227</v>
      </c>
      <c r="J4213" s="98">
        <f t="shared" si="471"/>
        <v>66.518014322916656</v>
      </c>
      <c r="K4213" s="98">
        <v>0</v>
      </c>
      <c r="L4213" s="98">
        <f t="shared" si="472"/>
        <v>376.79391064389296</v>
      </c>
      <c r="M4213" s="98">
        <f t="shared" si="474"/>
        <v>375.76340182852027</v>
      </c>
      <c r="N4213" s="98">
        <v>5579.7211930338544</v>
      </c>
      <c r="O4213" s="98">
        <v>7166.2333333333336</v>
      </c>
      <c r="P4213" s="98">
        <v>395.78185185187391</v>
      </c>
      <c r="Q4213" s="98">
        <v>18.987941207980946</v>
      </c>
      <c r="R4213" s="98">
        <f t="shared" si="476"/>
        <v>19.886731016124141</v>
      </c>
      <c r="S4213" s="98">
        <f t="shared" si="473"/>
        <v>1139.2764724788567</v>
      </c>
      <c r="T4213" s="101">
        <v>6.5520712147156397</v>
      </c>
    </row>
    <row r="4214" spans="2:20" x14ac:dyDescent="0.2">
      <c r="B4214" s="100">
        <v>43836.375</v>
      </c>
      <c r="C4214" s="98">
        <v>9.4731976469562174</v>
      </c>
      <c r="D4214" s="98">
        <f t="shared" si="477"/>
        <v>9.6196932544828719</v>
      </c>
      <c r="E4214" s="98">
        <v>126.85333333333334</v>
      </c>
      <c r="F4214" s="98">
        <f t="shared" si="475"/>
        <v>101.22185894693973</v>
      </c>
      <c r="G4214" s="98">
        <v>50716.658333333333</v>
      </c>
      <c r="H4214" s="98">
        <v>19.658528645833332</v>
      </c>
      <c r="I4214" s="98">
        <v>10110.949352441397</v>
      </c>
      <c r="J4214" s="98">
        <f t="shared" si="471"/>
        <v>107.19480468750001</v>
      </c>
      <c r="K4214" s="98">
        <v>0</v>
      </c>
      <c r="L4214" s="98">
        <f t="shared" si="472"/>
        <v>377.87299930949592</v>
      </c>
      <c r="M4214" s="98">
        <f t="shared" si="474"/>
        <v>375.82348882940886</v>
      </c>
      <c r="N4214" s="98">
        <v>7438.5071195475257</v>
      </c>
      <c r="O4214" s="98">
        <v>7177.7250000000004</v>
      </c>
      <c r="P4214" s="98">
        <v>395.72267361111113</v>
      </c>
      <c r="Q4214" s="98">
        <v>17.849674301615192</v>
      </c>
      <c r="R4214" s="98">
        <f t="shared" si="476"/>
        <v>19.837746928045149</v>
      </c>
      <c r="S4214" s="98">
        <f t="shared" si="473"/>
        <v>1070.9804580969114</v>
      </c>
      <c r="T4214" s="101">
        <v>8.625725159587649</v>
      </c>
    </row>
    <row r="4215" spans="2:20" x14ac:dyDescent="0.2">
      <c r="B4215" s="100">
        <v>43836.416666666664</v>
      </c>
      <c r="C4215" s="98">
        <v>12.54626763734449</v>
      </c>
      <c r="D4215" s="98">
        <f t="shared" si="477"/>
        <v>9.7894919111243404</v>
      </c>
      <c r="E4215" s="98">
        <v>58.034722222222221</v>
      </c>
      <c r="F4215" s="98">
        <f t="shared" si="475"/>
        <v>98.512113576569377</v>
      </c>
      <c r="G4215" s="98">
        <v>56377.479555551145</v>
      </c>
      <c r="H4215" s="98">
        <v>20.01017795138889</v>
      </c>
      <c r="I4215" s="98">
        <v>11216.753253968556</v>
      </c>
      <c r="J4215" s="98">
        <f t="shared" si="471"/>
        <v>38.024544270833331</v>
      </c>
      <c r="K4215" s="98">
        <v>0</v>
      </c>
      <c r="L4215" s="98">
        <f t="shared" si="472"/>
        <v>372.88943189950453</v>
      </c>
      <c r="M4215" s="98">
        <f t="shared" si="474"/>
        <v>375.71399149133595</v>
      </c>
      <c r="N4215" s="98">
        <v>9588.1815478515618</v>
      </c>
      <c r="O4215" s="98">
        <v>7181.6758333333337</v>
      </c>
      <c r="P4215" s="98">
        <v>395.61537037036487</v>
      </c>
      <c r="Q4215" s="98">
        <v>22.725938470860321</v>
      </c>
      <c r="R4215" s="98">
        <f t="shared" si="476"/>
        <v>19.954099975994378</v>
      </c>
      <c r="S4215" s="98">
        <f t="shared" si="473"/>
        <v>1363.5563082516192</v>
      </c>
      <c r="T4215" s="101">
        <v>11.610928023656209</v>
      </c>
    </row>
    <row r="4216" spans="2:20" x14ac:dyDescent="0.2">
      <c r="B4216" s="100">
        <v>43836.458333333336</v>
      </c>
      <c r="C4216" s="98">
        <v>13.158268580878309</v>
      </c>
      <c r="D4216" s="98">
        <f t="shared" si="477"/>
        <v>9.8810413619549884</v>
      </c>
      <c r="E4216" s="98">
        <v>114.48027777777777</v>
      </c>
      <c r="F4216" s="98">
        <f t="shared" si="475"/>
        <v>99.796720058050838</v>
      </c>
      <c r="G4216" s="98">
        <v>62453.164487179652</v>
      </c>
      <c r="H4216" s="98">
        <v>17.542654079861112</v>
      </c>
      <c r="I4216" s="98">
        <v>12312.619824074318</v>
      </c>
      <c r="J4216" s="98">
        <f t="shared" si="471"/>
        <v>96.937623697916663</v>
      </c>
      <c r="K4216" s="98">
        <v>0</v>
      </c>
      <c r="L4216" s="98">
        <f t="shared" si="472"/>
        <v>376.93417549637871</v>
      </c>
      <c r="M4216" s="98">
        <f t="shared" si="474"/>
        <v>375.63548262849736</v>
      </c>
      <c r="N4216" s="98">
        <v>10106.160572916666</v>
      </c>
      <c r="O4216" s="98">
        <v>7187.0508333333337</v>
      </c>
      <c r="P4216" s="98">
        <v>395.35833333333335</v>
      </c>
      <c r="Q4216" s="98">
        <v>18.424157836954627</v>
      </c>
      <c r="R4216" s="98">
        <f t="shared" si="476"/>
        <v>20.005363468462569</v>
      </c>
      <c r="S4216" s="98">
        <f t="shared" si="473"/>
        <v>1105.4494702172776</v>
      </c>
      <c r="T4216" s="101">
        <v>13.360662517550777</v>
      </c>
    </row>
    <row r="4217" spans="2:20" x14ac:dyDescent="0.2">
      <c r="B4217" s="100">
        <v>43836.5</v>
      </c>
      <c r="C4217" s="98">
        <v>13.1500487023592</v>
      </c>
      <c r="D4217" s="98">
        <f t="shared" si="477"/>
        <v>9.9143048215953247</v>
      </c>
      <c r="E4217" s="98">
        <v>94.082561728358272</v>
      </c>
      <c r="F4217" s="98">
        <f t="shared" si="475"/>
        <v>98.726379265868687</v>
      </c>
      <c r="G4217" s="98">
        <v>67604.969871795183</v>
      </c>
      <c r="H4217" s="98">
        <v>17.519759114583334</v>
      </c>
      <c r="I4217" s="98">
        <v>13408.50031111098</v>
      </c>
      <c r="J4217" s="98">
        <f t="shared" si="471"/>
        <v>76.562802613774934</v>
      </c>
      <c r="K4217" s="98">
        <v>0</v>
      </c>
      <c r="L4217" s="98">
        <f t="shared" si="472"/>
        <v>373.18540218977176</v>
      </c>
      <c r="M4217" s="98">
        <f t="shared" si="474"/>
        <v>375.65758179307471</v>
      </c>
      <c r="N4217" s="98">
        <v>10022.290061848958</v>
      </c>
      <c r="O4217" s="98">
        <v>7182.1208333333334</v>
      </c>
      <c r="P4217" s="98">
        <v>395.3280740740895</v>
      </c>
      <c r="Q4217" s="98">
        <v>22.142671884317728</v>
      </c>
      <c r="R4217" s="98">
        <f t="shared" si="476"/>
        <v>19.955240384133067</v>
      </c>
      <c r="S4217" s="98">
        <f t="shared" si="473"/>
        <v>1328.5603130590637</v>
      </c>
      <c r="T4217" s="101">
        <v>13.537362270885044</v>
      </c>
    </row>
    <row r="4218" spans="2:20" x14ac:dyDescent="0.2">
      <c r="B4218" s="100">
        <v>43836.541666666664</v>
      </c>
      <c r="C4218" s="98">
        <v>13.152845958816146</v>
      </c>
      <c r="D4218" s="98">
        <f t="shared" si="477"/>
        <v>9.9300491813903999</v>
      </c>
      <c r="E4218" s="98">
        <v>93.858888888888885</v>
      </c>
      <c r="F4218" s="98">
        <f t="shared" si="475"/>
        <v>100.06485148809089</v>
      </c>
      <c r="G4218" s="98">
        <v>74400.25788530297</v>
      </c>
      <c r="H4218" s="98">
        <v>17.678613281250001</v>
      </c>
      <c r="I4218" s="98">
        <v>14502.347733333329</v>
      </c>
      <c r="J4218" s="98">
        <f t="shared" si="471"/>
        <v>76.18027560763889</v>
      </c>
      <c r="K4218" s="98">
        <v>0</v>
      </c>
      <c r="L4218" s="98">
        <f t="shared" si="472"/>
        <v>379.56668683709785</v>
      </c>
      <c r="M4218" s="98">
        <f t="shared" si="474"/>
        <v>375.80926780608473</v>
      </c>
      <c r="N4218" s="98">
        <v>10019.107392578126</v>
      </c>
      <c r="O4218" s="98">
        <v>7196.3116666666665</v>
      </c>
      <c r="P4218" s="98">
        <v>395.8725</v>
      </c>
      <c r="Q4218" s="98">
        <v>16.305813162902162</v>
      </c>
      <c r="R4218" s="98">
        <f t="shared" si="476"/>
        <v>19.818248301164477</v>
      </c>
      <c r="S4218" s="98">
        <f t="shared" si="473"/>
        <v>978.34878977412973</v>
      </c>
      <c r="T4218" s="101">
        <v>13.361561731739881</v>
      </c>
    </row>
    <row r="4219" spans="2:20" x14ac:dyDescent="0.2">
      <c r="B4219" s="100">
        <v>43836.583333333336</v>
      </c>
      <c r="C4219" s="98">
        <v>12.742486607233683</v>
      </c>
      <c r="D4219" s="98">
        <f t="shared" si="477"/>
        <v>9.938268278964399</v>
      </c>
      <c r="E4219" s="98">
        <v>120.54416666666667</v>
      </c>
      <c r="F4219" s="98">
        <f t="shared" si="475"/>
        <v>100.24389745369966</v>
      </c>
      <c r="G4219" s="98">
        <v>79670.786111111112</v>
      </c>
      <c r="H4219" s="98">
        <v>17.774967447916666</v>
      </c>
      <c r="I4219" s="98">
        <v>15608.003888888888</v>
      </c>
      <c r="J4219" s="98">
        <f t="shared" si="471"/>
        <v>102.76919921875</v>
      </c>
      <c r="K4219" s="98">
        <v>0</v>
      </c>
      <c r="L4219" s="98">
        <f t="shared" si="472"/>
        <v>375.7451936244758</v>
      </c>
      <c r="M4219" s="98">
        <f t="shared" si="474"/>
        <v>375.92507198098571</v>
      </c>
      <c r="N4219" s="98">
        <v>9698.4898860677076</v>
      </c>
      <c r="O4219" s="98">
        <v>7210.3641666666663</v>
      </c>
      <c r="P4219" s="98">
        <v>395.98069444442376</v>
      </c>
      <c r="Q4219" s="98">
        <v>20.235500819947983</v>
      </c>
      <c r="R4219" s="98">
        <f t="shared" si="476"/>
        <v>19.713418277500853</v>
      </c>
      <c r="S4219" s="98">
        <f t="shared" si="473"/>
        <v>1214.1300491968791</v>
      </c>
      <c r="T4219" s="101">
        <v>13.240894179105913</v>
      </c>
    </row>
    <row r="4220" spans="2:20" x14ac:dyDescent="0.2">
      <c r="B4220" s="100">
        <v>43836.625</v>
      </c>
      <c r="C4220" s="98">
        <v>12.534464889102512</v>
      </c>
      <c r="D4220" s="98">
        <f t="shared" si="477"/>
        <v>9.9497112777180909</v>
      </c>
      <c r="E4220" s="98">
        <v>84.636111111111106</v>
      </c>
      <c r="F4220" s="98">
        <f t="shared" si="475"/>
        <v>99.760966435181714</v>
      </c>
      <c r="G4220" s="98">
        <v>86214.728005464611</v>
      </c>
      <c r="H4220" s="98">
        <v>17.776920572916666</v>
      </c>
      <c r="I4220" s="98">
        <v>16714.968333333334</v>
      </c>
      <c r="J4220" s="98">
        <f t="shared" si="471"/>
        <v>66.85919053819444</v>
      </c>
      <c r="K4220" s="98">
        <v>0</v>
      </c>
      <c r="L4220" s="98">
        <f t="shared" si="472"/>
        <v>378.09870887535055</v>
      </c>
      <c r="M4220" s="98">
        <f t="shared" si="474"/>
        <v>375.88810125418826</v>
      </c>
      <c r="N4220" s="98">
        <v>9545.1793986002613</v>
      </c>
      <c r="O4220" s="98">
        <v>7189.8041666666668</v>
      </c>
      <c r="P4220" s="98">
        <v>395.47808641975126</v>
      </c>
      <c r="Q4220" s="98">
        <v>17.379377544400697</v>
      </c>
      <c r="R4220" s="98">
        <f t="shared" si="476"/>
        <v>19.727589364380478</v>
      </c>
      <c r="S4220" s="98">
        <f t="shared" si="473"/>
        <v>1042.7626526640418</v>
      </c>
      <c r="T4220" s="101">
        <v>12.888627424769931</v>
      </c>
    </row>
    <row r="4221" spans="2:20" x14ac:dyDescent="0.2">
      <c r="B4221" s="100">
        <v>43836.666666666664</v>
      </c>
      <c r="C4221" s="98">
        <v>12.216431180988438</v>
      </c>
      <c r="D4221" s="98">
        <f t="shared" si="477"/>
        <v>9.9635813750585456</v>
      </c>
      <c r="E4221" s="98">
        <v>129.46111111111111</v>
      </c>
      <c r="F4221" s="98">
        <f t="shared" si="475"/>
        <v>101.33436535493571</v>
      </c>
      <c r="G4221" s="98">
        <v>92156.691091951667</v>
      </c>
      <c r="H4221" s="98">
        <v>19.040277777777778</v>
      </c>
      <c r="I4221" s="98">
        <v>17831.68716596302</v>
      </c>
      <c r="J4221" s="98">
        <f t="shared" si="471"/>
        <v>110.42083333333333</v>
      </c>
      <c r="K4221" s="98">
        <v>0</v>
      </c>
      <c r="L4221" s="98">
        <f t="shared" si="472"/>
        <v>373.41377451273297</v>
      </c>
      <c r="M4221" s="98">
        <f t="shared" si="474"/>
        <v>375.76041495918997</v>
      </c>
      <c r="N4221" s="98">
        <v>9331.6875764973956</v>
      </c>
      <c r="O4221" s="98">
        <v>7179.666666666667</v>
      </c>
      <c r="P4221" s="98">
        <v>395.87037962964837</v>
      </c>
      <c r="Q4221" s="98">
        <v>22.456605116915373</v>
      </c>
      <c r="R4221" s="98">
        <f t="shared" si="476"/>
        <v>19.881435381601918</v>
      </c>
      <c r="S4221" s="98">
        <f t="shared" si="473"/>
        <v>1347.3963070149223</v>
      </c>
      <c r="T4221" s="101">
        <v>12.546247653995783</v>
      </c>
    </row>
    <row r="4222" spans="2:20" x14ac:dyDescent="0.2">
      <c r="B4222" s="100">
        <v>43836.708333333336</v>
      </c>
      <c r="C4222" s="98">
        <v>11.704567236136645</v>
      </c>
      <c r="D4222" s="98">
        <f t="shared" si="477"/>
        <v>9.9661755507750893</v>
      </c>
      <c r="E4222" s="98">
        <v>62.050277777777779</v>
      </c>
      <c r="F4222" s="98">
        <f t="shared" si="475"/>
        <v>98.959909336417226</v>
      </c>
      <c r="G4222" s="98">
        <v>98023.377000000881</v>
      </c>
      <c r="H4222" s="98">
        <v>22.014854600694445</v>
      </c>
      <c r="I4222" s="98">
        <v>18968.620912697446</v>
      </c>
      <c r="J4222" s="98">
        <f t="shared" si="471"/>
        <v>40.035423177083331</v>
      </c>
      <c r="K4222" s="98">
        <v>0</v>
      </c>
      <c r="L4222" s="98">
        <f t="shared" si="472"/>
        <v>376.93897375457408</v>
      </c>
      <c r="M4222" s="98">
        <f t="shared" si="474"/>
        <v>375.83711432269996</v>
      </c>
      <c r="N4222" s="98">
        <v>8989.5870760091148</v>
      </c>
      <c r="O4222" s="98">
        <v>7180.6149999999998</v>
      </c>
      <c r="P4222" s="98">
        <v>395.75037037034832</v>
      </c>
      <c r="Q4222" s="98">
        <v>18.811396615774267</v>
      </c>
      <c r="R4222" s="98">
        <f t="shared" si="476"/>
        <v>19.819759166239425</v>
      </c>
      <c r="S4222" s="98">
        <f t="shared" si="473"/>
        <v>1128.6837969464561</v>
      </c>
      <c r="T4222" s="101">
        <v>12.183319102393256</v>
      </c>
    </row>
    <row r="4223" spans="2:20" x14ac:dyDescent="0.2">
      <c r="B4223" s="100">
        <v>43836.75</v>
      </c>
      <c r="C4223" s="98">
        <v>11.304626536369323</v>
      </c>
      <c r="D4223" s="98">
        <f t="shared" si="477"/>
        <v>9.9566518044258956</v>
      </c>
      <c r="E4223" s="98">
        <v>122.47027777777778</v>
      </c>
      <c r="F4223" s="98">
        <f t="shared" si="475"/>
        <v>100.54811535493575</v>
      </c>
      <c r="G4223" s="98">
        <v>104535.90320150481</v>
      </c>
      <c r="H4223" s="98">
        <v>18.808289930555556</v>
      </c>
      <c r="I4223" s="98">
        <v>20131.245678702726</v>
      </c>
      <c r="J4223" s="98">
        <f t="shared" si="471"/>
        <v>103.66198784722222</v>
      </c>
      <c r="K4223" s="98">
        <v>0</v>
      </c>
      <c r="L4223" s="98">
        <f t="shared" si="472"/>
        <v>375.30140815553244</v>
      </c>
      <c r="M4223" s="98">
        <f t="shared" si="474"/>
        <v>375.76649532110378</v>
      </c>
      <c r="N4223" s="98">
        <v>8827.8497371419271</v>
      </c>
      <c r="O4223" s="98">
        <v>7179.0874999999996</v>
      </c>
      <c r="P4223" s="98">
        <v>395.375</v>
      </c>
      <c r="Q4223" s="98">
        <v>20.073591844467575</v>
      </c>
      <c r="R4223" s="98">
        <f t="shared" si="476"/>
        <v>19.881489761198463</v>
      </c>
      <c r="S4223" s="98">
        <f t="shared" si="473"/>
        <v>1204.4155106680546</v>
      </c>
      <c r="T4223" s="101">
        <v>11.776694886986839</v>
      </c>
    </row>
    <row r="4224" spans="2:20" x14ac:dyDescent="0.2">
      <c r="B4224" s="100">
        <v>43836.791666666664</v>
      </c>
      <c r="C4224" s="98">
        <v>11.776344383027819</v>
      </c>
      <c r="D4224" s="98">
        <f t="shared" si="477"/>
        <v>9.968451386736854</v>
      </c>
      <c r="E4224" s="98">
        <v>93.356620370373136</v>
      </c>
      <c r="F4224" s="98">
        <f t="shared" si="475"/>
        <v>99.215532407405007</v>
      </c>
      <c r="G4224" s="98">
        <v>109762.46408530395</v>
      </c>
      <c r="H4224" s="98">
        <v>19.034320746527779</v>
      </c>
      <c r="I4224" s="98">
        <v>21311.779463888786</v>
      </c>
      <c r="J4224" s="98">
        <f t="shared" si="471"/>
        <v>74.322299623845353</v>
      </c>
      <c r="K4224" s="98">
        <v>0</v>
      </c>
      <c r="L4224" s="98">
        <f t="shared" si="472"/>
        <v>375.64191122262844</v>
      </c>
      <c r="M4224" s="98">
        <f t="shared" si="474"/>
        <v>375.85448384608208</v>
      </c>
      <c r="N4224" s="98">
        <v>9061.3055623372402</v>
      </c>
      <c r="O4224" s="98">
        <v>7174.501666666667</v>
      </c>
      <c r="P4224" s="98">
        <v>395.3414120370274</v>
      </c>
      <c r="Q4224" s="98">
        <v>19.699500814398959</v>
      </c>
      <c r="R4224" s="98">
        <f t="shared" si="476"/>
        <v>19.763317015541407</v>
      </c>
      <c r="S4224" s="98">
        <f t="shared" si="473"/>
        <v>1181.9700488639376</v>
      </c>
      <c r="T4224" s="101">
        <v>11.890022078884973</v>
      </c>
    </row>
    <row r="4225" spans="2:20" x14ac:dyDescent="0.2">
      <c r="B4225" s="100">
        <v>43836.833333333336</v>
      </c>
      <c r="C4225" s="98">
        <v>11.584595554845615</v>
      </c>
      <c r="D4225" s="98">
        <f t="shared" si="477"/>
        <v>9.9786025303480379</v>
      </c>
      <c r="E4225" s="98">
        <v>94.841574074096144</v>
      </c>
      <c r="F4225" s="98">
        <f t="shared" si="475"/>
        <v>100.57931327160344</v>
      </c>
      <c r="G4225" s="98">
        <v>116577.23040935861</v>
      </c>
      <c r="H4225" s="98">
        <v>19.178244357638889</v>
      </c>
      <c r="I4225" s="98">
        <v>22502.900233333236</v>
      </c>
      <c r="J4225" s="98">
        <f t="shared" si="471"/>
        <v>75.663329716457255</v>
      </c>
      <c r="K4225" s="98">
        <v>0</v>
      </c>
      <c r="L4225" s="98">
        <f t="shared" si="472"/>
        <v>378.87935462283593</v>
      </c>
      <c r="M4225" s="98">
        <f t="shared" si="474"/>
        <v>375.96262948941626</v>
      </c>
      <c r="N4225" s="98">
        <v>8998.0138834635418</v>
      </c>
      <c r="O4225" s="98">
        <v>7175.1766666666663</v>
      </c>
      <c r="P4225" s="98">
        <v>395.62032407406718</v>
      </c>
      <c r="Q4225" s="98">
        <v>16.740969451231262</v>
      </c>
      <c r="R4225" s="98">
        <f t="shared" si="476"/>
        <v>19.646816819737868</v>
      </c>
      <c r="S4225" s="98">
        <f t="shared" si="473"/>
        <v>1004.4581670738758</v>
      </c>
      <c r="T4225" s="101">
        <v>11.926669781769224</v>
      </c>
    </row>
    <row r="4226" spans="2:20" x14ac:dyDescent="0.2">
      <c r="B4226" s="100">
        <v>43836.875</v>
      </c>
      <c r="C4226" s="98">
        <v>12.054173422318677</v>
      </c>
      <c r="D4226" s="98">
        <f t="shared" si="477"/>
        <v>10.010654486097261</v>
      </c>
      <c r="E4226" s="98">
        <v>119.47583333333333</v>
      </c>
      <c r="F4226" s="98">
        <f t="shared" si="475"/>
        <v>100.6091705246901</v>
      </c>
      <c r="G4226" s="98">
        <v>121873.72777777778</v>
      </c>
      <c r="H4226" s="98">
        <v>19.083940972222223</v>
      </c>
      <c r="I4226" s="98">
        <v>23696.673611111109</v>
      </c>
      <c r="J4226" s="98">
        <f t="shared" si="471"/>
        <v>100.3918923611111</v>
      </c>
      <c r="K4226" s="98">
        <v>0</v>
      </c>
      <c r="L4226" s="98">
        <f t="shared" si="472"/>
        <v>374.89122365249113</v>
      </c>
      <c r="M4226" s="98">
        <f t="shared" si="474"/>
        <v>375.81898875933166</v>
      </c>
      <c r="N4226" s="98">
        <v>9293.6402140299488</v>
      </c>
      <c r="O4226" s="98">
        <v>7177.5933333333332</v>
      </c>
      <c r="P4226" s="98">
        <v>395.45370370368164</v>
      </c>
      <c r="Q4226" s="98">
        <v>20.562480051190487</v>
      </c>
      <c r="R4226" s="98">
        <f t="shared" si="476"/>
        <v>19.783243043649108</v>
      </c>
      <c r="S4226" s="98">
        <f t="shared" si="473"/>
        <v>1233.7488030714292</v>
      </c>
      <c r="T4226" s="101">
        <v>12.264449162262027</v>
      </c>
    </row>
    <row r="4227" spans="2:20" x14ac:dyDescent="0.2">
      <c r="B4227" s="100">
        <v>43836.916666666664</v>
      </c>
      <c r="C4227" s="98">
        <v>11.776917053328621</v>
      </c>
      <c r="D4227" s="98">
        <f t="shared" si="477"/>
        <v>10.053524641178088</v>
      </c>
      <c r="E4227" s="98">
        <v>83.488888888888894</v>
      </c>
      <c r="F4227" s="98">
        <f t="shared" si="475"/>
        <v>100.18881558641759</v>
      </c>
      <c r="G4227" s="98">
        <v>128402.3911958578</v>
      </c>
      <c r="H4227" s="98">
        <v>19.103135850694443</v>
      </c>
      <c r="I4227" s="98">
        <v>24881.220555555556</v>
      </c>
      <c r="J4227" s="98">
        <f t="shared" si="471"/>
        <v>64.385753038194451</v>
      </c>
      <c r="K4227" s="98">
        <v>0</v>
      </c>
      <c r="L4227" s="98">
        <f t="shared" si="472"/>
        <v>377.12884763723702</v>
      </c>
      <c r="M4227" s="98">
        <f t="shared" si="474"/>
        <v>375.95713971608944</v>
      </c>
      <c r="N4227" s="98">
        <v>9162.680713704427</v>
      </c>
      <c r="O4227" s="98">
        <v>7178.3408333333336</v>
      </c>
      <c r="P4227" s="98">
        <v>395.61958333333331</v>
      </c>
      <c r="Q4227" s="98">
        <v>18.490735696096284</v>
      </c>
      <c r="R4227" s="98">
        <f t="shared" si="476"/>
        <v>19.651974802939591</v>
      </c>
      <c r="S4227" s="98">
        <f t="shared" si="473"/>
        <v>1109.444141765777</v>
      </c>
      <c r="T4227" s="101">
        <v>12.336148680707232</v>
      </c>
    </row>
    <row r="4228" spans="2:20" x14ac:dyDescent="0.2">
      <c r="B4228" s="100">
        <v>43836.958333333336</v>
      </c>
      <c r="C4228" s="98">
        <v>11.585662781079687</v>
      </c>
      <c r="D4228" s="98">
        <f t="shared" si="477"/>
        <v>10.102138204988698</v>
      </c>
      <c r="E4228" s="98">
        <v>125.9975</v>
      </c>
      <c r="F4228" s="98">
        <f t="shared" si="475"/>
        <v>101.56737461419537</v>
      </c>
      <c r="G4228" s="98">
        <v>134082.70467836154</v>
      </c>
      <c r="H4228" s="98">
        <v>19.474207899305554</v>
      </c>
      <c r="I4228" s="98">
        <v>26080.184978116322</v>
      </c>
      <c r="J4228" s="98">
        <f t="shared" si="471"/>
        <v>106.52329210069445</v>
      </c>
      <c r="K4228" s="98">
        <v>0</v>
      </c>
      <c r="L4228" s="98">
        <f t="shared" si="472"/>
        <v>373.19081413916518</v>
      </c>
      <c r="M4228" s="98">
        <f t="shared" si="474"/>
        <v>375.98127988230658</v>
      </c>
      <c r="N4228" s="98">
        <v>9016.7482145182294</v>
      </c>
      <c r="O4228" s="98">
        <v>7195.53</v>
      </c>
      <c r="P4228" s="98">
        <v>395.5963888888889</v>
      </c>
      <c r="Q4228" s="98">
        <v>22.405574749723698</v>
      </c>
      <c r="R4228" s="98">
        <f t="shared" si="476"/>
        <v>19.624447291043982</v>
      </c>
      <c r="S4228" s="98">
        <f t="shared" si="473"/>
        <v>1344.3344849834218</v>
      </c>
      <c r="T4228" s="101">
        <v>12.105147938993243</v>
      </c>
    </row>
    <row r="4229" spans="2:20" x14ac:dyDescent="0.2">
      <c r="B4229" s="100">
        <v>43837</v>
      </c>
      <c r="C4229" s="98">
        <v>10.543298661443922</v>
      </c>
      <c r="D4229" s="98">
        <f t="shared" si="477"/>
        <v>10.123729800488302</v>
      </c>
      <c r="E4229" s="98">
        <v>60.557499999999997</v>
      </c>
      <c r="F4229" s="98">
        <f t="shared" si="475"/>
        <v>99.197258873454601</v>
      </c>
      <c r="G4229" s="98">
        <v>139904.875</v>
      </c>
      <c r="H4229" s="98">
        <v>23.431239149305554</v>
      </c>
      <c r="I4229" s="98">
        <v>27294.972686868707</v>
      </c>
      <c r="J4229" s="98">
        <f t="shared" si="471"/>
        <v>37.126260850694443</v>
      </c>
      <c r="K4229" s="98">
        <v>0</v>
      </c>
      <c r="L4229" s="98">
        <f t="shared" si="472"/>
        <v>376.51143128152313</v>
      </c>
      <c r="M4229" s="98">
        <f t="shared" si="474"/>
        <v>375.98454438043905</v>
      </c>
      <c r="N4229" s="98">
        <v>8427.7740002441406</v>
      </c>
      <c r="O4229" s="98">
        <v>7173.4741666666669</v>
      </c>
      <c r="P4229" s="98">
        <v>395.37612654320895</v>
      </c>
      <c r="Q4229" s="98">
        <v>18.864695261685799</v>
      </c>
      <c r="R4229" s="98">
        <f t="shared" si="476"/>
        <v>19.610667232212258</v>
      </c>
      <c r="S4229" s="98">
        <f t="shared" si="473"/>
        <v>1131.8817157011479</v>
      </c>
      <c r="T4229" s="101">
        <v>11.615731579555852</v>
      </c>
    </row>
    <row r="4230" spans="2:20" x14ac:dyDescent="0.2">
      <c r="B4230" s="100">
        <v>43837.041666666664</v>
      </c>
      <c r="C4230" s="98">
        <v>9.1724455269956451</v>
      </c>
      <c r="D4230" s="98">
        <f t="shared" si="477"/>
        <v>10.137431804758625</v>
      </c>
      <c r="E4230" s="98">
        <v>121.22027777777778</v>
      </c>
      <c r="F4230" s="98">
        <f t="shared" si="475"/>
        <v>100.5955690586398</v>
      </c>
      <c r="G4230" s="98">
        <v>6258.7234766994579</v>
      </c>
      <c r="H4230" s="98">
        <v>20.233821614583334</v>
      </c>
      <c r="I4230" s="98">
        <v>679.5971888887882</v>
      </c>
      <c r="J4230" s="98">
        <f t="shared" ref="J4230:J4293" si="478">E4230-H4230</f>
        <v>100.98645616319445</v>
      </c>
      <c r="K4230" s="98">
        <v>0</v>
      </c>
      <c r="L4230" s="98">
        <f t="shared" ref="L4230:L4293" si="479">P4230-Q4230</f>
        <v>372.55713518125731</v>
      </c>
      <c r="M4230" s="98">
        <f t="shared" si="474"/>
        <v>375.89465575732083</v>
      </c>
      <c r="N4230" s="98">
        <v>7498.543795166016</v>
      </c>
      <c r="O4230" s="98">
        <v>7170.9558333333334</v>
      </c>
      <c r="P4230" s="98">
        <v>395.18745370373131</v>
      </c>
      <c r="Q4230" s="98">
        <v>22.630318522474003</v>
      </c>
      <c r="R4230" s="98">
        <f t="shared" si="476"/>
        <v>19.681361025085838</v>
      </c>
      <c r="S4230" s="98">
        <f t="shared" ref="S4230:S4293" si="480">Q4230*60</f>
        <v>1357.8191113484402</v>
      </c>
      <c r="T4230" s="101">
        <v>10.436232872274187</v>
      </c>
    </row>
    <row r="4231" spans="2:20" x14ac:dyDescent="0.2">
      <c r="B4231" s="100">
        <v>43837.083333333336</v>
      </c>
      <c r="C4231" s="98">
        <v>7.62319373984446</v>
      </c>
      <c r="D4231" s="98">
        <f t="shared" si="477"/>
        <v>10.14180722122831</v>
      </c>
      <c r="E4231" s="98">
        <v>96.692824074071311</v>
      </c>
      <c r="F4231" s="98">
        <f t="shared" si="475"/>
        <v>99.359621913577939</v>
      </c>
      <c r="G4231" s="98">
        <v>9468.8332233222318</v>
      </c>
      <c r="H4231" s="98">
        <v>19.573296440972221</v>
      </c>
      <c r="I4231" s="98">
        <v>1679.9473527779596</v>
      </c>
      <c r="J4231" s="98">
        <f t="shared" si="478"/>
        <v>77.119527633099096</v>
      </c>
      <c r="K4231" s="98">
        <v>0</v>
      </c>
      <c r="L4231" s="98">
        <f t="shared" si="479"/>
        <v>378.9025109581649</v>
      </c>
      <c r="M4231" s="98">
        <f t="shared" si="474"/>
        <v>375.91110849908085</v>
      </c>
      <c r="N4231" s="98">
        <v>6417.9921704101562</v>
      </c>
      <c r="O4231" s="98">
        <v>7169.4333333333334</v>
      </c>
      <c r="P4231" s="98">
        <v>395.18212962965168</v>
      </c>
      <c r="Q4231" s="98">
        <v>16.279618671486777</v>
      </c>
      <c r="R4231" s="98">
        <f t="shared" si="476"/>
        <v>19.661906740116844</v>
      </c>
      <c r="S4231" s="98">
        <f t="shared" si="480"/>
        <v>976.77712028920655</v>
      </c>
      <c r="T4231" s="101">
        <v>8.7132307905622621</v>
      </c>
    </row>
    <row r="4232" spans="2:20" x14ac:dyDescent="0.2">
      <c r="B4232" s="100">
        <v>43837.125</v>
      </c>
      <c r="C4232" s="98">
        <v>6.6250151358710392</v>
      </c>
      <c r="D4232" s="98">
        <f t="shared" si="477"/>
        <v>10.14912161473808</v>
      </c>
      <c r="E4232" s="98">
        <v>98.359166666666667</v>
      </c>
      <c r="F4232" s="98">
        <f t="shared" si="475"/>
        <v>100.86777006172609</v>
      </c>
      <c r="G4232" s="98">
        <v>16494.678737373219</v>
      </c>
      <c r="H4232" s="98">
        <v>19.545475260416666</v>
      </c>
      <c r="I4232" s="98">
        <v>2899.0436111110116</v>
      </c>
      <c r="J4232" s="98">
        <f t="shared" si="478"/>
        <v>78.813691406250001</v>
      </c>
      <c r="K4232" s="98">
        <v>0</v>
      </c>
      <c r="L4232" s="98">
        <f t="shared" si="479"/>
        <v>374.36790190821716</v>
      </c>
      <c r="M4232" s="98">
        <f t="shared" si="474"/>
        <v>375.95772918470385</v>
      </c>
      <c r="N4232" s="98">
        <v>5675.4724365234379</v>
      </c>
      <c r="O4232" s="98">
        <v>7169.2408333333333</v>
      </c>
      <c r="P4232" s="98">
        <v>395.06819444444443</v>
      </c>
      <c r="Q4232" s="98">
        <v>20.700292536227238</v>
      </c>
      <c r="R4232" s="98">
        <f t="shared" si="476"/>
        <v>19.598877875482586</v>
      </c>
      <c r="S4232" s="98">
        <f t="shared" si="480"/>
        <v>1242.0175521736342</v>
      </c>
      <c r="T4232" s="101">
        <v>7.4175476290212501</v>
      </c>
    </row>
    <row r="4233" spans="2:20" x14ac:dyDescent="0.2">
      <c r="B4233" s="100">
        <v>43837.166666666664</v>
      </c>
      <c r="C4233" s="98">
        <v>5.8837859940682797</v>
      </c>
      <c r="D4233" s="98">
        <f t="shared" si="477"/>
        <v>10.147837427639038</v>
      </c>
      <c r="E4233" s="98">
        <v>118.39944444444444</v>
      </c>
      <c r="F4233" s="98">
        <f t="shared" si="475"/>
        <v>100.70489969135571</v>
      </c>
      <c r="G4233" s="98">
        <v>21768.361111111109</v>
      </c>
      <c r="H4233" s="98">
        <v>19.357877604166667</v>
      </c>
      <c r="I4233" s="98">
        <v>4111.1241666666665</v>
      </c>
      <c r="J4233" s="98">
        <f t="shared" si="478"/>
        <v>99.041566840277767</v>
      </c>
      <c r="K4233" s="98">
        <v>0</v>
      </c>
      <c r="L4233" s="98">
        <f t="shared" si="479"/>
        <v>377.35727866169475</v>
      </c>
      <c r="M4233" s="98">
        <f t="shared" si="474"/>
        <v>375.97480037183658</v>
      </c>
      <c r="N4233" s="98">
        <v>5200.260508626302</v>
      </c>
      <c r="O4233" s="98">
        <v>7171.63</v>
      </c>
      <c r="P4233" s="98">
        <v>395.87507407404894</v>
      </c>
      <c r="Q4233" s="98">
        <v>18.517795412354172</v>
      </c>
      <c r="R4233" s="98">
        <f t="shared" si="476"/>
        <v>19.596057459953769</v>
      </c>
      <c r="S4233" s="98">
        <f t="shared" si="480"/>
        <v>1111.0677247412502</v>
      </c>
      <c r="T4233" s="101">
        <v>6.5979526763869867</v>
      </c>
    </row>
    <row r="4234" spans="2:20" x14ac:dyDescent="0.2">
      <c r="B4234" s="100">
        <v>43837.208333333336</v>
      </c>
      <c r="C4234" s="98">
        <v>5.4460243444285714</v>
      </c>
      <c r="D4234" s="98">
        <f t="shared" si="477"/>
        <v>10.143656369852204</v>
      </c>
      <c r="E4234" s="98">
        <v>84.033148148142629</v>
      </c>
      <c r="F4234" s="98">
        <f t="shared" si="475"/>
        <v>100.3534670781889</v>
      </c>
      <c r="G4234" s="98">
        <v>28428.486268344324</v>
      </c>
      <c r="H4234" s="98">
        <v>19.415766059027778</v>
      </c>
      <c r="I4234" s="98">
        <v>5321.3711111111115</v>
      </c>
      <c r="J4234" s="98">
        <f t="shared" si="478"/>
        <v>64.617382089114855</v>
      </c>
      <c r="K4234" s="98">
        <v>0</v>
      </c>
      <c r="L4234" s="98">
        <f t="shared" si="479"/>
        <v>373.68016611021102</v>
      </c>
      <c r="M4234" s="98">
        <f t="shared" si="474"/>
        <v>375.9794036845563</v>
      </c>
      <c r="N4234" s="98">
        <v>4971.126611735026</v>
      </c>
      <c r="O4234" s="98">
        <v>7169.9775</v>
      </c>
      <c r="P4234" s="98">
        <v>396.41556712962893</v>
      </c>
      <c r="Q4234" s="98">
        <v>22.735401019417914</v>
      </c>
      <c r="R4234" s="98">
        <f t="shared" si="476"/>
        <v>19.611512499857447</v>
      </c>
      <c r="S4234" s="98">
        <f t="shared" si="480"/>
        <v>1364.1240611650749</v>
      </c>
      <c r="T4234" s="101">
        <v>6.1837694195456185</v>
      </c>
    </row>
    <row r="4235" spans="2:20" x14ac:dyDescent="0.2">
      <c r="B4235" s="100">
        <v>43837.25</v>
      </c>
      <c r="C4235" s="98">
        <v>5.3565467811293068</v>
      </c>
      <c r="D4235" s="98">
        <f t="shared" si="477"/>
        <v>10.147821466288319</v>
      </c>
      <c r="E4235" s="98">
        <v>129.93055555555554</v>
      </c>
      <c r="F4235" s="98">
        <f t="shared" si="475"/>
        <v>101.77562757201561</v>
      </c>
      <c r="G4235" s="98">
        <v>34108.647222222222</v>
      </c>
      <c r="H4235" s="98">
        <v>19.061924913194446</v>
      </c>
      <c r="I4235" s="98">
        <v>6523.1044444444442</v>
      </c>
      <c r="J4235" s="98">
        <f t="shared" si="478"/>
        <v>110.8686306423611</v>
      </c>
      <c r="K4235" s="98">
        <v>0</v>
      </c>
      <c r="L4235" s="98">
        <f t="shared" si="479"/>
        <v>376.67245684595156</v>
      </c>
      <c r="M4235" s="98">
        <f t="shared" si="474"/>
        <v>375.98380976464415</v>
      </c>
      <c r="N4235" s="98">
        <v>5020.928107503255</v>
      </c>
      <c r="O4235" s="98">
        <v>7167.8483333333334</v>
      </c>
      <c r="P4235" s="98">
        <v>395.61464506170813</v>
      </c>
      <c r="Q4235" s="98">
        <v>18.94218821575658</v>
      </c>
      <c r="R4235" s="98">
        <f t="shared" si="476"/>
        <v>19.607253185458415</v>
      </c>
      <c r="S4235" s="98">
        <f t="shared" si="480"/>
        <v>1136.5312929453949</v>
      </c>
      <c r="T4235" s="101">
        <v>6.1563516441510808</v>
      </c>
    </row>
    <row r="4236" spans="2:20" x14ac:dyDescent="0.2">
      <c r="B4236" s="100">
        <v>43837.291666666664</v>
      </c>
      <c r="C4236" s="98">
        <v>5.4665204348016738</v>
      </c>
      <c r="D4236" s="98">
        <f t="shared" si="477"/>
        <v>10.146238210052081</v>
      </c>
      <c r="E4236" s="98">
        <v>59.930648148192297</v>
      </c>
      <c r="F4236" s="98">
        <f t="shared" si="475"/>
        <v>99.04354809670879</v>
      </c>
      <c r="G4236" s="98">
        <v>40029.614351854885</v>
      </c>
      <c r="H4236" s="98">
        <v>21.623057725694444</v>
      </c>
      <c r="I4236" s="98">
        <v>7699.035600413481</v>
      </c>
      <c r="J4236" s="98">
        <f t="shared" si="478"/>
        <v>38.307590422497853</v>
      </c>
      <c r="K4236" s="98">
        <v>0</v>
      </c>
      <c r="L4236" s="98">
        <f t="shared" si="479"/>
        <v>374.64063808926693</v>
      </c>
      <c r="M4236" s="98">
        <f t="shared" si="474"/>
        <v>375.8817639837273</v>
      </c>
      <c r="N4236" s="98">
        <v>5097.8546069335935</v>
      </c>
      <c r="O4236" s="98">
        <v>7166.5366666666669</v>
      </c>
      <c r="P4236" s="98">
        <v>395.51055555553899</v>
      </c>
      <c r="Q4236" s="98">
        <v>20.869917466272081</v>
      </c>
      <c r="R4236" s="98">
        <f t="shared" si="476"/>
        <v>19.701339861435503</v>
      </c>
      <c r="S4236" s="98">
        <f t="shared" si="480"/>
        <v>1252.195047976325</v>
      </c>
      <c r="T4236" s="101">
        <v>6.1825483551862028</v>
      </c>
    </row>
    <row r="4237" spans="2:20" x14ac:dyDescent="0.2">
      <c r="B4237" s="100">
        <v>43837.333333333336</v>
      </c>
      <c r="C4237" s="98">
        <v>6.7984151946169895</v>
      </c>
      <c r="D4237" s="98">
        <f t="shared" si="477"/>
        <v>10.153172665999385</v>
      </c>
      <c r="E4237" s="98">
        <v>0</v>
      </c>
      <c r="F4237" s="98">
        <f t="shared" si="475"/>
        <v>95.531487911523627</v>
      </c>
      <c r="G4237" s="98">
        <v>42120</v>
      </c>
      <c r="H4237" s="98">
        <v>19.965527343750001</v>
      </c>
      <c r="I4237" s="98">
        <v>8853.9416049390366</v>
      </c>
      <c r="J4237" s="98">
        <f t="shared" si="478"/>
        <v>-19.965527343750001</v>
      </c>
      <c r="K4237" s="98">
        <v>0</v>
      </c>
      <c r="L4237" s="98">
        <f t="shared" si="479"/>
        <v>377.79547149595703</v>
      </c>
      <c r="M4237" s="98">
        <f t="shared" si="474"/>
        <v>375.92349568589663</v>
      </c>
      <c r="N4237" s="98">
        <v>5854.4250972493492</v>
      </c>
      <c r="O4237" s="98">
        <v>7166.66</v>
      </c>
      <c r="P4237" s="98">
        <v>395.48597222222224</v>
      </c>
      <c r="Q4237" s="98">
        <v>17.690500726265213</v>
      </c>
      <c r="R4237" s="98">
        <f t="shared" si="476"/>
        <v>19.647279841364014</v>
      </c>
      <c r="S4237" s="98">
        <f t="shared" si="480"/>
        <v>1061.4300435759128</v>
      </c>
      <c r="T4237" s="101">
        <v>6.9568830562867996</v>
      </c>
    </row>
    <row r="4238" spans="2:20" x14ac:dyDescent="0.2">
      <c r="B4238" s="100">
        <v>43837.375</v>
      </c>
      <c r="C4238" s="98">
        <v>10.110211362238559</v>
      </c>
      <c r="D4238" s="98">
        <f t="shared" si="477"/>
        <v>10.17971490413615</v>
      </c>
      <c r="E4238" s="98">
        <v>0</v>
      </c>
      <c r="F4238" s="98">
        <f t="shared" si="475"/>
        <v>90.245932355968066</v>
      </c>
      <c r="G4238" s="98">
        <v>42120</v>
      </c>
      <c r="H4238" s="98">
        <v>18.290397135416665</v>
      </c>
      <c r="I4238" s="98">
        <v>9991.7363750001823</v>
      </c>
      <c r="J4238" s="98">
        <f t="shared" si="478"/>
        <v>-18.290397135416665</v>
      </c>
      <c r="K4238" s="98">
        <v>0</v>
      </c>
      <c r="L4238" s="98">
        <f t="shared" si="479"/>
        <v>379.0873257040605</v>
      </c>
      <c r="M4238" s="98">
        <f t="shared" si="474"/>
        <v>375.97409261900344</v>
      </c>
      <c r="N4238" s="98">
        <v>8038.475980224609</v>
      </c>
      <c r="O4238" s="98">
        <v>7169.520833333333</v>
      </c>
      <c r="P4238" s="98">
        <v>395.7522222222222</v>
      </c>
      <c r="Q4238" s="98">
        <v>16.664896518161726</v>
      </c>
      <c r="R4238" s="98">
        <f t="shared" si="476"/>
        <v>19.597914100386792</v>
      </c>
      <c r="S4238" s="98">
        <f t="shared" si="480"/>
        <v>999.89379108970354</v>
      </c>
      <c r="T4238" s="101">
        <v>9.1723388085706716</v>
      </c>
    </row>
    <row r="4239" spans="2:20" x14ac:dyDescent="0.2">
      <c r="B4239" s="100">
        <v>43837.416666666664</v>
      </c>
      <c r="C4239" s="98">
        <v>13.24772664011275</v>
      </c>
      <c r="D4239" s="98">
        <f t="shared" si="477"/>
        <v>10.208942362584827</v>
      </c>
      <c r="E4239" s="98">
        <v>69.209166666666661</v>
      </c>
      <c r="F4239" s="98">
        <f t="shared" si="475"/>
        <v>90.711534207819909</v>
      </c>
      <c r="G4239" s="98">
        <v>43354.772222222222</v>
      </c>
      <c r="H4239" s="98">
        <v>18.762662760416667</v>
      </c>
      <c r="I4239" s="98">
        <v>11136.223425925788</v>
      </c>
      <c r="J4239" s="98">
        <f t="shared" si="478"/>
        <v>50.446503906249994</v>
      </c>
      <c r="K4239" s="98">
        <v>0</v>
      </c>
      <c r="L4239" s="98">
        <f t="shared" si="479"/>
        <v>372.27480852860958</v>
      </c>
      <c r="M4239" s="98">
        <f t="shared" si="474"/>
        <v>375.94848331188274</v>
      </c>
      <c r="N4239" s="98">
        <v>10224.317067057291</v>
      </c>
      <c r="O4239" s="98">
        <v>7178.8</v>
      </c>
      <c r="P4239" s="98">
        <v>395.30441358029844</v>
      </c>
      <c r="Q4239" s="98">
        <v>23.029605051688851</v>
      </c>
      <c r="R4239" s="98">
        <f t="shared" si="476"/>
        <v>19.610566874587981</v>
      </c>
      <c r="S4239" s="98">
        <f t="shared" si="480"/>
        <v>1381.776303101331</v>
      </c>
      <c r="T4239" s="101">
        <v>12.645189113116228</v>
      </c>
    </row>
    <row r="4240" spans="2:20" x14ac:dyDescent="0.2">
      <c r="B4240" s="100">
        <v>43837.458333333336</v>
      </c>
      <c r="C4240" s="98">
        <v>13.181311449826591</v>
      </c>
      <c r="D4240" s="98">
        <f t="shared" si="477"/>
        <v>10.209902482124338</v>
      </c>
      <c r="E4240" s="98">
        <v>113.84458333333333</v>
      </c>
      <c r="F4240" s="98">
        <f t="shared" si="475"/>
        <v>90.685046939301401</v>
      </c>
      <c r="G4240" s="98">
        <v>50318.599095603095</v>
      </c>
      <c r="H4240" s="98">
        <v>22.656673177083334</v>
      </c>
      <c r="I4240" s="98">
        <v>12512.089708561234</v>
      </c>
      <c r="J4240" s="98">
        <f t="shared" si="478"/>
        <v>91.187910156249998</v>
      </c>
      <c r="K4240" s="98">
        <v>0</v>
      </c>
      <c r="L4240" s="98">
        <f t="shared" si="479"/>
        <v>378.08507791852605</v>
      </c>
      <c r="M4240" s="98">
        <f t="shared" si="474"/>
        <v>375.99643757947223</v>
      </c>
      <c r="N4240" s="98">
        <v>10253.575892740886</v>
      </c>
      <c r="O4240" s="98">
        <v>7178.58</v>
      </c>
      <c r="P4240" s="98">
        <v>395.50796296278634</v>
      </c>
      <c r="Q4240" s="98">
        <v>17.422885044260312</v>
      </c>
      <c r="R4240" s="98">
        <f t="shared" si="476"/>
        <v>19.568847174892383</v>
      </c>
      <c r="S4240" s="98">
        <f t="shared" si="480"/>
        <v>1045.3731026556188</v>
      </c>
      <c r="T4240" s="101">
        <v>13.8375404306809</v>
      </c>
    </row>
    <row r="4241" spans="2:20" x14ac:dyDescent="0.2">
      <c r="B4241" s="100">
        <v>43837.5</v>
      </c>
      <c r="C4241" s="98">
        <v>12.960087540111401</v>
      </c>
      <c r="D4241" s="98">
        <f t="shared" si="477"/>
        <v>10.201987433697347</v>
      </c>
      <c r="E4241" s="98">
        <v>104.21333333331678</v>
      </c>
      <c r="F4241" s="98">
        <f t="shared" si="475"/>
        <v>91.107162422841341</v>
      </c>
      <c r="G4241" s="98">
        <v>55550.57184828871</v>
      </c>
      <c r="H4241" s="98">
        <v>19.799490017361112</v>
      </c>
      <c r="I4241" s="98">
        <v>13572.826777777911</v>
      </c>
      <c r="J4241" s="98">
        <f t="shared" si="478"/>
        <v>84.413843315955674</v>
      </c>
      <c r="K4241" s="98">
        <v>0</v>
      </c>
      <c r="L4241" s="98">
        <f t="shared" si="479"/>
        <v>33.0998066836192</v>
      </c>
      <c r="M4241" s="98">
        <f t="shared" si="474"/>
        <v>361.8262044333826</v>
      </c>
      <c r="N4241" s="98">
        <v>9723.33642578125</v>
      </c>
      <c r="O4241" s="98">
        <v>7179.5816666666669</v>
      </c>
      <c r="P4241" s="98">
        <v>44.590277777777779</v>
      </c>
      <c r="Q4241" s="98">
        <v>11.490471094158581</v>
      </c>
      <c r="R4241" s="98">
        <f t="shared" si="476"/>
        <v>19.125005475302416</v>
      </c>
      <c r="S4241" s="98">
        <f t="shared" si="480"/>
        <v>689.42826564951486</v>
      </c>
      <c r="T4241" s="101">
        <v>13.69132766617669</v>
      </c>
    </row>
    <row r="4242" spans="2:20" x14ac:dyDescent="0.2">
      <c r="B4242" s="100">
        <v>43837.541666666664</v>
      </c>
      <c r="C4242" s="98">
        <v>12.774012945827563</v>
      </c>
      <c r="D4242" s="98">
        <f t="shared" si="477"/>
        <v>10.186202724822822</v>
      </c>
      <c r="E4242" s="98">
        <v>84.413055555555559</v>
      </c>
      <c r="F4242" s="98">
        <f t="shared" si="475"/>
        <v>90.713586033952467</v>
      </c>
      <c r="G4242" s="98">
        <v>62327.693199235066</v>
      </c>
      <c r="H4242" s="98">
        <v>20.096137152777779</v>
      </c>
      <c r="I4242" s="98">
        <v>14799.057500000001</v>
      </c>
      <c r="J4242" s="98">
        <f t="shared" si="478"/>
        <v>64.316918402777787</v>
      </c>
      <c r="K4242" s="98">
        <v>0</v>
      </c>
      <c r="L4242" s="98">
        <f t="shared" si="479"/>
        <v>241.6400339000424</v>
      </c>
      <c r="M4242" s="98">
        <f t="shared" si="474"/>
        <v>356.07926056100524</v>
      </c>
      <c r="N4242" s="98">
        <v>9692.9563916015632</v>
      </c>
      <c r="O4242" s="98">
        <v>7176.5991666666669</v>
      </c>
      <c r="P4242" s="98">
        <v>253.58333333333334</v>
      </c>
      <c r="Q4242" s="98">
        <v>11.943299433290958</v>
      </c>
      <c r="R4242" s="98">
        <f t="shared" si="476"/>
        <v>18.943234069901951</v>
      </c>
      <c r="S4242" s="98">
        <f t="shared" si="480"/>
        <v>716.59796599745755</v>
      </c>
      <c r="T4242" s="101">
        <v>13.241984266414526</v>
      </c>
    </row>
    <row r="4243" spans="2:20" x14ac:dyDescent="0.2">
      <c r="B4243" s="100">
        <v>43837.583333333336</v>
      </c>
      <c r="C4243" s="98">
        <v>12.525429637836835</v>
      </c>
      <c r="D4243" s="98">
        <f t="shared" si="477"/>
        <v>10.177158684431289</v>
      </c>
      <c r="E4243" s="98">
        <v>129.94305555555556</v>
      </c>
      <c r="F4243" s="98">
        <f t="shared" si="475"/>
        <v>91.105206404322828</v>
      </c>
      <c r="G4243" s="98">
        <v>67881.580777781273</v>
      </c>
      <c r="H4243" s="98">
        <v>19.910709635416666</v>
      </c>
      <c r="I4243" s="98">
        <v>16025.852777777778</v>
      </c>
      <c r="J4243" s="98">
        <f t="shared" si="478"/>
        <v>110.03234592013889</v>
      </c>
      <c r="K4243" s="98">
        <v>0</v>
      </c>
      <c r="L4243" s="98">
        <f t="shared" si="479"/>
        <v>379.44069615790414</v>
      </c>
      <c r="M4243" s="98">
        <f t="shared" si="474"/>
        <v>356.23323983323127</v>
      </c>
      <c r="N4243" s="98">
        <v>9686.0847233072909</v>
      </c>
      <c r="O4243" s="98">
        <v>7177.915</v>
      </c>
      <c r="P4243" s="98">
        <v>395.79134259259951</v>
      </c>
      <c r="Q4243" s="98">
        <v>16.350646434695356</v>
      </c>
      <c r="R4243" s="98">
        <f t="shared" si="476"/>
        <v>18.781365137183094</v>
      </c>
      <c r="S4243" s="98">
        <f t="shared" si="480"/>
        <v>981.03878608172136</v>
      </c>
      <c r="T4243" s="101">
        <v>13.12229317498471</v>
      </c>
    </row>
    <row r="4244" spans="2:20" x14ac:dyDescent="0.2">
      <c r="B4244" s="100">
        <v>43837.625</v>
      </c>
      <c r="C4244" s="98">
        <v>12.35955627508455</v>
      </c>
      <c r="D4244" s="98">
        <f t="shared" si="477"/>
        <v>10.16987082551387</v>
      </c>
      <c r="E4244" s="98">
        <v>79.799166666666665</v>
      </c>
      <c r="F4244" s="98">
        <f t="shared" si="475"/>
        <v>90.903667052470965</v>
      </c>
      <c r="G4244" s="98">
        <v>74165.979824560884</v>
      </c>
      <c r="H4244" s="98">
        <v>26.553917100694445</v>
      </c>
      <c r="I4244" s="98">
        <v>17270.214246487882</v>
      </c>
      <c r="J4244" s="98">
        <f t="shared" si="478"/>
        <v>53.245249565972216</v>
      </c>
      <c r="K4244" s="98">
        <v>0</v>
      </c>
      <c r="L4244" s="98">
        <f t="shared" si="479"/>
        <v>377.65624229094635</v>
      </c>
      <c r="M4244" s="98">
        <f t="shared" si="474"/>
        <v>356.21480372554782</v>
      </c>
      <c r="N4244" s="98">
        <v>9499.3200716145839</v>
      </c>
      <c r="O4244" s="98">
        <v>7177.0725000000002</v>
      </c>
      <c r="P4244" s="98">
        <v>395.62388888888887</v>
      </c>
      <c r="Q4244" s="98">
        <v>17.967646597942544</v>
      </c>
      <c r="R4244" s="98">
        <f t="shared" si="476"/>
        <v>18.805876347747333</v>
      </c>
      <c r="S4244" s="98">
        <f t="shared" si="480"/>
        <v>1078.0587958765527</v>
      </c>
      <c r="T4244" s="101">
        <v>12.808078854280078</v>
      </c>
    </row>
    <row r="4245" spans="2:20" x14ac:dyDescent="0.2">
      <c r="B4245" s="100">
        <v>43837.666666666664</v>
      </c>
      <c r="C4245" s="98">
        <v>12.0041529562323</v>
      </c>
      <c r="D4245" s="98">
        <f t="shared" si="477"/>
        <v>10.161025899482366</v>
      </c>
      <c r="E4245" s="98">
        <v>113.7936111111111</v>
      </c>
      <c r="F4245" s="98">
        <f t="shared" si="475"/>
        <v>90.250854552470983</v>
      </c>
      <c r="G4245" s="98">
        <v>80246.355777778488</v>
      </c>
      <c r="H4245" s="98">
        <v>20.01115451388889</v>
      </c>
      <c r="I4245" s="98">
        <v>18507.571166666829</v>
      </c>
      <c r="J4245" s="98">
        <f t="shared" si="478"/>
        <v>93.782456597222222</v>
      </c>
      <c r="K4245" s="98">
        <v>0</v>
      </c>
      <c r="L4245" s="98">
        <f t="shared" si="479"/>
        <v>372.84408933254167</v>
      </c>
      <c r="M4245" s="98">
        <f t="shared" si="474"/>
        <v>356.19106684303983</v>
      </c>
      <c r="N4245" s="98">
        <v>9277.4375610351562</v>
      </c>
      <c r="O4245" s="98">
        <v>7176.0375000000004</v>
      </c>
      <c r="P4245" s="98">
        <v>395.56861111111112</v>
      </c>
      <c r="Q4245" s="98">
        <v>22.724521778569454</v>
      </c>
      <c r="R4245" s="98">
        <f t="shared" si="476"/>
        <v>18.817039541982918</v>
      </c>
      <c r="S4245" s="98">
        <f t="shared" si="480"/>
        <v>1363.4713067141672</v>
      </c>
      <c r="T4245" s="101">
        <v>12.578106593688329</v>
      </c>
    </row>
    <row r="4246" spans="2:20" x14ac:dyDescent="0.2">
      <c r="B4246" s="100">
        <v>43837.708333333336</v>
      </c>
      <c r="C4246" s="98">
        <v>11.06429210011123</v>
      </c>
      <c r="D4246" s="98">
        <f t="shared" si="477"/>
        <v>10.13434776881464</v>
      </c>
      <c r="E4246" s="98">
        <v>83.24444444444444</v>
      </c>
      <c r="F4246" s="98">
        <f t="shared" si="475"/>
        <v>91.133944830248765</v>
      </c>
      <c r="G4246" s="98">
        <v>85735.613888888882</v>
      </c>
      <c r="H4246" s="98">
        <v>20.106597222222224</v>
      </c>
      <c r="I4246" s="98">
        <v>19734.784722222223</v>
      </c>
      <c r="J4246" s="98">
        <f t="shared" si="478"/>
        <v>63.13784722222222</v>
      </c>
      <c r="K4246" s="98">
        <v>0</v>
      </c>
      <c r="L4246" s="98">
        <f t="shared" si="479"/>
        <v>377.22800620957798</v>
      </c>
      <c r="M4246" s="98">
        <f t="shared" si="474"/>
        <v>356.20310986199837</v>
      </c>
      <c r="N4246" s="98">
        <v>8764.6665559895828</v>
      </c>
      <c r="O4246" s="98">
        <v>7177.3533333333335</v>
      </c>
      <c r="P4246" s="98">
        <v>395.74794444445109</v>
      </c>
      <c r="Q4246" s="98">
        <v>18.519938234873116</v>
      </c>
      <c r="R4246" s="98">
        <f t="shared" si="476"/>
        <v>18.804895442778705</v>
      </c>
      <c r="S4246" s="98">
        <f t="shared" si="480"/>
        <v>1111.196294092387</v>
      </c>
      <c r="T4246" s="101">
        <v>11.869341969164088</v>
      </c>
    </row>
    <row r="4247" spans="2:20" x14ac:dyDescent="0.2">
      <c r="B4247" s="100">
        <v>43837.75</v>
      </c>
      <c r="C4247" s="98">
        <v>10.712824211905115</v>
      </c>
      <c r="D4247" s="98">
        <f t="shared" si="477"/>
        <v>10.109689338628632</v>
      </c>
      <c r="E4247" s="98">
        <v>112.02296296295192</v>
      </c>
      <c r="F4247" s="98">
        <f t="shared" si="475"/>
        <v>90.698640046297683</v>
      </c>
      <c r="G4247" s="98">
        <v>92588.447863245005</v>
      </c>
      <c r="H4247" s="98">
        <v>20.088357204861111</v>
      </c>
      <c r="I4247" s="98">
        <v>20961.982222222221</v>
      </c>
      <c r="J4247" s="98">
        <f t="shared" si="478"/>
        <v>91.934605758090811</v>
      </c>
      <c r="K4247" s="98">
        <v>0</v>
      </c>
      <c r="L4247" s="98">
        <f t="shared" si="479"/>
        <v>373.52860789036998</v>
      </c>
      <c r="M4247" s="98">
        <f t="shared" si="474"/>
        <v>356.12924318428321</v>
      </c>
      <c r="N4247" s="98">
        <v>8532.33186319987</v>
      </c>
      <c r="O4247" s="98">
        <v>7175.5133333333333</v>
      </c>
      <c r="P4247" s="98">
        <v>395.9996296296186</v>
      </c>
      <c r="Q4247" s="98">
        <v>22.471021739248599</v>
      </c>
      <c r="R4247" s="98">
        <f t="shared" si="476"/>
        <v>18.904788355061246</v>
      </c>
      <c r="S4247" s="98">
        <f t="shared" si="480"/>
        <v>1348.2613043549159</v>
      </c>
      <c r="T4247" s="101">
        <v>11.406570521301733</v>
      </c>
    </row>
    <row r="4248" spans="2:20" x14ac:dyDescent="0.2">
      <c r="B4248" s="100">
        <v>43837.791666666664</v>
      </c>
      <c r="C4248" s="98">
        <v>10.972524713316105</v>
      </c>
      <c r="D4248" s="98">
        <f t="shared" si="477"/>
        <v>10.076196852390645</v>
      </c>
      <c r="E4248" s="98">
        <v>104.18775000003477</v>
      </c>
      <c r="F4248" s="98">
        <f t="shared" si="475"/>
        <v>91.149937114200256</v>
      </c>
      <c r="G4248" s="98">
        <v>97779.169014891653</v>
      </c>
      <c r="H4248" s="98">
        <v>26.707096354166666</v>
      </c>
      <c r="I4248" s="98">
        <v>22204.278947027724</v>
      </c>
      <c r="J4248" s="98">
        <f t="shared" si="478"/>
        <v>77.480653645868102</v>
      </c>
      <c r="K4248" s="98">
        <v>0</v>
      </c>
      <c r="L4248" s="98">
        <f t="shared" si="479"/>
        <v>379.21024149753566</v>
      </c>
      <c r="M4248" s="98">
        <f t="shared" si="474"/>
        <v>356.27792361240432</v>
      </c>
      <c r="N4248" s="98">
        <v>8646.6908646647134</v>
      </c>
      <c r="O4248" s="98">
        <v>7176.6441666666669</v>
      </c>
      <c r="P4248" s="98">
        <v>395.71546296298504</v>
      </c>
      <c r="Q4248" s="98">
        <v>16.505221465449367</v>
      </c>
      <c r="R4248" s="98">
        <f t="shared" si="476"/>
        <v>18.771693382188349</v>
      </c>
      <c r="S4248" s="98">
        <f t="shared" si="480"/>
        <v>990.31328792696195</v>
      </c>
      <c r="T4248" s="101">
        <v>11.254801889668192</v>
      </c>
    </row>
    <row r="4249" spans="2:20" x14ac:dyDescent="0.2">
      <c r="B4249" s="100">
        <v>43837.833333333336</v>
      </c>
      <c r="C4249" s="98">
        <v>11.410135375658671</v>
      </c>
      <c r="D4249" s="98">
        <f t="shared" si="477"/>
        <v>10.068927678257856</v>
      </c>
      <c r="E4249" s="98">
        <v>85.16</v>
      </c>
      <c r="F4249" s="98">
        <f t="shared" si="475"/>
        <v>90.746538194446245</v>
      </c>
      <c r="G4249" s="98">
        <v>104673.45785440657</v>
      </c>
      <c r="H4249" s="98">
        <v>20.037424045138888</v>
      </c>
      <c r="I4249" s="98">
        <v>23446.037638888887</v>
      </c>
      <c r="J4249" s="98">
        <f t="shared" si="478"/>
        <v>65.122575954861105</v>
      </c>
      <c r="K4249" s="98">
        <v>0</v>
      </c>
      <c r="L4249" s="98">
        <f t="shared" si="479"/>
        <v>375.356834864902</v>
      </c>
      <c r="M4249" s="98">
        <f t="shared" si="474"/>
        <v>356.13115195582378</v>
      </c>
      <c r="N4249" s="98">
        <v>8896.7833610026046</v>
      </c>
      <c r="O4249" s="98">
        <v>7179.9691666666668</v>
      </c>
      <c r="P4249" s="98">
        <v>395.71648148145943</v>
      </c>
      <c r="Q4249" s="98">
        <v>20.359646616557406</v>
      </c>
      <c r="R4249" s="98">
        <f t="shared" si="476"/>
        <v>18.922471597410272</v>
      </c>
      <c r="S4249" s="98">
        <f t="shared" si="480"/>
        <v>1221.5787969934443</v>
      </c>
      <c r="T4249" s="101">
        <v>11.717887083292007</v>
      </c>
    </row>
    <row r="4250" spans="2:20" x14ac:dyDescent="0.2">
      <c r="B4250" s="100">
        <v>43837.875</v>
      </c>
      <c r="C4250" s="98">
        <v>11.596644161768879</v>
      </c>
      <c r="D4250" s="98">
        <f t="shared" si="477"/>
        <v>10.049863959068281</v>
      </c>
      <c r="E4250" s="98">
        <v>128.61430555555555</v>
      </c>
      <c r="F4250" s="98">
        <f t="shared" si="475"/>
        <v>91.12730787037215</v>
      </c>
      <c r="G4250" s="98">
        <v>110142.33888888889</v>
      </c>
      <c r="H4250" s="98">
        <v>20.052983940972222</v>
      </c>
      <c r="I4250" s="98">
        <v>24673.620555555557</v>
      </c>
      <c r="J4250" s="98">
        <f t="shared" si="478"/>
        <v>108.56132161458332</v>
      </c>
      <c r="K4250" s="98">
        <v>0</v>
      </c>
      <c r="L4250" s="98">
        <f t="shared" si="479"/>
        <v>378.01847500149574</v>
      </c>
      <c r="M4250" s="98">
        <f t="shared" si="474"/>
        <v>356.26145409536571</v>
      </c>
      <c r="N4250" s="98">
        <v>9029.1895263671868</v>
      </c>
      <c r="O4250" s="98">
        <v>7175.4724999999999</v>
      </c>
      <c r="P4250" s="98">
        <v>395.55861111111113</v>
      </c>
      <c r="Q4250" s="98">
        <v>17.540136109615364</v>
      </c>
      <c r="R4250" s="98">
        <f t="shared" si="476"/>
        <v>18.796540599844644</v>
      </c>
      <c r="S4250" s="98">
        <f t="shared" si="480"/>
        <v>1052.4081665769218</v>
      </c>
      <c r="T4250" s="101">
        <v>11.91997865270668</v>
      </c>
    </row>
    <row r="4251" spans="2:20" x14ac:dyDescent="0.2">
      <c r="B4251" s="100">
        <v>43837.916666666664</v>
      </c>
      <c r="C4251" s="98">
        <v>11.73663456628306</v>
      </c>
      <c r="D4251" s="98">
        <f t="shared" si="477"/>
        <v>10.048185522108051</v>
      </c>
      <c r="E4251" s="98">
        <v>80.053888888888892</v>
      </c>
      <c r="F4251" s="98">
        <f t="shared" si="475"/>
        <v>90.98418287037218</v>
      </c>
      <c r="G4251" s="98">
        <v>116408.16770244704</v>
      </c>
      <c r="H4251" s="98">
        <v>19.788476562500001</v>
      </c>
      <c r="I4251" s="98">
        <v>25900.650833333333</v>
      </c>
      <c r="J4251" s="98">
        <f t="shared" si="478"/>
        <v>60.265412326388891</v>
      </c>
      <c r="K4251" s="98">
        <v>0</v>
      </c>
      <c r="L4251" s="98">
        <f t="shared" si="479"/>
        <v>372.68412403597267</v>
      </c>
      <c r="M4251" s="98">
        <f t="shared" ref="M4251:M4314" si="481">AVERAGE(L4228:L4251)</f>
        <v>356.07625727864632</v>
      </c>
      <c r="N4251" s="98">
        <v>9105.7181966145836</v>
      </c>
      <c r="O4251" s="98">
        <v>7178.2391666666663</v>
      </c>
      <c r="P4251" s="98">
        <v>395.50159259258874</v>
      </c>
      <c r="Q4251" s="98">
        <v>22.817468556616092</v>
      </c>
      <c r="R4251" s="98">
        <f t="shared" si="476"/>
        <v>18.976821135699637</v>
      </c>
      <c r="S4251" s="98">
        <f t="shared" si="480"/>
        <v>1369.0481133969656</v>
      </c>
      <c r="T4251" s="101">
        <v>12.165357704824871</v>
      </c>
    </row>
    <row r="4252" spans="2:20" x14ac:dyDescent="0.2">
      <c r="B4252" s="100">
        <v>43837.958333333336</v>
      </c>
      <c r="C4252" s="98">
        <v>11.614808974795871</v>
      </c>
      <c r="D4252" s="98">
        <f t="shared" si="477"/>
        <v>10.049399946846224</v>
      </c>
      <c r="E4252" s="98">
        <v>111.72694444444444</v>
      </c>
      <c r="F4252" s="98">
        <f t="shared" si="475"/>
        <v>90.389576388890703</v>
      </c>
      <c r="G4252" s="98">
        <v>122372.92111111111</v>
      </c>
      <c r="H4252" s="98">
        <v>26.426291232638889</v>
      </c>
      <c r="I4252" s="98">
        <v>27138.839444444446</v>
      </c>
      <c r="J4252" s="98">
        <f t="shared" si="478"/>
        <v>85.300653211805553</v>
      </c>
      <c r="K4252" s="98">
        <v>0</v>
      </c>
      <c r="L4252" s="98">
        <f t="shared" si="479"/>
        <v>377.41525614026415</v>
      </c>
      <c r="M4252" s="98">
        <f t="shared" si="481"/>
        <v>356.25227569535878</v>
      </c>
      <c r="N4252" s="98">
        <v>9069.6961914062504</v>
      </c>
      <c r="O4252" s="98">
        <v>7176.0916666666662</v>
      </c>
      <c r="P4252" s="98">
        <v>396.07138888888886</v>
      </c>
      <c r="Q4252" s="98">
        <v>18.656132748624724</v>
      </c>
      <c r="R4252" s="98">
        <f t="shared" si="476"/>
        <v>18.820594385653845</v>
      </c>
      <c r="S4252" s="98">
        <f t="shared" si="480"/>
        <v>1119.3679649174835</v>
      </c>
      <c r="T4252" s="101">
        <v>12.034674087854672</v>
      </c>
    </row>
    <row r="4253" spans="2:20" x14ac:dyDescent="0.2">
      <c r="B4253" s="100">
        <v>43838</v>
      </c>
      <c r="C4253" s="98">
        <v>10.659254822936814</v>
      </c>
      <c r="D4253" s="98">
        <f t="shared" si="477"/>
        <v>10.054231453575097</v>
      </c>
      <c r="E4253" s="98">
        <v>80.599722222222226</v>
      </c>
      <c r="F4253" s="98">
        <f t="shared" ref="F4253:F4316" si="482">AVERAGE(E4230:E4253)</f>
        <v>91.224668981483276</v>
      </c>
      <c r="G4253" s="98">
        <v>127770.18333333333</v>
      </c>
      <c r="H4253" s="98">
        <v>19.760774739583333</v>
      </c>
      <c r="I4253" s="98">
        <v>28383.674718519094</v>
      </c>
      <c r="J4253" s="98">
        <f t="shared" si="478"/>
        <v>60.838947482638893</v>
      </c>
      <c r="K4253" s="98">
        <v>0</v>
      </c>
      <c r="L4253" s="98">
        <f t="shared" si="479"/>
        <v>372.88261304543772</v>
      </c>
      <c r="M4253" s="98">
        <f t="shared" si="481"/>
        <v>356.10107493552186</v>
      </c>
      <c r="N4253" s="98">
        <v>8500.5775370279953</v>
      </c>
      <c r="O4253" s="98">
        <v>7175.6350000000002</v>
      </c>
      <c r="P4253" s="98">
        <v>395.70046296291883</v>
      </c>
      <c r="Q4253" s="98">
        <v>22.817849917481137</v>
      </c>
      <c r="R4253" s="98">
        <f t="shared" ref="R4253:R4316" si="483">AVERAGE(Q4230:Q4253)</f>
        <v>18.985309162978648</v>
      </c>
      <c r="S4253" s="98">
        <f t="shared" si="480"/>
        <v>1369.0709950488683</v>
      </c>
      <c r="T4253" s="101">
        <v>11.672983004078139</v>
      </c>
    </row>
    <row r="4254" spans="2:20" x14ac:dyDescent="0.2">
      <c r="B4254" s="100">
        <v>43838.041666666664</v>
      </c>
      <c r="C4254" s="98">
        <v>9.0119195346825283</v>
      </c>
      <c r="D4254" s="98">
        <f t="shared" si="477"/>
        <v>10.047542870562049</v>
      </c>
      <c r="E4254" s="98">
        <v>110.62788888889882</v>
      </c>
      <c r="F4254" s="98">
        <f t="shared" si="482"/>
        <v>90.783319444446647</v>
      </c>
      <c r="G4254" s="98">
        <v>5680.2662473795153</v>
      </c>
      <c r="H4254" s="98">
        <v>19.744748263888887</v>
      </c>
      <c r="I4254" s="98">
        <v>778.64861111111111</v>
      </c>
      <c r="J4254" s="98">
        <f t="shared" si="478"/>
        <v>90.883140625009929</v>
      </c>
      <c r="K4254" s="98">
        <v>0</v>
      </c>
      <c r="L4254" s="98">
        <f t="shared" si="479"/>
        <v>377.97505960813271</v>
      </c>
      <c r="M4254" s="98">
        <f t="shared" si="481"/>
        <v>356.3268217866418</v>
      </c>
      <c r="N4254" s="98">
        <v>7407.0420886230468</v>
      </c>
      <c r="O4254" s="98">
        <v>7174.916666666667</v>
      </c>
      <c r="P4254" s="98">
        <v>395.61944444444447</v>
      </c>
      <c r="Q4254" s="98">
        <v>17.644384836311737</v>
      </c>
      <c r="R4254" s="98">
        <f t="shared" si="483"/>
        <v>18.777561926055224</v>
      </c>
      <c r="S4254" s="98">
        <f t="shared" si="480"/>
        <v>1058.6630901787041</v>
      </c>
      <c r="T4254" s="101">
        <v>10.414647161828148</v>
      </c>
    </row>
    <row r="4255" spans="2:20" x14ac:dyDescent="0.2">
      <c r="B4255" s="100">
        <v>43838.083333333336</v>
      </c>
      <c r="C4255" s="98">
        <v>7.5033573512077174</v>
      </c>
      <c r="D4255" s="98">
        <f t="shared" si="477"/>
        <v>10.042549687702186</v>
      </c>
      <c r="E4255" s="98">
        <v>103.02400793648428</v>
      </c>
      <c r="F4255" s="98">
        <f t="shared" si="482"/>
        <v>91.047118772047199</v>
      </c>
      <c r="G4255" s="98">
        <v>8875.048412692282</v>
      </c>
      <c r="H4255" s="98">
        <v>19.679318576388887</v>
      </c>
      <c r="I4255" s="98">
        <v>1780.4663888888888</v>
      </c>
      <c r="J4255" s="98">
        <f t="shared" si="478"/>
        <v>83.344689360095401</v>
      </c>
      <c r="K4255" s="98">
        <v>0</v>
      </c>
      <c r="L4255" s="98">
        <f t="shared" si="479"/>
        <v>376.66041936588368</v>
      </c>
      <c r="M4255" s="98">
        <f t="shared" si="481"/>
        <v>356.23340130363005</v>
      </c>
      <c r="N4255" s="98">
        <v>6326.5990323893229</v>
      </c>
      <c r="O4255" s="98">
        <v>7172.8833333333332</v>
      </c>
      <c r="P4255" s="98">
        <v>395.60081597222222</v>
      </c>
      <c r="Q4255" s="98">
        <v>18.940396606338521</v>
      </c>
      <c r="R4255" s="98">
        <f t="shared" si="483"/>
        <v>18.888427673340715</v>
      </c>
      <c r="S4255" s="98">
        <f t="shared" si="480"/>
        <v>1136.4237963803112</v>
      </c>
      <c r="T4255" s="101">
        <v>8.6364312288496237</v>
      </c>
    </row>
    <row r="4256" spans="2:20" x14ac:dyDescent="0.2">
      <c r="B4256" s="100">
        <v>43838.125</v>
      </c>
      <c r="C4256" s="98">
        <v>6.3168800885084133</v>
      </c>
      <c r="D4256" s="98">
        <f t="shared" si="477"/>
        <v>10.029710727395409</v>
      </c>
      <c r="E4256" s="98">
        <v>85.247592592603624</v>
      </c>
      <c r="F4256" s="98">
        <f t="shared" si="482"/>
        <v>90.500803185627902</v>
      </c>
      <c r="G4256" s="98">
        <v>15742.363534280459</v>
      </c>
      <c r="H4256" s="98">
        <v>26.192914496527777</v>
      </c>
      <c r="I4256" s="98">
        <v>3015.1919444444443</v>
      </c>
      <c r="J4256" s="98">
        <f t="shared" si="478"/>
        <v>59.054678096075847</v>
      </c>
      <c r="K4256" s="98">
        <v>0</v>
      </c>
      <c r="L4256" s="98">
        <f t="shared" si="479"/>
        <v>377.45614868679189</v>
      </c>
      <c r="M4256" s="98">
        <f t="shared" si="481"/>
        <v>356.36207825273738</v>
      </c>
      <c r="N4256" s="98">
        <v>5570.571027018229</v>
      </c>
      <c r="O4256" s="98">
        <v>7170.2508333333335</v>
      </c>
      <c r="P4256" s="98">
        <v>395.84362268517208</v>
      </c>
      <c r="Q4256" s="98">
        <v>18.387473998380205</v>
      </c>
      <c r="R4256" s="98">
        <f t="shared" si="483"/>
        <v>18.792060234263754</v>
      </c>
      <c r="S4256" s="98">
        <f t="shared" si="480"/>
        <v>1103.2484399028124</v>
      </c>
      <c r="T4256" s="101">
        <v>7.2013439460942106</v>
      </c>
    </row>
    <row r="4257" spans="2:20" x14ac:dyDescent="0.2">
      <c r="B4257" s="100">
        <v>43838.166666666664</v>
      </c>
      <c r="C4257" s="98">
        <v>5.6214974214760067</v>
      </c>
      <c r="D4257" s="98">
        <f t="shared" si="477"/>
        <v>10.01878203687073</v>
      </c>
      <c r="E4257" s="98">
        <v>135.31527777777777</v>
      </c>
      <c r="F4257" s="98">
        <f t="shared" si="482"/>
        <v>91.205629574516777</v>
      </c>
      <c r="G4257" s="98">
        <v>21388.425157232283</v>
      </c>
      <c r="H4257" s="98">
        <v>19.778624131944444</v>
      </c>
      <c r="I4257" s="98">
        <v>4260.6038249998128</v>
      </c>
      <c r="J4257" s="98">
        <f t="shared" si="478"/>
        <v>115.53665364583333</v>
      </c>
      <c r="K4257" s="98">
        <v>0</v>
      </c>
      <c r="L4257" s="98">
        <f t="shared" si="479"/>
        <v>377.2020673963479</v>
      </c>
      <c r="M4257" s="98">
        <f t="shared" si="481"/>
        <v>356.35561111668125</v>
      </c>
      <c r="N4257" s="98">
        <v>5062.031543782552</v>
      </c>
      <c r="O4257" s="98">
        <v>7170.5008333333335</v>
      </c>
      <c r="P4257" s="98">
        <v>396.34212962961857</v>
      </c>
      <c r="Q4257" s="98">
        <v>19.140062233270662</v>
      </c>
      <c r="R4257" s="98">
        <f t="shared" si="483"/>
        <v>18.817988018468608</v>
      </c>
      <c r="S4257" s="98">
        <f t="shared" si="480"/>
        <v>1148.4037339962397</v>
      </c>
      <c r="T4257" s="101">
        <v>6.4181714404757235</v>
      </c>
    </row>
    <row r="4258" spans="2:20" x14ac:dyDescent="0.2">
      <c r="B4258" s="100">
        <v>43838.208333333336</v>
      </c>
      <c r="C4258" s="98">
        <v>5.238325639202893</v>
      </c>
      <c r="D4258" s="98">
        <f t="shared" si="477"/>
        <v>10.010127924152993</v>
      </c>
      <c r="E4258" s="98">
        <v>80.487499999999997</v>
      </c>
      <c r="F4258" s="98">
        <f t="shared" si="482"/>
        <v>91.057894235010849</v>
      </c>
      <c r="G4258" s="98">
        <v>27906.677095519171</v>
      </c>
      <c r="H4258" s="98">
        <v>19.544173177083334</v>
      </c>
      <c r="I4258" s="98">
        <v>5489.671733333319</v>
      </c>
      <c r="J4258" s="98">
        <f t="shared" si="478"/>
        <v>60.94332682291666</v>
      </c>
      <c r="K4258" s="98">
        <v>0</v>
      </c>
      <c r="L4258" s="98">
        <f t="shared" si="479"/>
        <v>373.51209402093042</v>
      </c>
      <c r="M4258" s="98">
        <f t="shared" si="481"/>
        <v>356.34860811296124</v>
      </c>
      <c r="N4258" s="98">
        <v>4860.7821085611977</v>
      </c>
      <c r="O4258" s="98">
        <v>7172.5983333333334</v>
      </c>
      <c r="P4258" s="98">
        <v>396.08240740739637</v>
      </c>
      <c r="Q4258" s="98">
        <v>22.570313386465941</v>
      </c>
      <c r="R4258" s="98">
        <f t="shared" si="483"/>
        <v>18.811109367095607</v>
      </c>
      <c r="S4258" s="98">
        <f t="shared" si="480"/>
        <v>1354.2188031879564</v>
      </c>
      <c r="T4258" s="101">
        <v>6.0635024871428804</v>
      </c>
    </row>
    <row r="4259" spans="2:20" x14ac:dyDescent="0.2">
      <c r="B4259" s="100">
        <v>43838.25</v>
      </c>
      <c r="C4259" s="98">
        <v>5.2085835828032581</v>
      </c>
      <c r="D4259" s="98">
        <f t="shared" si="477"/>
        <v>10.003962790889409</v>
      </c>
      <c r="E4259" s="98">
        <v>120.90138888888889</v>
      </c>
      <c r="F4259" s="98">
        <f t="shared" si="482"/>
        <v>90.681678957233075</v>
      </c>
      <c r="G4259" s="98">
        <v>34028.604990740765</v>
      </c>
      <c r="H4259" s="98">
        <v>19.54157986111111</v>
      </c>
      <c r="I4259" s="98">
        <v>6716.2919444444442</v>
      </c>
      <c r="J4259" s="98">
        <f t="shared" si="478"/>
        <v>101.35980902777777</v>
      </c>
      <c r="K4259" s="98">
        <v>0</v>
      </c>
      <c r="L4259" s="98">
        <f t="shared" si="479"/>
        <v>376.78978870413499</v>
      </c>
      <c r="M4259" s="98">
        <f t="shared" si="481"/>
        <v>356.35349694038558</v>
      </c>
      <c r="N4259" s="98">
        <v>4792.3186267089841</v>
      </c>
      <c r="O4259" s="98">
        <v>7171.211666666667</v>
      </c>
      <c r="P4259" s="98">
        <v>395.70777777776124</v>
      </c>
      <c r="Q4259" s="98">
        <v>18.917989073626231</v>
      </c>
      <c r="R4259" s="98">
        <f t="shared" si="483"/>
        <v>18.810101069506842</v>
      </c>
      <c r="S4259" s="98">
        <f t="shared" si="480"/>
        <v>1135.0793444175738</v>
      </c>
      <c r="T4259" s="101">
        <v>5.8620669951878437</v>
      </c>
    </row>
    <row r="4260" spans="2:20" x14ac:dyDescent="0.2">
      <c r="B4260" s="100">
        <v>43838.291666666664</v>
      </c>
      <c r="C4260" s="98">
        <v>5.4150144692802051</v>
      </c>
      <c r="D4260" s="98">
        <f t="shared" si="477"/>
        <v>10.001816708992681</v>
      </c>
      <c r="E4260" s="98">
        <v>78.408055555555549</v>
      </c>
      <c r="F4260" s="98">
        <f t="shared" si="482"/>
        <v>91.451570932539866</v>
      </c>
      <c r="G4260" s="98">
        <v>39756.758333333331</v>
      </c>
      <c r="H4260" s="98">
        <v>24.990321180555554</v>
      </c>
      <c r="I4260" s="98">
        <v>7947.0552777777775</v>
      </c>
      <c r="J4260" s="98">
        <f t="shared" si="478"/>
        <v>53.417734374999995</v>
      </c>
      <c r="K4260" s="98">
        <v>0</v>
      </c>
      <c r="L4260" s="98">
        <f t="shared" si="479"/>
        <v>373.26066574155868</v>
      </c>
      <c r="M4260" s="98">
        <f t="shared" si="481"/>
        <v>356.29599809256439</v>
      </c>
      <c r="N4260" s="98">
        <v>4947.7087032063801</v>
      </c>
      <c r="O4260" s="98">
        <v>7170.4666666666662</v>
      </c>
      <c r="P4260" s="98">
        <v>395.46833333333331</v>
      </c>
      <c r="Q4260" s="98">
        <v>22.20766759177463</v>
      </c>
      <c r="R4260" s="98">
        <f t="shared" si="483"/>
        <v>18.865840658069448</v>
      </c>
      <c r="S4260" s="98">
        <f t="shared" si="480"/>
        <v>1332.4600555064778</v>
      </c>
      <c r="T4260" s="101">
        <v>6.0178546585467281</v>
      </c>
    </row>
    <row r="4261" spans="2:20" x14ac:dyDescent="0.2">
      <c r="B4261" s="100">
        <v>43838.333333333336</v>
      </c>
      <c r="C4261" s="98">
        <v>6.641175747816968</v>
      </c>
      <c r="D4261" s="98">
        <f t="shared" si="477"/>
        <v>9.995265065376012</v>
      </c>
      <c r="E4261" s="98">
        <v>117.94092592592041</v>
      </c>
      <c r="F4261" s="98">
        <f t="shared" si="482"/>
        <v>96.365776179453221</v>
      </c>
      <c r="G4261" s="98">
        <v>46722.972859745161</v>
      </c>
      <c r="H4261" s="98">
        <v>20.713368055555556</v>
      </c>
      <c r="I4261" s="98">
        <v>9195.2680952397986</v>
      </c>
      <c r="J4261" s="98">
        <f t="shared" si="478"/>
        <v>97.227557870364848</v>
      </c>
      <c r="K4261" s="98">
        <v>0</v>
      </c>
      <c r="L4261" s="98">
        <f t="shared" si="479"/>
        <v>379.39237157461338</v>
      </c>
      <c r="M4261" s="98">
        <f t="shared" si="481"/>
        <v>356.36253559584173</v>
      </c>
      <c r="N4261" s="98">
        <v>5715.2557702636723</v>
      </c>
      <c r="O4261" s="98">
        <v>7173.32</v>
      </c>
      <c r="P4261" s="98">
        <v>395.92595555555698</v>
      </c>
      <c r="Q4261" s="98">
        <v>16.533583980943593</v>
      </c>
      <c r="R4261" s="98">
        <f t="shared" si="483"/>
        <v>18.817635793681049</v>
      </c>
      <c r="S4261" s="98">
        <f t="shared" si="480"/>
        <v>992.01503885661555</v>
      </c>
      <c r="T4261" s="101">
        <v>6.6633116686195555</v>
      </c>
    </row>
    <row r="4262" spans="2:20" x14ac:dyDescent="0.2">
      <c r="B4262" s="100">
        <v>43838.375</v>
      </c>
      <c r="C4262" s="98">
        <v>9.9995283616261599</v>
      </c>
      <c r="D4262" s="98">
        <f t="shared" si="477"/>
        <v>9.9906532736838276</v>
      </c>
      <c r="E4262" s="98">
        <v>92.672986111111115</v>
      </c>
      <c r="F4262" s="98">
        <f t="shared" si="482"/>
        <v>100.22715060074951</v>
      </c>
      <c r="G4262" s="98">
        <v>51767.786351708572</v>
      </c>
      <c r="H4262" s="98">
        <v>19.51652560763889</v>
      </c>
      <c r="I4262" s="98">
        <v>10423.218769444558</v>
      </c>
      <c r="J4262" s="98">
        <f t="shared" si="478"/>
        <v>73.156460503472232</v>
      </c>
      <c r="K4262" s="98">
        <v>0</v>
      </c>
      <c r="L4262" s="98">
        <f t="shared" si="479"/>
        <v>375.36587198910615</v>
      </c>
      <c r="M4262" s="98">
        <f t="shared" si="481"/>
        <v>356.2074750243853</v>
      </c>
      <c r="N4262" s="98">
        <v>7856.1598055013019</v>
      </c>
      <c r="O4262" s="98">
        <v>7177.5058333333336</v>
      </c>
      <c r="P4262" s="98">
        <v>396.10725308636825</v>
      </c>
      <c r="Q4262" s="98">
        <v>20.741381097262103</v>
      </c>
      <c r="R4262" s="98">
        <f t="shared" si="483"/>
        <v>18.98748931781023</v>
      </c>
      <c r="S4262" s="98">
        <f t="shared" si="480"/>
        <v>1244.4828658357262</v>
      </c>
      <c r="T4262" s="101">
        <v>9.0454359518047802</v>
      </c>
    </row>
    <row r="4263" spans="2:20" x14ac:dyDescent="0.2">
      <c r="B4263" s="100">
        <v>43838.416666666664</v>
      </c>
      <c r="C4263" s="98">
        <v>13.174494482751987</v>
      </c>
      <c r="D4263" s="98">
        <f t="shared" si="477"/>
        <v>9.9876019337937958</v>
      </c>
      <c r="E4263" s="98">
        <v>20.356111111111112</v>
      </c>
      <c r="F4263" s="98">
        <f t="shared" si="482"/>
        <v>98.191606619268029</v>
      </c>
      <c r="G4263" s="98">
        <v>55092.333287037502</v>
      </c>
      <c r="H4263" s="98">
        <v>19.520865885416665</v>
      </c>
      <c r="I4263" s="98">
        <v>11650.302777777777</v>
      </c>
      <c r="J4263" s="98">
        <f t="shared" si="478"/>
        <v>0.8352452256944467</v>
      </c>
      <c r="K4263" s="98">
        <v>0</v>
      </c>
      <c r="L4263" s="98">
        <f t="shared" si="479"/>
        <v>377.00318717307209</v>
      </c>
      <c r="M4263" s="98">
        <f t="shared" si="481"/>
        <v>356.4044908012379</v>
      </c>
      <c r="N4263" s="98">
        <v>10466.416708170573</v>
      </c>
      <c r="O4263" s="98">
        <v>7202.335</v>
      </c>
      <c r="P4263" s="98">
        <v>395.80277777777781</v>
      </c>
      <c r="Q4263" s="98">
        <v>18.799590604705735</v>
      </c>
      <c r="R4263" s="98">
        <f t="shared" si="483"/>
        <v>18.8112387158526</v>
      </c>
      <c r="S4263" s="98">
        <f t="shared" si="480"/>
        <v>1127.9754362823442</v>
      </c>
      <c r="T4263" s="101">
        <v>12.112003709165275</v>
      </c>
    </row>
    <row r="4264" spans="2:20" x14ac:dyDescent="0.2">
      <c r="B4264" s="100">
        <v>43838.458333333336</v>
      </c>
      <c r="C4264" s="98">
        <v>13.222140207820468</v>
      </c>
      <c r="D4264" s="98">
        <f t="shared" si="477"/>
        <v>9.9893031320435401</v>
      </c>
      <c r="E4264" s="98">
        <v>118.09625</v>
      </c>
      <c r="F4264" s="98">
        <f t="shared" si="482"/>
        <v>98.368759397045821</v>
      </c>
      <c r="G4264" s="98">
        <v>59222.072766884165</v>
      </c>
      <c r="H4264" s="98">
        <v>23.75187717013889</v>
      </c>
      <c r="I4264" s="98">
        <v>12878.803055555556</v>
      </c>
      <c r="J4264" s="98">
        <f t="shared" si="478"/>
        <v>94.344372829861101</v>
      </c>
      <c r="K4264" s="98">
        <v>0</v>
      </c>
      <c r="L4264" s="98">
        <f t="shared" si="479"/>
        <v>373.21633716467227</v>
      </c>
      <c r="M4264" s="98">
        <f t="shared" si="481"/>
        <v>356.20162660316072</v>
      </c>
      <c r="N4264" s="98">
        <v>10634.519357096355</v>
      </c>
      <c r="O4264" s="98">
        <v>7210.788333333333</v>
      </c>
      <c r="P4264" s="98">
        <v>395.72342592592042</v>
      </c>
      <c r="Q4264" s="98">
        <v>22.507088761248159</v>
      </c>
      <c r="R4264" s="98">
        <f t="shared" si="483"/>
        <v>19.023080537393756</v>
      </c>
      <c r="S4264" s="98">
        <f t="shared" si="480"/>
        <v>1350.4253256748896</v>
      </c>
      <c r="T4264" s="101">
        <v>13.791357276802495</v>
      </c>
    </row>
    <row r="4265" spans="2:20" x14ac:dyDescent="0.2">
      <c r="B4265" s="100">
        <v>43838.5</v>
      </c>
      <c r="C4265" s="98">
        <v>13.03475181621978</v>
      </c>
      <c r="D4265" s="98">
        <f t="shared" si="477"/>
        <v>9.9924141435480553</v>
      </c>
      <c r="E4265" s="98">
        <v>90.07268518514104</v>
      </c>
      <c r="F4265" s="98">
        <f t="shared" si="482"/>
        <v>97.779565724205156</v>
      </c>
      <c r="G4265" s="98">
        <v>66521.330888890952</v>
      </c>
      <c r="H4265" s="98">
        <v>22.041080729166666</v>
      </c>
      <c r="I4265" s="98">
        <v>14128.085912698243</v>
      </c>
      <c r="J4265" s="98">
        <f t="shared" si="478"/>
        <v>68.031604455974374</v>
      </c>
      <c r="K4265" s="98">
        <v>0</v>
      </c>
      <c r="L4265" s="98">
        <f t="shared" si="479"/>
        <v>384.41588936109088</v>
      </c>
      <c r="M4265" s="98">
        <f t="shared" si="481"/>
        <v>370.83979671472201</v>
      </c>
      <c r="N4265" s="98">
        <v>10407.682047526041</v>
      </c>
      <c r="O4265" s="98">
        <v>7185.56</v>
      </c>
      <c r="P4265" s="98">
        <v>395.74050925926201</v>
      </c>
      <c r="Q4265" s="98">
        <v>11.324619898171125</v>
      </c>
      <c r="R4265" s="98">
        <f t="shared" si="483"/>
        <v>19.01617007089428</v>
      </c>
      <c r="S4265" s="98">
        <f t="shared" si="480"/>
        <v>679.47719389026747</v>
      </c>
      <c r="T4265" s="101">
        <v>13.461610492372225</v>
      </c>
    </row>
    <row r="4266" spans="2:20" x14ac:dyDescent="0.2">
      <c r="B4266" s="100">
        <v>43838.541666666664</v>
      </c>
      <c r="C4266" s="98">
        <v>13.024756477282823</v>
      </c>
      <c r="D4266" s="98">
        <f t="shared" si="477"/>
        <v>10.002861790692025</v>
      </c>
      <c r="E4266" s="98">
        <v>137.58986111111111</v>
      </c>
      <c r="F4266" s="98">
        <f t="shared" si="482"/>
        <v>99.995265955686634</v>
      </c>
      <c r="G4266" s="98">
        <v>72399.074999999997</v>
      </c>
      <c r="H4266" s="98">
        <v>19.589062500000001</v>
      </c>
      <c r="I4266" s="98">
        <v>15356.502986111111</v>
      </c>
      <c r="J4266" s="98">
        <f t="shared" si="478"/>
        <v>118.00079861111111</v>
      </c>
      <c r="K4266" s="98">
        <v>0</v>
      </c>
      <c r="L4266" s="98">
        <f t="shared" si="479"/>
        <v>386.68701881722853</v>
      </c>
      <c r="M4266" s="98">
        <f t="shared" si="481"/>
        <v>376.88342108627148</v>
      </c>
      <c r="N4266" s="98">
        <v>10362.618387044271</v>
      </c>
      <c r="O4266" s="98">
        <v>7191.0424999999996</v>
      </c>
      <c r="P4266" s="98">
        <v>395.84470370370065</v>
      </c>
      <c r="Q4266" s="98">
        <v>9.1576848864720919</v>
      </c>
      <c r="R4266" s="98">
        <f t="shared" si="483"/>
        <v>18.900102798110161</v>
      </c>
      <c r="S4266" s="98">
        <f t="shared" si="480"/>
        <v>549.46109318832555</v>
      </c>
      <c r="T4266" s="101">
        <v>13.254541187862827</v>
      </c>
    </row>
    <row r="4267" spans="2:20" x14ac:dyDescent="0.2">
      <c r="B4267" s="100">
        <v>43838.583333333336</v>
      </c>
      <c r="C4267" s="98">
        <v>12.398965174569748</v>
      </c>
      <c r="D4267" s="98">
        <f t="shared" si="477"/>
        <v>9.9975924380558965</v>
      </c>
      <c r="E4267" s="98">
        <v>78.130833333333328</v>
      </c>
      <c r="F4267" s="98">
        <f t="shared" si="482"/>
        <v>97.836423363094056</v>
      </c>
      <c r="G4267" s="98">
        <v>78981.724279834423</v>
      </c>
      <c r="H4267" s="98">
        <v>19.697873263888887</v>
      </c>
      <c r="I4267" s="98">
        <v>16583.547222222223</v>
      </c>
      <c r="J4267" s="98">
        <f t="shared" si="478"/>
        <v>58.432960069444441</v>
      </c>
      <c r="K4267" s="98">
        <v>0</v>
      </c>
      <c r="L4267" s="98">
        <f t="shared" si="479"/>
        <v>381.35656390958366</v>
      </c>
      <c r="M4267" s="98">
        <f t="shared" si="481"/>
        <v>376.96324890925797</v>
      </c>
      <c r="N4267" s="98">
        <v>9930.4990828450518</v>
      </c>
      <c r="O4267" s="98">
        <v>7184.0474999999997</v>
      </c>
      <c r="P4267" s="98">
        <v>395.7138888888889</v>
      </c>
      <c r="Q4267" s="98">
        <v>14.357324979305268</v>
      </c>
      <c r="R4267" s="98">
        <f t="shared" si="483"/>
        <v>18.817047737468908</v>
      </c>
      <c r="S4267" s="98">
        <f t="shared" si="480"/>
        <v>861.43949875831606</v>
      </c>
      <c r="T4267" s="101">
        <v>13.146153118884605</v>
      </c>
    </row>
    <row r="4268" spans="2:20" x14ac:dyDescent="0.2">
      <c r="B4268" s="100">
        <v>43838.625</v>
      </c>
      <c r="C4268" s="98">
        <v>12.26269451379776</v>
      </c>
      <c r="D4268" s="98">
        <f t="shared" si="477"/>
        <v>9.9935565313356136</v>
      </c>
      <c r="E4268" s="98">
        <v>122.71111111111111</v>
      </c>
      <c r="F4268" s="98">
        <f t="shared" si="482"/>
        <v>99.62442104827926</v>
      </c>
      <c r="G4268" s="98">
        <v>85367.5</v>
      </c>
      <c r="H4268" s="98">
        <v>22.642795138888889</v>
      </c>
      <c r="I4268" s="98">
        <v>17811.035277777777</v>
      </c>
      <c r="J4268" s="98">
        <f t="shared" si="478"/>
        <v>100.06831597222222</v>
      </c>
      <c r="K4268" s="98">
        <v>0</v>
      </c>
      <c r="L4268" s="98">
        <f t="shared" si="479"/>
        <v>373.40175599959986</v>
      </c>
      <c r="M4268" s="98">
        <f t="shared" si="481"/>
        <v>376.7859786471185</v>
      </c>
      <c r="N4268" s="98">
        <v>9610.8218977864581</v>
      </c>
      <c r="O4268" s="98">
        <v>7180.2991666666667</v>
      </c>
      <c r="P4268" s="98">
        <v>395.70715277777776</v>
      </c>
      <c r="Q4268" s="98">
        <v>22.305396778177883</v>
      </c>
      <c r="R4268" s="98">
        <f t="shared" si="483"/>
        <v>18.997787328312047</v>
      </c>
      <c r="S4268" s="98">
        <f t="shared" si="480"/>
        <v>1338.3238066906729</v>
      </c>
      <c r="T4268" s="101">
        <v>12.713199345535703</v>
      </c>
    </row>
    <row r="4269" spans="2:20" x14ac:dyDescent="0.2">
      <c r="B4269" s="100">
        <v>43838.666666666664</v>
      </c>
      <c r="C4269" s="98">
        <v>11.82917633622057</v>
      </c>
      <c r="D4269" s="98">
        <f t="shared" si="477"/>
        <v>9.9862658388351253</v>
      </c>
      <c r="E4269" s="98">
        <v>89.452500000000001</v>
      </c>
      <c r="F4269" s="98">
        <f t="shared" si="482"/>
        <v>98.610208085316287</v>
      </c>
      <c r="G4269" s="98">
        <v>91160.180555555562</v>
      </c>
      <c r="H4269" s="98">
        <v>23.583821614583332</v>
      </c>
      <c r="I4269" s="98">
        <v>19061.371333332063</v>
      </c>
      <c r="J4269" s="98">
        <f t="shared" si="478"/>
        <v>65.868678385416672</v>
      </c>
      <c r="K4269" s="98">
        <v>0</v>
      </c>
      <c r="L4269" s="98">
        <f t="shared" si="479"/>
        <v>371.58251176793698</v>
      </c>
      <c r="M4269" s="98">
        <f t="shared" si="481"/>
        <v>376.73341291526009</v>
      </c>
      <c r="N4269" s="98">
        <v>9069.0452254231768</v>
      </c>
      <c r="O4269" s="98">
        <v>7179.0433333333331</v>
      </c>
      <c r="P4269" s="98">
        <v>395.8451851851907</v>
      </c>
      <c r="Q4269" s="98">
        <v>24.26267341725373</v>
      </c>
      <c r="R4269" s="98">
        <f t="shared" si="483"/>
        <v>19.061876979923891</v>
      </c>
      <c r="S4269" s="98">
        <f t="shared" si="480"/>
        <v>1455.7604050352238</v>
      </c>
      <c r="T4269" s="101">
        <v>12.418398885549978</v>
      </c>
    </row>
    <row r="4270" spans="2:20" x14ac:dyDescent="0.2">
      <c r="B4270" s="100">
        <v>43838.708333333336</v>
      </c>
      <c r="C4270" s="98">
        <v>11.203011200293485</v>
      </c>
      <c r="D4270" s="98">
        <f t="shared" si="477"/>
        <v>9.9920458013427194</v>
      </c>
      <c r="E4270" s="98">
        <v>113.62138888888889</v>
      </c>
      <c r="F4270" s="98">
        <f t="shared" si="482"/>
        <v>99.875914103834802</v>
      </c>
      <c r="G4270" s="98">
        <v>98237.741062795845</v>
      </c>
      <c r="H4270" s="98">
        <v>19.769097222222221</v>
      </c>
      <c r="I4270" s="98">
        <v>20293.466648148034</v>
      </c>
      <c r="J4270" s="98">
        <f t="shared" si="478"/>
        <v>93.852291666666673</v>
      </c>
      <c r="K4270" s="98">
        <v>0</v>
      </c>
      <c r="L4270" s="98">
        <f t="shared" si="479"/>
        <v>374.72583207512065</v>
      </c>
      <c r="M4270" s="98">
        <f t="shared" si="481"/>
        <v>376.62915565965767</v>
      </c>
      <c r="N4270" s="98">
        <v>8746.6555200195307</v>
      </c>
      <c r="O4270" s="98">
        <v>7177.8616666666667</v>
      </c>
      <c r="P4270" s="98">
        <v>395.77037037038139</v>
      </c>
      <c r="Q4270" s="98">
        <v>21.044538295260732</v>
      </c>
      <c r="R4270" s="98">
        <f t="shared" si="483"/>
        <v>19.16706864910671</v>
      </c>
      <c r="S4270" s="98">
        <f t="shared" si="480"/>
        <v>1262.6722977156439</v>
      </c>
      <c r="T4270" s="101">
        <v>11.847167266913457</v>
      </c>
    </row>
    <row r="4271" spans="2:20" x14ac:dyDescent="0.2">
      <c r="B4271" s="100">
        <v>43838.75</v>
      </c>
      <c r="C4271" s="98">
        <v>10.621147882056215</v>
      </c>
      <c r="D4271" s="98">
        <f t="shared" si="477"/>
        <v>9.9882259542656815</v>
      </c>
      <c r="E4271" s="98">
        <v>107.25547839504563</v>
      </c>
      <c r="F4271" s="98">
        <f t="shared" si="482"/>
        <v>99.677268913505358</v>
      </c>
      <c r="G4271" s="98">
        <v>103505.51666666666</v>
      </c>
      <c r="H4271" s="98">
        <v>19.846614583333334</v>
      </c>
      <c r="I4271" s="98">
        <v>21521.610555555555</v>
      </c>
      <c r="J4271" s="98">
        <f t="shared" si="478"/>
        <v>87.408863811712294</v>
      </c>
      <c r="K4271" s="98">
        <v>0</v>
      </c>
      <c r="L4271" s="98">
        <f t="shared" si="479"/>
        <v>374.26092741719549</v>
      </c>
      <c r="M4271" s="98">
        <f t="shared" si="481"/>
        <v>376.65966897327547</v>
      </c>
      <c r="N4271" s="98">
        <v>8384.5548600260408</v>
      </c>
      <c r="O4271" s="98">
        <v>7178.7224999999999</v>
      </c>
      <c r="P4271" s="98">
        <v>395.71490740723078</v>
      </c>
      <c r="Q4271" s="98">
        <v>21.453979990035297</v>
      </c>
      <c r="R4271" s="98">
        <f t="shared" si="483"/>
        <v>19.124691909556159</v>
      </c>
      <c r="S4271" s="98">
        <f t="shared" si="480"/>
        <v>1287.2387994021178</v>
      </c>
      <c r="T4271" s="101">
        <v>11.29182139599256</v>
      </c>
    </row>
    <row r="4272" spans="2:20" x14ac:dyDescent="0.2">
      <c r="B4272" s="100">
        <v>43838.791666666664</v>
      </c>
      <c r="C4272" s="98">
        <v>10.946026283370124</v>
      </c>
      <c r="D4272" s="98">
        <f t="shared" si="477"/>
        <v>9.9871218530179338</v>
      </c>
      <c r="E4272" s="98">
        <v>85.825370370381407</v>
      </c>
      <c r="F4272" s="98">
        <f t="shared" si="482"/>
        <v>98.912169762269784</v>
      </c>
      <c r="G4272" s="98">
        <v>110506.45492662364</v>
      </c>
      <c r="H4272" s="98">
        <v>21.433875868055555</v>
      </c>
      <c r="I4272" s="98">
        <v>22749.407500000001</v>
      </c>
      <c r="J4272" s="98">
        <f t="shared" si="478"/>
        <v>64.391494502325855</v>
      </c>
      <c r="K4272" s="98">
        <v>0</v>
      </c>
      <c r="L4272" s="98">
        <f t="shared" si="479"/>
        <v>375.45951160355986</v>
      </c>
      <c r="M4272" s="98">
        <f t="shared" si="481"/>
        <v>376.50338856102644</v>
      </c>
      <c r="N4272" s="98">
        <v>8632.8028837076818</v>
      </c>
      <c r="O4272" s="98">
        <v>7175.439166666667</v>
      </c>
      <c r="P4272" s="98">
        <v>396.13083333333333</v>
      </c>
      <c r="Q4272" s="98">
        <v>20.67132172977345</v>
      </c>
      <c r="R4272" s="98">
        <f t="shared" si="483"/>
        <v>19.29827942056966</v>
      </c>
      <c r="S4272" s="98">
        <f t="shared" si="480"/>
        <v>1240.2793037864069</v>
      </c>
      <c r="T4272" s="101">
        <v>11.300791414145174</v>
      </c>
    </row>
    <row r="4273" spans="2:20" x14ac:dyDescent="0.2">
      <c r="B4273" s="100">
        <v>43838.833333333336</v>
      </c>
      <c r="C4273" s="98">
        <v>11.531574443711175</v>
      </c>
      <c r="D4273" s="98">
        <f t="shared" si="477"/>
        <v>9.9921818141867877</v>
      </c>
      <c r="E4273" s="98">
        <v>129.45666666666668</v>
      </c>
      <c r="F4273" s="98">
        <f t="shared" si="482"/>
        <v>100.75786420671425</v>
      </c>
      <c r="G4273" s="98">
        <v>116065.94712643624</v>
      </c>
      <c r="H4273" s="98">
        <v>24.871603732638889</v>
      </c>
      <c r="I4273" s="98">
        <v>23998.815222222009</v>
      </c>
      <c r="J4273" s="98">
        <f t="shared" si="478"/>
        <v>104.58506293402779</v>
      </c>
      <c r="K4273" s="98">
        <v>0</v>
      </c>
      <c r="L4273" s="98">
        <f t="shared" si="479"/>
        <v>371.97428611384288</v>
      </c>
      <c r="M4273" s="98">
        <f t="shared" si="481"/>
        <v>376.3624490297322</v>
      </c>
      <c r="N4273" s="98">
        <v>8945.1743815104164</v>
      </c>
      <c r="O4273" s="98">
        <v>7176.0733333333337</v>
      </c>
      <c r="P4273" s="98">
        <v>395.89262345675792</v>
      </c>
      <c r="Q4273" s="98">
        <v>23.91833734291502</v>
      </c>
      <c r="R4273" s="98">
        <f t="shared" si="483"/>
        <v>19.446558200834563</v>
      </c>
      <c r="S4273" s="98">
        <f t="shared" si="480"/>
        <v>1435.1002405749011</v>
      </c>
      <c r="T4273" s="101">
        <v>11.715606868300172</v>
      </c>
    </row>
    <row r="4274" spans="2:20" x14ac:dyDescent="0.2">
      <c r="B4274" s="100">
        <v>43838.875</v>
      </c>
      <c r="C4274" s="98">
        <v>11.76561094116523</v>
      </c>
      <c r="D4274" s="98">
        <f t="shared" si="477"/>
        <v>9.9992220966616348</v>
      </c>
      <c r="E4274" s="98">
        <v>75.61888888888889</v>
      </c>
      <c r="F4274" s="98">
        <f t="shared" si="482"/>
        <v>98.549721845603116</v>
      </c>
      <c r="G4274" s="98">
        <v>122256.38055555556</v>
      </c>
      <c r="H4274" s="98">
        <v>19.745648871527777</v>
      </c>
      <c r="I4274" s="98">
        <v>25231.804041666328</v>
      </c>
      <c r="J4274" s="98">
        <f t="shared" si="478"/>
        <v>55.873240017361113</v>
      </c>
      <c r="K4274" s="98">
        <v>0</v>
      </c>
      <c r="L4274" s="98">
        <f t="shared" si="479"/>
        <v>376.74636882987369</v>
      </c>
      <c r="M4274" s="98">
        <f t="shared" si="481"/>
        <v>376.30944460591468</v>
      </c>
      <c r="N4274" s="98">
        <v>9132.8793790690106</v>
      </c>
      <c r="O4274" s="98">
        <v>7174.5</v>
      </c>
      <c r="P4274" s="98">
        <v>395.64842592592044</v>
      </c>
      <c r="Q4274" s="98">
        <v>18.902057096046757</v>
      </c>
      <c r="R4274" s="98">
        <f t="shared" si="483"/>
        <v>19.503304908602537</v>
      </c>
      <c r="S4274" s="98">
        <f t="shared" si="480"/>
        <v>1134.1234257628055</v>
      </c>
      <c r="T4274" s="101">
        <v>12.090066153966601</v>
      </c>
    </row>
    <row r="4275" spans="2:20" x14ac:dyDescent="0.2">
      <c r="B4275" s="100">
        <v>43838.916666666664</v>
      </c>
      <c r="C4275" s="98">
        <v>11.735359737168377</v>
      </c>
      <c r="D4275" s="98">
        <f t="shared" si="477"/>
        <v>9.9991689787818583</v>
      </c>
      <c r="E4275" s="98">
        <v>113.46527777777777</v>
      </c>
      <c r="F4275" s="98">
        <f t="shared" si="482"/>
        <v>99.941863049306846</v>
      </c>
      <c r="G4275" s="98">
        <v>128261.23697222202</v>
      </c>
      <c r="H4275" s="98">
        <v>19.779806857638889</v>
      </c>
      <c r="I4275" s="98">
        <v>26457.821666666667</v>
      </c>
      <c r="J4275" s="98">
        <f t="shared" si="478"/>
        <v>93.685470920138883</v>
      </c>
      <c r="K4275" s="98">
        <v>0</v>
      </c>
      <c r="L4275" s="98">
        <f t="shared" si="479"/>
        <v>374.91121905759809</v>
      </c>
      <c r="M4275" s="98">
        <f t="shared" si="481"/>
        <v>376.40224023181571</v>
      </c>
      <c r="N4275" s="98">
        <v>9062.6436832682284</v>
      </c>
      <c r="O4275" s="98">
        <v>7179.0758333333333</v>
      </c>
      <c r="P4275" s="98">
        <v>395.54240740723083</v>
      </c>
      <c r="Q4275" s="98">
        <v>20.631188349632755</v>
      </c>
      <c r="R4275" s="98">
        <f t="shared" si="483"/>
        <v>19.412209899978233</v>
      </c>
      <c r="S4275" s="98">
        <f t="shared" si="480"/>
        <v>1237.8713009779653</v>
      </c>
      <c r="T4275" s="101">
        <v>12.093614905114162</v>
      </c>
    </row>
    <row r="4276" spans="2:20" x14ac:dyDescent="0.2">
      <c r="B4276" s="100">
        <v>43838.958333333336</v>
      </c>
      <c r="C4276" s="98">
        <v>11.57612663216061</v>
      </c>
      <c r="D4276" s="98">
        <f t="shared" ref="D4276:D4339" si="484">AVERAGE(C4253:C4276)</f>
        <v>9.9975572145053864</v>
      </c>
      <c r="E4276" s="98">
        <v>81.978333333333339</v>
      </c>
      <c r="F4276" s="98">
        <f t="shared" si="482"/>
        <v>98.702337586343859</v>
      </c>
      <c r="G4276" s="98">
        <v>133624.18611111111</v>
      </c>
      <c r="H4276" s="98">
        <v>20.104665798611112</v>
      </c>
      <c r="I4276" s="98">
        <v>27685.732499999998</v>
      </c>
      <c r="J4276" s="98">
        <f t="shared" si="478"/>
        <v>61.87366753472223</v>
      </c>
      <c r="K4276" s="98">
        <v>0</v>
      </c>
      <c r="L4276" s="98">
        <f t="shared" si="479"/>
        <v>378.97611931543383</v>
      </c>
      <c r="M4276" s="98">
        <f t="shared" si="481"/>
        <v>376.46727619744775</v>
      </c>
      <c r="N4276" s="98">
        <v>9050.9980574544279</v>
      </c>
      <c r="O4276" s="98">
        <v>7182.3408333333336</v>
      </c>
      <c r="P4276" s="98">
        <v>395.79777777777775</v>
      </c>
      <c r="Q4276" s="98">
        <v>16.821658462343944</v>
      </c>
      <c r="R4276" s="98">
        <f t="shared" si="483"/>
        <v>19.335773471383195</v>
      </c>
      <c r="S4276" s="98">
        <f t="shared" si="480"/>
        <v>1009.2995077406366</v>
      </c>
      <c r="T4276" s="101">
        <v>12.15146021621638</v>
      </c>
    </row>
    <row r="4277" spans="2:20" x14ac:dyDescent="0.2">
      <c r="B4277" s="100">
        <v>43839</v>
      </c>
      <c r="C4277" s="98">
        <v>10.503711247444153</v>
      </c>
      <c r="D4277" s="98">
        <f t="shared" si="484"/>
        <v>9.9910762321931941</v>
      </c>
      <c r="E4277" s="98">
        <v>110.17597222222223</v>
      </c>
      <c r="F4277" s="98">
        <f t="shared" si="482"/>
        <v>99.934681336343886</v>
      </c>
      <c r="G4277" s="98">
        <v>140340.43228511943</v>
      </c>
      <c r="H4277" s="98">
        <v>26.156434461805556</v>
      </c>
      <c r="I4277" s="98">
        <v>28933.841918300921</v>
      </c>
      <c r="J4277" s="98">
        <f t="shared" si="478"/>
        <v>84.019537760416668</v>
      </c>
      <c r="K4277" s="98">
        <v>0</v>
      </c>
      <c r="L4277" s="98">
        <f t="shared" si="479"/>
        <v>373.26933246209802</v>
      </c>
      <c r="M4277" s="98">
        <f t="shared" si="481"/>
        <v>376.48338950647531</v>
      </c>
      <c r="N4277" s="98">
        <v>8414.0307149251294</v>
      </c>
      <c r="O4277" s="98">
        <v>7180.7891666666665</v>
      </c>
      <c r="P4277" s="98">
        <v>395.25899999999751</v>
      </c>
      <c r="Q4277" s="98">
        <v>21.989667537899482</v>
      </c>
      <c r="R4277" s="98">
        <f t="shared" si="483"/>
        <v>19.301265872233959</v>
      </c>
      <c r="S4277" s="98">
        <f t="shared" si="480"/>
        <v>1319.3800522739689</v>
      </c>
      <c r="T4277" s="101">
        <v>11.593223614648386</v>
      </c>
    </row>
    <row r="4278" spans="2:20" x14ac:dyDescent="0.2">
      <c r="B4278" s="100">
        <v>43839.041666666664</v>
      </c>
      <c r="C4278" s="98">
        <v>8.9917336667019931</v>
      </c>
      <c r="D4278" s="98">
        <f t="shared" si="484"/>
        <v>9.9902351543606738</v>
      </c>
      <c r="E4278" s="98">
        <v>101.93571428569655</v>
      </c>
      <c r="F4278" s="98">
        <f t="shared" si="482"/>
        <v>99.572507394543791</v>
      </c>
      <c r="G4278" s="98">
        <v>4543.5031045748128</v>
      </c>
      <c r="H4278" s="98">
        <v>19.682660590277777</v>
      </c>
      <c r="I4278" s="98">
        <v>733.46916666666664</v>
      </c>
      <c r="J4278" s="98">
        <f t="shared" si="478"/>
        <v>82.253053695418771</v>
      </c>
      <c r="K4278" s="98">
        <v>0</v>
      </c>
      <c r="L4278" s="98">
        <f t="shared" si="479"/>
        <v>372.78456135563982</v>
      </c>
      <c r="M4278" s="98">
        <f t="shared" si="481"/>
        <v>376.2671187459548</v>
      </c>
      <c r="N4278" s="98">
        <v>7339.7359208170574</v>
      </c>
      <c r="O4278" s="98">
        <v>7188.1683333333331</v>
      </c>
      <c r="P4278" s="98">
        <v>395.61564814815921</v>
      </c>
      <c r="Q4278" s="98">
        <v>22.831086792519393</v>
      </c>
      <c r="R4278" s="98">
        <f t="shared" si="483"/>
        <v>19.517378453742612</v>
      </c>
      <c r="S4278" s="98">
        <f t="shared" si="480"/>
        <v>1369.8652075511636</v>
      </c>
      <c r="T4278" s="101">
        <v>10.383146795744672</v>
      </c>
    </row>
    <row r="4279" spans="2:20" x14ac:dyDescent="0.2">
      <c r="B4279" s="100">
        <v>43839.083333333336</v>
      </c>
      <c r="C4279" s="98">
        <v>7.4911457191449076</v>
      </c>
      <c r="D4279" s="98">
        <f t="shared" si="484"/>
        <v>9.9897263363580553</v>
      </c>
      <c r="E4279" s="98">
        <v>83.07796296298504</v>
      </c>
      <c r="F4279" s="98">
        <f t="shared" si="482"/>
        <v>98.741422187314683</v>
      </c>
      <c r="G4279" s="98">
        <v>9002.1252923974735</v>
      </c>
      <c r="H4279" s="98">
        <v>19.742241753472221</v>
      </c>
      <c r="I4279" s="98">
        <v>1721.8091666666667</v>
      </c>
      <c r="J4279" s="98">
        <f t="shared" si="478"/>
        <v>63.335721209512819</v>
      </c>
      <c r="K4279" s="98">
        <v>0</v>
      </c>
      <c r="L4279" s="98">
        <f t="shared" si="479"/>
        <v>376.61678283714036</v>
      </c>
      <c r="M4279" s="98">
        <f t="shared" si="481"/>
        <v>376.26530055725715</v>
      </c>
      <c r="N4279" s="98">
        <v>6289.2569185384118</v>
      </c>
      <c r="O4279" s="98">
        <v>7173.9091666666664</v>
      </c>
      <c r="P4279" s="98">
        <v>395.48884259259535</v>
      </c>
      <c r="Q4279" s="98">
        <v>18.872059755454991</v>
      </c>
      <c r="R4279" s="98">
        <f t="shared" si="483"/>
        <v>19.514531084955799</v>
      </c>
      <c r="S4279" s="98">
        <f t="shared" si="480"/>
        <v>1132.3235853272995</v>
      </c>
      <c r="T4279" s="101">
        <v>8.6036743382268153</v>
      </c>
    </row>
    <row r="4280" spans="2:20" x14ac:dyDescent="0.2">
      <c r="B4280" s="100">
        <v>43839.125</v>
      </c>
      <c r="C4280" s="98">
        <v>6.5588983848680638</v>
      </c>
      <c r="D4280" s="98">
        <f t="shared" si="484"/>
        <v>9.9998104320397072</v>
      </c>
      <c r="E4280" s="98">
        <v>126.2471296296186</v>
      </c>
      <c r="F4280" s="98">
        <f t="shared" si="482"/>
        <v>100.44973623052361</v>
      </c>
      <c r="G4280" s="98">
        <v>14379.432758618328</v>
      </c>
      <c r="H4280" s="98">
        <v>19.857736545138888</v>
      </c>
      <c r="I4280" s="98">
        <v>2949.8372222222224</v>
      </c>
      <c r="J4280" s="98">
        <f t="shared" si="478"/>
        <v>106.38939308447971</v>
      </c>
      <c r="K4280" s="98">
        <v>0</v>
      </c>
      <c r="L4280" s="98">
        <f t="shared" si="479"/>
        <v>375.10387562060367</v>
      </c>
      <c r="M4280" s="98">
        <f t="shared" si="481"/>
        <v>376.16728917949922</v>
      </c>
      <c r="N4280" s="98">
        <v>5542.1621130371095</v>
      </c>
      <c r="O4280" s="98">
        <v>7171.6075000000001</v>
      </c>
      <c r="P4280" s="98">
        <v>395.62055555555554</v>
      </c>
      <c r="Q4280" s="98">
        <v>20.516679934951892</v>
      </c>
      <c r="R4280" s="98">
        <f t="shared" si="483"/>
        <v>19.603247998979615</v>
      </c>
      <c r="S4280" s="98">
        <f t="shared" si="480"/>
        <v>1231.0007960971136</v>
      </c>
      <c r="T4280" s="101">
        <v>7.1541537049454442</v>
      </c>
    </row>
    <row r="4281" spans="2:20" x14ac:dyDescent="0.2">
      <c r="B4281" s="100">
        <v>43839.166666666664</v>
      </c>
      <c r="C4281" s="98">
        <v>5.587326211445907</v>
      </c>
      <c r="D4281" s="98">
        <f t="shared" si="484"/>
        <v>9.998386631621786</v>
      </c>
      <c r="E4281" s="98">
        <v>72.137222222222221</v>
      </c>
      <c r="F4281" s="98">
        <f t="shared" si="482"/>
        <v>97.817317249042119</v>
      </c>
      <c r="G4281" s="98">
        <v>20515.680994152757</v>
      </c>
      <c r="H4281" s="98">
        <v>26.32234157986111</v>
      </c>
      <c r="I4281" s="98">
        <v>4193.9271072801621</v>
      </c>
      <c r="J4281" s="98">
        <f t="shared" si="478"/>
        <v>45.814880642361111</v>
      </c>
      <c r="K4281" s="98">
        <v>0</v>
      </c>
      <c r="L4281" s="98">
        <f t="shared" si="479"/>
        <v>378.30311543044945</v>
      </c>
      <c r="M4281" s="98">
        <f t="shared" si="481"/>
        <v>376.21316618092015</v>
      </c>
      <c r="N4281" s="98">
        <v>5007.7815376790368</v>
      </c>
      <c r="O4281" s="98">
        <v>7168.8391666666666</v>
      </c>
      <c r="P4281" s="98">
        <v>395.478650793665</v>
      </c>
      <c r="Q4281" s="98">
        <v>17.175535363215538</v>
      </c>
      <c r="R4281" s="98">
        <f t="shared" si="483"/>
        <v>19.521392712727323</v>
      </c>
      <c r="S4281" s="98">
        <f t="shared" si="480"/>
        <v>1030.5321217929322</v>
      </c>
      <c r="T4281" s="101">
        <v>6.3878588954589048</v>
      </c>
    </row>
    <row r="4282" spans="2:20" x14ac:dyDescent="0.2">
      <c r="B4282" s="100">
        <v>43839.208333333336</v>
      </c>
      <c r="C4282" s="98">
        <v>5.161755455016003</v>
      </c>
      <c r="D4282" s="98">
        <f t="shared" si="484"/>
        <v>9.9951962072806655</v>
      </c>
      <c r="E4282" s="98">
        <v>118.95194444444445</v>
      </c>
      <c r="F4282" s="98">
        <f t="shared" si="482"/>
        <v>99.4200024342273</v>
      </c>
      <c r="G4282" s="98">
        <v>26405.241027777814</v>
      </c>
      <c r="H4282" s="98">
        <v>19.698596643519704</v>
      </c>
      <c r="I4282" s="98">
        <v>5431.9955666671858</v>
      </c>
      <c r="J4282" s="98">
        <f t="shared" si="478"/>
        <v>99.253347800924743</v>
      </c>
      <c r="K4282" s="98">
        <v>0</v>
      </c>
      <c r="L4282" s="98">
        <f t="shared" si="479"/>
        <v>374.75299222675875</v>
      </c>
      <c r="M4282" s="98">
        <f t="shared" si="481"/>
        <v>376.26487027282968</v>
      </c>
      <c r="N4282" s="98">
        <v>4826.9482108561197</v>
      </c>
      <c r="O4282" s="98">
        <v>7167.0566666666664</v>
      </c>
      <c r="P4282" s="98">
        <v>395.81888888888886</v>
      </c>
      <c r="Q4282" s="98">
        <v>21.065896662130125</v>
      </c>
      <c r="R4282" s="98">
        <f t="shared" si="483"/>
        <v>19.458708682546661</v>
      </c>
      <c r="S4282" s="98">
        <f t="shared" si="480"/>
        <v>1263.9537997278076</v>
      </c>
      <c r="T4282" s="101">
        <v>6.0410985590351949</v>
      </c>
    </row>
    <row r="4283" spans="2:20" x14ac:dyDescent="0.2">
      <c r="B4283" s="100">
        <v>43839.25</v>
      </c>
      <c r="C4283" s="98">
        <v>5.0563361029079212</v>
      </c>
      <c r="D4283" s="98">
        <f t="shared" si="484"/>
        <v>9.988852562285027</v>
      </c>
      <c r="E4283" s="98">
        <v>82.715277777777771</v>
      </c>
      <c r="F4283" s="98">
        <f t="shared" si="482"/>
        <v>97.828914471264355</v>
      </c>
      <c r="G4283" s="98">
        <v>31928.18888888889</v>
      </c>
      <c r="H4283" s="98">
        <v>19.79582248263889</v>
      </c>
      <c r="I4283" s="98">
        <v>6659.4886111111109</v>
      </c>
      <c r="J4283" s="98">
        <f t="shared" si="478"/>
        <v>62.919455295138881</v>
      </c>
      <c r="K4283" s="98">
        <v>0</v>
      </c>
      <c r="L4283" s="98">
        <f t="shared" si="479"/>
        <v>376.77143976084062</v>
      </c>
      <c r="M4283" s="98">
        <f t="shared" si="481"/>
        <v>376.2641057335257</v>
      </c>
      <c r="N4283" s="98">
        <v>4805.9534541829426</v>
      </c>
      <c r="O4283" s="98">
        <v>7167.3916666666664</v>
      </c>
      <c r="P4283" s="98">
        <v>395.86058641975126</v>
      </c>
      <c r="Q4283" s="98">
        <v>19.089146658910646</v>
      </c>
      <c r="R4283" s="98">
        <f t="shared" si="483"/>
        <v>19.465840248600177</v>
      </c>
      <c r="S4283" s="98">
        <f t="shared" si="480"/>
        <v>1145.3487995346388</v>
      </c>
      <c r="T4283" s="101">
        <v>5.8925059125088346</v>
      </c>
    </row>
    <row r="4284" spans="2:20" x14ac:dyDescent="0.2">
      <c r="B4284" s="100">
        <v>43839.291666666664</v>
      </c>
      <c r="C4284" s="98">
        <v>5.1646542971828282</v>
      </c>
      <c r="D4284" s="98">
        <f t="shared" si="484"/>
        <v>9.9784208884476371</v>
      </c>
      <c r="E4284" s="98">
        <v>113.65777777777778</v>
      </c>
      <c r="F4284" s="98">
        <f t="shared" si="482"/>
        <v>99.297652897190289</v>
      </c>
      <c r="G4284" s="98">
        <v>38934.124588477614</v>
      </c>
      <c r="H4284" s="98">
        <v>19.742643229166667</v>
      </c>
      <c r="I4284" s="98">
        <v>7886.4302777777775</v>
      </c>
      <c r="J4284" s="98">
        <f t="shared" si="478"/>
        <v>93.915134548611121</v>
      </c>
      <c r="K4284" s="98">
        <v>0</v>
      </c>
      <c r="L4284" s="98">
        <f t="shared" si="479"/>
        <v>372.61885268914125</v>
      </c>
      <c r="M4284" s="98">
        <f t="shared" si="481"/>
        <v>376.23736352300847</v>
      </c>
      <c r="N4284" s="98">
        <v>4894.9053800455731</v>
      </c>
      <c r="O4284" s="98">
        <v>7175.8933333333334</v>
      </c>
      <c r="P4284" s="98">
        <v>395.79530864192378</v>
      </c>
      <c r="Q4284" s="98">
        <v>23.176455952782547</v>
      </c>
      <c r="R4284" s="98">
        <f t="shared" si="483"/>
        <v>19.50620643030884</v>
      </c>
      <c r="S4284" s="98">
        <f t="shared" si="480"/>
        <v>1390.5873571669529</v>
      </c>
      <c r="T4284" s="101">
        <v>5.9235503287146765</v>
      </c>
    </row>
    <row r="4285" spans="2:20" x14ac:dyDescent="0.2">
      <c r="B4285" s="100">
        <v>43839.333333333336</v>
      </c>
      <c r="C4285" s="98">
        <v>6.4831319159269336</v>
      </c>
      <c r="D4285" s="98">
        <f t="shared" si="484"/>
        <v>9.9718357287855515</v>
      </c>
      <c r="E4285" s="98">
        <v>106.01625</v>
      </c>
      <c r="F4285" s="98">
        <f t="shared" si="482"/>
        <v>98.800791400276935</v>
      </c>
      <c r="G4285" s="98">
        <v>44074.371311112511</v>
      </c>
      <c r="H4285" s="98">
        <v>26.260492621527778</v>
      </c>
      <c r="I4285" s="98">
        <v>9126.3350287357971</v>
      </c>
      <c r="J4285" s="98">
        <f t="shared" si="478"/>
        <v>79.755757378472225</v>
      </c>
      <c r="K4285" s="98">
        <v>0</v>
      </c>
      <c r="L4285" s="98">
        <f t="shared" si="479"/>
        <v>378.40473294136194</v>
      </c>
      <c r="M4285" s="98">
        <f t="shared" si="481"/>
        <v>376.19621191328969</v>
      </c>
      <c r="N4285" s="98">
        <v>5590.9690209960936</v>
      </c>
      <c r="O4285" s="98">
        <v>7174.7216666666664</v>
      </c>
      <c r="P4285" s="98">
        <v>395.82527777777779</v>
      </c>
      <c r="Q4285" s="98">
        <v>17.420544836415857</v>
      </c>
      <c r="R4285" s="98">
        <f t="shared" si="483"/>
        <v>19.543163132620183</v>
      </c>
      <c r="S4285" s="98">
        <f t="shared" si="480"/>
        <v>1045.2326901849515</v>
      </c>
      <c r="T4285" s="101">
        <v>6.6335701676872043</v>
      </c>
    </row>
    <row r="4286" spans="2:20" x14ac:dyDescent="0.2">
      <c r="B4286" s="100">
        <v>43839.375</v>
      </c>
      <c r="C4286" s="98">
        <v>9.8727303351296314</v>
      </c>
      <c r="D4286" s="98">
        <f t="shared" si="484"/>
        <v>9.96655247768153</v>
      </c>
      <c r="E4286" s="98">
        <v>84.921565656579205</v>
      </c>
      <c r="F4286" s="98">
        <f t="shared" si="482"/>
        <v>98.477815548004784</v>
      </c>
      <c r="G4286" s="98">
        <v>51220.988024691214</v>
      </c>
      <c r="H4286" s="98">
        <v>19.748032407408754</v>
      </c>
      <c r="I4286" s="98">
        <v>10367.378193518618</v>
      </c>
      <c r="J4286" s="98">
        <f t="shared" si="478"/>
        <v>65.173533249170447</v>
      </c>
      <c r="K4286" s="98">
        <v>0</v>
      </c>
      <c r="L4286" s="98">
        <f t="shared" si="479"/>
        <v>376.12138318732383</v>
      </c>
      <c r="M4286" s="98">
        <f t="shared" si="481"/>
        <v>376.22769154654861</v>
      </c>
      <c r="N4286" s="98">
        <v>7825.5989733886718</v>
      </c>
      <c r="O4286" s="98">
        <v>7203.5166666666664</v>
      </c>
      <c r="P4286" s="98">
        <v>396.11083333333335</v>
      </c>
      <c r="Q4286" s="98">
        <v>19.989450146009524</v>
      </c>
      <c r="R4286" s="98">
        <f t="shared" si="483"/>
        <v>19.511832676317994</v>
      </c>
      <c r="S4286" s="98">
        <f t="shared" si="480"/>
        <v>1199.3670087605715</v>
      </c>
      <c r="T4286" s="101">
        <v>8.8616726810402344</v>
      </c>
    </row>
    <row r="4287" spans="2:20" x14ac:dyDescent="0.2">
      <c r="B4287" s="100">
        <v>43839.416666666664</v>
      </c>
      <c r="C4287" s="98">
        <v>13.186965223065991</v>
      </c>
      <c r="D4287" s="98">
        <f t="shared" si="484"/>
        <v>9.9670720918612812</v>
      </c>
      <c r="E4287" s="98">
        <v>125.71166666666667</v>
      </c>
      <c r="F4287" s="98">
        <f t="shared" si="482"/>
        <v>102.86763036281958</v>
      </c>
      <c r="G4287" s="98">
        <v>56435.298076922096</v>
      </c>
      <c r="H4287" s="98">
        <v>19.9375</v>
      </c>
      <c r="I4287" s="98">
        <v>11596.123055555556</v>
      </c>
      <c r="J4287" s="98">
        <f t="shared" si="478"/>
        <v>105.77416666666667</v>
      </c>
      <c r="K4287" s="98">
        <v>0</v>
      </c>
      <c r="L4287" s="98">
        <f t="shared" si="479"/>
        <v>377.87619948114786</v>
      </c>
      <c r="M4287" s="98">
        <f t="shared" si="481"/>
        <v>376.26406705938513</v>
      </c>
      <c r="N4287" s="98">
        <v>10149.018027343751</v>
      </c>
      <c r="O4287" s="98">
        <v>7205.5883333333331</v>
      </c>
      <c r="P4287" s="98">
        <v>395.58398148147597</v>
      </c>
      <c r="Q4287" s="98">
        <v>17.707782000328105</v>
      </c>
      <c r="R4287" s="98">
        <f t="shared" si="483"/>
        <v>19.466340651135592</v>
      </c>
      <c r="S4287" s="98">
        <f t="shared" si="480"/>
        <v>1062.4669200196863</v>
      </c>
      <c r="T4287" s="101">
        <v>12.450162584088718</v>
      </c>
    </row>
    <row r="4288" spans="2:20" x14ac:dyDescent="0.2">
      <c r="B4288" s="100">
        <v>43839.458333333336</v>
      </c>
      <c r="C4288" s="98">
        <v>13.188983424915673</v>
      </c>
      <c r="D4288" s="98">
        <f t="shared" si="484"/>
        <v>9.9656905592402474</v>
      </c>
      <c r="E4288" s="98">
        <v>41.138055555555553</v>
      </c>
      <c r="F4288" s="98">
        <f t="shared" si="482"/>
        <v>99.66103892763438</v>
      </c>
      <c r="G4288" s="98">
        <v>62103.32708333333</v>
      </c>
      <c r="H4288" s="98">
        <v>19.852246093750001</v>
      </c>
      <c r="I4288" s="98">
        <v>12824.522777777778</v>
      </c>
      <c r="J4288" s="98">
        <f t="shared" si="478"/>
        <v>21.285809461805552</v>
      </c>
      <c r="K4288" s="98">
        <v>0</v>
      </c>
      <c r="L4288" s="98">
        <f t="shared" si="479"/>
        <v>373.02989502225898</v>
      </c>
      <c r="M4288" s="98">
        <f t="shared" si="481"/>
        <v>376.25629863678449</v>
      </c>
      <c r="N4288" s="98">
        <v>10333.359568684897</v>
      </c>
      <c r="O4288" s="98">
        <v>7204.0649999999996</v>
      </c>
      <c r="P4288" s="98">
        <v>395.6518333333234</v>
      </c>
      <c r="Q4288" s="98">
        <v>22.621938311064408</v>
      </c>
      <c r="R4288" s="98">
        <f t="shared" si="483"/>
        <v>19.471126049044603</v>
      </c>
      <c r="S4288" s="98">
        <f t="shared" si="480"/>
        <v>1357.3162986638645</v>
      </c>
      <c r="T4288" s="101">
        <v>13.973003798376917</v>
      </c>
    </row>
    <row r="4289" spans="2:20" x14ac:dyDescent="0.2">
      <c r="B4289" s="100">
        <v>43839.5</v>
      </c>
      <c r="C4289" s="98">
        <v>12.832103345774941</v>
      </c>
      <c r="D4289" s="98">
        <f t="shared" si="484"/>
        <v>9.9572468729717123</v>
      </c>
      <c r="E4289" s="98">
        <v>91.142623456782758</v>
      </c>
      <c r="F4289" s="98">
        <f t="shared" si="482"/>
        <v>99.705619688952808</v>
      </c>
      <c r="G4289" s="98">
        <v>65276.20563645893</v>
      </c>
      <c r="H4289" s="98">
        <v>26.923893229166666</v>
      </c>
      <c r="I4289" s="98">
        <v>14062.9</v>
      </c>
      <c r="J4289" s="98">
        <f t="shared" si="478"/>
        <v>64.218730227616092</v>
      </c>
      <c r="K4289" s="98">
        <v>0</v>
      </c>
      <c r="L4289" s="98">
        <f t="shared" si="479"/>
        <v>377.21764856189486</v>
      </c>
      <c r="M4289" s="98">
        <f t="shared" si="481"/>
        <v>375.95637193681802</v>
      </c>
      <c r="N4289" s="98">
        <v>9976.8647265625004</v>
      </c>
      <c r="O4289" s="98">
        <v>7183.4858333333332</v>
      </c>
      <c r="P4289" s="98">
        <v>395.5647222222222</v>
      </c>
      <c r="Q4289" s="98">
        <v>18.347073660327329</v>
      </c>
      <c r="R4289" s="98">
        <f t="shared" si="483"/>
        <v>19.763728289134445</v>
      </c>
      <c r="S4289" s="98">
        <f t="shared" si="480"/>
        <v>1100.8244196196397</v>
      </c>
      <c r="T4289" s="101">
        <v>13.551475967290495</v>
      </c>
    </row>
    <row r="4290" spans="2:20" x14ac:dyDescent="0.2">
      <c r="B4290" s="100">
        <v>43839.541666666664</v>
      </c>
      <c r="C4290" s="98">
        <v>12.744677773581611</v>
      </c>
      <c r="D4290" s="98">
        <f t="shared" si="484"/>
        <v>9.9455769269841614</v>
      </c>
      <c r="E4290" s="98">
        <v>95.334351851873933</v>
      </c>
      <c r="F4290" s="98">
        <f t="shared" si="482"/>
        <v>97.94497346981791</v>
      </c>
      <c r="G4290" s="98">
        <v>71946.376574069931</v>
      </c>
      <c r="H4290" s="98">
        <v>20.586881510416667</v>
      </c>
      <c r="I4290" s="98">
        <v>15306.854455556282</v>
      </c>
      <c r="J4290" s="98">
        <f t="shared" si="478"/>
        <v>74.747470341457273</v>
      </c>
      <c r="K4290" s="98">
        <v>0</v>
      </c>
      <c r="L4290" s="98">
        <f t="shared" si="479"/>
        <v>376.72921493329625</v>
      </c>
      <c r="M4290" s="98">
        <f t="shared" si="481"/>
        <v>375.54146344165423</v>
      </c>
      <c r="N4290" s="98">
        <v>9866.1585579427083</v>
      </c>
      <c r="O4290" s="98">
        <v>7179.774166666667</v>
      </c>
      <c r="P4290" s="98">
        <v>395.72666666666669</v>
      </c>
      <c r="Q4290" s="98">
        <v>18.997451733370415</v>
      </c>
      <c r="R4290" s="98">
        <f t="shared" si="483"/>
        <v>20.17371857442188</v>
      </c>
      <c r="S4290" s="98">
        <f t="shared" si="480"/>
        <v>1139.8471040022248</v>
      </c>
      <c r="T4290" s="101">
        <v>13.276167032494623</v>
      </c>
    </row>
    <row r="4291" spans="2:20" x14ac:dyDescent="0.2">
      <c r="B4291" s="100">
        <v>43839.583333333336</v>
      </c>
      <c r="C4291" s="98">
        <v>12.45772259885109</v>
      </c>
      <c r="D4291" s="98">
        <f t="shared" si="484"/>
        <v>9.9480251529958839</v>
      </c>
      <c r="E4291" s="98">
        <v>111.05805555555555</v>
      </c>
      <c r="F4291" s="98">
        <f t="shared" si="482"/>
        <v>99.316941062410493</v>
      </c>
      <c r="G4291" s="98">
        <v>76914.356629629634</v>
      </c>
      <c r="H4291" s="98">
        <v>20.610243055555557</v>
      </c>
      <c r="I4291" s="98">
        <v>16537.435555555556</v>
      </c>
      <c r="J4291" s="98">
        <f t="shared" si="478"/>
        <v>90.447812499999998</v>
      </c>
      <c r="K4291" s="98">
        <v>0</v>
      </c>
      <c r="L4291" s="98">
        <f t="shared" si="479"/>
        <v>378.14085575640615</v>
      </c>
      <c r="M4291" s="98">
        <f t="shared" si="481"/>
        <v>375.40747560193842</v>
      </c>
      <c r="N4291" s="98">
        <v>9696.7900585937496</v>
      </c>
      <c r="O4291" s="98">
        <v>7181.86</v>
      </c>
      <c r="P4291" s="98">
        <v>396.0923148148093</v>
      </c>
      <c r="Q4291" s="98">
        <v>17.951459058403142</v>
      </c>
      <c r="R4291" s="98">
        <f t="shared" si="483"/>
        <v>20.323474161050957</v>
      </c>
      <c r="S4291" s="98">
        <f t="shared" si="480"/>
        <v>1077.0875435041885</v>
      </c>
      <c r="T4291" s="101">
        <v>13.216672568321227</v>
      </c>
    </row>
    <row r="4292" spans="2:20" x14ac:dyDescent="0.2">
      <c r="B4292" s="100">
        <v>43839.625</v>
      </c>
      <c r="C4292" s="98">
        <v>12.197305171729402</v>
      </c>
      <c r="D4292" s="98">
        <f t="shared" si="484"/>
        <v>9.9453005970763684</v>
      </c>
      <c r="E4292" s="98">
        <v>85.45194444444445</v>
      </c>
      <c r="F4292" s="98">
        <f t="shared" si="482"/>
        <v>97.764475784632737</v>
      </c>
      <c r="G4292" s="98">
        <v>83376.611494251891</v>
      </c>
      <c r="H4292" s="98">
        <v>20.583311631944444</v>
      </c>
      <c r="I4292" s="98">
        <v>17765.280833333334</v>
      </c>
      <c r="J4292" s="98">
        <f t="shared" si="478"/>
        <v>64.86863281250001</v>
      </c>
      <c r="K4292" s="98">
        <v>0</v>
      </c>
      <c r="L4292" s="98">
        <f t="shared" si="479"/>
        <v>377.17530293285847</v>
      </c>
      <c r="M4292" s="98">
        <f t="shared" si="481"/>
        <v>375.56470672415753</v>
      </c>
      <c r="N4292" s="98">
        <v>9447.9633561197916</v>
      </c>
      <c r="O4292" s="98">
        <v>7178.4191666666666</v>
      </c>
      <c r="P4292" s="98">
        <v>395.50808641975124</v>
      </c>
      <c r="Q4292" s="98">
        <v>18.332783486892779</v>
      </c>
      <c r="R4292" s="98">
        <f t="shared" si="483"/>
        <v>20.157948607247409</v>
      </c>
      <c r="S4292" s="98">
        <f t="shared" si="480"/>
        <v>1099.9670092135668</v>
      </c>
      <c r="T4292" s="101">
        <v>12.815387117622627</v>
      </c>
    </row>
    <row r="4293" spans="2:20" x14ac:dyDescent="0.2">
      <c r="B4293" s="100">
        <v>43839.666666666664</v>
      </c>
      <c r="C4293" s="98">
        <v>12.019491763290846</v>
      </c>
      <c r="D4293" s="98">
        <f t="shared" si="484"/>
        <v>9.9532304065376316</v>
      </c>
      <c r="E4293" s="98">
        <v>129.27333333333334</v>
      </c>
      <c r="F4293" s="98">
        <f t="shared" si="482"/>
        <v>99.423677173521625</v>
      </c>
      <c r="G4293" s="98">
        <v>89168.019172113738</v>
      </c>
      <c r="H4293" s="98">
        <v>27.489171006944446</v>
      </c>
      <c r="I4293" s="98">
        <v>19000.40388888889</v>
      </c>
      <c r="J4293" s="98">
        <f t="shared" si="478"/>
        <v>101.78416232638889</v>
      </c>
      <c r="K4293" s="98">
        <v>0</v>
      </c>
      <c r="L4293" s="98">
        <f t="shared" si="479"/>
        <v>372.83703832817991</v>
      </c>
      <c r="M4293" s="98">
        <f t="shared" si="481"/>
        <v>375.61697866416768</v>
      </c>
      <c r="N4293" s="98">
        <v>9432.1223950195308</v>
      </c>
      <c r="O4293" s="98">
        <v>7184.4</v>
      </c>
      <c r="P4293" s="98">
        <v>395.7114351851576</v>
      </c>
      <c r="Q4293" s="98">
        <v>22.874396856977707</v>
      </c>
      <c r="R4293" s="98">
        <f t="shared" si="483"/>
        <v>20.100103750569243</v>
      </c>
      <c r="S4293" s="98">
        <f t="shared" si="480"/>
        <v>1372.4638114186625</v>
      </c>
      <c r="T4293" s="101">
        <v>12.671912367232403</v>
      </c>
    </row>
    <row r="4294" spans="2:20" x14ac:dyDescent="0.2">
      <c r="B4294" s="100">
        <v>43839.708333333336</v>
      </c>
      <c r="C4294" s="98">
        <v>11.793153845883596</v>
      </c>
      <c r="D4294" s="98">
        <f t="shared" si="484"/>
        <v>9.9778196834372199</v>
      </c>
      <c r="E4294" s="98">
        <v>62.631944444444443</v>
      </c>
      <c r="F4294" s="98">
        <f t="shared" si="482"/>
        <v>97.299116988336422</v>
      </c>
      <c r="G4294" s="98">
        <v>95167.414989517798</v>
      </c>
      <c r="H4294" s="98">
        <v>20.793305121527776</v>
      </c>
      <c r="I4294" s="98">
        <v>20248.561314815448</v>
      </c>
      <c r="J4294" s="98">
        <f t="shared" ref="J4294:J4357" si="485">E4294-H4294</f>
        <v>41.838639322916663</v>
      </c>
      <c r="K4294" s="98">
        <v>0</v>
      </c>
      <c r="L4294" s="98">
        <f t="shared" ref="L4294:L4357" si="486">P4294-Q4294</f>
        <v>377.08660766436577</v>
      </c>
      <c r="M4294" s="98">
        <f t="shared" si="481"/>
        <v>375.71534431371947</v>
      </c>
      <c r="N4294" s="98">
        <v>9154.4347119140621</v>
      </c>
      <c r="O4294" s="98">
        <v>7185.1483333333335</v>
      </c>
      <c r="P4294" s="98">
        <v>395.79555555555555</v>
      </c>
      <c r="Q4294" s="98">
        <v>18.708947891189794</v>
      </c>
      <c r="R4294" s="98">
        <f t="shared" si="483"/>
        <v>20.002787483732952</v>
      </c>
      <c r="S4294" s="98">
        <f t="shared" ref="S4294:S4357" si="487">Q4294*60</f>
        <v>1122.5368734713877</v>
      </c>
      <c r="T4294" s="101">
        <v>12.332710770659615</v>
      </c>
    </row>
    <row r="4295" spans="2:20" x14ac:dyDescent="0.2">
      <c r="B4295" s="100">
        <v>43839.75</v>
      </c>
      <c r="C4295" s="98">
        <v>11.38331638958719</v>
      </c>
      <c r="D4295" s="98">
        <f t="shared" si="484"/>
        <v>10.009576704584342</v>
      </c>
      <c r="E4295" s="98">
        <v>133.54527777777778</v>
      </c>
      <c r="F4295" s="98">
        <f t="shared" si="482"/>
        <v>98.394525295950245</v>
      </c>
      <c r="G4295" s="98">
        <v>102013.40555555555</v>
      </c>
      <c r="H4295" s="98">
        <v>20.786914062499999</v>
      </c>
      <c r="I4295" s="98">
        <v>21478.600340740748</v>
      </c>
      <c r="J4295" s="98">
        <f t="shared" si="485"/>
        <v>112.75836371527778</v>
      </c>
      <c r="K4295" s="98">
        <v>0</v>
      </c>
      <c r="L4295" s="98">
        <f t="shared" si="486"/>
        <v>373.57333417325049</v>
      </c>
      <c r="M4295" s="98">
        <f t="shared" si="481"/>
        <v>375.68669459522175</v>
      </c>
      <c r="N4295" s="98">
        <v>8911.4308854166666</v>
      </c>
      <c r="O4295" s="98">
        <v>7183.0391666666665</v>
      </c>
      <c r="P4295" s="98">
        <v>395.57305555555558</v>
      </c>
      <c r="Q4295" s="98">
        <v>21.999721382305079</v>
      </c>
      <c r="R4295" s="98">
        <f t="shared" si="483"/>
        <v>20.025526708410862</v>
      </c>
      <c r="S4295" s="98">
        <f t="shared" si="487"/>
        <v>1319.9832829383047</v>
      </c>
      <c r="T4295" s="101">
        <v>12.051207129056694</v>
      </c>
    </row>
    <row r="4296" spans="2:20" x14ac:dyDescent="0.2">
      <c r="B4296" s="100">
        <v>43839.791666666664</v>
      </c>
      <c r="C4296" s="98">
        <v>11.029919501057723</v>
      </c>
      <c r="D4296" s="98">
        <f t="shared" si="484"/>
        <v>10.013072255321326</v>
      </c>
      <c r="E4296" s="98">
        <v>98.059074074063034</v>
      </c>
      <c r="F4296" s="98">
        <f t="shared" si="482"/>
        <v>98.904262950270322</v>
      </c>
      <c r="G4296" s="98">
        <v>107581.34039855652</v>
      </c>
      <c r="H4296" s="98">
        <v>20.810177951388887</v>
      </c>
      <c r="I4296" s="98">
        <v>22707.916944444445</v>
      </c>
      <c r="J4296" s="98">
        <f t="shared" si="485"/>
        <v>77.248896122674154</v>
      </c>
      <c r="K4296" s="98">
        <v>0</v>
      </c>
      <c r="L4296" s="98">
        <f t="shared" si="486"/>
        <v>378.68569206135555</v>
      </c>
      <c r="M4296" s="98">
        <f t="shared" si="481"/>
        <v>375.82111878096322</v>
      </c>
      <c r="N4296" s="98">
        <v>8665.4613789876294</v>
      </c>
      <c r="O4296" s="98">
        <v>7178.6575000000003</v>
      </c>
      <c r="P4296" s="98">
        <v>395.44981481480517</v>
      </c>
      <c r="Q4296" s="98">
        <v>16.764122753449612</v>
      </c>
      <c r="R4296" s="98">
        <f t="shared" si="483"/>
        <v>19.862726751064034</v>
      </c>
      <c r="S4296" s="98">
        <f t="shared" si="487"/>
        <v>1005.8473652069767</v>
      </c>
      <c r="T4296" s="101">
        <v>11.638228287167019</v>
      </c>
    </row>
    <row r="4297" spans="2:20" x14ac:dyDescent="0.2">
      <c r="B4297" s="100">
        <v>43839.833333333336</v>
      </c>
      <c r="C4297" s="98">
        <v>11.423817523764447</v>
      </c>
      <c r="D4297" s="98">
        <f t="shared" si="484"/>
        <v>10.008582383656879</v>
      </c>
      <c r="E4297" s="98">
        <v>104.14958333333334</v>
      </c>
      <c r="F4297" s="98">
        <f t="shared" si="482"/>
        <v>97.849801144714775</v>
      </c>
      <c r="G4297" s="98">
        <v>115031.96973995103</v>
      </c>
      <c r="H4297" s="98">
        <v>26.597233072916666</v>
      </c>
      <c r="I4297" s="98">
        <v>23941.432777777776</v>
      </c>
      <c r="J4297" s="98">
        <f t="shared" si="485"/>
        <v>77.552350260416674</v>
      </c>
      <c r="K4297" s="98">
        <v>0</v>
      </c>
      <c r="L4297" s="98">
        <f t="shared" si="486"/>
        <v>375.20114275460446</v>
      </c>
      <c r="M4297" s="98">
        <f t="shared" si="481"/>
        <v>375.955571140995</v>
      </c>
      <c r="N4297" s="98">
        <v>8872.6602156575518</v>
      </c>
      <c r="O4297" s="98">
        <v>7181.01</v>
      </c>
      <c r="P4297" s="98">
        <v>395.55351851854061</v>
      </c>
      <c r="Q4297" s="98">
        <v>20.352375763936177</v>
      </c>
      <c r="R4297" s="98">
        <f t="shared" si="483"/>
        <v>19.714145018606583</v>
      </c>
      <c r="S4297" s="98">
        <f t="shared" si="487"/>
        <v>1221.1425458361707</v>
      </c>
      <c r="T4297" s="101">
        <v>11.658240119869976</v>
      </c>
    </row>
    <row r="4298" spans="2:20" x14ac:dyDescent="0.2">
      <c r="B4298" s="100">
        <v>43839.875</v>
      </c>
      <c r="C4298" s="98">
        <v>11.874043133051341</v>
      </c>
      <c r="D4298" s="98">
        <f t="shared" si="484"/>
        <v>10.013100391652134</v>
      </c>
      <c r="E4298" s="98">
        <v>119.65833333333333</v>
      </c>
      <c r="F4298" s="98">
        <f t="shared" si="482"/>
        <v>99.684777996566638</v>
      </c>
      <c r="G4298" s="98">
        <v>120364.49444444444</v>
      </c>
      <c r="H4298" s="98">
        <v>22.166514756944444</v>
      </c>
      <c r="I4298" s="98">
        <v>25192.1580952398</v>
      </c>
      <c r="J4298" s="98">
        <f t="shared" si="485"/>
        <v>97.49181857638888</v>
      </c>
      <c r="K4298" s="98">
        <v>0</v>
      </c>
      <c r="L4298" s="98">
        <f t="shared" si="486"/>
        <v>377.11382362750771</v>
      </c>
      <c r="M4298" s="98">
        <f t="shared" si="481"/>
        <v>375.97088175756312</v>
      </c>
      <c r="N4298" s="98">
        <v>9121.8847037760424</v>
      </c>
      <c r="O4298" s="98">
        <v>7181.8433333333332</v>
      </c>
      <c r="P4298" s="98">
        <v>395.47796296278636</v>
      </c>
      <c r="Q4298" s="98">
        <v>18.36413933527863</v>
      </c>
      <c r="R4298" s="98">
        <f t="shared" si="483"/>
        <v>19.691731778574574</v>
      </c>
      <c r="S4298" s="98">
        <f t="shared" si="487"/>
        <v>1101.8483601167177</v>
      </c>
      <c r="T4298" s="101">
        <v>11.945365157391967</v>
      </c>
    </row>
    <row r="4299" spans="2:20" x14ac:dyDescent="0.2">
      <c r="B4299" s="100">
        <v>43839.916666666664</v>
      </c>
      <c r="C4299" s="98">
        <v>11.72274577246772</v>
      </c>
      <c r="D4299" s="98">
        <f t="shared" si="484"/>
        <v>10.012574809789607</v>
      </c>
      <c r="E4299" s="98">
        <v>85.402500000000003</v>
      </c>
      <c r="F4299" s="98">
        <f t="shared" si="482"/>
        <v>98.515495589159215</v>
      </c>
      <c r="G4299" s="98">
        <v>127167.29214559607</v>
      </c>
      <c r="H4299" s="98">
        <v>20.891471354166665</v>
      </c>
      <c r="I4299" s="98">
        <v>26422.681870370474</v>
      </c>
      <c r="J4299" s="98">
        <f t="shared" si="485"/>
        <v>64.511028645833335</v>
      </c>
      <c r="K4299" s="98">
        <v>0</v>
      </c>
      <c r="L4299" s="98">
        <f t="shared" si="486"/>
        <v>373.11823519147515</v>
      </c>
      <c r="M4299" s="98">
        <f t="shared" si="481"/>
        <v>375.89617409647468</v>
      </c>
      <c r="N4299" s="98">
        <v>9133.819693196614</v>
      </c>
      <c r="O4299" s="98">
        <v>7186.6241666666665</v>
      </c>
      <c r="P4299" s="98">
        <v>395.77777777777777</v>
      </c>
      <c r="Q4299" s="98">
        <v>22.659542586302592</v>
      </c>
      <c r="R4299" s="98">
        <f t="shared" si="483"/>
        <v>19.776246538435817</v>
      </c>
      <c r="S4299" s="98">
        <f t="shared" si="487"/>
        <v>1359.5725551781557</v>
      </c>
      <c r="T4299" s="101">
        <v>12.239103050143457</v>
      </c>
    </row>
    <row r="4300" spans="2:20" x14ac:dyDescent="0.2">
      <c r="B4300" s="100">
        <v>43839.958333333336</v>
      </c>
      <c r="C4300" s="98">
        <v>11.318099683597683</v>
      </c>
      <c r="D4300" s="98">
        <f t="shared" si="484"/>
        <v>10.001823686932818</v>
      </c>
      <c r="E4300" s="98">
        <v>126.49611111111111</v>
      </c>
      <c r="F4300" s="98">
        <f t="shared" si="482"/>
        <v>100.37040299656663</v>
      </c>
      <c r="G4300" s="98">
        <v>132860.34930555554</v>
      </c>
      <c r="H4300" s="98">
        <v>20.902897135416666</v>
      </c>
      <c r="I4300" s="98">
        <v>27651.753055555557</v>
      </c>
      <c r="J4300" s="98">
        <f t="shared" si="485"/>
        <v>105.59321397569444</v>
      </c>
      <c r="K4300" s="98">
        <v>0</v>
      </c>
      <c r="L4300" s="98">
        <f t="shared" si="486"/>
        <v>377.30415612726057</v>
      </c>
      <c r="M4300" s="98">
        <f t="shared" si="481"/>
        <v>375.82650896363413</v>
      </c>
      <c r="N4300" s="98">
        <v>8887.4523706054679</v>
      </c>
      <c r="O4300" s="98">
        <v>7182.2266666666665</v>
      </c>
      <c r="P4300" s="98">
        <v>396.14845679009125</v>
      </c>
      <c r="Q4300" s="98">
        <v>18.84430066283068</v>
      </c>
      <c r="R4300" s="98">
        <f t="shared" si="483"/>
        <v>19.860523296789435</v>
      </c>
      <c r="S4300" s="98">
        <f t="shared" si="487"/>
        <v>1130.6580397698408</v>
      </c>
      <c r="T4300" s="101">
        <v>12.048269148703483</v>
      </c>
    </row>
    <row r="4301" spans="2:20" x14ac:dyDescent="0.2">
      <c r="B4301" s="100">
        <v>43840</v>
      </c>
      <c r="C4301" s="98">
        <v>10.642818995993585</v>
      </c>
      <c r="D4301" s="98">
        <f t="shared" si="484"/>
        <v>10.007619843122379</v>
      </c>
      <c r="E4301" s="98">
        <v>63.701944444444443</v>
      </c>
      <c r="F4301" s="98">
        <f t="shared" si="482"/>
        <v>98.433985172492569</v>
      </c>
      <c r="G4301" s="98">
        <v>138771.26185897153</v>
      </c>
      <c r="H4301" s="98">
        <v>25.230381944444446</v>
      </c>
      <c r="I4301" s="98">
        <v>28884.034166666668</v>
      </c>
      <c r="J4301" s="98">
        <f t="shared" si="485"/>
        <v>38.471562499999997</v>
      </c>
      <c r="K4301" s="98">
        <v>0</v>
      </c>
      <c r="L4301" s="98">
        <f t="shared" si="486"/>
        <v>373.48435326446889</v>
      </c>
      <c r="M4301" s="98">
        <f t="shared" si="481"/>
        <v>375.83546816373291</v>
      </c>
      <c r="N4301" s="98">
        <v>8455.0798384602858</v>
      </c>
      <c r="O4301" s="98">
        <v>7178.3625000000002</v>
      </c>
      <c r="P4301" s="98">
        <v>395.6752469135821</v>
      </c>
      <c r="Q4301" s="98">
        <v>22.190893649113196</v>
      </c>
      <c r="R4301" s="98">
        <f t="shared" si="483"/>
        <v>19.868907718090004</v>
      </c>
      <c r="S4301" s="98">
        <f t="shared" si="487"/>
        <v>1331.4536189467917</v>
      </c>
      <c r="T4301" s="101">
        <v>11.541939482688903</v>
      </c>
    </row>
    <row r="4302" spans="2:20" x14ac:dyDescent="0.2">
      <c r="B4302" s="100">
        <v>43840.041666666664</v>
      </c>
      <c r="C4302" s="98">
        <v>9.2558492722341583</v>
      </c>
      <c r="D4302" s="98">
        <f t="shared" si="484"/>
        <v>10.018624660019553</v>
      </c>
      <c r="E4302" s="98">
        <v>121.16277777777778</v>
      </c>
      <c r="F4302" s="98">
        <f t="shared" si="482"/>
        <v>99.235112817995926</v>
      </c>
      <c r="G4302" s="98">
        <v>6439.2250000000004</v>
      </c>
      <c r="H4302" s="98">
        <v>23.572265625</v>
      </c>
      <c r="I4302" s="98">
        <v>745.5032222220633</v>
      </c>
      <c r="J4302" s="98">
        <f t="shared" si="485"/>
        <v>97.590512152777777</v>
      </c>
      <c r="K4302" s="98">
        <v>0</v>
      </c>
      <c r="L4302" s="98">
        <f t="shared" si="486"/>
        <v>379.90842061231945</v>
      </c>
      <c r="M4302" s="98">
        <f t="shared" si="481"/>
        <v>376.13229563276127</v>
      </c>
      <c r="N4302" s="98">
        <v>7536.374120686849</v>
      </c>
      <c r="O4302" s="98">
        <v>7176.72</v>
      </c>
      <c r="P4302" s="98">
        <v>395.59779629631174</v>
      </c>
      <c r="Q4302" s="98">
        <v>15.689375683992273</v>
      </c>
      <c r="R4302" s="98">
        <f t="shared" si="483"/>
        <v>19.571336421901375</v>
      </c>
      <c r="S4302" s="98">
        <f t="shared" si="487"/>
        <v>941.36254103953638</v>
      </c>
      <c r="T4302" s="101">
        <v>10.431673261788156</v>
      </c>
    </row>
    <row r="4303" spans="2:20" x14ac:dyDescent="0.2">
      <c r="B4303" s="100">
        <v>43840.083333333336</v>
      </c>
      <c r="C4303" s="98">
        <v>7.3667047424919696</v>
      </c>
      <c r="D4303" s="98">
        <f t="shared" si="484"/>
        <v>10.013439619325679</v>
      </c>
      <c r="E4303" s="98">
        <v>93.776944444444439</v>
      </c>
      <c r="F4303" s="98">
        <f t="shared" si="482"/>
        <v>99.680903713056736</v>
      </c>
      <c r="G4303" s="98">
        <v>9558.1212664257164</v>
      </c>
      <c r="H4303" s="98">
        <v>20.81013454861111</v>
      </c>
      <c r="I4303" s="98">
        <v>1730.3489611113278</v>
      </c>
      <c r="J4303" s="98">
        <f t="shared" si="485"/>
        <v>72.966809895833336</v>
      </c>
      <c r="K4303" s="98">
        <v>0</v>
      </c>
      <c r="L4303" s="98">
        <f t="shared" si="486"/>
        <v>374.5981727493803</v>
      </c>
      <c r="M4303" s="98">
        <f t="shared" si="481"/>
        <v>376.04818687910455</v>
      </c>
      <c r="N4303" s="98">
        <v>6299.6548579915361</v>
      </c>
      <c r="O4303" s="98">
        <v>7175.6991666666663</v>
      </c>
      <c r="P4303" s="98">
        <v>395.64194444444445</v>
      </c>
      <c r="Q4303" s="98">
        <v>21.043771695064173</v>
      </c>
      <c r="R4303" s="98">
        <f t="shared" si="483"/>
        <v>19.661824419385091</v>
      </c>
      <c r="S4303" s="98">
        <f t="shared" si="487"/>
        <v>1262.6263017038505</v>
      </c>
      <c r="T4303" s="101">
        <v>8.8003190271059673</v>
      </c>
    </row>
    <row r="4304" spans="2:20" x14ac:dyDescent="0.2">
      <c r="B4304" s="100">
        <v>43840.125</v>
      </c>
      <c r="C4304" s="98">
        <v>6.3567356724214426</v>
      </c>
      <c r="D4304" s="98">
        <f t="shared" si="484"/>
        <v>10.005016172973736</v>
      </c>
      <c r="E4304" s="98">
        <v>98.936722222235474</v>
      </c>
      <c r="F4304" s="98">
        <f t="shared" si="482"/>
        <v>98.542970071082436</v>
      </c>
      <c r="G4304" s="98">
        <v>16445.09775985506</v>
      </c>
      <c r="H4304" s="98">
        <v>20.845399305555556</v>
      </c>
      <c r="I4304" s="98">
        <v>2959.1458333333335</v>
      </c>
      <c r="J4304" s="98">
        <f t="shared" si="485"/>
        <v>78.091322916679914</v>
      </c>
      <c r="K4304" s="98">
        <v>0</v>
      </c>
      <c r="L4304" s="98">
        <f t="shared" si="486"/>
        <v>376.7942282746634</v>
      </c>
      <c r="M4304" s="98">
        <f t="shared" si="481"/>
        <v>376.11861823969031</v>
      </c>
      <c r="N4304" s="98">
        <v>5562.9037105305988</v>
      </c>
      <c r="O4304" s="98">
        <v>7173.7091666666665</v>
      </c>
      <c r="P4304" s="98">
        <v>395.32180555555556</v>
      </c>
      <c r="Q4304" s="98">
        <v>18.527577280892164</v>
      </c>
      <c r="R4304" s="98">
        <f t="shared" si="483"/>
        <v>19.578945142132607</v>
      </c>
      <c r="S4304" s="98">
        <f t="shared" si="487"/>
        <v>1111.6546368535298</v>
      </c>
      <c r="T4304" s="101">
        <v>7.2915604265530902</v>
      </c>
    </row>
    <row r="4305" spans="2:20" x14ac:dyDescent="0.2">
      <c r="B4305" s="100">
        <v>43840.166666666664</v>
      </c>
      <c r="C4305" s="98">
        <v>5.6737046461508402</v>
      </c>
      <c r="D4305" s="98">
        <f t="shared" si="484"/>
        <v>10.008615274419776</v>
      </c>
      <c r="E4305" s="98">
        <v>112.96666666666667</v>
      </c>
      <c r="F4305" s="98">
        <f t="shared" si="482"/>
        <v>100.24419692293429</v>
      </c>
      <c r="G4305" s="98">
        <v>21540.279777777807</v>
      </c>
      <c r="H4305" s="98">
        <v>23.832508680555556</v>
      </c>
      <c r="I4305" s="98">
        <v>4189.1850000000004</v>
      </c>
      <c r="J4305" s="98">
        <f t="shared" si="485"/>
        <v>89.13415798611112</v>
      </c>
      <c r="K4305" s="98">
        <v>0</v>
      </c>
      <c r="L4305" s="98">
        <f t="shared" si="486"/>
        <v>372.73387639534553</v>
      </c>
      <c r="M4305" s="98">
        <f t="shared" si="481"/>
        <v>375.88656661322767</v>
      </c>
      <c r="N4305" s="98">
        <v>5107.9812833658852</v>
      </c>
      <c r="O4305" s="98">
        <v>7169.9183333333331</v>
      </c>
      <c r="P4305" s="98">
        <v>395.49981481480927</v>
      </c>
      <c r="Q4305" s="98">
        <v>22.765938419463733</v>
      </c>
      <c r="R4305" s="98">
        <f t="shared" si="483"/>
        <v>19.811878602809617</v>
      </c>
      <c r="S4305" s="98">
        <f t="shared" si="487"/>
        <v>1365.956305167824</v>
      </c>
      <c r="T4305" s="101">
        <v>6.4602294053701268</v>
      </c>
    </row>
    <row r="4306" spans="2:20" x14ac:dyDescent="0.2">
      <c r="B4306" s="100">
        <v>43840.208333333336</v>
      </c>
      <c r="C4306" s="98">
        <v>5.1892864054751895</v>
      </c>
      <c r="D4306" s="98">
        <f t="shared" si="484"/>
        <v>10.009762397355574</v>
      </c>
      <c r="E4306" s="98">
        <v>87.677638888888893</v>
      </c>
      <c r="F4306" s="98">
        <f t="shared" si="482"/>
        <v>98.941100858119498</v>
      </c>
      <c r="G4306" s="98">
        <v>28374.100753295421</v>
      </c>
      <c r="H4306" s="98">
        <v>24.998860677083332</v>
      </c>
      <c r="I4306" s="98">
        <v>5442.6169841267001</v>
      </c>
      <c r="J4306" s="98">
        <f t="shared" si="485"/>
        <v>62.678778211805565</v>
      </c>
      <c r="K4306" s="98">
        <v>0</v>
      </c>
      <c r="L4306" s="98">
        <f t="shared" si="486"/>
        <v>376.42404510023158</v>
      </c>
      <c r="M4306" s="98">
        <f t="shared" si="481"/>
        <v>375.95619381628904</v>
      </c>
      <c r="N4306" s="98">
        <v>4808.2862186686198</v>
      </c>
      <c r="O4306" s="98">
        <v>7169.1766666666663</v>
      </c>
      <c r="P4306" s="98">
        <v>395.28675925943588</v>
      </c>
      <c r="Q4306" s="98">
        <v>18.862714159204302</v>
      </c>
      <c r="R4306" s="98">
        <f t="shared" si="483"/>
        <v>19.720079331854372</v>
      </c>
      <c r="S4306" s="98">
        <f t="shared" si="487"/>
        <v>1131.7628495522581</v>
      </c>
      <c r="T4306" s="101">
        <v>6.0662769378556147</v>
      </c>
    </row>
    <row r="4307" spans="2:20" x14ac:dyDescent="0.2">
      <c r="B4307" s="100">
        <v>43840.25</v>
      </c>
      <c r="C4307" s="98">
        <v>5.0558977428471881</v>
      </c>
      <c r="D4307" s="98">
        <f t="shared" si="484"/>
        <v>10.009744132353045</v>
      </c>
      <c r="E4307" s="98">
        <v>131.19194444444443</v>
      </c>
      <c r="F4307" s="98">
        <f t="shared" si="482"/>
        <v>100.9609619692306</v>
      </c>
      <c r="G4307" s="98">
        <v>34088.616569200356</v>
      </c>
      <c r="H4307" s="98">
        <v>20.773535156249999</v>
      </c>
      <c r="I4307" s="98">
        <v>6675.3629111110586</v>
      </c>
      <c r="J4307" s="98">
        <f t="shared" si="485"/>
        <v>110.41840928819443</v>
      </c>
      <c r="K4307" s="98">
        <v>0</v>
      </c>
      <c r="L4307" s="98">
        <f t="shared" si="486"/>
        <v>375.18506174010537</v>
      </c>
      <c r="M4307" s="98">
        <f t="shared" si="481"/>
        <v>375.89009473209171</v>
      </c>
      <c r="N4307" s="98">
        <v>4711.7754565429686</v>
      </c>
      <c r="O4307" s="98">
        <v>7171.4933333333329</v>
      </c>
      <c r="P4307" s="98">
        <v>395.36500000000001</v>
      </c>
      <c r="Q4307" s="98">
        <v>20.179938259894648</v>
      </c>
      <c r="R4307" s="98">
        <f t="shared" si="483"/>
        <v>19.765528981895372</v>
      </c>
      <c r="S4307" s="98">
        <f t="shared" si="487"/>
        <v>1210.7962955936789</v>
      </c>
      <c r="T4307" s="101">
        <v>5.7919839100332888</v>
      </c>
    </row>
    <row r="4308" spans="2:20" x14ac:dyDescent="0.2">
      <c r="B4308" s="100">
        <v>43840.291666666664</v>
      </c>
      <c r="C4308" s="98">
        <v>5.2539688200885495</v>
      </c>
      <c r="D4308" s="98">
        <f t="shared" si="484"/>
        <v>10.013465570807449</v>
      </c>
      <c r="E4308" s="98">
        <v>61.648125</v>
      </c>
      <c r="F4308" s="98">
        <f t="shared" si="482"/>
        <v>98.793893103489879</v>
      </c>
      <c r="G4308" s="98">
        <v>40090.253900709416</v>
      </c>
      <c r="H4308" s="98">
        <v>20.777973090277779</v>
      </c>
      <c r="I4308" s="98">
        <v>7903.7330555555554</v>
      </c>
      <c r="J4308" s="98">
        <f t="shared" si="485"/>
        <v>40.870151909722225</v>
      </c>
      <c r="K4308" s="98">
        <v>0</v>
      </c>
      <c r="L4308" s="98">
        <f t="shared" si="486"/>
        <v>378.27563821059965</v>
      </c>
      <c r="M4308" s="98">
        <f t="shared" si="481"/>
        <v>376.12579412881928</v>
      </c>
      <c r="N4308" s="98">
        <v>4852.1744502766924</v>
      </c>
      <c r="O4308" s="98">
        <v>7183.8374999999996</v>
      </c>
      <c r="P4308" s="98">
        <v>395.52805555555557</v>
      </c>
      <c r="Q4308" s="98">
        <v>17.252417344955933</v>
      </c>
      <c r="R4308" s="98">
        <f t="shared" si="483"/>
        <v>19.518694039902595</v>
      </c>
      <c r="S4308" s="98">
        <f t="shared" si="487"/>
        <v>1035.1450406973561</v>
      </c>
      <c r="T4308" s="101">
        <v>5.8400015952579105</v>
      </c>
    </row>
    <row r="4309" spans="2:20" x14ac:dyDescent="0.2">
      <c r="B4309" s="100">
        <v>43840.333333333336</v>
      </c>
      <c r="C4309" s="98">
        <v>6.8743352064849912</v>
      </c>
      <c r="D4309" s="98">
        <f t="shared" si="484"/>
        <v>10.029765707914036</v>
      </c>
      <c r="E4309" s="98">
        <v>121.82277777777777</v>
      </c>
      <c r="F4309" s="98">
        <f t="shared" si="482"/>
        <v>99.452498427563924</v>
      </c>
      <c r="G4309" s="98">
        <v>46478.277777777781</v>
      </c>
      <c r="H4309" s="98">
        <v>22.360980902777779</v>
      </c>
      <c r="I4309" s="98">
        <v>9132.1708333333336</v>
      </c>
      <c r="J4309" s="98">
        <f t="shared" si="485"/>
        <v>99.46179687499999</v>
      </c>
      <c r="K4309" s="98">
        <v>0</v>
      </c>
      <c r="L4309" s="98">
        <f t="shared" si="486"/>
        <v>233.1029366390371</v>
      </c>
      <c r="M4309" s="98">
        <f t="shared" si="481"/>
        <v>370.07155261622239</v>
      </c>
      <c r="N4309" s="98">
        <v>5724.0804589843747</v>
      </c>
      <c r="O4309" s="98">
        <v>7179.8450000000003</v>
      </c>
      <c r="P4309" s="98">
        <v>251.23518518519072</v>
      </c>
      <c r="Q4309" s="98">
        <v>18.132248546153619</v>
      </c>
      <c r="R4309" s="98">
        <f t="shared" si="483"/>
        <v>19.548348361141667</v>
      </c>
      <c r="S4309" s="98">
        <f t="shared" si="487"/>
        <v>1087.9349127692171</v>
      </c>
      <c r="T4309" s="101">
        <v>6.9613855207099631</v>
      </c>
    </row>
    <row r="4310" spans="2:20" x14ac:dyDescent="0.2">
      <c r="B4310" s="100">
        <v>43840.375</v>
      </c>
      <c r="C4310" s="98">
        <v>9.6353591634612528</v>
      </c>
      <c r="D4310" s="98">
        <f t="shared" si="484"/>
        <v>10.019875242427853</v>
      </c>
      <c r="E4310" s="98">
        <v>87.205277777777781</v>
      </c>
      <c r="F4310" s="98">
        <f t="shared" si="482"/>
        <v>99.547653099280524</v>
      </c>
      <c r="G4310" s="98">
        <v>51632.481808284254</v>
      </c>
      <c r="H4310" s="98">
        <v>26.200455729166666</v>
      </c>
      <c r="I4310" s="98">
        <v>10382.876402777698</v>
      </c>
      <c r="J4310" s="98">
        <f t="shared" si="485"/>
        <v>61.004822048611118</v>
      </c>
      <c r="K4310" s="98">
        <v>0</v>
      </c>
      <c r="L4310" s="98">
        <f t="shared" si="486"/>
        <v>22.011237438314907</v>
      </c>
      <c r="M4310" s="98">
        <f t="shared" si="481"/>
        <v>355.31696321001368</v>
      </c>
      <c r="N4310" s="98">
        <v>7296.9146008300777</v>
      </c>
      <c r="O4310" s="98">
        <v>7172.06</v>
      </c>
      <c r="P4310" s="98">
        <v>22.013055555555557</v>
      </c>
      <c r="Q4310" s="98">
        <v>1.8181172406507864E-3</v>
      </c>
      <c r="R4310" s="98">
        <f t="shared" si="483"/>
        <v>18.715530359942964</v>
      </c>
      <c r="S4310" s="98">
        <f t="shared" si="487"/>
        <v>0.10908703443904719</v>
      </c>
      <c r="T4310" s="101">
        <v>8.8962596961436464</v>
      </c>
    </row>
    <row r="4311" spans="2:20" x14ac:dyDescent="0.2">
      <c r="B4311" s="100">
        <v>43840.416666666664</v>
      </c>
      <c r="C4311" s="98">
        <v>12.684154180067061</v>
      </c>
      <c r="D4311" s="98">
        <f t="shared" si="484"/>
        <v>9.9989247823028968</v>
      </c>
      <c r="E4311" s="98">
        <v>94.169629629618598</v>
      </c>
      <c r="F4311" s="98">
        <f t="shared" si="482"/>
        <v>98.233401556070191</v>
      </c>
      <c r="G4311" s="98">
        <v>58216.592013888891</v>
      </c>
      <c r="H4311" s="98">
        <v>20.775097656250001</v>
      </c>
      <c r="I4311" s="98">
        <v>11617.501350000046</v>
      </c>
      <c r="J4311" s="98">
        <f t="shared" si="485"/>
        <v>73.394531973368601</v>
      </c>
      <c r="K4311" s="98">
        <v>0</v>
      </c>
      <c r="L4311" s="98">
        <f t="shared" si="486"/>
        <v>10.90846527768506</v>
      </c>
      <c r="M4311" s="98">
        <f t="shared" si="481"/>
        <v>340.02664095153602</v>
      </c>
      <c r="N4311" s="98">
        <v>9399.6447273763024</v>
      </c>
      <c r="O4311" s="98">
        <v>7182.1558333333332</v>
      </c>
      <c r="P4311" s="98">
        <v>10.911111111111111</v>
      </c>
      <c r="Q4311" s="98">
        <v>2.6458334260516699E-3</v>
      </c>
      <c r="R4311" s="98">
        <f t="shared" si="483"/>
        <v>17.977816352988711</v>
      </c>
      <c r="S4311" s="98">
        <f t="shared" si="487"/>
        <v>0.1587500055631002</v>
      </c>
      <c r="T4311" s="101">
        <v>11.999065529941969</v>
      </c>
    </row>
    <row r="4312" spans="2:20" x14ac:dyDescent="0.2">
      <c r="B4312" s="100">
        <v>43840.458333333336</v>
      </c>
      <c r="C4312" s="98">
        <v>13.021568919973344</v>
      </c>
      <c r="D4312" s="98">
        <f t="shared" si="484"/>
        <v>9.9919491779302998</v>
      </c>
      <c r="E4312" s="98">
        <v>90.859444444444449</v>
      </c>
      <c r="F4312" s="98">
        <f t="shared" si="482"/>
        <v>100.30512609310723</v>
      </c>
      <c r="G4312" s="98">
        <v>62754.587481481569</v>
      </c>
      <c r="H4312" s="98">
        <v>20.724435763888888</v>
      </c>
      <c r="I4312" s="98">
        <v>12845.993611111111</v>
      </c>
      <c r="J4312" s="98">
        <f t="shared" si="485"/>
        <v>70.135008680555558</v>
      </c>
      <c r="K4312" s="98">
        <v>0</v>
      </c>
      <c r="L4312" s="98">
        <f t="shared" si="486"/>
        <v>10.89129925330273</v>
      </c>
      <c r="M4312" s="98">
        <f t="shared" si="481"/>
        <v>324.93753279449618</v>
      </c>
      <c r="N4312" s="98">
        <v>9719.7920760091147</v>
      </c>
      <c r="O4312" s="98">
        <v>7179.9425000000001</v>
      </c>
      <c r="P4312" s="98">
        <v>10.897777777777778</v>
      </c>
      <c r="Q4312" s="98">
        <v>6.4785244750479856E-3</v>
      </c>
      <c r="R4312" s="98">
        <f t="shared" si="483"/>
        <v>17.035505528547485</v>
      </c>
      <c r="S4312" s="98">
        <f t="shared" si="487"/>
        <v>0.38871146850287913</v>
      </c>
      <c r="T4312" s="101">
        <v>13.583973292774624</v>
      </c>
    </row>
    <row r="4313" spans="2:20" x14ac:dyDescent="0.2">
      <c r="B4313" s="100">
        <v>43840.5</v>
      </c>
      <c r="C4313" s="98">
        <v>12.831815729671055</v>
      </c>
      <c r="D4313" s="98">
        <f t="shared" si="484"/>
        <v>9.9919371939259722</v>
      </c>
      <c r="E4313" s="98">
        <v>111.69129629625215</v>
      </c>
      <c r="F4313" s="98">
        <f t="shared" si="482"/>
        <v>101.16132079475177</v>
      </c>
      <c r="G4313" s="98">
        <v>69680.965723271496</v>
      </c>
      <c r="H4313" s="98">
        <v>20.999338107638888</v>
      </c>
      <c r="I4313" s="98">
        <v>14075.478055555555</v>
      </c>
      <c r="J4313" s="98">
        <f t="shared" si="485"/>
        <v>90.691958188613256</v>
      </c>
      <c r="K4313" s="98">
        <v>0</v>
      </c>
      <c r="L4313" s="98">
        <f t="shared" si="486"/>
        <v>10.99513888861984</v>
      </c>
      <c r="M4313" s="98">
        <f t="shared" si="481"/>
        <v>309.67826155810974</v>
      </c>
      <c r="N4313" s="98">
        <v>9540.8394083658859</v>
      </c>
      <c r="O4313" s="98">
        <v>7201.7758333333331</v>
      </c>
      <c r="P4313" s="98">
        <v>11.002222222222223</v>
      </c>
      <c r="Q4313" s="98">
        <v>7.0833336023820772E-3</v>
      </c>
      <c r="R4313" s="98">
        <f t="shared" si="483"/>
        <v>16.271339264933946</v>
      </c>
      <c r="S4313" s="98">
        <f t="shared" si="487"/>
        <v>0.42500001614292465</v>
      </c>
      <c r="T4313" s="101">
        <v>13.45248049995946</v>
      </c>
    </row>
    <row r="4314" spans="2:20" x14ac:dyDescent="0.2">
      <c r="B4314" s="100">
        <v>43840.541666666664</v>
      </c>
      <c r="C4314" s="98">
        <v>12.60572941956783</v>
      </c>
      <c r="D4314" s="98">
        <f t="shared" si="484"/>
        <v>9.9861476791753958</v>
      </c>
      <c r="E4314" s="98">
        <v>102.12405555554562</v>
      </c>
      <c r="F4314" s="98">
        <f t="shared" si="482"/>
        <v>101.44422511573811</v>
      </c>
      <c r="G4314" s="98">
        <v>74854.611538456549</v>
      </c>
      <c r="H4314" s="98">
        <v>27.690418836805556</v>
      </c>
      <c r="I4314" s="98">
        <v>15324.131554916965</v>
      </c>
      <c r="J4314" s="98">
        <f t="shared" si="485"/>
        <v>74.433636718740075</v>
      </c>
      <c r="K4314" s="98">
        <v>0</v>
      </c>
      <c r="L4314" s="98">
        <f t="shared" si="486"/>
        <v>-6.8958336073491307E-3</v>
      </c>
      <c r="M4314" s="98">
        <f t="shared" si="481"/>
        <v>293.9809236094888</v>
      </c>
      <c r="N4314" s="98">
        <v>9401.0552075195319</v>
      </c>
      <c r="O4314" s="98">
        <v>7214.6691666666666</v>
      </c>
      <c r="P4314" s="98">
        <v>0</v>
      </c>
      <c r="Q4314" s="98">
        <v>6.8958336073491307E-3</v>
      </c>
      <c r="R4314" s="98">
        <f t="shared" si="483"/>
        <v>15.480066102443821</v>
      </c>
      <c r="S4314" s="98">
        <f t="shared" si="487"/>
        <v>0.41375001644094783</v>
      </c>
      <c r="T4314" s="101">
        <v>13.144585597515107</v>
      </c>
    </row>
    <row r="4315" spans="2:20" x14ac:dyDescent="0.2">
      <c r="B4315" s="100">
        <v>43840.583333333336</v>
      </c>
      <c r="C4315" s="98">
        <v>12.421454328736443</v>
      </c>
      <c r="D4315" s="98">
        <f t="shared" si="484"/>
        <v>9.9846365012539522</v>
      </c>
      <c r="E4315" s="98">
        <v>102.34534412955466</v>
      </c>
      <c r="F4315" s="98">
        <f t="shared" si="482"/>
        <v>101.08119547298806</v>
      </c>
      <c r="G4315" s="98">
        <v>81487.855134932528</v>
      </c>
      <c r="H4315" s="98">
        <v>27.405607515020652</v>
      </c>
      <c r="I4315" s="98">
        <v>16553.103520918594</v>
      </c>
      <c r="J4315" s="98">
        <f t="shared" si="485"/>
        <v>74.939736614534013</v>
      </c>
      <c r="K4315" s="98">
        <v>0</v>
      </c>
      <c r="L4315" s="98">
        <f t="shared" si="486"/>
        <v>4.6799100449775111</v>
      </c>
      <c r="M4315" s="98">
        <f t="shared" ref="M4315:M4378" si="488">AVERAGE(L4292:L4315)</f>
        <v>278.42005087151256</v>
      </c>
      <c r="N4315" s="98">
        <v>9152.4589808137916</v>
      </c>
      <c r="O4315" s="98">
        <v>7207.2690437601295</v>
      </c>
      <c r="P4315" s="98">
        <v>4.6799100449775111</v>
      </c>
      <c r="Q4315" s="98">
        <v>0</v>
      </c>
      <c r="R4315" s="98">
        <f t="shared" si="483"/>
        <v>14.732088641677025</v>
      </c>
      <c r="S4315" s="98">
        <f t="shared" si="487"/>
        <v>0</v>
      </c>
      <c r="T4315" s="101">
        <v>13.07744734694206</v>
      </c>
    </row>
    <row r="4316" spans="2:20" x14ac:dyDescent="0.2">
      <c r="B4316" s="100">
        <v>43840.625</v>
      </c>
      <c r="C4316" s="98">
        <v>12.021332848286256</v>
      </c>
      <c r="D4316" s="98">
        <f t="shared" si="484"/>
        <v>9.9773043211104877</v>
      </c>
      <c r="E4316" s="98">
        <v>128.39629629631838</v>
      </c>
      <c r="F4316" s="98">
        <f t="shared" si="482"/>
        <v>102.87054346681616</v>
      </c>
      <c r="G4316" s="98">
        <v>87086.578368793591</v>
      </c>
      <c r="H4316" s="98">
        <v>20.940896267361111</v>
      </c>
      <c r="I4316" s="98">
        <v>17790.119444444445</v>
      </c>
      <c r="J4316" s="98">
        <f t="shared" si="485"/>
        <v>107.45540002895727</v>
      </c>
      <c r="K4316" s="98">
        <v>0</v>
      </c>
      <c r="L4316" s="98">
        <f t="shared" si="486"/>
        <v>335.2000828210347</v>
      </c>
      <c r="M4316" s="98">
        <f t="shared" si="488"/>
        <v>276.67108336685322</v>
      </c>
      <c r="N4316" s="98">
        <v>9194.6520540364581</v>
      </c>
      <c r="O4316" s="98">
        <v>7200.0541666666668</v>
      </c>
      <c r="P4316" s="98">
        <v>348.39333333333332</v>
      </c>
      <c r="Q4316" s="98">
        <v>13.19325051229861</v>
      </c>
      <c r="R4316" s="98">
        <f t="shared" si="483"/>
        <v>14.517941434402267</v>
      </c>
      <c r="S4316" s="98">
        <f t="shared" si="487"/>
        <v>791.59503073791655</v>
      </c>
      <c r="T4316" s="101">
        <v>12.4936776248614</v>
      </c>
    </row>
    <row r="4317" spans="2:20" x14ac:dyDescent="0.2">
      <c r="B4317" s="100">
        <v>43840.666666666664</v>
      </c>
      <c r="C4317" s="98">
        <v>11.715907084676438</v>
      </c>
      <c r="D4317" s="98">
        <f t="shared" si="484"/>
        <v>9.9646549595015532</v>
      </c>
      <c r="E4317" s="98">
        <v>81.953055555555551</v>
      </c>
      <c r="F4317" s="98">
        <f t="shared" ref="F4317:F4380" si="489">AVERAGE(E4294:E4317)</f>
        <v>100.89886522607543</v>
      </c>
      <c r="G4317" s="98">
        <v>93419.96666666666</v>
      </c>
      <c r="H4317" s="98">
        <v>21.081380208333332</v>
      </c>
      <c r="I4317" s="98">
        <v>19018.977500000001</v>
      </c>
      <c r="J4317" s="98">
        <f t="shared" si="485"/>
        <v>60.871675347222222</v>
      </c>
      <c r="K4317" s="98">
        <v>0</v>
      </c>
      <c r="L4317" s="98">
        <f t="shared" si="486"/>
        <v>372.07563098481961</v>
      </c>
      <c r="M4317" s="98">
        <f t="shared" si="488"/>
        <v>276.63935806087989</v>
      </c>
      <c r="N4317" s="98">
        <v>9117.1468758138017</v>
      </c>
      <c r="O4317" s="98">
        <v>7202.9258333333337</v>
      </c>
      <c r="P4317" s="98">
        <v>395.93111111111114</v>
      </c>
      <c r="Q4317" s="98">
        <v>23.855480126291514</v>
      </c>
      <c r="R4317" s="98">
        <f t="shared" ref="R4317:R4380" si="490">AVERAGE(Q4294:Q4317)</f>
        <v>14.55881990395701</v>
      </c>
      <c r="S4317" s="98">
        <f t="shared" si="487"/>
        <v>1431.3288075774908</v>
      </c>
      <c r="T4317" s="101">
        <v>12.314353066020542</v>
      </c>
    </row>
    <row r="4318" spans="2:20" x14ac:dyDescent="0.2">
      <c r="B4318" s="100">
        <v>43840.708333333336</v>
      </c>
      <c r="C4318" s="98">
        <v>11.377666303449207</v>
      </c>
      <c r="D4318" s="98">
        <f t="shared" si="484"/>
        <v>9.9473429785667875</v>
      </c>
      <c r="E4318" s="98">
        <v>117.13555555555556</v>
      </c>
      <c r="F4318" s="98">
        <f t="shared" si="489"/>
        <v>103.16984902237174</v>
      </c>
      <c r="G4318" s="98">
        <v>99595.490111111387</v>
      </c>
      <c r="H4318" s="98">
        <v>28.200162760416667</v>
      </c>
      <c r="I4318" s="98">
        <v>20265.201224748558</v>
      </c>
      <c r="J4318" s="98">
        <f t="shared" si="485"/>
        <v>88.935392795138881</v>
      </c>
      <c r="K4318" s="98">
        <v>0</v>
      </c>
      <c r="L4318" s="98">
        <f t="shared" si="486"/>
        <v>375.96134975120304</v>
      </c>
      <c r="M4318" s="98">
        <f t="shared" si="488"/>
        <v>276.59247231449814</v>
      </c>
      <c r="N4318" s="98">
        <v>8922.4617097981773</v>
      </c>
      <c r="O4318" s="98">
        <v>7202.876666666667</v>
      </c>
      <c r="P4318" s="98">
        <v>395.98777777777775</v>
      </c>
      <c r="Q4318" s="98">
        <v>20.026428026574688</v>
      </c>
      <c r="R4318" s="98">
        <f t="shared" si="490"/>
        <v>14.61371490959805</v>
      </c>
      <c r="S4318" s="98">
        <f t="shared" si="487"/>
        <v>1201.5856815944812</v>
      </c>
      <c r="T4318" s="101">
        <v>12.029716615209537</v>
      </c>
    </row>
    <row r="4319" spans="2:20" x14ac:dyDescent="0.2">
      <c r="B4319" s="100">
        <v>43840.75</v>
      </c>
      <c r="C4319" s="98">
        <v>11.118555952943344</v>
      </c>
      <c r="D4319" s="98">
        <f t="shared" si="484"/>
        <v>9.9363112937066269</v>
      </c>
      <c r="E4319" s="98">
        <v>78.537222222222226</v>
      </c>
      <c r="F4319" s="98">
        <f t="shared" si="489"/>
        <v>100.8778467075569</v>
      </c>
      <c r="G4319" s="98">
        <v>105060.00555555556</v>
      </c>
      <c r="H4319" s="98">
        <v>21.033930121527778</v>
      </c>
      <c r="I4319" s="98">
        <v>21505.663315741247</v>
      </c>
      <c r="J4319" s="98">
        <f t="shared" si="485"/>
        <v>57.503292100694452</v>
      </c>
      <c r="K4319" s="98">
        <v>0</v>
      </c>
      <c r="L4319" s="98">
        <f t="shared" si="486"/>
        <v>376.03758723345067</v>
      </c>
      <c r="M4319" s="98">
        <f t="shared" si="488"/>
        <v>276.69514952533979</v>
      </c>
      <c r="N4319" s="98">
        <v>8842.424889322916</v>
      </c>
      <c r="O4319" s="98">
        <v>7203.0558333333329</v>
      </c>
      <c r="P4319" s="98">
        <v>395.77379629628524</v>
      </c>
      <c r="Q4319" s="98">
        <v>19.736209062834579</v>
      </c>
      <c r="R4319" s="98">
        <f t="shared" si="490"/>
        <v>14.519401896286778</v>
      </c>
      <c r="S4319" s="98">
        <f t="shared" si="487"/>
        <v>1184.1725437700748</v>
      </c>
      <c r="T4319" s="101">
        <v>11.787866178647059</v>
      </c>
    </row>
    <row r="4320" spans="2:20" x14ac:dyDescent="0.2">
      <c r="B4320" s="100">
        <v>43840.791666666664</v>
      </c>
      <c r="C4320" s="98">
        <v>11.103909901157021</v>
      </c>
      <c r="D4320" s="98">
        <f t="shared" si="484"/>
        <v>9.9393942270440991</v>
      </c>
      <c r="E4320" s="98">
        <v>111.97055555555555</v>
      </c>
      <c r="F4320" s="98">
        <f t="shared" si="489"/>
        <v>101.45749176928577</v>
      </c>
      <c r="G4320" s="98">
        <v>111750.409375</v>
      </c>
      <c r="H4320" s="98">
        <v>21.108995225694443</v>
      </c>
      <c r="I4320" s="98">
        <v>22735.234444444446</v>
      </c>
      <c r="J4320" s="98">
        <f t="shared" si="485"/>
        <v>90.861560329861106</v>
      </c>
      <c r="K4320" s="98">
        <v>0</v>
      </c>
      <c r="L4320" s="98">
        <f t="shared" si="486"/>
        <v>378.53649524811033</v>
      </c>
      <c r="M4320" s="98">
        <f t="shared" si="488"/>
        <v>276.68893299145458</v>
      </c>
      <c r="N4320" s="98">
        <v>8784.2688842773441</v>
      </c>
      <c r="O4320" s="98">
        <v>7210.9033333333336</v>
      </c>
      <c r="P4320" s="98">
        <v>395.85286265432626</v>
      </c>
      <c r="Q4320" s="98">
        <v>17.316367406215932</v>
      </c>
      <c r="R4320" s="98">
        <f t="shared" si="490"/>
        <v>14.542412090152039</v>
      </c>
      <c r="S4320" s="98">
        <f t="shared" si="487"/>
        <v>1038.9820443729559</v>
      </c>
      <c r="T4320" s="101">
        <v>11.689627173581231</v>
      </c>
    </row>
    <row r="4321" spans="2:20" x14ac:dyDescent="0.2">
      <c r="B4321" s="100">
        <v>43840.833333333336</v>
      </c>
      <c r="C4321" s="98">
        <v>11.358099103679931</v>
      </c>
      <c r="D4321" s="98">
        <f t="shared" si="484"/>
        <v>9.9366559595405768</v>
      </c>
      <c r="E4321" s="98">
        <v>100.18687908496294</v>
      </c>
      <c r="F4321" s="98">
        <f t="shared" si="489"/>
        <v>101.29237909227032</v>
      </c>
      <c r="G4321" s="98">
        <v>116825.98810679966</v>
      </c>
      <c r="H4321" s="98">
        <v>21.047808159722223</v>
      </c>
      <c r="I4321" s="98">
        <v>23964.325000000001</v>
      </c>
      <c r="J4321" s="98">
        <f t="shared" si="485"/>
        <v>79.139070925240716</v>
      </c>
      <c r="K4321" s="98">
        <v>0</v>
      </c>
      <c r="L4321" s="98">
        <f t="shared" si="486"/>
        <v>372.0684527605855</v>
      </c>
      <c r="M4321" s="98">
        <f t="shared" si="488"/>
        <v>276.55840424170378</v>
      </c>
      <c r="N4321" s="98">
        <v>8976.8563655598955</v>
      </c>
      <c r="O4321" s="98">
        <v>7209.6033333333335</v>
      </c>
      <c r="P4321" s="98">
        <v>395.57370370368164</v>
      </c>
      <c r="Q4321" s="98">
        <v>23.505250943096147</v>
      </c>
      <c r="R4321" s="98">
        <f t="shared" si="490"/>
        <v>14.673781889283704</v>
      </c>
      <c r="S4321" s="98">
        <f t="shared" si="487"/>
        <v>1410.3150565857688</v>
      </c>
      <c r="T4321" s="101">
        <v>11.847053235678661</v>
      </c>
    </row>
    <row r="4322" spans="2:20" x14ac:dyDescent="0.2">
      <c r="B4322" s="100">
        <v>43840.875</v>
      </c>
      <c r="C4322" s="98">
        <v>11.085814604229398</v>
      </c>
      <c r="D4322" s="98">
        <f t="shared" si="484"/>
        <v>9.9038131041729951</v>
      </c>
      <c r="E4322" s="98">
        <v>83.40657407406303</v>
      </c>
      <c r="F4322" s="98">
        <f t="shared" si="489"/>
        <v>99.781889123134064</v>
      </c>
      <c r="G4322" s="98">
        <v>123564.65663082415</v>
      </c>
      <c r="H4322" s="98">
        <v>28.402540703781511</v>
      </c>
      <c r="I4322" s="98">
        <v>25206.493678940798</v>
      </c>
      <c r="J4322" s="98">
        <f t="shared" si="485"/>
        <v>55.004033370281519</v>
      </c>
      <c r="K4322" s="98">
        <v>0</v>
      </c>
      <c r="L4322" s="98">
        <f t="shared" si="486"/>
        <v>375.81690355131286</v>
      </c>
      <c r="M4322" s="98">
        <f t="shared" si="488"/>
        <v>276.50436590519564</v>
      </c>
      <c r="N4322" s="98">
        <v>8840.0378662109379</v>
      </c>
      <c r="O4322" s="98">
        <v>7205.3625000000002</v>
      </c>
      <c r="P4322" s="98">
        <v>395.40986111111113</v>
      </c>
      <c r="Q4322" s="98">
        <v>19.592957559798251</v>
      </c>
      <c r="R4322" s="98">
        <f t="shared" si="490"/>
        <v>14.724982648638688</v>
      </c>
      <c r="S4322" s="98">
        <f t="shared" si="487"/>
        <v>1175.577453587895</v>
      </c>
      <c r="T4322" s="101">
        <v>11.834957342533292</v>
      </c>
    </row>
    <row r="4323" spans="2:20" x14ac:dyDescent="0.2">
      <c r="B4323" s="100">
        <v>43840.916666666664</v>
      </c>
      <c r="C4323" s="98">
        <v>10.647863849533929</v>
      </c>
      <c r="D4323" s="98">
        <f t="shared" si="484"/>
        <v>9.8590263573840868</v>
      </c>
      <c r="E4323" s="98">
        <v>130.57981481480928</v>
      </c>
      <c r="F4323" s="98">
        <f t="shared" si="489"/>
        <v>101.66427724041777</v>
      </c>
      <c r="G4323" s="98">
        <v>128992.64777777778</v>
      </c>
      <c r="H4323" s="98">
        <v>21.164898003472221</v>
      </c>
      <c r="I4323" s="98">
        <v>26450.731370370435</v>
      </c>
      <c r="J4323" s="98">
        <f t="shared" si="485"/>
        <v>109.41491681133706</v>
      </c>
      <c r="K4323" s="98">
        <v>0</v>
      </c>
      <c r="L4323" s="98">
        <f t="shared" si="486"/>
        <v>374.92098224855545</v>
      </c>
      <c r="M4323" s="98">
        <f t="shared" si="488"/>
        <v>276.57948036590739</v>
      </c>
      <c r="N4323" s="98">
        <v>8570.1621936035153</v>
      </c>
      <c r="O4323" s="98">
        <v>7183.1958333333332</v>
      </c>
      <c r="P4323" s="98">
        <v>395.23802469135984</v>
      </c>
      <c r="Q4323" s="98">
        <v>20.317042442804411</v>
      </c>
      <c r="R4323" s="98">
        <f t="shared" si="490"/>
        <v>14.627378475992932</v>
      </c>
      <c r="S4323" s="98">
        <f t="shared" si="487"/>
        <v>1219.0225465682647</v>
      </c>
      <c r="T4323" s="101">
        <v>11.540632117942959</v>
      </c>
    </row>
    <row r="4324" spans="2:20" x14ac:dyDescent="0.2">
      <c r="B4324" s="100">
        <v>43840.958333333336</v>
      </c>
      <c r="C4324" s="98">
        <v>10.226576815181309</v>
      </c>
      <c r="D4324" s="98">
        <f t="shared" si="484"/>
        <v>9.8135462378667402</v>
      </c>
      <c r="E4324" s="98">
        <v>82.936111111111117</v>
      </c>
      <c r="F4324" s="98">
        <f t="shared" si="489"/>
        <v>99.849277240417777</v>
      </c>
      <c r="G4324" s="98">
        <v>135522.35422705227</v>
      </c>
      <c r="H4324" s="98">
        <v>21.002756076388888</v>
      </c>
      <c r="I4324" s="98">
        <v>27681.275833333333</v>
      </c>
      <c r="J4324" s="98">
        <f t="shared" si="485"/>
        <v>61.933355034722226</v>
      </c>
      <c r="K4324" s="98">
        <v>0</v>
      </c>
      <c r="L4324" s="98">
        <f t="shared" si="486"/>
        <v>378.2483417911414</v>
      </c>
      <c r="M4324" s="98">
        <f t="shared" si="488"/>
        <v>276.61882143523576</v>
      </c>
      <c r="N4324" s="98">
        <v>8305.0605143229168</v>
      </c>
      <c r="O4324" s="98">
        <v>7178.8308333333334</v>
      </c>
      <c r="P4324" s="98">
        <v>395.85425925925375</v>
      </c>
      <c r="Q4324" s="98">
        <v>17.605917468112377</v>
      </c>
      <c r="R4324" s="98">
        <f t="shared" si="490"/>
        <v>14.575779176213002</v>
      </c>
      <c r="S4324" s="98">
        <f t="shared" si="487"/>
        <v>1056.3550480867427</v>
      </c>
      <c r="T4324" s="101">
        <v>11.175953810219912</v>
      </c>
    </row>
    <row r="4325" spans="2:20" x14ac:dyDescent="0.2">
      <c r="B4325" s="100">
        <v>43841</v>
      </c>
      <c r="C4325" s="98">
        <v>9.7719281733817311</v>
      </c>
      <c r="D4325" s="98">
        <f t="shared" si="484"/>
        <v>9.7772591202579129</v>
      </c>
      <c r="E4325" s="98">
        <v>111.61805555555556</v>
      </c>
      <c r="F4325" s="98">
        <f t="shared" si="489"/>
        <v>101.84578187004742</v>
      </c>
      <c r="G4325" s="98">
        <v>141433.9348055571</v>
      </c>
      <c r="H4325" s="98">
        <v>20.876182725694445</v>
      </c>
      <c r="I4325" s="98">
        <v>28909.120277777776</v>
      </c>
      <c r="J4325" s="98">
        <f t="shared" si="485"/>
        <v>90.741872829861109</v>
      </c>
      <c r="K4325" s="98">
        <v>0</v>
      </c>
      <c r="L4325" s="98">
        <f t="shared" si="486"/>
        <v>372.00309041995763</v>
      </c>
      <c r="M4325" s="98">
        <f t="shared" si="488"/>
        <v>276.5571021500478</v>
      </c>
      <c r="N4325" s="98">
        <v>7980.8624678548176</v>
      </c>
      <c r="O4325" s="98">
        <v>7181.4174999999996</v>
      </c>
      <c r="P4325" s="98">
        <v>396.1614417989428</v>
      </c>
      <c r="Q4325" s="98">
        <v>24.158351378985163</v>
      </c>
      <c r="R4325" s="98">
        <f t="shared" si="490"/>
        <v>14.657756581624334</v>
      </c>
      <c r="S4325" s="98">
        <f t="shared" si="487"/>
        <v>1449.5010827391097</v>
      </c>
      <c r="T4325" s="101">
        <v>10.748147344637093</v>
      </c>
    </row>
    <row r="4326" spans="2:20" x14ac:dyDescent="0.2">
      <c r="B4326" s="100">
        <v>43841.041666666664</v>
      </c>
      <c r="C4326" s="98">
        <v>8.9111664775565611</v>
      </c>
      <c r="D4326" s="98">
        <f t="shared" si="484"/>
        <v>9.7628973371463452</v>
      </c>
      <c r="E4326" s="98">
        <v>77.954722222222216</v>
      </c>
      <c r="F4326" s="98">
        <f t="shared" si="489"/>
        <v>100.04544622189927</v>
      </c>
      <c r="G4326" s="98">
        <v>4347.6388888888887</v>
      </c>
      <c r="H4326" s="98">
        <v>27.832769097222222</v>
      </c>
      <c r="I4326" s="98">
        <v>1004.5152777777778</v>
      </c>
      <c r="J4326" s="98">
        <f t="shared" si="485"/>
        <v>50.12195312499999</v>
      </c>
      <c r="K4326" s="98">
        <v>0</v>
      </c>
      <c r="L4326" s="98">
        <f t="shared" si="486"/>
        <v>376.39071383746733</v>
      </c>
      <c r="M4326" s="98">
        <f t="shared" si="488"/>
        <v>276.41053103442891</v>
      </c>
      <c r="N4326" s="98">
        <v>7408.9589270019533</v>
      </c>
      <c r="O4326" s="98">
        <v>7173.8066666666664</v>
      </c>
      <c r="P4326" s="98">
        <v>395.78972222222222</v>
      </c>
      <c r="Q4326" s="98">
        <v>19.399008384754886</v>
      </c>
      <c r="R4326" s="98">
        <f t="shared" si="490"/>
        <v>14.812324610822776</v>
      </c>
      <c r="S4326" s="98">
        <f t="shared" si="487"/>
        <v>1163.9405030852931</v>
      </c>
      <c r="T4326" s="101">
        <v>10.101175028070186</v>
      </c>
    </row>
    <row r="4327" spans="2:20" x14ac:dyDescent="0.2">
      <c r="B4327" s="100">
        <v>43841.083333333336</v>
      </c>
      <c r="C4327" s="98">
        <v>7.6860017463885661</v>
      </c>
      <c r="D4327" s="98">
        <f t="shared" si="484"/>
        <v>9.7762013789753706</v>
      </c>
      <c r="E4327" s="98">
        <v>114.05694444444444</v>
      </c>
      <c r="F4327" s="98">
        <f t="shared" si="489"/>
        <v>100.89044622189925</v>
      </c>
      <c r="G4327" s="98">
        <v>8661.7188034174178</v>
      </c>
      <c r="H4327" s="98">
        <v>20.893402777777776</v>
      </c>
      <c r="I4327" s="98">
        <v>1989.2330555559861</v>
      </c>
      <c r="J4327" s="98">
        <f t="shared" si="485"/>
        <v>93.16354166666666</v>
      </c>
      <c r="K4327" s="98">
        <v>0</v>
      </c>
      <c r="L4327" s="98">
        <f t="shared" si="486"/>
        <v>376.3618534155728</v>
      </c>
      <c r="M4327" s="98">
        <f t="shared" si="488"/>
        <v>276.48401772885364</v>
      </c>
      <c r="N4327" s="98">
        <v>6537.9570552571613</v>
      </c>
      <c r="O4327" s="98">
        <v>7174.5216666666665</v>
      </c>
      <c r="P4327" s="98">
        <v>395.68666666666667</v>
      </c>
      <c r="Q4327" s="98">
        <v>19.324813251093858</v>
      </c>
      <c r="R4327" s="98">
        <f t="shared" si="490"/>
        <v>14.740701342324011</v>
      </c>
      <c r="S4327" s="98">
        <f t="shared" si="487"/>
        <v>1159.4887950656314</v>
      </c>
      <c r="T4327" s="101">
        <v>8.9237400849753374</v>
      </c>
    </row>
    <row r="4328" spans="2:20" x14ac:dyDescent="0.2">
      <c r="B4328" s="100">
        <v>43841.125</v>
      </c>
      <c r="C4328" s="98">
        <v>6.4953664975915233</v>
      </c>
      <c r="D4328" s="98">
        <f t="shared" si="484"/>
        <v>9.7819776633574573</v>
      </c>
      <c r="E4328" s="98">
        <v>93.641203703698181</v>
      </c>
      <c r="F4328" s="98">
        <f t="shared" si="489"/>
        <v>100.66979961696019</v>
      </c>
      <c r="G4328" s="98">
        <v>13654.598058253527</v>
      </c>
      <c r="H4328" s="98">
        <v>20.850802951388889</v>
      </c>
      <c r="I4328" s="98">
        <v>3219.4236111111113</v>
      </c>
      <c r="J4328" s="98">
        <f t="shared" si="485"/>
        <v>72.790400752309296</v>
      </c>
      <c r="K4328" s="98">
        <v>0</v>
      </c>
      <c r="L4328" s="98">
        <f t="shared" si="486"/>
        <v>377.57683831186421</v>
      </c>
      <c r="M4328" s="98">
        <f t="shared" si="488"/>
        <v>276.51662648040366</v>
      </c>
      <c r="N4328" s="98">
        <v>5776.8295320638017</v>
      </c>
      <c r="O4328" s="98">
        <v>7177.3975</v>
      </c>
      <c r="P4328" s="98">
        <v>395.70226177231751</v>
      </c>
      <c r="Q4328" s="98">
        <v>18.125423460453334</v>
      </c>
      <c r="R4328" s="98">
        <f t="shared" si="490"/>
        <v>14.723944933139061</v>
      </c>
      <c r="S4328" s="98">
        <f t="shared" si="487"/>
        <v>1087.5254076271999</v>
      </c>
      <c r="T4328" s="101">
        <v>7.6311696135752003</v>
      </c>
    </row>
    <row r="4329" spans="2:20" x14ac:dyDescent="0.2">
      <c r="B4329" s="100">
        <v>43841.166666666664</v>
      </c>
      <c r="C4329" s="98">
        <v>5.8214436705902015</v>
      </c>
      <c r="D4329" s="98">
        <f t="shared" si="484"/>
        <v>9.7881334560424307</v>
      </c>
      <c r="E4329" s="98">
        <v>84.36055555555555</v>
      </c>
      <c r="F4329" s="98">
        <f t="shared" si="489"/>
        <v>99.477878320663891</v>
      </c>
      <c r="G4329" s="98">
        <v>20255.682662835123</v>
      </c>
      <c r="H4329" s="98">
        <v>20.727267795138889</v>
      </c>
      <c r="I4329" s="98">
        <v>4449.0172222222218</v>
      </c>
      <c r="J4329" s="98">
        <f t="shared" si="485"/>
        <v>63.633287760416664</v>
      </c>
      <c r="K4329" s="98">
        <v>0</v>
      </c>
      <c r="L4329" s="98">
        <f t="shared" si="486"/>
        <v>372.32721685472745</v>
      </c>
      <c r="M4329" s="98">
        <f t="shared" si="488"/>
        <v>276.49968233287791</v>
      </c>
      <c r="N4329" s="98">
        <v>5302.9376924641929</v>
      </c>
      <c r="O4329" s="98">
        <v>7174.3941666666669</v>
      </c>
      <c r="P4329" s="98">
        <v>395.92750000000001</v>
      </c>
      <c r="Q4329" s="98">
        <v>23.600283145272535</v>
      </c>
      <c r="R4329" s="98">
        <f t="shared" si="490"/>
        <v>14.758709296714429</v>
      </c>
      <c r="S4329" s="98">
        <f t="shared" si="487"/>
        <v>1416.016988716352</v>
      </c>
      <c r="T4329" s="101">
        <v>6.7806405262175637</v>
      </c>
    </row>
    <row r="4330" spans="2:20" x14ac:dyDescent="0.2">
      <c r="B4330" s="100">
        <v>43841.208333333336</v>
      </c>
      <c r="C4330" s="98">
        <v>5.2985575468574337</v>
      </c>
      <c r="D4330" s="98">
        <f t="shared" si="484"/>
        <v>9.7926864202666906</v>
      </c>
      <c r="E4330" s="98">
        <v>125.25944444444444</v>
      </c>
      <c r="F4330" s="98">
        <f t="shared" si="489"/>
        <v>101.04378688547871</v>
      </c>
      <c r="G4330" s="98">
        <v>25393.396688034401</v>
      </c>
      <c r="H4330" s="98">
        <v>27.742176649305556</v>
      </c>
      <c r="I4330" s="98">
        <v>5684.9744444444441</v>
      </c>
      <c r="J4330" s="98">
        <f t="shared" si="485"/>
        <v>97.517267795138878</v>
      </c>
      <c r="K4330" s="98">
        <v>0</v>
      </c>
      <c r="L4330" s="98">
        <f t="shared" si="486"/>
        <v>376.57644814535729</v>
      </c>
      <c r="M4330" s="98">
        <f t="shared" si="488"/>
        <v>276.5060324597581</v>
      </c>
      <c r="N4330" s="98">
        <v>4917.7807824707033</v>
      </c>
      <c r="O4330" s="98">
        <v>7169.7658333333329</v>
      </c>
      <c r="P4330" s="98">
        <v>395.51416666666665</v>
      </c>
      <c r="Q4330" s="98">
        <v>18.937718521309371</v>
      </c>
      <c r="R4330" s="98">
        <f t="shared" si="490"/>
        <v>14.761834478468806</v>
      </c>
      <c r="S4330" s="98">
        <f t="shared" si="487"/>
        <v>1136.2631112785623</v>
      </c>
      <c r="T4330" s="101">
        <v>6.1765975109033429</v>
      </c>
    </row>
    <row r="4331" spans="2:20" x14ac:dyDescent="0.2">
      <c r="B4331" s="100">
        <v>43841.25</v>
      </c>
      <c r="C4331" s="98">
        <v>5.068703662409292</v>
      </c>
      <c r="D4331" s="98">
        <f t="shared" si="484"/>
        <v>9.7932200002484446</v>
      </c>
      <c r="E4331" s="98">
        <v>81.877685185141033</v>
      </c>
      <c r="F4331" s="98">
        <f t="shared" si="489"/>
        <v>98.989026083007772</v>
      </c>
      <c r="G4331" s="98">
        <v>31721.18611111111</v>
      </c>
      <c r="H4331" s="98">
        <v>20.895855034722221</v>
      </c>
      <c r="I4331" s="98">
        <v>6934.2072037037833</v>
      </c>
      <c r="J4331" s="98">
        <f t="shared" si="485"/>
        <v>60.981830150418816</v>
      </c>
      <c r="K4331" s="98">
        <v>0</v>
      </c>
      <c r="L4331" s="98">
        <f t="shared" si="486"/>
        <v>375.4886997707809</v>
      </c>
      <c r="M4331" s="98">
        <f t="shared" si="488"/>
        <v>276.51868404436954</v>
      </c>
      <c r="N4331" s="98">
        <v>4775.6638667805992</v>
      </c>
      <c r="O4331" s="98">
        <v>7170.4283333333333</v>
      </c>
      <c r="P4331" s="98">
        <v>395.23794753085821</v>
      </c>
      <c r="Q4331" s="98">
        <v>19.749247760077317</v>
      </c>
      <c r="R4331" s="98">
        <f t="shared" si="490"/>
        <v>14.74388904097642</v>
      </c>
      <c r="S4331" s="98">
        <f t="shared" si="487"/>
        <v>1184.9548656046391</v>
      </c>
      <c r="T4331" s="101">
        <v>5.8841503606819447</v>
      </c>
    </row>
    <row r="4332" spans="2:20" x14ac:dyDescent="0.2">
      <c r="B4332" s="100">
        <v>43841.291666666664</v>
      </c>
      <c r="C4332" s="98">
        <v>5.1307486046198756</v>
      </c>
      <c r="D4332" s="98">
        <f t="shared" si="484"/>
        <v>9.7880858246039164</v>
      </c>
      <c r="E4332" s="98">
        <v>119.19722222222222</v>
      </c>
      <c r="F4332" s="98">
        <f t="shared" si="489"/>
        <v>101.38690513393369</v>
      </c>
      <c r="G4332" s="98">
        <v>37819.330555555556</v>
      </c>
      <c r="H4332" s="98">
        <v>20.789908854166665</v>
      </c>
      <c r="I4332" s="98">
        <v>8163.9822222222056</v>
      </c>
      <c r="J4332" s="98">
        <f t="shared" si="485"/>
        <v>98.407313368055554</v>
      </c>
      <c r="K4332" s="98">
        <v>0</v>
      </c>
      <c r="L4332" s="98">
        <f t="shared" si="486"/>
        <v>374.56798298934268</v>
      </c>
      <c r="M4332" s="98">
        <f t="shared" si="488"/>
        <v>276.36419841015055</v>
      </c>
      <c r="N4332" s="98">
        <v>4895.1585274251302</v>
      </c>
      <c r="O4332" s="98">
        <v>7171.6191666666664</v>
      </c>
      <c r="P4332" s="98">
        <v>395.57324074082902</v>
      </c>
      <c r="Q4332" s="98">
        <v>21.005257751486369</v>
      </c>
      <c r="R4332" s="98">
        <f t="shared" si="490"/>
        <v>14.900257391248521</v>
      </c>
      <c r="S4332" s="98">
        <f t="shared" si="487"/>
        <v>1260.315465089182</v>
      </c>
      <c r="T4332" s="101">
        <v>5.9942159478644159</v>
      </c>
    </row>
    <row r="4333" spans="2:20" x14ac:dyDescent="0.2">
      <c r="B4333" s="100">
        <v>43841.333333333336</v>
      </c>
      <c r="C4333" s="98">
        <v>5.4443124677134138</v>
      </c>
      <c r="D4333" s="98">
        <f t="shared" si="484"/>
        <v>9.7285015438217677</v>
      </c>
      <c r="E4333" s="98">
        <v>78.456944444444446</v>
      </c>
      <c r="F4333" s="98">
        <f t="shared" si="489"/>
        <v>99.579995411711479</v>
      </c>
      <c r="G4333" s="98">
        <v>43485.25277777778</v>
      </c>
      <c r="H4333" s="98">
        <v>20.694552951388889</v>
      </c>
      <c r="I4333" s="98">
        <v>9391.9575000000004</v>
      </c>
      <c r="J4333" s="98">
        <f t="shared" si="485"/>
        <v>57.76239149305556</v>
      </c>
      <c r="K4333" s="98">
        <v>0</v>
      </c>
      <c r="L4333" s="98">
        <f t="shared" si="486"/>
        <v>376.27459965262926</v>
      </c>
      <c r="M4333" s="98">
        <f t="shared" si="488"/>
        <v>282.3296843690502</v>
      </c>
      <c r="N4333" s="98">
        <v>5135.1243530273441</v>
      </c>
      <c r="O4333" s="98">
        <v>7178.2624999999998</v>
      </c>
      <c r="P4333" s="98">
        <v>395.89092592583762</v>
      </c>
      <c r="Q4333" s="98">
        <v>19.616326273208379</v>
      </c>
      <c r="R4333" s="98">
        <f t="shared" si="490"/>
        <v>14.962093963209135</v>
      </c>
      <c r="S4333" s="98">
        <f t="shared" si="487"/>
        <v>1176.9795763925028</v>
      </c>
      <c r="T4333" s="101">
        <v>6.2571782890843721</v>
      </c>
    </row>
    <row r="4334" spans="2:20" x14ac:dyDescent="0.2">
      <c r="B4334" s="100">
        <v>43841.375</v>
      </c>
      <c r="C4334" s="98">
        <v>6.6865306127321347</v>
      </c>
      <c r="D4334" s="98">
        <f t="shared" si="484"/>
        <v>9.6056336875413866</v>
      </c>
      <c r="E4334" s="98">
        <v>115.62333333333333</v>
      </c>
      <c r="F4334" s="98">
        <f t="shared" si="489"/>
        <v>100.76408105985962</v>
      </c>
      <c r="G4334" s="98">
        <v>50403.228983229928</v>
      </c>
      <c r="H4334" s="98">
        <v>26.430425347222222</v>
      </c>
      <c r="I4334" s="98">
        <v>10624.766111111112</v>
      </c>
      <c r="J4334" s="98">
        <f t="shared" si="485"/>
        <v>89.192907986111109</v>
      </c>
      <c r="K4334" s="98">
        <v>0</v>
      </c>
      <c r="L4334" s="98">
        <f t="shared" si="486"/>
        <v>373.61372035092779</v>
      </c>
      <c r="M4334" s="98">
        <f t="shared" si="488"/>
        <v>296.97978782374241</v>
      </c>
      <c r="N4334" s="98">
        <v>5822.5622924804684</v>
      </c>
      <c r="O4334" s="98">
        <v>7179.333333333333</v>
      </c>
      <c r="P4334" s="98">
        <v>395.98515873019068</v>
      </c>
      <c r="Q4334" s="98">
        <v>22.371438379262884</v>
      </c>
      <c r="R4334" s="98">
        <f t="shared" si="490"/>
        <v>15.894161474126728</v>
      </c>
      <c r="S4334" s="98">
        <f t="shared" si="487"/>
        <v>1342.286302755773</v>
      </c>
      <c r="T4334" s="101">
        <v>6.9980843325367701</v>
      </c>
    </row>
    <row r="4335" spans="2:20" x14ac:dyDescent="0.2">
      <c r="B4335" s="100">
        <v>43841.416666666664</v>
      </c>
      <c r="C4335" s="98">
        <v>9.061753393411637</v>
      </c>
      <c r="D4335" s="98">
        <f t="shared" si="484"/>
        <v>9.4547003214307441</v>
      </c>
      <c r="E4335" s="98">
        <v>99.773055555555558</v>
      </c>
      <c r="F4335" s="98">
        <f t="shared" si="489"/>
        <v>100.99755714010699</v>
      </c>
      <c r="G4335" s="98">
        <v>55550.958573927215</v>
      </c>
      <c r="H4335" s="98">
        <v>22.179730902777777</v>
      </c>
      <c r="I4335" s="98">
        <v>11874.763333333334</v>
      </c>
      <c r="J4335" s="98">
        <f t="shared" si="485"/>
        <v>77.593324652777781</v>
      </c>
      <c r="K4335" s="98">
        <v>0</v>
      </c>
      <c r="L4335" s="98">
        <f t="shared" si="486"/>
        <v>379.76300904155607</v>
      </c>
      <c r="M4335" s="98">
        <f t="shared" si="488"/>
        <v>312.34872714723701</v>
      </c>
      <c r="N4335" s="98">
        <v>7434.3117679850257</v>
      </c>
      <c r="O4335" s="98">
        <v>7182.4491666666663</v>
      </c>
      <c r="P4335" s="98">
        <v>395.99907407406306</v>
      </c>
      <c r="Q4335" s="98">
        <v>16.236065032506982</v>
      </c>
      <c r="R4335" s="98">
        <f t="shared" si="490"/>
        <v>16.570553940755101</v>
      </c>
      <c r="S4335" s="98">
        <f t="shared" si="487"/>
        <v>974.1639019504189</v>
      </c>
      <c r="T4335" s="101">
        <v>8.6745055799144843</v>
      </c>
    </row>
    <row r="4336" spans="2:20" x14ac:dyDescent="0.2">
      <c r="B4336" s="100">
        <v>43841.458333333336</v>
      </c>
      <c r="C4336" s="98">
        <v>11.520562651600274</v>
      </c>
      <c r="D4336" s="98">
        <f t="shared" si="484"/>
        <v>9.3921583935818678</v>
      </c>
      <c r="E4336" s="98">
        <v>79.574490740713145</v>
      </c>
      <c r="F4336" s="98">
        <f t="shared" si="489"/>
        <v>100.52735073578485</v>
      </c>
      <c r="G4336" s="98">
        <v>62182.289617481234</v>
      </c>
      <c r="H4336" s="98">
        <v>20.806510416666665</v>
      </c>
      <c r="I4336" s="98">
        <v>13103.876481481551</v>
      </c>
      <c r="J4336" s="98">
        <f t="shared" si="485"/>
        <v>58.767980324046476</v>
      </c>
      <c r="K4336" s="98">
        <v>0</v>
      </c>
      <c r="L4336" s="98">
        <f t="shared" si="486"/>
        <v>372.18495698242964</v>
      </c>
      <c r="M4336" s="98">
        <f t="shared" si="488"/>
        <v>327.40262955261733</v>
      </c>
      <c r="N4336" s="98">
        <v>9065.3924023437503</v>
      </c>
      <c r="O4336" s="98">
        <v>7186.2574999999997</v>
      </c>
      <c r="P4336" s="98">
        <v>396.13037037036486</v>
      </c>
      <c r="Q4336" s="98">
        <v>23.945413387935194</v>
      </c>
      <c r="R4336" s="98">
        <f t="shared" si="490"/>
        <v>17.568009560065942</v>
      </c>
      <c r="S4336" s="98">
        <f t="shared" si="487"/>
        <v>1436.7248032761115</v>
      </c>
      <c r="T4336" s="101">
        <v>11.177430819493797</v>
      </c>
    </row>
    <row r="4337" spans="2:20" x14ac:dyDescent="0.2">
      <c r="B4337" s="100">
        <v>43841.5</v>
      </c>
      <c r="C4337" s="98">
        <v>12.797030460451627</v>
      </c>
      <c r="D4337" s="98">
        <f t="shared" si="484"/>
        <v>9.3907090073643911</v>
      </c>
      <c r="E4337" s="98">
        <v>124.64990740742948</v>
      </c>
      <c r="F4337" s="98">
        <f t="shared" si="489"/>
        <v>101.06729286541723</v>
      </c>
      <c r="G4337" s="98">
        <v>67300.765984405545</v>
      </c>
      <c r="H4337" s="98">
        <v>20.789670138888887</v>
      </c>
      <c r="I4337" s="98">
        <v>14333.011111111111</v>
      </c>
      <c r="J4337" s="98">
        <f t="shared" si="485"/>
        <v>103.8602372685406</v>
      </c>
      <c r="K4337" s="98">
        <v>0</v>
      </c>
      <c r="L4337" s="98">
        <f t="shared" si="486"/>
        <v>376.02446220792416</v>
      </c>
      <c r="M4337" s="98">
        <f t="shared" si="488"/>
        <v>342.61218469092165</v>
      </c>
      <c r="N4337" s="98">
        <v>10047.389768066407</v>
      </c>
      <c r="O4337" s="98">
        <v>7207.9183333333331</v>
      </c>
      <c r="P4337" s="98">
        <v>395.99212962965169</v>
      </c>
      <c r="Q4337" s="98">
        <v>19.967667421727544</v>
      </c>
      <c r="R4337" s="98">
        <f t="shared" si="490"/>
        <v>18.39970056373782</v>
      </c>
      <c r="S4337" s="98">
        <f t="shared" si="487"/>
        <v>1198.0600453036527</v>
      </c>
      <c r="T4337" s="101">
        <v>12.90995160278295</v>
      </c>
    </row>
    <row r="4338" spans="2:20" x14ac:dyDescent="0.2">
      <c r="B4338" s="100">
        <v>43841.541666666664</v>
      </c>
      <c r="C4338" s="98">
        <v>13.128681214650472</v>
      </c>
      <c r="D4338" s="98">
        <f t="shared" si="484"/>
        <v>9.4124986654928335</v>
      </c>
      <c r="E4338" s="98">
        <v>79.664722222222224</v>
      </c>
      <c r="F4338" s="98">
        <f t="shared" si="489"/>
        <v>100.13148730986207</v>
      </c>
      <c r="G4338" s="98">
        <v>73437.810404040807</v>
      </c>
      <c r="H4338" s="98">
        <v>25.198936631944445</v>
      </c>
      <c r="I4338" s="98">
        <v>15563.631666666666</v>
      </c>
      <c r="J4338" s="98">
        <f t="shared" si="485"/>
        <v>54.465785590277775</v>
      </c>
      <c r="K4338" s="98">
        <v>0</v>
      </c>
      <c r="L4338" s="98">
        <f t="shared" si="486"/>
        <v>375.78411036599431</v>
      </c>
      <c r="M4338" s="98">
        <f t="shared" si="488"/>
        <v>358.27014328257172</v>
      </c>
      <c r="N4338" s="98">
        <v>10245.004375</v>
      </c>
      <c r="O4338" s="98">
        <v>7215.0258333333331</v>
      </c>
      <c r="P4338" s="98">
        <v>395.63361111111112</v>
      </c>
      <c r="Q4338" s="98">
        <v>19.849500745116835</v>
      </c>
      <c r="R4338" s="98">
        <f t="shared" si="490"/>
        <v>19.226475768384049</v>
      </c>
      <c r="S4338" s="98">
        <f t="shared" si="487"/>
        <v>1190.9700447070102</v>
      </c>
      <c r="T4338" s="101">
        <v>13.735705730680946</v>
      </c>
    </row>
    <row r="4339" spans="2:20" x14ac:dyDescent="0.2">
      <c r="B4339" s="100">
        <v>43841.583333333336</v>
      </c>
      <c r="C4339" s="98">
        <v>12.933693549474443</v>
      </c>
      <c r="D4339" s="98">
        <f t="shared" si="484"/>
        <v>9.4338419663569173</v>
      </c>
      <c r="E4339" s="98">
        <v>114.43222222222222</v>
      </c>
      <c r="F4339" s="98">
        <f t="shared" si="489"/>
        <v>100.63510723038991</v>
      </c>
      <c r="G4339" s="98">
        <v>79304.138388887543</v>
      </c>
      <c r="H4339" s="98">
        <v>23.61125217013889</v>
      </c>
      <c r="I4339" s="98">
        <v>16816.521055555342</v>
      </c>
      <c r="J4339" s="98">
        <f t="shared" si="485"/>
        <v>90.820970052083339</v>
      </c>
      <c r="K4339" s="98">
        <v>0</v>
      </c>
      <c r="L4339" s="98">
        <f t="shared" si="486"/>
        <v>378.68272842189504</v>
      </c>
      <c r="M4339" s="98">
        <f t="shared" si="488"/>
        <v>373.85359404827659</v>
      </c>
      <c r="N4339" s="98">
        <v>10056.322877604167</v>
      </c>
      <c r="O4339" s="98">
        <v>7206.2624999999998</v>
      </c>
      <c r="P4339" s="98">
        <v>395.53444444444443</v>
      </c>
      <c r="Q4339" s="98">
        <v>16.851716022549404</v>
      </c>
      <c r="R4339" s="98">
        <f t="shared" si="490"/>
        <v>19.928630602656941</v>
      </c>
      <c r="S4339" s="98">
        <f t="shared" si="487"/>
        <v>1011.1029613529643</v>
      </c>
      <c r="T4339" s="101">
        <v>13.665984076225399</v>
      </c>
    </row>
    <row r="4340" spans="2:20" x14ac:dyDescent="0.2">
      <c r="B4340" s="100">
        <v>43841.625</v>
      </c>
      <c r="C4340" s="98">
        <v>12.465014875907089</v>
      </c>
      <c r="D4340" s="98">
        <f t="shared" ref="D4340:D4403" si="491">AVERAGE(C4317:C4340)</f>
        <v>9.4523287175077844</v>
      </c>
      <c r="E4340" s="98">
        <v>75.148333333333326</v>
      </c>
      <c r="F4340" s="98">
        <f t="shared" si="489"/>
        <v>98.416442106932209</v>
      </c>
      <c r="G4340" s="98">
        <v>84784.641666666663</v>
      </c>
      <c r="H4340" s="98">
        <v>21.083430989583334</v>
      </c>
      <c r="I4340" s="98">
        <v>18048.012685185273</v>
      </c>
      <c r="J4340" s="98">
        <f t="shared" si="485"/>
        <v>54.064902343749992</v>
      </c>
      <c r="K4340" s="98">
        <v>0</v>
      </c>
      <c r="L4340" s="98">
        <f t="shared" si="486"/>
        <v>373.45578944803526</v>
      </c>
      <c r="M4340" s="98">
        <f t="shared" si="488"/>
        <v>375.4475818244016</v>
      </c>
      <c r="N4340" s="98">
        <v>9696.6815836588539</v>
      </c>
      <c r="O4340" s="98">
        <v>7187.4674999999997</v>
      </c>
      <c r="P4340" s="98">
        <v>395.88447530864016</v>
      </c>
      <c r="Q4340" s="98">
        <v>22.428685860604876</v>
      </c>
      <c r="R4340" s="98">
        <f t="shared" si="490"/>
        <v>20.313440408836367</v>
      </c>
      <c r="S4340" s="98">
        <f t="shared" si="487"/>
        <v>1345.7211516362925</v>
      </c>
      <c r="T4340" s="101">
        <v>13.214413139281096</v>
      </c>
    </row>
    <row r="4341" spans="2:20" x14ac:dyDescent="0.2">
      <c r="B4341" s="100">
        <v>43841.666666666664</v>
      </c>
      <c r="C4341" s="98">
        <v>12.290279243257311</v>
      </c>
      <c r="D4341" s="98">
        <f t="shared" si="491"/>
        <v>9.4762608907819885</v>
      </c>
      <c r="E4341" s="98">
        <v>114.2139814814594</v>
      </c>
      <c r="F4341" s="98">
        <f t="shared" si="489"/>
        <v>99.760647353844874</v>
      </c>
      <c r="G4341" s="98">
        <v>91383.115972222222</v>
      </c>
      <c r="H4341" s="98">
        <v>21.175162760416665</v>
      </c>
      <c r="I4341" s="98">
        <v>19276.749722222223</v>
      </c>
      <c r="J4341" s="98">
        <f t="shared" si="485"/>
        <v>93.03881872104273</v>
      </c>
      <c r="K4341" s="98">
        <v>0</v>
      </c>
      <c r="L4341" s="98">
        <f t="shared" si="486"/>
        <v>375.39611373648046</v>
      </c>
      <c r="M4341" s="98">
        <f t="shared" si="488"/>
        <v>375.58593527238753</v>
      </c>
      <c r="N4341" s="98">
        <v>9516.5715657552082</v>
      </c>
      <c r="O4341" s="98">
        <v>7184.0333333333338</v>
      </c>
      <c r="P4341" s="98">
        <v>395.77666666666664</v>
      </c>
      <c r="Q4341" s="98">
        <v>20.380552930186191</v>
      </c>
      <c r="R4341" s="98">
        <f t="shared" si="490"/>
        <v>20.16865177566531</v>
      </c>
      <c r="S4341" s="98">
        <f t="shared" si="487"/>
        <v>1222.8331758111715</v>
      </c>
      <c r="T4341" s="101">
        <v>12.909745365617434</v>
      </c>
    </row>
    <row r="4342" spans="2:20" x14ac:dyDescent="0.2">
      <c r="B4342" s="100">
        <v>43841.708333333336</v>
      </c>
      <c r="C4342" s="98">
        <v>12.063255198796073</v>
      </c>
      <c r="D4342" s="98">
        <f t="shared" si="491"/>
        <v>9.5048270947547753</v>
      </c>
      <c r="E4342" s="98">
        <v>100.73742063491709</v>
      </c>
      <c r="F4342" s="98">
        <f t="shared" si="489"/>
        <v>99.077391732151611</v>
      </c>
      <c r="G4342" s="98">
        <v>96525.569158877261</v>
      </c>
      <c r="H4342" s="98">
        <v>24.223491753472221</v>
      </c>
      <c r="I4342" s="98">
        <v>20508.454722222221</v>
      </c>
      <c r="J4342" s="98">
        <f t="shared" si="485"/>
        <v>76.513928881444869</v>
      </c>
      <c r="K4342" s="98">
        <v>0</v>
      </c>
      <c r="L4342" s="98">
        <f t="shared" si="486"/>
        <v>377.05903883566253</v>
      </c>
      <c r="M4342" s="98">
        <f t="shared" si="488"/>
        <v>375.63167231757342</v>
      </c>
      <c r="N4342" s="98">
        <v>9299.2822102864575</v>
      </c>
      <c r="O4342" s="98">
        <v>7183.9858333333332</v>
      </c>
      <c r="P4342" s="98">
        <v>395.81407407402992</v>
      </c>
      <c r="Q4342" s="98">
        <v>18.755035238367402</v>
      </c>
      <c r="R4342" s="98">
        <f t="shared" si="490"/>
        <v>20.115677076156675</v>
      </c>
      <c r="S4342" s="98">
        <f t="shared" si="487"/>
        <v>1125.3021143020442</v>
      </c>
      <c r="T4342" s="101">
        <v>12.494948264170024</v>
      </c>
    </row>
    <row r="4343" spans="2:20" x14ac:dyDescent="0.2">
      <c r="B4343" s="100">
        <v>43841.75</v>
      </c>
      <c r="C4343" s="98">
        <v>11.893259153809566</v>
      </c>
      <c r="D4343" s="98">
        <f t="shared" si="491"/>
        <v>9.5371063947908663</v>
      </c>
      <c r="E4343" s="98">
        <v>81.717685185174147</v>
      </c>
      <c r="F4343" s="98">
        <f t="shared" si="489"/>
        <v>99.209911022274596</v>
      </c>
      <c r="G4343" s="98">
        <v>103322.05944444444</v>
      </c>
      <c r="H4343" s="98">
        <v>25.513161892361111</v>
      </c>
      <c r="I4343" s="98">
        <v>21761.240013887087</v>
      </c>
      <c r="J4343" s="98">
        <f t="shared" si="485"/>
        <v>56.204523292813036</v>
      </c>
      <c r="K4343" s="98">
        <v>0</v>
      </c>
      <c r="L4343" s="98">
        <f t="shared" si="486"/>
        <v>376.97426667150523</v>
      </c>
      <c r="M4343" s="98">
        <f t="shared" si="488"/>
        <v>375.67070062749235</v>
      </c>
      <c r="N4343" s="98">
        <v>9199.1366927083327</v>
      </c>
      <c r="O4343" s="98">
        <v>7205.4324999999999</v>
      </c>
      <c r="P4343" s="98">
        <v>395.76527777777778</v>
      </c>
      <c r="Q4343" s="98">
        <v>18.791011106272538</v>
      </c>
      <c r="R4343" s="98">
        <f t="shared" si="490"/>
        <v>20.076293827966587</v>
      </c>
      <c r="S4343" s="98">
        <f t="shared" si="487"/>
        <v>1127.4606663763523</v>
      </c>
      <c r="T4343" s="101">
        <v>12.293743603435255</v>
      </c>
    </row>
    <row r="4344" spans="2:20" x14ac:dyDescent="0.2">
      <c r="B4344" s="100">
        <v>43841.791666666664</v>
      </c>
      <c r="C4344" s="98">
        <v>12.002099159514506</v>
      </c>
      <c r="D4344" s="98">
        <f t="shared" si="491"/>
        <v>9.5745309472224296</v>
      </c>
      <c r="E4344" s="98">
        <v>128.66611111111112</v>
      </c>
      <c r="F4344" s="98">
        <f t="shared" si="489"/>
        <v>99.905559170422734</v>
      </c>
      <c r="G4344" s="98">
        <v>108650.69444444444</v>
      </c>
      <c r="H4344" s="98">
        <v>21.316753472222221</v>
      </c>
      <c r="I4344" s="98">
        <v>22995.809391666924</v>
      </c>
      <c r="J4344" s="98">
        <f t="shared" si="485"/>
        <v>107.3493576388889</v>
      </c>
      <c r="K4344" s="98">
        <v>0</v>
      </c>
      <c r="L4344" s="98">
        <f t="shared" si="486"/>
        <v>376.67283719535919</v>
      </c>
      <c r="M4344" s="98">
        <f t="shared" si="488"/>
        <v>375.59304820862764</v>
      </c>
      <c r="N4344" s="98">
        <v>9268.0703767903651</v>
      </c>
      <c r="O4344" s="98">
        <v>7203.5633333333335</v>
      </c>
      <c r="P4344" s="98">
        <v>395.70268518519072</v>
      </c>
      <c r="Q4344" s="98">
        <v>19.029847989831534</v>
      </c>
      <c r="R4344" s="98">
        <f t="shared" si="490"/>
        <v>20.147688852283906</v>
      </c>
      <c r="S4344" s="98">
        <f t="shared" si="487"/>
        <v>1141.7908793898921</v>
      </c>
      <c r="T4344" s="101">
        <v>12.222928163774938</v>
      </c>
    </row>
    <row r="4345" spans="2:20" x14ac:dyDescent="0.2">
      <c r="B4345" s="100">
        <v>43841.833333333336</v>
      </c>
      <c r="C4345" s="98">
        <v>11.852292804188199</v>
      </c>
      <c r="D4345" s="98">
        <f t="shared" si="491"/>
        <v>9.5951223514102733</v>
      </c>
      <c r="E4345" s="98">
        <v>80.067166666669976</v>
      </c>
      <c r="F4345" s="98">
        <f t="shared" si="489"/>
        <v>99.067237819660519</v>
      </c>
      <c r="G4345" s="98">
        <v>114908.86831450131</v>
      </c>
      <c r="H4345" s="98">
        <v>21.264366319444445</v>
      </c>
      <c r="I4345" s="98">
        <v>24227.006944444445</v>
      </c>
      <c r="J4345" s="98">
        <f t="shared" si="485"/>
        <v>58.802800347225528</v>
      </c>
      <c r="K4345" s="98">
        <v>0</v>
      </c>
      <c r="L4345" s="98">
        <f t="shared" si="486"/>
        <v>372.95138322965801</v>
      </c>
      <c r="M4345" s="98">
        <f t="shared" si="488"/>
        <v>375.62983697817236</v>
      </c>
      <c r="N4345" s="98">
        <v>9230.3485457356765</v>
      </c>
      <c r="O4345" s="98">
        <v>7196.7025000000003</v>
      </c>
      <c r="P4345" s="98">
        <v>395.86177469136402</v>
      </c>
      <c r="Q4345" s="98">
        <v>22.910391461706023</v>
      </c>
      <c r="R4345" s="98">
        <f t="shared" si="490"/>
        <v>20.122903040559315</v>
      </c>
      <c r="S4345" s="98">
        <f t="shared" si="487"/>
        <v>1374.6234877023614</v>
      </c>
      <c r="T4345" s="101">
        <v>12.515438954422974</v>
      </c>
    </row>
    <row r="4346" spans="2:20" x14ac:dyDescent="0.2">
      <c r="B4346" s="100">
        <v>43841.875</v>
      </c>
      <c r="C4346" s="98">
        <v>11.004812525169562</v>
      </c>
      <c r="D4346" s="98">
        <f t="shared" si="491"/>
        <v>9.5917472647827804</v>
      </c>
      <c r="E4346" s="98">
        <v>115.28583333333333</v>
      </c>
      <c r="F4346" s="98">
        <f t="shared" si="489"/>
        <v>100.39554028879678</v>
      </c>
      <c r="G4346" s="98">
        <v>120793.65966666685</v>
      </c>
      <c r="H4346" s="98">
        <v>22.850401475694444</v>
      </c>
      <c r="I4346" s="98">
        <v>25456.772777777776</v>
      </c>
      <c r="J4346" s="98">
        <f t="shared" si="485"/>
        <v>92.435431857638889</v>
      </c>
      <c r="K4346" s="98">
        <v>0</v>
      </c>
      <c r="L4346" s="98">
        <f t="shared" si="486"/>
        <v>377.01147201164315</v>
      </c>
      <c r="M4346" s="98">
        <f t="shared" si="488"/>
        <v>375.67961066401949</v>
      </c>
      <c r="N4346" s="98">
        <v>8732.0441975911453</v>
      </c>
      <c r="O4346" s="98">
        <v>7201.7825000000003</v>
      </c>
      <c r="P4346" s="98">
        <v>395.14712962971794</v>
      </c>
      <c r="Q4346" s="98">
        <v>18.135657618074781</v>
      </c>
      <c r="R4346" s="98">
        <f t="shared" si="490"/>
        <v>20.062182209654171</v>
      </c>
      <c r="S4346" s="98">
        <f t="shared" si="487"/>
        <v>1088.1394570844868</v>
      </c>
      <c r="T4346" s="101">
        <v>11.902133103628746</v>
      </c>
    </row>
    <row r="4347" spans="2:20" x14ac:dyDescent="0.2">
      <c r="B4347" s="100">
        <v>43841.916666666664</v>
      </c>
      <c r="C4347" s="98">
        <v>10.41051120599111</v>
      </c>
      <c r="D4347" s="98">
        <f t="shared" si="491"/>
        <v>9.5818575713018301</v>
      </c>
      <c r="E4347" s="98">
        <v>76.275555555555556</v>
      </c>
      <c r="F4347" s="98">
        <f t="shared" si="489"/>
        <v>98.132862819661185</v>
      </c>
      <c r="G4347" s="98">
        <v>126327.47222222222</v>
      </c>
      <c r="H4347" s="98">
        <v>26.937076822916666</v>
      </c>
      <c r="I4347" s="98">
        <v>26708.50616666635</v>
      </c>
      <c r="J4347" s="98">
        <f t="shared" si="485"/>
        <v>49.33847873263889</v>
      </c>
      <c r="K4347" s="98">
        <v>0</v>
      </c>
      <c r="L4347" s="98">
        <f t="shared" si="486"/>
        <v>375.85905483112566</v>
      </c>
      <c r="M4347" s="98">
        <f t="shared" si="488"/>
        <v>375.71869702162661</v>
      </c>
      <c r="N4347" s="98">
        <v>8389.8713765462235</v>
      </c>
      <c r="O4347" s="98">
        <v>7191.9025000000001</v>
      </c>
      <c r="P4347" s="98">
        <v>395.20749999999998</v>
      </c>
      <c r="Q4347" s="98">
        <v>19.348445168874331</v>
      </c>
      <c r="R4347" s="98">
        <f t="shared" si="490"/>
        <v>20.021823989907087</v>
      </c>
      <c r="S4347" s="98">
        <f t="shared" si="487"/>
        <v>1160.9067101324599</v>
      </c>
      <c r="T4347" s="101">
        <v>11.290417743788826</v>
      </c>
    </row>
    <row r="4348" spans="2:20" x14ac:dyDescent="0.2">
      <c r="B4348" s="100">
        <v>43841.958333333336</v>
      </c>
      <c r="C4348" s="98">
        <v>9.9725574910211279</v>
      </c>
      <c r="D4348" s="98">
        <f t="shared" si="491"/>
        <v>9.5712734327951541</v>
      </c>
      <c r="E4348" s="98">
        <v>113.19680555555556</v>
      </c>
      <c r="F4348" s="98">
        <f t="shared" si="489"/>
        <v>99.393725088179735</v>
      </c>
      <c r="G4348" s="98">
        <v>132954.3531609191</v>
      </c>
      <c r="H4348" s="98">
        <v>21.27107204861111</v>
      </c>
      <c r="I4348" s="98">
        <v>27944.048796296567</v>
      </c>
      <c r="J4348" s="98">
        <f t="shared" si="485"/>
        <v>91.925733506944454</v>
      </c>
      <c r="K4348" s="98">
        <v>0</v>
      </c>
      <c r="L4348" s="98">
        <f t="shared" si="486"/>
        <v>374.98794599852948</v>
      </c>
      <c r="M4348" s="98">
        <f t="shared" si="488"/>
        <v>375.58284719693438</v>
      </c>
      <c r="N4348" s="98">
        <v>8083.2503287760419</v>
      </c>
      <c r="O4348" s="98">
        <v>7173.0158333333329</v>
      </c>
      <c r="P4348" s="98">
        <v>395.17790935675305</v>
      </c>
      <c r="Q4348" s="98">
        <v>20.189963358223547</v>
      </c>
      <c r="R4348" s="98">
        <f t="shared" si="490"/>
        <v>20.129492568661718</v>
      </c>
      <c r="S4348" s="98">
        <f t="shared" si="487"/>
        <v>1211.3978014934128</v>
      </c>
      <c r="T4348" s="101">
        <v>10.880316143541648</v>
      </c>
    </row>
    <row r="4349" spans="2:20" x14ac:dyDescent="0.2">
      <c r="B4349" s="100">
        <v>43842</v>
      </c>
      <c r="C4349" s="98">
        <v>9.7426839465565145</v>
      </c>
      <c r="D4349" s="98">
        <f t="shared" si="491"/>
        <v>9.5700549233441041</v>
      </c>
      <c r="E4349" s="98">
        <v>95.745121527777783</v>
      </c>
      <c r="F4349" s="98">
        <f t="shared" si="489"/>
        <v>98.732352837022333</v>
      </c>
      <c r="G4349" s="98">
        <v>138005.80853379317</v>
      </c>
      <c r="H4349" s="98">
        <v>21.32136501736111</v>
      </c>
      <c r="I4349" s="98">
        <v>29174.751944444444</v>
      </c>
      <c r="J4349" s="98">
        <f t="shared" si="485"/>
        <v>74.423756510416666</v>
      </c>
      <c r="K4349" s="98">
        <v>0</v>
      </c>
      <c r="L4349" s="98">
        <f t="shared" si="486"/>
        <v>371.95562172341266</v>
      </c>
      <c r="M4349" s="98">
        <f t="shared" si="488"/>
        <v>375.58086933457838</v>
      </c>
      <c r="N4349" s="98">
        <v>7945.889310302734</v>
      </c>
      <c r="O4349" s="98">
        <v>7175.5141666666668</v>
      </c>
      <c r="P4349" s="98">
        <v>395.40747685185323</v>
      </c>
      <c r="Q4349" s="98">
        <v>23.451855128440592</v>
      </c>
      <c r="R4349" s="98">
        <f t="shared" si="490"/>
        <v>20.100055224889029</v>
      </c>
      <c r="S4349" s="98">
        <f t="shared" si="487"/>
        <v>1407.1113077064356</v>
      </c>
      <c r="T4349" s="101">
        <v>10.613493913809458</v>
      </c>
    </row>
    <row r="4350" spans="2:20" x14ac:dyDescent="0.2">
      <c r="B4350" s="100">
        <v>43842.041666666664</v>
      </c>
      <c r="C4350" s="98">
        <v>8.941465303632949</v>
      </c>
      <c r="D4350" s="98">
        <f t="shared" si="491"/>
        <v>9.5713173744306204</v>
      </c>
      <c r="E4350" s="98">
        <v>81.415833333333339</v>
      </c>
      <c r="F4350" s="98">
        <f t="shared" si="489"/>
        <v>98.876565799985272</v>
      </c>
      <c r="G4350" s="98">
        <v>5323.0881720443567</v>
      </c>
      <c r="H4350" s="98">
        <v>21.450303819444443</v>
      </c>
      <c r="I4350" s="98">
        <v>939.52388888888891</v>
      </c>
      <c r="J4350" s="98">
        <f t="shared" si="485"/>
        <v>59.965529513888896</v>
      </c>
      <c r="K4350" s="98">
        <v>0</v>
      </c>
      <c r="L4350" s="98">
        <f t="shared" si="486"/>
        <v>378.54591600850944</v>
      </c>
      <c r="M4350" s="98">
        <f t="shared" si="488"/>
        <v>375.67066942503851</v>
      </c>
      <c r="N4350" s="98">
        <v>7313.3704211425784</v>
      </c>
      <c r="O4350" s="98">
        <v>7176.9558333333334</v>
      </c>
      <c r="P4350" s="98">
        <v>395.51611111111112</v>
      </c>
      <c r="Q4350" s="98">
        <v>16.970195102601686</v>
      </c>
      <c r="R4350" s="98">
        <f t="shared" si="490"/>
        <v>19.998854671465981</v>
      </c>
      <c r="S4350" s="98">
        <f t="shared" si="487"/>
        <v>1018.2117061561012</v>
      </c>
      <c r="T4350" s="101">
        <v>9.9316363176589633</v>
      </c>
    </row>
    <row r="4351" spans="2:20" x14ac:dyDescent="0.2">
      <c r="B4351" s="100">
        <v>43842.083333333336</v>
      </c>
      <c r="C4351" s="98">
        <v>7.5987213744057547</v>
      </c>
      <c r="D4351" s="98">
        <f t="shared" si="491"/>
        <v>9.5676806922646715</v>
      </c>
      <c r="E4351" s="98">
        <v>127.19240740736326</v>
      </c>
      <c r="F4351" s="98">
        <f t="shared" si="489"/>
        <v>99.423876756773552</v>
      </c>
      <c r="G4351" s="98">
        <v>8250.0838301716904</v>
      </c>
      <c r="H4351" s="98">
        <v>28.289767795138889</v>
      </c>
      <c r="I4351" s="98">
        <v>1923.1235951470005</v>
      </c>
      <c r="J4351" s="98">
        <f t="shared" si="485"/>
        <v>98.902639612224377</v>
      </c>
      <c r="K4351" s="98">
        <v>0</v>
      </c>
      <c r="L4351" s="98">
        <f t="shared" si="486"/>
        <v>375.19749772697691</v>
      </c>
      <c r="M4351" s="98">
        <f t="shared" si="488"/>
        <v>375.62215460468036</v>
      </c>
      <c r="N4351" s="98">
        <v>6457.8478568522132</v>
      </c>
      <c r="O4351" s="98">
        <v>7177.8874999999998</v>
      </c>
      <c r="P4351" s="98">
        <v>395.79595679011612</v>
      </c>
      <c r="Q4351" s="98">
        <v>20.598459063139227</v>
      </c>
      <c r="R4351" s="98">
        <f t="shared" si="490"/>
        <v>20.051923246967871</v>
      </c>
      <c r="S4351" s="98">
        <f t="shared" si="487"/>
        <v>1235.9075437883537</v>
      </c>
      <c r="T4351" s="101">
        <v>8.7235647063069983</v>
      </c>
    </row>
    <row r="4352" spans="2:20" x14ac:dyDescent="0.2">
      <c r="B4352" s="100">
        <v>43842.125</v>
      </c>
      <c r="C4352" s="98">
        <v>6.7249579440222842</v>
      </c>
      <c r="D4352" s="98">
        <f t="shared" si="491"/>
        <v>9.5772470025326193</v>
      </c>
      <c r="E4352" s="98">
        <v>81.168194444444438</v>
      </c>
      <c r="F4352" s="98">
        <f t="shared" si="489"/>
        <v>98.904168037637987</v>
      </c>
      <c r="G4352" s="98">
        <v>14493.819444444445</v>
      </c>
      <c r="H4352" s="98">
        <v>21.261664496527779</v>
      </c>
      <c r="I4352" s="98">
        <v>3161.0257018519733</v>
      </c>
      <c r="J4352" s="98">
        <f t="shared" si="485"/>
        <v>59.90652994791666</v>
      </c>
      <c r="K4352" s="98">
        <v>0</v>
      </c>
      <c r="L4352" s="98">
        <f t="shared" si="486"/>
        <v>376.30567341995129</v>
      </c>
      <c r="M4352" s="98">
        <f t="shared" si="488"/>
        <v>375.56918940085058</v>
      </c>
      <c r="N4352" s="98">
        <v>5790.7717683919273</v>
      </c>
      <c r="O4352" s="98">
        <v>7182.0749999999998</v>
      </c>
      <c r="P4352" s="98">
        <v>395.59194444444444</v>
      </c>
      <c r="Q4352" s="98">
        <v>19.286271024493164</v>
      </c>
      <c r="R4352" s="98">
        <f t="shared" si="490"/>
        <v>20.100291895469528</v>
      </c>
      <c r="S4352" s="98">
        <f t="shared" si="487"/>
        <v>1157.1762614695899</v>
      </c>
      <c r="T4352" s="101">
        <v>7.7148634257573736</v>
      </c>
    </row>
    <row r="4353" spans="2:20" x14ac:dyDescent="0.2">
      <c r="B4353" s="100">
        <v>43842.166666666664</v>
      </c>
      <c r="C4353" s="98">
        <v>5.9100477870305381</v>
      </c>
      <c r="D4353" s="98">
        <f t="shared" si="491"/>
        <v>9.5809388407176339</v>
      </c>
      <c r="E4353" s="98">
        <v>116.00861111111111</v>
      </c>
      <c r="F4353" s="98">
        <f t="shared" si="489"/>
        <v>100.22283701911947</v>
      </c>
      <c r="G4353" s="98">
        <v>20369.611064815479</v>
      </c>
      <c r="H4353" s="98">
        <v>21.159429253472222</v>
      </c>
      <c r="I4353" s="98">
        <v>4392.2794444444444</v>
      </c>
      <c r="J4353" s="98">
        <f t="shared" si="485"/>
        <v>94.849181857638882</v>
      </c>
      <c r="K4353" s="98">
        <v>0</v>
      </c>
      <c r="L4353" s="98">
        <f t="shared" si="486"/>
        <v>371.84760699170846</v>
      </c>
      <c r="M4353" s="98">
        <f t="shared" si="488"/>
        <v>375.54920565655812</v>
      </c>
      <c r="N4353" s="98">
        <v>5338.5980196126302</v>
      </c>
      <c r="O4353" s="98">
        <v>7170.62</v>
      </c>
      <c r="P4353" s="98">
        <v>395.25058641975124</v>
      </c>
      <c r="Q4353" s="98">
        <v>23.402979428042762</v>
      </c>
      <c r="R4353" s="98">
        <f t="shared" si="490"/>
        <v>20.092070907251621</v>
      </c>
      <c r="S4353" s="98">
        <f t="shared" si="487"/>
        <v>1404.1787656825657</v>
      </c>
      <c r="T4353" s="101">
        <v>6.8111046747264723</v>
      </c>
    </row>
    <row r="4354" spans="2:20" x14ac:dyDescent="0.2">
      <c r="B4354" s="100">
        <v>43842.208333333336</v>
      </c>
      <c r="C4354" s="98">
        <v>5.4321608016513183</v>
      </c>
      <c r="D4354" s="98">
        <f t="shared" si="491"/>
        <v>9.586505643000713</v>
      </c>
      <c r="E4354" s="98">
        <v>62.462499999999999</v>
      </c>
      <c r="F4354" s="98">
        <f t="shared" si="489"/>
        <v>97.606297667267611</v>
      </c>
      <c r="G4354" s="98">
        <v>25673.427777777779</v>
      </c>
      <c r="H4354" s="98">
        <v>21.134711371527779</v>
      </c>
      <c r="I4354" s="98">
        <v>5622.4988888888893</v>
      </c>
      <c r="J4354" s="98">
        <f t="shared" si="485"/>
        <v>41.32778862847222</v>
      </c>
      <c r="K4354" s="98">
        <v>0</v>
      </c>
      <c r="L4354" s="98">
        <f t="shared" si="486"/>
        <v>378.61137992575664</v>
      </c>
      <c r="M4354" s="98">
        <f t="shared" si="488"/>
        <v>375.63399448074148</v>
      </c>
      <c r="N4354" s="98">
        <v>4973.9476379394528</v>
      </c>
      <c r="O4354" s="98">
        <v>7174.0683333333336</v>
      </c>
      <c r="P4354" s="98">
        <v>395.63108024691542</v>
      </c>
      <c r="Q4354" s="98">
        <v>17.019700321158808</v>
      </c>
      <c r="R4354" s="98">
        <f t="shared" si="490"/>
        <v>20.012153482245349</v>
      </c>
      <c r="S4354" s="98">
        <f t="shared" si="487"/>
        <v>1021.1820192695285</v>
      </c>
      <c r="T4354" s="101">
        <v>6.3050079643560784</v>
      </c>
    </row>
    <row r="4355" spans="2:20" x14ac:dyDescent="0.2">
      <c r="B4355" s="100">
        <v>43842.25</v>
      </c>
      <c r="C4355" s="98">
        <v>5.1062986688264127</v>
      </c>
      <c r="D4355" s="98">
        <f t="shared" si="491"/>
        <v>9.5880721016014263</v>
      </c>
      <c r="E4355" s="98">
        <v>115.46055555555556</v>
      </c>
      <c r="F4355" s="98">
        <f t="shared" si="489"/>
        <v>99.005583932701555</v>
      </c>
      <c r="G4355" s="98">
        <v>31899.543869728514</v>
      </c>
      <c r="H4355" s="98">
        <v>28.031271701388889</v>
      </c>
      <c r="I4355" s="98">
        <v>6868.0651883784267</v>
      </c>
      <c r="J4355" s="98">
        <f t="shared" si="485"/>
        <v>87.42928385416667</v>
      </c>
      <c r="K4355" s="98">
        <v>0</v>
      </c>
      <c r="L4355" s="98">
        <f t="shared" si="486"/>
        <v>374.0487792760527</v>
      </c>
      <c r="M4355" s="98">
        <f t="shared" si="488"/>
        <v>375.5739977934611</v>
      </c>
      <c r="N4355" s="98">
        <v>4892.7715580240883</v>
      </c>
      <c r="O4355" s="98">
        <v>7176.5974999999999</v>
      </c>
      <c r="P4355" s="98">
        <v>395.41287037038143</v>
      </c>
      <c r="Q4355" s="98">
        <v>21.36409109432871</v>
      </c>
      <c r="R4355" s="98">
        <f t="shared" si="490"/>
        <v>20.079438621172489</v>
      </c>
      <c r="S4355" s="98">
        <f t="shared" si="487"/>
        <v>1281.8454656597225</v>
      </c>
      <c r="T4355" s="101">
        <v>5.9994253545304588</v>
      </c>
    </row>
    <row r="4356" spans="2:20" x14ac:dyDescent="0.2">
      <c r="B4356" s="100">
        <v>43842.291666666664</v>
      </c>
      <c r="C4356" s="98">
        <v>5.0233223128110529</v>
      </c>
      <c r="D4356" s="98">
        <f t="shared" si="491"/>
        <v>9.5835960061093921</v>
      </c>
      <c r="E4356" s="98">
        <v>101.57397435897754</v>
      </c>
      <c r="F4356" s="98">
        <f t="shared" si="489"/>
        <v>98.271281938399696</v>
      </c>
      <c r="G4356" s="98">
        <v>37095.208024687236</v>
      </c>
      <c r="H4356" s="98">
        <v>21.063340928819443</v>
      </c>
      <c r="I4356" s="98">
        <v>8109.052205555422</v>
      </c>
      <c r="J4356" s="98">
        <f t="shared" si="485"/>
        <v>80.510633430158094</v>
      </c>
      <c r="K4356" s="98">
        <v>0</v>
      </c>
      <c r="L4356" s="98">
        <f t="shared" si="486"/>
        <v>375.82809119457801</v>
      </c>
      <c r="M4356" s="98">
        <f t="shared" si="488"/>
        <v>375.62650230201263</v>
      </c>
      <c r="N4356" s="98">
        <v>4805.4832849121094</v>
      </c>
      <c r="O4356" s="98">
        <v>7195.3924999999999</v>
      </c>
      <c r="P4356" s="98">
        <v>395.84694444444443</v>
      </c>
      <c r="Q4356" s="98">
        <v>20.018853249866449</v>
      </c>
      <c r="R4356" s="98">
        <f t="shared" si="490"/>
        <v>20.038338433604991</v>
      </c>
      <c r="S4356" s="98">
        <f t="shared" si="487"/>
        <v>1201.1311949919871</v>
      </c>
      <c r="T4356" s="101">
        <v>5.9411260987379739</v>
      </c>
    </row>
    <row r="4357" spans="2:20" x14ac:dyDescent="0.2">
      <c r="B4357" s="100">
        <v>43842.333333333336</v>
      </c>
      <c r="C4357" s="98">
        <v>5.3241473058553597</v>
      </c>
      <c r="D4357" s="98">
        <f t="shared" si="491"/>
        <v>9.5785891243653047</v>
      </c>
      <c r="E4357" s="98">
        <v>82.748111111091248</v>
      </c>
      <c r="F4357" s="98">
        <f t="shared" si="489"/>
        <v>98.450080549509991</v>
      </c>
      <c r="G4357" s="98">
        <v>44106.564937108487</v>
      </c>
      <c r="H4357" s="98">
        <v>21.155512152777778</v>
      </c>
      <c r="I4357" s="98">
        <v>9339.1244444444437</v>
      </c>
      <c r="J4357" s="98">
        <f t="shared" si="485"/>
        <v>61.592598958313474</v>
      </c>
      <c r="K4357" s="98">
        <v>0</v>
      </c>
      <c r="L4357" s="98">
        <f t="shared" si="486"/>
        <v>373.37884349970159</v>
      </c>
      <c r="M4357" s="98">
        <f t="shared" si="488"/>
        <v>375.50584579564065</v>
      </c>
      <c r="N4357" s="98">
        <v>5048.0169612630207</v>
      </c>
      <c r="O4357" s="98">
        <v>7198.6575000000003</v>
      </c>
      <c r="P4357" s="98">
        <v>395.65944444444443</v>
      </c>
      <c r="Q4357" s="98">
        <v>22.280600944742844</v>
      </c>
      <c r="R4357" s="98">
        <f t="shared" si="490"/>
        <v>20.149349878252259</v>
      </c>
      <c r="S4357" s="98">
        <f t="shared" si="487"/>
        <v>1336.8360566845706</v>
      </c>
      <c r="T4357" s="101">
        <v>6.0552395723379675</v>
      </c>
    </row>
    <row r="4358" spans="2:20" x14ac:dyDescent="0.2">
      <c r="B4358" s="100">
        <v>43842.375</v>
      </c>
      <c r="C4358" s="98">
        <v>6.4981290536860215</v>
      </c>
      <c r="D4358" s="98">
        <f t="shared" si="491"/>
        <v>9.5707390594050512</v>
      </c>
      <c r="E4358" s="98">
        <v>135.84763888888889</v>
      </c>
      <c r="F4358" s="98">
        <f t="shared" si="489"/>
        <v>99.292759947658155</v>
      </c>
      <c r="G4358" s="98">
        <v>49621.085566448768</v>
      </c>
      <c r="H4358" s="98">
        <v>20.996788194444445</v>
      </c>
      <c r="I4358" s="98">
        <v>10568.600277777778</v>
      </c>
      <c r="J4358" s="98">
        <f t="shared" ref="J4358:J4420" si="492">E4358-H4358</f>
        <v>114.85085069444445</v>
      </c>
      <c r="K4358" s="98">
        <v>0</v>
      </c>
      <c r="L4358" s="98">
        <f t="shared" ref="L4358:L4420" si="493">P4358-Q4358</f>
        <v>378.92805026226989</v>
      </c>
      <c r="M4358" s="98">
        <f t="shared" si="488"/>
        <v>375.7272762086132</v>
      </c>
      <c r="N4358" s="98">
        <v>5707.1725052897136</v>
      </c>
      <c r="O4358" s="98">
        <v>7198.8549999999996</v>
      </c>
      <c r="P4358" s="98">
        <v>395.59030092592457</v>
      </c>
      <c r="Q4358" s="98">
        <v>16.662250663654671</v>
      </c>
      <c r="R4358" s="98">
        <f t="shared" si="490"/>
        <v>19.911467056768586</v>
      </c>
      <c r="S4358" s="98">
        <f t="shared" ref="S4358:S4420" si="494">Q4358*60</f>
        <v>999.73503981928025</v>
      </c>
      <c r="T4358" s="101">
        <v>6.8255601342516536</v>
      </c>
    </row>
    <row r="4359" spans="2:20" x14ac:dyDescent="0.2">
      <c r="B4359" s="100">
        <v>43842.416666666664</v>
      </c>
      <c r="C4359" s="98">
        <v>8.9292687955212831</v>
      </c>
      <c r="D4359" s="98">
        <f t="shared" si="491"/>
        <v>9.5652188678262853</v>
      </c>
      <c r="E4359" s="98">
        <v>81.546388888888885</v>
      </c>
      <c r="F4359" s="98">
        <f t="shared" si="489"/>
        <v>98.533315503213714</v>
      </c>
      <c r="G4359" s="98">
        <v>56014.197119345132</v>
      </c>
      <c r="H4359" s="98">
        <v>27.509157986111113</v>
      </c>
      <c r="I4359" s="98">
        <v>11810.129173126023</v>
      </c>
      <c r="J4359" s="98">
        <f t="shared" si="492"/>
        <v>54.037230902777772</v>
      </c>
      <c r="K4359" s="98">
        <v>0</v>
      </c>
      <c r="L4359" s="98">
        <f t="shared" si="493"/>
        <v>375.70154556368374</v>
      </c>
      <c r="M4359" s="98">
        <f t="shared" si="488"/>
        <v>375.55804856370173</v>
      </c>
      <c r="N4359" s="98">
        <v>7293.0447741699218</v>
      </c>
      <c r="O4359" s="98">
        <v>7200.7558333333336</v>
      </c>
      <c r="P4359" s="98">
        <v>395.46046296291883</v>
      </c>
      <c r="Q4359" s="98">
        <v>19.75891739923507</v>
      </c>
      <c r="R4359" s="98">
        <f t="shared" si="490"/>
        <v>20.058252572048925</v>
      </c>
      <c r="S4359" s="98">
        <f t="shared" si="494"/>
        <v>1185.5350439541041</v>
      </c>
      <c r="T4359" s="101">
        <v>8.5686930294831587</v>
      </c>
    </row>
    <row r="4360" spans="2:20" x14ac:dyDescent="0.2">
      <c r="B4360" s="100">
        <v>43842.458333333336</v>
      </c>
      <c r="C4360" s="98">
        <v>11.713079745697129</v>
      </c>
      <c r="D4360" s="98">
        <f t="shared" si="491"/>
        <v>9.5732404134136555</v>
      </c>
      <c r="E4360" s="98">
        <v>111.81277777777778</v>
      </c>
      <c r="F4360" s="98">
        <f t="shared" si="489"/>
        <v>99.876577463091394</v>
      </c>
      <c r="G4360" s="98">
        <v>61755.577074074361</v>
      </c>
      <c r="H4360" s="98">
        <v>20.789458550347224</v>
      </c>
      <c r="I4360" s="98">
        <v>13052.558983333372</v>
      </c>
      <c r="J4360" s="98">
        <f t="shared" si="492"/>
        <v>91.023319227430562</v>
      </c>
      <c r="K4360" s="98">
        <v>0</v>
      </c>
      <c r="L4360" s="98">
        <f t="shared" si="493"/>
        <v>373.45078592862933</v>
      </c>
      <c r="M4360" s="98">
        <f t="shared" si="488"/>
        <v>375.61079143646003</v>
      </c>
      <c r="N4360" s="98">
        <v>8971.4675284830737</v>
      </c>
      <c r="O4360" s="98">
        <v>7207.5074999999997</v>
      </c>
      <c r="P4360" s="98">
        <v>395.57634920633501</v>
      </c>
      <c r="Q4360" s="98">
        <v>22.125563277705677</v>
      </c>
      <c r="R4360" s="98">
        <f t="shared" si="490"/>
        <v>19.982425484122693</v>
      </c>
      <c r="S4360" s="98">
        <f t="shared" si="494"/>
        <v>1327.5337966623406</v>
      </c>
      <c r="T4360" s="101">
        <v>10.930100411574045</v>
      </c>
    </row>
    <row r="4361" spans="2:20" x14ac:dyDescent="0.2">
      <c r="B4361" s="100">
        <v>43842.5</v>
      </c>
      <c r="C4361" s="98">
        <v>13.083665939172109</v>
      </c>
      <c r="D4361" s="98">
        <f t="shared" si="491"/>
        <v>9.5851835583603435</v>
      </c>
      <c r="E4361" s="98">
        <v>71.278333333333336</v>
      </c>
      <c r="F4361" s="98">
        <f t="shared" si="489"/>
        <v>97.652761876670709</v>
      </c>
      <c r="G4361" s="98">
        <v>67094.297222222216</v>
      </c>
      <c r="H4361" s="98">
        <v>20.804101562500001</v>
      </c>
      <c r="I4361" s="98">
        <v>14281.491944444444</v>
      </c>
      <c r="J4361" s="98">
        <f t="shared" si="492"/>
        <v>50.474231770833335</v>
      </c>
      <c r="K4361" s="98">
        <v>0</v>
      </c>
      <c r="L4361" s="98">
        <f t="shared" si="493"/>
        <v>376.81743399718272</v>
      </c>
      <c r="M4361" s="98">
        <f t="shared" si="488"/>
        <v>375.64383192767917</v>
      </c>
      <c r="N4361" s="98">
        <v>10125.075756022135</v>
      </c>
      <c r="O4361" s="98">
        <v>7194.5433333333331</v>
      </c>
      <c r="P4361" s="98">
        <v>395.39388888888891</v>
      </c>
      <c r="Q4361" s="98">
        <v>18.57645489170617</v>
      </c>
      <c r="R4361" s="98">
        <f t="shared" si="490"/>
        <v>19.924458295371803</v>
      </c>
      <c r="S4361" s="98">
        <f t="shared" si="494"/>
        <v>1114.5872935023701</v>
      </c>
      <c r="T4361" s="101">
        <v>12.972273284910674</v>
      </c>
    </row>
    <row r="4362" spans="2:20" x14ac:dyDescent="0.2">
      <c r="B4362" s="100">
        <v>43842.541666666664</v>
      </c>
      <c r="C4362" s="98">
        <v>13.549528659006787</v>
      </c>
      <c r="D4362" s="98">
        <f t="shared" si="491"/>
        <v>9.6027188685418547</v>
      </c>
      <c r="E4362" s="98">
        <v>109.87824074072971</v>
      </c>
      <c r="F4362" s="98">
        <f t="shared" si="489"/>
        <v>98.911658481608526</v>
      </c>
      <c r="G4362" s="98">
        <v>73506.647863245016</v>
      </c>
      <c r="H4362" s="98">
        <v>20.723361545138889</v>
      </c>
      <c r="I4362" s="98">
        <v>15509.702499999999</v>
      </c>
      <c r="J4362" s="98">
        <f t="shared" si="492"/>
        <v>89.154879195590823</v>
      </c>
      <c r="K4362" s="98">
        <v>0</v>
      </c>
      <c r="L4362" s="98">
        <f t="shared" si="493"/>
        <v>375.3512753558407</v>
      </c>
      <c r="M4362" s="98">
        <f t="shared" si="488"/>
        <v>375.62579713558944</v>
      </c>
      <c r="N4362" s="98">
        <v>10520.23273030599</v>
      </c>
      <c r="O4362" s="98">
        <v>7198.6049999999996</v>
      </c>
      <c r="P4362" s="98">
        <v>395.60398148146766</v>
      </c>
      <c r="Q4362" s="98">
        <v>20.252706125626961</v>
      </c>
      <c r="R4362" s="98">
        <f t="shared" si="490"/>
        <v>19.941258519559728</v>
      </c>
      <c r="S4362" s="98">
        <f t="shared" si="494"/>
        <v>1215.1623675376177</v>
      </c>
      <c r="T4362" s="101">
        <v>13.956610209863866</v>
      </c>
    </row>
    <row r="4363" spans="2:20" x14ac:dyDescent="0.2">
      <c r="B4363" s="100">
        <v>43842.583333333336</v>
      </c>
      <c r="C4363" s="98">
        <v>13.455823180169746</v>
      </c>
      <c r="D4363" s="98">
        <f t="shared" si="491"/>
        <v>9.6244742698208281</v>
      </c>
      <c r="E4363" s="98">
        <v>62.884074074096148</v>
      </c>
      <c r="F4363" s="98">
        <f t="shared" si="489"/>
        <v>96.763818975436621</v>
      </c>
      <c r="G4363" s="98">
        <v>78254.412405609954</v>
      </c>
      <c r="H4363" s="98">
        <v>27.700629340277779</v>
      </c>
      <c r="I4363" s="98">
        <v>16749.148055555557</v>
      </c>
      <c r="J4363" s="98">
        <f t="shared" si="492"/>
        <v>35.183444733818369</v>
      </c>
      <c r="K4363" s="98">
        <v>0</v>
      </c>
      <c r="L4363" s="98">
        <f t="shared" si="493"/>
        <v>378.40200863616337</v>
      </c>
      <c r="M4363" s="98">
        <f t="shared" si="488"/>
        <v>375.61410047785057</v>
      </c>
      <c r="N4363" s="98">
        <v>10403.631373697917</v>
      </c>
      <c r="O4363" s="98">
        <v>7192.9466666666667</v>
      </c>
      <c r="P4363" s="98">
        <v>395.85509259263677</v>
      </c>
      <c r="Q4363" s="98">
        <v>17.453083956473403</v>
      </c>
      <c r="R4363" s="98">
        <f t="shared" si="490"/>
        <v>19.966315516806556</v>
      </c>
      <c r="S4363" s="98">
        <f t="shared" si="494"/>
        <v>1047.1850373884042</v>
      </c>
      <c r="T4363" s="101">
        <v>14.09710884498484</v>
      </c>
    </row>
    <row r="4364" spans="2:20" x14ac:dyDescent="0.2">
      <c r="B4364" s="100">
        <v>43842.625</v>
      </c>
      <c r="C4364" s="98">
        <v>12.964884187968241</v>
      </c>
      <c r="D4364" s="98">
        <f t="shared" si="491"/>
        <v>9.6453021578233749</v>
      </c>
      <c r="E4364" s="98">
        <v>114.04138888888889</v>
      </c>
      <c r="F4364" s="98">
        <f t="shared" si="489"/>
        <v>98.384362956918096</v>
      </c>
      <c r="G4364" s="98">
        <v>83751.274999999994</v>
      </c>
      <c r="H4364" s="98">
        <v>20.899023437499999</v>
      </c>
      <c r="I4364" s="98">
        <v>17995.936992592797</v>
      </c>
      <c r="J4364" s="98">
        <f t="shared" si="492"/>
        <v>93.142365451388883</v>
      </c>
      <c r="K4364" s="98">
        <v>0</v>
      </c>
      <c r="L4364" s="98">
        <f t="shared" si="493"/>
        <v>372.29635416844542</v>
      </c>
      <c r="M4364" s="98">
        <f t="shared" si="488"/>
        <v>375.56579067453436</v>
      </c>
      <c r="N4364" s="98">
        <v>9993.8630818684887</v>
      </c>
      <c r="O4364" s="98">
        <v>7187.9666666666662</v>
      </c>
      <c r="P4364" s="98">
        <v>395.73731481480928</v>
      </c>
      <c r="Q4364" s="98">
        <v>23.440960646363866</v>
      </c>
      <c r="R4364" s="98">
        <f t="shared" si="490"/>
        <v>20.008493632879851</v>
      </c>
      <c r="S4364" s="98">
        <f t="shared" si="494"/>
        <v>1406.457638781832</v>
      </c>
      <c r="T4364" s="101">
        <v>13.70944457133611</v>
      </c>
    </row>
    <row r="4365" spans="2:20" x14ac:dyDescent="0.2">
      <c r="B4365" s="100">
        <v>43842.666666666664</v>
      </c>
      <c r="C4365" s="98">
        <v>12.574328491953201</v>
      </c>
      <c r="D4365" s="98">
        <f t="shared" si="491"/>
        <v>9.6571375431857032</v>
      </c>
      <c r="E4365" s="98">
        <v>90.906820987686515</v>
      </c>
      <c r="F4365" s="98">
        <f t="shared" si="489"/>
        <v>97.413231269677553</v>
      </c>
      <c r="G4365" s="98">
        <v>89004.919977554746</v>
      </c>
      <c r="H4365" s="98">
        <v>20.966856553819444</v>
      </c>
      <c r="I4365" s="98">
        <v>19226.001111111113</v>
      </c>
      <c r="J4365" s="98">
        <f t="shared" si="492"/>
        <v>69.939964433867075</v>
      </c>
      <c r="K4365" s="98">
        <v>0</v>
      </c>
      <c r="L4365" s="98">
        <f t="shared" si="493"/>
        <v>376.52969051137671</v>
      </c>
      <c r="M4365" s="98">
        <f t="shared" si="488"/>
        <v>375.61302304015516</v>
      </c>
      <c r="N4365" s="98">
        <v>9628.6882511393233</v>
      </c>
      <c r="O4365" s="98">
        <v>7197.95</v>
      </c>
      <c r="P4365" s="98">
        <v>395.60388888888889</v>
      </c>
      <c r="Q4365" s="98">
        <v>19.074198377512189</v>
      </c>
      <c r="R4365" s="98">
        <f t="shared" si="490"/>
        <v>19.954062193185099</v>
      </c>
      <c r="S4365" s="98">
        <f t="shared" si="494"/>
        <v>1144.4519026507314</v>
      </c>
      <c r="T4365" s="101">
        <v>13.132285221202377</v>
      </c>
    </row>
    <row r="4366" spans="2:20" x14ac:dyDescent="0.2">
      <c r="B4366" s="100">
        <v>43842.708333333336</v>
      </c>
      <c r="C4366" s="98">
        <v>12.154723084178597</v>
      </c>
      <c r="D4366" s="98">
        <f t="shared" si="491"/>
        <v>9.6609487050766401</v>
      </c>
      <c r="E4366" s="98">
        <v>101.48314814812608</v>
      </c>
      <c r="F4366" s="98">
        <f t="shared" si="489"/>
        <v>97.444303249394594</v>
      </c>
      <c r="G4366" s="98">
        <v>95793.377380953098</v>
      </c>
      <c r="H4366" s="98">
        <v>20.921831597222223</v>
      </c>
      <c r="I4366" s="98">
        <v>20454.772499999999</v>
      </c>
      <c r="J4366" s="98">
        <f t="shared" si="492"/>
        <v>80.561316550903854</v>
      </c>
      <c r="K4366" s="98">
        <v>0</v>
      </c>
      <c r="L4366" s="98">
        <f t="shared" si="493"/>
        <v>375.97634422037129</v>
      </c>
      <c r="M4366" s="98">
        <f t="shared" si="488"/>
        <v>375.56791076451799</v>
      </c>
      <c r="N4366" s="98">
        <v>9396.4620581054696</v>
      </c>
      <c r="O4366" s="98">
        <v>7209.03</v>
      </c>
      <c r="P4366" s="98">
        <v>395.82138888888886</v>
      </c>
      <c r="Q4366" s="98">
        <v>19.845044668517591</v>
      </c>
      <c r="R4366" s="98">
        <f t="shared" si="490"/>
        <v>19.999479252774691</v>
      </c>
      <c r="S4366" s="98">
        <f t="shared" si="494"/>
        <v>1190.7026801110555</v>
      </c>
      <c r="T4366" s="101">
        <v>12.675180576006339</v>
      </c>
    </row>
    <row r="4367" spans="2:20" x14ac:dyDescent="0.2">
      <c r="B4367" s="100">
        <v>43842.75</v>
      </c>
      <c r="C4367" s="98">
        <v>12.047880091065307</v>
      </c>
      <c r="D4367" s="98">
        <f t="shared" si="491"/>
        <v>9.6673912441289627</v>
      </c>
      <c r="E4367" s="98">
        <v>108.58861111111111</v>
      </c>
      <c r="F4367" s="98">
        <f t="shared" si="489"/>
        <v>98.563925162975309</v>
      </c>
      <c r="G4367" s="98">
        <v>100896.43880555562</v>
      </c>
      <c r="H4367" s="98">
        <v>27.872764756944445</v>
      </c>
      <c r="I4367" s="98">
        <v>21691.12638888889</v>
      </c>
      <c r="J4367" s="98">
        <f t="shared" si="492"/>
        <v>80.715846354166658</v>
      </c>
      <c r="K4367" s="98">
        <v>0</v>
      </c>
      <c r="L4367" s="98">
        <f t="shared" si="493"/>
        <v>377.79476314766544</v>
      </c>
      <c r="M4367" s="98">
        <f t="shared" si="488"/>
        <v>375.60209811769136</v>
      </c>
      <c r="N4367" s="98">
        <v>9394.834561360678</v>
      </c>
      <c r="O4367" s="98">
        <v>7209.4266666666663</v>
      </c>
      <c r="P4367" s="98">
        <v>395.46055555555557</v>
      </c>
      <c r="Q4367" s="98">
        <v>17.665792407890162</v>
      </c>
      <c r="R4367" s="98">
        <f t="shared" si="490"/>
        <v>19.95259514034209</v>
      </c>
      <c r="S4367" s="98">
        <f t="shared" si="494"/>
        <v>1059.9475444734098</v>
      </c>
      <c r="T4367" s="101">
        <v>12.605692039993075</v>
      </c>
    </row>
    <row r="4368" spans="2:20" x14ac:dyDescent="0.2">
      <c r="B4368" s="100">
        <v>43842.791666666664</v>
      </c>
      <c r="C4368" s="98">
        <v>12.153191157799835</v>
      </c>
      <c r="D4368" s="98">
        <f t="shared" si="491"/>
        <v>9.6736867440575178</v>
      </c>
      <c r="E4368" s="98">
        <v>83.481875000000002</v>
      </c>
      <c r="F4368" s="98">
        <f t="shared" si="489"/>
        <v>96.68124865834568</v>
      </c>
      <c r="G4368" s="98">
        <v>107405.97296296067</v>
      </c>
      <c r="H4368" s="98">
        <v>21.022254774305555</v>
      </c>
      <c r="I4368" s="98">
        <v>22939.326075000627</v>
      </c>
      <c r="J4368" s="98">
        <f t="shared" si="492"/>
        <v>62.459620225694451</v>
      </c>
      <c r="K4368" s="98">
        <v>0</v>
      </c>
      <c r="L4368" s="98">
        <f t="shared" si="493"/>
        <v>372.2281541604342</v>
      </c>
      <c r="M4368" s="98">
        <f t="shared" si="488"/>
        <v>375.4169029912361</v>
      </c>
      <c r="N4368" s="98">
        <v>9395.8110416666659</v>
      </c>
      <c r="O4368" s="98">
        <v>7207.0983333333334</v>
      </c>
      <c r="P4368" s="98">
        <v>395.48842592590387</v>
      </c>
      <c r="Q4368" s="98">
        <v>23.260271765469678</v>
      </c>
      <c r="R4368" s="98">
        <f t="shared" si="490"/>
        <v>20.128862797660346</v>
      </c>
      <c r="S4368" s="98">
        <f t="shared" si="494"/>
        <v>1395.6163059281807</v>
      </c>
      <c r="T4368" s="101">
        <v>12.526563459383647</v>
      </c>
    </row>
    <row r="4369" spans="2:20" x14ac:dyDescent="0.2">
      <c r="B4369" s="100">
        <v>43842.833333333336</v>
      </c>
      <c r="C4369" s="98">
        <v>12.310712418555179</v>
      </c>
      <c r="D4369" s="98">
        <f t="shared" si="491"/>
        <v>9.6927875613228078</v>
      </c>
      <c r="E4369" s="98">
        <v>126.58722222222222</v>
      </c>
      <c r="F4369" s="98">
        <f t="shared" si="489"/>
        <v>98.619584306493707</v>
      </c>
      <c r="G4369" s="98">
        <v>112974.43493589891</v>
      </c>
      <c r="H4369" s="98">
        <v>20.838492838541665</v>
      </c>
      <c r="I4369" s="98">
        <v>24169.852996296249</v>
      </c>
      <c r="J4369" s="98">
        <f t="shared" si="492"/>
        <v>105.74872938368055</v>
      </c>
      <c r="K4369" s="98">
        <v>0</v>
      </c>
      <c r="L4369" s="98">
        <f t="shared" si="493"/>
        <v>376.73380994778813</v>
      </c>
      <c r="M4369" s="98">
        <f t="shared" si="488"/>
        <v>375.5745041044915</v>
      </c>
      <c r="N4369" s="98">
        <v>9550.4959318033852</v>
      </c>
      <c r="O4369" s="98">
        <v>7211.4591666666665</v>
      </c>
      <c r="P4369" s="98">
        <v>395.46694444444444</v>
      </c>
      <c r="Q4369" s="98">
        <v>18.733134496656323</v>
      </c>
      <c r="R4369" s="98">
        <f t="shared" si="490"/>
        <v>19.954810424116605</v>
      </c>
      <c r="S4369" s="98">
        <f t="shared" si="494"/>
        <v>1123.9880697993794</v>
      </c>
      <c r="T4369" s="101">
        <v>12.696961034169007</v>
      </c>
    </row>
    <row r="4370" spans="2:20" x14ac:dyDescent="0.2">
      <c r="B4370" s="100">
        <v>43842.875</v>
      </c>
      <c r="C4370" s="98">
        <v>12.316842752562629</v>
      </c>
      <c r="D4370" s="98">
        <f t="shared" si="491"/>
        <v>9.747455487464185</v>
      </c>
      <c r="E4370" s="98">
        <v>66.112592592636744</v>
      </c>
      <c r="F4370" s="98">
        <f t="shared" si="489"/>
        <v>96.570699275631341</v>
      </c>
      <c r="G4370" s="98">
        <v>118954.36252620723</v>
      </c>
      <c r="H4370" s="98">
        <v>20.784450954861111</v>
      </c>
      <c r="I4370" s="98">
        <v>25399.035</v>
      </c>
      <c r="J4370" s="98">
        <f t="shared" si="492"/>
        <v>45.32814163777563</v>
      </c>
      <c r="K4370" s="98">
        <v>0</v>
      </c>
      <c r="L4370" s="98">
        <f t="shared" si="493"/>
        <v>377.75635627717605</v>
      </c>
      <c r="M4370" s="98">
        <f t="shared" si="488"/>
        <v>375.60554094888863</v>
      </c>
      <c r="N4370" s="98">
        <v>9593.9320882161464</v>
      </c>
      <c r="O4370" s="98">
        <v>7209.5041666666666</v>
      </c>
      <c r="P4370" s="98">
        <v>395.28944444444443</v>
      </c>
      <c r="Q4370" s="98">
        <v>17.533088167268367</v>
      </c>
      <c r="R4370" s="98">
        <f t="shared" si="490"/>
        <v>19.929703363666341</v>
      </c>
      <c r="S4370" s="98">
        <f t="shared" si="494"/>
        <v>1051.985290036102</v>
      </c>
      <c r="T4370" s="101">
        <v>12.793809592745253</v>
      </c>
    </row>
    <row r="4371" spans="2:20" x14ac:dyDescent="0.2">
      <c r="B4371" s="100">
        <v>43842.916666666664</v>
      </c>
      <c r="C4371" s="98">
        <v>12.458294519024331</v>
      </c>
      <c r="D4371" s="98">
        <f t="shared" si="491"/>
        <v>9.832779792173902</v>
      </c>
      <c r="E4371" s="98">
        <v>115.35805555555555</v>
      </c>
      <c r="F4371" s="98">
        <f t="shared" si="489"/>
        <v>98.199136775631317</v>
      </c>
      <c r="G4371" s="98">
        <v>125065.51388888889</v>
      </c>
      <c r="H4371" s="98">
        <v>26.241167534722223</v>
      </c>
      <c r="I4371" s="98">
        <v>26631.630833333333</v>
      </c>
      <c r="J4371" s="98">
        <f t="shared" si="492"/>
        <v>89.116888020833329</v>
      </c>
      <c r="K4371" s="98">
        <v>0</v>
      </c>
      <c r="L4371" s="98">
        <f t="shared" si="493"/>
        <v>374.59481861306978</v>
      </c>
      <c r="M4371" s="98">
        <f t="shared" si="488"/>
        <v>375.55286443980305</v>
      </c>
      <c r="N4371" s="98">
        <v>9525.1792106119792</v>
      </c>
      <c r="O4371" s="98">
        <v>7203.9341666666669</v>
      </c>
      <c r="P4371" s="98">
        <v>396.06361111111113</v>
      </c>
      <c r="Q4371" s="98">
        <v>21.46879249804136</v>
      </c>
      <c r="R4371" s="98">
        <f t="shared" si="490"/>
        <v>20.018051169048299</v>
      </c>
      <c r="S4371" s="98">
        <f t="shared" si="494"/>
        <v>1288.1275498824816</v>
      </c>
      <c r="T4371" s="101">
        <v>12.775940996805828</v>
      </c>
    </row>
    <row r="4372" spans="2:20" x14ac:dyDescent="0.2">
      <c r="B4372" s="100">
        <v>43842.958333333336</v>
      </c>
      <c r="C4372" s="98">
        <v>12.221127174754058</v>
      </c>
      <c r="D4372" s="98">
        <f t="shared" si="491"/>
        <v>9.926470195662775</v>
      </c>
      <c r="E4372" s="98">
        <v>88.090185185190705</v>
      </c>
      <c r="F4372" s="98">
        <f t="shared" si="489"/>
        <v>97.153027593532784</v>
      </c>
      <c r="G4372" s="98">
        <v>130319.06236383981</v>
      </c>
      <c r="H4372" s="98">
        <v>22.12068142361111</v>
      </c>
      <c r="I4372" s="98">
        <v>27881.423611111109</v>
      </c>
      <c r="J4372" s="98">
        <f t="shared" si="492"/>
        <v>65.969503761579602</v>
      </c>
      <c r="K4372" s="98">
        <v>0</v>
      </c>
      <c r="L4372" s="98">
        <f t="shared" si="493"/>
        <v>376.42229774493131</v>
      </c>
      <c r="M4372" s="98">
        <f t="shared" si="488"/>
        <v>375.61262909590323</v>
      </c>
      <c r="N4372" s="98">
        <v>9419.5725488281241</v>
      </c>
      <c r="O4372" s="98">
        <v>7197.2158333333336</v>
      </c>
      <c r="P4372" s="98">
        <v>395.69620370368165</v>
      </c>
      <c r="Q4372" s="98">
        <v>19.273905958750337</v>
      </c>
      <c r="R4372" s="98">
        <f t="shared" si="490"/>
        <v>19.979882110736913</v>
      </c>
      <c r="S4372" s="98">
        <f t="shared" si="494"/>
        <v>1156.4343575250202</v>
      </c>
      <c r="T4372" s="101">
        <v>12.749825499954911</v>
      </c>
    </row>
    <row r="4373" spans="2:20" x14ac:dyDescent="0.2">
      <c r="B4373" s="100">
        <v>43843</v>
      </c>
      <c r="C4373" s="98">
        <v>11.066981139429327</v>
      </c>
      <c r="D4373" s="98">
        <f t="shared" si="491"/>
        <v>9.9816492453658068</v>
      </c>
      <c r="E4373" s="98">
        <v>101.41222222222223</v>
      </c>
      <c r="F4373" s="98">
        <f t="shared" si="489"/>
        <v>97.389156789134631</v>
      </c>
      <c r="G4373" s="98">
        <v>136934.20633528181</v>
      </c>
      <c r="H4373" s="98">
        <v>20.67683376736111</v>
      </c>
      <c r="I4373" s="98">
        <v>29111.285762963129</v>
      </c>
      <c r="J4373" s="98">
        <f t="shared" si="492"/>
        <v>80.735388454861123</v>
      </c>
      <c r="K4373" s="98">
        <v>0</v>
      </c>
      <c r="L4373" s="98">
        <f t="shared" si="493"/>
        <v>374.37391742873939</v>
      </c>
      <c r="M4373" s="98">
        <f t="shared" si="488"/>
        <v>375.71339141695847</v>
      </c>
      <c r="N4373" s="98">
        <v>8829.8026981608073</v>
      </c>
      <c r="O4373" s="98">
        <v>7197.1125000000002</v>
      </c>
      <c r="P4373" s="98">
        <v>395.66987654321724</v>
      </c>
      <c r="Q4373" s="98">
        <v>21.295959114477867</v>
      </c>
      <c r="R4373" s="98">
        <f t="shared" si="490"/>
        <v>19.890053110155133</v>
      </c>
      <c r="S4373" s="98">
        <f t="shared" si="494"/>
        <v>1277.7575468686721</v>
      </c>
      <c r="T4373" s="101">
        <v>12.208419043487973</v>
      </c>
    </row>
    <row r="4374" spans="2:20" x14ac:dyDescent="0.2">
      <c r="B4374" s="100">
        <v>43843.041666666664</v>
      </c>
      <c r="C4374" s="98">
        <v>9.5489232357875959</v>
      </c>
      <c r="D4374" s="98">
        <f t="shared" si="491"/>
        <v>10.006959992538917</v>
      </c>
      <c r="E4374" s="98">
        <v>108.27527777777777</v>
      </c>
      <c r="F4374" s="98">
        <f t="shared" si="489"/>
        <v>98.508300307653158</v>
      </c>
      <c r="G4374" s="98">
        <v>4891.3111111111111</v>
      </c>
      <c r="H4374" s="98">
        <v>20.740505642361111</v>
      </c>
      <c r="I4374" s="98">
        <v>897.7833333333333</v>
      </c>
      <c r="J4374" s="98">
        <f t="shared" si="492"/>
        <v>87.534772135416659</v>
      </c>
      <c r="K4374" s="98">
        <v>0</v>
      </c>
      <c r="L4374" s="98">
        <f t="shared" si="493"/>
        <v>379.09353406282759</v>
      </c>
      <c r="M4374" s="98">
        <f t="shared" si="488"/>
        <v>375.73620883588842</v>
      </c>
      <c r="N4374" s="98">
        <v>7837.4978190104166</v>
      </c>
      <c r="O4374" s="98">
        <v>7200.9266666666663</v>
      </c>
      <c r="P4374" s="98">
        <v>395.23527777777775</v>
      </c>
      <c r="Q4374" s="98">
        <v>16.141743714950152</v>
      </c>
      <c r="R4374" s="98">
        <f t="shared" si="490"/>
        <v>19.85553430233632</v>
      </c>
      <c r="S4374" s="98">
        <f t="shared" si="494"/>
        <v>968.50462289700909</v>
      </c>
      <c r="T4374" s="101">
        <v>10.988375046244991</v>
      </c>
    </row>
    <row r="4375" spans="2:20" x14ac:dyDescent="0.2">
      <c r="B4375" s="100">
        <v>43843.083333333336</v>
      </c>
      <c r="C4375" s="98">
        <v>7.8945614608483288</v>
      </c>
      <c r="D4375" s="98">
        <f t="shared" si="491"/>
        <v>10.019286662807358</v>
      </c>
      <c r="E4375" s="98">
        <v>82.777222222222221</v>
      </c>
      <c r="F4375" s="98">
        <f t="shared" si="489"/>
        <v>96.657667591605602</v>
      </c>
      <c r="G4375" s="98">
        <v>9191.100185182624</v>
      </c>
      <c r="H4375" s="98">
        <v>24.640386284722222</v>
      </c>
      <c r="I4375" s="98">
        <v>1846.6224999999999</v>
      </c>
      <c r="J4375" s="98">
        <f t="shared" si="492"/>
        <v>58.136835937499995</v>
      </c>
      <c r="K4375" s="98">
        <v>0</v>
      </c>
      <c r="L4375" s="98">
        <f t="shared" si="493"/>
        <v>372.1141865215161</v>
      </c>
      <c r="M4375" s="98">
        <f t="shared" si="488"/>
        <v>375.60773753566087</v>
      </c>
      <c r="N4375" s="98">
        <v>6611.6285274251304</v>
      </c>
      <c r="O4375" s="98">
        <v>7202.3833333333332</v>
      </c>
      <c r="P4375" s="98">
        <v>395.48250000000002</v>
      </c>
      <c r="Q4375" s="98">
        <v>23.368313478483923</v>
      </c>
      <c r="R4375" s="98">
        <f t="shared" si="490"/>
        <v>19.970944902975685</v>
      </c>
      <c r="S4375" s="98">
        <f t="shared" si="494"/>
        <v>1402.0988087090354</v>
      </c>
      <c r="T4375" s="101">
        <v>9.555539955033197</v>
      </c>
    </row>
    <row r="4376" spans="2:20" x14ac:dyDescent="0.2">
      <c r="B4376" s="100">
        <v>43843.125</v>
      </c>
      <c r="C4376" s="98">
        <v>6.5373630091586126</v>
      </c>
      <c r="D4376" s="98">
        <f t="shared" si="491"/>
        <v>10.011470207188038</v>
      </c>
      <c r="E4376" s="98">
        <v>129.18268518514103</v>
      </c>
      <c r="F4376" s="98">
        <f t="shared" si="489"/>
        <v>98.658271372467951</v>
      </c>
      <c r="G4376" s="98">
        <v>14812.177366255124</v>
      </c>
      <c r="H4376" s="98">
        <v>23.390733506944443</v>
      </c>
      <c r="I4376" s="98">
        <v>3098.5959583327503</v>
      </c>
      <c r="J4376" s="98">
        <f t="shared" si="492"/>
        <v>105.79195167819658</v>
      </c>
      <c r="K4376" s="98">
        <v>0</v>
      </c>
      <c r="L4376" s="98">
        <f t="shared" si="493"/>
        <v>376.16130016877418</v>
      </c>
      <c r="M4376" s="98">
        <f t="shared" si="488"/>
        <v>375.60172198352848</v>
      </c>
      <c r="N4376" s="98">
        <v>5667.0636901855469</v>
      </c>
      <c r="O4376" s="98">
        <v>7196.8149999999996</v>
      </c>
      <c r="P4376" s="98">
        <v>395.32175925925372</v>
      </c>
      <c r="Q4376" s="98">
        <v>19.160459090479545</v>
      </c>
      <c r="R4376" s="98">
        <f t="shared" si="490"/>
        <v>19.96570273905845</v>
      </c>
      <c r="S4376" s="98">
        <f t="shared" si="494"/>
        <v>1149.6275454287727</v>
      </c>
      <c r="T4376" s="101">
        <v>7.5505173271232184</v>
      </c>
    </row>
    <row r="4377" spans="2:20" x14ac:dyDescent="0.2">
      <c r="B4377" s="100">
        <v>43843.166666666664</v>
      </c>
      <c r="C4377" s="98">
        <v>5.6575798435560944</v>
      </c>
      <c r="D4377" s="98">
        <f t="shared" si="491"/>
        <v>10.00095070954327</v>
      </c>
      <c r="E4377" s="98">
        <v>61.882685185190702</v>
      </c>
      <c r="F4377" s="98">
        <f t="shared" si="489"/>
        <v>96.403024458887955</v>
      </c>
      <c r="G4377" s="98">
        <v>20836.326388888891</v>
      </c>
      <c r="H4377" s="98">
        <v>20.525461154513888</v>
      </c>
      <c r="I4377" s="98">
        <v>4328.999339814819</v>
      </c>
      <c r="J4377" s="98">
        <f t="shared" si="492"/>
        <v>41.357224030676818</v>
      </c>
      <c r="K4377" s="98">
        <v>0</v>
      </c>
      <c r="L4377" s="98">
        <f t="shared" si="493"/>
        <v>373.36598148751608</v>
      </c>
      <c r="M4377" s="98">
        <f t="shared" si="488"/>
        <v>375.66498758752044</v>
      </c>
      <c r="N4377" s="98">
        <v>5070.5487854003904</v>
      </c>
      <c r="O4377" s="98">
        <v>7190.1808333333329</v>
      </c>
      <c r="P4377" s="98">
        <v>395.7310648148424</v>
      </c>
      <c r="Q4377" s="98">
        <v>22.365083327326317</v>
      </c>
      <c r="R4377" s="98">
        <f t="shared" si="490"/>
        <v>19.922457068195264</v>
      </c>
      <c r="S4377" s="98">
        <f t="shared" si="494"/>
        <v>1341.904999639579</v>
      </c>
      <c r="T4377" s="101">
        <v>6.4466750545846949</v>
      </c>
    </row>
    <row r="4378" spans="2:20" x14ac:dyDescent="0.2">
      <c r="B4378" s="100">
        <v>43843.208333333336</v>
      </c>
      <c r="C4378" s="98">
        <v>5.2202577045228749</v>
      </c>
      <c r="D4378" s="98">
        <f t="shared" si="491"/>
        <v>9.9921214138295849</v>
      </c>
      <c r="E4378" s="98">
        <v>117.9</v>
      </c>
      <c r="F4378" s="98">
        <f t="shared" si="489"/>
        <v>98.712920292221284</v>
      </c>
      <c r="G4378" s="98">
        <v>26710.083333333332</v>
      </c>
      <c r="H4378" s="98">
        <v>20.591807725694444</v>
      </c>
      <c r="I4378" s="98">
        <v>5557.2761111111113</v>
      </c>
      <c r="J4378" s="98">
        <f t="shared" si="492"/>
        <v>97.308192274305554</v>
      </c>
      <c r="K4378" s="98">
        <v>0</v>
      </c>
      <c r="L4378" s="98">
        <f t="shared" si="493"/>
        <v>379.81764100919168</v>
      </c>
      <c r="M4378" s="98">
        <f t="shared" si="488"/>
        <v>375.71524846599686</v>
      </c>
      <c r="N4378" s="98">
        <v>4743.1862019856771</v>
      </c>
      <c r="O4378" s="98">
        <v>7191.6025</v>
      </c>
      <c r="P4378" s="98">
        <v>395.43250000001655</v>
      </c>
      <c r="Q4378" s="98">
        <v>15.614858990824885</v>
      </c>
      <c r="R4378" s="98">
        <f t="shared" si="490"/>
        <v>19.863922012764686</v>
      </c>
      <c r="S4378" s="98">
        <f t="shared" si="494"/>
        <v>936.89153944949317</v>
      </c>
      <c r="T4378" s="101">
        <v>5.9459307897442741</v>
      </c>
    </row>
    <row r="4379" spans="2:20" x14ac:dyDescent="0.2">
      <c r="B4379" s="100">
        <v>43843.25</v>
      </c>
      <c r="C4379" s="98">
        <v>4.9342047536734999</v>
      </c>
      <c r="D4379" s="98">
        <f t="shared" si="491"/>
        <v>9.9849508340315491</v>
      </c>
      <c r="E4379" s="98">
        <v>76.875</v>
      </c>
      <c r="F4379" s="98">
        <f t="shared" si="489"/>
        <v>97.10518881073979</v>
      </c>
      <c r="G4379" s="98">
        <v>31849.260185189247</v>
      </c>
      <c r="H4379" s="98">
        <v>23.149370659722223</v>
      </c>
      <c r="I4379" s="98">
        <v>6785.6761111111109</v>
      </c>
      <c r="J4379" s="98">
        <f t="shared" si="492"/>
        <v>53.725629340277777</v>
      </c>
      <c r="K4379" s="98">
        <v>0</v>
      </c>
      <c r="L4379" s="98">
        <f t="shared" si="493"/>
        <v>372.7008463245237</v>
      </c>
      <c r="M4379" s="98">
        <f t="shared" ref="M4379:M4420" si="495">AVERAGE(L4356:L4379)</f>
        <v>375.65908459301653</v>
      </c>
      <c r="N4379" s="98">
        <v>4643.420463053385</v>
      </c>
      <c r="O4379" s="98">
        <v>7196.8266666666668</v>
      </c>
      <c r="P4379" s="98">
        <v>395.59541666666667</v>
      </c>
      <c r="Q4379" s="98">
        <v>22.894570342142963</v>
      </c>
      <c r="R4379" s="98">
        <f t="shared" si="490"/>
        <v>19.927691981423614</v>
      </c>
      <c r="S4379" s="98">
        <f t="shared" si="494"/>
        <v>1373.6742205285777</v>
      </c>
      <c r="T4379" s="101">
        <v>5.7023387690385183</v>
      </c>
    </row>
    <row r="4380" spans="2:20" x14ac:dyDescent="0.2">
      <c r="B4380" s="100">
        <v>43843.291666666664</v>
      </c>
      <c r="C4380" s="98">
        <v>5.3826291358565346</v>
      </c>
      <c r="D4380" s="98">
        <f t="shared" si="491"/>
        <v>9.999921951658445</v>
      </c>
      <c r="E4380" s="98">
        <v>109.58861111111111</v>
      </c>
      <c r="F4380" s="98">
        <f t="shared" si="489"/>
        <v>97.439132008745347</v>
      </c>
      <c r="G4380" s="98">
        <v>38517.93569958859</v>
      </c>
      <c r="H4380" s="98">
        <v>24.660329861111112</v>
      </c>
      <c r="I4380" s="98">
        <v>8036.3149999999996</v>
      </c>
      <c r="J4380" s="98">
        <f t="shared" si="492"/>
        <v>84.928281249999998</v>
      </c>
      <c r="K4380" s="98">
        <v>0</v>
      </c>
      <c r="L4380" s="98">
        <f t="shared" si="493"/>
        <v>376.01951883801502</v>
      </c>
      <c r="M4380" s="98">
        <f t="shared" si="495"/>
        <v>375.66706074482636</v>
      </c>
      <c r="N4380" s="98">
        <v>4991.3256970214843</v>
      </c>
      <c r="O4380" s="98">
        <v>7197.2275</v>
      </c>
      <c r="P4380" s="98">
        <v>395.52495370370644</v>
      </c>
      <c r="Q4380" s="98">
        <v>19.505434865691413</v>
      </c>
      <c r="R4380" s="98">
        <f t="shared" si="490"/>
        <v>19.906299548749654</v>
      </c>
      <c r="S4380" s="98">
        <f t="shared" si="494"/>
        <v>1170.3260919414847</v>
      </c>
      <c r="T4380" s="101">
        <v>5.9833421367434658</v>
      </c>
    </row>
    <row r="4381" spans="2:20" x14ac:dyDescent="0.2">
      <c r="B4381" s="100">
        <v>43843.333333333336</v>
      </c>
      <c r="C4381" s="98">
        <v>6.4778301460831429</v>
      </c>
      <c r="D4381" s="98">
        <f t="shared" si="491"/>
        <v>10.047992070001268</v>
      </c>
      <c r="E4381" s="98">
        <v>113.96277777777777</v>
      </c>
      <c r="F4381" s="98">
        <f t="shared" ref="F4381:F4420" si="496">AVERAGE(E4358:E4381)</f>
        <v>98.739743119857295</v>
      </c>
      <c r="G4381" s="98">
        <v>43696.110740741758</v>
      </c>
      <c r="H4381" s="98">
        <v>20.625792100694444</v>
      </c>
      <c r="I4381" s="98">
        <v>9271.2521481480871</v>
      </c>
      <c r="J4381" s="98">
        <f t="shared" si="492"/>
        <v>93.336985677083334</v>
      </c>
      <c r="K4381" s="98">
        <v>0</v>
      </c>
      <c r="L4381" s="98">
        <f t="shared" si="493"/>
        <v>376.68451133006562</v>
      </c>
      <c r="M4381" s="98">
        <f t="shared" si="495"/>
        <v>375.8047969044249</v>
      </c>
      <c r="N4381" s="98">
        <v>5558.9072611490883</v>
      </c>
      <c r="O4381" s="98">
        <v>7198.1508333333331</v>
      </c>
      <c r="P4381" s="98">
        <v>395.91814102563592</v>
      </c>
      <c r="Q4381" s="98">
        <v>19.233629695570304</v>
      </c>
      <c r="R4381" s="98">
        <f t="shared" ref="R4381:R4420" si="497">AVERAGE(Q4358:Q4381)</f>
        <v>19.77934241336747</v>
      </c>
      <c r="S4381" s="98">
        <f t="shared" si="494"/>
        <v>1154.0177817342183</v>
      </c>
      <c r="T4381" s="101">
        <v>6.543177916557438</v>
      </c>
    </row>
    <row r="4382" spans="2:20" x14ac:dyDescent="0.2">
      <c r="B4382" s="100">
        <v>43843.375</v>
      </c>
      <c r="C4382" s="98">
        <v>10.482242574920981</v>
      </c>
      <c r="D4382" s="98">
        <f t="shared" si="491"/>
        <v>10.213996800052724</v>
      </c>
      <c r="E4382" s="98">
        <v>84.032083333333333</v>
      </c>
      <c r="F4382" s="98">
        <f t="shared" si="496"/>
        <v>96.580761638375819</v>
      </c>
      <c r="G4382" s="98">
        <v>50731.586437902188</v>
      </c>
      <c r="H4382" s="98">
        <v>20.475303819444445</v>
      </c>
      <c r="I4382" s="98">
        <v>10498.821944444444</v>
      </c>
      <c r="J4382" s="98">
        <f t="shared" si="492"/>
        <v>63.556779513888884</v>
      </c>
      <c r="K4382" s="98">
        <v>0</v>
      </c>
      <c r="L4382" s="98">
        <f t="shared" si="493"/>
        <v>379.07725508237053</v>
      </c>
      <c r="M4382" s="98">
        <f t="shared" si="495"/>
        <v>375.81101377192914</v>
      </c>
      <c r="N4382" s="98">
        <v>8245.240861002605</v>
      </c>
      <c r="O4382" s="98">
        <v>7200.0825000000004</v>
      </c>
      <c r="P4382" s="98">
        <v>395.74578703706464</v>
      </c>
      <c r="Q4382" s="98">
        <v>16.668531954694124</v>
      </c>
      <c r="R4382" s="98">
        <f t="shared" si="497"/>
        <v>19.779604133827444</v>
      </c>
      <c r="S4382" s="98">
        <f t="shared" si="494"/>
        <v>1000.1119172816475</v>
      </c>
      <c r="T4382" s="101">
        <v>9.2409659097132195</v>
      </c>
    </row>
    <row r="4383" spans="2:20" x14ac:dyDescent="0.2">
      <c r="B4383" s="100">
        <v>43843.416666666664</v>
      </c>
      <c r="C4383" s="98">
        <v>14.546082116232977</v>
      </c>
      <c r="D4383" s="98">
        <f t="shared" si="491"/>
        <v>10.448030688415713</v>
      </c>
      <c r="E4383" s="98">
        <v>126.95791666666666</v>
      </c>
      <c r="F4383" s="98">
        <f t="shared" si="496"/>
        <v>98.47290862911656</v>
      </c>
      <c r="G4383" s="98">
        <v>56092.366569201287</v>
      </c>
      <c r="H4383" s="98">
        <v>21.679644097222223</v>
      </c>
      <c r="I4383" s="98">
        <v>11728.154722222222</v>
      </c>
      <c r="J4383" s="98">
        <f t="shared" si="492"/>
        <v>105.27827256944444</v>
      </c>
      <c r="K4383" s="98">
        <v>0</v>
      </c>
      <c r="L4383" s="98">
        <f t="shared" si="493"/>
        <v>376.51297148086957</v>
      </c>
      <c r="M4383" s="98">
        <f t="shared" si="495"/>
        <v>375.84482318514523</v>
      </c>
      <c r="N4383" s="98">
        <v>10965.58902750651</v>
      </c>
      <c r="O4383" s="98">
        <v>7318.2150000000001</v>
      </c>
      <c r="P4383" s="98">
        <v>395.59972222222223</v>
      </c>
      <c r="Q4383" s="98">
        <v>19.086750741352638</v>
      </c>
      <c r="R4383" s="98">
        <f t="shared" si="497"/>
        <v>19.75159718974901</v>
      </c>
      <c r="S4383" s="98">
        <f t="shared" si="494"/>
        <v>1145.2050444811582</v>
      </c>
      <c r="T4383" s="101">
        <v>13.323733953942494</v>
      </c>
    </row>
    <row r="4384" spans="2:20" x14ac:dyDescent="0.2">
      <c r="B4384" s="100">
        <v>43843.458333333336</v>
      </c>
      <c r="C4384" s="98">
        <v>15.117848495836887</v>
      </c>
      <c r="D4384" s="98">
        <f t="shared" si="491"/>
        <v>10.589896053004869</v>
      </c>
      <c r="E4384" s="98">
        <v>65.841999999980132</v>
      </c>
      <c r="F4384" s="98">
        <f t="shared" si="496"/>
        <v>96.55745955504166</v>
      </c>
      <c r="G4384" s="98">
        <v>62074.137806025079</v>
      </c>
      <c r="H4384" s="98">
        <v>26.024435763888889</v>
      </c>
      <c r="I4384" s="98">
        <v>12977.526825396484</v>
      </c>
      <c r="J4384" s="98">
        <f t="shared" si="492"/>
        <v>39.817564236091243</v>
      </c>
      <c r="K4384" s="98">
        <v>0</v>
      </c>
      <c r="L4384" s="98">
        <f t="shared" si="493"/>
        <v>373.56490182085582</v>
      </c>
      <c r="M4384" s="98">
        <f t="shared" si="495"/>
        <v>375.84957801398792</v>
      </c>
      <c r="N4384" s="98">
        <v>11335.103883463542</v>
      </c>
      <c r="O4384" s="98">
        <v>7414.1316666666671</v>
      </c>
      <c r="P4384" s="98">
        <v>395.88861111111112</v>
      </c>
      <c r="Q4384" s="98">
        <v>22.323709290255277</v>
      </c>
      <c r="R4384" s="98">
        <f t="shared" si="497"/>
        <v>19.759853273605245</v>
      </c>
      <c r="S4384" s="98">
        <f t="shared" si="494"/>
        <v>1339.4225574153165</v>
      </c>
      <c r="T4384" s="101">
        <v>15.349804325970149</v>
      </c>
    </row>
    <row r="4385" spans="2:20" x14ac:dyDescent="0.2">
      <c r="B4385" s="100">
        <v>43843.5</v>
      </c>
      <c r="C4385" s="98">
        <v>14.594926583854896</v>
      </c>
      <c r="D4385" s="98">
        <f t="shared" si="491"/>
        <v>10.652865246533318</v>
      </c>
      <c r="E4385" s="98">
        <v>116.04333333333334</v>
      </c>
      <c r="F4385" s="98">
        <f t="shared" si="496"/>
        <v>98.422667888375017</v>
      </c>
      <c r="G4385" s="98">
        <v>68163.177777777775</v>
      </c>
      <c r="H4385" s="98">
        <v>20.557063802083334</v>
      </c>
      <c r="I4385" s="98">
        <v>14211.892516666738</v>
      </c>
      <c r="J4385" s="98">
        <f t="shared" si="492"/>
        <v>95.486269531250002</v>
      </c>
      <c r="K4385" s="98">
        <v>0</v>
      </c>
      <c r="L4385" s="98">
        <f t="shared" si="493"/>
        <v>377.78796917138004</v>
      </c>
      <c r="M4385" s="98">
        <f t="shared" si="495"/>
        <v>375.89001697957951</v>
      </c>
      <c r="N4385" s="98">
        <v>11030.797508951822</v>
      </c>
      <c r="O4385" s="98">
        <v>7264.5649999999996</v>
      </c>
      <c r="P4385" s="98">
        <v>395.66140740740633</v>
      </c>
      <c r="Q4385" s="98">
        <v>17.873438236026299</v>
      </c>
      <c r="R4385" s="98">
        <f t="shared" si="497"/>
        <v>19.730560912951915</v>
      </c>
      <c r="S4385" s="98">
        <f t="shared" si="494"/>
        <v>1072.406294161578</v>
      </c>
      <c r="T4385" s="101">
        <v>15.129631425672107</v>
      </c>
    </row>
    <row r="4386" spans="2:20" x14ac:dyDescent="0.2">
      <c r="B4386" s="100">
        <v>43843.541666666664</v>
      </c>
      <c r="C4386" s="98">
        <v>13.740774996369662</v>
      </c>
      <c r="D4386" s="98">
        <f t="shared" si="491"/>
        <v>10.66083384392344</v>
      </c>
      <c r="E4386" s="98">
        <v>90.132555555535689</v>
      </c>
      <c r="F4386" s="98">
        <f t="shared" si="496"/>
        <v>97.599931005658576</v>
      </c>
      <c r="G4386" s="98">
        <v>73469.544212962457</v>
      </c>
      <c r="H4386" s="98">
        <v>20.641004774305557</v>
      </c>
      <c r="I4386" s="98">
        <v>15439.128333333334</v>
      </c>
      <c r="J4386" s="98">
        <f t="shared" si="492"/>
        <v>69.491550781230131</v>
      </c>
      <c r="K4386" s="98">
        <v>0</v>
      </c>
      <c r="L4386" s="98">
        <f t="shared" si="493"/>
        <v>376.37011005703982</v>
      </c>
      <c r="M4386" s="98">
        <f t="shared" si="495"/>
        <v>375.93246842546279</v>
      </c>
      <c r="N4386" s="98">
        <v>10584.862547200521</v>
      </c>
      <c r="O4386" s="98">
        <v>7224.711666666667</v>
      </c>
      <c r="P4386" s="98">
        <v>395.57018518519072</v>
      </c>
      <c r="Q4386" s="98">
        <v>19.200075128150896</v>
      </c>
      <c r="R4386" s="98">
        <f t="shared" si="497"/>
        <v>19.68670128805708</v>
      </c>
      <c r="S4386" s="98">
        <f t="shared" si="494"/>
        <v>1152.0045076890538</v>
      </c>
      <c r="T4386" s="101">
        <v>14.648551591767205</v>
      </c>
    </row>
    <row r="4387" spans="2:20" x14ac:dyDescent="0.2">
      <c r="B4387" s="100">
        <v>43843.583333333336</v>
      </c>
      <c r="C4387" s="98">
        <v>13.164599249400457</v>
      </c>
      <c r="D4387" s="98">
        <f t="shared" si="491"/>
        <v>10.648699513474719</v>
      </c>
      <c r="E4387" s="98">
        <v>104.04736111111112</v>
      </c>
      <c r="F4387" s="98">
        <f t="shared" si="496"/>
        <v>99.315067965534226</v>
      </c>
      <c r="G4387" s="98">
        <v>80355.337444451914</v>
      </c>
      <c r="H4387" s="98">
        <v>20.637434895833334</v>
      </c>
      <c r="I4387" s="98">
        <v>16665.451388888891</v>
      </c>
      <c r="J4387" s="98">
        <f t="shared" si="492"/>
        <v>83.409926215277778</v>
      </c>
      <c r="K4387" s="98">
        <v>0</v>
      </c>
      <c r="L4387" s="98">
        <f t="shared" si="493"/>
        <v>379.16527704930968</v>
      </c>
      <c r="M4387" s="98">
        <f t="shared" si="495"/>
        <v>375.96427127601055</v>
      </c>
      <c r="N4387" s="98">
        <v>10135.238580729167</v>
      </c>
      <c r="O4387" s="98">
        <v>7205.15</v>
      </c>
      <c r="P4387" s="98">
        <v>395.71965277777775</v>
      </c>
      <c r="Q4387" s="98">
        <v>16.554375728468099</v>
      </c>
      <c r="R4387" s="98">
        <f t="shared" si="497"/>
        <v>19.649255111890191</v>
      </c>
      <c r="S4387" s="98">
        <f t="shared" si="494"/>
        <v>993.2625437080859</v>
      </c>
      <c r="T4387" s="101">
        <v>13.85651955988698</v>
      </c>
    </row>
    <row r="4388" spans="2:20" x14ac:dyDescent="0.2">
      <c r="B4388" s="100">
        <v>43843.625</v>
      </c>
      <c r="C4388" s="98">
        <v>12.784596021718526</v>
      </c>
      <c r="D4388" s="98">
        <f t="shared" si="491"/>
        <v>10.641187506547647</v>
      </c>
      <c r="E4388" s="98">
        <v>107.13805555555555</v>
      </c>
      <c r="F4388" s="98">
        <f t="shared" si="496"/>
        <v>99.027429076645319</v>
      </c>
      <c r="G4388" s="98">
        <v>85391.706250000003</v>
      </c>
      <c r="H4388" s="98">
        <v>27.735384114583333</v>
      </c>
      <c r="I4388" s="98">
        <v>17913.046311369537</v>
      </c>
      <c r="J4388" s="98">
        <f t="shared" si="492"/>
        <v>79.402671440972227</v>
      </c>
      <c r="K4388" s="98">
        <v>0</v>
      </c>
      <c r="L4388" s="98">
        <f t="shared" si="493"/>
        <v>373.46551301824547</v>
      </c>
      <c r="M4388" s="98">
        <f t="shared" si="495"/>
        <v>376.01298622808554</v>
      </c>
      <c r="N4388" s="98">
        <v>9867.6052229817706</v>
      </c>
      <c r="O4388" s="98">
        <v>7201.3525</v>
      </c>
      <c r="P4388" s="98">
        <v>395.69597222222222</v>
      </c>
      <c r="Q4388" s="98">
        <v>22.230459203976725</v>
      </c>
      <c r="R4388" s="98">
        <f t="shared" si="497"/>
        <v>19.598817551790727</v>
      </c>
      <c r="S4388" s="98">
        <f t="shared" si="494"/>
        <v>1333.8275522386034</v>
      </c>
      <c r="T4388" s="101">
        <v>13.356498977260458</v>
      </c>
    </row>
    <row r="4389" spans="2:20" x14ac:dyDescent="0.2">
      <c r="B4389" s="100">
        <v>43843.666666666664</v>
      </c>
      <c r="C4389" s="98">
        <v>12.391864829769538</v>
      </c>
      <c r="D4389" s="98">
        <f t="shared" si="491"/>
        <v>10.633584853956659</v>
      </c>
      <c r="E4389" s="98">
        <v>84.215555555555554</v>
      </c>
      <c r="F4389" s="98">
        <f t="shared" si="496"/>
        <v>98.748626350306537</v>
      </c>
      <c r="G4389" s="98">
        <v>92040.349305555559</v>
      </c>
      <c r="H4389" s="98">
        <v>20.912174479166666</v>
      </c>
      <c r="I4389" s="98">
        <v>19150.171526852013</v>
      </c>
      <c r="J4389" s="98">
        <f t="shared" si="492"/>
        <v>63.303381076388888</v>
      </c>
      <c r="K4389" s="98">
        <v>0</v>
      </c>
      <c r="L4389" s="98">
        <f t="shared" si="493"/>
        <v>377.06867885718952</v>
      </c>
      <c r="M4389" s="98">
        <f t="shared" si="495"/>
        <v>376.0354440758278</v>
      </c>
      <c r="N4389" s="98">
        <v>9493.1717089843751</v>
      </c>
      <c r="O4389" s="98">
        <v>7196.270833333333</v>
      </c>
      <c r="P4389" s="98">
        <v>395.52189814815091</v>
      </c>
      <c r="Q4389" s="98">
        <v>18.453219290961407</v>
      </c>
      <c r="R4389" s="98">
        <f t="shared" si="497"/>
        <v>19.572943423184444</v>
      </c>
      <c r="S4389" s="98">
        <f t="shared" si="494"/>
        <v>1107.1931574576845</v>
      </c>
      <c r="T4389" s="101">
        <v>12.905207069595344</v>
      </c>
    </row>
    <row r="4390" spans="2:20" x14ac:dyDescent="0.2">
      <c r="B4390" s="100">
        <v>43843.708333333336</v>
      </c>
      <c r="C4390" s="98">
        <v>11.72114239474862</v>
      </c>
      <c r="D4390" s="98">
        <f t="shared" si="491"/>
        <v>10.615518991897078</v>
      </c>
      <c r="E4390" s="98">
        <v>127.9237037036154</v>
      </c>
      <c r="F4390" s="98">
        <f t="shared" si="496"/>
        <v>99.850316165118599</v>
      </c>
      <c r="G4390" s="98">
        <v>97634.484722222216</v>
      </c>
      <c r="H4390" s="98">
        <v>20.738802083333333</v>
      </c>
      <c r="I4390" s="98">
        <v>20378.404722222222</v>
      </c>
      <c r="J4390" s="98">
        <f t="shared" si="492"/>
        <v>107.18490162028206</v>
      </c>
      <c r="K4390" s="98">
        <v>0</v>
      </c>
      <c r="L4390" s="98">
        <f t="shared" si="493"/>
        <v>373.20836010711889</v>
      </c>
      <c r="M4390" s="98">
        <f t="shared" si="495"/>
        <v>375.92011140444225</v>
      </c>
      <c r="N4390" s="98">
        <v>9115.1215226236982</v>
      </c>
      <c r="O4390" s="98">
        <v>7195.2066666666669</v>
      </c>
      <c r="P4390" s="98">
        <v>395.68942592591048</v>
      </c>
      <c r="Q4390" s="98">
        <v>22.481065818791588</v>
      </c>
      <c r="R4390" s="98">
        <f t="shared" si="497"/>
        <v>19.682777637779193</v>
      </c>
      <c r="S4390" s="98">
        <f t="shared" si="494"/>
        <v>1348.8639491274953</v>
      </c>
      <c r="T4390" s="101">
        <v>12.139371967122553</v>
      </c>
    </row>
    <row r="4391" spans="2:20" x14ac:dyDescent="0.2">
      <c r="B4391" s="100">
        <v>43843.75</v>
      </c>
      <c r="C4391" s="98">
        <v>11.327045356150096</v>
      </c>
      <c r="D4391" s="98">
        <f t="shared" si="491"/>
        <v>10.585484211275611</v>
      </c>
      <c r="E4391" s="98">
        <v>68.021111111111111</v>
      </c>
      <c r="F4391" s="98">
        <f t="shared" si="496"/>
        <v>98.160003665118566</v>
      </c>
      <c r="G4391" s="98">
        <v>103678.44397363106</v>
      </c>
      <c r="H4391" s="98">
        <v>20.621571180555556</v>
      </c>
      <c r="I4391" s="98">
        <v>21605.659722222223</v>
      </c>
      <c r="J4391" s="98">
        <f t="shared" si="492"/>
        <v>47.399539930555555</v>
      </c>
      <c r="K4391" s="98">
        <v>0</v>
      </c>
      <c r="L4391" s="98">
        <f t="shared" si="493"/>
        <v>380.04184507514452</v>
      </c>
      <c r="M4391" s="98">
        <f t="shared" si="495"/>
        <v>376.01373981808723</v>
      </c>
      <c r="N4391" s="98">
        <v>8894.7580330403653</v>
      </c>
      <c r="O4391" s="98">
        <v>7194.875</v>
      </c>
      <c r="P4391" s="98">
        <v>395.58776234573372</v>
      </c>
      <c r="Q4391" s="98">
        <v>15.545917270589205</v>
      </c>
      <c r="R4391" s="98">
        <f t="shared" si="497"/>
        <v>19.594449507058322</v>
      </c>
      <c r="S4391" s="98">
        <f t="shared" si="494"/>
        <v>932.75503623535235</v>
      </c>
      <c r="T4391" s="101">
        <v>11.884848267646934</v>
      </c>
    </row>
    <row r="4392" spans="2:20" x14ac:dyDescent="0.2">
      <c r="B4392" s="100">
        <v>43843.791666666664</v>
      </c>
      <c r="C4392" s="98">
        <v>11.708235100640191</v>
      </c>
      <c r="D4392" s="98">
        <f t="shared" si="491"/>
        <v>10.566944375560626</v>
      </c>
      <c r="E4392" s="98">
        <v>115.98805555555556</v>
      </c>
      <c r="F4392" s="98">
        <f t="shared" si="496"/>
        <v>99.514427854933388</v>
      </c>
      <c r="G4392" s="98">
        <v>109805.01111111112</v>
      </c>
      <c r="H4392" s="98">
        <v>27.489463975694445</v>
      </c>
      <c r="I4392" s="98">
        <v>22850.153866539829</v>
      </c>
      <c r="J4392" s="98">
        <f t="shared" si="492"/>
        <v>88.498591579861113</v>
      </c>
      <c r="K4392" s="98">
        <v>0</v>
      </c>
      <c r="L4392" s="98">
        <f t="shared" si="493"/>
        <v>372.68897141629213</v>
      </c>
      <c r="M4392" s="98">
        <f t="shared" si="495"/>
        <v>376.03294053708123</v>
      </c>
      <c r="N4392" s="98">
        <v>9059.569551595052</v>
      </c>
      <c r="O4392" s="98">
        <v>7193.7233333333334</v>
      </c>
      <c r="P4392" s="98">
        <v>395.25527777777779</v>
      </c>
      <c r="Q4392" s="98">
        <v>22.566306361485687</v>
      </c>
      <c r="R4392" s="98">
        <f t="shared" si="497"/>
        <v>19.565534281892322</v>
      </c>
      <c r="S4392" s="98">
        <f t="shared" si="494"/>
        <v>1353.9783816891413</v>
      </c>
      <c r="T4392" s="101">
        <v>11.946996926262768</v>
      </c>
    </row>
    <row r="4393" spans="2:20" x14ac:dyDescent="0.2">
      <c r="B4393" s="100">
        <v>43843.833333333336</v>
      </c>
      <c r="C4393" s="98">
        <v>12.112970321192924</v>
      </c>
      <c r="D4393" s="98">
        <f t="shared" si="491"/>
        <v>10.558705121503865</v>
      </c>
      <c r="E4393" s="98">
        <v>89.235798611111107</v>
      </c>
      <c r="F4393" s="98">
        <f t="shared" si="496"/>
        <v>97.95811853780377</v>
      </c>
      <c r="G4393" s="98">
        <v>115107.87072390616</v>
      </c>
      <c r="H4393" s="98">
        <v>20.664225260416668</v>
      </c>
      <c r="I4393" s="98">
        <v>24090.258183333772</v>
      </c>
      <c r="J4393" s="98">
        <f t="shared" si="492"/>
        <v>68.571573350694436</v>
      </c>
      <c r="K4393" s="98">
        <v>0</v>
      </c>
      <c r="L4393" s="98">
        <f t="shared" si="493"/>
        <v>375.86254379190507</v>
      </c>
      <c r="M4393" s="98">
        <f t="shared" si="495"/>
        <v>375.99663778058613</v>
      </c>
      <c r="N4393" s="98">
        <v>9363.080233561197</v>
      </c>
      <c r="O4393" s="98">
        <v>7196.1991666666663</v>
      </c>
      <c r="P4393" s="98">
        <v>395.51777777777778</v>
      </c>
      <c r="Q4393" s="98">
        <v>19.655233985872734</v>
      </c>
      <c r="R4393" s="98">
        <f t="shared" si="497"/>
        <v>19.603955093943004</v>
      </c>
      <c r="S4393" s="98">
        <f t="shared" si="494"/>
        <v>1179.3140391523641</v>
      </c>
      <c r="T4393" s="101">
        <v>12.273782727481901</v>
      </c>
    </row>
    <row r="4394" spans="2:20" x14ac:dyDescent="0.2">
      <c r="B4394" s="100">
        <v>43843.875</v>
      </c>
      <c r="C4394" s="98">
        <v>12.434660021228742</v>
      </c>
      <c r="D4394" s="98">
        <f t="shared" si="491"/>
        <v>10.563614174364954</v>
      </c>
      <c r="E4394" s="98">
        <v>103.06166666666667</v>
      </c>
      <c r="F4394" s="98">
        <f t="shared" si="496"/>
        <v>99.497663290888326</v>
      </c>
      <c r="G4394" s="98">
        <v>121855.85763888889</v>
      </c>
      <c r="H4394" s="98">
        <v>20.403710937500001</v>
      </c>
      <c r="I4394" s="98">
        <v>25318.239722222221</v>
      </c>
      <c r="J4394" s="98">
        <f t="shared" si="492"/>
        <v>82.657955729166673</v>
      </c>
      <c r="K4394" s="98">
        <v>0</v>
      </c>
      <c r="L4394" s="98">
        <f t="shared" si="493"/>
        <v>376.02273421752625</v>
      </c>
      <c r="M4394" s="98">
        <f t="shared" si="495"/>
        <v>375.92440352810075</v>
      </c>
      <c r="N4394" s="98">
        <v>9575.9210709635408</v>
      </c>
      <c r="O4394" s="98">
        <v>7198.9724999999999</v>
      </c>
      <c r="P4394" s="98">
        <v>395.32527777777779</v>
      </c>
      <c r="Q4394" s="98">
        <v>19.302543560251554</v>
      </c>
      <c r="R4394" s="98">
        <f t="shared" si="497"/>
        <v>19.677682401983972</v>
      </c>
      <c r="S4394" s="98">
        <f t="shared" si="494"/>
        <v>1158.1526136150933</v>
      </c>
      <c r="T4394" s="101">
        <v>12.759061051667926</v>
      </c>
    </row>
    <row r="4395" spans="2:20" x14ac:dyDescent="0.2">
      <c r="B4395" s="100">
        <v>43843.916666666664</v>
      </c>
      <c r="C4395" s="98">
        <v>12.234728941741503</v>
      </c>
      <c r="D4395" s="98">
        <f t="shared" si="491"/>
        <v>10.554298941978169</v>
      </c>
      <c r="E4395" s="98">
        <v>104.47666666666667</v>
      </c>
      <c r="F4395" s="98">
        <f t="shared" si="496"/>
        <v>99.044272087184638</v>
      </c>
      <c r="G4395" s="98">
        <v>126853.9705648154</v>
      </c>
      <c r="H4395" s="98">
        <v>20.331651475694443</v>
      </c>
      <c r="I4395" s="98">
        <v>26545.246666666666</v>
      </c>
      <c r="J4395" s="98">
        <f t="shared" si="492"/>
        <v>84.145015190972231</v>
      </c>
      <c r="K4395" s="98">
        <v>0</v>
      </c>
      <c r="L4395" s="98">
        <f t="shared" si="493"/>
        <v>376.61696145266296</v>
      </c>
      <c r="M4395" s="98">
        <f t="shared" si="495"/>
        <v>376.00865947975052</v>
      </c>
      <c r="N4395" s="98">
        <v>9488.5062386067711</v>
      </c>
      <c r="O4395" s="98">
        <v>7201.4849999999997</v>
      </c>
      <c r="P4395" s="98">
        <v>395.38302469140956</v>
      </c>
      <c r="Q4395" s="98">
        <v>18.76606323874659</v>
      </c>
      <c r="R4395" s="98">
        <f t="shared" si="497"/>
        <v>19.565068682846686</v>
      </c>
      <c r="S4395" s="98">
        <f t="shared" si="494"/>
        <v>1125.9637943247953</v>
      </c>
      <c r="T4395" s="101">
        <v>12.751852223979464</v>
      </c>
    </row>
    <row r="4396" spans="2:20" x14ac:dyDescent="0.2">
      <c r="B4396" s="100">
        <v>43843.958333333336</v>
      </c>
      <c r="C4396" s="98">
        <v>12.172619456715054</v>
      </c>
      <c r="D4396" s="98">
        <f t="shared" si="491"/>
        <v>10.552277787059879</v>
      </c>
      <c r="E4396" s="98">
        <v>84.301249999999996</v>
      </c>
      <c r="F4396" s="98">
        <f t="shared" si="496"/>
        <v>98.886399787801679</v>
      </c>
      <c r="G4396" s="98">
        <v>133442.46042884985</v>
      </c>
      <c r="H4396" s="98">
        <v>27.226041666666667</v>
      </c>
      <c r="I4396" s="98">
        <v>27786.481500000522</v>
      </c>
      <c r="J4396" s="98">
        <f t="shared" si="492"/>
        <v>57.075208333333329</v>
      </c>
      <c r="K4396" s="98">
        <v>0</v>
      </c>
      <c r="L4396" s="98">
        <f t="shared" si="493"/>
        <v>373.23467754991378</v>
      </c>
      <c r="M4396" s="98">
        <f t="shared" si="495"/>
        <v>375.87584197162477</v>
      </c>
      <c r="N4396" s="98">
        <v>9459.8622379557291</v>
      </c>
      <c r="O4396" s="98">
        <v>7202.899166666667</v>
      </c>
      <c r="P4396" s="98">
        <v>395.58972222222224</v>
      </c>
      <c r="Q4396" s="98">
        <v>22.355044672308463</v>
      </c>
      <c r="R4396" s="98">
        <f t="shared" si="497"/>
        <v>19.693449462578275</v>
      </c>
      <c r="S4396" s="98">
        <f t="shared" si="494"/>
        <v>1341.3026803385078</v>
      </c>
      <c r="T4396" s="101">
        <v>12.701231913353809</v>
      </c>
    </row>
    <row r="4397" spans="2:20" x14ac:dyDescent="0.2">
      <c r="B4397" s="100">
        <v>43844</v>
      </c>
      <c r="C4397" s="98">
        <v>11.365561951673589</v>
      </c>
      <c r="D4397" s="98">
        <f t="shared" si="491"/>
        <v>10.564718654236724</v>
      </c>
      <c r="E4397" s="98">
        <v>124.40138888888889</v>
      </c>
      <c r="F4397" s="98">
        <f t="shared" si="496"/>
        <v>99.844281732246131</v>
      </c>
      <c r="G4397" s="98">
        <v>138862.88390804292</v>
      </c>
      <c r="H4397" s="98">
        <v>20.368413628472222</v>
      </c>
      <c r="I4397" s="98">
        <v>29027.882688888618</v>
      </c>
      <c r="J4397" s="98">
        <f t="shared" si="492"/>
        <v>104.03297526041666</v>
      </c>
      <c r="K4397" s="98">
        <v>0</v>
      </c>
      <c r="L4397" s="98">
        <f t="shared" si="493"/>
        <v>375.36828402480734</v>
      </c>
      <c r="M4397" s="98">
        <f t="shared" si="495"/>
        <v>375.91727391312753</v>
      </c>
      <c r="N4397" s="98">
        <v>9060.7992089843756</v>
      </c>
      <c r="O4397" s="98">
        <v>7182.1291666666666</v>
      </c>
      <c r="P4397" s="98">
        <v>395.53055555555557</v>
      </c>
      <c r="Q4397" s="98">
        <v>20.162271530748242</v>
      </c>
      <c r="R4397" s="98">
        <f t="shared" si="497"/>
        <v>19.64621247992287</v>
      </c>
      <c r="S4397" s="98">
        <f t="shared" si="494"/>
        <v>1209.7362918448946</v>
      </c>
      <c r="T4397" s="101">
        <v>12.394095780249174</v>
      </c>
    </row>
    <row r="4398" spans="2:20" x14ac:dyDescent="0.2">
      <c r="B4398" s="100">
        <v>43844.041666666664</v>
      </c>
      <c r="C4398" s="98">
        <v>9.8290431071074114</v>
      </c>
      <c r="D4398" s="98">
        <f t="shared" si="491"/>
        <v>10.576390315541715</v>
      </c>
      <c r="E4398" s="98">
        <v>69.577500000000001</v>
      </c>
      <c r="F4398" s="98">
        <f t="shared" si="496"/>
        <v>98.231874324838728</v>
      </c>
      <c r="G4398" s="98">
        <v>4135.2528265158335</v>
      </c>
      <c r="H4398" s="98">
        <v>20.335091145833335</v>
      </c>
      <c r="I4398" s="98">
        <v>839.67444444444448</v>
      </c>
      <c r="J4398" s="98">
        <f t="shared" si="492"/>
        <v>49.242408854166669</v>
      </c>
      <c r="K4398" s="98">
        <v>0</v>
      </c>
      <c r="L4398" s="98">
        <f t="shared" si="493"/>
        <v>378.8818766386434</v>
      </c>
      <c r="M4398" s="98">
        <f t="shared" si="495"/>
        <v>375.90845485378651</v>
      </c>
      <c r="N4398" s="98">
        <v>8059.6696431477867</v>
      </c>
      <c r="O4398" s="98">
        <v>7175.4</v>
      </c>
      <c r="P4398" s="98">
        <v>395.34518518520724</v>
      </c>
      <c r="Q4398" s="98">
        <v>16.463308546563816</v>
      </c>
      <c r="R4398" s="98">
        <f t="shared" si="497"/>
        <v>19.659611014573439</v>
      </c>
      <c r="S4398" s="98">
        <f t="shared" si="494"/>
        <v>987.79851279382899</v>
      </c>
      <c r="T4398" s="101">
        <v>11.319884981976616</v>
      </c>
    </row>
    <row r="4399" spans="2:20" x14ac:dyDescent="0.2">
      <c r="B4399" s="100">
        <v>43844.083333333336</v>
      </c>
      <c r="C4399" s="98">
        <v>7.9510394751590985</v>
      </c>
      <c r="D4399" s="98">
        <f t="shared" si="491"/>
        <v>10.578743566137998</v>
      </c>
      <c r="E4399" s="98">
        <v>113.05055555555556</v>
      </c>
      <c r="F4399" s="98">
        <f t="shared" si="496"/>
        <v>99.49326321372763</v>
      </c>
      <c r="G4399" s="98">
        <v>7739.416666666667</v>
      </c>
      <c r="H4399" s="98">
        <v>20.26513671875</v>
      </c>
      <c r="I4399" s="98">
        <v>1785.1072222222222</v>
      </c>
      <c r="J4399" s="98">
        <f t="shared" si="492"/>
        <v>92.785418836805562</v>
      </c>
      <c r="K4399" s="98">
        <v>0</v>
      </c>
      <c r="L4399" s="98">
        <f t="shared" si="493"/>
        <v>374.11343373434829</v>
      </c>
      <c r="M4399" s="98">
        <f t="shared" si="495"/>
        <v>375.99175682098786</v>
      </c>
      <c r="N4399" s="98">
        <v>6779.8758695475262</v>
      </c>
      <c r="O4399" s="98">
        <v>7172.8575000000001</v>
      </c>
      <c r="P4399" s="98">
        <v>395.47549707602298</v>
      </c>
      <c r="Q4399" s="98">
        <v>21.362063341674705</v>
      </c>
      <c r="R4399" s="98">
        <f t="shared" si="497"/>
        <v>19.576017258873058</v>
      </c>
      <c r="S4399" s="98">
        <f t="shared" si="494"/>
        <v>1281.7238005004824</v>
      </c>
      <c r="T4399" s="101">
        <v>9.4507877818598516</v>
      </c>
    </row>
    <row r="4400" spans="2:20" x14ac:dyDescent="0.2">
      <c r="B4400" s="100">
        <v>43844.125</v>
      </c>
      <c r="C4400" s="98">
        <v>6.6609290941137198</v>
      </c>
      <c r="D4400" s="98">
        <f t="shared" si="491"/>
        <v>10.58389215301113</v>
      </c>
      <c r="E4400" s="98">
        <v>85.501812865489882</v>
      </c>
      <c r="F4400" s="98">
        <f t="shared" si="496"/>
        <v>97.673226867075471</v>
      </c>
      <c r="G4400" s="98">
        <v>12949.921345030467</v>
      </c>
      <c r="H4400" s="98">
        <v>26.991872829861112</v>
      </c>
      <c r="I4400" s="98">
        <v>3022.6194444444445</v>
      </c>
      <c r="J4400" s="98">
        <f t="shared" si="492"/>
        <v>58.509940035628773</v>
      </c>
      <c r="K4400" s="98">
        <v>0</v>
      </c>
      <c r="L4400" s="98">
        <f t="shared" si="493"/>
        <v>375.57833812272474</v>
      </c>
      <c r="M4400" s="98">
        <f t="shared" si="495"/>
        <v>375.9674667357358</v>
      </c>
      <c r="N4400" s="98">
        <v>5808.4572566731767</v>
      </c>
      <c r="O4400" s="98">
        <v>7170.7666666666664</v>
      </c>
      <c r="P4400" s="98">
        <v>395.40296296298504</v>
      </c>
      <c r="Q4400" s="98">
        <v>19.824624840260302</v>
      </c>
      <c r="R4400" s="98">
        <f t="shared" si="497"/>
        <v>19.60369083178059</v>
      </c>
      <c r="S4400" s="98">
        <f t="shared" si="494"/>
        <v>1189.4774904156181</v>
      </c>
      <c r="T4400" s="101">
        <v>7.7627600705249806</v>
      </c>
    </row>
    <row r="4401" spans="2:20" x14ac:dyDescent="0.2">
      <c r="B4401" s="100">
        <v>43844.166666666664</v>
      </c>
      <c r="C4401" s="98">
        <v>5.7187677689289877</v>
      </c>
      <c r="D4401" s="98">
        <f t="shared" si="491"/>
        <v>10.586441649901666</v>
      </c>
      <c r="E4401" s="98">
        <v>105.10638888888889</v>
      </c>
      <c r="F4401" s="98">
        <f t="shared" si="496"/>
        <v>99.474214521396235</v>
      </c>
      <c r="G4401" s="98">
        <v>19579.90497076061</v>
      </c>
      <c r="H4401" s="98">
        <v>20.302766927083333</v>
      </c>
      <c r="I4401" s="98">
        <v>4267.6101555560363</v>
      </c>
      <c r="J4401" s="98">
        <f t="shared" si="492"/>
        <v>84.803621961805561</v>
      </c>
      <c r="K4401" s="98">
        <v>0</v>
      </c>
      <c r="L4401" s="98">
        <f t="shared" si="493"/>
        <v>373.81337360297539</v>
      </c>
      <c r="M4401" s="98">
        <f t="shared" si="495"/>
        <v>375.98610807387996</v>
      </c>
      <c r="N4401" s="98">
        <v>5206.0290828450525</v>
      </c>
      <c r="O4401" s="98">
        <v>7173.0716666666667</v>
      </c>
      <c r="P4401" s="98">
        <v>395.40444444444444</v>
      </c>
      <c r="Q4401" s="98">
        <v>21.591070841469076</v>
      </c>
      <c r="R4401" s="98">
        <f t="shared" si="497"/>
        <v>19.571440311536538</v>
      </c>
      <c r="S4401" s="98">
        <f t="shared" si="494"/>
        <v>1295.4642504881444</v>
      </c>
      <c r="T4401" s="101">
        <v>6.6832397459421511</v>
      </c>
    </row>
    <row r="4402" spans="2:20" x14ac:dyDescent="0.2">
      <c r="B4402" s="100">
        <v>43844.208333333336</v>
      </c>
      <c r="C4402" s="98">
        <v>4.9889303709310475</v>
      </c>
      <c r="D4402" s="98">
        <f t="shared" si="491"/>
        <v>10.576803011002005</v>
      </c>
      <c r="E4402" s="98">
        <v>105.28527777777778</v>
      </c>
      <c r="F4402" s="98">
        <f t="shared" si="496"/>
        <v>98.948601095470337</v>
      </c>
      <c r="G4402" s="98">
        <v>24720.589453706478</v>
      </c>
      <c r="H4402" s="98">
        <v>20.345735677083333</v>
      </c>
      <c r="I4402" s="98">
        <v>5496.3227777777774</v>
      </c>
      <c r="J4402" s="98">
        <f t="shared" si="492"/>
        <v>84.939542100694439</v>
      </c>
      <c r="K4402" s="98">
        <v>0</v>
      </c>
      <c r="L4402" s="98">
        <f t="shared" si="493"/>
        <v>378.41346046159663</v>
      </c>
      <c r="M4402" s="98">
        <f t="shared" si="495"/>
        <v>375.92760055106351</v>
      </c>
      <c r="N4402" s="98">
        <v>4736.748540445964</v>
      </c>
      <c r="O4402" s="98">
        <v>7172.95</v>
      </c>
      <c r="P4402" s="98">
        <v>394.92637777778009</v>
      </c>
      <c r="Q4402" s="98">
        <v>16.512917316183447</v>
      </c>
      <c r="R4402" s="98">
        <f t="shared" si="497"/>
        <v>19.608859408426479</v>
      </c>
      <c r="S4402" s="98">
        <f t="shared" si="494"/>
        <v>990.77503897100678</v>
      </c>
      <c r="T4402" s="101">
        <v>5.9835939386937795</v>
      </c>
    </row>
    <row r="4403" spans="2:20" x14ac:dyDescent="0.2">
      <c r="B4403" s="100">
        <v>43844.25</v>
      </c>
      <c r="C4403" s="98">
        <v>4.9042574962697589</v>
      </c>
      <c r="D4403" s="98">
        <f t="shared" si="491"/>
        <v>10.575555208610183</v>
      </c>
      <c r="E4403" s="98">
        <v>82.748055555555553</v>
      </c>
      <c r="F4403" s="98">
        <f t="shared" si="496"/>
        <v>99.193311743618494</v>
      </c>
      <c r="G4403" s="98">
        <v>31238.975891629856</v>
      </c>
      <c r="H4403" s="98">
        <v>20.211393229166667</v>
      </c>
      <c r="I4403" s="98">
        <v>6724.5794444444446</v>
      </c>
      <c r="J4403" s="98">
        <f t="shared" si="492"/>
        <v>62.536662326388885</v>
      </c>
      <c r="K4403" s="98">
        <v>0</v>
      </c>
      <c r="L4403" s="98">
        <f t="shared" si="493"/>
        <v>370.70361867766411</v>
      </c>
      <c r="M4403" s="98">
        <f t="shared" si="495"/>
        <v>375.84438273244433</v>
      </c>
      <c r="N4403" s="98">
        <v>4819.8052807617187</v>
      </c>
      <c r="O4403" s="98">
        <v>7173.479166666667</v>
      </c>
      <c r="P4403" s="98">
        <v>395.0029320987976</v>
      </c>
      <c r="Q4403" s="98">
        <v>24.29931342113349</v>
      </c>
      <c r="R4403" s="98">
        <f t="shared" si="497"/>
        <v>19.667390370051088</v>
      </c>
      <c r="S4403" s="98">
        <f t="shared" si="494"/>
        <v>1457.9588052680094</v>
      </c>
      <c r="T4403" s="101">
        <v>5.8694112093953619</v>
      </c>
    </row>
    <row r="4404" spans="2:20" x14ac:dyDescent="0.2">
      <c r="B4404" s="100">
        <v>43844.291666666664</v>
      </c>
      <c r="C4404" s="98">
        <v>5.0812991322890024</v>
      </c>
      <c r="D4404" s="98">
        <f t="shared" ref="D4404:D4420" si="498">AVERAGE(C4381:C4404)</f>
        <v>10.562999791794869</v>
      </c>
      <c r="E4404" s="98">
        <v>130.67694444444444</v>
      </c>
      <c r="F4404" s="98">
        <f t="shared" si="496"/>
        <v>100.07199229917406</v>
      </c>
      <c r="G4404" s="98">
        <v>36831.924206344818</v>
      </c>
      <c r="H4404" s="98">
        <v>26.8173828125</v>
      </c>
      <c r="I4404" s="98">
        <v>7957.7388888888891</v>
      </c>
      <c r="J4404" s="98">
        <f t="shared" si="492"/>
        <v>103.85956163194444</v>
      </c>
      <c r="K4404" s="98">
        <v>0</v>
      </c>
      <c r="L4404" s="98">
        <f t="shared" si="493"/>
        <v>375.92239288419898</v>
      </c>
      <c r="M4404" s="98">
        <f t="shared" si="495"/>
        <v>375.840335817702</v>
      </c>
      <c r="N4404" s="98">
        <v>4931.0358512369794</v>
      </c>
      <c r="O4404" s="98">
        <v>7167.6708333333336</v>
      </c>
      <c r="P4404" s="98">
        <v>395.34601851850749</v>
      </c>
      <c r="Q4404" s="98">
        <v>19.42362563430849</v>
      </c>
      <c r="R4404" s="98">
        <f t="shared" si="497"/>
        <v>19.663981652076799</v>
      </c>
      <c r="S4404" s="98">
        <f t="shared" si="494"/>
        <v>1165.4175380585093</v>
      </c>
      <c r="T4404" s="101">
        <v>5.983949461038768</v>
      </c>
    </row>
    <row r="4405" spans="2:20" x14ac:dyDescent="0.2">
      <c r="B4405" s="100">
        <v>43844.333333333336</v>
      </c>
      <c r="C4405" s="98">
        <v>6.4811313954326844</v>
      </c>
      <c r="D4405" s="98">
        <f t="shared" si="498"/>
        <v>10.563137343851102</v>
      </c>
      <c r="E4405" s="98">
        <v>69.360833333333332</v>
      </c>
      <c r="F4405" s="98">
        <f t="shared" si="496"/>
        <v>98.213577947322179</v>
      </c>
      <c r="G4405" s="98">
        <v>42962.336268344319</v>
      </c>
      <c r="H4405" s="98">
        <v>20.428678385416667</v>
      </c>
      <c r="I4405" s="98">
        <v>9206.2785333341617</v>
      </c>
      <c r="J4405" s="98">
        <f t="shared" si="492"/>
        <v>48.932154947916665</v>
      </c>
      <c r="K4405" s="98">
        <v>0</v>
      </c>
      <c r="L4405" s="98">
        <f t="shared" si="493"/>
        <v>375.66563816099119</v>
      </c>
      <c r="M4405" s="98">
        <f t="shared" si="495"/>
        <v>375.79788276899063</v>
      </c>
      <c r="N4405" s="98">
        <v>5858.258771158854</v>
      </c>
      <c r="O4405" s="98">
        <v>7173.7749999999996</v>
      </c>
      <c r="P4405" s="98">
        <v>395.35805555555555</v>
      </c>
      <c r="Q4405" s="98">
        <v>19.692417394564384</v>
      </c>
      <c r="R4405" s="98">
        <f t="shared" si="497"/>
        <v>19.683097806201555</v>
      </c>
      <c r="S4405" s="98">
        <f t="shared" si="494"/>
        <v>1181.5450436738631</v>
      </c>
      <c r="T4405" s="101">
        <v>6.8424183902806703</v>
      </c>
    </row>
    <row r="4406" spans="2:20" x14ac:dyDescent="0.2">
      <c r="B4406" s="100">
        <v>43844.375</v>
      </c>
      <c r="C4406" s="98">
        <v>10.386481586691612</v>
      </c>
      <c r="D4406" s="98">
        <f t="shared" si="498"/>
        <v>10.559147302674875</v>
      </c>
      <c r="E4406" s="98">
        <v>113.45333333333333</v>
      </c>
      <c r="F4406" s="98">
        <f t="shared" si="496"/>
        <v>99.43946336398885</v>
      </c>
      <c r="G4406" s="98">
        <v>49020.072222222225</v>
      </c>
      <c r="H4406" s="98">
        <v>20.119672309027777</v>
      </c>
      <c r="I4406" s="98">
        <v>10434.747152777778</v>
      </c>
      <c r="J4406" s="98">
        <f t="shared" si="492"/>
        <v>93.333661024305556</v>
      </c>
      <c r="K4406" s="98">
        <v>0</v>
      </c>
      <c r="L4406" s="98">
        <f t="shared" si="493"/>
        <v>372.77046620452984</v>
      </c>
      <c r="M4406" s="98">
        <f t="shared" si="495"/>
        <v>375.53509989908054</v>
      </c>
      <c r="N4406" s="98">
        <v>8382.3848421223956</v>
      </c>
      <c r="O4406" s="98">
        <v>7180.6625000000004</v>
      </c>
      <c r="P4406" s="98">
        <v>392.81638888888887</v>
      </c>
      <c r="Q4406" s="98">
        <v>20.045922684359052</v>
      </c>
      <c r="R4406" s="98">
        <f t="shared" si="497"/>
        <v>19.823822419937592</v>
      </c>
      <c r="S4406" s="98">
        <f t="shared" si="494"/>
        <v>1202.7553610615432</v>
      </c>
      <c r="T4406" s="101">
        <v>9.4444266333549365</v>
      </c>
    </row>
    <row r="4407" spans="2:20" x14ac:dyDescent="0.2">
      <c r="B4407" s="100">
        <v>43844.416666666664</v>
      </c>
      <c r="C4407" s="98">
        <v>14.217792746018127</v>
      </c>
      <c r="D4407" s="98">
        <f t="shared" si="498"/>
        <v>10.545468578915923</v>
      </c>
      <c r="E4407" s="98">
        <v>84.617666666656731</v>
      </c>
      <c r="F4407" s="98">
        <f t="shared" si="496"/>
        <v>97.675286280655087</v>
      </c>
      <c r="G4407" s="98">
        <v>54242.150000001988</v>
      </c>
      <c r="H4407" s="98">
        <v>20.099934895833332</v>
      </c>
      <c r="I4407" s="98">
        <v>11662.683888888889</v>
      </c>
      <c r="J4407" s="98">
        <f t="shared" si="492"/>
        <v>64.517731770823403</v>
      </c>
      <c r="K4407" s="98">
        <v>0</v>
      </c>
      <c r="L4407" s="98">
        <f t="shared" si="493"/>
        <v>374.61828059005893</v>
      </c>
      <c r="M4407" s="98">
        <f t="shared" si="495"/>
        <v>375.45615444529682</v>
      </c>
      <c r="N4407" s="98">
        <v>11091.087364908853</v>
      </c>
      <c r="O4407" s="98">
        <v>7307.708333333333</v>
      </c>
      <c r="P4407" s="98">
        <v>395.49134773662934</v>
      </c>
      <c r="Q4407" s="98">
        <v>20.87306714657041</v>
      </c>
      <c r="R4407" s="98">
        <f t="shared" si="497"/>
        <v>19.898252270154995</v>
      </c>
      <c r="S4407" s="98">
        <f t="shared" si="494"/>
        <v>1252.3840287942246</v>
      </c>
      <c r="T4407" s="101">
        <v>13.647732719267239</v>
      </c>
    </row>
    <row r="4408" spans="2:20" x14ac:dyDescent="0.2">
      <c r="B4408" s="100">
        <v>43844.458333333336</v>
      </c>
      <c r="C4408" s="98">
        <v>15.016919045050939</v>
      </c>
      <c r="D4408" s="98">
        <f t="shared" si="498"/>
        <v>10.541263185133175</v>
      </c>
      <c r="E4408" s="98">
        <v>104.08161111111443</v>
      </c>
      <c r="F4408" s="98">
        <f t="shared" si="496"/>
        <v>99.268603410285678</v>
      </c>
      <c r="G4408" s="98">
        <v>60860.77397119363</v>
      </c>
      <c r="H4408" s="98">
        <v>25.295377604166667</v>
      </c>
      <c r="I4408" s="98">
        <v>12894.750555555556</v>
      </c>
      <c r="J4408" s="98">
        <f t="shared" si="492"/>
        <v>78.786233506947752</v>
      </c>
      <c r="K4408" s="98">
        <v>0</v>
      </c>
      <c r="L4408" s="98">
        <f t="shared" si="493"/>
        <v>375.78939738712376</v>
      </c>
      <c r="M4408" s="98">
        <f t="shared" si="495"/>
        <v>375.54884176055793</v>
      </c>
      <c r="N4408" s="98">
        <v>11517.094527994792</v>
      </c>
      <c r="O4408" s="98">
        <v>7499.4108333333334</v>
      </c>
      <c r="P4408" s="98">
        <v>395.55564814812607</v>
      </c>
      <c r="Q4408" s="98">
        <v>19.766250761002301</v>
      </c>
      <c r="R4408" s="98">
        <f t="shared" si="497"/>
        <v>19.791691498102789</v>
      </c>
      <c r="S4408" s="98">
        <f t="shared" si="494"/>
        <v>1185.975045660138</v>
      </c>
      <c r="T4408" s="101">
        <v>15.27821962693454</v>
      </c>
    </row>
    <row r="4409" spans="2:20" x14ac:dyDescent="0.2">
      <c r="B4409" s="100">
        <v>43844.5</v>
      </c>
      <c r="C4409" s="98">
        <v>18.520071400006611</v>
      </c>
      <c r="D4409" s="98">
        <f t="shared" si="498"/>
        <v>10.704810885806163</v>
      </c>
      <c r="E4409" s="98">
        <v>102.41444444444444</v>
      </c>
      <c r="F4409" s="98">
        <f t="shared" si="496"/>
        <v>98.700733039915335</v>
      </c>
      <c r="G4409" s="98">
        <v>65782.338425925613</v>
      </c>
      <c r="H4409" s="98">
        <v>21.796267361111113</v>
      </c>
      <c r="I4409" s="98">
        <v>14145.480888888571</v>
      </c>
      <c r="J4409" s="98">
        <f t="shared" si="492"/>
        <v>80.618177083333336</v>
      </c>
      <c r="K4409" s="98">
        <v>0</v>
      </c>
      <c r="L4409" s="98">
        <f t="shared" si="493"/>
        <v>378.23845997717643</v>
      </c>
      <c r="M4409" s="98">
        <f t="shared" si="495"/>
        <v>375.56761221079938</v>
      </c>
      <c r="N4409" s="98">
        <v>10790.687064615886</v>
      </c>
      <c r="O4409" s="98">
        <v>7454.4875000000002</v>
      </c>
      <c r="P4409" s="98">
        <v>395.53981481482583</v>
      </c>
      <c r="Q4409" s="98">
        <v>17.301354837649399</v>
      </c>
      <c r="R4409" s="98">
        <f t="shared" si="497"/>
        <v>19.767854689837083</v>
      </c>
      <c r="S4409" s="98">
        <f t="shared" si="494"/>
        <v>1038.0812902589639</v>
      </c>
      <c r="T4409" s="101">
        <v>15.283708285261074</v>
      </c>
    </row>
    <row r="4410" spans="2:20" x14ac:dyDescent="0.2">
      <c r="B4410" s="100">
        <v>43844.541666666664</v>
      </c>
      <c r="C4410" s="98">
        <v>13.460738943947685</v>
      </c>
      <c r="D4410" s="98">
        <f t="shared" si="498"/>
        <v>10.693142716955245</v>
      </c>
      <c r="E4410" s="98">
        <v>84.338750000000005</v>
      </c>
      <c r="F4410" s="98">
        <f t="shared" si="496"/>
        <v>98.459324475101354</v>
      </c>
      <c r="G4410" s="98">
        <v>72341.319444446432</v>
      </c>
      <c r="H4410" s="98">
        <v>20.122677951388887</v>
      </c>
      <c r="I4410" s="98">
        <v>15375.162233333414</v>
      </c>
      <c r="J4410" s="98">
        <f t="shared" si="492"/>
        <v>64.216072048611125</v>
      </c>
      <c r="K4410" s="98">
        <v>0</v>
      </c>
      <c r="L4410" s="98">
        <f t="shared" si="493"/>
        <v>373.08882108932823</v>
      </c>
      <c r="M4410" s="98">
        <f t="shared" si="495"/>
        <v>375.43089183714477</v>
      </c>
      <c r="N4410" s="98">
        <v>10527.140590006511</v>
      </c>
      <c r="O4410" s="98">
        <v>7260.7791666666662</v>
      </c>
      <c r="P4410" s="98">
        <v>395.56544444445933</v>
      </c>
      <c r="Q4410" s="98">
        <v>22.476623355131078</v>
      </c>
      <c r="R4410" s="98">
        <f t="shared" si="497"/>
        <v>19.90437753262793</v>
      </c>
      <c r="S4410" s="98">
        <f t="shared" si="494"/>
        <v>1348.5974013078646</v>
      </c>
      <c r="T4410" s="101">
        <v>14.498901227208682</v>
      </c>
    </row>
    <row r="4411" spans="2:20" x14ac:dyDescent="0.2">
      <c r="B4411" s="100">
        <v>43844.583333333336</v>
      </c>
      <c r="C4411" s="98">
        <v>13.044211943767085</v>
      </c>
      <c r="D4411" s="98">
        <f t="shared" si="498"/>
        <v>10.688126579220523</v>
      </c>
      <c r="E4411" s="98">
        <v>114.98166666666667</v>
      </c>
      <c r="F4411" s="98">
        <f t="shared" si="496"/>
        <v>98.914920539916139</v>
      </c>
      <c r="G4411" s="98">
        <v>77829.797768672302</v>
      </c>
      <c r="H4411" s="98">
        <v>20.229871961805557</v>
      </c>
      <c r="I4411" s="98">
        <v>16601.904166666667</v>
      </c>
      <c r="J4411" s="98">
        <f t="shared" si="492"/>
        <v>94.751794704861112</v>
      </c>
      <c r="K4411" s="98">
        <v>0</v>
      </c>
      <c r="L4411" s="98">
        <f t="shared" si="493"/>
        <v>376.14257766026469</v>
      </c>
      <c r="M4411" s="98">
        <f t="shared" si="495"/>
        <v>375.30494602926797</v>
      </c>
      <c r="N4411" s="98">
        <v>10152.128411458334</v>
      </c>
      <c r="O4411" s="98">
        <v>7217.4191666666666</v>
      </c>
      <c r="P4411" s="98">
        <v>395.69132716049751</v>
      </c>
      <c r="Q4411" s="98">
        <v>19.548749500232841</v>
      </c>
      <c r="R4411" s="98">
        <f t="shared" si="497"/>
        <v>20.029143106451457</v>
      </c>
      <c r="S4411" s="98">
        <f t="shared" si="494"/>
        <v>1172.9249700139706</v>
      </c>
      <c r="T4411" s="101">
        <v>13.780036780180202</v>
      </c>
    </row>
    <row r="4412" spans="2:20" x14ac:dyDescent="0.2">
      <c r="B4412" s="100">
        <v>43844.625</v>
      </c>
      <c r="C4412" s="98">
        <v>12.778169136682862</v>
      </c>
      <c r="D4412" s="98">
        <f t="shared" si="498"/>
        <v>10.687858792344038</v>
      </c>
      <c r="E4412" s="98">
        <v>89.135833333333338</v>
      </c>
      <c r="F4412" s="98">
        <f t="shared" si="496"/>
        <v>98.164827947323545</v>
      </c>
      <c r="G4412" s="98">
        <v>82878.10555555555</v>
      </c>
      <c r="H4412" s="98">
        <v>23.946169704861113</v>
      </c>
      <c r="I4412" s="98">
        <v>17831.909166666668</v>
      </c>
      <c r="J4412" s="98">
        <f t="shared" si="492"/>
        <v>65.189663628472232</v>
      </c>
      <c r="K4412" s="98">
        <v>0</v>
      </c>
      <c r="L4412" s="98">
        <f t="shared" si="493"/>
        <v>375.68322607643489</v>
      </c>
      <c r="M4412" s="98">
        <f t="shared" si="495"/>
        <v>375.39735074002584</v>
      </c>
      <c r="N4412" s="98">
        <v>10003.881250813802</v>
      </c>
      <c r="O4412" s="98">
        <v>7216.93</v>
      </c>
      <c r="P4412" s="98">
        <v>395.48685185185735</v>
      </c>
      <c r="Q4412" s="98">
        <v>19.803625775422486</v>
      </c>
      <c r="R4412" s="98">
        <f t="shared" si="497"/>
        <v>19.928025046928365</v>
      </c>
      <c r="S4412" s="98">
        <f t="shared" si="494"/>
        <v>1188.2175465253492</v>
      </c>
      <c r="T4412" s="101">
        <v>13.548595804186512</v>
      </c>
    </row>
    <row r="4413" spans="2:20" x14ac:dyDescent="0.2">
      <c r="B4413" s="100">
        <v>43844.666666666664</v>
      </c>
      <c r="C4413" s="98">
        <v>12.609434094296562</v>
      </c>
      <c r="D4413" s="98">
        <f t="shared" si="498"/>
        <v>10.696924178365997</v>
      </c>
      <c r="E4413" s="98">
        <v>88.09966666665342</v>
      </c>
      <c r="F4413" s="98">
        <f t="shared" si="496"/>
        <v>98.326665910285953</v>
      </c>
      <c r="G4413" s="98">
        <v>89062.993749999994</v>
      </c>
      <c r="H4413" s="98">
        <v>23.158506944444444</v>
      </c>
      <c r="I4413" s="98">
        <v>19082.776388888888</v>
      </c>
      <c r="J4413" s="98">
        <f t="shared" si="492"/>
        <v>64.94115972220898</v>
      </c>
      <c r="K4413" s="98">
        <v>0</v>
      </c>
      <c r="L4413" s="98">
        <f t="shared" si="493"/>
        <v>376.91130951527094</v>
      </c>
      <c r="M4413" s="98">
        <f t="shared" si="495"/>
        <v>375.39079368411262</v>
      </c>
      <c r="N4413" s="98">
        <v>9866.6287776692716</v>
      </c>
      <c r="O4413" s="98">
        <v>7215.2491666666665</v>
      </c>
      <c r="P4413" s="98">
        <v>395.18810185182429</v>
      </c>
      <c r="Q4413" s="98">
        <v>18.276792336553335</v>
      </c>
      <c r="R4413" s="98">
        <f t="shared" si="497"/>
        <v>19.920673923828023</v>
      </c>
      <c r="S4413" s="98">
        <f t="shared" si="494"/>
        <v>1096.6075401932001</v>
      </c>
      <c r="T4413" s="101">
        <v>13.383151845489111</v>
      </c>
    </row>
    <row r="4414" spans="2:20" x14ac:dyDescent="0.2">
      <c r="B4414" s="100">
        <v>43844.708333333336</v>
      </c>
      <c r="C4414" s="98">
        <v>11.856350911987635</v>
      </c>
      <c r="D4414" s="98">
        <f t="shared" si="498"/>
        <v>10.702557866584288</v>
      </c>
      <c r="E4414" s="98">
        <v>115.85833333333333</v>
      </c>
      <c r="F4414" s="98">
        <f t="shared" si="496"/>
        <v>97.823942144857526</v>
      </c>
      <c r="G4414" s="98">
        <v>95079.577333329391</v>
      </c>
      <c r="H4414" s="98">
        <v>20.120952690972221</v>
      </c>
      <c r="I4414" s="98">
        <v>20313.11299166661</v>
      </c>
      <c r="J4414" s="98">
        <f t="shared" si="492"/>
        <v>95.737380642361117</v>
      </c>
      <c r="K4414" s="98">
        <v>0</v>
      </c>
      <c r="L4414" s="98">
        <f t="shared" si="493"/>
        <v>371.44372130747053</v>
      </c>
      <c r="M4414" s="98">
        <f t="shared" si="495"/>
        <v>375.31726706746059</v>
      </c>
      <c r="N4414" s="98">
        <v>9221.8855851236985</v>
      </c>
      <c r="O4414" s="98">
        <v>7210.854166666667</v>
      </c>
      <c r="P4414" s="98">
        <v>395.3122222222222</v>
      </c>
      <c r="Q4414" s="98">
        <v>23.868500914751657</v>
      </c>
      <c r="R4414" s="98">
        <f t="shared" si="497"/>
        <v>19.978483719493031</v>
      </c>
      <c r="S4414" s="98">
        <f t="shared" si="494"/>
        <v>1432.1100548850993</v>
      </c>
      <c r="T4414" s="101">
        <v>12.807866081552476</v>
      </c>
    </row>
    <row r="4415" spans="2:20" x14ac:dyDescent="0.2">
      <c r="B4415" s="100">
        <v>43844.75</v>
      </c>
      <c r="C4415" s="98">
        <v>11.402251223284336</v>
      </c>
      <c r="D4415" s="98">
        <f t="shared" si="498"/>
        <v>10.705691444381548</v>
      </c>
      <c r="E4415" s="98">
        <v>71.891388888888883</v>
      </c>
      <c r="F4415" s="98">
        <f t="shared" si="496"/>
        <v>97.985203718931601</v>
      </c>
      <c r="G4415" s="98">
        <v>100677.59914814813</v>
      </c>
      <c r="H4415" s="98">
        <v>20.129720052083332</v>
      </c>
      <c r="I4415" s="98">
        <v>21540.968888888889</v>
      </c>
      <c r="J4415" s="98">
        <f t="shared" si="492"/>
        <v>51.761668836805555</v>
      </c>
      <c r="K4415" s="98">
        <v>0</v>
      </c>
      <c r="L4415" s="98">
        <f t="shared" si="493"/>
        <v>378.04906563414431</v>
      </c>
      <c r="M4415" s="98">
        <f t="shared" si="495"/>
        <v>375.23423459075224</v>
      </c>
      <c r="N4415" s="98">
        <v>8895.2282234700524</v>
      </c>
      <c r="O4415" s="98">
        <v>7211.5141666666668</v>
      </c>
      <c r="P4415" s="98">
        <v>395.4013888888889</v>
      </c>
      <c r="Q4415" s="98">
        <v>17.352323254744601</v>
      </c>
      <c r="R4415" s="98">
        <f t="shared" si="497"/>
        <v>20.053750635499505</v>
      </c>
      <c r="S4415" s="98">
        <f t="shared" si="494"/>
        <v>1041.1393952846761</v>
      </c>
      <c r="T4415" s="101">
        <v>11.94819923041757</v>
      </c>
    </row>
    <row r="4416" spans="2:20" x14ac:dyDescent="0.2">
      <c r="B4416" s="100">
        <v>43844.791666666664</v>
      </c>
      <c r="C4416" s="98">
        <v>11.683853870993092</v>
      </c>
      <c r="D4416" s="98">
        <f t="shared" si="498"/>
        <v>10.704675559812921</v>
      </c>
      <c r="E4416" s="98">
        <v>116.05125</v>
      </c>
      <c r="F4416" s="98">
        <f t="shared" si="496"/>
        <v>97.987836820783457</v>
      </c>
      <c r="G4416" s="98">
        <v>107264.40250544866</v>
      </c>
      <c r="H4416" s="98">
        <v>22.785937499999999</v>
      </c>
      <c r="I4416" s="98">
        <v>22768.047222222223</v>
      </c>
      <c r="J4416" s="98">
        <f t="shared" si="492"/>
        <v>93.265312499999993</v>
      </c>
      <c r="K4416" s="98">
        <v>0</v>
      </c>
      <c r="L4416" s="98">
        <f t="shared" si="493"/>
        <v>375.72516635349228</v>
      </c>
      <c r="M4416" s="98">
        <f t="shared" si="495"/>
        <v>375.36074271313555</v>
      </c>
      <c r="N4416" s="98">
        <v>9033.8550162760421</v>
      </c>
      <c r="O4416" s="98">
        <v>7211.7966666666671</v>
      </c>
      <c r="P4416" s="98">
        <v>395.99712962964344</v>
      </c>
      <c r="Q4416" s="98">
        <v>20.271963276151155</v>
      </c>
      <c r="R4416" s="98">
        <f t="shared" si="497"/>
        <v>19.958153006943899</v>
      </c>
      <c r="S4416" s="98">
        <f t="shared" si="494"/>
        <v>1216.3177965690693</v>
      </c>
      <c r="T4416" s="101">
        <v>11.849123143109287</v>
      </c>
    </row>
    <row r="4417" spans="2:20" x14ac:dyDescent="0.2">
      <c r="B4417" s="100">
        <v>43844.833333333336</v>
      </c>
      <c r="C4417" s="98">
        <v>12.226416933625522</v>
      </c>
      <c r="D4417" s="98">
        <f t="shared" si="498"/>
        <v>10.709402501997614</v>
      </c>
      <c r="E4417" s="98">
        <v>95.154230769226942</v>
      </c>
      <c r="F4417" s="98">
        <f t="shared" si="496"/>
        <v>98.23443816070494</v>
      </c>
      <c r="G4417" s="98">
        <v>112374.30685185392</v>
      </c>
      <c r="H4417" s="98">
        <v>24.446625434027776</v>
      </c>
      <c r="I4417" s="98">
        <v>24016.890958333279</v>
      </c>
      <c r="J4417" s="98">
        <f t="shared" si="492"/>
        <v>70.707605335199162</v>
      </c>
      <c r="K4417" s="98">
        <v>0</v>
      </c>
      <c r="L4417" s="98">
        <f t="shared" si="493"/>
        <v>375.54227395375773</v>
      </c>
      <c r="M4417" s="98">
        <f t="shared" si="495"/>
        <v>375.34739813654602</v>
      </c>
      <c r="N4417" s="98">
        <v>9352.5195939127607</v>
      </c>
      <c r="O4417" s="98">
        <v>7211.0649999999996</v>
      </c>
      <c r="P4417" s="98">
        <v>395.46548941798505</v>
      </c>
      <c r="Q4417" s="98">
        <v>19.923215464227315</v>
      </c>
      <c r="R4417" s="98">
        <f t="shared" si="497"/>
        <v>19.96931890187534</v>
      </c>
      <c r="S4417" s="98">
        <f t="shared" si="494"/>
        <v>1195.3929278536389</v>
      </c>
      <c r="T4417" s="101">
        <v>12.275448909620948</v>
      </c>
    </row>
    <row r="4418" spans="2:20" x14ac:dyDescent="0.2">
      <c r="B4418" s="100">
        <v>43844.875</v>
      </c>
      <c r="C4418" s="98">
        <v>12.606716283237459</v>
      </c>
      <c r="D4418" s="98">
        <f t="shared" si="498"/>
        <v>10.716571512914642</v>
      </c>
      <c r="E4418" s="98">
        <v>84.878888888888895</v>
      </c>
      <c r="F4418" s="98">
        <f t="shared" si="496"/>
        <v>97.476822419964222</v>
      </c>
      <c r="G4418" s="98">
        <v>119043.94977231396</v>
      </c>
      <c r="H4418" s="98">
        <v>20.063834635416665</v>
      </c>
      <c r="I4418" s="98">
        <v>25248.625255555595</v>
      </c>
      <c r="J4418" s="98">
        <f t="shared" si="492"/>
        <v>64.815054253472226</v>
      </c>
      <c r="K4418" s="98">
        <v>0</v>
      </c>
      <c r="L4418" s="98">
        <f t="shared" si="493"/>
        <v>373.37189298024907</v>
      </c>
      <c r="M4418" s="98">
        <f t="shared" si="495"/>
        <v>375.23694641832617</v>
      </c>
      <c r="N4418" s="98">
        <v>9623.5887841796866</v>
      </c>
      <c r="O4418" s="98">
        <v>7208.09</v>
      </c>
      <c r="P4418" s="98">
        <v>395.49074074082904</v>
      </c>
      <c r="Q4418" s="98">
        <v>22.118847760579989</v>
      </c>
      <c r="R4418" s="98">
        <f t="shared" si="497"/>
        <v>20.08666491022236</v>
      </c>
      <c r="S4418" s="98">
        <f t="shared" si="494"/>
        <v>1327.1308656347994</v>
      </c>
      <c r="T4418" s="101">
        <v>12.705498484827825</v>
      </c>
    </row>
    <row r="4419" spans="2:20" x14ac:dyDescent="0.2">
      <c r="B4419" s="100">
        <v>43844.916666666664</v>
      </c>
      <c r="C4419" s="98">
        <v>12.623819813594455</v>
      </c>
      <c r="D4419" s="98">
        <f t="shared" si="498"/>
        <v>10.732783632575183</v>
      </c>
      <c r="E4419" s="98">
        <v>123.03694444444444</v>
      </c>
      <c r="F4419" s="98">
        <f t="shared" si="496"/>
        <v>98.250167327371628</v>
      </c>
      <c r="G4419" s="98">
        <v>124203.83055555754</v>
      </c>
      <c r="H4419" s="98">
        <v>20.044618055555556</v>
      </c>
      <c r="I4419" s="98">
        <v>26476.327499999999</v>
      </c>
      <c r="J4419" s="98">
        <f t="shared" si="492"/>
        <v>102.99232638888888</v>
      </c>
      <c r="K4419" s="98">
        <v>0</v>
      </c>
      <c r="L4419" s="98">
        <f t="shared" si="493"/>
        <v>379.26761043079199</v>
      </c>
      <c r="M4419" s="98">
        <f t="shared" si="495"/>
        <v>375.34739012574823</v>
      </c>
      <c r="N4419" s="98">
        <v>9691.5097452799473</v>
      </c>
      <c r="O4419" s="98">
        <v>7217.0766666666668</v>
      </c>
      <c r="P4419" s="98">
        <v>395.19027777777779</v>
      </c>
      <c r="Q4419" s="98">
        <v>15.922667346985804</v>
      </c>
      <c r="R4419" s="98">
        <f t="shared" si="497"/>
        <v>19.968190081398991</v>
      </c>
      <c r="S4419" s="98">
        <f t="shared" si="494"/>
        <v>955.36004081914825</v>
      </c>
      <c r="T4419" s="101">
        <v>13.008101615783655</v>
      </c>
    </row>
    <row r="4420" spans="2:20" x14ac:dyDescent="0.2">
      <c r="B4420" s="100">
        <v>43844.958333333336</v>
      </c>
      <c r="C4420" s="98">
        <v>12.629856019592843</v>
      </c>
      <c r="D4420" s="98">
        <f t="shared" si="498"/>
        <v>10.751835156028422</v>
      </c>
      <c r="E4420" s="98">
        <v>84.142685185141033</v>
      </c>
      <c r="F4420" s="98">
        <f t="shared" si="496"/>
        <v>98.243560460085845</v>
      </c>
      <c r="G4420" s="98">
        <v>130470.65077972625</v>
      </c>
      <c r="H4420" s="98">
        <v>21.25244140625</v>
      </c>
      <c r="I4420" s="98">
        <v>27704.246388888889</v>
      </c>
      <c r="J4420" s="98">
        <f t="shared" si="492"/>
        <v>62.890243778891033</v>
      </c>
      <c r="K4420" s="98">
        <v>0</v>
      </c>
      <c r="L4420" s="98">
        <f t="shared" si="493"/>
        <v>372.8210315208882</v>
      </c>
      <c r="M4420" s="98">
        <f t="shared" si="495"/>
        <v>375.33015487453895</v>
      </c>
      <c r="N4420" s="98">
        <v>9603.4077376302084</v>
      </c>
      <c r="O4420" s="98">
        <v>7213.7124999999996</v>
      </c>
      <c r="P4420" s="98">
        <v>395.4074074074129</v>
      </c>
      <c r="Q4420" s="98">
        <v>22.586375886524717</v>
      </c>
      <c r="R4420" s="98">
        <f t="shared" si="497"/>
        <v>19.977828881991336</v>
      </c>
      <c r="S4420" s="98">
        <f t="shared" si="494"/>
        <v>1355.1825531914831</v>
      </c>
      <c r="T4420" s="101">
        <v>12.908605709066615</v>
      </c>
    </row>
  </sheetData>
  <mergeCells count="15">
    <mergeCell ref="X2:AQ2"/>
    <mergeCell ref="AT2:BI2"/>
    <mergeCell ref="C3:D3"/>
    <mergeCell ref="E3:G3"/>
    <mergeCell ref="H3:I3"/>
    <mergeCell ref="L3:M3"/>
    <mergeCell ref="X3:Y3"/>
    <mergeCell ref="Z3:AC3"/>
    <mergeCell ref="AD3:AE3"/>
    <mergeCell ref="AF3:AG3"/>
    <mergeCell ref="AM3:AP3"/>
    <mergeCell ref="AU3:AV3"/>
    <mergeCell ref="AW3:AX3"/>
    <mergeCell ref="AY3:AZ3"/>
    <mergeCell ref="BC3:BD3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D81F1-BD44-4A2C-8F4D-CF79004DB597}">
  <dimension ref="B2:CG340"/>
  <sheetViews>
    <sheetView workbookViewId="0">
      <pane xSplit="2" ySplit="8" topLeftCell="C24" activePane="bottomRight" state="frozen"/>
      <selection activeCell="CL187" sqref="CL187"/>
      <selection pane="topRight" activeCell="CL187" sqref="CL187"/>
      <selection pane="bottomLeft" activeCell="CL187" sqref="CL187"/>
      <selection pane="bottomRight" activeCell="Z26" sqref="Z26"/>
    </sheetView>
  </sheetViews>
  <sheetFormatPr baseColWidth="10" defaultColWidth="8.83203125" defaultRowHeight="15" x14ac:dyDescent="0.2"/>
  <cols>
    <col min="1" max="1" width="3.6640625" customWidth="1"/>
    <col min="2" max="2" width="12.5" bestFit="1" customWidth="1"/>
    <col min="4" max="4" width="9.5" bestFit="1" customWidth="1"/>
    <col min="5" max="5" width="10" bestFit="1" customWidth="1"/>
    <col min="7" max="7" width="11.5" bestFit="1" customWidth="1"/>
    <col min="10" max="10" width="5" customWidth="1"/>
    <col min="11" max="11" width="13.1640625" customWidth="1"/>
    <col min="18" max="18" width="4.6640625" customWidth="1"/>
    <col min="19" max="19" width="10" bestFit="1" customWidth="1"/>
    <col min="27" max="27" width="12" customWidth="1"/>
    <col min="30" max="30" width="3.33203125" customWidth="1"/>
    <col min="31" max="31" width="10" customWidth="1"/>
    <col min="36" max="36" width="5" customWidth="1"/>
    <col min="37" max="37" width="10" bestFit="1" customWidth="1"/>
    <col min="42" max="42" width="11.5" bestFit="1" customWidth="1"/>
    <col min="45" max="45" width="4.33203125" customWidth="1"/>
    <col min="46" max="46" width="12.5" bestFit="1" customWidth="1"/>
    <col min="47" max="47" width="12.5" customWidth="1"/>
    <col min="55" max="55" width="4.83203125" customWidth="1"/>
    <col min="56" max="56" width="12.5" bestFit="1" customWidth="1"/>
    <col min="63" max="63" width="3.83203125" customWidth="1"/>
    <col min="64" max="64" width="15.1640625" bestFit="1" customWidth="1"/>
    <col min="68" max="68" width="13.6640625" customWidth="1"/>
    <col min="69" max="69" width="9.5" bestFit="1" customWidth="1"/>
    <col min="70" max="70" width="9.1640625" customWidth="1"/>
    <col min="71" max="71" width="4.33203125" customWidth="1"/>
    <col min="72" max="72" width="12.5" bestFit="1" customWidth="1"/>
    <col min="79" max="79" width="4.5" customWidth="1"/>
    <col min="80" max="80" width="12.5" bestFit="1" customWidth="1"/>
    <col min="82" max="82" width="10" bestFit="1" customWidth="1"/>
  </cols>
  <sheetData>
    <row r="2" spans="2:85" s="1" customFormat="1" x14ac:dyDescent="0.2">
      <c r="B2" s="226" t="s">
        <v>0</v>
      </c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AA2" s="227" t="s">
        <v>1</v>
      </c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  <c r="BA2" s="227"/>
      <c r="BB2" s="227"/>
      <c r="BC2" s="227"/>
      <c r="BD2" s="227"/>
      <c r="BE2" s="227"/>
      <c r="BF2" s="227"/>
      <c r="BG2" s="227"/>
      <c r="BH2" s="227"/>
      <c r="BI2" s="227"/>
      <c r="BJ2" s="227"/>
      <c r="BK2" s="227"/>
      <c r="BL2" s="227"/>
      <c r="BM2" s="227"/>
      <c r="BN2" s="227"/>
      <c r="BO2" s="227"/>
      <c r="BP2" s="227"/>
      <c r="BQ2" s="227"/>
      <c r="BR2" s="227"/>
      <c r="BS2" s="227"/>
      <c r="BT2" s="227"/>
      <c r="BU2" s="227"/>
      <c r="BV2" s="227"/>
      <c r="BW2" s="227"/>
      <c r="BX2" s="227"/>
      <c r="BY2" s="227"/>
      <c r="BZ2" s="227"/>
      <c r="CA2" s="227"/>
      <c r="CB2" s="227"/>
      <c r="CC2" s="227"/>
      <c r="CD2" s="227"/>
      <c r="CE2" s="227"/>
      <c r="CF2" s="227"/>
      <c r="CG2" s="227"/>
    </row>
    <row r="3" spans="2:85" s="1" customFormat="1" x14ac:dyDescent="0.2"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AA3" s="227"/>
      <c r="AB3" s="227"/>
      <c r="AC3" s="227"/>
      <c r="AD3" s="227"/>
      <c r="AE3" s="227"/>
      <c r="AF3" s="227"/>
      <c r="AG3" s="227"/>
      <c r="AH3" s="227"/>
      <c r="AI3" s="227"/>
      <c r="AJ3" s="227"/>
      <c r="AK3" s="227"/>
      <c r="AL3" s="227"/>
      <c r="AM3" s="227"/>
      <c r="AN3" s="227"/>
      <c r="AO3" s="227"/>
      <c r="AP3" s="227"/>
      <c r="AQ3" s="227"/>
      <c r="AR3" s="227"/>
      <c r="AS3" s="227"/>
      <c r="AT3" s="227"/>
      <c r="AU3" s="227"/>
      <c r="AV3" s="227"/>
      <c r="AW3" s="227"/>
      <c r="AX3" s="227"/>
      <c r="AY3" s="227"/>
      <c r="AZ3" s="227"/>
      <c r="BA3" s="227"/>
      <c r="BB3" s="227"/>
      <c r="BC3" s="227"/>
      <c r="BD3" s="227"/>
      <c r="BE3" s="227"/>
      <c r="BF3" s="227"/>
      <c r="BG3" s="227"/>
      <c r="BH3" s="227"/>
      <c r="BI3" s="227"/>
      <c r="BJ3" s="227"/>
      <c r="BK3" s="227"/>
      <c r="BL3" s="227"/>
      <c r="BM3" s="227"/>
      <c r="BN3" s="227"/>
      <c r="BO3" s="227"/>
      <c r="BP3" s="227"/>
      <c r="BQ3" s="227"/>
      <c r="BR3" s="227"/>
      <c r="BS3" s="227"/>
      <c r="BT3" s="227"/>
      <c r="BU3" s="227"/>
      <c r="BV3" s="227"/>
      <c r="BW3" s="227"/>
      <c r="BX3" s="227"/>
      <c r="BY3" s="227"/>
      <c r="BZ3" s="227"/>
      <c r="CA3" s="227"/>
      <c r="CB3" s="227"/>
      <c r="CC3" s="227"/>
      <c r="CD3" s="227"/>
      <c r="CE3" s="227"/>
      <c r="CF3" s="227"/>
      <c r="CG3" s="227"/>
    </row>
    <row r="4" spans="2:85" s="1" customFormat="1" x14ac:dyDescent="0.2"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AA4" s="227"/>
      <c r="AB4" s="227"/>
      <c r="AC4" s="227"/>
      <c r="AD4" s="227"/>
      <c r="AE4" s="227"/>
      <c r="AF4" s="227"/>
      <c r="AG4" s="227"/>
      <c r="AH4" s="227"/>
      <c r="AI4" s="227"/>
      <c r="AJ4" s="227"/>
      <c r="AK4" s="227"/>
      <c r="AL4" s="227"/>
      <c r="AM4" s="227"/>
      <c r="AN4" s="227"/>
      <c r="AO4" s="227"/>
      <c r="AP4" s="227"/>
      <c r="AQ4" s="227"/>
      <c r="AR4" s="227"/>
      <c r="AS4" s="227"/>
      <c r="AT4" s="227"/>
      <c r="AU4" s="227"/>
      <c r="AV4" s="227"/>
      <c r="AW4" s="227"/>
      <c r="AX4" s="227"/>
      <c r="AY4" s="227"/>
      <c r="AZ4" s="227"/>
      <c r="BA4" s="227"/>
      <c r="BB4" s="227"/>
      <c r="BC4" s="227"/>
      <c r="BD4" s="227"/>
      <c r="BE4" s="227"/>
      <c r="BF4" s="227"/>
      <c r="BG4" s="227"/>
      <c r="BH4" s="227"/>
      <c r="BI4" s="227"/>
      <c r="BJ4" s="227"/>
      <c r="BK4" s="227"/>
      <c r="BL4" s="227"/>
      <c r="BM4" s="227"/>
      <c r="BN4" s="227"/>
      <c r="BO4" s="227"/>
      <c r="BP4" s="227"/>
      <c r="BQ4" s="227"/>
      <c r="BR4" s="227"/>
      <c r="BS4" s="227"/>
      <c r="BT4" s="227"/>
      <c r="BU4" s="227"/>
      <c r="BV4" s="227"/>
      <c r="BW4" s="227"/>
      <c r="BX4" s="227"/>
      <c r="BY4" s="227"/>
      <c r="BZ4" s="227"/>
      <c r="CA4" s="227"/>
      <c r="CB4" s="227"/>
      <c r="CC4" s="227"/>
      <c r="CD4" s="227"/>
      <c r="CE4" s="227"/>
      <c r="CF4" s="227"/>
      <c r="CG4" s="227"/>
    </row>
    <row r="5" spans="2:85" ht="16" thickBot="1" x14ac:dyDescent="0.25"/>
    <row r="6" spans="2:85" x14ac:dyDescent="0.2">
      <c r="B6" s="2"/>
      <c r="C6" s="228" t="s">
        <v>2</v>
      </c>
      <c r="D6" s="228"/>
      <c r="E6" s="228"/>
      <c r="F6" s="228"/>
      <c r="G6" s="228"/>
      <c r="H6" s="228"/>
      <c r="I6" s="229"/>
      <c r="K6" s="2"/>
      <c r="L6" s="228" t="s">
        <v>3</v>
      </c>
      <c r="M6" s="228"/>
      <c r="N6" s="228"/>
      <c r="O6" s="228"/>
      <c r="P6" s="228"/>
      <c r="Q6" s="229"/>
      <c r="R6" s="3"/>
      <c r="S6" s="2"/>
      <c r="T6" s="228" t="s">
        <v>4</v>
      </c>
      <c r="U6" s="228"/>
      <c r="V6" s="228"/>
      <c r="W6" s="228"/>
      <c r="X6" s="229"/>
      <c r="Y6" s="3"/>
      <c r="AA6" s="2"/>
      <c r="AB6" s="228" t="s">
        <v>5</v>
      </c>
      <c r="AC6" s="228"/>
      <c r="AD6" s="228"/>
      <c r="AE6" s="228"/>
      <c r="AF6" s="228"/>
      <c r="AG6" s="228"/>
      <c r="AH6" s="228"/>
      <c r="AI6" s="229"/>
      <c r="AK6" s="2"/>
      <c r="AL6" s="4" t="s">
        <v>6</v>
      </c>
      <c r="AM6" s="4"/>
      <c r="AN6" s="4"/>
      <c r="AO6" s="4"/>
      <c r="AP6" s="4"/>
      <c r="AQ6" s="4"/>
      <c r="AR6" s="5"/>
      <c r="AT6" s="2"/>
      <c r="AU6" s="6"/>
      <c r="AV6" s="4" t="s">
        <v>7</v>
      </c>
      <c r="AW6" s="4"/>
      <c r="AX6" s="4"/>
      <c r="AY6" s="4"/>
      <c r="AZ6" s="4"/>
      <c r="BA6" s="4"/>
      <c r="BB6" s="5"/>
      <c r="BD6" s="2"/>
      <c r="BE6" s="228" t="s">
        <v>8</v>
      </c>
      <c r="BF6" s="228"/>
      <c r="BG6" s="228"/>
      <c r="BH6" s="228"/>
      <c r="BI6" s="228"/>
      <c r="BJ6" s="229"/>
      <c r="BL6" s="2"/>
      <c r="BM6" s="228" t="s">
        <v>9</v>
      </c>
      <c r="BN6" s="228"/>
      <c r="BO6" s="228"/>
      <c r="BP6" s="228"/>
      <c r="BQ6" s="228"/>
      <c r="BR6" s="229"/>
      <c r="BT6" s="2"/>
      <c r="BU6" s="228" t="s">
        <v>10</v>
      </c>
      <c r="BV6" s="228"/>
      <c r="BW6" s="228"/>
      <c r="BX6" s="228"/>
      <c r="BY6" s="228"/>
      <c r="BZ6" s="229"/>
      <c r="CB6" s="2"/>
      <c r="CC6" s="228" t="s">
        <v>11</v>
      </c>
      <c r="CD6" s="228"/>
      <c r="CE6" s="228"/>
      <c r="CF6" s="228"/>
      <c r="CG6" s="229"/>
    </row>
    <row r="7" spans="2:85" x14ac:dyDescent="0.2">
      <c r="B7" s="7"/>
      <c r="C7" s="8" t="s">
        <v>12</v>
      </c>
      <c r="D7" s="8" t="s">
        <v>13</v>
      </c>
      <c r="E7" s="8" t="s">
        <v>14</v>
      </c>
      <c r="F7" s="8" t="s">
        <v>15</v>
      </c>
      <c r="G7" s="8" t="s">
        <v>16</v>
      </c>
      <c r="H7" s="8" t="s">
        <v>17</v>
      </c>
      <c r="I7" s="9" t="s">
        <v>18</v>
      </c>
      <c r="K7" s="7"/>
      <c r="L7" s="8" t="s">
        <v>12</v>
      </c>
      <c r="M7" s="8" t="s">
        <v>13</v>
      </c>
      <c r="N7" s="8" t="s">
        <v>14</v>
      </c>
      <c r="O7" s="8" t="s">
        <v>15</v>
      </c>
      <c r="P7" s="8" t="s">
        <v>17</v>
      </c>
      <c r="Q7" s="9" t="s">
        <v>18</v>
      </c>
      <c r="R7" s="8"/>
      <c r="S7" s="7"/>
      <c r="T7" s="8" t="s">
        <v>12</v>
      </c>
      <c r="U7" s="8" t="s">
        <v>14</v>
      </c>
      <c r="V7" s="8" t="s">
        <v>15</v>
      </c>
      <c r="W7" s="8" t="s">
        <v>17</v>
      </c>
      <c r="X7" s="9" t="s">
        <v>18</v>
      </c>
      <c r="Y7" s="8"/>
      <c r="AA7" s="7"/>
      <c r="AB7" s="8" t="s">
        <v>12</v>
      </c>
      <c r="AC7" s="8" t="s">
        <v>13</v>
      </c>
      <c r="AD7" s="10"/>
      <c r="AE7" s="8"/>
      <c r="AF7" s="8" t="s">
        <v>14</v>
      </c>
      <c r="AG7" s="8" t="s">
        <v>15</v>
      </c>
      <c r="AH7" s="8" t="s">
        <v>17</v>
      </c>
      <c r="AI7" s="9" t="s">
        <v>18</v>
      </c>
      <c r="AK7" s="7"/>
      <c r="AL7" s="8" t="s">
        <v>12</v>
      </c>
      <c r="AM7" s="8" t="s">
        <v>13</v>
      </c>
      <c r="AN7" s="8" t="s">
        <v>14</v>
      </c>
      <c r="AO7" s="8" t="s">
        <v>15</v>
      </c>
      <c r="AP7" s="8" t="s">
        <v>16</v>
      </c>
      <c r="AQ7" s="8" t="s">
        <v>17</v>
      </c>
      <c r="AR7" s="9" t="s">
        <v>18</v>
      </c>
      <c r="AS7" s="8"/>
      <c r="AT7" s="7"/>
      <c r="AU7" s="11"/>
      <c r="AV7" s="8" t="s">
        <v>12</v>
      </c>
      <c r="AW7" s="8" t="s">
        <v>13</v>
      </c>
      <c r="AX7" s="8" t="s">
        <v>14</v>
      </c>
      <c r="AY7" s="8" t="s">
        <v>15</v>
      </c>
      <c r="AZ7" s="8" t="s">
        <v>16</v>
      </c>
      <c r="BA7" s="8" t="s">
        <v>17</v>
      </c>
      <c r="BB7" s="9" t="s">
        <v>18</v>
      </c>
      <c r="BD7" s="7"/>
      <c r="BE7" s="8" t="s">
        <v>12</v>
      </c>
      <c r="BF7" s="8" t="s">
        <v>13</v>
      </c>
      <c r="BG7" s="8" t="s">
        <v>14</v>
      </c>
      <c r="BH7" s="8" t="s">
        <v>15</v>
      </c>
      <c r="BI7" s="8" t="s">
        <v>17</v>
      </c>
      <c r="BJ7" s="9" t="s">
        <v>18</v>
      </c>
      <c r="BL7" s="7"/>
      <c r="BM7" s="8" t="s">
        <v>12</v>
      </c>
      <c r="BN7" s="8" t="s">
        <v>13</v>
      </c>
      <c r="BO7" s="8" t="s">
        <v>14</v>
      </c>
      <c r="BP7" s="8" t="s">
        <v>15</v>
      </c>
      <c r="BQ7" s="8" t="s">
        <v>17</v>
      </c>
      <c r="BR7" s="9" t="s">
        <v>18</v>
      </c>
      <c r="BT7" s="7"/>
      <c r="BU7" s="8" t="s">
        <v>12</v>
      </c>
      <c r="BV7" s="8" t="s">
        <v>13</v>
      </c>
      <c r="BW7" s="8" t="s">
        <v>14</v>
      </c>
      <c r="BX7" s="8" t="s">
        <v>15</v>
      </c>
      <c r="BY7" s="8" t="s">
        <v>17</v>
      </c>
      <c r="BZ7" s="9" t="s">
        <v>18</v>
      </c>
      <c r="CB7" s="7"/>
      <c r="CC7" s="8" t="s">
        <v>12</v>
      </c>
      <c r="CD7" s="8" t="s">
        <v>14</v>
      </c>
      <c r="CE7" s="8" t="s">
        <v>15</v>
      </c>
      <c r="CF7" s="8" t="s">
        <v>17</v>
      </c>
      <c r="CG7" s="9" t="s">
        <v>18</v>
      </c>
    </row>
    <row r="8" spans="2:85" ht="16" thickBot="1" x14ac:dyDescent="0.25">
      <c r="B8" s="12"/>
      <c r="C8" s="13" t="s">
        <v>19</v>
      </c>
      <c r="D8" s="13" t="s">
        <v>19</v>
      </c>
      <c r="E8" s="13" t="s">
        <v>20</v>
      </c>
      <c r="F8" s="13" t="s">
        <v>21</v>
      </c>
      <c r="G8" s="13" t="s">
        <v>22</v>
      </c>
      <c r="H8" s="13" t="s">
        <v>23</v>
      </c>
      <c r="I8" s="14" t="s">
        <v>23</v>
      </c>
      <c r="K8" s="7"/>
      <c r="L8" s="8" t="s">
        <v>19</v>
      </c>
      <c r="M8" s="8" t="s">
        <v>19</v>
      </c>
      <c r="N8" s="8" t="s">
        <v>20</v>
      </c>
      <c r="O8" s="8" t="s">
        <v>21</v>
      </c>
      <c r="P8" s="8" t="s">
        <v>23</v>
      </c>
      <c r="Q8" s="9" t="s">
        <v>23</v>
      </c>
      <c r="R8" s="8"/>
      <c r="S8" s="12"/>
      <c r="T8" s="13" t="s">
        <v>19</v>
      </c>
      <c r="U8" s="13" t="s">
        <v>20</v>
      </c>
      <c r="V8" s="13" t="s">
        <v>21</v>
      </c>
      <c r="W8" s="13" t="s">
        <v>23</v>
      </c>
      <c r="X8" s="14" t="s">
        <v>23</v>
      </c>
      <c r="Y8" s="8"/>
      <c r="AA8" s="12"/>
      <c r="AB8" s="13" t="s">
        <v>19</v>
      </c>
      <c r="AC8" s="13" t="s">
        <v>19</v>
      </c>
      <c r="AD8" s="15"/>
      <c r="AE8" s="13"/>
      <c r="AF8" s="13" t="s">
        <v>20</v>
      </c>
      <c r="AG8" s="13" t="s">
        <v>21</v>
      </c>
      <c r="AH8" s="13" t="s">
        <v>23</v>
      </c>
      <c r="AI8" s="14" t="s">
        <v>23</v>
      </c>
      <c r="AK8" s="12"/>
      <c r="AL8" s="13" t="s">
        <v>19</v>
      </c>
      <c r="AM8" s="13" t="s">
        <v>19</v>
      </c>
      <c r="AN8" s="13" t="s">
        <v>20</v>
      </c>
      <c r="AO8" s="13" t="s">
        <v>21</v>
      </c>
      <c r="AP8" s="13" t="s">
        <v>22</v>
      </c>
      <c r="AQ8" s="13" t="s">
        <v>23</v>
      </c>
      <c r="AR8" s="14" t="s">
        <v>23</v>
      </c>
      <c r="AS8" s="8"/>
      <c r="AT8" s="12"/>
      <c r="AU8" s="16"/>
      <c r="AV8" s="13" t="s">
        <v>19</v>
      </c>
      <c r="AW8" s="13" t="s">
        <v>19</v>
      </c>
      <c r="AX8" s="13" t="s">
        <v>20</v>
      </c>
      <c r="AY8" s="13" t="s">
        <v>21</v>
      </c>
      <c r="AZ8" s="13" t="s">
        <v>22</v>
      </c>
      <c r="BA8" s="13" t="s">
        <v>23</v>
      </c>
      <c r="BB8" s="14" t="s">
        <v>23</v>
      </c>
      <c r="BD8" s="12"/>
      <c r="BE8" s="13" t="s">
        <v>19</v>
      </c>
      <c r="BF8" s="13" t="s">
        <v>19</v>
      </c>
      <c r="BG8" s="13" t="s">
        <v>20</v>
      </c>
      <c r="BH8" s="13" t="s">
        <v>21</v>
      </c>
      <c r="BI8" s="13" t="s">
        <v>23</v>
      </c>
      <c r="BJ8" s="14" t="s">
        <v>23</v>
      </c>
      <c r="BL8" s="12"/>
      <c r="BM8" s="13" t="s">
        <v>19</v>
      </c>
      <c r="BN8" s="13" t="s">
        <v>19</v>
      </c>
      <c r="BO8" s="13" t="s">
        <v>20</v>
      </c>
      <c r="BP8" s="13" t="s">
        <v>21</v>
      </c>
      <c r="BQ8" s="13" t="s">
        <v>23</v>
      </c>
      <c r="BR8" s="14" t="s">
        <v>23</v>
      </c>
      <c r="BT8" s="12"/>
      <c r="BU8" s="13" t="s">
        <v>19</v>
      </c>
      <c r="BV8" s="13" t="s">
        <v>19</v>
      </c>
      <c r="BW8" s="13" t="s">
        <v>20</v>
      </c>
      <c r="BX8" s="13" t="s">
        <v>21</v>
      </c>
      <c r="BY8" s="13" t="s">
        <v>23</v>
      </c>
      <c r="BZ8" s="14" t="s">
        <v>23</v>
      </c>
      <c r="CB8" s="12"/>
      <c r="CC8" s="13" t="s">
        <v>19</v>
      </c>
      <c r="CD8" s="13" t="s">
        <v>20</v>
      </c>
      <c r="CE8" s="13" t="s">
        <v>21</v>
      </c>
      <c r="CF8" s="13" t="s">
        <v>23</v>
      </c>
      <c r="CG8" s="14" t="s">
        <v>23</v>
      </c>
    </row>
    <row r="9" spans="2:85" x14ac:dyDescent="0.2">
      <c r="B9" s="17">
        <v>43647</v>
      </c>
      <c r="C9" s="18"/>
      <c r="D9" s="18"/>
      <c r="E9" s="18"/>
      <c r="F9" s="18"/>
      <c r="G9" s="18"/>
      <c r="H9" s="18"/>
      <c r="I9" s="19"/>
      <c r="K9" s="20">
        <v>43647</v>
      </c>
      <c r="L9" s="18"/>
      <c r="M9" s="18"/>
      <c r="N9" s="18"/>
      <c r="O9" s="18"/>
      <c r="P9" s="4"/>
      <c r="Q9" s="19"/>
      <c r="R9" s="21"/>
      <c r="S9" s="17">
        <v>43647</v>
      </c>
      <c r="T9" s="22">
        <v>2.1</v>
      </c>
      <c r="U9" s="18"/>
      <c r="V9" s="18"/>
      <c r="W9" s="18"/>
      <c r="X9" s="19"/>
      <c r="Y9" s="21"/>
      <c r="AA9" s="17">
        <v>43647</v>
      </c>
      <c r="AB9" s="4"/>
      <c r="AC9" s="4"/>
      <c r="AD9" s="4"/>
      <c r="AE9" s="4"/>
      <c r="AF9" s="4"/>
      <c r="AG9" s="4"/>
      <c r="AH9" s="4"/>
      <c r="AI9" s="19"/>
      <c r="AK9" s="23">
        <v>43647</v>
      </c>
      <c r="AL9" s="8"/>
      <c r="AM9" s="8"/>
      <c r="AN9" s="8"/>
      <c r="AO9" s="8"/>
      <c r="AP9" s="8"/>
      <c r="AQ9" s="8"/>
      <c r="AR9" s="9"/>
      <c r="AS9" s="21"/>
      <c r="AT9" s="17">
        <v>43647</v>
      </c>
      <c r="AU9" s="24"/>
      <c r="AV9" s="4"/>
      <c r="AW9" s="4"/>
      <c r="AX9" s="22"/>
      <c r="AY9" s="22"/>
      <c r="AZ9" s="4"/>
      <c r="BA9" s="22"/>
      <c r="BB9" s="25"/>
      <c r="BD9" s="26">
        <v>43647</v>
      </c>
      <c r="BE9" s="8"/>
      <c r="BF9" s="8"/>
      <c r="BG9" s="8"/>
      <c r="BH9" s="8"/>
      <c r="BI9" s="8"/>
      <c r="BJ9" s="27"/>
      <c r="BL9" s="26">
        <v>43647</v>
      </c>
      <c r="BM9" s="8"/>
      <c r="BN9" s="8"/>
      <c r="BO9" s="8"/>
      <c r="BP9" s="8"/>
      <c r="BQ9" s="8"/>
      <c r="BR9" s="9"/>
      <c r="BT9" s="26">
        <v>43647</v>
      </c>
      <c r="BU9" s="8"/>
      <c r="BV9" s="8"/>
      <c r="BW9" s="8"/>
      <c r="BX9" s="8"/>
      <c r="BY9" s="8"/>
      <c r="BZ9" s="9"/>
      <c r="CB9" s="26">
        <v>43647</v>
      </c>
      <c r="CC9" s="8"/>
      <c r="CD9" s="8"/>
      <c r="CE9" s="8"/>
      <c r="CF9" s="8"/>
      <c r="CG9" s="9"/>
    </row>
    <row r="10" spans="2:85" x14ac:dyDescent="0.2">
      <c r="B10" s="28">
        <v>43648</v>
      </c>
      <c r="C10" s="29">
        <v>197.6</v>
      </c>
      <c r="D10" s="29">
        <v>167</v>
      </c>
      <c r="E10" s="8"/>
      <c r="F10" s="8"/>
      <c r="G10" s="8"/>
      <c r="H10" s="8"/>
      <c r="I10" s="9"/>
      <c r="K10" s="30">
        <v>43648</v>
      </c>
      <c r="L10" s="31">
        <v>127.5</v>
      </c>
      <c r="M10" s="32">
        <v>103</v>
      </c>
      <c r="N10" s="8"/>
      <c r="O10" s="8"/>
      <c r="P10" s="8"/>
      <c r="Q10" s="9"/>
      <c r="R10" s="21"/>
      <c r="S10" s="23">
        <v>43648</v>
      </c>
      <c r="T10" s="32">
        <v>2</v>
      </c>
      <c r="U10" s="8"/>
      <c r="V10" s="8"/>
      <c r="W10" s="8"/>
      <c r="X10" s="9"/>
      <c r="Y10" s="21"/>
      <c r="AA10" s="28">
        <v>43648</v>
      </c>
      <c r="AB10" s="29">
        <v>2092</v>
      </c>
      <c r="AC10" s="29">
        <v>1832</v>
      </c>
      <c r="AE10" s="8"/>
      <c r="AF10" s="8"/>
      <c r="AG10" s="8"/>
      <c r="AH10" s="8"/>
      <c r="AI10" s="9"/>
      <c r="AK10" s="23">
        <v>43648</v>
      </c>
      <c r="AL10" s="8"/>
      <c r="AM10" s="8"/>
      <c r="AN10" s="8"/>
      <c r="AO10" s="8"/>
      <c r="AP10" s="8"/>
      <c r="AQ10" s="8"/>
      <c r="AR10" s="9"/>
      <c r="AS10" s="21"/>
      <c r="AT10" s="28">
        <v>43648</v>
      </c>
      <c r="AU10" s="33"/>
      <c r="AX10" s="29"/>
      <c r="AY10" s="29"/>
      <c r="BA10" s="29"/>
      <c r="BB10" s="34"/>
      <c r="BD10" s="26">
        <v>43648</v>
      </c>
      <c r="BE10" s="8"/>
      <c r="BF10" s="8"/>
      <c r="BG10" s="8"/>
      <c r="BH10" s="8"/>
      <c r="BI10" s="8"/>
      <c r="BJ10" s="27"/>
      <c r="BL10" s="26">
        <v>43648</v>
      </c>
      <c r="BM10" s="35">
        <v>138.69999999999999</v>
      </c>
      <c r="BR10" s="36"/>
      <c r="BT10" s="26">
        <v>43648</v>
      </c>
      <c r="BU10" s="35">
        <v>28.1</v>
      </c>
      <c r="BZ10" s="36"/>
      <c r="CB10" s="26">
        <v>43648</v>
      </c>
      <c r="CC10" s="8"/>
      <c r="CD10" s="8"/>
      <c r="CE10" s="8"/>
      <c r="CF10" s="8"/>
      <c r="CG10" s="9"/>
    </row>
    <row r="11" spans="2:85" x14ac:dyDescent="0.2">
      <c r="B11" s="28">
        <v>43649</v>
      </c>
      <c r="C11" s="29"/>
      <c r="D11" s="29"/>
      <c r="E11" s="8"/>
      <c r="F11" s="8"/>
      <c r="G11" s="8"/>
      <c r="H11" s="8"/>
      <c r="I11" s="9"/>
      <c r="K11" s="30">
        <v>43649</v>
      </c>
      <c r="L11" s="31"/>
      <c r="M11" s="32"/>
      <c r="N11" s="8"/>
      <c r="O11" s="8"/>
      <c r="P11" s="8"/>
      <c r="Q11" s="9"/>
      <c r="R11" s="21"/>
      <c r="S11" s="23">
        <v>43649</v>
      </c>
      <c r="T11" s="32">
        <v>2.4</v>
      </c>
      <c r="U11" s="8"/>
      <c r="V11" s="8"/>
      <c r="W11" s="8"/>
      <c r="X11" s="9"/>
      <c r="Y11" s="21"/>
      <c r="AA11" s="28">
        <v>43649</v>
      </c>
      <c r="AB11" s="29"/>
      <c r="AC11" s="21"/>
      <c r="AE11" s="8"/>
      <c r="AF11" s="8"/>
      <c r="AG11" s="8"/>
      <c r="AH11" s="8"/>
      <c r="AI11" s="9"/>
      <c r="AK11" s="23">
        <v>43649</v>
      </c>
      <c r="AL11" s="8"/>
      <c r="AM11" s="8"/>
      <c r="AN11" s="8"/>
      <c r="AO11" s="8"/>
      <c r="AP11" s="8"/>
      <c r="AQ11" s="8"/>
      <c r="AR11" s="9"/>
      <c r="AS11" s="21"/>
      <c r="AT11" s="28">
        <v>43649</v>
      </c>
      <c r="AU11" s="33"/>
      <c r="AX11" s="29"/>
      <c r="AY11" s="29"/>
      <c r="BA11" s="29"/>
      <c r="BB11" s="34"/>
      <c r="BD11" s="26">
        <v>43649</v>
      </c>
      <c r="BE11" s="8"/>
      <c r="BF11" s="8"/>
      <c r="BG11" s="8"/>
      <c r="BH11" s="8"/>
      <c r="BI11" s="8"/>
      <c r="BJ11" s="27"/>
      <c r="BL11" s="26">
        <v>43649</v>
      </c>
      <c r="BM11" s="35"/>
      <c r="BR11" s="36"/>
      <c r="BT11" s="26">
        <v>43649</v>
      </c>
      <c r="BU11" s="35"/>
      <c r="BZ11" s="36"/>
      <c r="CB11" s="26">
        <v>43649</v>
      </c>
      <c r="CC11" s="8"/>
      <c r="CD11" s="8"/>
      <c r="CE11" s="8"/>
      <c r="CF11" s="8"/>
      <c r="CG11" s="9"/>
    </row>
    <row r="12" spans="2:85" x14ac:dyDescent="0.2">
      <c r="B12" s="23">
        <v>43650</v>
      </c>
      <c r="C12" s="32">
        <v>182.4</v>
      </c>
      <c r="D12" s="32">
        <v>159</v>
      </c>
      <c r="E12" s="8"/>
      <c r="F12" s="8"/>
      <c r="G12" s="8"/>
      <c r="H12" s="8"/>
      <c r="I12" s="9"/>
      <c r="K12" s="30">
        <v>43650</v>
      </c>
      <c r="L12" s="31">
        <v>92.5</v>
      </c>
      <c r="M12" s="32">
        <v>80</v>
      </c>
      <c r="N12" s="8"/>
      <c r="O12" s="8"/>
      <c r="P12" s="8"/>
      <c r="Q12" s="9"/>
      <c r="R12" s="21"/>
      <c r="S12" s="23">
        <v>43650</v>
      </c>
      <c r="T12" s="32">
        <v>3.2</v>
      </c>
      <c r="U12" s="8"/>
      <c r="V12" s="8"/>
      <c r="W12" s="8"/>
      <c r="X12" s="9"/>
      <c r="Y12" s="21"/>
      <c r="AA12" s="28">
        <v>43650</v>
      </c>
      <c r="AB12" s="29"/>
      <c r="AC12" s="21"/>
      <c r="AE12" s="8"/>
      <c r="AF12" s="8"/>
      <c r="AG12" s="8"/>
      <c r="AH12" s="8"/>
      <c r="AI12" s="9"/>
      <c r="AK12" s="23">
        <v>43650</v>
      </c>
      <c r="AL12" s="8"/>
      <c r="AM12" s="8"/>
      <c r="AN12" s="8"/>
      <c r="AO12" s="8"/>
      <c r="AP12" s="8"/>
      <c r="AQ12" s="8"/>
      <c r="AR12" s="9"/>
      <c r="AS12" s="21"/>
      <c r="AT12" s="28">
        <v>43650</v>
      </c>
      <c r="AU12" s="33"/>
      <c r="AX12" s="29"/>
      <c r="AY12" s="29"/>
      <c r="BA12" s="29"/>
      <c r="BB12" s="34"/>
      <c r="BD12" s="26">
        <v>43650</v>
      </c>
      <c r="BE12" s="8"/>
      <c r="BF12" s="8"/>
      <c r="BG12" s="8"/>
      <c r="BH12" s="8"/>
      <c r="BI12" s="8"/>
      <c r="BJ12" s="27"/>
      <c r="BL12" s="26">
        <v>43650</v>
      </c>
      <c r="BM12" s="35"/>
      <c r="BR12" s="36"/>
      <c r="BT12" s="26">
        <v>43650</v>
      </c>
      <c r="BU12" s="35"/>
      <c r="BZ12" s="36"/>
      <c r="CB12" s="26">
        <v>43650</v>
      </c>
      <c r="CC12" s="8"/>
      <c r="CD12" s="8"/>
      <c r="CE12" s="8"/>
      <c r="CF12" s="8"/>
      <c r="CG12" s="9"/>
    </row>
    <row r="13" spans="2:85" x14ac:dyDescent="0.2">
      <c r="B13" s="23">
        <v>43651</v>
      </c>
      <c r="C13" s="32"/>
      <c r="D13" s="32"/>
      <c r="E13" s="8"/>
      <c r="F13" s="8"/>
      <c r="G13" s="8"/>
      <c r="H13" s="8"/>
      <c r="I13" s="9"/>
      <c r="K13" s="30">
        <v>43651</v>
      </c>
      <c r="L13" s="31"/>
      <c r="M13" s="32"/>
      <c r="N13" s="8"/>
      <c r="O13" s="8"/>
      <c r="P13" s="8"/>
      <c r="Q13" s="9"/>
      <c r="R13" s="21"/>
      <c r="S13" s="23">
        <v>43651</v>
      </c>
      <c r="T13" s="32">
        <v>1.5</v>
      </c>
      <c r="U13" s="8"/>
      <c r="V13" s="8"/>
      <c r="W13" s="8"/>
      <c r="X13" s="9"/>
      <c r="Y13" s="21"/>
      <c r="AA13" s="28">
        <v>43651</v>
      </c>
      <c r="AB13" s="29"/>
      <c r="AC13" s="21"/>
      <c r="AE13" s="8"/>
      <c r="AF13" s="8"/>
      <c r="AG13" s="8"/>
      <c r="AH13" s="8"/>
      <c r="AI13" s="9"/>
      <c r="AK13" s="23">
        <v>43651</v>
      </c>
      <c r="AL13" s="8"/>
      <c r="AM13" s="8"/>
      <c r="AN13" s="8"/>
      <c r="AO13" s="8"/>
      <c r="AP13" s="8"/>
      <c r="AQ13" s="8"/>
      <c r="AR13" s="9"/>
      <c r="AS13" s="21"/>
      <c r="AT13" s="28">
        <v>43651</v>
      </c>
      <c r="AU13" s="33"/>
      <c r="AX13" s="29"/>
      <c r="AY13" s="29"/>
      <c r="BA13" s="29"/>
      <c r="BB13" s="34"/>
      <c r="BD13" s="26">
        <v>43651</v>
      </c>
      <c r="BE13" s="8"/>
      <c r="BF13" s="8"/>
      <c r="BG13" s="8"/>
      <c r="BH13" s="8"/>
      <c r="BI13" s="8"/>
      <c r="BJ13" s="27"/>
      <c r="BL13" s="26">
        <v>43651</v>
      </c>
      <c r="BM13" s="35"/>
      <c r="BR13" s="36"/>
      <c r="BT13" s="26">
        <v>43651</v>
      </c>
      <c r="BU13" s="35"/>
      <c r="BZ13" s="36"/>
      <c r="CB13" s="26">
        <v>43651</v>
      </c>
      <c r="CC13" s="8"/>
      <c r="CD13" s="8"/>
      <c r="CE13" s="8"/>
      <c r="CF13" s="8"/>
      <c r="CG13" s="9"/>
    </row>
    <row r="14" spans="2:85" x14ac:dyDescent="0.2">
      <c r="B14" s="23">
        <v>43652</v>
      </c>
      <c r="C14" s="32"/>
      <c r="D14" s="32"/>
      <c r="E14" s="8"/>
      <c r="F14" s="8"/>
      <c r="G14" s="8"/>
      <c r="H14" s="8"/>
      <c r="I14" s="9"/>
      <c r="K14" s="30">
        <v>43652</v>
      </c>
      <c r="L14" s="31"/>
      <c r="M14" s="32"/>
      <c r="N14" s="8"/>
      <c r="O14" s="8"/>
      <c r="P14" s="8"/>
      <c r="Q14" s="9"/>
      <c r="R14" s="21"/>
      <c r="S14" s="23">
        <v>43652</v>
      </c>
      <c r="T14" s="32">
        <v>3.2</v>
      </c>
      <c r="U14" s="8"/>
      <c r="V14" s="8"/>
      <c r="W14" s="8"/>
      <c r="X14" s="9"/>
      <c r="Y14" s="21"/>
      <c r="AA14" s="28">
        <v>43652</v>
      </c>
      <c r="AB14" s="32">
        <v>2596</v>
      </c>
      <c r="AE14" s="8"/>
      <c r="AF14" s="8"/>
      <c r="AG14" s="8"/>
      <c r="AH14" s="8"/>
      <c r="AI14" s="9"/>
      <c r="AK14" s="23">
        <v>43652</v>
      </c>
      <c r="AL14" s="8"/>
      <c r="AM14" s="8"/>
      <c r="AN14" s="8"/>
      <c r="AO14" s="8"/>
      <c r="AP14" s="8"/>
      <c r="AQ14" s="8"/>
      <c r="AR14" s="9"/>
      <c r="AS14" s="21"/>
      <c r="AT14" s="28">
        <v>43652</v>
      </c>
      <c r="AU14" s="33"/>
      <c r="AX14" s="29"/>
      <c r="AY14" s="29"/>
      <c r="BA14" s="29"/>
      <c r="BB14" s="34"/>
      <c r="BD14" s="26">
        <v>43652</v>
      </c>
      <c r="BE14" s="8"/>
      <c r="BF14" s="8"/>
      <c r="BG14" s="8"/>
      <c r="BH14" s="8"/>
      <c r="BI14" s="8"/>
      <c r="BJ14" s="27"/>
      <c r="BL14" s="26">
        <v>43652</v>
      </c>
      <c r="BM14" s="35"/>
      <c r="BR14" s="36"/>
      <c r="BT14" s="26">
        <v>43652</v>
      </c>
      <c r="BU14" s="35"/>
      <c r="BZ14" s="36"/>
      <c r="CB14" s="26">
        <v>43652</v>
      </c>
      <c r="CC14" s="8"/>
      <c r="CD14" s="8"/>
      <c r="CE14" s="8"/>
      <c r="CF14" s="8"/>
      <c r="CG14" s="9"/>
    </row>
    <row r="15" spans="2:85" x14ac:dyDescent="0.2">
      <c r="B15" s="23">
        <v>43653</v>
      </c>
      <c r="C15" s="32"/>
      <c r="D15" s="32"/>
      <c r="E15" s="8"/>
      <c r="F15" s="8"/>
      <c r="G15" s="8"/>
      <c r="H15" s="8"/>
      <c r="I15" s="9"/>
      <c r="K15" s="30">
        <v>43653</v>
      </c>
      <c r="L15" s="31"/>
      <c r="M15" s="32"/>
      <c r="N15" s="8"/>
      <c r="O15" s="8"/>
      <c r="P15" s="8"/>
      <c r="Q15" s="9"/>
      <c r="R15" s="21"/>
      <c r="S15" s="23">
        <v>43653</v>
      </c>
      <c r="T15" s="32">
        <v>2.9</v>
      </c>
      <c r="U15" s="8"/>
      <c r="V15" s="8"/>
      <c r="W15" s="8"/>
      <c r="X15" s="9"/>
      <c r="Y15" s="21"/>
      <c r="AA15" s="28">
        <v>43653</v>
      </c>
      <c r="AB15" s="32"/>
      <c r="AE15" s="8"/>
      <c r="AF15" s="8"/>
      <c r="AG15" s="8"/>
      <c r="AH15" s="8"/>
      <c r="AI15" s="9"/>
      <c r="AK15" s="23">
        <v>43653</v>
      </c>
      <c r="AL15" s="8"/>
      <c r="AM15" s="8"/>
      <c r="AN15" s="8"/>
      <c r="AO15" s="8"/>
      <c r="AP15" s="8"/>
      <c r="AQ15" s="8"/>
      <c r="AR15" s="9"/>
      <c r="AS15" s="21"/>
      <c r="AT15" s="28">
        <v>43653</v>
      </c>
      <c r="AU15" s="33"/>
      <c r="AX15" s="29"/>
      <c r="AY15" s="29"/>
      <c r="BA15" s="29"/>
      <c r="BB15" s="34"/>
      <c r="BD15" s="26">
        <v>43653</v>
      </c>
      <c r="BE15" s="8"/>
      <c r="BF15" s="8"/>
      <c r="BG15" s="8"/>
      <c r="BH15" s="8"/>
      <c r="BI15" s="8"/>
      <c r="BJ15" s="27"/>
      <c r="BL15" s="26">
        <v>43653</v>
      </c>
      <c r="BM15" s="35"/>
      <c r="BR15" s="36"/>
      <c r="BT15" s="26">
        <v>43653</v>
      </c>
      <c r="BU15" s="35"/>
      <c r="BZ15" s="36"/>
      <c r="CB15" s="26">
        <v>43653</v>
      </c>
      <c r="CC15" s="8"/>
      <c r="CD15" s="8"/>
      <c r="CE15" s="8"/>
      <c r="CF15" s="8"/>
      <c r="CG15" s="9"/>
    </row>
    <row r="16" spans="2:85" x14ac:dyDescent="0.2">
      <c r="B16" s="23">
        <v>43654</v>
      </c>
      <c r="C16" s="32"/>
      <c r="D16" s="32"/>
      <c r="E16" s="8"/>
      <c r="F16" s="8"/>
      <c r="G16" s="8"/>
      <c r="H16" s="8"/>
      <c r="I16" s="9"/>
      <c r="K16" s="30">
        <v>43654</v>
      </c>
      <c r="L16" s="31"/>
      <c r="M16" s="32"/>
      <c r="N16" s="8"/>
      <c r="O16" s="8"/>
      <c r="P16" s="8"/>
      <c r="Q16" s="9"/>
      <c r="R16" s="21"/>
      <c r="S16" s="23">
        <v>43654</v>
      </c>
      <c r="T16" s="32">
        <v>2.6</v>
      </c>
      <c r="U16" s="8"/>
      <c r="V16" s="8"/>
      <c r="W16" s="8"/>
      <c r="X16" s="9"/>
      <c r="Y16" s="21"/>
      <c r="AA16" s="28">
        <v>43654</v>
      </c>
      <c r="AB16" s="32"/>
      <c r="AE16" s="8"/>
      <c r="AF16" s="8"/>
      <c r="AG16" s="8"/>
      <c r="AH16" s="8"/>
      <c r="AI16" s="9"/>
      <c r="AJ16" s="8"/>
      <c r="AK16" s="23">
        <v>43654</v>
      </c>
      <c r="AL16" s="8"/>
      <c r="AM16" s="8"/>
      <c r="AN16" s="8"/>
      <c r="AO16" s="8"/>
      <c r="AP16" s="8"/>
      <c r="AQ16" s="8"/>
      <c r="AR16" s="9"/>
      <c r="AS16" s="21"/>
      <c r="AT16" s="28">
        <v>43654</v>
      </c>
      <c r="AU16" s="33"/>
      <c r="AX16" s="29"/>
      <c r="AY16" s="29"/>
      <c r="BA16" s="29"/>
      <c r="BB16" s="34"/>
      <c r="BD16" s="26">
        <v>43654</v>
      </c>
      <c r="BE16" s="8"/>
      <c r="BF16" s="8"/>
      <c r="BG16" s="8"/>
      <c r="BH16" s="8"/>
      <c r="BI16" s="8"/>
      <c r="BJ16" s="27"/>
      <c r="BL16" s="26">
        <v>43654</v>
      </c>
      <c r="BM16" s="35"/>
      <c r="BR16" s="36"/>
      <c r="BT16" s="26">
        <v>43654</v>
      </c>
      <c r="BU16" s="35"/>
      <c r="BZ16" s="36"/>
      <c r="CB16" s="26">
        <v>43654</v>
      </c>
      <c r="CC16" s="8"/>
      <c r="CD16" s="8"/>
      <c r="CE16" s="8"/>
      <c r="CF16" s="8"/>
      <c r="CG16" s="9"/>
    </row>
    <row r="17" spans="2:85" x14ac:dyDescent="0.2">
      <c r="B17" s="23">
        <v>43655</v>
      </c>
      <c r="C17" s="32">
        <v>200</v>
      </c>
      <c r="D17" s="32">
        <v>180</v>
      </c>
      <c r="E17" s="8"/>
      <c r="F17" s="8"/>
      <c r="G17" s="8"/>
      <c r="H17" s="8"/>
      <c r="I17" s="9"/>
      <c r="K17" s="30">
        <v>43655</v>
      </c>
      <c r="L17" s="31">
        <v>100</v>
      </c>
      <c r="M17" s="32">
        <v>88</v>
      </c>
      <c r="N17" s="8"/>
      <c r="O17" s="8"/>
      <c r="P17" s="8"/>
      <c r="Q17" s="9"/>
      <c r="R17" s="21"/>
      <c r="S17" s="23">
        <v>43655</v>
      </c>
      <c r="T17" s="32">
        <v>2.1</v>
      </c>
      <c r="U17" s="8"/>
      <c r="V17" s="8"/>
      <c r="W17" s="8"/>
      <c r="X17" s="9"/>
      <c r="Y17" s="21"/>
      <c r="AA17" s="28">
        <v>43655</v>
      </c>
      <c r="AB17" s="32">
        <v>2476</v>
      </c>
      <c r="AE17" s="8"/>
      <c r="AF17" s="8"/>
      <c r="AG17" s="8"/>
      <c r="AH17" s="8"/>
      <c r="AI17" s="9"/>
      <c r="AK17" s="23">
        <v>43655</v>
      </c>
      <c r="AL17" s="8"/>
      <c r="AM17" s="8"/>
      <c r="AN17" s="8"/>
      <c r="AO17" s="8"/>
      <c r="AP17" s="8"/>
      <c r="AQ17" s="8"/>
      <c r="AR17" s="9"/>
      <c r="AS17" s="21"/>
      <c r="AT17" s="28">
        <v>43655</v>
      </c>
      <c r="AU17" s="33"/>
      <c r="AX17" s="29"/>
      <c r="AY17" s="29"/>
      <c r="BA17" s="29"/>
      <c r="BB17" s="34"/>
      <c r="BD17" s="26">
        <v>43655</v>
      </c>
      <c r="BE17" s="8"/>
      <c r="BF17" s="8"/>
      <c r="BG17" s="8"/>
      <c r="BH17" s="8"/>
      <c r="BI17" s="8"/>
      <c r="BJ17" s="27"/>
      <c r="BL17" s="26">
        <v>43655</v>
      </c>
      <c r="BM17" s="35"/>
      <c r="BR17" s="36"/>
      <c r="BT17" s="26">
        <v>43655</v>
      </c>
      <c r="BU17" s="35"/>
      <c r="BZ17" s="36"/>
      <c r="CB17" s="26">
        <v>43655</v>
      </c>
      <c r="CC17" s="8"/>
      <c r="CD17" s="8"/>
      <c r="CE17" s="8"/>
      <c r="CF17" s="8"/>
      <c r="CG17" s="9"/>
    </row>
    <row r="18" spans="2:85" x14ac:dyDescent="0.2">
      <c r="B18" s="23">
        <v>43656</v>
      </c>
      <c r="C18" s="32"/>
      <c r="D18" s="32"/>
      <c r="E18" s="8"/>
      <c r="F18" s="8"/>
      <c r="G18" s="8"/>
      <c r="H18" s="8"/>
      <c r="I18" s="9"/>
      <c r="K18" s="30">
        <v>43656</v>
      </c>
      <c r="L18" s="31"/>
      <c r="M18" s="32"/>
      <c r="N18" s="8"/>
      <c r="O18" s="8"/>
      <c r="P18" s="8"/>
      <c r="Q18" s="9"/>
      <c r="R18" s="21"/>
      <c r="S18" s="23">
        <v>43656</v>
      </c>
      <c r="T18" s="32">
        <v>1.8</v>
      </c>
      <c r="U18" s="8"/>
      <c r="V18" s="8"/>
      <c r="W18" s="8"/>
      <c r="X18" s="9"/>
      <c r="Y18" s="21"/>
      <c r="AA18" s="28">
        <v>43656</v>
      </c>
      <c r="AB18" s="32"/>
      <c r="AE18" s="8"/>
      <c r="AF18" s="8"/>
      <c r="AG18" s="8"/>
      <c r="AH18" s="8"/>
      <c r="AI18" s="9"/>
      <c r="AK18" s="23">
        <v>43656</v>
      </c>
      <c r="AL18" s="8"/>
      <c r="AM18" s="8"/>
      <c r="AN18" s="8"/>
      <c r="AO18" s="8"/>
      <c r="AP18" s="8"/>
      <c r="AQ18" s="8"/>
      <c r="AR18" s="9"/>
      <c r="AS18" s="21"/>
      <c r="AT18" s="28">
        <v>43656</v>
      </c>
      <c r="AU18" s="33"/>
      <c r="AX18" s="29"/>
      <c r="AY18" s="29"/>
      <c r="BA18" s="29"/>
      <c r="BB18" s="34"/>
      <c r="BD18" s="26">
        <v>43656</v>
      </c>
      <c r="BE18" s="8"/>
      <c r="BF18" s="8"/>
      <c r="BG18" s="8"/>
      <c r="BH18" s="8"/>
      <c r="BI18" s="8"/>
      <c r="BJ18" s="27"/>
      <c r="BL18" s="26">
        <v>43656</v>
      </c>
      <c r="BM18" s="35"/>
      <c r="BR18" s="36"/>
      <c r="BT18" s="26">
        <v>43656</v>
      </c>
      <c r="BU18" s="35"/>
      <c r="BZ18" s="36"/>
      <c r="CB18" s="26">
        <v>43656</v>
      </c>
      <c r="CC18" s="8"/>
      <c r="CD18" s="8"/>
      <c r="CE18" s="8"/>
      <c r="CF18" s="8"/>
      <c r="CG18" s="9"/>
    </row>
    <row r="19" spans="2:85" x14ac:dyDescent="0.2">
      <c r="B19" s="23">
        <v>43657</v>
      </c>
      <c r="C19" s="32">
        <v>280</v>
      </c>
      <c r="D19" s="32">
        <v>248</v>
      </c>
      <c r="E19" s="8"/>
      <c r="F19" s="8"/>
      <c r="G19" s="8"/>
      <c r="H19" s="8"/>
      <c r="I19" s="9"/>
      <c r="K19" s="30">
        <v>43657</v>
      </c>
      <c r="L19" s="31"/>
      <c r="M19" s="32"/>
      <c r="N19" s="8"/>
      <c r="O19" s="8"/>
      <c r="P19" s="8"/>
      <c r="Q19" s="9"/>
      <c r="R19" s="21"/>
      <c r="S19" s="23">
        <v>43657</v>
      </c>
      <c r="T19" s="32">
        <v>1.8</v>
      </c>
      <c r="U19" s="8"/>
      <c r="V19" s="8"/>
      <c r="W19" s="8"/>
      <c r="X19" s="9"/>
      <c r="Y19" s="21"/>
      <c r="AA19" s="28">
        <v>43657</v>
      </c>
      <c r="AB19" s="32"/>
      <c r="AE19" s="8"/>
      <c r="AF19" s="8"/>
      <c r="AG19" s="8"/>
      <c r="AH19" s="8"/>
      <c r="AI19" s="9"/>
      <c r="AK19" s="23">
        <v>43657</v>
      </c>
      <c r="AL19" s="8"/>
      <c r="AM19" s="8"/>
      <c r="AN19" s="8"/>
      <c r="AO19" s="8"/>
      <c r="AP19" s="8"/>
      <c r="AQ19" s="8"/>
      <c r="AR19" s="9"/>
      <c r="AS19" s="21"/>
      <c r="AT19" s="28">
        <v>43657</v>
      </c>
      <c r="AU19" s="33"/>
      <c r="AX19" s="29"/>
      <c r="AY19" s="29"/>
      <c r="BA19" s="29"/>
      <c r="BB19" s="34"/>
      <c r="BD19" s="26">
        <v>43657</v>
      </c>
      <c r="BE19" s="8"/>
      <c r="BF19" s="8"/>
      <c r="BG19" s="8"/>
      <c r="BH19" s="8"/>
      <c r="BI19" s="8"/>
      <c r="BJ19" s="27"/>
      <c r="BL19" s="26">
        <v>43657</v>
      </c>
      <c r="BM19" s="35"/>
      <c r="BR19" s="36"/>
      <c r="BT19" s="26">
        <v>43657</v>
      </c>
      <c r="BU19" s="35"/>
      <c r="BZ19" s="36"/>
      <c r="CB19" s="26">
        <v>43657</v>
      </c>
      <c r="CC19" s="8"/>
      <c r="CD19" s="8"/>
      <c r="CE19" s="8"/>
      <c r="CF19" s="8"/>
      <c r="CG19" s="9"/>
    </row>
    <row r="20" spans="2:85" x14ac:dyDescent="0.2">
      <c r="B20" s="23">
        <v>43658</v>
      </c>
      <c r="C20" s="32"/>
      <c r="D20" s="32"/>
      <c r="E20" s="8"/>
      <c r="F20" s="8"/>
      <c r="G20" s="8"/>
      <c r="H20" s="8"/>
      <c r="I20" s="9"/>
      <c r="K20" s="30">
        <v>43658</v>
      </c>
      <c r="L20" s="31"/>
      <c r="M20" s="32"/>
      <c r="N20" s="8"/>
      <c r="O20" s="8"/>
      <c r="P20" s="8"/>
      <c r="Q20" s="9"/>
      <c r="R20" s="21"/>
      <c r="S20" s="23">
        <v>43658</v>
      </c>
      <c r="T20" s="32">
        <v>1.9</v>
      </c>
      <c r="U20" s="8"/>
      <c r="V20" s="8"/>
      <c r="W20" s="8"/>
      <c r="X20" s="9"/>
      <c r="Y20" s="21"/>
      <c r="AA20" s="28">
        <v>43658</v>
      </c>
      <c r="AB20" s="32"/>
      <c r="AE20" s="8"/>
      <c r="AF20" s="8"/>
      <c r="AG20" s="8"/>
      <c r="AH20" s="8"/>
      <c r="AI20" s="9"/>
      <c r="AK20" s="23">
        <v>43658</v>
      </c>
      <c r="AL20" s="8"/>
      <c r="AM20" s="8"/>
      <c r="AN20" s="8"/>
      <c r="AO20" s="8"/>
      <c r="AP20" s="8"/>
      <c r="AQ20" s="8"/>
      <c r="AR20" s="9"/>
      <c r="AS20" s="21"/>
      <c r="AT20" s="28">
        <v>43658</v>
      </c>
      <c r="AU20" s="33"/>
      <c r="AX20" s="29"/>
      <c r="AY20" s="29"/>
      <c r="BA20" s="29"/>
      <c r="BB20" s="34"/>
      <c r="BD20" s="26">
        <v>43658</v>
      </c>
      <c r="BE20" s="8"/>
      <c r="BF20" s="8"/>
      <c r="BG20" s="8"/>
      <c r="BH20" s="8"/>
      <c r="BI20" s="8"/>
      <c r="BJ20" s="27"/>
      <c r="BL20" s="26">
        <v>43658</v>
      </c>
      <c r="BM20" s="35"/>
      <c r="BR20" s="36"/>
      <c r="BT20" s="26">
        <v>43658</v>
      </c>
      <c r="BU20" s="35"/>
      <c r="BZ20" s="36"/>
      <c r="CB20" s="26">
        <v>43658</v>
      </c>
      <c r="CC20" s="8"/>
      <c r="CD20" s="8"/>
      <c r="CE20" s="8"/>
      <c r="CF20" s="8"/>
      <c r="CG20" s="9"/>
    </row>
    <row r="21" spans="2:85" x14ac:dyDescent="0.2">
      <c r="B21" s="23">
        <v>43659</v>
      </c>
      <c r="C21" s="32"/>
      <c r="D21" s="32"/>
      <c r="E21" s="8"/>
      <c r="F21" s="8"/>
      <c r="G21" s="8"/>
      <c r="H21" s="8"/>
      <c r="I21" s="9"/>
      <c r="K21" s="30">
        <v>43659</v>
      </c>
      <c r="L21" s="31"/>
      <c r="M21" s="32"/>
      <c r="N21" s="8"/>
      <c r="O21" s="8"/>
      <c r="P21" s="8"/>
      <c r="Q21" s="9"/>
      <c r="R21" s="21"/>
      <c r="S21" s="23">
        <v>43659</v>
      </c>
      <c r="T21" s="32">
        <v>2.1</v>
      </c>
      <c r="U21" s="8"/>
      <c r="V21" s="8"/>
      <c r="W21" s="8"/>
      <c r="X21" s="9"/>
      <c r="Y21" s="21"/>
      <c r="AA21" s="28">
        <v>43659</v>
      </c>
      <c r="AB21" s="32"/>
      <c r="AE21" s="8"/>
      <c r="AF21" s="8"/>
      <c r="AG21" s="8"/>
      <c r="AH21" s="8"/>
      <c r="AI21" s="9"/>
      <c r="AK21" s="23">
        <v>43659</v>
      </c>
      <c r="AL21" s="8"/>
      <c r="AM21" s="8"/>
      <c r="AN21" s="8"/>
      <c r="AO21" s="8"/>
      <c r="AP21" s="8"/>
      <c r="AQ21" s="8"/>
      <c r="AR21" s="9"/>
      <c r="AS21" s="21"/>
      <c r="AT21" s="28">
        <v>43659</v>
      </c>
      <c r="AU21" s="33"/>
      <c r="AX21" s="29"/>
      <c r="AY21" s="29"/>
      <c r="BA21" s="29"/>
      <c r="BB21" s="34"/>
      <c r="BD21" s="26">
        <v>43659</v>
      </c>
      <c r="BE21" s="8"/>
      <c r="BF21" s="8"/>
      <c r="BG21" s="8"/>
      <c r="BH21" s="8"/>
      <c r="BI21" s="8"/>
      <c r="BJ21" s="27"/>
      <c r="BL21" s="26">
        <v>43659</v>
      </c>
      <c r="BM21" s="35"/>
      <c r="BR21" s="36"/>
      <c r="BT21" s="26">
        <v>43659</v>
      </c>
      <c r="BU21" s="35"/>
      <c r="BZ21" s="36"/>
      <c r="CB21" s="26">
        <v>43659</v>
      </c>
      <c r="CC21" s="8"/>
      <c r="CD21" s="8"/>
      <c r="CE21" s="8"/>
      <c r="CF21" s="8"/>
      <c r="CG21" s="9"/>
    </row>
    <row r="22" spans="2:85" x14ac:dyDescent="0.2">
      <c r="B22" s="23">
        <v>43660</v>
      </c>
      <c r="C22" s="32"/>
      <c r="D22" s="32"/>
      <c r="E22" s="8"/>
      <c r="F22" s="8"/>
      <c r="G22" s="8"/>
      <c r="H22" s="8"/>
      <c r="I22" s="9"/>
      <c r="K22" s="30">
        <v>43660</v>
      </c>
      <c r="L22" s="31"/>
      <c r="M22" s="32"/>
      <c r="N22" s="8"/>
      <c r="O22" s="8"/>
      <c r="P22" s="8"/>
      <c r="Q22" s="9"/>
      <c r="R22" s="21"/>
      <c r="S22" s="23">
        <v>43660</v>
      </c>
      <c r="T22" s="32">
        <v>2.7</v>
      </c>
      <c r="U22" s="8"/>
      <c r="V22" s="8"/>
      <c r="W22" s="8"/>
      <c r="X22" s="9"/>
      <c r="Y22" s="21"/>
      <c r="AA22" s="28">
        <v>43660</v>
      </c>
      <c r="AB22" s="32"/>
      <c r="AE22" s="8"/>
      <c r="AF22" s="8"/>
      <c r="AG22" s="8"/>
      <c r="AH22" s="8"/>
      <c r="AI22" s="9"/>
      <c r="AK22" s="23">
        <v>43660</v>
      </c>
      <c r="AL22" s="8"/>
      <c r="AM22" s="8"/>
      <c r="AN22" s="8"/>
      <c r="AO22" s="8"/>
      <c r="AP22" s="8"/>
      <c r="AQ22" s="8"/>
      <c r="AR22" s="9"/>
      <c r="AS22" s="21"/>
      <c r="AT22" s="28">
        <v>43660</v>
      </c>
      <c r="AU22" s="33"/>
      <c r="AX22" s="29"/>
      <c r="AY22" s="29"/>
      <c r="BA22" s="29"/>
      <c r="BB22" s="34"/>
      <c r="BD22" s="26">
        <v>43660</v>
      </c>
      <c r="BE22" s="8"/>
      <c r="BF22" s="8"/>
      <c r="BG22" s="8"/>
      <c r="BH22" s="8"/>
      <c r="BI22" s="8"/>
      <c r="BJ22" s="27"/>
      <c r="BL22" s="26">
        <v>43660</v>
      </c>
      <c r="BM22" s="35"/>
      <c r="BR22" s="36"/>
      <c r="BT22" s="26">
        <v>43660</v>
      </c>
      <c r="BU22" s="35"/>
      <c r="BZ22" s="36"/>
      <c r="CB22" s="26">
        <v>43660</v>
      </c>
      <c r="CC22" s="8"/>
      <c r="CD22" s="8"/>
      <c r="CE22" s="8"/>
      <c r="CF22" s="8"/>
      <c r="CG22" s="9"/>
    </row>
    <row r="23" spans="2:85" x14ac:dyDescent="0.2">
      <c r="B23" s="23">
        <v>43661</v>
      </c>
      <c r="C23" s="32"/>
      <c r="D23" s="32"/>
      <c r="E23" s="8"/>
      <c r="F23" s="8"/>
      <c r="G23" s="8"/>
      <c r="H23" s="8"/>
      <c r="I23" s="9"/>
      <c r="K23" s="30">
        <v>43661</v>
      </c>
      <c r="L23" s="31"/>
      <c r="M23" s="32"/>
      <c r="N23" s="8"/>
      <c r="O23" s="8"/>
      <c r="P23" s="8"/>
      <c r="Q23" s="9"/>
      <c r="R23" s="21"/>
      <c r="S23" s="23">
        <v>43661</v>
      </c>
      <c r="T23" s="32">
        <v>2.2000000000000002</v>
      </c>
      <c r="U23" s="8"/>
      <c r="V23" s="8"/>
      <c r="W23" s="8"/>
      <c r="X23" s="9"/>
      <c r="Y23" s="21"/>
      <c r="AA23" s="23">
        <v>43661</v>
      </c>
      <c r="AB23" s="32">
        <v>2800</v>
      </c>
      <c r="AE23" s="8"/>
      <c r="AF23" s="8"/>
      <c r="AG23" s="8"/>
      <c r="AH23" s="8"/>
      <c r="AI23" s="9"/>
      <c r="AK23" s="23">
        <v>43661</v>
      </c>
      <c r="AL23" s="8"/>
      <c r="AM23" s="8"/>
      <c r="AN23" s="8"/>
      <c r="AO23" s="8"/>
      <c r="AP23" s="8"/>
      <c r="AQ23" s="8"/>
      <c r="AR23" s="9"/>
      <c r="AS23" s="21"/>
      <c r="AT23" s="28">
        <v>43661</v>
      </c>
      <c r="AU23" s="33"/>
      <c r="AX23" s="29"/>
      <c r="AY23" s="29"/>
      <c r="BA23" s="29"/>
      <c r="BB23" s="34"/>
      <c r="BD23" s="26">
        <v>43661</v>
      </c>
      <c r="BE23" s="8"/>
      <c r="BF23" s="8"/>
      <c r="BG23" s="8"/>
      <c r="BH23" s="8"/>
      <c r="BI23" s="8"/>
      <c r="BJ23" s="27"/>
      <c r="BL23" s="26">
        <v>43661</v>
      </c>
      <c r="BM23" s="35"/>
      <c r="BR23" s="36"/>
      <c r="BT23" s="26">
        <v>43661</v>
      </c>
      <c r="BU23" s="35"/>
      <c r="BZ23" s="36"/>
      <c r="CB23" s="26">
        <v>43661</v>
      </c>
      <c r="CC23" s="8"/>
      <c r="CD23" s="8"/>
      <c r="CE23" s="8"/>
      <c r="CF23" s="8"/>
      <c r="CG23" s="9"/>
    </row>
    <row r="24" spans="2:85" x14ac:dyDescent="0.2">
      <c r="B24" s="23">
        <v>43662</v>
      </c>
      <c r="C24" s="32">
        <v>312</v>
      </c>
      <c r="D24" s="32">
        <v>288</v>
      </c>
      <c r="E24" s="8"/>
      <c r="F24" s="8"/>
      <c r="G24" s="8"/>
      <c r="H24" s="8"/>
      <c r="I24" s="9"/>
      <c r="K24" s="30">
        <v>43662</v>
      </c>
      <c r="L24" s="31">
        <v>96</v>
      </c>
      <c r="M24" s="32">
        <v>92</v>
      </c>
      <c r="N24" s="8"/>
      <c r="O24" s="8"/>
      <c r="P24" s="8"/>
      <c r="Q24" s="9"/>
      <c r="R24" s="21"/>
      <c r="S24" s="23">
        <v>43662</v>
      </c>
      <c r="T24" s="32">
        <v>2.5</v>
      </c>
      <c r="U24" s="8"/>
      <c r="V24" s="8"/>
      <c r="W24" s="8"/>
      <c r="X24" s="9"/>
      <c r="Y24" s="21"/>
      <c r="AA24" s="23">
        <v>43662</v>
      </c>
      <c r="AB24" s="32">
        <v>2600</v>
      </c>
      <c r="AE24" s="8"/>
      <c r="AF24" s="8"/>
      <c r="AG24" s="8"/>
      <c r="AH24" s="8"/>
      <c r="AI24" s="9"/>
      <c r="AK24" s="23">
        <v>43662</v>
      </c>
      <c r="AL24" s="8"/>
      <c r="AM24" s="8"/>
      <c r="AN24" s="8"/>
      <c r="AO24" s="8"/>
      <c r="AP24" s="8"/>
      <c r="AQ24" s="8"/>
      <c r="AR24" s="9"/>
      <c r="AS24" s="21"/>
      <c r="AT24" s="28">
        <v>43662</v>
      </c>
      <c r="AU24" s="33"/>
      <c r="AX24" s="29"/>
      <c r="AY24" s="29"/>
      <c r="BA24" s="29"/>
      <c r="BB24" s="34"/>
      <c r="BD24" s="26">
        <v>43662</v>
      </c>
      <c r="BE24" s="8"/>
      <c r="BF24" s="8"/>
      <c r="BG24" s="8"/>
      <c r="BH24" s="8"/>
      <c r="BI24" s="8"/>
      <c r="BJ24" s="27"/>
      <c r="BL24" s="26">
        <v>43662</v>
      </c>
      <c r="BM24" s="35">
        <v>200</v>
      </c>
      <c r="BR24" s="36"/>
      <c r="BT24" s="26">
        <v>43662</v>
      </c>
      <c r="BU24" s="35">
        <v>8.5</v>
      </c>
      <c r="BZ24" s="36"/>
      <c r="CB24" s="26">
        <v>43662</v>
      </c>
      <c r="CC24" s="8"/>
      <c r="CD24" s="8"/>
      <c r="CE24" s="8"/>
      <c r="CF24" s="8"/>
      <c r="CG24" s="9"/>
    </row>
    <row r="25" spans="2:85" x14ac:dyDescent="0.2">
      <c r="B25" s="23">
        <v>43663</v>
      </c>
      <c r="C25" s="32"/>
      <c r="D25" s="32"/>
      <c r="E25" s="8"/>
      <c r="F25" s="8"/>
      <c r="G25" s="8"/>
      <c r="H25" s="8"/>
      <c r="I25" s="9"/>
      <c r="K25" s="30">
        <v>43663</v>
      </c>
      <c r="L25" s="31"/>
      <c r="M25" s="32"/>
      <c r="N25" s="8"/>
      <c r="O25" s="8"/>
      <c r="P25" s="8"/>
      <c r="Q25" s="9"/>
      <c r="R25" s="21"/>
      <c r="S25" s="23">
        <v>43663</v>
      </c>
      <c r="T25" s="32">
        <v>2.1</v>
      </c>
      <c r="U25" s="8"/>
      <c r="V25" s="8"/>
      <c r="W25" s="8"/>
      <c r="X25" s="9"/>
      <c r="Y25" s="21"/>
      <c r="AA25" s="23">
        <v>43663</v>
      </c>
      <c r="AB25" s="32"/>
      <c r="AE25" s="8"/>
      <c r="AF25" s="8"/>
      <c r="AG25" s="8"/>
      <c r="AH25" s="8"/>
      <c r="AI25" s="9"/>
      <c r="AK25" s="23">
        <v>43663</v>
      </c>
      <c r="AL25" s="8"/>
      <c r="AM25" s="8"/>
      <c r="AN25" s="8"/>
      <c r="AO25" s="8"/>
      <c r="AP25" s="8"/>
      <c r="AQ25" s="8"/>
      <c r="AR25" s="9"/>
      <c r="AS25" s="21"/>
      <c r="AT25" s="28">
        <v>43663</v>
      </c>
      <c r="AU25" s="33"/>
      <c r="AX25" s="29"/>
      <c r="AY25" s="29"/>
      <c r="BA25" s="29"/>
      <c r="BB25" s="34"/>
      <c r="BD25" s="26">
        <v>43663</v>
      </c>
      <c r="BE25" s="8"/>
      <c r="BF25" s="8"/>
      <c r="BG25" s="8"/>
      <c r="BH25" s="8"/>
      <c r="BI25" s="8"/>
      <c r="BJ25" s="27"/>
      <c r="BL25" s="26">
        <v>43663</v>
      </c>
      <c r="BM25" s="35"/>
      <c r="BR25" s="36"/>
      <c r="BT25" s="26">
        <v>43663</v>
      </c>
      <c r="BU25" s="35"/>
      <c r="BZ25" s="36"/>
      <c r="CB25" s="26">
        <v>43663</v>
      </c>
      <c r="CC25" s="8"/>
      <c r="CD25" s="8"/>
      <c r="CE25" s="8"/>
      <c r="CF25" s="8"/>
      <c r="CG25" s="9"/>
    </row>
    <row r="26" spans="2:85" x14ac:dyDescent="0.2">
      <c r="B26" s="23">
        <v>43664</v>
      </c>
      <c r="C26" s="32">
        <v>232</v>
      </c>
      <c r="D26" s="32">
        <v>216</v>
      </c>
      <c r="E26" s="8"/>
      <c r="F26" s="8"/>
      <c r="G26" s="8"/>
      <c r="H26" s="8"/>
      <c r="I26" s="9"/>
      <c r="K26" s="30">
        <v>43664</v>
      </c>
      <c r="L26" s="31">
        <v>72</v>
      </c>
      <c r="M26" s="32">
        <v>64</v>
      </c>
      <c r="N26" s="8"/>
      <c r="O26" s="8"/>
      <c r="P26" s="8"/>
      <c r="Q26" s="9"/>
      <c r="R26" s="21"/>
      <c r="S26" s="23">
        <v>43664</v>
      </c>
      <c r="T26" s="32">
        <v>1.9</v>
      </c>
      <c r="U26" s="8"/>
      <c r="V26" s="8"/>
      <c r="W26" s="8"/>
      <c r="X26" s="9"/>
      <c r="Y26" s="21"/>
      <c r="AA26" s="23">
        <v>43664</v>
      </c>
      <c r="AB26" s="32"/>
      <c r="AE26" s="8"/>
      <c r="AF26" s="8"/>
      <c r="AG26" s="8"/>
      <c r="AH26" s="8"/>
      <c r="AI26" s="9"/>
      <c r="AK26" s="23">
        <v>43664</v>
      </c>
      <c r="AL26" s="8"/>
      <c r="AM26" s="8"/>
      <c r="AN26" s="8"/>
      <c r="AO26" s="8"/>
      <c r="AP26" s="8"/>
      <c r="AQ26" s="8"/>
      <c r="AR26" s="9"/>
      <c r="AS26" s="21"/>
      <c r="AT26" s="28">
        <v>43664</v>
      </c>
      <c r="AU26" s="33"/>
      <c r="AX26" s="29"/>
      <c r="AY26" s="29"/>
      <c r="BA26" s="29"/>
      <c r="BB26" s="34"/>
      <c r="BD26" s="26">
        <v>43664</v>
      </c>
      <c r="BE26" s="8"/>
      <c r="BF26" s="8"/>
      <c r="BG26" s="8"/>
      <c r="BH26" s="8"/>
      <c r="BI26" s="8"/>
      <c r="BJ26" s="27"/>
      <c r="BL26" s="26">
        <v>43664</v>
      </c>
      <c r="BM26" s="35"/>
      <c r="BR26" s="36"/>
      <c r="BT26" s="26">
        <v>43664</v>
      </c>
      <c r="BU26" s="35"/>
      <c r="BZ26" s="36"/>
      <c r="CB26" s="26">
        <v>43664</v>
      </c>
      <c r="CC26" s="8"/>
      <c r="CD26" s="8"/>
      <c r="CE26" s="8"/>
      <c r="CF26" s="8"/>
      <c r="CG26" s="9"/>
    </row>
    <row r="27" spans="2:85" x14ac:dyDescent="0.2">
      <c r="B27" s="23">
        <v>43665</v>
      </c>
      <c r="C27" s="32"/>
      <c r="D27" s="32"/>
      <c r="E27" s="8"/>
      <c r="F27" s="8"/>
      <c r="G27" s="8"/>
      <c r="H27" s="8"/>
      <c r="I27" s="9"/>
      <c r="K27" s="30">
        <v>43665</v>
      </c>
      <c r="L27" s="31"/>
      <c r="M27" s="32"/>
      <c r="N27" s="8"/>
      <c r="O27" s="8"/>
      <c r="P27" s="8"/>
      <c r="Q27" s="9"/>
      <c r="R27" s="21"/>
      <c r="S27" s="23">
        <v>43665</v>
      </c>
      <c r="T27" s="32">
        <v>2.1</v>
      </c>
      <c r="U27" s="8"/>
      <c r="V27" s="8"/>
      <c r="W27" s="8"/>
      <c r="X27" s="9"/>
      <c r="Y27" s="21"/>
      <c r="AA27" s="23">
        <v>43665</v>
      </c>
      <c r="AB27" s="32"/>
      <c r="AE27" s="8"/>
      <c r="AF27" s="8"/>
      <c r="AG27" s="8"/>
      <c r="AH27" s="8"/>
      <c r="AI27" s="9"/>
      <c r="AK27" s="23">
        <v>43665</v>
      </c>
      <c r="AL27" s="8"/>
      <c r="AM27" s="8"/>
      <c r="AN27" s="8"/>
      <c r="AO27" s="8"/>
      <c r="AP27" s="8"/>
      <c r="AQ27" s="8"/>
      <c r="AR27" s="9"/>
      <c r="AS27" s="21"/>
      <c r="AT27" s="28">
        <v>43665</v>
      </c>
      <c r="AU27" s="33"/>
      <c r="AX27" s="29"/>
      <c r="AY27" s="29"/>
      <c r="BA27" s="29"/>
      <c r="BB27" s="34"/>
      <c r="BD27" s="26">
        <v>43665</v>
      </c>
      <c r="BE27" s="8"/>
      <c r="BF27" s="8"/>
      <c r="BG27" s="8"/>
      <c r="BH27" s="8"/>
      <c r="BI27" s="8"/>
      <c r="BJ27" s="27"/>
      <c r="BL27" s="26">
        <v>43665</v>
      </c>
      <c r="BM27" s="35"/>
      <c r="BR27" s="36"/>
      <c r="BT27" s="26">
        <v>43665</v>
      </c>
      <c r="BU27" s="35"/>
      <c r="BZ27" s="36"/>
      <c r="CB27" s="26">
        <v>43665</v>
      </c>
      <c r="CC27" s="8"/>
      <c r="CD27" s="8"/>
      <c r="CE27" s="8"/>
      <c r="CF27" s="8"/>
      <c r="CG27" s="9"/>
    </row>
    <row r="28" spans="2:85" x14ac:dyDescent="0.2">
      <c r="B28" s="23">
        <v>43666</v>
      </c>
      <c r="C28" s="32"/>
      <c r="D28" s="32"/>
      <c r="E28" s="8"/>
      <c r="F28" s="8"/>
      <c r="G28" s="8"/>
      <c r="H28" s="8"/>
      <c r="I28" s="9"/>
      <c r="K28" s="30">
        <v>43666</v>
      </c>
      <c r="L28" s="31"/>
      <c r="M28" s="32"/>
      <c r="N28" s="8"/>
      <c r="O28" s="8"/>
      <c r="P28" s="8"/>
      <c r="Q28" s="9"/>
      <c r="R28" s="21"/>
      <c r="S28" s="23">
        <v>43666</v>
      </c>
      <c r="T28" s="32">
        <v>1.7</v>
      </c>
      <c r="U28" s="8"/>
      <c r="V28" s="8"/>
      <c r="W28" s="8"/>
      <c r="X28" s="9"/>
      <c r="Y28" s="21"/>
      <c r="AA28" s="23">
        <v>43666</v>
      </c>
      <c r="AB28" s="32">
        <v>2327.3000000000002</v>
      </c>
      <c r="AE28" s="8"/>
      <c r="AF28" s="8"/>
      <c r="AG28" s="8"/>
      <c r="AH28" s="8"/>
      <c r="AI28" s="9"/>
      <c r="AK28" s="23">
        <v>43666</v>
      </c>
      <c r="AL28" s="8"/>
      <c r="AM28" s="8"/>
      <c r="AN28" s="8"/>
      <c r="AO28" s="8"/>
      <c r="AP28" s="8"/>
      <c r="AQ28" s="8"/>
      <c r="AR28" s="9"/>
      <c r="AS28" s="21"/>
      <c r="AT28" s="28">
        <v>43666</v>
      </c>
      <c r="AU28" s="33"/>
      <c r="AX28" s="29"/>
      <c r="AY28" s="29"/>
      <c r="BA28" s="29"/>
      <c r="BB28" s="34"/>
      <c r="BD28" s="26">
        <v>43666</v>
      </c>
      <c r="BE28" s="8"/>
      <c r="BF28" s="8"/>
      <c r="BG28" s="8"/>
      <c r="BH28" s="8"/>
      <c r="BI28" s="8"/>
      <c r="BJ28" s="27"/>
      <c r="BL28" s="26">
        <v>43666</v>
      </c>
      <c r="BM28" s="35"/>
      <c r="BR28" s="36"/>
      <c r="BT28" s="26">
        <v>43666</v>
      </c>
      <c r="BU28" s="35"/>
      <c r="BZ28" s="36"/>
      <c r="CB28" s="26">
        <v>43666</v>
      </c>
      <c r="CC28" s="8"/>
      <c r="CD28" s="8"/>
      <c r="CE28" s="8"/>
      <c r="CF28" s="8"/>
      <c r="CG28" s="9"/>
    </row>
    <row r="29" spans="2:85" x14ac:dyDescent="0.2">
      <c r="B29" s="23">
        <v>43667</v>
      </c>
      <c r="C29" s="32"/>
      <c r="D29" s="32"/>
      <c r="E29" s="8"/>
      <c r="F29" s="8"/>
      <c r="G29" s="8"/>
      <c r="H29" s="8"/>
      <c r="I29" s="9"/>
      <c r="K29" s="30">
        <v>43667</v>
      </c>
      <c r="L29" s="31"/>
      <c r="M29" s="32"/>
      <c r="N29" s="8"/>
      <c r="O29" s="8"/>
      <c r="P29" s="8"/>
      <c r="Q29" s="9"/>
      <c r="R29" s="21"/>
      <c r="S29" s="23">
        <v>43667</v>
      </c>
      <c r="T29" s="32">
        <v>1.4</v>
      </c>
      <c r="U29" s="8"/>
      <c r="V29" s="8"/>
      <c r="W29" s="8"/>
      <c r="X29" s="9"/>
      <c r="Y29" s="21"/>
      <c r="AA29" s="23">
        <v>43667</v>
      </c>
      <c r="AB29" s="32"/>
      <c r="AE29" s="8"/>
      <c r="AF29" s="8"/>
      <c r="AG29" s="8"/>
      <c r="AH29" s="8"/>
      <c r="AI29" s="9"/>
      <c r="AK29" s="23">
        <v>43667</v>
      </c>
      <c r="AL29" s="8"/>
      <c r="AM29" s="8"/>
      <c r="AN29" s="8"/>
      <c r="AO29" s="8"/>
      <c r="AP29" s="8"/>
      <c r="AQ29" s="8"/>
      <c r="AR29" s="9"/>
      <c r="AT29" s="28">
        <v>43667</v>
      </c>
      <c r="AU29" s="33"/>
      <c r="AX29" s="29"/>
      <c r="AY29" s="29"/>
      <c r="BA29" s="29"/>
      <c r="BB29" s="34"/>
      <c r="BD29" s="26">
        <v>43667</v>
      </c>
      <c r="BE29" s="8"/>
      <c r="BF29" s="8"/>
      <c r="BG29" s="8"/>
      <c r="BH29" s="8"/>
      <c r="BI29" s="8"/>
      <c r="BJ29" s="27"/>
      <c r="BL29" s="26">
        <v>43667</v>
      </c>
      <c r="BM29" s="35"/>
      <c r="BR29" s="36"/>
      <c r="BT29" s="26">
        <v>43667</v>
      </c>
      <c r="BU29" s="35"/>
      <c r="BZ29" s="36"/>
      <c r="CB29" s="26">
        <v>43667</v>
      </c>
      <c r="CC29" s="8"/>
      <c r="CD29" s="8"/>
      <c r="CE29" s="8"/>
      <c r="CF29" s="8"/>
      <c r="CG29" s="9"/>
    </row>
    <row r="30" spans="2:85" x14ac:dyDescent="0.2">
      <c r="B30" s="23">
        <v>43668</v>
      </c>
      <c r="C30" s="32"/>
      <c r="D30" s="32"/>
      <c r="E30" s="29">
        <v>3.59</v>
      </c>
      <c r="F30" s="29">
        <v>1.63</v>
      </c>
      <c r="G30" s="29">
        <v>258</v>
      </c>
      <c r="H30" s="29">
        <v>1.4</v>
      </c>
      <c r="I30" s="34">
        <v>0.26</v>
      </c>
      <c r="K30" s="30">
        <v>43668</v>
      </c>
      <c r="L30" s="31"/>
      <c r="M30" s="32"/>
      <c r="N30" s="8"/>
      <c r="O30" s="8"/>
      <c r="P30" s="8"/>
      <c r="Q30" s="9"/>
      <c r="R30" s="21"/>
      <c r="S30" s="23">
        <v>43668</v>
      </c>
      <c r="T30" s="32">
        <v>1.7</v>
      </c>
      <c r="U30" s="32">
        <v>1.99</v>
      </c>
      <c r="V30" s="32">
        <v>2.2000000000000002</v>
      </c>
      <c r="W30" s="32">
        <v>0.2</v>
      </c>
      <c r="X30" s="37">
        <v>0.2</v>
      </c>
      <c r="Y30" s="21"/>
      <c r="AA30" s="23">
        <v>43668</v>
      </c>
      <c r="AB30" s="32"/>
      <c r="AE30" s="8"/>
      <c r="AF30" s="8"/>
      <c r="AG30" s="8"/>
      <c r="AH30" s="8"/>
      <c r="AI30" s="9"/>
      <c r="AK30" s="23">
        <v>43668</v>
      </c>
      <c r="AL30" s="8"/>
      <c r="AM30" s="8"/>
      <c r="AN30" s="8"/>
      <c r="AO30" s="8"/>
      <c r="AP30" s="8"/>
      <c r="AQ30" s="8"/>
      <c r="AR30" s="9"/>
      <c r="AT30" s="28">
        <v>43668</v>
      </c>
      <c r="AU30" s="33"/>
      <c r="AX30" s="29"/>
      <c r="AY30" s="29"/>
      <c r="BA30" s="29"/>
      <c r="BB30" s="34"/>
      <c r="BD30" s="26">
        <v>43668</v>
      </c>
      <c r="BE30" s="8"/>
      <c r="BF30" s="8"/>
      <c r="BG30" s="8"/>
      <c r="BH30" s="8"/>
      <c r="BI30" s="8"/>
      <c r="BJ30" s="27"/>
      <c r="BL30" s="26">
        <v>43668</v>
      </c>
      <c r="BM30" s="35"/>
      <c r="BR30" s="36"/>
      <c r="BT30" s="26">
        <v>43668</v>
      </c>
      <c r="BU30" s="35"/>
      <c r="BZ30" s="36"/>
      <c r="CB30" s="26">
        <v>43668</v>
      </c>
      <c r="CC30" s="8"/>
      <c r="CD30" s="8"/>
      <c r="CE30" s="8"/>
      <c r="CF30" s="8"/>
      <c r="CG30" s="9"/>
    </row>
    <row r="31" spans="2:85" x14ac:dyDescent="0.2">
      <c r="B31" s="23">
        <v>43669</v>
      </c>
      <c r="C31" s="32">
        <v>196.4</v>
      </c>
      <c r="D31" s="32">
        <v>171</v>
      </c>
      <c r="E31" s="32">
        <v>4.07</v>
      </c>
      <c r="F31" s="32">
        <v>2</v>
      </c>
      <c r="G31" s="32"/>
      <c r="H31" s="32">
        <v>1.51</v>
      </c>
      <c r="I31" s="37">
        <v>0.26</v>
      </c>
      <c r="K31" s="30">
        <v>43669</v>
      </c>
      <c r="L31" s="31">
        <v>102.2</v>
      </c>
      <c r="M31" s="32">
        <v>91</v>
      </c>
      <c r="N31" s="32">
        <v>3.69</v>
      </c>
      <c r="O31" s="32">
        <v>2.42</v>
      </c>
      <c r="P31" s="32">
        <v>1.08</v>
      </c>
      <c r="Q31" s="37">
        <v>0.24</v>
      </c>
      <c r="R31" s="21"/>
      <c r="S31" s="23">
        <v>43669</v>
      </c>
      <c r="T31" s="32">
        <v>1.7</v>
      </c>
      <c r="U31" s="32">
        <v>2.33</v>
      </c>
      <c r="V31" s="32">
        <v>2.4700000000000002</v>
      </c>
      <c r="W31" s="32">
        <v>0.2</v>
      </c>
      <c r="X31" s="37">
        <v>0.2</v>
      </c>
      <c r="Y31" s="21"/>
      <c r="AA31" s="23">
        <v>43669</v>
      </c>
      <c r="AB31" s="32">
        <v>2250</v>
      </c>
      <c r="AE31" s="38">
        <v>43669</v>
      </c>
      <c r="AF31" s="29">
        <v>41.71</v>
      </c>
      <c r="AG31" s="29">
        <v>3.31</v>
      </c>
      <c r="AH31" s="29">
        <v>17.68</v>
      </c>
      <c r="AI31" s="34">
        <v>0.2</v>
      </c>
      <c r="AK31" s="23">
        <v>43669</v>
      </c>
      <c r="AN31" s="32">
        <v>39.770000000000003</v>
      </c>
      <c r="AO31" s="32">
        <v>1.52</v>
      </c>
      <c r="AQ31" s="32">
        <v>16.64</v>
      </c>
      <c r="AR31" s="37">
        <v>0.2</v>
      </c>
      <c r="AT31" s="28">
        <v>43669</v>
      </c>
      <c r="AU31" s="33">
        <v>0.39583333333333331</v>
      </c>
      <c r="AX31" s="29">
        <v>40.74</v>
      </c>
      <c r="AY31" s="29">
        <v>3.83</v>
      </c>
      <c r="BA31" s="29">
        <v>13.52</v>
      </c>
      <c r="BB31" s="34">
        <v>0.2</v>
      </c>
      <c r="BD31" s="26">
        <v>43669</v>
      </c>
      <c r="BE31" s="8"/>
      <c r="BF31" s="8"/>
      <c r="BG31" s="8"/>
      <c r="BH31" s="8"/>
      <c r="BI31" s="8"/>
      <c r="BJ31" s="27"/>
      <c r="BL31" s="26">
        <v>43669</v>
      </c>
      <c r="BM31" s="35"/>
      <c r="BO31" s="8">
        <v>10.09</v>
      </c>
      <c r="BP31" s="8">
        <v>1.51</v>
      </c>
      <c r="BQ31" s="35">
        <v>3.43</v>
      </c>
      <c r="BR31" s="27">
        <v>1.37</v>
      </c>
      <c r="BT31" s="26">
        <v>43669</v>
      </c>
      <c r="BU31" s="35"/>
      <c r="BZ31" s="36"/>
      <c r="CB31" s="26">
        <v>43669</v>
      </c>
      <c r="CC31" s="35"/>
      <c r="CD31" s="35">
        <v>31.04</v>
      </c>
      <c r="CE31" s="35">
        <v>63</v>
      </c>
      <c r="CF31" s="35">
        <v>2.34</v>
      </c>
      <c r="CG31" s="27">
        <v>0.27</v>
      </c>
    </row>
    <row r="32" spans="2:85" x14ac:dyDescent="0.2">
      <c r="B32" s="23">
        <v>43670</v>
      </c>
      <c r="C32" s="32"/>
      <c r="D32" s="32"/>
      <c r="E32" s="21"/>
      <c r="F32" s="21"/>
      <c r="G32" s="21"/>
      <c r="H32" s="21"/>
      <c r="I32" s="39"/>
      <c r="K32" s="30">
        <v>43670</v>
      </c>
      <c r="L32" s="31"/>
      <c r="M32" s="32"/>
      <c r="N32" s="32">
        <v>3.26</v>
      </c>
      <c r="O32" s="32">
        <v>2.09</v>
      </c>
      <c r="P32" s="32">
        <v>1.04</v>
      </c>
      <c r="Q32" s="37">
        <v>0.3</v>
      </c>
      <c r="R32" s="21"/>
      <c r="S32" s="23">
        <v>43670</v>
      </c>
      <c r="T32" s="32">
        <v>2.1</v>
      </c>
      <c r="U32" s="32">
        <v>1.4</v>
      </c>
      <c r="V32" s="32">
        <v>2.46</v>
      </c>
      <c r="W32" s="32">
        <v>0.2</v>
      </c>
      <c r="X32" s="37">
        <v>0.2</v>
      </c>
      <c r="Y32" s="21"/>
      <c r="AA32" s="23">
        <v>43670</v>
      </c>
      <c r="AB32" s="32"/>
      <c r="AE32" s="38"/>
      <c r="AF32" s="29"/>
      <c r="AG32" s="29"/>
      <c r="AH32" s="29"/>
      <c r="AI32" s="34"/>
      <c r="AK32" s="23">
        <v>43670</v>
      </c>
      <c r="AN32" s="32"/>
      <c r="AO32" s="32"/>
      <c r="AQ32" s="32"/>
      <c r="AR32" s="37"/>
      <c r="AT32" s="28">
        <v>43670</v>
      </c>
      <c r="AU32" s="33"/>
      <c r="AX32" s="29"/>
      <c r="AY32" s="29"/>
      <c r="BA32" s="29"/>
      <c r="BB32" s="34"/>
      <c r="BD32" s="26">
        <v>43670</v>
      </c>
      <c r="BE32" s="8"/>
      <c r="BF32" s="8"/>
      <c r="BG32" s="8"/>
      <c r="BH32" s="8"/>
      <c r="BI32" s="8"/>
      <c r="BJ32" s="27"/>
      <c r="BL32" s="26">
        <v>43670</v>
      </c>
      <c r="BM32" s="35"/>
      <c r="BO32" s="8"/>
      <c r="BP32" s="8"/>
      <c r="BQ32" s="35"/>
      <c r="BR32" s="27"/>
      <c r="BT32" s="26">
        <v>43670</v>
      </c>
      <c r="BU32" s="35"/>
      <c r="BZ32" s="36"/>
      <c r="CB32" s="26">
        <v>43670</v>
      </c>
      <c r="CC32" s="35"/>
      <c r="CD32" s="35"/>
      <c r="CE32" s="35"/>
      <c r="CF32" s="35"/>
      <c r="CG32" s="27"/>
    </row>
    <row r="33" spans="2:85" x14ac:dyDescent="0.2">
      <c r="B33" s="23">
        <v>43671</v>
      </c>
      <c r="C33" s="32">
        <v>203.4</v>
      </c>
      <c r="D33" s="32">
        <v>179</v>
      </c>
      <c r="E33" s="8"/>
      <c r="F33" s="8"/>
      <c r="G33" s="8"/>
      <c r="H33" s="8"/>
      <c r="I33" s="9"/>
      <c r="K33" s="30">
        <v>43671</v>
      </c>
      <c r="L33" s="31">
        <v>68.8</v>
      </c>
      <c r="M33" s="32">
        <v>56</v>
      </c>
      <c r="N33" s="32">
        <v>3.26</v>
      </c>
      <c r="O33" s="32">
        <v>2.23</v>
      </c>
      <c r="P33" s="32">
        <v>0.94</v>
      </c>
      <c r="Q33" s="37">
        <v>0.32</v>
      </c>
      <c r="R33" s="21"/>
      <c r="S33" s="23">
        <v>43671</v>
      </c>
      <c r="T33" s="32">
        <v>2.2000000000000002</v>
      </c>
      <c r="U33" s="32">
        <v>2</v>
      </c>
      <c r="V33" s="32">
        <v>2</v>
      </c>
      <c r="W33" s="32">
        <v>0.2</v>
      </c>
      <c r="X33" s="37">
        <v>0.2</v>
      </c>
      <c r="Y33" s="21"/>
      <c r="AA33" s="23">
        <v>43671</v>
      </c>
      <c r="AB33" s="32"/>
      <c r="AE33" s="38"/>
      <c r="AF33" s="29"/>
      <c r="AG33" s="29"/>
      <c r="AH33" s="29"/>
      <c r="AI33" s="34"/>
      <c r="AK33" s="23">
        <v>43671</v>
      </c>
      <c r="AN33" s="32"/>
      <c r="AO33" s="32"/>
      <c r="AQ33" s="32"/>
      <c r="AR33" s="37"/>
      <c r="AT33" s="28">
        <v>43671</v>
      </c>
      <c r="AU33" s="33"/>
      <c r="AX33" s="29"/>
      <c r="AY33" s="29"/>
      <c r="BA33" s="29"/>
      <c r="BB33" s="34"/>
      <c r="BD33" s="26">
        <v>43671</v>
      </c>
      <c r="BJ33" s="27"/>
      <c r="BL33" s="26">
        <v>43671</v>
      </c>
      <c r="BM33" s="35"/>
      <c r="BO33" s="8"/>
      <c r="BP33" s="8"/>
      <c r="BQ33" s="35"/>
      <c r="BR33" s="27"/>
      <c r="BT33" s="26">
        <v>43671</v>
      </c>
      <c r="BU33" s="35"/>
      <c r="BZ33" s="36"/>
      <c r="CB33" s="26">
        <v>43671</v>
      </c>
      <c r="CC33" s="35"/>
      <c r="CD33" s="35"/>
      <c r="CE33" s="35"/>
      <c r="CF33" s="35"/>
      <c r="CG33" s="27"/>
    </row>
    <row r="34" spans="2:85" x14ac:dyDescent="0.2">
      <c r="B34" s="23">
        <v>43672</v>
      </c>
      <c r="C34" s="32"/>
      <c r="D34" s="32"/>
      <c r="E34" s="8"/>
      <c r="F34" s="8"/>
      <c r="G34" s="8"/>
      <c r="H34" s="8"/>
      <c r="I34" s="9"/>
      <c r="K34" s="30">
        <v>43672</v>
      </c>
      <c r="L34" s="31"/>
      <c r="M34" s="32"/>
      <c r="N34" s="32"/>
      <c r="O34" s="32"/>
      <c r="P34" s="32"/>
      <c r="Q34" s="37"/>
      <c r="R34" s="40"/>
      <c r="S34" s="23">
        <v>43672</v>
      </c>
      <c r="T34" s="32">
        <v>2.4</v>
      </c>
      <c r="U34" s="32"/>
      <c r="V34" s="32"/>
      <c r="W34" s="32"/>
      <c r="X34" s="37"/>
      <c r="Y34" s="21"/>
      <c r="AA34" s="23">
        <v>43672</v>
      </c>
      <c r="AB34" s="32"/>
      <c r="AE34" s="38"/>
      <c r="AF34" s="29"/>
      <c r="AG34" s="29"/>
      <c r="AH34" s="29"/>
      <c r="AI34" s="34"/>
      <c r="AK34" s="23">
        <v>43672</v>
      </c>
      <c r="AN34" s="32">
        <v>81.88</v>
      </c>
      <c r="AO34" s="32">
        <v>2.09</v>
      </c>
      <c r="AQ34" s="32">
        <v>14.66</v>
      </c>
      <c r="AR34" s="37">
        <v>0.06</v>
      </c>
      <c r="AT34" s="28">
        <v>43672</v>
      </c>
      <c r="AU34" s="33"/>
      <c r="AX34" s="29"/>
      <c r="AY34" s="29"/>
      <c r="BA34" s="29"/>
      <c r="BB34" s="34"/>
      <c r="BD34" s="26">
        <v>43672</v>
      </c>
      <c r="BE34" s="35">
        <v>4600</v>
      </c>
      <c r="BF34" s="8"/>
      <c r="BG34" s="35">
        <v>90.95</v>
      </c>
      <c r="BH34" s="35">
        <v>2.14</v>
      </c>
      <c r="BI34" s="35">
        <v>42.38</v>
      </c>
      <c r="BJ34" s="27">
        <v>0.06</v>
      </c>
      <c r="BL34" s="26">
        <v>43672</v>
      </c>
      <c r="BM34" s="35"/>
      <c r="BO34" s="8"/>
      <c r="BP34" s="8"/>
      <c r="BQ34" s="35"/>
      <c r="BR34" s="27"/>
      <c r="BT34" s="26">
        <v>43672</v>
      </c>
      <c r="BU34" s="35"/>
      <c r="BZ34" s="36"/>
      <c r="CB34" s="26">
        <v>43672</v>
      </c>
      <c r="CC34" s="35"/>
      <c r="CD34" s="35"/>
      <c r="CE34" s="35"/>
      <c r="CF34" s="35"/>
      <c r="CG34" s="27"/>
    </row>
    <row r="35" spans="2:85" x14ac:dyDescent="0.2">
      <c r="B35" s="23">
        <v>43673</v>
      </c>
      <c r="C35" s="32"/>
      <c r="D35" s="32"/>
      <c r="E35" s="32">
        <v>3.53</v>
      </c>
      <c r="F35" s="32">
        <v>1.77</v>
      </c>
      <c r="G35" s="32"/>
      <c r="H35" s="32">
        <v>1.57</v>
      </c>
      <c r="I35" s="37">
        <v>0.31</v>
      </c>
      <c r="K35" s="30">
        <v>43673</v>
      </c>
      <c r="L35" s="31"/>
      <c r="M35" s="32"/>
      <c r="N35" s="32"/>
      <c r="O35" s="32"/>
      <c r="P35" s="32"/>
      <c r="Q35" s="37"/>
      <c r="S35" s="23">
        <v>43673</v>
      </c>
      <c r="T35" s="32">
        <v>2</v>
      </c>
      <c r="U35" s="32"/>
      <c r="V35" s="32"/>
      <c r="W35" s="32"/>
      <c r="X35" s="37"/>
      <c r="Y35" s="21"/>
      <c r="AA35" s="23">
        <v>43673</v>
      </c>
      <c r="AB35" s="32"/>
      <c r="AE35" s="38"/>
      <c r="AF35" s="29"/>
      <c r="AG35" s="29"/>
      <c r="AH35" s="29"/>
      <c r="AI35" s="34"/>
      <c r="AK35" s="23">
        <v>43673</v>
      </c>
      <c r="AN35" s="32"/>
      <c r="AO35" s="32"/>
      <c r="AQ35" s="32"/>
      <c r="AR35" s="37"/>
      <c r="AT35" s="28">
        <v>43673</v>
      </c>
      <c r="AU35" s="33"/>
      <c r="AX35" s="29"/>
      <c r="AY35" s="29"/>
      <c r="BA35" s="29"/>
      <c r="BB35" s="34"/>
      <c r="BD35" s="26">
        <v>43673</v>
      </c>
      <c r="BE35" s="35"/>
      <c r="BF35" s="8"/>
      <c r="BG35" s="35"/>
      <c r="BH35" s="35"/>
      <c r="BI35" s="35"/>
      <c r="BJ35" s="27"/>
      <c r="BL35" s="26">
        <v>43673</v>
      </c>
      <c r="BM35" s="35"/>
      <c r="BO35" s="8"/>
      <c r="BP35" s="8"/>
      <c r="BQ35" s="35"/>
      <c r="BR35" s="27"/>
      <c r="BT35" s="26">
        <v>43673</v>
      </c>
      <c r="BU35" s="35"/>
      <c r="BZ35" s="36"/>
      <c r="CB35" s="26">
        <v>43673</v>
      </c>
      <c r="CC35" s="35"/>
      <c r="CD35" s="35"/>
      <c r="CE35" s="35"/>
      <c r="CF35" s="35"/>
      <c r="CG35" s="27"/>
    </row>
    <row r="36" spans="2:85" x14ac:dyDescent="0.2">
      <c r="B36" s="23">
        <v>43674</v>
      </c>
      <c r="C36" s="32"/>
      <c r="D36" s="32"/>
      <c r="E36" s="32">
        <v>4.1900000000000004</v>
      </c>
      <c r="F36" s="32">
        <v>2.09</v>
      </c>
      <c r="G36" s="32"/>
      <c r="H36" s="32">
        <v>1.59</v>
      </c>
      <c r="I36" s="37">
        <v>0.28999999999999998</v>
      </c>
      <c r="K36" s="30">
        <v>43674</v>
      </c>
      <c r="L36" s="31"/>
      <c r="M36" s="32"/>
      <c r="N36" s="32"/>
      <c r="O36" s="32"/>
      <c r="P36" s="32"/>
      <c r="Q36" s="37"/>
      <c r="S36" s="23">
        <v>43674</v>
      </c>
      <c r="T36" s="32">
        <v>1.9</v>
      </c>
      <c r="U36" s="32"/>
      <c r="V36" s="32"/>
      <c r="W36" s="32"/>
      <c r="X36" s="37"/>
      <c r="Y36" s="21"/>
      <c r="AA36" s="23">
        <v>43674</v>
      </c>
      <c r="AB36" s="32">
        <v>2200</v>
      </c>
      <c r="AE36" s="38"/>
      <c r="AF36" s="29"/>
      <c r="AG36" s="29"/>
      <c r="AH36" s="29"/>
      <c r="AI36" s="34"/>
      <c r="AK36" s="23">
        <v>43674</v>
      </c>
      <c r="AN36" s="32"/>
      <c r="AO36" s="32"/>
      <c r="AQ36" s="32"/>
      <c r="AR36" s="37"/>
      <c r="AT36" s="28">
        <v>43674</v>
      </c>
      <c r="AU36" s="33"/>
      <c r="AX36" s="29"/>
      <c r="AY36" s="29"/>
      <c r="BA36" s="29"/>
      <c r="BB36" s="34"/>
      <c r="BD36" s="26">
        <v>43674</v>
      </c>
      <c r="BE36" s="35"/>
      <c r="BF36" s="8"/>
      <c r="BG36" s="35"/>
      <c r="BH36" s="35"/>
      <c r="BI36" s="35"/>
      <c r="BJ36" s="27"/>
      <c r="BL36" s="26">
        <v>43674</v>
      </c>
      <c r="BM36" s="35"/>
      <c r="BO36" s="8"/>
      <c r="BP36" s="8"/>
      <c r="BQ36" s="35"/>
      <c r="BR36" s="27"/>
      <c r="BT36" s="26">
        <v>43674</v>
      </c>
      <c r="BU36" s="35"/>
      <c r="BZ36" s="36"/>
      <c r="CB36" s="26">
        <v>43674</v>
      </c>
      <c r="CC36" s="35"/>
      <c r="CD36" s="35"/>
      <c r="CE36" s="35"/>
      <c r="CF36" s="35"/>
      <c r="CG36" s="27"/>
    </row>
    <row r="37" spans="2:85" x14ac:dyDescent="0.2">
      <c r="B37" s="23">
        <v>43675</v>
      </c>
      <c r="C37" s="32"/>
      <c r="D37" s="32"/>
      <c r="E37" s="32">
        <v>4.1399999999999997</v>
      </c>
      <c r="F37" s="32">
        <v>1.86</v>
      </c>
      <c r="G37" s="32"/>
      <c r="H37" s="32">
        <v>1.37</v>
      </c>
      <c r="I37" s="37">
        <v>0.27</v>
      </c>
      <c r="K37" s="30">
        <v>43675</v>
      </c>
      <c r="L37" s="31"/>
      <c r="M37" s="32"/>
      <c r="N37" s="32"/>
      <c r="O37" s="32"/>
      <c r="P37" s="32"/>
      <c r="Q37" s="37"/>
      <c r="S37" s="23">
        <v>43675</v>
      </c>
      <c r="T37" s="32">
        <v>2.4</v>
      </c>
      <c r="U37" s="32">
        <v>2.67</v>
      </c>
      <c r="V37" s="32">
        <v>2.5</v>
      </c>
      <c r="W37" s="32">
        <v>5.8999999999999997E-2</v>
      </c>
      <c r="X37" s="37">
        <v>0.1</v>
      </c>
      <c r="Y37" s="21"/>
      <c r="AA37" s="23">
        <v>43675</v>
      </c>
      <c r="AB37" s="32"/>
      <c r="AE37" s="38"/>
      <c r="AF37" s="29"/>
      <c r="AG37" s="29"/>
      <c r="AH37" s="29"/>
      <c r="AI37" s="34"/>
      <c r="AK37" s="23">
        <v>43675</v>
      </c>
      <c r="AL37" s="32">
        <v>2171.4</v>
      </c>
      <c r="AN37" s="32">
        <v>39.56</v>
      </c>
      <c r="AO37" s="32">
        <v>2.9</v>
      </c>
      <c r="AQ37" s="32">
        <v>15.19</v>
      </c>
      <c r="AR37" s="37">
        <v>0.1</v>
      </c>
      <c r="AT37" s="23">
        <v>43675</v>
      </c>
      <c r="AU37" s="41">
        <v>0.40625</v>
      </c>
      <c r="AV37" s="32">
        <v>2181.8000000000002</v>
      </c>
      <c r="AX37" s="32">
        <v>34.96</v>
      </c>
      <c r="AY37" s="32">
        <v>3.09</v>
      </c>
      <c r="BA37" s="32">
        <v>12.74</v>
      </c>
      <c r="BB37" s="37">
        <v>0.25</v>
      </c>
      <c r="BD37" s="26">
        <v>43675</v>
      </c>
      <c r="BE37" s="35">
        <v>3515.8</v>
      </c>
      <c r="BF37" s="8"/>
      <c r="BG37" s="35">
        <v>87.4</v>
      </c>
      <c r="BH37" s="35">
        <v>2.98</v>
      </c>
      <c r="BI37" s="35">
        <v>36.99</v>
      </c>
      <c r="BJ37" s="27">
        <v>0.26</v>
      </c>
      <c r="BL37" s="26">
        <v>43675</v>
      </c>
      <c r="BM37" s="35"/>
      <c r="BO37" s="8"/>
      <c r="BP37" s="8"/>
      <c r="BQ37" s="35"/>
      <c r="BR37" s="27"/>
      <c r="BT37" s="26">
        <v>43675</v>
      </c>
      <c r="BU37" s="35"/>
      <c r="BZ37" s="36"/>
      <c r="CB37" s="26">
        <v>43675</v>
      </c>
      <c r="CC37" s="35"/>
      <c r="CD37" s="35"/>
      <c r="CE37" s="35"/>
      <c r="CF37" s="35"/>
      <c r="CG37" s="27"/>
    </row>
    <row r="38" spans="2:85" x14ac:dyDescent="0.2">
      <c r="B38" s="23">
        <v>43676</v>
      </c>
      <c r="C38" s="32">
        <v>176.7</v>
      </c>
      <c r="D38" s="32">
        <v>170</v>
      </c>
      <c r="E38" s="32">
        <v>3.9</v>
      </c>
      <c r="F38" s="32">
        <v>2.2999999999999998</v>
      </c>
      <c r="G38" s="32"/>
      <c r="H38" s="32">
        <v>1.56</v>
      </c>
      <c r="I38" s="37">
        <v>0.32</v>
      </c>
      <c r="K38" s="30">
        <v>43676</v>
      </c>
      <c r="L38" s="31">
        <v>91.7</v>
      </c>
      <c r="M38" s="32">
        <v>86</v>
      </c>
      <c r="N38" s="32">
        <v>4</v>
      </c>
      <c r="O38" s="32">
        <v>2.6</v>
      </c>
      <c r="P38" s="32">
        <v>1.1399999999999999</v>
      </c>
      <c r="Q38" s="37">
        <v>0.36</v>
      </c>
      <c r="S38" s="23">
        <v>43676</v>
      </c>
      <c r="T38" s="32">
        <v>2.2999999999999998</v>
      </c>
      <c r="U38" s="32">
        <v>3.5</v>
      </c>
      <c r="V38" s="32">
        <v>2.79</v>
      </c>
      <c r="W38" s="32">
        <v>0.05</v>
      </c>
      <c r="X38" s="37">
        <v>0.09</v>
      </c>
      <c r="Y38" s="21"/>
      <c r="AA38" s="23">
        <v>43676</v>
      </c>
      <c r="AB38" s="32">
        <v>2168.4</v>
      </c>
      <c r="AE38" s="42">
        <v>43676</v>
      </c>
      <c r="AF38" s="32">
        <v>38</v>
      </c>
      <c r="AG38" s="32">
        <v>3.28</v>
      </c>
      <c r="AH38" s="32">
        <v>14.25</v>
      </c>
      <c r="AI38" s="37">
        <v>0.1</v>
      </c>
      <c r="AK38" s="23">
        <v>43676</v>
      </c>
      <c r="AL38" s="32"/>
      <c r="AN38" s="32"/>
      <c r="AO38" s="32"/>
      <c r="AQ38" s="32"/>
      <c r="AR38" s="37"/>
      <c r="AT38" s="23">
        <v>43676</v>
      </c>
      <c r="AU38" s="41"/>
      <c r="AV38" s="32"/>
      <c r="AX38" s="32"/>
      <c r="AY38" s="32"/>
      <c r="BA38" s="32"/>
      <c r="BB38" s="37"/>
      <c r="BD38" s="26">
        <v>43676</v>
      </c>
      <c r="BE38" s="35"/>
      <c r="BF38" s="8"/>
      <c r="BG38" s="35"/>
      <c r="BH38" s="35"/>
      <c r="BI38" s="35"/>
      <c r="BJ38" s="27"/>
      <c r="BL38" s="26">
        <v>43676</v>
      </c>
      <c r="BM38" s="35">
        <v>169.2</v>
      </c>
      <c r="BO38" s="35">
        <v>8.6999999999999993</v>
      </c>
      <c r="BP38" s="35">
        <v>5.59</v>
      </c>
      <c r="BQ38" s="35">
        <v>2.64</v>
      </c>
      <c r="BR38" s="27">
        <v>0.77</v>
      </c>
      <c r="BT38" s="26">
        <v>43676</v>
      </c>
      <c r="BU38" s="35">
        <v>15.9</v>
      </c>
      <c r="BW38" s="35">
        <v>3.35</v>
      </c>
      <c r="BX38" s="35">
        <v>3.02</v>
      </c>
      <c r="BY38" s="35">
        <v>0.16</v>
      </c>
      <c r="BZ38" s="27">
        <v>0.12</v>
      </c>
      <c r="CB38" s="26">
        <v>43676</v>
      </c>
      <c r="CC38" s="35"/>
      <c r="CD38" s="35">
        <v>62</v>
      </c>
      <c r="CE38" s="35">
        <v>65.66</v>
      </c>
      <c r="CF38" s="35">
        <v>2.54</v>
      </c>
      <c r="CG38" s="27">
        <v>0.23</v>
      </c>
    </row>
    <row r="39" spans="2:85" x14ac:dyDescent="0.2">
      <c r="B39" s="23">
        <v>43677</v>
      </c>
      <c r="C39" s="32"/>
      <c r="D39" s="32"/>
      <c r="E39" s="32">
        <v>4.0999999999999996</v>
      </c>
      <c r="F39" s="32">
        <v>2.25</v>
      </c>
      <c r="G39" s="32"/>
      <c r="H39" s="32">
        <v>1.51</v>
      </c>
      <c r="I39" s="37">
        <v>0.3</v>
      </c>
      <c r="K39" s="30">
        <v>43677</v>
      </c>
      <c r="L39" s="31"/>
      <c r="M39" s="32"/>
      <c r="N39" s="32">
        <v>3.6</v>
      </c>
      <c r="O39" s="32">
        <v>3.23</v>
      </c>
      <c r="P39" s="32">
        <v>1.1200000000000001</v>
      </c>
      <c r="Q39" s="37">
        <v>0.26</v>
      </c>
      <c r="S39" s="23">
        <v>43677</v>
      </c>
      <c r="T39" s="32">
        <v>2.2999999999999998</v>
      </c>
      <c r="U39" s="32">
        <v>4.8</v>
      </c>
      <c r="V39" s="32">
        <v>4.8499999999999996</v>
      </c>
      <c r="W39" s="32">
        <v>0.05</v>
      </c>
      <c r="X39" s="37">
        <v>0.09</v>
      </c>
      <c r="Y39" s="21"/>
      <c r="AA39" s="23">
        <v>43677</v>
      </c>
      <c r="AB39" s="32"/>
      <c r="AE39" s="42"/>
      <c r="AF39" s="32"/>
      <c r="AG39" s="32"/>
      <c r="AH39" s="32"/>
      <c r="AI39" s="37"/>
      <c r="AK39" s="23">
        <v>43677</v>
      </c>
      <c r="AL39" s="32">
        <v>1950</v>
      </c>
      <c r="AN39" s="32">
        <v>33</v>
      </c>
      <c r="AO39" s="32">
        <v>4.16</v>
      </c>
      <c r="AQ39" s="32">
        <v>15.58</v>
      </c>
      <c r="AR39" s="37">
        <v>0.17</v>
      </c>
      <c r="AT39" s="23">
        <v>43677</v>
      </c>
      <c r="AU39" s="41"/>
      <c r="AV39" s="32"/>
      <c r="AX39" s="32"/>
      <c r="AY39" s="32"/>
      <c r="BA39" s="32"/>
      <c r="BB39" s="37"/>
      <c r="BD39" s="26">
        <v>43677</v>
      </c>
      <c r="BE39" s="35">
        <v>4320</v>
      </c>
      <c r="BF39" s="8"/>
      <c r="BG39" s="35">
        <v>97</v>
      </c>
      <c r="BH39" s="35">
        <v>8.0399999999999991</v>
      </c>
      <c r="BI39" s="35">
        <v>30.48</v>
      </c>
      <c r="BJ39" s="27">
        <v>0.48</v>
      </c>
      <c r="BL39" s="26">
        <v>43677</v>
      </c>
      <c r="BM39" s="35"/>
      <c r="BO39" s="35"/>
      <c r="BP39" s="35"/>
      <c r="BQ39" s="35"/>
      <c r="BR39" s="27"/>
      <c r="BT39" s="26">
        <v>43677</v>
      </c>
      <c r="BU39" s="35"/>
      <c r="BW39" s="35"/>
      <c r="BX39" s="35"/>
      <c r="BY39" s="35"/>
      <c r="BZ39" s="27"/>
      <c r="CB39" s="26">
        <v>43677</v>
      </c>
      <c r="CC39" s="35"/>
      <c r="CD39" s="35"/>
      <c r="CE39" s="35"/>
      <c r="CF39" s="35"/>
      <c r="CG39" s="27"/>
    </row>
    <row r="40" spans="2:85" x14ac:dyDescent="0.2">
      <c r="B40" s="23">
        <v>43678</v>
      </c>
      <c r="C40" s="32">
        <v>238.9</v>
      </c>
      <c r="D40" s="32">
        <v>222</v>
      </c>
      <c r="E40" s="40"/>
      <c r="F40" s="32">
        <v>2.25</v>
      </c>
      <c r="G40" s="32"/>
      <c r="H40" s="32">
        <v>1.57</v>
      </c>
      <c r="I40" s="37">
        <v>0.28999999999999998</v>
      </c>
      <c r="K40" s="30">
        <v>43678</v>
      </c>
      <c r="L40" s="31">
        <v>70.8</v>
      </c>
      <c r="M40" s="32">
        <v>67</v>
      </c>
      <c r="N40" s="40"/>
      <c r="O40" s="32">
        <v>2.6</v>
      </c>
      <c r="P40" s="32">
        <v>1.1200000000000001</v>
      </c>
      <c r="Q40" s="37">
        <v>0.28000000000000003</v>
      </c>
      <c r="S40" s="23">
        <v>43678</v>
      </c>
      <c r="T40" s="32">
        <v>2.8</v>
      </c>
      <c r="U40" s="40"/>
      <c r="V40" s="32">
        <v>2.7</v>
      </c>
      <c r="W40" s="32">
        <v>0.05</v>
      </c>
      <c r="X40" s="37">
        <v>0.08</v>
      </c>
      <c r="Y40" s="21"/>
      <c r="AA40" s="23">
        <v>43678</v>
      </c>
      <c r="AB40" s="32"/>
      <c r="AE40" s="42"/>
      <c r="AF40" s="32"/>
      <c r="AG40" s="32"/>
      <c r="AH40" s="32"/>
      <c r="AI40" s="37"/>
      <c r="AK40" s="23">
        <v>43678</v>
      </c>
      <c r="AL40" s="32"/>
      <c r="AN40" s="32"/>
      <c r="AO40" s="32"/>
      <c r="AQ40" s="32"/>
      <c r="AR40" s="37"/>
      <c r="AT40" s="23">
        <v>43678</v>
      </c>
      <c r="AU40" s="41"/>
      <c r="AV40" s="32"/>
      <c r="AX40" s="32"/>
      <c r="AY40" s="32"/>
      <c r="BA40" s="32"/>
      <c r="BB40" s="37"/>
      <c r="BD40" s="26">
        <v>43678</v>
      </c>
      <c r="BE40" s="35"/>
      <c r="BF40" s="8"/>
      <c r="BG40" s="35"/>
      <c r="BH40" s="35"/>
      <c r="BI40" s="35"/>
      <c r="BJ40" s="27"/>
      <c r="BL40" s="26">
        <v>43678</v>
      </c>
      <c r="BM40" s="35"/>
      <c r="BO40" s="35"/>
      <c r="BP40" s="35"/>
      <c r="BQ40" s="35"/>
      <c r="BR40" s="27"/>
      <c r="BT40" s="26">
        <v>43678</v>
      </c>
      <c r="BU40" s="35"/>
      <c r="BW40" s="35"/>
      <c r="BX40" s="35"/>
      <c r="BY40" s="35"/>
      <c r="BZ40" s="27"/>
      <c r="CB40" s="26">
        <v>43678</v>
      </c>
      <c r="CC40" s="35"/>
      <c r="CD40" s="35"/>
      <c r="CE40" s="35"/>
      <c r="CF40" s="35"/>
      <c r="CG40" s="27"/>
    </row>
    <row r="41" spans="2:85" x14ac:dyDescent="0.2">
      <c r="B41" s="23">
        <v>43679</v>
      </c>
      <c r="C41" s="32"/>
      <c r="D41" s="32"/>
      <c r="I41" s="36"/>
      <c r="K41" s="30">
        <v>43679</v>
      </c>
      <c r="L41" s="31"/>
      <c r="M41" s="32"/>
      <c r="N41" s="40"/>
      <c r="O41" s="32"/>
      <c r="P41" s="32"/>
      <c r="Q41" s="37"/>
      <c r="S41" s="23">
        <v>43679</v>
      </c>
      <c r="T41" s="32">
        <v>3.2</v>
      </c>
      <c r="U41" s="40"/>
      <c r="V41" s="32"/>
      <c r="W41" s="32"/>
      <c r="X41" s="37"/>
      <c r="Y41" s="21"/>
      <c r="AA41" s="23">
        <v>43679</v>
      </c>
      <c r="AB41" s="32"/>
      <c r="AE41" s="42"/>
      <c r="AF41" s="32"/>
      <c r="AG41" s="32"/>
      <c r="AH41" s="32"/>
      <c r="AI41" s="37"/>
      <c r="AK41" s="23">
        <v>43679</v>
      </c>
      <c r="AL41" s="32"/>
      <c r="AN41" s="32"/>
      <c r="AO41" s="32"/>
      <c r="AQ41" s="32"/>
      <c r="AR41" s="37"/>
      <c r="AT41" s="23">
        <v>43679</v>
      </c>
      <c r="AU41" s="41"/>
      <c r="AV41" s="32"/>
      <c r="AX41" s="32"/>
      <c r="AY41" s="32"/>
      <c r="BA41" s="32"/>
      <c r="BB41" s="37"/>
      <c r="BD41" s="26">
        <v>43679</v>
      </c>
      <c r="BE41" s="35"/>
      <c r="BF41" s="8"/>
      <c r="BG41" s="35"/>
      <c r="BH41" s="35"/>
      <c r="BI41" s="35"/>
      <c r="BJ41" s="27"/>
      <c r="BL41" s="26">
        <v>43679</v>
      </c>
      <c r="BM41" s="35"/>
      <c r="BO41" s="35"/>
      <c r="BP41" s="35"/>
      <c r="BQ41" s="35"/>
      <c r="BR41" s="27"/>
      <c r="BT41" s="26">
        <v>43679</v>
      </c>
      <c r="BU41" s="35"/>
      <c r="BW41" s="35"/>
      <c r="BX41" s="35"/>
      <c r="BY41" s="35"/>
      <c r="BZ41" s="27"/>
      <c r="CB41" s="26">
        <v>43679</v>
      </c>
      <c r="CC41" s="35"/>
      <c r="CD41" s="35"/>
      <c r="CE41" s="35"/>
      <c r="CF41" s="35"/>
      <c r="CG41" s="27"/>
    </row>
    <row r="42" spans="2:85" x14ac:dyDescent="0.2">
      <c r="B42" s="23">
        <v>43680</v>
      </c>
      <c r="C42" s="32"/>
      <c r="D42" s="32"/>
      <c r="I42" s="36"/>
      <c r="K42" s="30">
        <v>43680</v>
      </c>
      <c r="L42" s="31"/>
      <c r="M42" s="32"/>
      <c r="N42" s="40"/>
      <c r="O42" s="32"/>
      <c r="P42" s="32"/>
      <c r="Q42" s="37"/>
      <c r="S42" s="23">
        <v>43680</v>
      </c>
      <c r="T42" s="32">
        <v>3.2</v>
      </c>
      <c r="U42" s="40"/>
      <c r="V42" s="32"/>
      <c r="W42" s="32"/>
      <c r="X42" s="37"/>
      <c r="Y42" s="21"/>
      <c r="AA42" s="23">
        <v>43680</v>
      </c>
      <c r="AB42" s="32">
        <v>2105.6</v>
      </c>
      <c r="AC42" s="32">
        <v>1844</v>
      </c>
      <c r="AE42" s="42"/>
      <c r="AF42" s="32"/>
      <c r="AG42" s="32"/>
      <c r="AH42" s="32"/>
      <c r="AI42" s="37"/>
      <c r="AK42" s="23">
        <v>43680</v>
      </c>
      <c r="AL42" s="32"/>
      <c r="AN42" s="32"/>
      <c r="AO42" s="32"/>
      <c r="AQ42" s="32"/>
      <c r="AR42" s="37"/>
      <c r="AT42" s="23">
        <v>43680</v>
      </c>
      <c r="AU42" s="41"/>
      <c r="AV42" s="32"/>
      <c r="AX42" s="32"/>
      <c r="AY42" s="32"/>
      <c r="BA42" s="32"/>
      <c r="BB42" s="37"/>
      <c r="BD42" s="26">
        <v>43680</v>
      </c>
      <c r="BE42" s="35"/>
      <c r="BF42" s="8"/>
      <c r="BG42" s="35"/>
      <c r="BH42" s="35"/>
      <c r="BI42" s="35"/>
      <c r="BJ42" s="27"/>
      <c r="BL42" s="26">
        <v>43680</v>
      </c>
      <c r="BM42" s="35"/>
      <c r="BO42" s="35"/>
      <c r="BP42" s="35"/>
      <c r="BQ42" s="35"/>
      <c r="BR42" s="27"/>
      <c r="BT42" s="26">
        <v>43680</v>
      </c>
      <c r="BU42" s="35"/>
      <c r="BW42" s="35"/>
      <c r="BX42" s="35"/>
      <c r="BY42" s="35"/>
      <c r="BZ42" s="27"/>
      <c r="CB42" s="26">
        <v>43680</v>
      </c>
      <c r="CC42" s="35"/>
      <c r="CD42" s="35"/>
      <c r="CE42" s="35"/>
      <c r="CF42" s="35"/>
      <c r="CG42" s="27"/>
    </row>
    <row r="43" spans="2:85" x14ac:dyDescent="0.2">
      <c r="B43" s="23">
        <v>43681</v>
      </c>
      <c r="C43" s="32"/>
      <c r="D43" s="32"/>
      <c r="I43" s="36"/>
      <c r="K43" s="30">
        <v>43681</v>
      </c>
      <c r="L43" s="31"/>
      <c r="M43" s="32"/>
      <c r="N43" s="40"/>
      <c r="O43" s="32"/>
      <c r="P43" s="32"/>
      <c r="Q43" s="37"/>
      <c r="S43" s="23">
        <v>43681</v>
      </c>
      <c r="T43" s="32">
        <v>3.6</v>
      </c>
      <c r="U43" s="40"/>
      <c r="V43" s="32"/>
      <c r="W43" s="32"/>
      <c r="X43" s="37"/>
      <c r="Y43" s="21"/>
      <c r="AA43" s="23">
        <v>43681</v>
      </c>
      <c r="AB43" s="32"/>
      <c r="AC43" s="21"/>
      <c r="AE43" s="42"/>
      <c r="AF43" s="32"/>
      <c r="AG43" s="32"/>
      <c r="AH43" s="32"/>
      <c r="AI43" s="37"/>
      <c r="AK43" s="23">
        <v>43681</v>
      </c>
      <c r="AL43" s="32"/>
      <c r="AN43" s="32"/>
      <c r="AO43" s="32"/>
      <c r="AQ43" s="32"/>
      <c r="AR43" s="37"/>
      <c r="AT43" s="23">
        <v>43681</v>
      </c>
      <c r="AU43" s="41"/>
      <c r="AV43" s="32"/>
      <c r="AX43" s="32"/>
      <c r="AY43" s="32"/>
      <c r="BA43" s="32"/>
      <c r="BB43" s="37"/>
      <c r="BD43" s="26">
        <v>43681</v>
      </c>
      <c r="BE43" s="35"/>
      <c r="BF43" s="8"/>
      <c r="BG43" s="35"/>
      <c r="BH43" s="35"/>
      <c r="BI43" s="35"/>
      <c r="BJ43" s="27"/>
      <c r="BL43" s="26">
        <v>43681</v>
      </c>
      <c r="BM43" s="35"/>
      <c r="BO43" s="35"/>
      <c r="BP43" s="35"/>
      <c r="BQ43" s="35"/>
      <c r="BR43" s="27"/>
      <c r="BT43" s="26">
        <v>43681</v>
      </c>
      <c r="BU43" s="35"/>
      <c r="BW43" s="35"/>
      <c r="BX43" s="35"/>
      <c r="BY43" s="35"/>
      <c r="BZ43" s="27"/>
      <c r="CB43" s="26">
        <v>43681</v>
      </c>
      <c r="CC43" s="35"/>
      <c r="CD43" s="35"/>
      <c r="CE43" s="35"/>
      <c r="CF43" s="35"/>
      <c r="CG43" s="27"/>
    </row>
    <row r="44" spans="2:85" x14ac:dyDescent="0.2">
      <c r="B44" s="23">
        <v>43682</v>
      </c>
      <c r="C44" s="32"/>
      <c r="D44" s="32"/>
      <c r="E44" s="32">
        <v>4.8</v>
      </c>
      <c r="F44" s="32">
        <v>3.28</v>
      </c>
      <c r="G44" s="32">
        <v>222</v>
      </c>
      <c r="H44" s="32">
        <v>1.39</v>
      </c>
      <c r="I44" s="37">
        <v>0.26</v>
      </c>
      <c r="K44" s="30">
        <v>43682</v>
      </c>
      <c r="L44" s="31"/>
      <c r="M44" s="32"/>
      <c r="N44" s="40"/>
      <c r="O44" s="32"/>
      <c r="P44" s="32"/>
      <c r="Q44" s="37"/>
      <c r="S44" s="23">
        <v>43682</v>
      </c>
      <c r="T44" s="32">
        <v>3.8</v>
      </c>
      <c r="U44" s="32">
        <v>3.12</v>
      </c>
      <c r="V44" s="32">
        <v>3.38</v>
      </c>
      <c r="W44" s="32">
        <v>0.05</v>
      </c>
      <c r="X44" s="37">
        <v>0.12</v>
      </c>
      <c r="Y44" s="21"/>
      <c r="AA44" s="23">
        <v>43682</v>
      </c>
      <c r="AB44" s="32"/>
      <c r="AC44" s="21"/>
      <c r="AE44" s="42"/>
      <c r="AF44" s="32"/>
      <c r="AG44" s="32"/>
      <c r="AH44" s="32"/>
      <c r="AI44" s="37"/>
      <c r="AK44" s="23">
        <v>43682</v>
      </c>
      <c r="AL44" s="32"/>
      <c r="AN44" s="32"/>
      <c r="AO44" s="32"/>
      <c r="AQ44" s="32"/>
      <c r="AR44" s="37"/>
      <c r="AT44" s="23">
        <v>43682</v>
      </c>
      <c r="AU44" s="41"/>
      <c r="AV44" s="32"/>
      <c r="AX44" s="32"/>
      <c r="AY44" s="32"/>
      <c r="BA44" s="32"/>
      <c r="BB44" s="37"/>
      <c r="BD44" s="26">
        <v>43682</v>
      </c>
      <c r="BE44" s="35"/>
      <c r="BF44" s="8"/>
      <c r="BG44" s="35"/>
      <c r="BH44" s="35"/>
      <c r="BI44" s="35"/>
      <c r="BJ44" s="27"/>
      <c r="BL44" s="26">
        <v>43682</v>
      </c>
      <c r="BM44" s="35"/>
      <c r="BO44" s="35"/>
      <c r="BP44" s="35"/>
      <c r="BQ44" s="35"/>
      <c r="BR44" s="27"/>
      <c r="BT44" s="26">
        <v>43682</v>
      </c>
      <c r="BU44" s="35"/>
      <c r="BW44" s="35"/>
      <c r="BX44" s="35"/>
      <c r="BY44" s="35"/>
      <c r="BZ44" s="27"/>
      <c r="CB44" s="26">
        <v>43682</v>
      </c>
      <c r="CC44" s="35"/>
      <c r="CD44" s="35"/>
      <c r="CE44" s="35"/>
      <c r="CF44" s="35"/>
      <c r="CG44" s="27"/>
    </row>
    <row r="45" spans="2:85" x14ac:dyDescent="0.2">
      <c r="B45" s="23">
        <v>43683</v>
      </c>
      <c r="C45" s="32">
        <v>231.8</v>
      </c>
      <c r="D45" s="32">
        <v>191</v>
      </c>
      <c r="E45" s="32">
        <v>4.8</v>
      </c>
      <c r="F45" s="32">
        <v>2.83</v>
      </c>
      <c r="G45" s="32"/>
      <c r="H45" s="32">
        <v>1.55</v>
      </c>
      <c r="I45" s="37">
        <v>0.28000000000000003</v>
      </c>
      <c r="K45" s="30">
        <v>43683</v>
      </c>
      <c r="L45" s="31">
        <v>81.5</v>
      </c>
      <c r="M45" s="32">
        <v>69</v>
      </c>
      <c r="N45" s="32">
        <v>4.26</v>
      </c>
      <c r="O45" s="32">
        <v>3.23</v>
      </c>
      <c r="P45" s="32">
        <v>1.08</v>
      </c>
      <c r="Q45" s="37">
        <v>0.27</v>
      </c>
      <c r="S45" s="23">
        <v>43683</v>
      </c>
      <c r="T45" s="32">
        <v>4.5999999999999996</v>
      </c>
      <c r="U45" s="32">
        <v>3.22</v>
      </c>
      <c r="V45" s="32">
        <v>3.48</v>
      </c>
      <c r="W45" s="32">
        <v>7.0000000000000007E-2</v>
      </c>
      <c r="X45" s="37">
        <v>0.08</v>
      </c>
      <c r="Y45" s="21"/>
      <c r="AA45" s="23">
        <v>43683</v>
      </c>
      <c r="AB45" s="32">
        <v>1914.3</v>
      </c>
      <c r="AC45" s="40"/>
      <c r="AE45" s="42">
        <v>43683</v>
      </c>
      <c r="AF45" s="32">
        <v>38.61</v>
      </c>
      <c r="AG45" s="32">
        <v>3.18</v>
      </c>
      <c r="AH45" s="32">
        <v>2.67</v>
      </c>
      <c r="AI45" s="37">
        <v>0.1</v>
      </c>
      <c r="AK45" s="23">
        <v>43683</v>
      </c>
      <c r="AL45" s="32"/>
      <c r="AN45" s="32"/>
      <c r="AO45" s="32"/>
      <c r="AQ45" s="32"/>
      <c r="AR45" s="37"/>
      <c r="AT45" s="23">
        <v>43683</v>
      </c>
      <c r="AU45" s="41"/>
      <c r="AV45" s="32"/>
      <c r="AX45" s="32"/>
      <c r="AY45" s="32"/>
      <c r="BA45" s="32"/>
      <c r="BB45" s="37"/>
      <c r="BD45" s="26">
        <v>43683</v>
      </c>
      <c r="BE45" s="35"/>
      <c r="BF45" s="8"/>
      <c r="BG45" s="35"/>
      <c r="BH45" s="35"/>
      <c r="BI45" s="35"/>
      <c r="BJ45" s="27"/>
      <c r="BL45" s="26">
        <v>43683</v>
      </c>
      <c r="BM45" s="35">
        <v>166.7</v>
      </c>
      <c r="BN45" s="43"/>
      <c r="BO45" s="35">
        <v>11.98</v>
      </c>
      <c r="BP45" s="35">
        <v>7.78</v>
      </c>
      <c r="BQ45" s="35">
        <v>4.0599999999999996</v>
      </c>
      <c r="BR45" s="27">
        <v>1.66</v>
      </c>
      <c r="BT45" s="26">
        <v>43683</v>
      </c>
      <c r="BU45" s="35">
        <v>43</v>
      </c>
      <c r="BV45" s="43"/>
      <c r="BW45" s="35">
        <v>3.07</v>
      </c>
      <c r="BX45" s="35">
        <v>3.59</v>
      </c>
      <c r="BY45" s="35">
        <v>0.44</v>
      </c>
      <c r="BZ45" s="27">
        <v>7.0000000000000007E-2</v>
      </c>
      <c r="CB45" s="26">
        <v>43683</v>
      </c>
      <c r="CC45" s="35">
        <v>94.2</v>
      </c>
      <c r="CD45" s="35">
        <v>66.33</v>
      </c>
      <c r="CE45" s="35">
        <v>65.650000000000006</v>
      </c>
      <c r="CF45" s="35">
        <v>2.37</v>
      </c>
      <c r="CG45" s="27">
        <v>0.17</v>
      </c>
    </row>
    <row r="46" spans="2:85" x14ac:dyDescent="0.2">
      <c r="B46" s="23">
        <v>43684</v>
      </c>
      <c r="C46" s="32"/>
      <c r="D46" s="32"/>
      <c r="E46" s="32">
        <v>4.6900000000000004</v>
      </c>
      <c r="F46" s="32">
        <v>2.95</v>
      </c>
      <c r="G46" s="32"/>
      <c r="H46" s="32">
        <v>1.82</v>
      </c>
      <c r="I46" s="37">
        <v>0.31</v>
      </c>
      <c r="K46" s="30">
        <v>43684</v>
      </c>
      <c r="L46" s="31"/>
      <c r="M46" s="32"/>
      <c r="N46" s="32">
        <v>3.88</v>
      </c>
      <c r="O46" s="32">
        <v>2.9</v>
      </c>
      <c r="P46" s="32">
        <v>1.17</v>
      </c>
      <c r="Q46" s="37">
        <v>0.31</v>
      </c>
      <c r="S46" s="23">
        <v>43684</v>
      </c>
      <c r="T46" s="32">
        <v>4.7</v>
      </c>
      <c r="U46" s="32">
        <v>3.01</v>
      </c>
      <c r="V46" s="32">
        <v>3.38</v>
      </c>
      <c r="W46" s="32">
        <v>7.0000000000000007E-2</v>
      </c>
      <c r="X46" s="37">
        <v>0.1</v>
      </c>
      <c r="Y46" s="21"/>
      <c r="AA46" s="23">
        <v>43684</v>
      </c>
      <c r="AB46" s="32"/>
      <c r="AC46" s="40"/>
      <c r="AE46" s="42"/>
      <c r="AF46" s="32"/>
      <c r="AG46" s="32"/>
      <c r="AH46" s="32"/>
      <c r="AI46" s="37"/>
      <c r="AK46" s="23">
        <v>43684</v>
      </c>
      <c r="AL46" s="32">
        <v>1883.3</v>
      </c>
      <c r="AM46" s="32">
        <v>1633</v>
      </c>
      <c r="AN46" s="32">
        <v>23.46</v>
      </c>
      <c r="AO46" s="32">
        <v>4.22</v>
      </c>
      <c r="AQ46" s="32">
        <v>13.14</v>
      </c>
      <c r="AR46" s="37">
        <v>0.13</v>
      </c>
      <c r="AT46" s="23">
        <v>43684</v>
      </c>
      <c r="AU46" s="41"/>
      <c r="AV46" s="32"/>
      <c r="AX46" s="32"/>
      <c r="AY46" s="32"/>
      <c r="BA46" s="32"/>
      <c r="BB46" s="37"/>
      <c r="BD46" s="26">
        <v>43684</v>
      </c>
      <c r="BE46" s="35">
        <v>4600</v>
      </c>
      <c r="BF46" s="35">
        <v>4060</v>
      </c>
      <c r="BG46" s="35">
        <v>108.12</v>
      </c>
      <c r="BH46" s="35">
        <v>7.23</v>
      </c>
      <c r="BI46" s="35">
        <v>43.72</v>
      </c>
      <c r="BJ46" s="27">
        <v>0.28000000000000003</v>
      </c>
      <c r="BL46" s="26">
        <v>43684</v>
      </c>
      <c r="BM46" s="35"/>
      <c r="BN46" s="43"/>
      <c r="BO46" s="35"/>
      <c r="BP46" s="35"/>
      <c r="BQ46" s="35"/>
      <c r="BR46" s="27"/>
      <c r="BT46" s="26">
        <v>43684</v>
      </c>
      <c r="BU46" s="35"/>
      <c r="BV46" s="43"/>
      <c r="BW46" s="35"/>
      <c r="BX46" s="35"/>
      <c r="BY46" s="35"/>
      <c r="BZ46" s="27"/>
      <c r="CB46" s="26">
        <v>43684</v>
      </c>
      <c r="CC46" s="35"/>
      <c r="CD46" s="35"/>
      <c r="CE46" s="35"/>
      <c r="CF46" s="35"/>
      <c r="CG46" s="27"/>
    </row>
    <row r="47" spans="2:85" x14ac:dyDescent="0.2">
      <c r="B47" s="23">
        <v>43685</v>
      </c>
      <c r="C47" s="32">
        <v>227.8</v>
      </c>
      <c r="D47" s="32">
        <v>183</v>
      </c>
      <c r="E47" s="32">
        <v>4.59</v>
      </c>
      <c r="F47" s="32">
        <v>3.43</v>
      </c>
      <c r="G47" s="32"/>
      <c r="H47" s="32">
        <v>1.86</v>
      </c>
      <c r="I47" s="37">
        <v>0.31</v>
      </c>
      <c r="K47" s="30">
        <v>43685</v>
      </c>
      <c r="L47" s="31">
        <v>166.7</v>
      </c>
      <c r="M47" s="32">
        <v>156</v>
      </c>
      <c r="N47" s="32">
        <v>4.08</v>
      </c>
      <c r="O47" s="32">
        <v>2.8</v>
      </c>
      <c r="P47" s="32">
        <v>1.08</v>
      </c>
      <c r="Q47" s="37">
        <v>0.32</v>
      </c>
      <c r="S47" s="23">
        <v>43685</v>
      </c>
      <c r="T47" s="32">
        <v>3.9</v>
      </c>
      <c r="U47" s="32">
        <v>3.01</v>
      </c>
      <c r="V47" s="32">
        <v>3.43</v>
      </c>
      <c r="W47" s="32">
        <v>0.08</v>
      </c>
      <c r="X47" s="37">
        <v>0.08</v>
      </c>
      <c r="Y47" s="21"/>
      <c r="AA47" s="23">
        <v>43685</v>
      </c>
      <c r="AB47" s="32"/>
      <c r="AC47" s="40"/>
      <c r="AE47" s="42"/>
      <c r="AF47" s="32"/>
      <c r="AG47" s="32"/>
      <c r="AH47" s="32"/>
      <c r="AI47" s="37"/>
      <c r="AK47" s="23">
        <v>43685</v>
      </c>
      <c r="AL47" s="32"/>
      <c r="AM47" s="32"/>
      <c r="AN47" s="32"/>
      <c r="AO47" s="32"/>
      <c r="AQ47" s="32"/>
      <c r="AR47" s="37"/>
      <c r="AT47" s="23">
        <v>43685</v>
      </c>
      <c r="AU47" s="41"/>
      <c r="AV47" s="32"/>
      <c r="AX47" s="32"/>
      <c r="AY47" s="32"/>
      <c r="BA47" s="32"/>
      <c r="BB47" s="37"/>
      <c r="BD47" s="26">
        <v>43685</v>
      </c>
      <c r="BE47" s="35"/>
      <c r="BF47" s="35"/>
      <c r="BG47" s="35"/>
      <c r="BH47" s="35"/>
      <c r="BI47" s="35"/>
      <c r="BJ47" s="27"/>
      <c r="BL47" s="26">
        <v>43685</v>
      </c>
      <c r="BM47" s="35"/>
      <c r="BN47" s="43"/>
      <c r="BO47" s="35"/>
      <c r="BP47" s="35"/>
      <c r="BQ47" s="35"/>
      <c r="BR47" s="27"/>
      <c r="BT47" s="26">
        <v>43685</v>
      </c>
      <c r="BU47" s="35"/>
      <c r="BV47" s="43"/>
      <c r="BW47" s="35"/>
      <c r="BX47" s="35"/>
      <c r="BY47" s="35"/>
      <c r="BZ47" s="27"/>
      <c r="CB47" s="26">
        <v>43685</v>
      </c>
      <c r="CC47" s="35"/>
      <c r="CD47" s="35"/>
      <c r="CE47" s="35"/>
      <c r="CF47" s="35"/>
      <c r="CG47" s="27"/>
    </row>
    <row r="48" spans="2:85" x14ac:dyDescent="0.2">
      <c r="B48" s="23">
        <v>43686</v>
      </c>
      <c r="C48" s="32"/>
      <c r="D48" s="32"/>
      <c r="I48" s="36"/>
      <c r="K48" s="30">
        <v>43686</v>
      </c>
      <c r="L48" s="31"/>
      <c r="M48" s="32"/>
      <c r="N48" s="32"/>
      <c r="O48" s="32"/>
      <c r="P48" s="32"/>
      <c r="Q48" s="37"/>
      <c r="S48" s="23">
        <v>43686</v>
      </c>
      <c r="T48" s="32">
        <v>4.5</v>
      </c>
      <c r="U48" s="32"/>
      <c r="V48" s="32"/>
      <c r="W48" s="32"/>
      <c r="X48" s="37"/>
      <c r="Y48" s="21"/>
      <c r="AA48" s="23">
        <v>43686</v>
      </c>
      <c r="AB48" s="32"/>
      <c r="AC48" s="40"/>
      <c r="AE48" s="42"/>
      <c r="AF48" s="32"/>
      <c r="AG48" s="32"/>
      <c r="AH48" s="32"/>
      <c r="AI48" s="37"/>
      <c r="AK48" s="23">
        <v>43686</v>
      </c>
      <c r="AL48" s="32">
        <v>2120</v>
      </c>
      <c r="AM48" s="32">
        <v>1880</v>
      </c>
      <c r="AN48" s="32">
        <v>52.92</v>
      </c>
      <c r="AO48" s="32">
        <v>4.29</v>
      </c>
      <c r="AQ48" s="32">
        <v>11.73</v>
      </c>
      <c r="AR48" s="37">
        <v>0.11</v>
      </c>
      <c r="AT48" s="23">
        <v>43686</v>
      </c>
      <c r="AU48" s="41"/>
      <c r="AV48" s="32"/>
      <c r="AX48" s="32"/>
      <c r="AY48" s="32"/>
      <c r="BA48" s="32"/>
      <c r="BB48" s="37"/>
      <c r="BD48" s="26">
        <v>43686</v>
      </c>
      <c r="BE48" s="35">
        <v>4960</v>
      </c>
      <c r="BF48" s="35">
        <v>4400</v>
      </c>
      <c r="BG48" s="35">
        <v>108.78</v>
      </c>
      <c r="BH48" s="35">
        <v>5.94</v>
      </c>
      <c r="BI48" s="35">
        <v>30.6</v>
      </c>
      <c r="BJ48" s="27">
        <v>0.74</v>
      </c>
      <c r="BL48" s="26">
        <v>43686</v>
      </c>
      <c r="BM48" s="35"/>
      <c r="BN48" s="43"/>
      <c r="BO48" s="35"/>
      <c r="BP48" s="35"/>
      <c r="BQ48" s="35"/>
      <c r="BR48" s="27"/>
      <c r="BT48" s="26">
        <v>43686</v>
      </c>
      <c r="BU48" s="35"/>
      <c r="BV48" s="43"/>
      <c r="BW48" s="35"/>
      <c r="BX48" s="35"/>
      <c r="BY48" s="35"/>
      <c r="BZ48" s="27"/>
      <c r="CB48" s="26">
        <v>43686</v>
      </c>
      <c r="CC48" s="35"/>
      <c r="CD48" s="35"/>
      <c r="CE48" s="35"/>
      <c r="CF48" s="35"/>
      <c r="CG48" s="27"/>
    </row>
    <row r="49" spans="2:85" x14ac:dyDescent="0.2">
      <c r="B49" s="23">
        <v>43687</v>
      </c>
      <c r="C49" s="32"/>
      <c r="D49" s="32"/>
      <c r="I49" s="36"/>
      <c r="K49" s="30">
        <v>43687</v>
      </c>
      <c r="L49" s="31"/>
      <c r="M49" s="32"/>
      <c r="N49" s="32"/>
      <c r="O49" s="32"/>
      <c r="P49" s="32"/>
      <c r="Q49" s="37"/>
      <c r="S49" s="23">
        <v>43687</v>
      </c>
      <c r="T49" s="32">
        <v>4.2</v>
      </c>
      <c r="U49" s="32"/>
      <c r="V49" s="32"/>
      <c r="W49" s="32"/>
      <c r="X49" s="37"/>
      <c r="Y49" s="21"/>
      <c r="AA49" s="23">
        <v>43687</v>
      </c>
      <c r="AB49" s="32"/>
      <c r="AC49" s="40"/>
      <c r="AE49" s="42"/>
      <c r="AF49" s="32"/>
      <c r="AG49" s="32"/>
      <c r="AH49" s="32"/>
      <c r="AI49" s="37"/>
      <c r="AK49" s="23">
        <v>43687</v>
      </c>
      <c r="AL49" s="32"/>
      <c r="AM49" s="32"/>
      <c r="AN49" s="32"/>
      <c r="AO49" s="32"/>
      <c r="AQ49" s="32"/>
      <c r="AR49" s="37"/>
      <c r="AT49" s="23">
        <v>43687</v>
      </c>
      <c r="AU49" s="41"/>
      <c r="AV49" s="32"/>
      <c r="AX49" s="32"/>
      <c r="AY49" s="32"/>
      <c r="BA49" s="32"/>
      <c r="BB49" s="37"/>
      <c r="BD49" s="26">
        <v>43687</v>
      </c>
      <c r="BE49" s="35"/>
      <c r="BF49" s="35"/>
      <c r="BG49" s="35"/>
      <c r="BH49" s="35"/>
      <c r="BI49" s="35"/>
      <c r="BJ49" s="27"/>
      <c r="BL49" s="26">
        <v>43687</v>
      </c>
      <c r="BM49" s="35"/>
      <c r="BN49" s="43"/>
      <c r="BO49" s="35"/>
      <c r="BP49" s="35"/>
      <c r="BQ49" s="35"/>
      <c r="BR49" s="27"/>
      <c r="BT49" s="26">
        <v>43687</v>
      </c>
      <c r="BU49" s="35"/>
      <c r="BV49" s="43"/>
      <c r="BW49" s="35"/>
      <c r="BX49" s="35"/>
      <c r="BY49" s="35"/>
      <c r="BZ49" s="27"/>
      <c r="CB49" s="26">
        <v>43687</v>
      </c>
      <c r="CC49" s="35"/>
      <c r="CD49" s="35"/>
      <c r="CE49" s="35"/>
      <c r="CF49" s="35"/>
      <c r="CG49" s="27"/>
    </row>
    <row r="50" spans="2:85" x14ac:dyDescent="0.2">
      <c r="B50" s="23">
        <v>43688</v>
      </c>
      <c r="C50" s="32"/>
      <c r="D50" s="32"/>
      <c r="I50" s="36"/>
      <c r="K50" s="30">
        <v>43688</v>
      </c>
      <c r="L50" s="31"/>
      <c r="M50" s="32"/>
      <c r="N50" s="32"/>
      <c r="O50" s="32"/>
      <c r="P50" s="32"/>
      <c r="Q50" s="37"/>
      <c r="S50" s="23">
        <v>43688</v>
      </c>
      <c r="T50" s="32">
        <v>4.0999999999999996</v>
      </c>
      <c r="U50" s="32"/>
      <c r="V50" s="32"/>
      <c r="W50" s="32"/>
      <c r="X50" s="37"/>
      <c r="Y50" s="21"/>
      <c r="AA50" s="23">
        <v>43688</v>
      </c>
      <c r="AB50" s="32">
        <v>1909.1</v>
      </c>
      <c r="AE50" s="42"/>
      <c r="AF50" s="32"/>
      <c r="AG50" s="32"/>
      <c r="AH50" s="32"/>
      <c r="AI50" s="37"/>
      <c r="AK50" s="23">
        <v>43688</v>
      </c>
      <c r="AL50" s="32"/>
      <c r="AM50" s="32"/>
      <c r="AN50" s="32"/>
      <c r="AO50" s="32"/>
      <c r="AQ50" s="32"/>
      <c r="AR50" s="37"/>
      <c r="AT50" s="23">
        <v>43688</v>
      </c>
      <c r="AU50" s="41"/>
      <c r="AV50" s="32"/>
      <c r="AX50" s="32"/>
      <c r="AY50" s="32"/>
      <c r="BA50" s="32"/>
      <c r="BB50" s="37"/>
      <c r="BD50" s="26">
        <v>43688</v>
      </c>
      <c r="BE50" s="35"/>
      <c r="BF50" s="35"/>
      <c r="BG50" s="35"/>
      <c r="BH50" s="35"/>
      <c r="BI50" s="35"/>
      <c r="BJ50" s="27"/>
      <c r="BL50" s="26">
        <v>43688</v>
      </c>
      <c r="BM50" s="35"/>
      <c r="BN50" s="43"/>
      <c r="BO50" s="35"/>
      <c r="BP50" s="35"/>
      <c r="BQ50" s="35"/>
      <c r="BR50" s="27"/>
      <c r="BT50" s="26">
        <v>43688</v>
      </c>
      <c r="BU50" s="35"/>
      <c r="BV50" s="43"/>
      <c r="BW50" s="35"/>
      <c r="BX50" s="35"/>
      <c r="BY50" s="35"/>
      <c r="BZ50" s="27"/>
      <c r="CB50" s="26">
        <v>43688</v>
      </c>
      <c r="CC50" s="35"/>
      <c r="CD50" s="35"/>
      <c r="CE50" s="35"/>
      <c r="CF50" s="35"/>
      <c r="CG50" s="27"/>
    </row>
    <row r="51" spans="2:85" x14ac:dyDescent="0.2">
      <c r="B51" s="23">
        <v>43689</v>
      </c>
      <c r="C51" s="32"/>
      <c r="D51" s="32"/>
      <c r="E51" s="32">
        <v>5.25</v>
      </c>
      <c r="F51" s="32">
        <v>2.95</v>
      </c>
      <c r="G51" s="32"/>
      <c r="H51" s="32">
        <v>1.51</v>
      </c>
      <c r="I51" s="37">
        <v>0.32</v>
      </c>
      <c r="K51" s="30">
        <v>43689</v>
      </c>
      <c r="L51" s="31"/>
      <c r="M51" s="32"/>
      <c r="N51" s="32"/>
      <c r="O51" s="32"/>
      <c r="P51" s="32"/>
      <c r="Q51" s="37"/>
      <c r="S51" s="23">
        <v>43689</v>
      </c>
      <c r="T51" s="32">
        <v>4.7</v>
      </c>
      <c r="U51" s="32">
        <v>3.62</v>
      </c>
      <c r="V51" s="32">
        <v>3.2</v>
      </c>
      <c r="W51" s="32">
        <v>7.0000000000000007E-2</v>
      </c>
      <c r="X51" s="37">
        <v>0.1</v>
      </c>
      <c r="Y51" s="21"/>
      <c r="AA51" s="23">
        <v>43689</v>
      </c>
      <c r="AB51" s="32"/>
      <c r="AE51" s="42"/>
      <c r="AF51" s="32"/>
      <c r="AG51" s="32"/>
      <c r="AH51" s="32"/>
      <c r="AI51" s="37"/>
      <c r="AK51" s="23">
        <v>43689</v>
      </c>
      <c r="AL51" s="32">
        <v>1700</v>
      </c>
      <c r="AM51" s="32">
        <v>1522</v>
      </c>
      <c r="AN51" s="32">
        <v>29.4</v>
      </c>
      <c r="AO51" s="32">
        <v>3.5</v>
      </c>
      <c r="AQ51" s="32">
        <v>8.26</v>
      </c>
      <c r="AR51" s="37">
        <v>0.1</v>
      </c>
      <c r="AT51" s="23">
        <v>43689</v>
      </c>
      <c r="AU51" s="41">
        <v>0.38194444444444442</v>
      </c>
      <c r="AV51" s="32">
        <v>1750</v>
      </c>
      <c r="AW51" s="32">
        <v>1583</v>
      </c>
      <c r="AX51" s="32">
        <v>39.9</v>
      </c>
      <c r="AY51" s="32">
        <v>3.55</v>
      </c>
      <c r="BA51" s="32">
        <v>9.94</v>
      </c>
      <c r="BB51" s="37">
        <v>0.13</v>
      </c>
      <c r="BD51" s="26">
        <v>43689</v>
      </c>
      <c r="BE51" s="35">
        <v>3385.7</v>
      </c>
      <c r="BF51" s="35">
        <v>3014</v>
      </c>
      <c r="BG51" s="35">
        <v>60.9</v>
      </c>
      <c r="BH51" s="35">
        <v>3.9</v>
      </c>
      <c r="BI51" s="35">
        <v>19.89</v>
      </c>
      <c r="BJ51" s="27">
        <v>0.17</v>
      </c>
      <c r="BL51" s="26">
        <v>43689</v>
      </c>
      <c r="BM51" s="35"/>
      <c r="BN51" s="43"/>
      <c r="BO51" s="35"/>
      <c r="BP51" s="35"/>
      <c r="BQ51" s="35"/>
      <c r="BR51" s="27"/>
      <c r="BT51" s="26">
        <v>43689</v>
      </c>
      <c r="BU51" s="35"/>
      <c r="BV51" s="43"/>
      <c r="BW51" s="35"/>
      <c r="BX51" s="35"/>
      <c r="BY51" s="35"/>
      <c r="BZ51" s="27"/>
      <c r="CB51" s="26">
        <v>43689</v>
      </c>
      <c r="CC51" s="35"/>
      <c r="CD51" s="35"/>
      <c r="CE51" s="35"/>
      <c r="CF51" s="35"/>
      <c r="CG51" s="27"/>
    </row>
    <row r="52" spans="2:85" x14ac:dyDescent="0.2">
      <c r="B52" s="23">
        <v>43690</v>
      </c>
      <c r="C52" s="32"/>
      <c r="D52" s="32"/>
      <c r="E52" s="32">
        <v>5.3</v>
      </c>
      <c r="F52" s="32">
        <v>3.17</v>
      </c>
      <c r="G52" s="32"/>
      <c r="H52" s="32">
        <v>1.43</v>
      </c>
      <c r="I52" s="37">
        <v>0.33</v>
      </c>
      <c r="K52" s="30">
        <v>43690</v>
      </c>
      <c r="L52" s="31">
        <v>93.3</v>
      </c>
      <c r="M52" s="32">
        <v>90</v>
      </c>
      <c r="N52" s="32">
        <v>4.9800000000000004</v>
      </c>
      <c r="O52" s="32">
        <v>3.51</v>
      </c>
      <c r="P52" s="32">
        <v>1.24</v>
      </c>
      <c r="Q52" s="37">
        <v>0.3</v>
      </c>
      <c r="S52" s="23">
        <v>43690</v>
      </c>
      <c r="T52" s="32">
        <v>5</v>
      </c>
      <c r="U52" s="32">
        <v>3.29</v>
      </c>
      <c r="V52" s="32">
        <v>3.42</v>
      </c>
      <c r="W52" s="32">
        <v>7.0000000000000007E-2</v>
      </c>
      <c r="X52" s="37">
        <v>0.09</v>
      </c>
      <c r="Y52" s="21"/>
      <c r="AA52" s="23">
        <v>43690</v>
      </c>
      <c r="AB52" s="32">
        <v>1590</v>
      </c>
      <c r="AE52" s="42">
        <v>43690</v>
      </c>
      <c r="AF52" s="32">
        <v>23</v>
      </c>
      <c r="AG52" s="32">
        <v>3.32</v>
      </c>
      <c r="AH52" s="32">
        <v>10.199999999999999</v>
      </c>
      <c r="AI52" s="37">
        <v>0.1</v>
      </c>
      <c r="AK52" s="23">
        <v>43690</v>
      </c>
      <c r="AL52" s="32"/>
      <c r="AM52" s="32"/>
      <c r="AN52" s="32"/>
      <c r="AO52" s="32"/>
      <c r="AQ52" s="32"/>
      <c r="AR52" s="37"/>
      <c r="AT52" s="23">
        <v>43690</v>
      </c>
      <c r="AU52" s="41"/>
      <c r="AV52" s="32"/>
      <c r="AW52" s="32"/>
      <c r="AX52" s="32"/>
      <c r="AY52" s="21"/>
      <c r="BA52" s="32"/>
      <c r="BB52" s="37"/>
      <c r="BD52" s="26">
        <v>43690</v>
      </c>
      <c r="BE52" s="35"/>
      <c r="BF52" s="35"/>
      <c r="BG52" s="35"/>
      <c r="BH52" s="35"/>
      <c r="BI52" s="35"/>
      <c r="BJ52" s="27"/>
      <c r="BL52" s="26">
        <v>43690</v>
      </c>
      <c r="BM52" s="35">
        <v>257.10000000000002</v>
      </c>
      <c r="BN52" s="35">
        <v>219</v>
      </c>
      <c r="BO52" s="35">
        <v>10.71</v>
      </c>
      <c r="BP52" s="35">
        <v>5.94</v>
      </c>
      <c r="BQ52" s="35">
        <v>5.55</v>
      </c>
      <c r="BR52" s="27">
        <v>2.4900000000000002</v>
      </c>
      <c r="BT52" s="26">
        <v>43690</v>
      </c>
      <c r="BU52" s="35">
        <v>12</v>
      </c>
      <c r="BV52" s="35">
        <v>9</v>
      </c>
      <c r="BW52" s="35">
        <v>2.65</v>
      </c>
      <c r="BX52" s="35">
        <v>3.22</v>
      </c>
      <c r="BY52" s="35">
        <v>0.05</v>
      </c>
      <c r="BZ52" s="27">
        <v>0.05</v>
      </c>
      <c r="CB52" s="26">
        <v>43690</v>
      </c>
      <c r="CC52" s="35"/>
      <c r="CD52" s="35">
        <v>62.54</v>
      </c>
      <c r="CE52" s="35">
        <v>63.36</v>
      </c>
      <c r="CF52" s="35">
        <v>1</v>
      </c>
      <c r="CG52" s="27">
        <v>0.27</v>
      </c>
    </row>
    <row r="53" spans="2:85" x14ac:dyDescent="0.2">
      <c r="B53" s="23">
        <v>43691</v>
      </c>
      <c r="C53" s="32"/>
      <c r="D53" s="32"/>
      <c r="E53" s="32">
        <v>5.3</v>
      </c>
      <c r="F53" s="32">
        <v>2.81</v>
      </c>
      <c r="G53" s="32"/>
      <c r="H53" s="32">
        <v>1.82</v>
      </c>
      <c r="I53" s="37">
        <v>0.33</v>
      </c>
      <c r="K53" s="30">
        <v>43691</v>
      </c>
      <c r="L53" s="31"/>
      <c r="M53" s="32"/>
      <c r="N53" s="32">
        <v>4.79</v>
      </c>
      <c r="O53" s="32">
        <v>3.06</v>
      </c>
      <c r="P53" s="32">
        <v>1.26</v>
      </c>
      <c r="Q53" s="37">
        <v>0.32</v>
      </c>
      <c r="S53" s="23">
        <v>43691</v>
      </c>
      <c r="T53" s="32">
        <v>4.5</v>
      </c>
      <c r="U53" s="32">
        <v>4.08</v>
      </c>
      <c r="V53" s="32">
        <v>3.25</v>
      </c>
      <c r="W53" s="32">
        <v>0.08</v>
      </c>
      <c r="X53" s="37">
        <v>0.09</v>
      </c>
      <c r="Y53" s="21"/>
      <c r="AA53" s="23">
        <v>43691</v>
      </c>
      <c r="AB53" s="32"/>
      <c r="AE53" s="42"/>
      <c r="AF53" s="32"/>
      <c r="AG53" s="32"/>
      <c r="AH53" s="32"/>
      <c r="AI53" s="37"/>
      <c r="AK53" s="23">
        <v>43691</v>
      </c>
      <c r="AL53" s="32">
        <v>1250</v>
      </c>
      <c r="AM53" s="32">
        <v>1113</v>
      </c>
      <c r="AN53" s="32">
        <v>27.54</v>
      </c>
      <c r="AO53" s="32">
        <v>4.03</v>
      </c>
      <c r="AQ53" s="32">
        <v>7.71</v>
      </c>
      <c r="AR53" s="37">
        <v>0.1</v>
      </c>
      <c r="AT53" s="23">
        <v>43691</v>
      </c>
      <c r="AU53" s="41"/>
      <c r="AV53" s="32"/>
      <c r="AW53" s="32"/>
      <c r="AX53" s="32"/>
      <c r="AY53" s="21"/>
      <c r="BA53" s="32"/>
      <c r="BB53" s="37"/>
      <c r="BD53" s="26">
        <v>43691</v>
      </c>
      <c r="BE53" s="35">
        <v>3000</v>
      </c>
      <c r="BF53" s="35">
        <v>2642</v>
      </c>
      <c r="BG53" s="35">
        <v>65.28</v>
      </c>
      <c r="BH53" s="35">
        <v>4.75</v>
      </c>
      <c r="BI53" s="35">
        <v>15.51</v>
      </c>
      <c r="BJ53" s="27">
        <v>0.32</v>
      </c>
      <c r="BL53" s="26">
        <v>43691</v>
      </c>
      <c r="BM53" s="35"/>
      <c r="BN53" s="35"/>
      <c r="BO53" s="35"/>
      <c r="BP53" s="35"/>
      <c r="BQ53" s="35"/>
      <c r="BR53" s="27"/>
      <c r="BT53" s="26">
        <v>43691</v>
      </c>
      <c r="BU53" s="35"/>
      <c r="BV53" s="35"/>
      <c r="BW53" s="35"/>
      <c r="BX53" s="35"/>
      <c r="BY53" s="35"/>
      <c r="BZ53" s="27"/>
      <c r="CB53" s="26">
        <v>43691</v>
      </c>
      <c r="CC53" s="35"/>
      <c r="CD53" s="35"/>
      <c r="CE53" s="35"/>
      <c r="CF53" s="35"/>
      <c r="CG53" s="27"/>
    </row>
    <row r="54" spans="2:85" x14ac:dyDescent="0.2">
      <c r="B54" s="23">
        <v>43692</v>
      </c>
      <c r="C54" s="32">
        <v>226.3</v>
      </c>
      <c r="D54" s="32">
        <v>211</v>
      </c>
      <c r="E54" s="32">
        <v>4.49</v>
      </c>
      <c r="F54" s="32">
        <v>3.1</v>
      </c>
      <c r="G54" s="32"/>
      <c r="H54" s="32">
        <v>1.56</v>
      </c>
      <c r="I54" s="37">
        <v>0.27</v>
      </c>
      <c r="K54" s="30">
        <v>43692</v>
      </c>
      <c r="L54" s="31">
        <v>76</v>
      </c>
      <c r="M54" s="32">
        <v>72</v>
      </c>
      <c r="N54" s="32">
        <v>4.6900000000000004</v>
      </c>
      <c r="O54" s="32">
        <v>3.15</v>
      </c>
      <c r="P54" s="32">
        <v>1.1299999999999999</v>
      </c>
      <c r="Q54" s="37">
        <v>0.28999999999999998</v>
      </c>
      <c r="S54" s="23">
        <v>43692</v>
      </c>
      <c r="T54" s="32">
        <v>2.5</v>
      </c>
      <c r="U54" s="32">
        <v>3.67</v>
      </c>
      <c r="V54" s="32">
        <v>3.25</v>
      </c>
      <c r="W54" s="32">
        <v>0.08</v>
      </c>
      <c r="X54" s="37">
        <v>0.12</v>
      </c>
      <c r="AA54" s="23">
        <v>43692</v>
      </c>
      <c r="AB54" s="32"/>
      <c r="AE54" s="42"/>
      <c r="AF54" s="32"/>
      <c r="AG54" s="32"/>
      <c r="AH54" s="32"/>
      <c r="AI54" s="37"/>
      <c r="AK54" s="23">
        <v>43692</v>
      </c>
      <c r="AL54" s="32"/>
      <c r="AM54" s="32"/>
      <c r="AN54" s="32"/>
      <c r="AO54" s="32"/>
      <c r="AQ54" s="32"/>
      <c r="AR54" s="37"/>
      <c r="AT54" s="23">
        <v>43692</v>
      </c>
      <c r="AU54" s="41">
        <v>0.38541666666666669</v>
      </c>
      <c r="AV54" s="32">
        <v>1428.6</v>
      </c>
      <c r="AW54" s="32">
        <v>1271</v>
      </c>
      <c r="AX54" s="32">
        <v>34.68</v>
      </c>
      <c r="AY54" s="40"/>
      <c r="BA54" s="32">
        <v>8.2200000000000006</v>
      </c>
      <c r="BB54" s="37">
        <v>0.11</v>
      </c>
      <c r="BD54" s="26">
        <v>43692</v>
      </c>
      <c r="BE54" s="35"/>
      <c r="BF54" s="35"/>
      <c r="BG54" s="35"/>
      <c r="BH54" s="35"/>
      <c r="BI54" s="35"/>
      <c r="BJ54" s="27"/>
      <c r="BL54" s="26">
        <v>43692</v>
      </c>
      <c r="BM54" s="35"/>
      <c r="BN54" s="35"/>
      <c r="BO54" s="35"/>
      <c r="BP54" s="35"/>
      <c r="BQ54" s="35"/>
      <c r="BR54" s="27"/>
      <c r="BT54" s="26">
        <v>43692</v>
      </c>
      <c r="BU54" s="35"/>
      <c r="BV54" s="35"/>
      <c r="BW54" s="35"/>
      <c r="BX54" s="35"/>
      <c r="BY54" s="35"/>
      <c r="BZ54" s="27"/>
      <c r="CB54" s="26">
        <v>43692</v>
      </c>
      <c r="CC54" s="35"/>
      <c r="CD54" s="35"/>
      <c r="CE54" s="35"/>
      <c r="CF54" s="35"/>
      <c r="CG54" s="27"/>
    </row>
    <row r="55" spans="2:85" x14ac:dyDescent="0.2">
      <c r="B55" s="23">
        <v>43693</v>
      </c>
      <c r="C55" s="32"/>
      <c r="D55" s="32"/>
      <c r="E55" s="32"/>
      <c r="F55" s="32"/>
      <c r="G55" s="32"/>
      <c r="H55" s="32"/>
      <c r="I55" s="37"/>
      <c r="K55" s="30">
        <v>43693</v>
      </c>
      <c r="L55" s="31"/>
      <c r="M55" s="32"/>
      <c r="N55" s="32"/>
      <c r="O55" s="32"/>
      <c r="P55" s="32"/>
      <c r="Q55" s="37"/>
      <c r="S55" s="23">
        <v>43693</v>
      </c>
      <c r="T55" s="32">
        <v>3.8</v>
      </c>
      <c r="U55" s="32"/>
      <c r="V55" s="32"/>
      <c r="W55" s="32"/>
      <c r="X55" s="37"/>
      <c r="AA55" s="23">
        <v>43693</v>
      </c>
      <c r="AB55" s="32"/>
      <c r="AE55" s="42"/>
      <c r="AF55" s="32"/>
      <c r="AG55" s="32"/>
      <c r="AH55" s="32"/>
      <c r="AI55" s="37"/>
      <c r="AK55" s="23">
        <v>43693</v>
      </c>
      <c r="AL55" s="32">
        <v>1890</v>
      </c>
      <c r="AM55" s="32">
        <v>1680</v>
      </c>
      <c r="AN55" s="32">
        <v>56.18</v>
      </c>
      <c r="AO55" s="32">
        <v>2.96</v>
      </c>
      <c r="AQ55" s="32">
        <v>6.45</v>
      </c>
      <c r="AR55" s="37">
        <v>0.16</v>
      </c>
      <c r="AT55" s="23">
        <v>43693</v>
      </c>
      <c r="AU55" s="41"/>
      <c r="AV55" s="32"/>
      <c r="AW55" s="32"/>
      <c r="AX55" s="32"/>
      <c r="AY55" s="40"/>
      <c r="BA55" s="32"/>
      <c r="BB55" s="37"/>
      <c r="BD55" s="26">
        <v>43693</v>
      </c>
      <c r="BE55" s="35">
        <v>5300</v>
      </c>
      <c r="BF55" s="35">
        <v>4675</v>
      </c>
      <c r="BG55" s="35">
        <v>94.34</v>
      </c>
      <c r="BH55" s="35">
        <v>3.49</v>
      </c>
      <c r="BI55" s="35">
        <v>22.1</v>
      </c>
      <c r="BJ55" s="27">
        <v>0.24</v>
      </c>
      <c r="BL55" s="26">
        <v>43693</v>
      </c>
      <c r="BM55" s="35"/>
      <c r="BN55" s="35"/>
      <c r="BO55" s="35"/>
      <c r="BP55" s="35"/>
      <c r="BQ55" s="35"/>
      <c r="BR55" s="27"/>
      <c r="BT55" s="26">
        <v>43693</v>
      </c>
      <c r="BU55" s="35"/>
      <c r="BV55" s="35"/>
      <c r="BW55" s="35"/>
      <c r="BX55" s="35"/>
      <c r="BY55" s="35"/>
      <c r="BZ55" s="27"/>
      <c r="CB55" s="26">
        <v>43693</v>
      </c>
      <c r="CC55" s="35"/>
      <c r="CD55" s="35"/>
      <c r="CE55" s="35"/>
      <c r="CF55" s="35"/>
      <c r="CG55" s="27"/>
    </row>
    <row r="56" spans="2:85" x14ac:dyDescent="0.2">
      <c r="B56" s="23">
        <v>43694</v>
      </c>
      <c r="C56" s="32"/>
      <c r="D56" s="32"/>
      <c r="E56" s="32"/>
      <c r="F56" s="32"/>
      <c r="G56" s="32"/>
      <c r="H56" s="32"/>
      <c r="I56" s="37"/>
      <c r="K56" s="30">
        <v>43694</v>
      </c>
      <c r="L56" s="31"/>
      <c r="M56" s="32"/>
      <c r="N56" s="32"/>
      <c r="O56" s="32"/>
      <c r="P56" s="32"/>
      <c r="Q56" s="37"/>
      <c r="S56" s="23">
        <v>43694</v>
      </c>
      <c r="T56" s="32">
        <v>4.5999999999999996</v>
      </c>
      <c r="U56" s="32"/>
      <c r="V56" s="32"/>
      <c r="W56" s="32"/>
      <c r="X56" s="37"/>
      <c r="Y56" s="21"/>
      <c r="AA56" s="23">
        <v>43694</v>
      </c>
      <c r="AB56" s="32">
        <v>2136</v>
      </c>
      <c r="AE56" s="42"/>
      <c r="AF56" s="32"/>
      <c r="AG56" s="32"/>
      <c r="AH56" s="32"/>
      <c r="AI56" s="37"/>
      <c r="AK56" s="23">
        <v>43694</v>
      </c>
      <c r="AL56" s="32"/>
      <c r="AM56" s="32"/>
      <c r="AN56" s="32"/>
      <c r="AO56" s="32"/>
      <c r="AQ56" s="32"/>
      <c r="AR56" s="37"/>
      <c r="AT56" s="23">
        <v>43694</v>
      </c>
      <c r="AU56" s="41"/>
      <c r="AV56" s="32"/>
      <c r="AW56" s="32"/>
      <c r="AX56" s="32"/>
      <c r="AY56" s="40"/>
      <c r="BA56" s="32"/>
      <c r="BB56" s="37"/>
      <c r="BD56" s="26">
        <v>43694</v>
      </c>
      <c r="BE56" s="35"/>
      <c r="BF56" s="35"/>
      <c r="BG56" s="35"/>
      <c r="BH56" s="35"/>
      <c r="BI56" s="35"/>
      <c r="BJ56" s="27"/>
      <c r="BL56" s="26">
        <v>43694</v>
      </c>
      <c r="BM56" s="35"/>
      <c r="BN56" s="35"/>
      <c r="BO56" s="35"/>
      <c r="BP56" s="35"/>
      <c r="BQ56" s="35"/>
      <c r="BR56" s="27"/>
      <c r="BT56" s="26">
        <v>43694</v>
      </c>
      <c r="BU56" s="35"/>
      <c r="BV56" s="35"/>
      <c r="BW56" s="35"/>
      <c r="BX56" s="35"/>
      <c r="BY56" s="35"/>
      <c r="BZ56" s="27"/>
      <c r="CB56" s="26">
        <v>43694</v>
      </c>
      <c r="CC56" s="35"/>
      <c r="CD56" s="35"/>
      <c r="CE56" s="35"/>
      <c r="CF56" s="35"/>
      <c r="CG56" s="27"/>
    </row>
    <row r="57" spans="2:85" x14ac:dyDescent="0.2">
      <c r="B57" s="23">
        <v>43695</v>
      </c>
      <c r="C57" s="32"/>
      <c r="D57" s="32"/>
      <c r="E57" s="32"/>
      <c r="F57" s="32"/>
      <c r="G57" s="32"/>
      <c r="H57" s="32"/>
      <c r="I57" s="37"/>
      <c r="K57" s="30">
        <v>43695</v>
      </c>
      <c r="L57" s="31"/>
      <c r="M57" s="32"/>
      <c r="N57" s="32"/>
      <c r="O57" s="32"/>
      <c r="P57" s="32"/>
      <c r="Q57" s="37"/>
      <c r="S57" s="23">
        <v>43695</v>
      </c>
      <c r="T57" s="32">
        <v>4.4000000000000004</v>
      </c>
      <c r="U57" s="32"/>
      <c r="V57" s="32"/>
      <c r="W57" s="32"/>
      <c r="X57" s="37"/>
      <c r="Y57" s="21"/>
      <c r="AA57" s="23">
        <v>43695</v>
      </c>
      <c r="AB57" s="32"/>
      <c r="AE57" s="42"/>
      <c r="AF57" s="32"/>
      <c r="AG57" s="32"/>
      <c r="AH57" s="32"/>
      <c r="AI57" s="37"/>
      <c r="AK57" s="23">
        <v>43695</v>
      </c>
      <c r="AL57" s="32"/>
      <c r="AM57" s="32"/>
      <c r="AN57" s="32"/>
      <c r="AO57" s="32"/>
      <c r="AQ57" s="32"/>
      <c r="AR57" s="37"/>
      <c r="AT57" s="23">
        <v>43695</v>
      </c>
      <c r="AU57" s="41"/>
      <c r="AV57" s="32"/>
      <c r="AW57" s="32"/>
      <c r="AX57" s="32"/>
      <c r="AY57" s="40"/>
      <c r="BA57" s="32"/>
      <c r="BB57" s="37"/>
      <c r="BD57" s="26">
        <v>43695</v>
      </c>
      <c r="BE57" s="35"/>
      <c r="BF57" s="35"/>
      <c r="BG57" s="35"/>
      <c r="BH57" s="35"/>
      <c r="BI57" s="35"/>
      <c r="BJ57" s="27"/>
      <c r="BL57" s="26">
        <v>43695</v>
      </c>
      <c r="BM57" s="35"/>
      <c r="BN57" s="35"/>
      <c r="BO57" s="35"/>
      <c r="BP57" s="35"/>
      <c r="BQ57" s="35"/>
      <c r="BR57" s="27"/>
      <c r="BT57" s="26">
        <v>43695</v>
      </c>
      <c r="BU57" s="35"/>
      <c r="BV57" s="35"/>
      <c r="BW57" s="35"/>
      <c r="BX57" s="35"/>
      <c r="BY57" s="35"/>
      <c r="BZ57" s="27"/>
      <c r="CB57" s="26">
        <v>43695</v>
      </c>
      <c r="CC57" s="35"/>
      <c r="CD57" s="35"/>
      <c r="CE57" s="35"/>
      <c r="CF57" s="35"/>
      <c r="CG57" s="27"/>
    </row>
    <row r="58" spans="2:85" x14ac:dyDescent="0.2">
      <c r="B58" s="23">
        <v>43696</v>
      </c>
      <c r="C58" s="32"/>
      <c r="D58" s="32"/>
      <c r="E58" s="32">
        <v>5.3</v>
      </c>
      <c r="F58" s="32">
        <v>2.97</v>
      </c>
      <c r="G58" s="32">
        <v>222</v>
      </c>
      <c r="H58" s="32">
        <v>1.26</v>
      </c>
      <c r="I58" s="37">
        <v>0.28000000000000003</v>
      </c>
      <c r="K58" s="30">
        <v>43696</v>
      </c>
      <c r="L58" s="31"/>
      <c r="M58" s="32"/>
      <c r="N58" s="32"/>
      <c r="O58" s="32"/>
      <c r="P58" s="32"/>
      <c r="Q58" s="37"/>
      <c r="S58" s="23">
        <v>43696</v>
      </c>
      <c r="T58" s="32">
        <v>5.2</v>
      </c>
      <c r="U58" s="32">
        <v>2.6</v>
      </c>
      <c r="V58" s="32">
        <v>2.58</v>
      </c>
      <c r="W58" s="32">
        <v>0.26</v>
      </c>
      <c r="X58" s="37">
        <v>0.15</v>
      </c>
      <c r="AA58" s="23">
        <v>43696</v>
      </c>
      <c r="AB58" s="32"/>
      <c r="AE58" s="42"/>
      <c r="AF58" s="32"/>
      <c r="AG58" s="32"/>
      <c r="AH58" s="32"/>
      <c r="AI58" s="37"/>
      <c r="AK58" s="23">
        <v>43696</v>
      </c>
      <c r="AL58" s="32">
        <v>1666.7</v>
      </c>
      <c r="AM58" s="32">
        <v>1440</v>
      </c>
      <c r="AN58" s="32">
        <v>42</v>
      </c>
      <c r="AO58" s="32">
        <v>3.17</v>
      </c>
      <c r="AP58" s="32">
        <v>170</v>
      </c>
      <c r="AQ58" s="32">
        <v>22.75</v>
      </c>
      <c r="AR58" s="37">
        <v>0.1</v>
      </c>
      <c r="AT58" s="23">
        <v>43696</v>
      </c>
      <c r="AU58" s="41">
        <v>0.34375</v>
      </c>
      <c r="AV58" s="32">
        <v>2370</v>
      </c>
      <c r="AW58" s="32">
        <v>2030</v>
      </c>
      <c r="AX58" s="32">
        <v>42</v>
      </c>
      <c r="AY58" s="32">
        <v>2.44</v>
      </c>
      <c r="AZ58" s="32">
        <v>170</v>
      </c>
      <c r="BA58" s="32">
        <v>24.48</v>
      </c>
      <c r="BB58" s="37">
        <v>0.13</v>
      </c>
      <c r="BD58" s="26">
        <v>43696</v>
      </c>
      <c r="BE58" s="35">
        <v>4600</v>
      </c>
      <c r="BF58" s="35">
        <v>3900</v>
      </c>
      <c r="BG58" s="35">
        <v>78</v>
      </c>
      <c r="BH58" s="35">
        <v>5.85</v>
      </c>
      <c r="BI58" s="35">
        <v>60.44</v>
      </c>
      <c r="BJ58" s="27">
        <v>0.21</v>
      </c>
      <c r="BL58" s="26">
        <v>43696</v>
      </c>
      <c r="BM58" s="35"/>
      <c r="BN58" s="35"/>
      <c r="BO58" s="35"/>
      <c r="BP58" s="35"/>
      <c r="BQ58" s="35"/>
      <c r="BR58" s="27"/>
      <c r="BT58" s="26">
        <v>43696</v>
      </c>
      <c r="BU58" s="35"/>
      <c r="BV58" s="35"/>
      <c r="BW58" s="35"/>
      <c r="BX58" s="35"/>
      <c r="BY58" s="35"/>
      <c r="BZ58" s="27"/>
      <c r="CB58" s="26">
        <v>43696</v>
      </c>
      <c r="CC58" s="35"/>
      <c r="CD58" s="35"/>
      <c r="CE58" s="35"/>
      <c r="CF58" s="35"/>
      <c r="CG58" s="27"/>
    </row>
    <row r="59" spans="2:85" x14ac:dyDescent="0.2">
      <c r="B59" s="23">
        <v>43697</v>
      </c>
      <c r="C59" s="32">
        <v>241.4</v>
      </c>
      <c r="D59" s="32">
        <v>207</v>
      </c>
      <c r="E59" s="32">
        <v>7.22</v>
      </c>
      <c r="F59" s="32">
        <v>3.1</v>
      </c>
      <c r="G59" s="32">
        <v>232</v>
      </c>
      <c r="H59" s="32">
        <v>2.3199999999999998</v>
      </c>
      <c r="I59" s="37">
        <v>0.35</v>
      </c>
      <c r="K59" s="30">
        <v>43697</v>
      </c>
      <c r="L59" s="31">
        <v>77.8</v>
      </c>
      <c r="M59" s="32">
        <v>74</v>
      </c>
      <c r="N59" s="32">
        <v>2.44</v>
      </c>
      <c r="O59" s="32">
        <v>3.35</v>
      </c>
      <c r="P59" s="32">
        <v>1.32</v>
      </c>
      <c r="Q59" s="37">
        <v>0.33</v>
      </c>
      <c r="S59" s="23">
        <v>43697</v>
      </c>
      <c r="T59" s="32">
        <v>3.8</v>
      </c>
      <c r="U59" s="32">
        <v>3.33</v>
      </c>
      <c r="V59" s="32">
        <v>2.2799999999999998</v>
      </c>
      <c r="W59" s="32">
        <v>0.28999999999999998</v>
      </c>
      <c r="X59" s="37">
        <v>0.13</v>
      </c>
      <c r="AA59" s="23">
        <v>43697</v>
      </c>
      <c r="AB59" s="32">
        <v>2268</v>
      </c>
      <c r="AC59" s="32">
        <v>1944</v>
      </c>
      <c r="AE59" s="42">
        <v>43697</v>
      </c>
      <c r="AF59" s="32">
        <v>29.97</v>
      </c>
      <c r="AG59" s="32">
        <v>2.91</v>
      </c>
      <c r="AH59" s="32">
        <v>26.2</v>
      </c>
      <c r="AI59" s="37">
        <v>0.11</v>
      </c>
      <c r="AK59" s="23">
        <v>43697</v>
      </c>
      <c r="AL59" s="32"/>
      <c r="AM59" s="32"/>
      <c r="AN59" s="32"/>
      <c r="AO59" s="32"/>
      <c r="AP59" s="32"/>
      <c r="AQ59" s="32"/>
      <c r="AR59" s="37"/>
      <c r="AT59" s="23">
        <v>43697</v>
      </c>
      <c r="AU59" s="41"/>
      <c r="AV59" s="32"/>
      <c r="AW59" s="32"/>
      <c r="AX59" s="32"/>
      <c r="AY59" s="32"/>
      <c r="AZ59" s="32"/>
      <c r="BA59" s="32"/>
      <c r="BB59" s="37"/>
      <c r="BD59" s="26">
        <v>43697</v>
      </c>
      <c r="BE59" s="35"/>
      <c r="BF59" s="35"/>
      <c r="BG59" s="35"/>
      <c r="BH59" s="35"/>
      <c r="BI59" s="35"/>
      <c r="BJ59" s="27"/>
      <c r="BL59" s="26">
        <v>43697</v>
      </c>
      <c r="BM59" s="35">
        <v>208.7</v>
      </c>
      <c r="BN59" s="35">
        <v>200</v>
      </c>
      <c r="BO59" s="35">
        <v>12.54</v>
      </c>
      <c r="BP59" s="35">
        <v>6.45</v>
      </c>
      <c r="BQ59" s="35">
        <v>1.92</v>
      </c>
      <c r="BR59" s="27">
        <v>2.13</v>
      </c>
      <c r="BT59" s="26">
        <v>43697</v>
      </c>
      <c r="BU59" s="35">
        <v>12</v>
      </c>
      <c r="BV59" s="35">
        <v>10</v>
      </c>
      <c r="BW59" s="35">
        <v>3.33</v>
      </c>
      <c r="BX59" s="35">
        <v>3.54</v>
      </c>
      <c r="BY59" s="35">
        <v>0.13</v>
      </c>
      <c r="BZ59" s="27">
        <v>0.08</v>
      </c>
      <c r="CB59" s="26">
        <v>43697</v>
      </c>
      <c r="CC59" s="35"/>
      <c r="CD59" s="35">
        <v>16.649999999999999</v>
      </c>
      <c r="CE59" s="35">
        <v>58.2</v>
      </c>
      <c r="CF59" s="35">
        <v>1.64</v>
      </c>
      <c r="CG59" s="27">
        <v>0.13</v>
      </c>
    </row>
    <row r="60" spans="2:85" x14ac:dyDescent="0.2">
      <c r="B60" s="23">
        <v>43698</v>
      </c>
      <c r="C60" s="32"/>
      <c r="D60" s="32"/>
      <c r="E60" s="32">
        <v>4.93</v>
      </c>
      <c r="F60" s="32">
        <v>1.91</v>
      </c>
      <c r="G60" s="32">
        <v>231</v>
      </c>
      <c r="H60" s="32">
        <v>2.15</v>
      </c>
      <c r="I60" s="37">
        <v>0.34</v>
      </c>
      <c r="K60" s="30">
        <v>43698</v>
      </c>
      <c r="L60" s="31"/>
      <c r="M60" s="32"/>
      <c r="N60" s="32">
        <v>4.88</v>
      </c>
      <c r="O60" s="32">
        <v>3.28</v>
      </c>
      <c r="P60" s="32">
        <v>1.1499999999999999</v>
      </c>
      <c r="Q60" s="37">
        <v>0.31</v>
      </c>
      <c r="S60" s="23">
        <v>43698</v>
      </c>
      <c r="T60" s="32">
        <v>3.3</v>
      </c>
      <c r="U60" s="32">
        <v>3.02</v>
      </c>
      <c r="V60" s="32">
        <v>2.16</v>
      </c>
      <c r="W60" s="32">
        <v>0.25</v>
      </c>
      <c r="X60" s="37">
        <v>0.13</v>
      </c>
      <c r="AA60" s="23">
        <v>43698</v>
      </c>
      <c r="AB60" s="32"/>
      <c r="AC60" s="32"/>
      <c r="AE60" s="42"/>
      <c r="AF60" s="32"/>
      <c r="AG60" s="32"/>
      <c r="AH60" s="32"/>
      <c r="AI60" s="37"/>
      <c r="AK60" s="23">
        <v>43698</v>
      </c>
      <c r="AL60" s="32">
        <v>1733.3</v>
      </c>
      <c r="AM60" s="32">
        <v>1450</v>
      </c>
      <c r="AN60" s="32">
        <v>61.38</v>
      </c>
      <c r="AO60" s="32">
        <v>2.5</v>
      </c>
      <c r="AP60" s="32">
        <v>176</v>
      </c>
      <c r="AQ60" s="32">
        <v>19.78</v>
      </c>
      <c r="AR60" s="37">
        <v>0.15</v>
      </c>
      <c r="AT60" s="23">
        <v>43698</v>
      </c>
      <c r="AU60" s="41">
        <v>0.4236111111111111</v>
      </c>
      <c r="AV60" s="32">
        <v>1933.3</v>
      </c>
      <c r="AW60" s="32">
        <v>1644</v>
      </c>
      <c r="AX60" s="32">
        <v>66.03</v>
      </c>
      <c r="AY60" s="32">
        <v>1.95</v>
      </c>
      <c r="AZ60" s="32">
        <v>166</v>
      </c>
      <c r="BA60" s="32">
        <v>40.32</v>
      </c>
      <c r="BB60" s="37">
        <v>0.18</v>
      </c>
      <c r="BD60" s="26">
        <v>43698</v>
      </c>
      <c r="BE60" s="35">
        <v>4128.6000000000004</v>
      </c>
      <c r="BF60" s="35">
        <v>3500</v>
      </c>
      <c r="BG60" s="35">
        <v>126.48</v>
      </c>
      <c r="BH60" s="35">
        <v>2.65</v>
      </c>
      <c r="BI60" s="35">
        <v>82.56</v>
      </c>
      <c r="BJ60" s="27">
        <v>0.24</v>
      </c>
      <c r="BL60" s="26">
        <v>43698</v>
      </c>
      <c r="BM60" s="35"/>
      <c r="BN60" s="35"/>
      <c r="BO60" s="35"/>
      <c r="BP60" s="35"/>
      <c r="BQ60" s="35"/>
      <c r="BR60" s="27"/>
      <c r="BT60" s="26">
        <v>43698</v>
      </c>
      <c r="BU60" s="35"/>
      <c r="BV60" s="35"/>
      <c r="BW60" s="35"/>
      <c r="BX60" s="35"/>
      <c r="BY60" s="35"/>
      <c r="BZ60" s="27"/>
      <c r="CB60" s="26">
        <v>43698</v>
      </c>
      <c r="CC60" s="35"/>
      <c r="CD60" s="35"/>
      <c r="CE60" s="35"/>
      <c r="CF60" s="35"/>
      <c r="CG60" s="27"/>
    </row>
    <row r="61" spans="2:85" x14ac:dyDescent="0.2">
      <c r="B61" s="23">
        <v>43699</v>
      </c>
      <c r="C61" s="32">
        <v>293.8</v>
      </c>
      <c r="D61" s="32">
        <v>269</v>
      </c>
      <c r="E61" s="32">
        <v>7.99</v>
      </c>
      <c r="F61" s="32">
        <v>3.18</v>
      </c>
      <c r="G61" s="32">
        <v>235</v>
      </c>
      <c r="H61" s="32">
        <v>2.38</v>
      </c>
      <c r="I61" s="37">
        <v>0.34</v>
      </c>
      <c r="K61" s="30">
        <v>43699</v>
      </c>
      <c r="L61" s="31">
        <v>64</v>
      </c>
      <c r="M61" s="32">
        <v>60</v>
      </c>
      <c r="N61" s="32">
        <v>6.28</v>
      </c>
      <c r="O61" s="32">
        <v>3.33</v>
      </c>
      <c r="P61" s="32">
        <v>1.19</v>
      </c>
      <c r="Q61" s="37">
        <v>0.3</v>
      </c>
      <c r="S61" s="23">
        <v>43699</v>
      </c>
      <c r="T61" s="32">
        <v>3.8</v>
      </c>
      <c r="U61" s="32">
        <v>2.2000000000000002</v>
      </c>
      <c r="V61" s="32">
        <v>2.16</v>
      </c>
      <c r="W61" s="32">
        <v>0.21</v>
      </c>
      <c r="X61" s="37">
        <v>0.12</v>
      </c>
      <c r="AA61" s="23">
        <v>43699</v>
      </c>
      <c r="AB61" s="32"/>
      <c r="AC61" s="32"/>
      <c r="AE61" s="42"/>
      <c r="AF61" s="32"/>
      <c r="AG61" s="32"/>
      <c r="AH61" s="32"/>
      <c r="AI61" s="37"/>
      <c r="AK61" s="23">
        <v>43699</v>
      </c>
      <c r="AL61" s="32"/>
      <c r="AM61" s="32"/>
      <c r="AN61" s="32"/>
      <c r="AO61" s="32"/>
      <c r="AP61" s="32"/>
      <c r="AQ61" s="32"/>
      <c r="AR61" s="37"/>
      <c r="AT61" s="23">
        <v>43699</v>
      </c>
      <c r="AU61" s="41"/>
      <c r="AV61" s="32"/>
      <c r="AW61" s="32"/>
      <c r="AX61" s="32"/>
      <c r="AY61" s="32"/>
      <c r="AZ61" s="32"/>
      <c r="BA61" s="32"/>
      <c r="BB61" s="37"/>
      <c r="BD61" s="26">
        <v>43699</v>
      </c>
      <c r="BE61" s="35"/>
      <c r="BF61" s="35"/>
      <c r="BG61" s="35"/>
      <c r="BH61" s="35"/>
      <c r="BI61" s="35"/>
      <c r="BJ61" s="27"/>
      <c r="BL61" s="26">
        <v>43699</v>
      </c>
      <c r="BM61" s="35"/>
      <c r="BN61" s="35"/>
      <c r="BO61" s="35"/>
      <c r="BP61" s="35"/>
      <c r="BQ61" s="35"/>
      <c r="BR61" s="27"/>
      <c r="BT61" s="26">
        <v>43699</v>
      </c>
      <c r="BU61" s="35"/>
      <c r="BV61" s="35"/>
      <c r="BW61" s="35"/>
      <c r="BX61" s="35"/>
      <c r="BY61" s="35"/>
      <c r="BZ61" s="27"/>
      <c r="CB61" s="26">
        <v>43699</v>
      </c>
      <c r="CC61" s="35"/>
      <c r="CD61" s="35"/>
      <c r="CE61" s="35"/>
      <c r="CF61" s="35"/>
      <c r="CG61" s="27"/>
    </row>
    <row r="62" spans="2:85" x14ac:dyDescent="0.2">
      <c r="B62" s="23">
        <v>43700</v>
      </c>
      <c r="C62" s="32"/>
      <c r="D62" s="32"/>
      <c r="E62" s="32"/>
      <c r="F62" s="32"/>
      <c r="G62" s="32"/>
      <c r="H62" s="32"/>
      <c r="I62" s="37"/>
      <c r="K62" s="30">
        <v>43700</v>
      </c>
      <c r="L62" s="32"/>
      <c r="M62" s="32"/>
      <c r="N62" s="32"/>
      <c r="O62" s="32"/>
      <c r="P62" s="32"/>
      <c r="Q62" s="37"/>
      <c r="S62" s="23">
        <v>43700</v>
      </c>
      <c r="T62" s="32">
        <v>3.2</v>
      </c>
      <c r="U62" s="32"/>
      <c r="V62" s="32"/>
      <c r="W62" s="32"/>
      <c r="X62" s="37"/>
      <c r="AA62" s="23">
        <v>43700</v>
      </c>
      <c r="AB62" s="32"/>
      <c r="AC62" s="32"/>
      <c r="AE62" s="42"/>
      <c r="AF62" s="32"/>
      <c r="AG62" s="32"/>
      <c r="AH62" s="32"/>
      <c r="AI62" s="37"/>
      <c r="AK62" s="23">
        <v>43700</v>
      </c>
      <c r="AL62" s="32">
        <v>2136.4</v>
      </c>
      <c r="AM62" s="32">
        <v>1800</v>
      </c>
      <c r="AN62" s="32">
        <v>25.62</v>
      </c>
      <c r="AO62" s="32">
        <v>2.5499999999999998</v>
      </c>
      <c r="AP62" s="32">
        <v>276</v>
      </c>
      <c r="AQ62" s="32">
        <v>46.27</v>
      </c>
      <c r="AR62" s="37">
        <v>0.14000000000000001</v>
      </c>
      <c r="AT62" s="23">
        <v>43700</v>
      </c>
      <c r="AU62" s="41">
        <v>0.375</v>
      </c>
      <c r="AV62" s="32">
        <v>1820</v>
      </c>
      <c r="AW62" s="32">
        <v>1530</v>
      </c>
      <c r="AX62" s="32">
        <v>14.64</v>
      </c>
      <c r="AY62" s="32">
        <v>1.72</v>
      </c>
      <c r="AZ62" s="32">
        <v>216</v>
      </c>
      <c r="BA62" s="32">
        <v>40.32</v>
      </c>
      <c r="BB62" s="37">
        <v>0.14000000000000001</v>
      </c>
      <c r="BD62" s="26">
        <v>43700</v>
      </c>
      <c r="BE62" s="35">
        <v>4066.7</v>
      </c>
      <c r="BF62" s="35">
        <v>3400</v>
      </c>
      <c r="BG62" s="35">
        <v>124.44</v>
      </c>
      <c r="BH62" s="35">
        <v>7.64</v>
      </c>
      <c r="BI62" s="35">
        <v>89.76</v>
      </c>
      <c r="BJ62" s="27">
        <v>0.18</v>
      </c>
      <c r="BL62" s="26">
        <v>43700</v>
      </c>
      <c r="BM62" s="35"/>
      <c r="BN62" s="35"/>
      <c r="BO62" s="35"/>
      <c r="BP62" s="35"/>
      <c r="BQ62" s="35"/>
      <c r="BR62" s="27"/>
      <c r="BT62" s="26">
        <v>43700</v>
      </c>
      <c r="BU62" s="35"/>
      <c r="BV62" s="35"/>
      <c r="BW62" s="35"/>
      <c r="BX62" s="35"/>
      <c r="BY62" s="35"/>
      <c r="BZ62" s="27"/>
      <c r="CB62" s="26">
        <v>43700</v>
      </c>
      <c r="CC62" s="35"/>
      <c r="CD62" s="35"/>
      <c r="CE62" s="35"/>
      <c r="CF62" s="35"/>
      <c r="CG62" s="27"/>
    </row>
    <row r="63" spans="2:85" x14ac:dyDescent="0.2">
      <c r="B63" s="23">
        <v>43701</v>
      </c>
      <c r="C63" s="32"/>
      <c r="D63" s="32"/>
      <c r="E63" s="32"/>
      <c r="F63" s="32"/>
      <c r="G63" s="32"/>
      <c r="H63" s="32"/>
      <c r="I63" s="37"/>
      <c r="K63" s="30">
        <v>43701</v>
      </c>
      <c r="L63" s="32"/>
      <c r="M63" s="32"/>
      <c r="N63" s="32"/>
      <c r="O63" s="32"/>
      <c r="P63" s="32"/>
      <c r="Q63" s="37"/>
      <c r="S63" s="23">
        <v>43701</v>
      </c>
      <c r="T63" s="32">
        <v>4.8</v>
      </c>
      <c r="U63" s="32"/>
      <c r="V63" s="32"/>
      <c r="W63" s="32"/>
      <c r="X63" s="37"/>
      <c r="AA63" s="23">
        <v>43701</v>
      </c>
      <c r="AB63" s="32"/>
      <c r="AC63" s="32"/>
      <c r="AE63" s="42"/>
      <c r="AF63" s="32"/>
      <c r="AG63" s="32"/>
      <c r="AH63" s="32"/>
      <c r="AI63" s="37"/>
      <c r="AK63" s="23">
        <v>43701</v>
      </c>
      <c r="AL63" s="32"/>
      <c r="AM63" s="32"/>
      <c r="AN63" s="32"/>
      <c r="AO63" s="32"/>
      <c r="AP63" s="32"/>
      <c r="AQ63" s="32"/>
      <c r="AR63" s="37"/>
      <c r="AT63" s="23">
        <v>43701</v>
      </c>
      <c r="AU63" s="41"/>
      <c r="AV63" s="32"/>
      <c r="AW63" s="32"/>
      <c r="AX63" s="32"/>
      <c r="AY63" s="32"/>
      <c r="AZ63" s="32"/>
      <c r="BA63" s="32"/>
      <c r="BB63" s="37"/>
      <c r="BD63" s="26">
        <v>43701</v>
      </c>
      <c r="BE63" s="35"/>
      <c r="BF63" s="35"/>
      <c r="BG63" s="35"/>
      <c r="BH63" s="35"/>
      <c r="BI63" s="35"/>
      <c r="BJ63" s="27"/>
      <c r="BL63" s="26">
        <v>43701</v>
      </c>
      <c r="BM63" s="35"/>
      <c r="BN63" s="35"/>
      <c r="BO63" s="35"/>
      <c r="BP63" s="35"/>
      <c r="BQ63" s="35"/>
      <c r="BR63" s="27"/>
      <c r="BT63" s="26">
        <v>43701</v>
      </c>
      <c r="BU63" s="35"/>
      <c r="BV63" s="35"/>
      <c r="BW63" s="35"/>
      <c r="BX63" s="35"/>
      <c r="BY63" s="35"/>
      <c r="BZ63" s="27"/>
      <c r="CB63" s="26">
        <v>43701</v>
      </c>
      <c r="CC63" s="35"/>
      <c r="CD63" s="35"/>
      <c r="CE63" s="35"/>
      <c r="CF63" s="35"/>
      <c r="CG63" s="27"/>
    </row>
    <row r="64" spans="2:85" x14ac:dyDescent="0.2">
      <c r="B64" s="23">
        <v>43702</v>
      </c>
      <c r="C64" s="32"/>
      <c r="D64" s="32"/>
      <c r="E64" s="32"/>
      <c r="F64" s="32"/>
      <c r="G64" s="32"/>
      <c r="H64" s="32"/>
      <c r="I64" s="37"/>
      <c r="K64" s="30">
        <v>43702</v>
      </c>
      <c r="L64" s="32"/>
      <c r="M64" s="32"/>
      <c r="N64" s="32"/>
      <c r="O64" s="32"/>
      <c r="P64" s="32"/>
      <c r="Q64" s="37"/>
      <c r="S64" s="23">
        <v>43702</v>
      </c>
      <c r="T64" s="32">
        <v>4.7</v>
      </c>
      <c r="U64" s="32"/>
      <c r="V64" s="32"/>
      <c r="W64" s="32"/>
      <c r="X64" s="37"/>
      <c r="AA64" s="23">
        <v>43702</v>
      </c>
      <c r="AB64" s="32"/>
      <c r="AC64" s="32"/>
      <c r="AE64" s="42"/>
      <c r="AF64" s="32"/>
      <c r="AG64" s="32"/>
      <c r="AH64" s="32"/>
      <c r="AI64" s="37"/>
      <c r="AK64" s="23">
        <v>43702</v>
      </c>
      <c r="AL64" s="32"/>
      <c r="AM64" s="32"/>
      <c r="AN64" s="32"/>
      <c r="AO64" s="32"/>
      <c r="AP64" s="32"/>
      <c r="AQ64" s="32"/>
      <c r="AR64" s="37"/>
      <c r="AT64" s="23">
        <v>43702</v>
      </c>
      <c r="AU64" s="41"/>
      <c r="AV64" s="32"/>
      <c r="AW64" s="32"/>
      <c r="AX64" s="32"/>
      <c r="AY64" s="32"/>
      <c r="AZ64" s="32"/>
      <c r="BA64" s="32"/>
      <c r="BB64" s="37"/>
      <c r="BD64" s="26">
        <v>43702</v>
      </c>
      <c r="BE64" s="35"/>
      <c r="BF64" s="35"/>
      <c r="BG64" s="35"/>
      <c r="BH64" s="35"/>
      <c r="BI64" s="35"/>
      <c r="BJ64" s="27"/>
      <c r="BL64" s="26">
        <v>43702</v>
      </c>
      <c r="BM64" s="35"/>
      <c r="BN64" s="35"/>
      <c r="BO64" s="35"/>
      <c r="BP64" s="35"/>
      <c r="BQ64" s="35"/>
      <c r="BR64" s="27"/>
      <c r="BT64" s="26">
        <v>43702</v>
      </c>
      <c r="BU64" s="35"/>
      <c r="BV64" s="35"/>
      <c r="BW64" s="35"/>
      <c r="BX64" s="35"/>
      <c r="BY64" s="35"/>
      <c r="BZ64" s="27"/>
      <c r="CB64" s="26">
        <v>43702</v>
      </c>
      <c r="CC64" s="35"/>
      <c r="CD64" s="35"/>
      <c r="CE64" s="35"/>
      <c r="CF64" s="35"/>
      <c r="CG64" s="27"/>
    </row>
    <row r="65" spans="2:85" x14ac:dyDescent="0.2">
      <c r="B65" s="23">
        <v>43703</v>
      </c>
      <c r="C65" s="32"/>
      <c r="D65" s="32"/>
      <c r="E65" s="32">
        <v>5.61</v>
      </c>
      <c r="F65" s="32">
        <v>2.95</v>
      </c>
      <c r="G65" s="32">
        <v>237</v>
      </c>
      <c r="H65" s="32">
        <v>1.69</v>
      </c>
      <c r="I65" s="37">
        <v>0.35</v>
      </c>
      <c r="K65" s="30">
        <v>43703</v>
      </c>
      <c r="L65" s="32"/>
      <c r="M65" s="32"/>
      <c r="N65" s="32"/>
      <c r="O65" s="32"/>
      <c r="P65" s="32"/>
      <c r="Q65" s="37"/>
      <c r="S65" s="23">
        <v>43703</v>
      </c>
      <c r="T65" s="32">
        <v>3.9</v>
      </c>
      <c r="U65" s="32">
        <v>2.19</v>
      </c>
      <c r="V65" s="32">
        <v>1.95</v>
      </c>
      <c r="W65" s="32">
        <v>0.24</v>
      </c>
      <c r="X65" s="37">
        <v>0.12</v>
      </c>
      <c r="AA65" s="23">
        <v>43703</v>
      </c>
      <c r="AB65" s="32"/>
      <c r="AC65" s="32"/>
      <c r="AE65" s="42"/>
      <c r="AF65" s="32"/>
      <c r="AG65" s="32"/>
      <c r="AH65" s="32"/>
      <c r="AI65" s="37"/>
      <c r="AK65" s="23">
        <v>43703</v>
      </c>
      <c r="AL65" s="32">
        <v>1900</v>
      </c>
      <c r="AM65" s="32">
        <v>1540</v>
      </c>
      <c r="AN65" s="32">
        <v>59.16</v>
      </c>
      <c r="AO65" s="32">
        <v>2.15</v>
      </c>
      <c r="AP65" s="32">
        <v>191</v>
      </c>
      <c r="AQ65" s="32">
        <v>69.38</v>
      </c>
      <c r="AR65" s="37">
        <v>0.19</v>
      </c>
      <c r="AT65" s="23">
        <v>43703</v>
      </c>
      <c r="AU65" s="41">
        <v>0.39583333333333331</v>
      </c>
      <c r="AV65" s="32">
        <v>1850</v>
      </c>
      <c r="AW65" s="32">
        <v>1525</v>
      </c>
      <c r="AX65" s="32">
        <v>77.52</v>
      </c>
      <c r="AY65" s="32">
        <v>1.45</v>
      </c>
      <c r="AZ65" s="32">
        <v>203</v>
      </c>
      <c r="BA65" s="32">
        <v>72.52</v>
      </c>
      <c r="BB65" s="37">
        <v>0.15</v>
      </c>
      <c r="BD65" s="26">
        <v>43703</v>
      </c>
      <c r="BE65" s="35">
        <v>3257.1</v>
      </c>
      <c r="BF65" s="35">
        <v>2629</v>
      </c>
      <c r="BG65" s="35">
        <v>108</v>
      </c>
      <c r="BH65" s="35">
        <v>1.4</v>
      </c>
      <c r="BI65" s="35">
        <v>77.42</v>
      </c>
      <c r="BJ65" s="27">
        <v>0.12</v>
      </c>
      <c r="BL65" s="26">
        <v>43703</v>
      </c>
      <c r="BM65" s="35"/>
      <c r="BN65" s="35"/>
      <c r="BO65" s="35"/>
      <c r="BP65" s="35"/>
      <c r="BQ65" s="35"/>
      <c r="BR65" s="27"/>
      <c r="BT65" s="26">
        <v>43703</v>
      </c>
      <c r="BU65" s="35"/>
      <c r="BV65" s="35"/>
      <c r="BW65" s="35"/>
      <c r="BX65" s="35"/>
      <c r="BY65" s="35"/>
      <c r="BZ65" s="27"/>
      <c r="CB65" s="26">
        <v>43703</v>
      </c>
      <c r="CC65" s="35"/>
      <c r="CD65" s="35"/>
      <c r="CE65" s="35"/>
      <c r="CF65" s="35"/>
      <c r="CG65" s="27"/>
    </row>
    <row r="66" spans="2:85" x14ac:dyDescent="0.2">
      <c r="B66" s="23">
        <v>43704</v>
      </c>
      <c r="C66" s="32">
        <v>268.39999999999998</v>
      </c>
      <c r="D66" s="32">
        <v>237</v>
      </c>
      <c r="E66" s="32">
        <v>5.39</v>
      </c>
      <c r="F66" s="32">
        <v>3.22</v>
      </c>
      <c r="G66" s="32">
        <v>246</v>
      </c>
      <c r="H66" s="32">
        <v>0.49</v>
      </c>
      <c r="I66" s="37">
        <v>0.35</v>
      </c>
      <c r="K66" s="30">
        <v>43704</v>
      </c>
      <c r="L66" s="32">
        <v>118.5</v>
      </c>
      <c r="M66" s="32">
        <v>89</v>
      </c>
      <c r="N66" s="32">
        <v>5.12</v>
      </c>
      <c r="O66" s="32">
        <v>3.32</v>
      </c>
      <c r="P66" s="32">
        <v>1.88</v>
      </c>
      <c r="Q66" s="37">
        <v>0.37</v>
      </c>
      <c r="S66" s="23">
        <v>43704</v>
      </c>
      <c r="T66" s="32">
        <v>3.6</v>
      </c>
      <c r="U66" s="32">
        <v>2.2799999999999998</v>
      </c>
      <c r="V66" s="32">
        <v>1.52</v>
      </c>
      <c r="W66" s="32">
        <v>0.22</v>
      </c>
      <c r="X66" s="37">
        <v>0.13</v>
      </c>
      <c r="AA66" s="23">
        <v>43704</v>
      </c>
      <c r="AB66" s="32">
        <v>2370</v>
      </c>
      <c r="AC66" s="32">
        <v>1920</v>
      </c>
      <c r="AE66" s="42">
        <v>43704</v>
      </c>
      <c r="AF66" s="32">
        <v>67.89</v>
      </c>
      <c r="AG66" s="32">
        <v>1.71</v>
      </c>
      <c r="AH66" s="32">
        <v>77.52</v>
      </c>
      <c r="AI66" s="37">
        <v>0.14000000000000001</v>
      </c>
      <c r="AK66" s="23">
        <v>43704</v>
      </c>
      <c r="AL66" s="32"/>
      <c r="AM66" s="32"/>
      <c r="AN66" s="32"/>
      <c r="AO66" s="32"/>
      <c r="AP66" s="32"/>
      <c r="AQ66" s="32"/>
      <c r="AR66" s="37"/>
      <c r="AT66" s="23">
        <v>43704</v>
      </c>
      <c r="AU66" s="41"/>
      <c r="AV66" s="32"/>
      <c r="AW66" s="32"/>
      <c r="AX66" s="32"/>
      <c r="AY66" s="32"/>
      <c r="AZ66" s="32"/>
      <c r="BA66" s="32"/>
      <c r="BB66" s="37"/>
      <c r="BD66" s="26">
        <v>43704</v>
      </c>
      <c r="BE66" s="35"/>
      <c r="BF66" s="35"/>
      <c r="BG66" s="35"/>
      <c r="BH66" s="35"/>
      <c r="BI66" s="35"/>
      <c r="BJ66" s="27"/>
      <c r="BL66" s="26">
        <v>43704</v>
      </c>
      <c r="BM66" s="35">
        <v>206.2</v>
      </c>
      <c r="BN66" s="35">
        <v>169</v>
      </c>
      <c r="BO66" s="35">
        <v>10.32</v>
      </c>
      <c r="BP66" s="35">
        <v>6.54</v>
      </c>
      <c r="BQ66" s="35">
        <v>1.47</v>
      </c>
      <c r="BR66" s="27">
        <v>2.41</v>
      </c>
      <c r="BT66" s="26">
        <v>43704</v>
      </c>
      <c r="BU66" s="35">
        <v>109.1</v>
      </c>
      <c r="BV66" s="35">
        <v>64</v>
      </c>
      <c r="BW66" s="35">
        <v>3.77</v>
      </c>
      <c r="BX66" s="35">
        <v>2.23</v>
      </c>
      <c r="BY66" s="35">
        <v>2.66</v>
      </c>
      <c r="BZ66" s="27">
        <v>0.47</v>
      </c>
      <c r="CB66" s="26">
        <v>43704</v>
      </c>
      <c r="CC66" s="35"/>
      <c r="CD66" s="35">
        <v>53.94</v>
      </c>
      <c r="CE66" s="35">
        <v>54.04</v>
      </c>
      <c r="CF66" s="35">
        <v>1.96</v>
      </c>
      <c r="CG66" s="27">
        <v>0.05</v>
      </c>
    </row>
    <row r="67" spans="2:85" x14ac:dyDescent="0.2">
      <c r="B67" s="23">
        <v>43705</v>
      </c>
      <c r="C67" s="32"/>
      <c r="D67" s="32"/>
      <c r="E67" s="32">
        <v>5.51</v>
      </c>
      <c r="F67" s="32">
        <v>3</v>
      </c>
      <c r="G67" s="32">
        <v>252</v>
      </c>
      <c r="H67" s="32">
        <v>2.16</v>
      </c>
      <c r="I67" s="37">
        <v>0.35</v>
      </c>
      <c r="K67" s="30">
        <v>43705</v>
      </c>
      <c r="L67" s="32"/>
      <c r="M67" s="32"/>
      <c r="N67" s="32">
        <v>5.51</v>
      </c>
      <c r="O67" s="32">
        <v>3.15</v>
      </c>
      <c r="P67" s="32">
        <v>1.36</v>
      </c>
      <c r="Q67" s="37">
        <v>0.37</v>
      </c>
      <c r="S67" s="23">
        <v>43705</v>
      </c>
      <c r="T67" s="32">
        <v>4.5</v>
      </c>
      <c r="U67" s="32">
        <v>1.17</v>
      </c>
      <c r="V67" s="32">
        <v>1.2</v>
      </c>
      <c r="W67" s="32">
        <v>0.31</v>
      </c>
      <c r="X67" s="37">
        <v>0.2</v>
      </c>
      <c r="AA67" s="23">
        <v>43705</v>
      </c>
      <c r="AB67" s="32"/>
      <c r="AC67" s="32"/>
      <c r="AE67" s="42"/>
      <c r="AF67" s="32"/>
      <c r="AG67" s="32"/>
      <c r="AH67" s="32"/>
      <c r="AI67" s="37"/>
      <c r="AK67" s="23">
        <v>43705</v>
      </c>
      <c r="AL67" s="32">
        <v>2336.4</v>
      </c>
      <c r="AM67" s="32">
        <v>2000</v>
      </c>
      <c r="AN67" s="32">
        <v>43.46</v>
      </c>
      <c r="AO67" s="32">
        <v>1.6</v>
      </c>
      <c r="AP67" s="32">
        <v>220</v>
      </c>
      <c r="AQ67" s="32">
        <v>95.2</v>
      </c>
      <c r="AR67" s="37">
        <v>0.16</v>
      </c>
      <c r="AT67" s="23">
        <v>43705</v>
      </c>
      <c r="AU67" s="41">
        <v>0.375</v>
      </c>
      <c r="AV67" s="32">
        <v>985.7</v>
      </c>
      <c r="AW67" s="32">
        <v>900</v>
      </c>
      <c r="AX67" s="32">
        <v>226.84</v>
      </c>
      <c r="AY67" s="32">
        <v>1.1000000000000001</v>
      </c>
      <c r="AZ67" s="32">
        <v>210</v>
      </c>
      <c r="BA67" s="32">
        <v>255</v>
      </c>
      <c r="BB67" s="37">
        <v>0.16</v>
      </c>
      <c r="BD67" s="26">
        <v>43705</v>
      </c>
      <c r="BE67" s="35">
        <v>4250</v>
      </c>
      <c r="BF67" s="35">
        <v>3588</v>
      </c>
      <c r="BG67" s="35">
        <v>161.12</v>
      </c>
      <c r="BH67" s="35">
        <v>1.1000000000000001</v>
      </c>
      <c r="BI67" s="35">
        <v>115.5</v>
      </c>
      <c r="BJ67" s="27">
        <v>0.17</v>
      </c>
      <c r="BL67" s="26">
        <v>43705</v>
      </c>
      <c r="BM67" s="35"/>
      <c r="BN67" s="35"/>
      <c r="BO67" s="35"/>
      <c r="BP67" s="35"/>
      <c r="BQ67" s="35"/>
      <c r="BR67" s="27"/>
      <c r="BT67" s="26">
        <v>43705</v>
      </c>
      <c r="BU67" s="35"/>
      <c r="BV67" s="35"/>
      <c r="BW67" s="35"/>
      <c r="BX67" s="35"/>
      <c r="BY67" s="35"/>
      <c r="BZ67" s="27"/>
      <c r="CB67" s="26">
        <v>43705</v>
      </c>
      <c r="CC67" s="35"/>
      <c r="CD67" s="35"/>
      <c r="CE67" s="35"/>
      <c r="CF67" s="35"/>
      <c r="CG67" s="27"/>
    </row>
    <row r="68" spans="2:85" x14ac:dyDescent="0.2">
      <c r="B68" s="23">
        <v>43706</v>
      </c>
      <c r="C68" s="32"/>
      <c r="D68" s="32"/>
      <c r="E68" s="32">
        <v>7.56</v>
      </c>
      <c r="F68" s="32">
        <v>3.03</v>
      </c>
      <c r="G68" s="32">
        <v>272</v>
      </c>
      <c r="H68" s="32">
        <v>0.45</v>
      </c>
      <c r="I68" s="37">
        <v>0.39</v>
      </c>
      <c r="K68" s="30">
        <v>43706</v>
      </c>
      <c r="L68" s="32">
        <v>91.2</v>
      </c>
      <c r="M68" s="32">
        <v>85</v>
      </c>
      <c r="N68" s="32">
        <v>5.98</v>
      </c>
      <c r="O68" s="32">
        <v>2.72</v>
      </c>
      <c r="P68" s="32">
        <v>0.8</v>
      </c>
      <c r="Q68" s="37">
        <v>0.42</v>
      </c>
      <c r="S68" s="23">
        <v>43706</v>
      </c>
      <c r="T68" s="32">
        <v>3.2</v>
      </c>
      <c r="U68" s="32">
        <v>1.22</v>
      </c>
      <c r="V68" s="32">
        <v>0.97</v>
      </c>
      <c r="W68" s="32">
        <v>0.3</v>
      </c>
      <c r="X68" s="37">
        <v>0.14000000000000001</v>
      </c>
      <c r="AA68" s="23">
        <v>43706</v>
      </c>
      <c r="AB68" s="32"/>
      <c r="AC68" s="32"/>
      <c r="AE68" s="42"/>
      <c r="AF68" s="32"/>
      <c r="AG68" s="32"/>
      <c r="AH68" s="32"/>
      <c r="AI68" s="37"/>
      <c r="AK68" s="23">
        <v>43706</v>
      </c>
      <c r="AL68" s="32"/>
      <c r="AM68" s="32"/>
      <c r="AN68" s="32"/>
      <c r="AO68" s="32"/>
      <c r="AP68" s="32"/>
      <c r="AQ68" s="32"/>
      <c r="AR68" s="37"/>
      <c r="AT68" s="23">
        <v>43706</v>
      </c>
      <c r="AU68" s="41"/>
      <c r="AV68" s="32"/>
      <c r="AW68" s="32"/>
      <c r="AX68" s="32"/>
      <c r="AY68" s="32"/>
      <c r="AZ68" s="32"/>
      <c r="BA68" s="32"/>
      <c r="BB68" s="37"/>
      <c r="BD68" s="26">
        <v>43706</v>
      </c>
      <c r="BE68" s="35"/>
      <c r="BF68" s="35"/>
      <c r="BG68" s="35"/>
      <c r="BH68" s="35"/>
      <c r="BI68" s="35"/>
      <c r="BJ68" s="27"/>
      <c r="BL68" s="26">
        <v>43706</v>
      </c>
      <c r="BM68" s="35"/>
      <c r="BN68" s="35"/>
      <c r="BO68" s="35"/>
      <c r="BP68" s="35"/>
      <c r="BQ68" s="35"/>
      <c r="BR68" s="27"/>
      <c r="BT68" s="26">
        <v>43706</v>
      </c>
      <c r="BU68" s="35"/>
      <c r="BV68" s="35"/>
      <c r="BW68" s="35"/>
      <c r="BX68" s="35"/>
      <c r="BY68" s="35"/>
      <c r="BZ68" s="27"/>
      <c r="CB68" s="26">
        <v>43706</v>
      </c>
      <c r="CC68" s="35"/>
      <c r="CD68" s="35"/>
      <c r="CE68" s="35"/>
      <c r="CF68" s="35"/>
      <c r="CG68" s="27"/>
    </row>
    <row r="69" spans="2:85" x14ac:dyDescent="0.2">
      <c r="B69" s="23">
        <v>43707</v>
      </c>
      <c r="C69" s="32"/>
      <c r="D69" s="32"/>
      <c r="E69" s="32"/>
      <c r="F69" s="32"/>
      <c r="G69" s="32"/>
      <c r="H69" s="32"/>
      <c r="I69" s="37"/>
      <c r="K69" s="30">
        <v>43707</v>
      </c>
      <c r="L69" s="32"/>
      <c r="M69" s="32"/>
      <c r="N69" s="32"/>
      <c r="O69" s="32"/>
      <c r="P69" s="32"/>
      <c r="Q69" s="37"/>
      <c r="S69" s="23">
        <v>43707</v>
      </c>
      <c r="T69" s="32">
        <v>3</v>
      </c>
      <c r="U69" s="32"/>
      <c r="V69" s="32"/>
      <c r="W69" s="32"/>
      <c r="X69" s="37"/>
      <c r="AA69" s="23">
        <v>43707</v>
      </c>
      <c r="AB69" s="32"/>
      <c r="AC69" s="32"/>
      <c r="AE69" s="42"/>
      <c r="AF69" s="32"/>
      <c r="AG69" s="32"/>
      <c r="AH69" s="32"/>
      <c r="AI69" s="37"/>
      <c r="AK69" s="23">
        <v>43707</v>
      </c>
      <c r="AL69" s="32">
        <v>3080</v>
      </c>
      <c r="AM69" s="32">
        <v>2600</v>
      </c>
      <c r="AN69" s="32">
        <v>77.7</v>
      </c>
      <c r="AO69" s="32">
        <v>1.96</v>
      </c>
      <c r="AP69" s="32">
        <v>200</v>
      </c>
      <c r="AQ69" s="32">
        <v>128.52000000000001</v>
      </c>
      <c r="AR69" s="37">
        <v>0.11</v>
      </c>
      <c r="AT69" s="23">
        <v>43707</v>
      </c>
      <c r="AU69" s="41">
        <v>0.3923611111111111</v>
      </c>
      <c r="AV69" s="32">
        <v>2880</v>
      </c>
      <c r="AW69" s="32">
        <v>2500</v>
      </c>
      <c r="AX69" s="32">
        <v>126</v>
      </c>
      <c r="AY69" s="32">
        <v>1.22</v>
      </c>
      <c r="AZ69" s="32">
        <v>180</v>
      </c>
      <c r="BA69" s="32">
        <v>114.24</v>
      </c>
      <c r="BB69" s="37">
        <v>0.31</v>
      </c>
      <c r="BD69" s="26">
        <v>43707</v>
      </c>
      <c r="BE69" s="35">
        <v>6180</v>
      </c>
      <c r="BF69" s="35">
        <v>5100</v>
      </c>
      <c r="BG69" s="35">
        <v>152</v>
      </c>
      <c r="BH69" s="35">
        <v>1.36</v>
      </c>
      <c r="BI69" s="35">
        <v>250.92</v>
      </c>
      <c r="BJ69" s="27">
        <v>0.28999999999999998</v>
      </c>
      <c r="BL69" s="26">
        <v>43707</v>
      </c>
      <c r="BM69" s="35"/>
      <c r="BN69" s="35"/>
      <c r="BO69" s="35"/>
      <c r="BP69" s="35"/>
      <c r="BQ69" s="35"/>
      <c r="BR69" s="27"/>
      <c r="BT69" s="26">
        <v>43707</v>
      </c>
      <c r="BU69" s="35"/>
      <c r="BV69" s="35"/>
      <c r="BW69" s="35"/>
      <c r="BX69" s="35"/>
      <c r="BY69" s="35"/>
      <c r="BZ69" s="27"/>
      <c r="CB69" s="26">
        <v>43707</v>
      </c>
      <c r="CC69" s="35"/>
      <c r="CD69" s="35"/>
      <c r="CE69" s="35"/>
      <c r="CF69" s="35"/>
      <c r="CG69" s="27"/>
    </row>
    <row r="70" spans="2:85" x14ac:dyDescent="0.2">
      <c r="B70" s="23">
        <v>43708</v>
      </c>
      <c r="C70" s="32"/>
      <c r="D70" s="32"/>
      <c r="E70" s="32"/>
      <c r="F70" s="32"/>
      <c r="G70" s="32"/>
      <c r="H70" s="32"/>
      <c r="I70" s="37"/>
      <c r="K70" s="30">
        <v>43708</v>
      </c>
      <c r="L70" s="32"/>
      <c r="M70" s="32"/>
      <c r="N70" s="32"/>
      <c r="O70" s="32"/>
      <c r="P70" s="32"/>
      <c r="Q70" s="37"/>
      <c r="S70" s="23">
        <v>43708</v>
      </c>
      <c r="T70" s="32">
        <v>2.9</v>
      </c>
      <c r="U70" s="32"/>
      <c r="V70" s="32"/>
      <c r="W70" s="32"/>
      <c r="X70" s="37"/>
      <c r="AA70" s="23">
        <v>43708</v>
      </c>
      <c r="AB70" s="32">
        <v>2533.3000000000002</v>
      </c>
      <c r="AC70" s="32"/>
      <c r="AE70" s="42"/>
      <c r="AF70" s="32"/>
      <c r="AG70" s="32"/>
      <c r="AH70" s="32"/>
      <c r="AI70" s="37"/>
      <c r="AK70" s="23">
        <v>43708</v>
      </c>
      <c r="AL70" s="32"/>
      <c r="AM70" s="32"/>
      <c r="AN70" s="32"/>
      <c r="AO70" s="32"/>
      <c r="AP70" s="32"/>
      <c r="AQ70" s="32"/>
      <c r="AR70" s="37"/>
      <c r="AT70" s="23">
        <v>43708</v>
      </c>
      <c r="AU70" s="41"/>
      <c r="AV70" s="32"/>
      <c r="AW70" s="32"/>
      <c r="AX70" s="32"/>
      <c r="AY70" s="32"/>
      <c r="AZ70" s="32"/>
      <c r="BA70" s="32"/>
      <c r="BB70" s="37"/>
      <c r="BD70" s="26">
        <v>43708</v>
      </c>
      <c r="BE70" s="35"/>
      <c r="BF70" s="35"/>
      <c r="BG70" s="35"/>
      <c r="BH70" s="35"/>
      <c r="BI70" s="35"/>
      <c r="BJ70" s="27"/>
      <c r="BL70" s="26">
        <v>43708</v>
      </c>
      <c r="BM70" s="35"/>
      <c r="BN70" s="35"/>
      <c r="BO70" s="35"/>
      <c r="BP70" s="35"/>
      <c r="BQ70" s="35"/>
      <c r="BR70" s="27"/>
      <c r="BT70" s="26">
        <v>43708</v>
      </c>
      <c r="BU70" s="35"/>
      <c r="BV70" s="35"/>
      <c r="BW70" s="35"/>
      <c r="BX70" s="35"/>
      <c r="BY70" s="35"/>
      <c r="BZ70" s="27"/>
      <c r="CB70" s="26">
        <v>43708</v>
      </c>
      <c r="CC70" s="35"/>
      <c r="CD70" s="35"/>
      <c r="CE70" s="35"/>
      <c r="CF70" s="35"/>
      <c r="CG70" s="27"/>
    </row>
    <row r="71" spans="2:85" x14ac:dyDescent="0.2">
      <c r="B71" s="23">
        <v>43709</v>
      </c>
      <c r="C71" s="32"/>
      <c r="D71" s="32"/>
      <c r="E71" s="32"/>
      <c r="F71" s="32"/>
      <c r="G71" s="32"/>
      <c r="H71" s="32"/>
      <c r="I71" s="37"/>
      <c r="K71" s="30">
        <v>43709</v>
      </c>
      <c r="L71" s="32"/>
      <c r="M71" s="32"/>
      <c r="N71" s="32"/>
      <c r="O71" s="32"/>
      <c r="P71" s="32"/>
      <c r="Q71" s="37"/>
      <c r="S71" s="23">
        <v>43709</v>
      </c>
      <c r="T71" s="32">
        <v>2.8</v>
      </c>
      <c r="U71" s="32"/>
      <c r="V71" s="32"/>
      <c r="W71" s="32"/>
      <c r="X71" s="37"/>
      <c r="AA71" s="23">
        <v>43709</v>
      </c>
      <c r="AB71" s="32"/>
      <c r="AC71" s="32"/>
      <c r="AE71" s="42"/>
      <c r="AF71" s="32"/>
      <c r="AG71" s="32"/>
      <c r="AH71" s="32"/>
      <c r="AI71" s="37"/>
      <c r="AK71" s="23">
        <v>43709</v>
      </c>
      <c r="AL71" s="32"/>
      <c r="AM71" s="32"/>
      <c r="AN71" s="32"/>
      <c r="AO71" s="32"/>
      <c r="AP71" s="32"/>
      <c r="AQ71" s="32"/>
      <c r="AR71" s="37"/>
      <c r="AT71" s="23">
        <v>43709</v>
      </c>
      <c r="AU71" s="41"/>
      <c r="AV71" s="32"/>
      <c r="AW71" s="32"/>
      <c r="AX71" s="32"/>
      <c r="AY71" s="32"/>
      <c r="AZ71" s="32"/>
      <c r="BA71" s="32"/>
      <c r="BB71" s="37"/>
      <c r="BD71" s="26">
        <v>43709</v>
      </c>
      <c r="BE71" s="35"/>
      <c r="BF71" s="35"/>
      <c r="BG71" s="35"/>
      <c r="BH71" s="35"/>
      <c r="BI71" s="35"/>
      <c r="BJ71" s="27"/>
      <c r="BL71" s="26">
        <v>43709</v>
      </c>
      <c r="BM71" s="35"/>
      <c r="BN71" s="35"/>
      <c r="BO71" s="35"/>
      <c r="BP71" s="35"/>
      <c r="BQ71" s="35"/>
      <c r="BR71" s="27"/>
      <c r="BT71" s="26">
        <v>43709</v>
      </c>
      <c r="BU71" s="35"/>
      <c r="BV71" s="35"/>
      <c r="BW71" s="35"/>
      <c r="BX71" s="35"/>
      <c r="BY71" s="35"/>
      <c r="BZ71" s="27"/>
      <c r="CB71" s="26">
        <v>43709</v>
      </c>
      <c r="CC71" s="35"/>
      <c r="CD71" s="35"/>
      <c r="CE71" s="35"/>
      <c r="CF71" s="35"/>
      <c r="CG71" s="27"/>
    </row>
    <row r="72" spans="2:85" x14ac:dyDescent="0.2">
      <c r="B72" s="23">
        <v>43710</v>
      </c>
      <c r="C72" s="32"/>
      <c r="D72" s="32"/>
      <c r="E72" s="32">
        <v>5.63</v>
      </c>
      <c r="F72" s="32">
        <v>2.3199999999999998</v>
      </c>
      <c r="G72" s="32">
        <v>235</v>
      </c>
      <c r="H72" s="32">
        <v>0.27</v>
      </c>
      <c r="I72" s="37">
        <v>0.5</v>
      </c>
      <c r="K72" s="30">
        <v>43710</v>
      </c>
      <c r="L72" s="32"/>
      <c r="M72" s="32"/>
      <c r="N72" s="32"/>
      <c r="O72" s="32"/>
      <c r="P72" s="32"/>
      <c r="Q72" s="37"/>
      <c r="S72" s="23">
        <v>43710</v>
      </c>
      <c r="T72" s="32">
        <v>3.2</v>
      </c>
      <c r="U72" s="32">
        <v>1.42</v>
      </c>
      <c r="V72" s="32">
        <v>1.32</v>
      </c>
      <c r="W72" s="32">
        <v>0.24</v>
      </c>
      <c r="X72" s="37">
        <v>0.05</v>
      </c>
      <c r="AA72" s="23">
        <v>43710</v>
      </c>
      <c r="AB72" s="32"/>
      <c r="AC72" s="32"/>
      <c r="AE72" s="42"/>
      <c r="AF72" s="32"/>
      <c r="AG72" s="32"/>
      <c r="AH72" s="32"/>
      <c r="AI72" s="37"/>
      <c r="AK72" s="23">
        <v>43710</v>
      </c>
      <c r="AL72" s="32">
        <v>2840</v>
      </c>
      <c r="AM72" s="32">
        <v>2160</v>
      </c>
      <c r="AN72" s="32">
        <v>73.72</v>
      </c>
      <c r="AO72" s="32">
        <v>1.54</v>
      </c>
      <c r="AP72" s="32">
        <v>214</v>
      </c>
      <c r="AQ72" s="32">
        <v>130.56</v>
      </c>
      <c r="AR72" s="37">
        <v>0.46</v>
      </c>
      <c r="AT72" s="23">
        <v>43710</v>
      </c>
      <c r="AU72" s="41">
        <v>0.39930555555555558</v>
      </c>
      <c r="AV72" s="32">
        <v>2800</v>
      </c>
      <c r="AW72" s="32">
        <v>2120</v>
      </c>
      <c r="AX72" s="32">
        <v>97</v>
      </c>
      <c r="AY72" s="32">
        <v>1.02</v>
      </c>
      <c r="AZ72" s="32">
        <v>208</v>
      </c>
      <c r="BA72" s="32">
        <v>138.72</v>
      </c>
      <c r="BB72" s="37">
        <v>0.06</v>
      </c>
      <c r="BD72" s="26">
        <v>43710</v>
      </c>
      <c r="BE72" s="35">
        <v>5260</v>
      </c>
      <c r="BF72" s="35">
        <v>3980</v>
      </c>
      <c r="BG72" s="35">
        <v>161.02000000000001</v>
      </c>
      <c r="BH72" s="35">
        <v>0.95</v>
      </c>
      <c r="BI72" s="35">
        <v>277.44</v>
      </c>
      <c r="BJ72" s="27">
        <v>0.06</v>
      </c>
      <c r="BL72" s="26">
        <v>43710</v>
      </c>
      <c r="BM72" s="35"/>
      <c r="BN72" s="35"/>
      <c r="BO72" s="35"/>
      <c r="BP72" s="35"/>
      <c r="BQ72" s="35"/>
      <c r="BR72" s="27"/>
      <c r="BT72" s="26">
        <v>43710</v>
      </c>
      <c r="BU72" s="35"/>
      <c r="BV72" s="35"/>
      <c r="BW72" s="35"/>
      <c r="BX72" s="35"/>
      <c r="BY72" s="35"/>
      <c r="BZ72" s="27"/>
      <c r="CB72" s="26">
        <v>43710</v>
      </c>
      <c r="CC72" s="35"/>
      <c r="CD72" s="35"/>
      <c r="CE72" s="35"/>
      <c r="CF72" s="35"/>
      <c r="CG72" s="27"/>
    </row>
    <row r="73" spans="2:85" x14ac:dyDescent="0.2">
      <c r="B73" s="23">
        <v>43711</v>
      </c>
      <c r="C73" s="32">
        <v>234.8</v>
      </c>
      <c r="D73" s="32">
        <v>204</v>
      </c>
      <c r="E73" s="32">
        <v>5.18</v>
      </c>
      <c r="F73" s="32">
        <v>2.95</v>
      </c>
      <c r="G73" s="32">
        <v>234</v>
      </c>
      <c r="H73" s="32">
        <v>0.57999999999999996</v>
      </c>
      <c r="I73" s="37">
        <v>0.1</v>
      </c>
      <c r="K73" s="30">
        <v>43711</v>
      </c>
      <c r="L73" s="32">
        <v>109.4</v>
      </c>
      <c r="M73" s="32">
        <v>94</v>
      </c>
      <c r="N73" s="32">
        <v>4.32</v>
      </c>
      <c r="O73" s="32">
        <v>3.25</v>
      </c>
      <c r="P73" s="32">
        <v>0.99</v>
      </c>
      <c r="Q73" s="37">
        <v>0.15</v>
      </c>
      <c r="S73" s="23">
        <v>43711</v>
      </c>
      <c r="T73" s="32">
        <v>3</v>
      </c>
      <c r="U73" s="32">
        <v>1.27</v>
      </c>
      <c r="V73" s="32">
        <v>1.26</v>
      </c>
      <c r="W73" s="32">
        <v>0.35</v>
      </c>
      <c r="X73" s="37">
        <v>0.05</v>
      </c>
      <c r="AA73" s="23">
        <v>43711</v>
      </c>
      <c r="AB73" s="32">
        <v>3353.8</v>
      </c>
      <c r="AC73" s="32">
        <v>2577</v>
      </c>
      <c r="AE73" s="42">
        <v>43711</v>
      </c>
      <c r="AF73" s="32">
        <v>70.2</v>
      </c>
      <c r="AG73" s="32">
        <v>1.92</v>
      </c>
      <c r="AH73" s="32">
        <v>191.36</v>
      </c>
      <c r="AI73" s="37">
        <v>0.08</v>
      </c>
      <c r="AK73" s="23">
        <v>43711</v>
      </c>
      <c r="AL73" s="32"/>
      <c r="AM73" s="32"/>
      <c r="AN73" s="32"/>
      <c r="AO73" s="32"/>
      <c r="AP73" s="32"/>
      <c r="AQ73" s="32"/>
      <c r="AR73" s="37"/>
      <c r="AT73" s="23">
        <v>43711</v>
      </c>
      <c r="AU73" s="41"/>
      <c r="AV73" s="32"/>
      <c r="AW73" s="21"/>
      <c r="AX73" s="32"/>
      <c r="AY73" s="32"/>
      <c r="AZ73" s="32"/>
      <c r="BA73" s="32"/>
      <c r="BB73" s="37"/>
      <c r="BD73" s="26">
        <v>43711</v>
      </c>
      <c r="BE73" s="35"/>
      <c r="BF73" s="35"/>
      <c r="BG73" s="35"/>
      <c r="BH73" s="35"/>
      <c r="BI73" s="35"/>
      <c r="BJ73" s="27"/>
      <c r="BL73" s="26">
        <v>43711</v>
      </c>
      <c r="BM73" s="35">
        <v>181</v>
      </c>
      <c r="BN73" s="35">
        <v>167</v>
      </c>
      <c r="BO73" s="35">
        <v>10.91</v>
      </c>
      <c r="BP73" s="35">
        <v>7</v>
      </c>
      <c r="BQ73" s="35">
        <v>1.51</v>
      </c>
      <c r="BR73" s="27">
        <v>1.1399999999999999</v>
      </c>
      <c r="BT73" s="26">
        <v>43711</v>
      </c>
      <c r="BU73" s="35">
        <v>44.6</v>
      </c>
      <c r="BV73" s="35">
        <v>32</v>
      </c>
      <c r="BW73" s="35">
        <v>2.7</v>
      </c>
      <c r="BX73" s="35">
        <v>2.15</v>
      </c>
      <c r="BY73" s="35">
        <v>1.19</v>
      </c>
      <c r="BZ73" s="27">
        <v>0.16</v>
      </c>
      <c r="CB73" s="26">
        <v>43711</v>
      </c>
      <c r="CC73" s="35">
        <v>125.7</v>
      </c>
      <c r="CD73" s="35">
        <v>59.4</v>
      </c>
      <c r="CE73" s="35">
        <v>54</v>
      </c>
      <c r="CF73" s="35">
        <v>1.44</v>
      </c>
      <c r="CG73" s="27">
        <v>0.14000000000000001</v>
      </c>
    </row>
    <row r="74" spans="2:85" x14ac:dyDescent="0.2">
      <c r="B74" s="23">
        <v>43712</v>
      </c>
      <c r="C74" s="32"/>
      <c r="D74" s="32"/>
      <c r="E74" s="32">
        <v>5.34</v>
      </c>
      <c r="F74" s="32">
        <v>2.15</v>
      </c>
      <c r="G74" s="32">
        <v>248</v>
      </c>
      <c r="H74" s="32">
        <v>0.54</v>
      </c>
      <c r="I74" s="37">
        <v>0.09</v>
      </c>
      <c r="K74" s="30">
        <v>43712</v>
      </c>
      <c r="L74" s="32"/>
      <c r="M74" s="32"/>
      <c r="N74" s="32">
        <v>5.66</v>
      </c>
      <c r="O74" s="32">
        <v>2.46</v>
      </c>
      <c r="P74" s="32">
        <v>0.86</v>
      </c>
      <c r="Q74" s="37">
        <v>0.14000000000000001</v>
      </c>
      <c r="S74" s="23">
        <v>43712</v>
      </c>
      <c r="T74" s="32">
        <v>3.5</v>
      </c>
      <c r="U74" s="32">
        <v>1.5</v>
      </c>
      <c r="V74" s="32">
        <v>1.29</v>
      </c>
      <c r="W74" s="32">
        <v>0.2</v>
      </c>
      <c r="X74" s="37">
        <v>0.05</v>
      </c>
      <c r="AA74" s="23">
        <v>43712</v>
      </c>
      <c r="AB74" s="32"/>
      <c r="AC74" s="32"/>
      <c r="AE74" s="42"/>
      <c r="AF74" s="32"/>
      <c r="AG74" s="32"/>
      <c r="AH74" s="32"/>
      <c r="AI74" s="37"/>
      <c r="AK74" s="23">
        <v>43712</v>
      </c>
      <c r="AL74" s="32">
        <v>2466.6999999999998</v>
      </c>
      <c r="AM74" s="32">
        <v>1883</v>
      </c>
      <c r="AN74" s="32">
        <v>85.02</v>
      </c>
      <c r="AO74" s="32">
        <v>2.62</v>
      </c>
      <c r="AP74" s="32">
        <v>225</v>
      </c>
      <c r="AQ74" s="32">
        <v>140.16</v>
      </c>
      <c r="AR74" s="37">
        <v>0.26</v>
      </c>
      <c r="AT74" s="23">
        <v>43712</v>
      </c>
      <c r="AU74" s="41">
        <v>0.37847222222222221</v>
      </c>
      <c r="AV74" s="32">
        <v>2700</v>
      </c>
      <c r="AW74" s="40"/>
      <c r="AX74" s="32">
        <v>98.1</v>
      </c>
      <c r="AY74" s="32">
        <v>1.89</v>
      </c>
      <c r="AZ74" s="32">
        <v>212</v>
      </c>
      <c r="BA74" s="32">
        <v>147.84</v>
      </c>
      <c r="BB74" s="37">
        <v>0.28000000000000003</v>
      </c>
      <c r="BD74" s="26">
        <v>43712</v>
      </c>
      <c r="BE74" s="35">
        <v>5050</v>
      </c>
      <c r="BF74" s="35">
        <v>3700</v>
      </c>
      <c r="BG74" s="35">
        <v>174.4</v>
      </c>
      <c r="BH74" s="35">
        <v>2.54</v>
      </c>
      <c r="BI74" s="35">
        <v>288</v>
      </c>
      <c r="BJ74" s="27">
        <v>0.56000000000000005</v>
      </c>
      <c r="BL74" s="26">
        <v>43712</v>
      </c>
      <c r="BM74" s="35"/>
      <c r="BN74" s="35"/>
      <c r="BO74" s="35"/>
      <c r="BP74" s="35"/>
      <c r="BQ74" s="44"/>
      <c r="BR74" s="45"/>
      <c r="BT74" s="26">
        <v>43712</v>
      </c>
      <c r="BU74" s="35"/>
      <c r="BV74" s="35"/>
      <c r="BW74" s="35"/>
      <c r="BX74" s="35"/>
      <c r="BY74" s="35"/>
      <c r="BZ74" s="27"/>
      <c r="CB74" s="26">
        <v>43712</v>
      </c>
      <c r="CC74" s="35"/>
      <c r="CD74" s="35"/>
      <c r="CE74" s="35"/>
      <c r="CF74" s="35"/>
      <c r="CG74" s="27"/>
    </row>
    <row r="75" spans="2:85" x14ac:dyDescent="0.2">
      <c r="B75" s="23">
        <v>43713</v>
      </c>
      <c r="C75" s="32">
        <v>255.2</v>
      </c>
      <c r="D75" s="32">
        <v>217</v>
      </c>
      <c r="E75" s="32">
        <v>5.3</v>
      </c>
      <c r="F75" s="32">
        <v>3.66</v>
      </c>
      <c r="G75" s="32">
        <v>251</v>
      </c>
      <c r="H75" s="32">
        <v>0.86</v>
      </c>
      <c r="I75" s="37">
        <v>0.18</v>
      </c>
      <c r="K75" s="30">
        <v>43713</v>
      </c>
      <c r="L75" s="32">
        <v>100</v>
      </c>
      <c r="M75" s="32">
        <v>76</v>
      </c>
      <c r="N75" s="32">
        <v>5.8</v>
      </c>
      <c r="O75" s="32">
        <v>3.86</v>
      </c>
      <c r="P75" s="32">
        <v>0.75</v>
      </c>
      <c r="Q75" s="37">
        <v>0.16</v>
      </c>
      <c r="S75" s="23">
        <v>43713</v>
      </c>
      <c r="T75" s="32">
        <v>3.1</v>
      </c>
      <c r="U75" s="32">
        <v>1.9</v>
      </c>
      <c r="V75" s="32">
        <v>1.58</v>
      </c>
      <c r="W75" s="32">
        <v>0.22</v>
      </c>
      <c r="X75" s="37">
        <v>0.05</v>
      </c>
      <c r="AA75" s="23">
        <v>43713</v>
      </c>
      <c r="AB75" s="32"/>
      <c r="AC75" s="32"/>
      <c r="AE75" s="42"/>
      <c r="AF75" s="32"/>
      <c r="AG75" s="32"/>
      <c r="AH75" s="32"/>
      <c r="AI75" s="37"/>
      <c r="AK75" s="23">
        <v>43713</v>
      </c>
      <c r="AL75" s="32"/>
      <c r="AM75" s="32"/>
      <c r="AN75" s="32"/>
      <c r="AO75" s="32"/>
      <c r="AP75" s="32"/>
      <c r="AQ75" s="32"/>
      <c r="AR75" s="37"/>
      <c r="AT75" s="23">
        <v>43713</v>
      </c>
      <c r="AU75" s="41"/>
      <c r="AV75" s="32"/>
      <c r="AW75" s="40"/>
      <c r="AX75" s="32"/>
      <c r="AY75" s="32"/>
      <c r="AZ75" s="32"/>
      <c r="BA75" s="32"/>
      <c r="BB75" s="37"/>
      <c r="BD75" s="26">
        <v>43713</v>
      </c>
      <c r="BE75" s="35"/>
      <c r="BF75" s="35"/>
      <c r="BG75" s="35"/>
      <c r="BH75" s="35"/>
      <c r="BI75" s="35"/>
      <c r="BJ75" s="27"/>
      <c r="BL75" s="26">
        <v>43713</v>
      </c>
      <c r="BM75" s="35"/>
      <c r="BN75" s="35"/>
      <c r="BO75" s="35"/>
      <c r="BP75" s="35"/>
      <c r="BQ75" s="44"/>
      <c r="BR75" s="45"/>
      <c r="BT75" s="26">
        <v>43713</v>
      </c>
      <c r="BU75" s="35"/>
      <c r="BV75" s="35"/>
      <c r="BW75" s="35"/>
      <c r="BX75" s="35"/>
      <c r="BY75" s="35"/>
      <c r="BZ75" s="27"/>
      <c r="CB75" s="26">
        <v>43713</v>
      </c>
      <c r="CC75" s="35"/>
      <c r="CD75" s="35"/>
      <c r="CE75" s="35"/>
      <c r="CF75" s="35"/>
      <c r="CG75" s="27"/>
    </row>
    <row r="76" spans="2:85" x14ac:dyDescent="0.2">
      <c r="B76" s="23">
        <v>43714</v>
      </c>
      <c r="C76" s="32"/>
      <c r="D76" s="32"/>
      <c r="E76" s="32"/>
      <c r="F76" s="32"/>
      <c r="G76" s="21"/>
      <c r="H76" s="32"/>
      <c r="I76" s="37"/>
      <c r="K76" s="30">
        <v>43714</v>
      </c>
      <c r="L76" s="32"/>
      <c r="M76" s="32"/>
      <c r="N76" s="32"/>
      <c r="O76" s="32"/>
      <c r="P76" s="32"/>
      <c r="Q76" s="37"/>
      <c r="S76" s="23">
        <v>43714</v>
      </c>
      <c r="T76" s="32">
        <v>3.4</v>
      </c>
      <c r="U76" s="32"/>
      <c r="V76" s="32"/>
      <c r="W76" s="32"/>
      <c r="X76" s="37"/>
      <c r="AA76" s="23">
        <v>43714</v>
      </c>
      <c r="AB76" s="32"/>
      <c r="AC76" s="32"/>
      <c r="AE76" s="42"/>
      <c r="AF76" s="32"/>
      <c r="AG76" s="32"/>
      <c r="AH76" s="32"/>
      <c r="AI76" s="37"/>
      <c r="AK76" s="23">
        <v>43714</v>
      </c>
      <c r="AL76" s="32"/>
      <c r="AM76" s="32"/>
      <c r="AN76" s="32"/>
      <c r="AO76" s="32"/>
      <c r="AP76" s="32"/>
      <c r="AQ76" s="32"/>
      <c r="AR76" s="37"/>
      <c r="AT76" s="23">
        <v>43714</v>
      </c>
      <c r="AU76" s="41"/>
      <c r="AV76" s="32"/>
      <c r="AW76" s="40"/>
      <c r="AX76" s="32"/>
      <c r="AY76" s="32"/>
      <c r="AZ76" s="32"/>
      <c r="BA76" s="32"/>
      <c r="BB76" s="37"/>
      <c r="BD76" s="26">
        <v>43714</v>
      </c>
      <c r="BE76" s="35"/>
      <c r="BF76" s="35"/>
      <c r="BG76" s="35"/>
      <c r="BH76" s="35"/>
      <c r="BI76" s="35"/>
      <c r="BJ76" s="27"/>
      <c r="BL76" s="26">
        <v>43714</v>
      </c>
      <c r="BM76" s="35"/>
      <c r="BN76" s="35"/>
      <c r="BO76" s="35"/>
      <c r="BP76" s="35"/>
      <c r="BQ76" s="44"/>
      <c r="BR76" s="45"/>
      <c r="BT76" s="26">
        <v>43714</v>
      </c>
      <c r="BU76" s="35"/>
      <c r="BV76" s="35"/>
      <c r="BW76" s="35"/>
      <c r="BX76" s="35"/>
      <c r="BY76" s="35"/>
      <c r="BZ76" s="27"/>
      <c r="CB76" s="26">
        <v>43714</v>
      </c>
      <c r="CC76" s="35"/>
      <c r="CD76" s="35"/>
      <c r="CE76" s="35"/>
      <c r="CF76" s="35"/>
      <c r="CG76" s="27"/>
    </row>
    <row r="77" spans="2:85" x14ac:dyDescent="0.2">
      <c r="B77" s="23">
        <v>43715</v>
      </c>
      <c r="C77" s="32"/>
      <c r="D77" s="32"/>
      <c r="E77" s="32"/>
      <c r="F77" s="32"/>
      <c r="G77" s="21"/>
      <c r="H77" s="32"/>
      <c r="I77" s="37"/>
      <c r="K77" s="30">
        <v>43715</v>
      </c>
      <c r="L77" s="32"/>
      <c r="M77" s="32"/>
      <c r="N77" s="32"/>
      <c r="O77" s="32"/>
      <c r="P77" s="32"/>
      <c r="Q77" s="37"/>
      <c r="S77" s="23">
        <v>43715</v>
      </c>
      <c r="T77" s="32">
        <v>2.9</v>
      </c>
      <c r="U77" s="32"/>
      <c r="V77" s="32"/>
      <c r="W77" s="32"/>
      <c r="X77" s="37"/>
      <c r="AA77" s="23">
        <v>43715</v>
      </c>
      <c r="AB77" s="32">
        <v>2844</v>
      </c>
      <c r="AC77" s="32"/>
      <c r="AE77" s="42"/>
      <c r="AF77" s="32"/>
      <c r="AG77" s="32"/>
      <c r="AH77" s="32"/>
      <c r="AI77" s="37"/>
      <c r="AK77" s="23">
        <v>43715</v>
      </c>
      <c r="AL77" s="32"/>
      <c r="AM77" s="32"/>
      <c r="AN77" s="32"/>
      <c r="AO77" s="32"/>
      <c r="AP77" s="32"/>
      <c r="AQ77" s="32"/>
      <c r="AR77" s="37"/>
      <c r="AT77" s="23">
        <v>43715</v>
      </c>
      <c r="AU77" s="41"/>
      <c r="AV77" s="32"/>
      <c r="AW77" s="40"/>
      <c r="AX77" s="32"/>
      <c r="AY77" s="32"/>
      <c r="AZ77" s="32"/>
      <c r="BA77" s="32"/>
      <c r="BB77" s="37"/>
      <c r="BD77" s="26">
        <v>43715</v>
      </c>
      <c r="BE77" s="35"/>
      <c r="BF77" s="35"/>
      <c r="BG77" s="35"/>
      <c r="BH77" s="35"/>
      <c r="BI77" s="35"/>
      <c r="BJ77" s="27"/>
      <c r="BL77" s="26">
        <v>43715</v>
      </c>
      <c r="BM77" s="35"/>
      <c r="BN77" s="35"/>
      <c r="BO77" s="35"/>
      <c r="BP77" s="35"/>
      <c r="BQ77" s="44"/>
      <c r="BR77" s="45"/>
      <c r="BT77" s="26">
        <v>43715</v>
      </c>
      <c r="BU77" s="35"/>
      <c r="BV77" s="35"/>
      <c r="BW77" s="35"/>
      <c r="BX77" s="35"/>
      <c r="BY77" s="35"/>
      <c r="BZ77" s="27"/>
      <c r="CB77" s="26">
        <v>43715</v>
      </c>
      <c r="CC77" s="35"/>
      <c r="CD77" s="35"/>
      <c r="CE77" s="35"/>
      <c r="CF77" s="35"/>
      <c r="CG77" s="27"/>
    </row>
    <row r="78" spans="2:85" x14ac:dyDescent="0.2">
      <c r="B78" s="23">
        <v>43716</v>
      </c>
      <c r="C78" s="32"/>
      <c r="D78" s="32"/>
      <c r="E78" s="32"/>
      <c r="F78" s="32"/>
      <c r="G78" s="21"/>
      <c r="H78" s="32"/>
      <c r="I78" s="37"/>
      <c r="K78" s="30">
        <v>43716</v>
      </c>
      <c r="L78" s="32"/>
      <c r="M78" s="32"/>
      <c r="N78" s="32"/>
      <c r="O78" s="32"/>
      <c r="P78" s="32"/>
      <c r="Q78" s="37"/>
      <c r="S78" s="23">
        <v>43716</v>
      </c>
      <c r="T78" s="32">
        <v>3.3</v>
      </c>
      <c r="U78" s="32"/>
      <c r="V78" s="32"/>
      <c r="W78" s="32"/>
      <c r="X78" s="37"/>
      <c r="AA78" s="23">
        <v>43716</v>
      </c>
      <c r="AB78" s="32"/>
      <c r="AC78" s="32"/>
      <c r="AE78" s="42"/>
      <c r="AF78" s="32"/>
      <c r="AG78" s="32"/>
      <c r="AH78" s="32"/>
      <c r="AI78" s="37"/>
      <c r="AK78" s="23">
        <v>43716</v>
      </c>
      <c r="AL78" s="32"/>
      <c r="AM78" s="32"/>
      <c r="AN78" s="32"/>
      <c r="AO78" s="32"/>
      <c r="AP78" s="32"/>
      <c r="AQ78" s="32"/>
      <c r="AR78" s="37"/>
      <c r="AT78" s="23">
        <v>43716</v>
      </c>
      <c r="AU78" s="41"/>
      <c r="AV78" s="32"/>
      <c r="AW78" s="40"/>
      <c r="AX78" s="32"/>
      <c r="AY78" s="32"/>
      <c r="AZ78" s="32"/>
      <c r="BA78" s="32"/>
      <c r="BB78" s="37"/>
      <c r="BD78" s="26">
        <v>43716</v>
      </c>
      <c r="BE78" s="35"/>
      <c r="BF78" s="35"/>
      <c r="BG78" s="35"/>
      <c r="BH78" s="35"/>
      <c r="BI78" s="35"/>
      <c r="BJ78" s="27"/>
      <c r="BL78" s="26">
        <v>43716</v>
      </c>
      <c r="BM78" s="35"/>
      <c r="BN78" s="35"/>
      <c r="BO78" s="35"/>
      <c r="BP78" s="35"/>
      <c r="BQ78" s="44"/>
      <c r="BR78" s="45"/>
      <c r="BT78" s="26">
        <v>43716</v>
      </c>
      <c r="BU78" s="35"/>
      <c r="BV78" s="35"/>
      <c r="BW78" s="35"/>
      <c r="BX78" s="35"/>
      <c r="BY78" s="35"/>
      <c r="BZ78" s="27"/>
      <c r="CB78" s="26">
        <v>43716</v>
      </c>
      <c r="CC78" s="35"/>
      <c r="CD78" s="35"/>
      <c r="CE78" s="35"/>
      <c r="CF78" s="35"/>
      <c r="CG78" s="27"/>
    </row>
    <row r="79" spans="2:85" x14ac:dyDescent="0.2">
      <c r="B79" s="23">
        <v>43717</v>
      </c>
      <c r="C79" s="32"/>
      <c r="D79" s="32"/>
      <c r="E79" s="32">
        <v>5.94</v>
      </c>
      <c r="F79" s="32">
        <v>2.7</v>
      </c>
      <c r="G79" s="40"/>
      <c r="H79" s="32">
        <v>0.46</v>
      </c>
      <c r="I79" s="37">
        <v>0.1</v>
      </c>
      <c r="K79" s="30">
        <v>43717</v>
      </c>
      <c r="L79" s="32"/>
      <c r="M79" s="32"/>
      <c r="N79" s="32"/>
      <c r="O79" s="32"/>
      <c r="P79" s="32"/>
      <c r="Q79" s="37"/>
      <c r="S79" s="23">
        <v>43717</v>
      </c>
      <c r="T79" s="32">
        <v>2.2999999999999998</v>
      </c>
      <c r="U79" s="32">
        <v>3</v>
      </c>
      <c r="V79" s="32">
        <v>2.29</v>
      </c>
      <c r="W79" s="32">
        <v>7.0000000000000007E-2</v>
      </c>
      <c r="X79" s="37">
        <v>0.05</v>
      </c>
      <c r="AA79" s="23">
        <v>43717</v>
      </c>
      <c r="AB79" s="32"/>
      <c r="AC79" s="32"/>
      <c r="AE79" s="42"/>
      <c r="AF79" s="32"/>
      <c r="AG79" s="32"/>
      <c r="AH79" s="32"/>
      <c r="AI79" s="37"/>
      <c r="AK79" s="23">
        <v>43717</v>
      </c>
      <c r="AL79" s="32">
        <v>3240</v>
      </c>
      <c r="AM79" s="32">
        <v>2480</v>
      </c>
      <c r="AN79" s="32">
        <v>110.58</v>
      </c>
      <c r="AO79" s="32">
        <v>3.04</v>
      </c>
      <c r="AP79" s="32">
        <v>255</v>
      </c>
      <c r="AQ79" s="32">
        <v>110</v>
      </c>
      <c r="AR79" s="37">
        <v>0.11</v>
      </c>
      <c r="AT79" s="23">
        <v>43717</v>
      </c>
      <c r="AU79" s="41">
        <v>0.375</v>
      </c>
      <c r="AV79" s="32">
        <v>3320</v>
      </c>
      <c r="AW79" s="32">
        <v>2540</v>
      </c>
      <c r="AX79" s="32">
        <v>108.64</v>
      </c>
      <c r="AY79" s="32">
        <v>2.84</v>
      </c>
      <c r="AZ79" s="32">
        <v>252</v>
      </c>
      <c r="BA79" s="32">
        <v>132</v>
      </c>
      <c r="BB79" s="37">
        <v>0.05</v>
      </c>
      <c r="BD79" s="26">
        <v>43717</v>
      </c>
      <c r="BE79" s="35">
        <v>6280</v>
      </c>
      <c r="BF79" s="35">
        <v>4820</v>
      </c>
      <c r="BG79" s="35">
        <v>75.66</v>
      </c>
      <c r="BH79" s="35">
        <v>2.94</v>
      </c>
      <c r="BI79" s="35">
        <v>234</v>
      </c>
      <c r="BJ79" s="27">
        <v>0.05</v>
      </c>
      <c r="BL79" s="26">
        <v>43717</v>
      </c>
      <c r="BM79" s="35"/>
      <c r="BN79" s="35"/>
      <c r="BO79" s="35"/>
      <c r="BP79" s="35"/>
      <c r="BQ79" s="44"/>
      <c r="BR79" s="45"/>
      <c r="BT79" s="26">
        <v>43717</v>
      </c>
      <c r="BU79" s="35"/>
      <c r="BV79" s="35"/>
      <c r="BW79" s="35"/>
      <c r="BX79" s="35"/>
      <c r="BY79" s="35"/>
      <c r="BZ79" s="27"/>
      <c r="CB79" s="26">
        <v>43717</v>
      </c>
      <c r="CC79" s="35"/>
      <c r="CD79" s="35"/>
      <c r="CE79" s="35"/>
      <c r="CF79" s="35"/>
      <c r="CG79" s="27"/>
    </row>
    <row r="80" spans="2:85" x14ac:dyDescent="0.2">
      <c r="B80" s="23">
        <v>43718</v>
      </c>
      <c r="C80" s="32">
        <v>238.1</v>
      </c>
      <c r="D80" s="32">
        <v>205</v>
      </c>
      <c r="E80" s="32">
        <v>5.45</v>
      </c>
      <c r="F80" s="32">
        <v>3.2</v>
      </c>
      <c r="G80" s="32">
        <v>251</v>
      </c>
      <c r="H80" s="32">
        <v>0.82</v>
      </c>
      <c r="I80" s="37">
        <v>0.12</v>
      </c>
      <c r="K80" s="30">
        <v>43718</v>
      </c>
      <c r="L80" s="32">
        <v>110.5</v>
      </c>
      <c r="M80" s="32">
        <v>84</v>
      </c>
      <c r="N80" s="32">
        <v>2.16</v>
      </c>
      <c r="O80" s="32">
        <v>3.73</v>
      </c>
      <c r="P80" s="32">
        <v>0.55000000000000004</v>
      </c>
      <c r="Q80" s="37">
        <v>0.17</v>
      </c>
      <c r="S80" s="23">
        <v>43718</v>
      </c>
      <c r="T80" s="32">
        <v>2.4</v>
      </c>
      <c r="U80" s="32">
        <v>3.38</v>
      </c>
      <c r="V80" s="32">
        <v>3.15</v>
      </c>
      <c r="W80" s="32">
        <v>7.0000000000000007E-2</v>
      </c>
      <c r="X80" s="37">
        <v>0.05</v>
      </c>
      <c r="AA80" s="23">
        <v>43718</v>
      </c>
      <c r="AB80" s="32">
        <v>3287.5</v>
      </c>
      <c r="AC80" s="32">
        <v>2587</v>
      </c>
      <c r="AE80" s="42">
        <v>43718</v>
      </c>
      <c r="AF80" s="32">
        <v>88.36</v>
      </c>
      <c r="AG80" s="32">
        <v>3.1</v>
      </c>
      <c r="AH80" s="32">
        <v>163.19999999999999</v>
      </c>
      <c r="AI80" s="37">
        <v>0.05</v>
      </c>
      <c r="AK80" s="23">
        <v>43718</v>
      </c>
      <c r="AL80" s="32"/>
      <c r="AM80" s="32"/>
      <c r="AN80" s="32"/>
      <c r="AO80" s="32"/>
      <c r="AP80" s="32"/>
      <c r="AQ80" s="32"/>
      <c r="AR80" s="37"/>
      <c r="AT80" s="23">
        <v>43718</v>
      </c>
      <c r="AU80" s="41"/>
      <c r="AV80" s="32"/>
      <c r="AW80" s="32"/>
      <c r="AX80" s="32"/>
      <c r="AY80" s="32"/>
      <c r="AZ80" s="32"/>
      <c r="BA80" s="32"/>
      <c r="BB80" s="37"/>
      <c r="BD80" s="26">
        <v>43718</v>
      </c>
      <c r="BE80" s="35"/>
      <c r="BF80" s="35"/>
      <c r="BG80" s="35"/>
      <c r="BH80" s="35"/>
      <c r="BI80" s="35"/>
      <c r="BJ80" s="27"/>
      <c r="BL80" s="26">
        <v>43718</v>
      </c>
      <c r="BM80" s="35">
        <v>260</v>
      </c>
      <c r="BN80" s="35">
        <v>233</v>
      </c>
      <c r="BO80" s="35"/>
      <c r="BP80" s="35"/>
      <c r="BR80" s="36"/>
      <c r="BT80" s="26">
        <v>43718</v>
      </c>
      <c r="BU80" s="35">
        <v>8.3000000000000007</v>
      </c>
      <c r="BV80" s="35">
        <v>5</v>
      </c>
      <c r="BW80" s="35">
        <v>3.2</v>
      </c>
      <c r="BX80" s="35">
        <v>3.3</v>
      </c>
      <c r="BY80" s="35">
        <v>0.1</v>
      </c>
      <c r="BZ80" s="27">
        <v>0.05</v>
      </c>
      <c r="CB80" s="26">
        <v>43718</v>
      </c>
      <c r="CC80" s="35"/>
      <c r="CD80" s="35"/>
      <c r="CE80" s="35"/>
      <c r="CF80" s="35"/>
      <c r="CG80" s="27"/>
    </row>
    <row r="81" spans="2:85" x14ac:dyDescent="0.2">
      <c r="B81" s="23">
        <v>43719</v>
      </c>
      <c r="C81" s="32"/>
      <c r="D81" s="32"/>
      <c r="E81" s="32">
        <v>6.3</v>
      </c>
      <c r="F81" s="32">
        <v>2.64</v>
      </c>
      <c r="G81" s="32">
        <v>248</v>
      </c>
      <c r="H81" s="32">
        <v>1.65</v>
      </c>
      <c r="I81" s="37">
        <v>0.1</v>
      </c>
      <c r="K81" s="30">
        <v>43719</v>
      </c>
      <c r="L81" s="32"/>
      <c r="M81" s="21"/>
      <c r="N81" s="32">
        <v>5.46</v>
      </c>
      <c r="O81" s="32">
        <v>2.86</v>
      </c>
      <c r="P81" s="32">
        <v>0.53</v>
      </c>
      <c r="Q81" s="37">
        <v>0.11</v>
      </c>
      <c r="S81" s="23">
        <v>43719</v>
      </c>
      <c r="T81" s="32">
        <v>2.2999999999999998</v>
      </c>
      <c r="U81" s="32">
        <v>3.1</v>
      </c>
      <c r="V81" s="32">
        <v>3.08</v>
      </c>
      <c r="W81" s="32">
        <v>0.06</v>
      </c>
      <c r="X81" s="37">
        <v>0.05</v>
      </c>
      <c r="AA81" s="23">
        <v>43719</v>
      </c>
      <c r="AB81" s="32"/>
      <c r="AC81" s="21"/>
      <c r="AE81" s="42"/>
      <c r="AF81" s="32"/>
      <c r="AG81" s="32"/>
      <c r="AH81" s="21"/>
      <c r="AI81" s="39"/>
      <c r="AK81" s="23">
        <v>43719</v>
      </c>
      <c r="AL81" s="32">
        <v>2550</v>
      </c>
      <c r="AM81" s="32">
        <v>1975</v>
      </c>
      <c r="AN81" s="32">
        <v>88.2</v>
      </c>
      <c r="AO81" s="32">
        <v>2.6</v>
      </c>
      <c r="AP81" s="32">
        <v>237</v>
      </c>
      <c r="AQ81" s="32">
        <v>128.52000000000001</v>
      </c>
      <c r="AR81" s="37">
        <v>0.05</v>
      </c>
      <c r="AT81" s="23">
        <v>43719</v>
      </c>
      <c r="AU81" s="41">
        <v>0.40625</v>
      </c>
      <c r="AV81" s="32">
        <v>2940</v>
      </c>
      <c r="AW81" s="32">
        <v>2320</v>
      </c>
      <c r="AX81" s="32">
        <v>109.2</v>
      </c>
      <c r="AY81" s="32">
        <v>1.98</v>
      </c>
      <c r="AZ81" s="32">
        <v>241</v>
      </c>
      <c r="BA81" s="32">
        <v>95.88</v>
      </c>
      <c r="BB81" s="37">
        <v>0.05</v>
      </c>
      <c r="BD81" s="26">
        <v>43719</v>
      </c>
      <c r="BE81" s="35">
        <v>4900</v>
      </c>
      <c r="BF81" s="35">
        <v>3850</v>
      </c>
      <c r="BG81" s="35">
        <v>31.5</v>
      </c>
      <c r="BH81" s="35">
        <v>2.46</v>
      </c>
      <c r="BI81" s="35">
        <v>142.80000000000001</v>
      </c>
      <c r="BJ81" s="27">
        <v>0.05</v>
      </c>
      <c r="BL81" s="26">
        <v>43719</v>
      </c>
      <c r="BM81" s="35"/>
      <c r="BN81" s="44"/>
      <c r="BO81" s="35"/>
      <c r="BP81" s="35"/>
      <c r="BR81" s="36"/>
      <c r="BT81" s="26">
        <v>43719</v>
      </c>
      <c r="BU81" s="35"/>
      <c r="BV81" s="35"/>
      <c r="BW81" s="35"/>
      <c r="BX81" s="35"/>
      <c r="BY81" s="35"/>
      <c r="BZ81" s="27"/>
      <c r="CB81" s="26">
        <v>43719</v>
      </c>
      <c r="CC81" s="35"/>
      <c r="CD81" s="35"/>
      <c r="CE81" s="35"/>
      <c r="CF81" s="35"/>
      <c r="CG81" s="27"/>
    </row>
    <row r="82" spans="2:85" x14ac:dyDescent="0.2">
      <c r="B82" s="23">
        <v>43720</v>
      </c>
      <c r="C82" s="32">
        <v>228.6</v>
      </c>
      <c r="D82" s="32">
        <v>195</v>
      </c>
      <c r="E82" s="32">
        <v>4.2</v>
      </c>
      <c r="F82" s="32">
        <v>3.02</v>
      </c>
      <c r="G82" s="32">
        <v>255</v>
      </c>
      <c r="H82" s="32">
        <v>0.63</v>
      </c>
      <c r="I82" s="37">
        <v>0.17</v>
      </c>
      <c r="K82" s="30">
        <v>43720</v>
      </c>
      <c r="L82" s="32">
        <v>87</v>
      </c>
      <c r="M82" s="40"/>
      <c r="N82" s="32">
        <v>2.4</v>
      </c>
      <c r="O82" s="32">
        <v>3.22</v>
      </c>
      <c r="P82" s="32">
        <v>0.71</v>
      </c>
      <c r="Q82" s="37">
        <v>0.14000000000000001</v>
      </c>
      <c r="S82" s="23">
        <v>43720</v>
      </c>
      <c r="T82" s="32">
        <v>2.5</v>
      </c>
      <c r="U82" s="32">
        <v>1.75</v>
      </c>
      <c r="V82" s="32">
        <v>2.25</v>
      </c>
      <c r="W82" s="32">
        <v>0.06</v>
      </c>
      <c r="X82" s="37">
        <v>0.05</v>
      </c>
      <c r="AA82" s="23">
        <v>43720</v>
      </c>
      <c r="AB82" s="32"/>
      <c r="AC82" s="21"/>
      <c r="AE82" s="42"/>
      <c r="AF82" s="32"/>
      <c r="AG82" s="32"/>
      <c r="AH82" s="21"/>
      <c r="AI82" s="39"/>
      <c r="AK82" s="23">
        <v>43720</v>
      </c>
      <c r="AL82" s="32"/>
      <c r="AM82" s="32"/>
      <c r="AN82" s="32"/>
      <c r="AO82" s="32"/>
      <c r="AP82" s="32"/>
      <c r="AQ82" s="32"/>
      <c r="AR82" s="37"/>
      <c r="AT82" s="23">
        <v>43720</v>
      </c>
      <c r="AU82" s="41"/>
      <c r="AV82" s="32"/>
      <c r="AW82" s="32"/>
      <c r="AX82" s="32"/>
      <c r="AY82" s="32"/>
      <c r="AZ82" s="32"/>
      <c r="BA82" s="32"/>
      <c r="BB82" s="37"/>
      <c r="BD82" s="26">
        <v>43720</v>
      </c>
      <c r="BE82" s="35"/>
      <c r="BF82" s="35"/>
      <c r="BG82" s="35"/>
      <c r="BH82" s="35"/>
      <c r="BI82" s="35"/>
      <c r="BJ82" s="27"/>
      <c r="BL82" s="26">
        <v>43720</v>
      </c>
      <c r="BM82" s="35"/>
      <c r="BN82" s="44"/>
      <c r="BO82" s="35"/>
      <c r="BP82" s="35"/>
      <c r="BR82" s="36"/>
      <c r="BT82" s="26">
        <v>43720</v>
      </c>
      <c r="BU82" s="35"/>
      <c r="BV82" s="35"/>
      <c r="BW82" s="35"/>
      <c r="BX82" s="35"/>
      <c r="BY82" s="35"/>
      <c r="BZ82" s="27"/>
      <c r="CB82" s="26">
        <v>43720</v>
      </c>
      <c r="CC82" s="35"/>
      <c r="CD82" s="35"/>
      <c r="CE82" s="35"/>
      <c r="CF82" s="35"/>
      <c r="CG82" s="27"/>
    </row>
    <row r="83" spans="2:85" x14ac:dyDescent="0.2">
      <c r="B83" s="23">
        <v>43721</v>
      </c>
      <c r="C83" s="32"/>
      <c r="D83" s="32"/>
      <c r="E83" s="32"/>
      <c r="F83" s="32"/>
      <c r="G83" s="32"/>
      <c r="H83" s="32"/>
      <c r="I83" s="37"/>
      <c r="K83" s="30">
        <v>43721</v>
      </c>
      <c r="L83" s="32"/>
      <c r="M83" s="40"/>
      <c r="N83" s="32"/>
      <c r="O83" s="32"/>
      <c r="P83" s="32"/>
      <c r="Q83" s="37"/>
      <c r="S83" s="23">
        <v>43721</v>
      </c>
      <c r="T83" s="32">
        <v>2.8</v>
      </c>
      <c r="U83" s="32"/>
      <c r="V83" s="32"/>
      <c r="W83" s="32"/>
      <c r="X83" s="37"/>
      <c r="AA83" s="23">
        <v>43721</v>
      </c>
      <c r="AB83" s="32"/>
      <c r="AC83" s="21"/>
      <c r="AE83" s="42"/>
      <c r="AF83" s="32"/>
      <c r="AG83" s="32"/>
      <c r="AH83" s="21"/>
      <c r="AI83" s="39"/>
      <c r="AK83" s="23">
        <v>43721</v>
      </c>
      <c r="AL83" s="32">
        <v>2385.6999999999998</v>
      </c>
      <c r="AM83" s="32">
        <v>1843</v>
      </c>
      <c r="AN83" s="32">
        <v>80</v>
      </c>
      <c r="AO83" s="32">
        <v>1.36</v>
      </c>
      <c r="AP83" s="32">
        <v>184</v>
      </c>
      <c r="AQ83" s="32">
        <v>110.16</v>
      </c>
      <c r="AR83" s="37">
        <v>7.0000000000000007E-2</v>
      </c>
      <c r="AT83" s="23">
        <v>43721</v>
      </c>
      <c r="AU83" s="41">
        <v>0.39583333333333331</v>
      </c>
      <c r="AV83" s="32">
        <v>2375</v>
      </c>
      <c r="AW83" s="32">
        <v>1825</v>
      </c>
      <c r="AX83" s="32">
        <v>90</v>
      </c>
      <c r="AY83" s="32">
        <v>1.17</v>
      </c>
      <c r="AZ83" s="32">
        <v>189</v>
      </c>
      <c r="BA83" s="32">
        <v>108.12</v>
      </c>
      <c r="BB83" s="37">
        <v>0.08</v>
      </c>
      <c r="BD83" s="26">
        <v>43721</v>
      </c>
      <c r="BE83" s="35">
        <v>5366.7</v>
      </c>
      <c r="BF83" s="35">
        <v>4200</v>
      </c>
      <c r="BG83" s="35">
        <v>152</v>
      </c>
      <c r="BH83" s="35">
        <v>1.36</v>
      </c>
      <c r="BI83" s="35">
        <v>244.8</v>
      </c>
      <c r="BJ83" s="27">
        <v>0.22</v>
      </c>
      <c r="BL83" s="26">
        <v>43721</v>
      </c>
      <c r="BM83" s="35"/>
      <c r="BN83" s="44"/>
      <c r="BO83" s="35"/>
      <c r="BP83" s="35"/>
      <c r="BR83" s="36"/>
      <c r="BT83" s="26">
        <v>43721</v>
      </c>
      <c r="BU83" s="35"/>
      <c r="BV83" s="35"/>
      <c r="BW83" s="35"/>
      <c r="BX83" s="35"/>
      <c r="BY83" s="35"/>
      <c r="BZ83" s="27"/>
      <c r="CB83" s="26">
        <v>43721</v>
      </c>
      <c r="CC83" s="35"/>
      <c r="CD83" s="35"/>
      <c r="CE83" s="35"/>
      <c r="CF83" s="35"/>
      <c r="CG83" s="27"/>
    </row>
    <row r="84" spans="2:85" x14ac:dyDescent="0.2">
      <c r="B84" s="23">
        <v>43722</v>
      </c>
      <c r="C84" s="32"/>
      <c r="D84" s="32"/>
      <c r="E84" s="32"/>
      <c r="F84" s="32"/>
      <c r="G84" s="32"/>
      <c r="H84" s="32"/>
      <c r="I84" s="37"/>
      <c r="K84" s="30">
        <v>43722</v>
      </c>
      <c r="L84" s="32"/>
      <c r="M84" s="40"/>
      <c r="N84" s="32"/>
      <c r="O84" s="32"/>
      <c r="P84" s="32"/>
      <c r="Q84" s="37"/>
      <c r="S84" s="23">
        <v>43722</v>
      </c>
      <c r="T84" s="32">
        <v>5.8</v>
      </c>
      <c r="U84" s="32">
        <v>1.1399999999999999</v>
      </c>
      <c r="V84" s="32">
        <v>0.39</v>
      </c>
      <c r="W84" s="32">
        <v>0.13</v>
      </c>
      <c r="X84" s="37">
        <v>7.0000000000000007E-2</v>
      </c>
      <c r="AA84" s="23">
        <v>43722</v>
      </c>
      <c r="AB84" s="32">
        <v>2864</v>
      </c>
      <c r="AC84" s="40"/>
      <c r="AE84" s="42"/>
      <c r="AF84" s="32"/>
      <c r="AG84" s="32"/>
      <c r="AH84" s="21"/>
      <c r="AI84" s="39"/>
      <c r="AK84" s="23">
        <v>43722</v>
      </c>
      <c r="AL84" s="32"/>
      <c r="AM84" s="32"/>
      <c r="AN84" s="32"/>
      <c r="AO84" s="32"/>
      <c r="AP84" s="21"/>
      <c r="AQ84" s="21"/>
      <c r="AR84" s="39"/>
      <c r="AT84" s="23">
        <v>43722</v>
      </c>
      <c r="AU84" s="41"/>
      <c r="AV84" s="32"/>
      <c r="AW84" s="32"/>
      <c r="AX84" s="32"/>
      <c r="AY84" s="32"/>
      <c r="AZ84" s="21"/>
      <c r="BA84" s="21"/>
      <c r="BB84" s="39"/>
      <c r="BD84" s="26">
        <v>43722</v>
      </c>
      <c r="BE84" s="35"/>
      <c r="BF84" s="35"/>
      <c r="BG84" s="35"/>
      <c r="BH84" s="35"/>
      <c r="BI84" s="44"/>
      <c r="BJ84" s="45"/>
      <c r="BL84" s="26">
        <v>43722</v>
      </c>
      <c r="BM84" s="35"/>
      <c r="BN84" s="44"/>
      <c r="BO84" s="35"/>
      <c r="BP84" s="35"/>
      <c r="BR84" s="36"/>
      <c r="BT84" s="26">
        <v>43722</v>
      </c>
      <c r="BU84" s="35"/>
      <c r="BV84" s="35"/>
      <c r="BW84" s="35"/>
      <c r="BX84" s="35"/>
      <c r="BY84" s="35"/>
      <c r="BZ84" s="27"/>
      <c r="CB84" s="26">
        <v>43722</v>
      </c>
      <c r="CC84" s="35"/>
      <c r="CD84" s="35"/>
      <c r="CE84" s="35"/>
      <c r="CF84" s="35"/>
      <c r="CG84" s="27"/>
    </row>
    <row r="85" spans="2:85" x14ac:dyDescent="0.2">
      <c r="B85" s="23">
        <v>43723</v>
      </c>
      <c r="C85" s="32"/>
      <c r="D85" s="32"/>
      <c r="E85" s="32"/>
      <c r="F85" s="32"/>
      <c r="G85" s="32"/>
      <c r="H85" s="32"/>
      <c r="I85" s="37"/>
      <c r="K85" s="30">
        <v>43723</v>
      </c>
      <c r="L85" s="32"/>
      <c r="M85" s="40"/>
      <c r="N85" s="32"/>
      <c r="O85" s="32"/>
      <c r="P85" s="32"/>
      <c r="Q85" s="37"/>
      <c r="S85" s="23">
        <v>43723</v>
      </c>
      <c r="T85" s="40"/>
      <c r="U85" s="32"/>
      <c r="V85" s="32"/>
      <c r="W85" s="32"/>
      <c r="X85" s="37"/>
      <c r="AA85" s="23">
        <v>43723</v>
      </c>
      <c r="AB85" s="32"/>
      <c r="AC85" s="40"/>
      <c r="AE85" s="42"/>
      <c r="AF85" s="32"/>
      <c r="AG85" s="32"/>
      <c r="AH85" s="21"/>
      <c r="AI85" s="39"/>
      <c r="AK85" s="23">
        <v>43723</v>
      </c>
      <c r="AL85" s="32"/>
      <c r="AM85" s="32"/>
      <c r="AN85" s="32"/>
      <c r="AO85" s="32"/>
      <c r="AP85" s="21"/>
      <c r="AQ85" s="21"/>
      <c r="AR85" s="39"/>
      <c r="AT85" s="23">
        <v>43723</v>
      </c>
      <c r="AU85" s="41"/>
      <c r="AV85" s="32"/>
      <c r="AW85" s="32"/>
      <c r="AX85" s="32"/>
      <c r="AY85" s="32"/>
      <c r="AZ85" s="21"/>
      <c r="BA85" s="21"/>
      <c r="BB85" s="39"/>
      <c r="BD85" s="26">
        <v>43723</v>
      </c>
      <c r="BE85" s="35"/>
      <c r="BF85" s="35"/>
      <c r="BG85" s="35"/>
      <c r="BH85" s="35"/>
      <c r="BI85" s="44"/>
      <c r="BJ85" s="45"/>
      <c r="BL85" s="26">
        <v>43723</v>
      </c>
      <c r="BM85" s="35"/>
      <c r="BN85" s="44"/>
      <c r="BO85" s="35"/>
      <c r="BP85" s="35"/>
      <c r="BR85" s="36"/>
      <c r="BT85" s="26">
        <v>43723</v>
      </c>
      <c r="BU85" s="35"/>
      <c r="BV85" s="35"/>
      <c r="BW85" s="35"/>
      <c r="BX85" s="35"/>
      <c r="BY85" s="35"/>
      <c r="BZ85" s="27"/>
      <c r="CB85" s="26">
        <v>43723</v>
      </c>
      <c r="CC85" s="35"/>
      <c r="CD85" s="35"/>
      <c r="CE85" s="35"/>
      <c r="CF85" s="35"/>
      <c r="CG85" s="27"/>
    </row>
    <row r="86" spans="2:85" x14ac:dyDescent="0.2">
      <c r="B86" s="23">
        <v>43724</v>
      </c>
      <c r="C86" s="32"/>
      <c r="D86" s="32"/>
      <c r="E86" s="32">
        <v>3.43</v>
      </c>
      <c r="F86" s="32">
        <v>2.67</v>
      </c>
      <c r="G86" s="32">
        <v>247</v>
      </c>
      <c r="H86" s="32">
        <v>0.26</v>
      </c>
      <c r="I86" s="37">
        <v>0.11</v>
      </c>
      <c r="K86" s="30">
        <v>43724</v>
      </c>
      <c r="L86" s="32"/>
      <c r="M86" s="40"/>
      <c r="N86" s="32"/>
      <c r="O86" s="32"/>
      <c r="P86" s="32"/>
      <c r="Q86" s="37"/>
      <c r="S86" s="23">
        <v>43724</v>
      </c>
      <c r="T86" s="32">
        <v>1.8</v>
      </c>
      <c r="U86" s="32">
        <v>2.1800000000000002</v>
      </c>
      <c r="V86" s="32">
        <v>2.4700000000000002</v>
      </c>
      <c r="W86" s="32">
        <v>7.0000000000000007E-2</v>
      </c>
      <c r="X86" s="37">
        <v>0.05</v>
      </c>
      <c r="AA86" s="23">
        <v>43724</v>
      </c>
      <c r="AB86" s="32"/>
      <c r="AC86" s="40"/>
      <c r="AE86" s="42"/>
      <c r="AF86" s="32"/>
      <c r="AG86" s="32"/>
      <c r="AH86" s="21"/>
      <c r="AI86" s="39"/>
      <c r="AK86" s="23">
        <v>43724</v>
      </c>
      <c r="AL86" s="32"/>
      <c r="AM86" s="32"/>
      <c r="AN86" s="32"/>
      <c r="AO86" s="32"/>
      <c r="AP86" s="21"/>
      <c r="AQ86" s="21"/>
      <c r="AR86" s="39"/>
      <c r="AT86" s="23">
        <v>43724</v>
      </c>
      <c r="AU86" s="41"/>
      <c r="AV86" s="32"/>
      <c r="AW86" s="32"/>
      <c r="AX86" s="32"/>
      <c r="AY86" s="32"/>
      <c r="AZ86" s="21"/>
      <c r="BA86" s="21"/>
      <c r="BB86" s="39"/>
      <c r="BD86" s="26">
        <v>43724</v>
      </c>
      <c r="BE86" s="35"/>
      <c r="BF86" s="35"/>
      <c r="BG86" s="35"/>
      <c r="BH86" s="35"/>
      <c r="BI86" s="44"/>
      <c r="BJ86" s="45"/>
      <c r="BL86" s="26">
        <v>43724</v>
      </c>
      <c r="BM86" s="35"/>
      <c r="BN86" s="44"/>
      <c r="BO86" s="35"/>
      <c r="BP86" s="35"/>
      <c r="BR86" s="36"/>
      <c r="BT86" s="26">
        <v>43724</v>
      </c>
      <c r="BU86" s="35"/>
      <c r="BV86" s="35"/>
      <c r="BW86" s="35"/>
      <c r="BX86" s="35"/>
      <c r="BY86" s="35"/>
      <c r="BZ86" s="27"/>
      <c r="CB86" s="26">
        <v>43724</v>
      </c>
      <c r="CC86" s="35"/>
      <c r="CD86" s="35"/>
      <c r="CE86" s="35"/>
      <c r="CF86" s="35"/>
      <c r="CG86" s="27"/>
    </row>
    <row r="87" spans="2:85" x14ac:dyDescent="0.2">
      <c r="B87" s="23">
        <v>43725</v>
      </c>
      <c r="C87" s="32">
        <v>320</v>
      </c>
      <c r="D87" s="32">
        <v>292</v>
      </c>
      <c r="E87" s="32">
        <v>5.0999999999999996</v>
      </c>
      <c r="F87" s="32">
        <v>2.86</v>
      </c>
      <c r="G87" s="32">
        <v>253</v>
      </c>
      <c r="H87" s="32">
        <v>0.41</v>
      </c>
      <c r="I87" s="37">
        <v>0.13</v>
      </c>
      <c r="K87" s="30">
        <v>43725</v>
      </c>
      <c r="L87" s="32">
        <v>102.9</v>
      </c>
      <c r="M87" s="32">
        <v>88</v>
      </c>
      <c r="N87" s="32">
        <v>5.93</v>
      </c>
      <c r="O87" s="32">
        <v>3.25</v>
      </c>
      <c r="P87" s="32">
        <v>0.32</v>
      </c>
      <c r="Q87" s="37">
        <v>0.11</v>
      </c>
      <c r="S87" s="23">
        <v>43725</v>
      </c>
      <c r="T87" s="32">
        <v>2.6</v>
      </c>
      <c r="U87" s="32">
        <v>2.91</v>
      </c>
      <c r="V87" s="32">
        <v>2.86</v>
      </c>
      <c r="W87" s="32">
        <v>0.05</v>
      </c>
      <c r="X87" s="37">
        <v>0.05</v>
      </c>
      <c r="AA87" s="23">
        <v>43725</v>
      </c>
      <c r="AB87" s="32">
        <v>3150</v>
      </c>
      <c r="AC87" s="40"/>
      <c r="AE87" s="42"/>
      <c r="AF87" s="32"/>
      <c r="AG87" s="32"/>
      <c r="AH87" s="21"/>
      <c r="AI87" s="39"/>
      <c r="AK87" s="23">
        <v>43725</v>
      </c>
      <c r="AL87" s="32"/>
      <c r="AM87" s="32"/>
      <c r="AN87" s="32"/>
      <c r="AO87" s="32"/>
      <c r="AP87" s="21"/>
      <c r="AQ87" s="21"/>
      <c r="AR87" s="39"/>
      <c r="AT87" s="23">
        <v>43725</v>
      </c>
      <c r="AU87" s="41"/>
      <c r="AV87" s="32"/>
      <c r="AW87" s="32"/>
      <c r="AX87" s="32"/>
      <c r="AY87" s="32"/>
      <c r="AZ87" s="21"/>
      <c r="BA87" s="21"/>
      <c r="BB87" s="39"/>
      <c r="BD87" s="26">
        <v>43725</v>
      </c>
      <c r="BE87" s="35"/>
      <c r="BF87" s="35"/>
      <c r="BG87" s="35"/>
      <c r="BH87" s="35"/>
      <c r="BI87" s="44"/>
      <c r="BJ87" s="45"/>
      <c r="BL87" s="26">
        <v>43725</v>
      </c>
      <c r="BM87" s="35">
        <v>216</v>
      </c>
      <c r="BN87" s="43"/>
      <c r="BO87" s="35"/>
      <c r="BP87" s="35"/>
      <c r="BR87" s="36"/>
      <c r="BT87" s="26">
        <v>43725</v>
      </c>
      <c r="BU87" s="35">
        <v>6.7</v>
      </c>
      <c r="BV87" s="35">
        <v>4</v>
      </c>
      <c r="BW87" s="35">
        <v>2.5</v>
      </c>
      <c r="BX87" s="35">
        <v>2.86</v>
      </c>
      <c r="BY87" s="35">
        <v>7.0000000000000007E-2</v>
      </c>
      <c r="BZ87" s="27">
        <v>0.05</v>
      </c>
      <c r="CB87" s="26">
        <v>43725</v>
      </c>
      <c r="CC87" s="35"/>
      <c r="CD87" s="35">
        <v>56.1</v>
      </c>
      <c r="CE87" s="35">
        <v>58.2</v>
      </c>
      <c r="CF87" s="35">
        <v>1.69</v>
      </c>
      <c r="CG87" s="27">
        <v>0.12</v>
      </c>
    </row>
    <row r="88" spans="2:85" x14ac:dyDescent="0.2">
      <c r="B88" s="23">
        <v>43726</v>
      </c>
      <c r="C88" s="32"/>
      <c r="D88" s="32"/>
      <c r="E88" s="32">
        <v>7.15</v>
      </c>
      <c r="F88" s="32">
        <v>2.94</v>
      </c>
      <c r="G88" s="32">
        <v>266</v>
      </c>
      <c r="H88" s="32">
        <v>0.27</v>
      </c>
      <c r="I88" s="37">
        <v>0.1</v>
      </c>
      <c r="K88" s="30">
        <v>43726</v>
      </c>
      <c r="L88" s="32"/>
      <c r="M88" s="32"/>
      <c r="N88" s="32"/>
      <c r="O88" s="32"/>
      <c r="P88" s="21"/>
      <c r="Q88" s="39"/>
      <c r="S88" s="23">
        <v>43726</v>
      </c>
      <c r="T88" s="32">
        <v>2.1</v>
      </c>
      <c r="U88" s="32">
        <v>2.37</v>
      </c>
      <c r="V88" s="32">
        <v>2.4700000000000002</v>
      </c>
      <c r="W88" s="32">
        <v>0.06</v>
      </c>
      <c r="X88" s="37">
        <v>0.05</v>
      </c>
      <c r="AA88" s="23">
        <v>43726</v>
      </c>
      <c r="AB88" s="32"/>
      <c r="AC88" s="40"/>
      <c r="AE88" s="42"/>
      <c r="AF88" s="32"/>
      <c r="AG88" s="32"/>
      <c r="AH88" s="21"/>
      <c r="AI88" s="39"/>
      <c r="AK88" s="23">
        <v>43726</v>
      </c>
      <c r="AL88" s="32"/>
      <c r="AM88" s="32"/>
      <c r="AN88" s="32"/>
      <c r="AO88" s="32"/>
      <c r="AP88" s="21"/>
      <c r="AQ88" s="21"/>
      <c r="AR88" s="39"/>
      <c r="AT88" s="23">
        <v>43726</v>
      </c>
      <c r="AU88" s="41"/>
      <c r="AV88" s="32"/>
      <c r="AW88" s="32"/>
      <c r="AX88" s="32"/>
      <c r="AY88" s="32"/>
      <c r="AZ88" s="21"/>
      <c r="BA88" s="21"/>
      <c r="BB88" s="39"/>
      <c r="BD88" s="26">
        <v>43726</v>
      </c>
      <c r="BE88" s="35"/>
      <c r="BF88" s="35"/>
      <c r="BG88" s="35"/>
      <c r="BH88" s="35"/>
      <c r="BI88" s="44"/>
      <c r="BJ88" s="45"/>
      <c r="BL88" s="26">
        <v>43726</v>
      </c>
      <c r="BM88" s="35"/>
      <c r="BN88" s="43"/>
      <c r="BO88" s="35"/>
      <c r="BP88" s="35"/>
      <c r="BR88" s="36"/>
      <c r="BT88" s="26">
        <v>43726</v>
      </c>
      <c r="BU88" s="35"/>
      <c r="BV88" s="35"/>
      <c r="BW88" s="35"/>
      <c r="BX88" s="35"/>
      <c r="BY88" s="35"/>
      <c r="BZ88" s="27"/>
      <c r="CB88" s="26">
        <v>43726</v>
      </c>
      <c r="CC88" s="35"/>
      <c r="CD88" s="35"/>
      <c r="CE88" s="35"/>
      <c r="CF88" s="35"/>
      <c r="CG88" s="27"/>
    </row>
    <row r="89" spans="2:85" x14ac:dyDescent="0.2">
      <c r="B89" s="23">
        <v>43727</v>
      </c>
      <c r="C89" s="32">
        <v>237.5</v>
      </c>
      <c r="D89" s="32">
        <v>208</v>
      </c>
      <c r="E89" s="40"/>
      <c r="F89" s="32">
        <v>3.22</v>
      </c>
      <c r="G89" s="32">
        <v>167</v>
      </c>
      <c r="H89" s="32">
        <v>0.28999999999999998</v>
      </c>
      <c r="I89" s="37">
        <v>0.16</v>
      </c>
      <c r="K89" s="30">
        <v>43727</v>
      </c>
      <c r="L89" s="32">
        <v>74.3</v>
      </c>
      <c r="M89" s="32">
        <v>63</v>
      </c>
      <c r="N89" s="32"/>
      <c r="O89" s="32"/>
      <c r="P89" s="21"/>
      <c r="Q89" s="39"/>
      <c r="S89" s="23">
        <v>43727</v>
      </c>
      <c r="T89" s="32">
        <v>2.4</v>
      </c>
      <c r="U89" s="32">
        <v>3.47</v>
      </c>
      <c r="V89" s="32">
        <v>2.4500000000000002</v>
      </c>
      <c r="W89" s="32">
        <v>0.08</v>
      </c>
      <c r="X89" s="37">
        <v>0.05</v>
      </c>
      <c r="AA89" s="23">
        <v>43727</v>
      </c>
      <c r="AB89" s="32"/>
      <c r="AC89" s="40"/>
      <c r="AE89" s="42"/>
      <c r="AF89" s="32"/>
      <c r="AG89" s="32"/>
      <c r="AH89" s="21"/>
      <c r="AI89" s="39"/>
      <c r="AK89" s="23">
        <v>43727</v>
      </c>
      <c r="AL89" s="32"/>
      <c r="AM89" s="32"/>
      <c r="AN89" s="32"/>
      <c r="AO89" s="32"/>
      <c r="AP89" s="21"/>
      <c r="AQ89" s="21"/>
      <c r="AR89" s="39"/>
      <c r="AT89" s="23">
        <v>43727</v>
      </c>
      <c r="AU89" s="41"/>
      <c r="AV89" s="32"/>
      <c r="AW89" s="32"/>
      <c r="AX89" s="32"/>
      <c r="AY89" s="32"/>
      <c r="AZ89" s="21"/>
      <c r="BA89" s="21"/>
      <c r="BB89" s="39"/>
      <c r="BD89" s="26">
        <v>43727</v>
      </c>
      <c r="BE89" s="35"/>
      <c r="BF89" s="35"/>
      <c r="BG89" s="35"/>
      <c r="BH89" s="35"/>
      <c r="BI89" s="44"/>
      <c r="BJ89" s="45"/>
      <c r="BL89" s="26">
        <v>43727</v>
      </c>
      <c r="BM89" s="35"/>
      <c r="BN89" s="43"/>
      <c r="BO89" s="35"/>
      <c r="BP89" s="35"/>
      <c r="BR89" s="36"/>
      <c r="BT89" s="26">
        <v>43727</v>
      </c>
      <c r="BU89" s="35"/>
      <c r="BV89" s="35"/>
      <c r="BW89" s="35"/>
      <c r="BX89" s="35"/>
      <c r="BY89" s="35"/>
      <c r="BZ89" s="27"/>
      <c r="CB89" s="26">
        <v>43727</v>
      </c>
      <c r="CC89" s="35"/>
      <c r="CD89" s="35"/>
      <c r="CE89" s="35"/>
      <c r="CF89" s="35"/>
      <c r="CG89" s="27"/>
    </row>
    <row r="90" spans="2:85" x14ac:dyDescent="0.2">
      <c r="B90" s="23">
        <v>43728</v>
      </c>
      <c r="C90" s="32"/>
      <c r="D90" s="32"/>
      <c r="E90" s="40"/>
      <c r="F90" s="32"/>
      <c r="G90" s="32"/>
      <c r="H90" s="32"/>
      <c r="I90" s="37"/>
      <c r="K90" s="30">
        <v>43728</v>
      </c>
      <c r="L90" s="32"/>
      <c r="M90" s="32"/>
      <c r="N90" s="32"/>
      <c r="O90" s="32"/>
      <c r="P90" s="21"/>
      <c r="Q90" s="39"/>
      <c r="S90" s="23">
        <v>43728</v>
      </c>
      <c r="T90" s="32">
        <v>3.6</v>
      </c>
      <c r="U90" s="32"/>
      <c r="V90" s="32"/>
      <c r="W90" s="32"/>
      <c r="X90" s="37"/>
      <c r="AA90" s="23">
        <v>43728</v>
      </c>
      <c r="AB90" s="32"/>
      <c r="AC90" s="40"/>
      <c r="AE90" s="42"/>
      <c r="AF90" s="32"/>
      <c r="AG90" s="32"/>
      <c r="AH90" s="21"/>
      <c r="AI90" s="39"/>
      <c r="AK90" s="23">
        <v>43728</v>
      </c>
      <c r="AL90" s="32"/>
      <c r="AM90" s="32"/>
      <c r="AN90" s="32"/>
      <c r="AO90" s="32"/>
      <c r="AP90" s="21"/>
      <c r="AQ90" s="21"/>
      <c r="AR90" s="39"/>
      <c r="AT90" s="23">
        <v>43728</v>
      </c>
      <c r="AU90" s="41"/>
      <c r="AV90" s="32"/>
      <c r="AW90" s="32"/>
      <c r="AX90" s="32"/>
      <c r="AY90" s="32"/>
      <c r="AZ90" s="21"/>
      <c r="BA90" s="21"/>
      <c r="BB90" s="39"/>
      <c r="BD90" s="26">
        <v>43728</v>
      </c>
      <c r="BE90" s="35"/>
      <c r="BF90" s="35"/>
      <c r="BG90" s="35"/>
      <c r="BH90" s="35"/>
      <c r="BI90" s="44"/>
      <c r="BJ90" s="45"/>
      <c r="BL90" s="26">
        <v>43728</v>
      </c>
      <c r="BM90" s="35"/>
      <c r="BN90" s="43"/>
      <c r="BO90" s="35"/>
      <c r="BP90" s="35"/>
      <c r="BR90" s="36"/>
      <c r="BT90" s="26">
        <v>43728</v>
      </c>
      <c r="BU90" s="35"/>
      <c r="BV90" s="35"/>
      <c r="BW90" s="35"/>
      <c r="BX90" s="35"/>
      <c r="BY90" s="35"/>
      <c r="BZ90" s="27"/>
      <c r="CB90" s="26">
        <v>43728</v>
      </c>
      <c r="CC90" s="35"/>
      <c r="CD90" s="35"/>
      <c r="CE90" s="35"/>
      <c r="CF90" s="35"/>
      <c r="CG90" s="27"/>
    </row>
    <row r="91" spans="2:85" x14ac:dyDescent="0.2">
      <c r="B91" s="23">
        <v>43729</v>
      </c>
      <c r="C91" s="32"/>
      <c r="D91" s="32"/>
      <c r="E91" s="40"/>
      <c r="F91" s="32"/>
      <c r="G91" s="32"/>
      <c r="H91" s="32"/>
      <c r="I91" s="37"/>
      <c r="K91" s="30">
        <v>43729</v>
      </c>
      <c r="L91" s="32"/>
      <c r="M91" s="32"/>
      <c r="N91" s="32"/>
      <c r="O91" s="32"/>
      <c r="P91" s="21"/>
      <c r="Q91" s="39"/>
      <c r="S91" s="23">
        <v>43729</v>
      </c>
      <c r="T91" s="32">
        <v>3.7</v>
      </c>
      <c r="U91" s="32"/>
      <c r="V91" s="32"/>
      <c r="W91" s="32"/>
      <c r="X91" s="37"/>
      <c r="AA91" s="23">
        <v>43729</v>
      </c>
      <c r="AB91" s="32"/>
      <c r="AC91" s="40"/>
      <c r="AE91" s="42"/>
      <c r="AF91" s="32"/>
      <c r="AG91" s="32"/>
      <c r="AH91" s="21"/>
      <c r="AI91" s="39"/>
      <c r="AK91" s="23">
        <v>43729</v>
      </c>
      <c r="AL91" s="32"/>
      <c r="AM91" s="32"/>
      <c r="AN91" s="32"/>
      <c r="AO91" s="32"/>
      <c r="AP91" s="21"/>
      <c r="AQ91" s="21"/>
      <c r="AR91" s="39"/>
      <c r="AT91" s="23">
        <v>43729</v>
      </c>
      <c r="AU91" s="41"/>
      <c r="AV91" s="32"/>
      <c r="AW91" s="32"/>
      <c r="AX91" s="32"/>
      <c r="AY91" s="32"/>
      <c r="AZ91" s="21"/>
      <c r="BA91" s="21"/>
      <c r="BB91" s="39"/>
      <c r="BD91" s="26">
        <v>43729</v>
      </c>
      <c r="BE91" s="35"/>
      <c r="BF91" s="35"/>
      <c r="BG91" s="35"/>
      <c r="BH91" s="35"/>
      <c r="BI91" s="44"/>
      <c r="BJ91" s="45"/>
      <c r="BL91" s="26">
        <v>43729</v>
      </c>
      <c r="BM91" s="35"/>
      <c r="BN91" s="43"/>
      <c r="BO91" s="35"/>
      <c r="BP91" s="35"/>
      <c r="BR91" s="36"/>
      <c r="BT91" s="26">
        <v>43729</v>
      </c>
      <c r="BU91" s="35"/>
      <c r="BV91" s="35"/>
      <c r="BW91" s="35"/>
      <c r="BX91" s="35"/>
      <c r="BY91" s="35"/>
      <c r="BZ91" s="27"/>
      <c r="CB91" s="26">
        <v>43729</v>
      </c>
      <c r="CC91" s="35"/>
      <c r="CD91" s="35"/>
      <c r="CE91" s="35"/>
      <c r="CF91" s="35"/>
      <c r="CG91" s="27"/>
    </row>
    <row r="92" spans="2:85" x14ac:dyDescent="0.2">
      <c r="B92" s="23">
        <v>43730</v>
      </c>
      <c r="C92" s="32"/>
      <c r="D92" s="32"/>
      <c r="E92" s="40"/>
      <c r="F92" s="32"/>
      <c r="G92" s="32"/>
      <c r="H92" s="32"/>
      <c r="I92" s="37"/>
      <c r="K92" s="30">
        <v>43730</v>
      </c>
      <c r="L92" s="32"/>
      <c r="M92" s="32"/>
      <c r="N92" s="32"/>
      <c r="O92" s="32"/>
      <c r="P92" s="21"/>
      <c r="Q92" s="39"/>
      <c r="S92" s="23">
        <v>43730</v>
      </c>
      <c r="T92" s="32">
        <v>4.4000000000000004</v>
      </c>
      <c r="U92" s="32"/>
      <c r="V92" s="32"/>
      <c r="W92" s="32"/>
      <c r="X92" s="37"/>
      <c r="AA92" s="23">
        <v>43730</v>
      </c>
      <c r="AB92" s="32">
        <v>3164</v>
      </c>
      <c r="AC92" s="40"/>
      <c r="AE92" s="42"/>
      <c r="AF92" s="32"/>
      <c r="AG92" s="32"/>
      <c r="AH92" s="21"/>
      <c r="AI92" s="39"/>
      <c r="AK92" s="23">
        <v>43730</v>
      </c>
      <c r="AL92" s="32"/>
      <c r="AM92" s="32"/>
      <c r="AN92" s="32"/>
      <c r="AO92" s="32"/>
      <c r="AP92" s="21"/>
      <c r="AQ92" s="21"/>
      <c r="AR92" s="39"/>
      <c r="AT92" s="23">
        <v>43730</v>
      </c>
      <c r="AU92" s="41"/>
      <c r="AV92" s="32"/>
      <c r="AW92" s="32"/>
      <c r="AX92" s="32"/>
      <c r="AY92" s="32"/>
      <c r="AZ92" s="21"/>
      <c r="BA92" s="21"/>
      <c r="BB92" s="39"/>
      <c r="BD92" s="26">
        <v>43730</v>
      </c>
      <c r="BE92" s="35"/>
      <c r="BF92" s="35"/>
      <c r="BG92" s="35"/>
      <c r="BH92" s="35"/>
      <c r="BI92" s="44"/>
      <c r="BJ92" s="45"/>
      <c r="BL92" s="26">
        <v>43730</v>
      </c>
      <c r="BM92" s="35"/>
      <c r="BN92" s="43"/>
      <c r="BO92" s="35"/>
      <c r="BP92" s="35"/>
      <c r="BR92" s="36"/>
      <c r="BT92" s="26">
        <v>43730</v>
      </c>
      <c r="BU92" s="35"/>
      <c r="BV92" s="35"/>
      <c r="BW92" s="35"/>
      <c r="BX92" s="35"/>
      <c r="BY92" s="35"/>
      <c r="BZ92" s="27"/>
      <c r="CB92" s="26">
        <v>43730</v>
      </c>
      <c r="CC92" s="35"/>
      <c r="CD92" s="35"/>
      <c r="CE92" s="35"/>
      <c r="CF92" s="35"/>
      <c r="CG92" s="27"/>
    </row>
    <row r="93" spans="2:85" x14ac:dyDescent="0.2">
      <c r="B93" s="23">
        <v>43731</v>
      </c>
      <c r="C93" s="32"/>
      <c r="D93" s="32"/>
      <c r="E93" s="32">
        <v>4.7</v>
      </c>
      <c r="F93" s="32">
        <v>2.6</v>
      </c>
      <c r="G93" s="32">
        <v>244</v>
      </c>
      <c r="H93" s="32">
        <v>0.55000000000000004</v>
      </c>
      <c r="I93" s="37">
        <v>0.11</v>
      </c>
      <c r="K93" s="30">
        <v>43731</v>
      </c>
      <c r="L93" s="32"/>
      <c r="M93" s="32"/>
      <c r="N93" s="32"/>
      <c r="O93" s="32"/>
      <c r="P93" s="21"/>
      <c r="Q93" s="39"/>
      <c r="S93" s="23">
        <v>43731</v>
      </c>
      <c r="T93" s="32">
        <v>4</v>
      </c>
      <c r="U93" s="32">
        <v>4.0999999999999996</v>
      </c>
      <c r="V93" s="32">
        <v>3.55</v>
      </c>
      <c r="W93" s="32">
        <v>0.05</v>
      </c>
      <c r="X93" s="37">
        <v>0.05</v>
      </c>
      <c r="AA93" s="23">
        <v>43731</v>
      </c>
      <c r="AB93" s="32"/>
      <c r="AC93" s="40"/>
      <c r="AE93" s="42"/>
      <c r="AF93" s="32"/>
      <c r="AG93" s="32"/>
      <c r="AH93" s="21"/>
      <c r="AI93" s="39"/>
      <c r="AK93" s="23">
        <v>43731</v>
      </c>
      <c r="AL93" s="32"/>
      <c r="AM93" s="32"/>
      <c r="AN93" s="32"/>
      <c r="AO93" s="32"/>
      <c r="AP93" s="21"/>
      <c r="AQ93" s="21"/>
      <c r="AR93" s="39"/>
      <c r="AT93" s="23">
        <v>43731</v>
      </c>
      <c r="AU93" s="41"/>
      <c r="AV93" s="32"/>
      <c r="AW93" s="32"/>
      <c r="AX93" s="32"/>
      <c r="AY93" s="32"/>
      <c r="AZ93" s="21"/>
      <c r="BA93" s="21"/>
      <c r="BB93" s="39"/>
      <c r="BD93" s="26">
        <v>43731</v>
      </c>
      <c r="BE93" s="35"/>
      <c r="BF93" s="35"/>
      <c r="BG93" s="35"/>
      <c r="BH93" s="35"/>
      <c r="BI93" s="44"/>
      <c r="BJ93" s="45"/>
      <c r="BL93" s="26">
        <v>43731</v>
      </c>
      <c r="BM93" s="35"/>
      <c r="BN93" s="43"/>
      <c r="BO93" s="35"/>
      <c r="BP93" s="35"/>
      <c r="BR93" s="36"/>
      <c r="BT93" s="26">
        <v>43731</v>
      </c>
      <c r="BU93" s="35"/>
      <c r="BV93" s="35"/>
      <c r="BW93" s="35"/>
      <c r="BX93" s="35"/>
      <c r="BY93" s="35"/>
      <c r="BZ93" s="27"/>
      <c r="CB93" s="26">
        <v>43731</v>
      </c>
      <c r="CC93" s="35"/>
      <c r="CD93" s="35"/>
      <c r="CE93" s="35"/>
      <c r="CF93" s="35"/>
      <c r="CG93" s="27"/>
    </row>
    <row r="94" spans="2:85" x14ac:dyDescent="0.2">
      <c r="B94" s="23">
        <v>43732</v>
      </c>
      <c r="C94" s="32">
        <v>257.10000000000002</v>
      </c>
      <c r="D94" s="32">
        <v>229</v>
      </c>
      <c r="E94" s="32">
        <v>4.4000000000000004</v>
      </c>
      <c r="F94" s="32">
        <v>3.3</v>
      </c>
      <c r="G94" s="32">
        <v>252</v>
      </c>
      <c r="H94" s="32">
        <v>0.98</v>
      </c>
      <c r="I94" s="37">
        <v>0.13</v>
      </c>
      <c r="K94" s="30">
        <v>43732</v>
      </c>
      <c r="L94" s="32">
        <v>102.9</v>
      </c>
      <c r="M94" s="32">
        <v>94</v>
      </c>
      <c r="N94" s="32"/>
      <c r="O94" s="32"/>
      <c r="P94" s="21"/>
      <c r="Q94" s="39"/>
      <c r="S94" s="23">
        <v>43732</v>
      </c>
      <c r="T94" s="32">
        <v>3.4</v>
      </c>
      <c r="U94" s="32">
        <v>4.4000000000000004</v>
      </c>
      <c r="V94" s="32">
        <v>3.6</v>
      </c>
      <c r="W94" s="32">
        <v>7.0000000000000007E-2</v>
      </c>
      <c r="X94" s="37">
        <v>0.05</v>
      </c>
      <c r="AA94" s="23">
        <v>43732</v>
      </c>
      <c r="AB94" s="32">
        <v>2912</v>
      </c>
      <c r="AC94" s="32">
        <v>2380</v>
      </c>
      <c r="AE94" s="42"/>
      <c r="AF94" s="32"/>
      <c r="AG94" s="32"/>
      <c r="AH94" s="21"/>
      <c r="AI94" s="39"/>
      <c r="AK94" s="23">
        <v>43732</v>
      </c>
      <c r="AL94" s="32"/>
      <c r="AM94" s="32"/>
      <c r="AN94" s="32"/>
      <c r="AO94" s="32"/>
      <c r="AP94" s="21"/>
      <c r="AQ94" s="21"/>
      <c r="AR94" s="39"/>
      <c r="AT94" s="23">
        <v>43732</v>
      </c>
      <c r="AU94" s="41"/>
      <c r="AV94" s="32"/>
      <c r="AW94" s="32"/>
      <c r="AX94" s="32"/>
      <c r="AY94" s="32"/>
      <c r="AZ94" s="21"/>
      <c r="BA94" s="21"/>
      <c r="BB94" s="39"/>
      <c r="BD94" s="26">
        <v>43732</v>
      </c>
      <c r="BE94" s="35"/>
      <c r="BF94" s="35"/>
      <c r="BG94" s="35"/>
      <c r="BH94" s="35"/>
      <c r="BI94" s="44"/>
      <c r="BJ94" s="45"/>
      <c r="BL94" s="26">
        <v>43732</v>
      </c>
      <c r="BM94" s="35">
        <v>564.70000000000005</v>
      </c>
      <c r="BN94" s="35">
        <v>482</v>
      </c>
      <c r="BO94" s="35"/>
      <c r="BP94" s="35"/>
      <c r="BR94" s="36"/>
      <c r="BT94" s="26">
        <v>43732</v>
      </c>
      <c r="BU94" s="35">
        <v>82</v>
      </c>
      <c r="BV94" s="35">
        <v>54</v>
      </c>
      <c r="BW94" s="35">
        <v>6.75</v>
      </c>
      <c r="BX94" s="35">
        <v>5.4</v>
      </c>
      <c r="BY94" s="35">
        <v>1.35</v>
      </c>
      <c r="BZ94" s="27">
        <v>0.46</v>
      </c>
      <c r="CB94" s="26">
        <v>43732</v>
      </c>
      <c r="CC94" s="35"/>
      <c r="CD94" s="35">
        <v>60</v>
      </c>
      <c r="CE94" s="35">
        <v>45</v>
      </c>
      <c r="CF94" s="35">
        <v>2.4700000000000002</v>
      </c>
      <c r="CG94" s="27">
        <v>0.24</v>
      </c>
    </row>
    <row r="95" spans="2:85" x14ac:dyDescent="0.2">
      <c r="B95" s="23">
        <v>43733</v>
      </c>
      <c r="C95" s="32"/>
      <c r="D95" s="32"/>
      <c r="E95" s="32">
        <v>6.25</v>
      </c>
      <c r="F95" s="32">
        <v>3.1</v>
      </c>
      <c r="G95" s="32">
        <v>269</v>
      </c>
      <c r="H95" s="32">
        <v>0.69</v>
      </c>
      <c r="I95" s="37">
        <v>0.15</v>
      </c>
      <c r="K95" s="30">
        <v>43733</v>
      </c>
      <c r="L95" s="32"/>
      <c r="M95" s="32"/>
      <c r="N95" s="32"/>
      <c r="O95" s="32"/>
      <c r="P95" s="21"/>
      <c r="Q95" s="39"/>
      <c r="S95" s="23">
        <v>43733</v>
      </c>
      <c r="T95" s="32">
        <v>3.4</v>
      </c>
      <c r="U95" s="32">
        <v>3.75</v>
      </c>
      <c r="V95" s="32">
        <v>3.47</v>
      </c>
      <c r="W95" s="32">
        <v>7.0000000000000007E-2</v>
      </c>
      <c r="X95" s="37">
        <v>0.05</v>
      </c>
      <c r="AA95" s="23">
        <v>43733</v>
      </c>
      <c r="AB95" s="32"/>
      <c r="AC95" s="32"/>
      <c r="AE95" s="42"/>
      <c r="AF95" s="32"/>
      <c r="AG95" s="32"/>
      <c r="AH95" s="21"/>
      <c r="AI95" s="39"/>
      <c r="AK95" s="23">
        <v>43733</v>
      </c>
      <c r="AL95" s="32"/>
      <c r="AM95" s="32"/>
      <c r="AN95" s="32"/>
      <c r="AO95" s="32"/>
      <c r="AP95" s="21"/>
      <c r="AQ95" s="21"/>
      <c r="AR95" s="39"/>
      <c r="AT95" s="23">
        <v>43733</v>
      </c>
      <c r="AU95" s="41"/>
      <c r="AV95" s="32"/>
      <c r="AW95" s="32"/>
      <c r="AX95" s="32"/>
      <c r="AY95" s="32"/>
      <c r="AZ95" s="21"/>
      <c r="BA95" s="21"/>
      <c r="BB95" s="39"/>
      <c r="BD95" s="26">
        <v>43733</v>
      </c>
      <c r="BE95" s="35"/>
      <c r="BF95" s="35"/>
      <c r="BG95" s="35"/>
      <c r="BH95" s="35"/>
      <c r="BI95" s="44"/>
      <c r="BJ95" s="45"/>
      <c r="BL95" s="26">
        <v>43733</v>
      </c>
      <c r="BM95" s="35"/>
      <c r="BN95" s="35"/>
      <c r="BO95" s="35"/>
      <c r="BP95" s="35"/>
      <c r="BR95" s="36"/>
      <c r="BT95" s="26">
        <v>43733</v>
      </c>
      <c r="BU95" s="35"/>
      <c r="BV95" s="35"/>
      <c r="BW95" s="35"/>
      <c r="BX95" s="35"/>
      <c r="BY95" s="35"/>
      <c r="BZ95" s="27"/>
      <c r="CB95" s="26">
        <v>43733</v>
      </c>
      <c r="CC95" s="35"/>
      <c r="CD95" s="35"/>
      <c r="CE95" s="35"/>
      <c r="CF95" s="35"/>
      <c r="CG95" s="27"/>
    </row>
    <row r="96" spans="2:85" x14ac:dyDescent="0.2">
      <c r="B96" s="23">
        <v>43734</v>
      </c>
      <c r="C96" s="32">
        <v>261.5</v>
      </c>
      <c r="D96" s="32">
        <v>235</v>
      </c>
      <c r="E96" s="32">
        <v>6.5</v>
      </c>
      <c r="F96" s="32">
        <v>3.2</v>
      </c>
      <c r="G96" s="32">
        <v>261</v>
      </c>
      <c r="H96" s="32">
        <v>0.47</v>
      </c>
      <c r="I96" s="37">
        <v>0.11</v>
      </c>
      <c r="K96" s="30">
        <v>43734</v>
      </c>
      <c r="L96" s="32">
        <v>70.3</v>
      </c>
      <c r="M96" s="32">
        <v>65</v>
      </c>
      <c r="N96" s="32"/>
      <c r="O96" s="32"/>
      <c r="P96" s="21"/>
      <c r="Q96" s="39"/>
      <c r="S96" s="23">
        <v>43734</v>
      </c>
      <c r="T96" s="32">
        <v>4.4000000000000004</v>
      </c>
      <c r="U96" s="32">
        <v>3.7</v>
      </c>
      <c r="V96" s="32">
        <v>3.36</v>
      </c>
      <c r="W96" s="32">
        <v>0.05</v>
      </c>
      <c r="X96" s="37">
        <v>0.05</v>
      </c>
      <c r="AA96" s="23">
        <v>43734</v>
      </c>
      <c r="AB96" s="32"/>
      <c r="AC96" s="32"/>
      <c r="AE96" s="42"/>
      <c r="AF96" s="32"/>
      <c r="AG96" s="32"/>
      <c r="AH96" s="21"/>
      <c r="AI96" s="39"/>
      <c r="AK96" s="23">
        <v>43734</v>
      </c>
      <c r="AL96" s="32"/>
      <c r="AM96" s="32"/>
      <c r="AN96" s="32"/>
      <c r="AO96" s="32"/>
      <c r="AP96" s="21"/>
      <c r="AQ96" s="21"/>
      <c r="AR96" s="39"/>
      <c r="AT96" s="23">
        <v>43734</v>
      </c>
      <c r="AU96" s="41"/>
      <c r="AV96" s="32"/>
      <c r="AW96" s="32"/>
      <c r="AX96" s="32"/>
      <c r="AY96" s="32"/>
      <c r="AZ96" s="21"/>
      <c r="BA96" s="21"/>
      <c r="BB96" s="39"/>
      <c r="BD96" s="26">
        <v>43734</v>
      </c>
      <c r="BE96" s="35"/>
      <c r="BF96" s="35"/>
      <c r="BG96" s="35"/>
      <c r="BH96" s="35"/>
      <c r="BI96" s="44"/>
      <c r="BJ96" s="45"/>
      <c r="BL96" s="26">
        <v>43734</v>
      </c>
      <c r="BM96" s="35"/>
      <c r="BN96" s="35"/>
      <c r="BO96" s="35"/>
      <c r="BP96" s="35"/>
      <c r="BR96" s="36"/>
      <c r="BT96" s="26">
        <v>43734</v>
      </c>
      <c r="BU96" s="35"/>
      <c r="BV96" s="35"/>
      <c r="BW96" s="35"/>
      <c r="BX96" s="35"/>
      <c r="BY96" s="35"/>
      <c r="BZ96" s="27"/>
      <c r="CB96" s="26">
        <v>43734</v>
      </c>
      <c r="CC96" s="35"/>
      <c r="CD96" s="35"/>
      <c r="CE96" s="35"/>
      <c r="CF96" s="35"/>
      <c r="CG96" s="27"/>
    </row>
    <row r="97" spans="2:85" x14ac:dyDescent="0.2">
      <c r="B97" s="23">
        <v>43735</v>
      </c>
      <c r="C97" s="32"/>
      <c r="D97" s="32"/>
      <c r="E97" s="32"/>
      <c r="F97" s="32"/>
      <c r="G97" s="32"/>
      <c r="H97" s="32"/>
      <c r="I97" s="37"/>
      <c r="K97" s="30">
        <v>43735</v>
      </c>
      <c r="L97" s="32"/>
      <c r="M97" s="32"/>
      <c r="N97" s="32"/>
      <c r="O97" s="32"/>
      <c r="P97" s="21"/>
      <c r="Q97" s="39"/>
      <c r="S97" s="23">
        <v>43735</v>
      </c>
      <c r="T97" s="32">
        <v>3</v>
      </c>
      <c r="U97" s="32"/>
      <c r="V97" s="32"/>
      <c r="W97" s="32"/>
      <c r="X97" s="37"/>
      <c r="AA97" s="23">
        <v>43735</v>
      </c>
      <c r="AB97" s="32"/>
      <c r="AC97" s="32"/>
      <c r="AE97" s="42"/>
      <c r="AF97" s="32"/>
      <c r="AG97" s="32"/>
      <c r="AH97" s="21"/>
      <c r="AI97" s="39"/>
      <c r="AK97" s="23">
        <v>43735</v>
      </c>
      <c r="AL97" s="32"/>
      <c r="AM97" s="32"/>
      <c r="AN97" s="32"/>
      <c r="AO97" s="32"/>
      <c r="AP97" s="21"/>
      <c r="AQ97" s="21"/>
      <c r="AR97" s="39"/>
      <c r="AT97" s="23">
        <v>43735</v>
      </c>
      <c r="AU97" s="41"/>
      <c r="AV97" s="32"/>
      <c r="AW97" s="32"/>
      <c r="AX97" s="32"/>
      <c r="AY97" s="32"/>
      <c r="AZ97" s="21"/>
      <c r="BA97" s="21"/>
      <c r="BB97" s="39"/>
      <c r="BD97" s="26">
        <v>43735</v>
      </c>
      <c r="BE97" s="35"/>
      <c r="BF97" s="35"/>
      <c r="BG97" s="35"/>
      <c r="BH97" s="35"/>
      <c r="BI97" s="44"/>
      <c r="BJ97" s="45"/>
      <c r="BL97" s="26">
        <v>43735</v>
      </c>
      <c r="BM97" s="35"/>
      <c r="BN97" s="35"/>
      <c r="BO97" s="35"/>
      <c r="BP97" s="35"/>
      <c r="BR97" s="36"/>
      <c r="BT97" s="26">
        <v>43735</v>
      </c>
      <c r="BU97" s="35"/>
      <c r="BV97" s="35"/>
      <c r="BW97" s="35"/>
      <c r="BX97" s="35"/>
      <c r="BY97" s="35"/>
      <c r="BZ97" s="27"/>
      <c r="CB97" s="26">
        <v>43735</v>
      </c>
      <c r="CC97" s="35"/>
      <c r="CD97" s="35"/>
      <c r="CE97" s="35"/>
      <c r="CF97" s="35"/>
      <c r="CG97" s="27"/>
    </row>
    <row r="98" spans="2:85" x14ac:dyDescent="0.2">
      <c r="B98" s="23">
        <v>43736</v>
      </c>
      <c r="C98" s="32"/>
      <c r="D98" s="32"/>
      <c r="E98" s="32"/>
      <c r="F98" s="32"/>
      <c r="G98" s="32"/>
      <c r="H98" s="32"/>
      <c r="I98" s="37"/>
      <c r="K98" s="30">
        <v>43736</v>
      </c>
      <c r="L98" s="32"/>
      <c r="M98" s="32"/>
      <c r="N98" s="32"/>
      <c r="O98" s="32"/>
      <c r="P98" s="21"/>
      <c r="Q98" s="39"/>
      <c r="S98" s="23">
        <v>43736</v>
      </c>
      <c r="T98" s="32">
        <v>3.1</v>
      </c>
      <c r="U98" s="32"/>
      <c r="V98" s="32"/>
      <c r="W98" s="32"/>
      <c r="X98" s="37"/>
      <c r="AA98" s="23">
        <v>43736</v>
      </c>
      <c r="AB98" s="32"/>
      <c r="AC98" s="32"/>
      <c r="AE98" s="42"/>
      <c r="AF98" s="32"/>
      <c r="AG98" s="32"/>
      <c r="AH98" s="21"/>
      <c r="AI98" s="39"/>
      <c r="AK98" s="23">
        <v>43736</v>
      </c>
      <c r="AL98" s="32"/>
      <c r="AM98" s="32"/>
      <c r="AN98" s="32"/>
      <c r="AO98" s="32"/>
      <c r="AP98" s="21"/>
      <c r="AQ98" s="21"/>
      <c r="AR98" s="39"/>
      <c r="AT98" s="23">
        <v>43736</v>
      </c>
      <c r="AU98" s="41"/>
      <c r="AV98" s="32"/>
      <c r="AW98" s="32"/>
      <c r="AX98" s="32"/>
      <c r="AY98" s="32"/>
      <c r="AZ98" s="21"/>
      <c r="BA98" s="21"/>
      <c r="BB98" s="39"/>
      <c r="BD98" s="26">
        <v>43736</v>
      </c>
      <c r="BE98" s="35"/>
      <c r="BF98" s="35"/>
      <c r="BG98" s="35"/>
      <c r="BH98" s="35"/>
      <c r="BI98" s="44"/>
      <c r="BJ98" s="45"/>
      <c r="BL98" s="26">
        <v>43736</v>
      </c>
      <c r="BM98" s="35"/>
      <c r="BN98" s="35"/>
      <c r="BO98" s="35"/>
      <c r="BP98" s="35"/>
      <c r="BR98" s="36"/>
      <c r="BT98" s="26">
        <v>43736</v>
      </c>
      <c r="BU98" s="35"/>
      <c r="BV98" s="35"/>
      <c r="BW98" s="35"/>
      <c r="BX98" s="35"/>
      <c r="BY98" s="35"/>
      <c r="BZ98" s="27"/>
      <c r="CB98" s="26">
        <v>43736</v>
      </c>
      <c r="CC98" s="35"/>
      <c r="CD98" s="35"/>
      <c r="CE98" s="35"/>
      <c r="CF98" s="35"/>
      <c r="CG98" s="27"/>
    </row>
    <row r="99" spans="2:85" x14ac:dyDescent="0.2">
      <c r="B99" s="23">
        <v>43737</v>
      </c>
      <c r="C99" s="32"/>
      <c r="D99" s="32"/>
      <c r="E99" s="32"/>
      <c r="F99" s="32"/>
      <c r="G99" s="32"/>
      <c r="H99" s="32"/>
      <c r="I99" s="37"/>
      <c r="K99" s="30">
        <v>43737</v>
      </c>
      <c r="L99" s="32"/>
      <c r="M99" s="32"/>
      <c r="N99" s="32"/>
      <c r="O99" s="32"/>
      <c r="P99" s="21"/>
      <c r="Q99" s="39"/>
      <c r="S99" s="23">
        <v>43737</v>
      </c>
      <c r="T99" s="32">
        <v>3.2</v>
      </c>
      <c r="U99" s="32"/>
      <c r="V99" s="32"/>
      <c r="W99" s="32"/>
      <c r="X99" s="37"/>
      <c r="AA99" s="23">
        <v>43737</v>
      </c>
      <c r="AB99" s="32">
        <v>2152</v>
      </c>
      <c r="AC99" s="32"/>
      <c r="AE99" s="42"/>
      <c r="AF99" s="32"/>
      <c r="AG99" s="32"/>
      <c r="AH99" s="21"/>
      <c r="AI99" s="39"/>
      <c r="AK99" s="23">
        <v>43737</v>
      </c>
      <c r="AL99" s="32"/>
      <c r="AM99" s="32"/>
      <c r="AN99" s="32"/>
      <c r="AO99" s="32"/>
      <c r="AP99" s="21"/>
      <c r="AQ99" s="21"/>
      <c r="AR99" s="39"/>
      <c r="AT99" s="23">
        <v>43737</v>
      </c>
      <c r="AU99" s="41"/>
      <c r="AV99" s="32"/>
      <c r="AW99" s="32"/>
      <c r="AX99" s="32"/>
      <c r="AY99" s="32"/>
      <c r="AZ99" s="21"/>
      <c r="BA99" s="21"/>
      <c r="BB99" s="39"/>
      <c r="BD99" s="26">
        <v>43737</v>
      </c>
      <c r="BE99" s="35"/>
      <c r="BF99" s="35"/>
      <c r="BG99" s="35"/>
      <c r="BH99" s="35"/>
      <c r="BI99" s="44"/>
      <c r="BJ99" s="45"/>
      <c r="BL99" s="26">
        <v>43737</v>
      </c>
      <c r="BM99" s="35"/>
      <c r="BN99" s="35"/>
      <c r="BO99" s="35"/>
      <c r="BP99" s="35"/>
      <c r="BR99" s="36"/>
      <c r="BT99" s="26">
        <v>43737</v>
      </c>
      <c r="BU99" s="35"/>
      <c r="BV99" s="35"/>
      <c r="BW99" s="35"/>
      <c r="BX99" s="35"/>
      <c r="BY99" s="35"/>
      <c r="BZ99" s="27"/>
      <c r="CB99" s="26">
        <v>43737</v>
      </c>
      <c r="CC99" s="35"/>
      <c r="CD99" s="35"/>
      <c r="CE99" s="35"/>
      <c r="CF99" s="35"/>
      <c r="CG99" s="27"/>
    </row>
    <row r="100" spans="2:85" x14ac:dyDescent="0.2">
      <c r="B100" s="23">
        <v>43738</v>
      </c>
      <c r="C100" s="32"/>
      <c r="D100" s="32"/>
      <c r="E100" s="32">
        <v>7.93</v>
      </c>
      <c r="F100" s="32">
        <v>3.36</v>
      </c>
      <c r="G100" s="32">
        <v>241</v>
      </c>
      <c r="H100" s="32">
        <v>0.32</v>
      </c>
      <c r="I100" s="37">
        <v>0.09</v>
      </c>
      <c r="K100" s="30">
        <v>43738</v>
      </c>
      <c r="L100" s="32"/>
      <c r="M100" s="32"/>
      <c r="N100" s="32"/>
      <c r="O100" s="32"/>
      <c r="P100" s="21"/>
      <c r="Q100" s="39"/>
      <c r="S100" s="23">
        <v>43738</v>
      </c>
      <c r="T100" s="32">
        <v>2.9</v>
      </c>
      <c r="U100" s="32">
        <v>4.79</v>
      </c>
      <c r="V100" s="32">
        <v>3.8</v>
      </c>
      <c r="W100" s="32">
        <v>0.06</v>
      </c>
      <c r="X100" s="37">
        <v>0.05</v>
      </c>
      <c r="AA100" s="23">
        <v>43738</v>
      </c>
      <c r="AB100" s="32"/>
      <c r="AC100" s="32"/>
      <c r="AE100" s="42"/>
      <c r="AF100" s="32"/>
      <c r="AG100" s="32"/>
      <c r="AH100" s="21"/>
      <c r="AI100" s="39"/>
      <c r="AK100" s="23">
        <v>43738</v>
      </c>
      <c r="AL100" s="32"/>
      <c r="AM100" s="32"/>
      <c r="AN100" s="32"/>
      <c r="AO100" s="32"/>
      <c r="AP100" s="21"/>
      <c r="AQ100" s="21"/>
      <c r="AR100" s="39"/>
      <c r="AT100" s="23">
        <v>43738</v>
      </c>
      <c r="AU100" s="41"/>
      <c r="AV100" s="32"/>
      <c r="AW100" s="32"/>
      <c r="AX100" s="32"/>
      <c r="AY100" s="32"/>
      <c r="AZ100" s="21"/>
      <c r="BA100" s="21"/>
      <c r="BB100" s="39"/>
      <c r="BD100" s="26">
        <v>43738</v>
      </c>
      <c r="BE100" s="35"/>
      <c r="BF100" s="35"/>
      <c r="BG100" s="35"/>
      <c r="BH100" s="35"/>
      <c r="BI100" s="44"/>
      <c r="BJ100" s="45"/>
      <c r="BL100" s="26">
        <v>43738</v>
      </c>
      <c r="BM100" s="35"/>
      <c r="BN100" s="35"/>
      <c r="BO100" s="35"/>
      <c r="BP100" s="35"/>
      <c r="BR100" s="36"/>
      <c r="BT100" s="26">
        <v>43738</v>
      </c>
      <c r="BU100" s="35"/>
      <c r="BV100" s="35"/>
      <c r="BW100" s="35"/>
      <c r="BX100" s="35"/>
      <c r="BY100" s="35"/>
      <c r="BZ100" s="27"/>
      <c r="CB100" s="26">
        <v>43738</v>
      </c>
      <c r="CC100" s="35"/>
      <c r="CD100" s="35"/>
      <c r="CE100" s="35"/>
      <c r="CF100" s="35"/>
      <c r="CG100" s="27"/>
    </row>
    <row r="101" spans="2:85" x14ac:dyDescent="0.2">
      <c r="B101" s="23">
        <v>43739</v>
      </c>
      <c r="C101" s="32">
        <v>236.4</v>
      </c>
      <c r="D101" s="32">
        <v>200</v>
      </c>
      <c r="E101" s="32">
        <v>8.34</v>
      </c>
      <c r="F101" s="32">
        <v>2.97</v>
      </c>
      <c r="G101" s="32">
        <v>253</v>
      </c>
      <c r="H101" s="32">
        <v>1.18</v>
      </c>
      <c r="I101" s="37">
        <v>0.17</v>
      </c>
      <c r="K101" s="30">
        <v>43739</v>
      </c>
      <c r="L101" s="32">
        <v>83.3</v>
      </c>
      <c r="M101" s="32">
        <v>77</v>
      </c>
      <c r="N101" s="32">
        <v>7.72</v>
      </c>
      <c r="O101" s="32">
        <v>3.85</v>
      </c>
      <c r="P101" s="40"/>
      <c r="Q101" s="46"/>
      <c r="S101" s="23">
        <v>43739</v>
      </c>
      <c r="T101" s="32">
        <v>2.9</v>
      </c>
      <c r="U101" s="32">
        <v>4.6900000000000004</v>
      </c>
      <c r="V101" s="32">
        <v>3.66</v>
      </c>
      <c r="W101" s="32">
        <v>0.05</v>
      </c>
      <c r="X101" s="37">
        <v>0.05</v>
      </c>
      <c r="AA101" s="23">
        <v>43739</v>
      </c>
      <c r="AB101" s="32">
        <v>2000</v>
      </c>
      <c r="AC101" s="32">
        <v>1673</v>
      </c>
      <c r="AE101" s="42"/>
      <c r="AF101" s="32"/>
      <c r="AG101" s="32"/>
      <c r="AH101" s="21"/>
      <c r="AI101" s="39"/>
      <c r="AK101" s="23">
        <v>43739</v>
      </c>
      <c r="AL101" s="32"/>
      <c r="AM101" s="32"/>
      <c r="AN101" s="32"/>
      <c r="AO101" s="32"/>
      <c r="AP101" s="21"/>
      <c r="AQ101" s="21"/>
      <c r="AR101" s="39"/>
      <c r="AT101" s="23">
        <v>43739</v>
      </c>
      <c r="AU101" s="41"/>
      <c r="AV101" s="32"/>
      <c r="AW101" s="32"/>
      <c r="AX101" s="32"/>
      <c r="AY101" s="32"/>
      <c r="AZ101" s="21"/>
      <c r="BA101" s="21"/>
      <c r="BB101" s="39"/>
      <c r="BD101" s="26">
        <v>43739</v>
      </c>
      <c r="BE101" s="35"/>
      <c r="BF101" s="35"/>
      <c r="BG101" s="35"/>
      <c r="BH101" s="35"/>
      <c r="BI101" s="44"/>
      <c r="BJ101" s="45"/>
      <c r="BL101" s="26">
        <v>43739</v>
      </c>
      <c r="BM101" s="35">
        <v>184.2</v>
      </c>
      <c r="BN101" s="35">
        <v>147</v>
      </c>
      <c r="BO101" s="35"/>
      <c r="BP101" s="35"/>
      <c r="BR101" s="36"/>
      <c r="BT101" s="26">
        <v>43739</v>
      </c>
      <c r="BU101" s="35">
        <v>9.3000000000000007</v>
      </c>
      <c r="BV101" s="35">
        <v>8</v>
      </c>
      <c r="BW101" s="35">
        <v>5.56</v>
      </c>
      <c r="BX101" s="35">
        <v>4.53</v>
      </c>
      <c r="BY101" s="35">
        <v>0.16</v>
      </c>
      <c r="BZ101" s="27">
        <v>0.05</v>
      </c>
      <c r="CB101" s="26">
        <v>43739</v>
      </c>
      <c r="CC101" s="35">
        <v>125.6</v>
      </c>
      <c r="CD101" s="35">
        <v>56.65</v>
      </c>
      <c r="CE101" s="35">
        <v>38.020000000000003</v>
      </c>
      <c r="CF101" s="35">
        <v>3.18</v>
      </c>
      <c r="CG101" s="27">
        <v>0.44</v>
      </c>
    </row>
    <row r="102" spans="2:85" x14ac:dyDescent="0.2">
      <c r="B102" s="23">
        <v>43740</v>
      </c>
      <c r="C102" s="32"/>
      <c r="D102" s="32"/>
      <c r="E102" s="32">
        <v>6.27</v>
      </c>
      <c r="F102" s="32">
        <v>3.38</v>
      </c>
      <c r="G102" s="32">
        <v>250</v>
      </c>
      <c r="H102" s="32">
        <v>0.71</v>
      </c>
      <c r="I102" s="37">
        <v>0.15</v>
      </c>
      <c r="K102" s="30">
        <v>43740</v>
      </c>
      <c r="L102" s="32"/>
      <c r="M102" s="32"/>
      <c r="N102" s="32"/>
      <c r="O102" s="32"/>
      <c r="P102" s="40"/>
      <c r="Q102" s="46"/>
      <c r="S102" s="23">
        <v>43740</v>
      </c>
      <c r="T102" s="32">
        <v>2.1</v>
      </c>
      <c r="U102" s="32">
        <v>3.23</v>
      </c>
      <c r="V102" s="32">
        <v>3.23</v>
      </c>
      <c r="W102" s="32">
        <v>0.1</v>
      </c>
      <c r="X102" s="37">
        <v>0.05</v>
      </c>
      <c r="AA102" s="23">
        <v>43740</v>
      </c>
      <c r="AB102" s="32"/>
      <c r="AC102" s="32"/>
      <c r="AE102" s="42"/>
      <c r="AF102" s="32"/>
      <c r="AG102" s="32"/>
      <c r="AH102" s="21"/>
      <c r="AI102" s="39"/>
      <c r="AK102" s="23">
        <v>43740</v>
      </c>
      <c r="AL102" s="32"/>
      <c r="AM102" s="32"/>
      <c r="AN102" s="32"/>
      <c r="AO102" s="32"/>
      <c r="AP102" s="21"/>
      <c r="AQ102" s="21"/>
      <c r="AR102" s="39"/>
      <c r="AT102" s="23">
        <v>43740</v>
      </c>
      <c r="AU102" s="41"/>
      <c r="AV102" s="32"/>
      <c r="AW102" s="32"/>
      <c r="AX102" s="32"/>
      <c r="AY102" s="32"/>
      <c r="AZ102" s="21"/>
      <c r="BA102" s="21"/>
      <c r="BB102" s="39"/>
      <c r="BD102" s="26">
        <v>43740</v>
      </c>
      <c r="BE102" s="35"/>
      <c r="BF102" s="35"/>
      <c r="BG102" s="35"/>
      <c r="BH102" s="35"/>
      <c r="BI102" s="44"/>
      <c r="BJ102" s="45"/>
      <c r="BL102" s="26">
        <v>43740</v>
      </c>
      <c r="BM102" s="35"/>
      <c r="BN102" s="35"/>
      <c r="BO102" s="35"/>
      <c r="BP102" s="35"/>
      <c r="BR102" s="36"/>
      <c r="BT102" s="26">
        <v>43740</v>
      </c>
      <c r="BU102" s="35"/>
      <c r="BV102" s="44"/>
      <c r="BW102" s="35"/>
      <c r="BX102" s="35"/>
      <c r="BY102" s="44"/>
      <c r="BZ102" s="45"/>
      <c r="CB102" s="26">
        <v>43740</v>
      </c>
      <c r="CC102" s="35"/>
      <c r="CD102" s="35"/>
      <c r="CE102" s="35"/>
      <c r="CF102" s="35"/>
      <c r="CG102" s="27"/>
    </row>
    <row r="103" spans="2:85" x14ac:dyDescent="0.2">
      <c r="B103" s="23">
        <v>43741</v>
      </c>
      <c r="C103" s="32">
        <v>295.2</v>
      </c>
      <c r="D103" s="32">
        <v>267</v>
      </c>
      <c r="E103" s="32">
        <v>6.37</v>
      </c>
      <c r="F103" s="32">
        <v>2.98</v>
      </c>
      <c r="G103" s="32">
        <v>247</v>
      </c>
      <c r="H103" s="32">
        <v>0.88</v>
      </c>
      <c r="I103" s="37">
        <v>0.14000000000000001</v>
      </c>
      <c r="K103" s="30">
        <v>43741</v>
      </c>
      <c r="L103" s="32">
        <v>78.3</v>
      </c>
      <c r="M103" s="32">
        <v>74</v>
      </c>
      <c r="N103" s="32">
        <v>5</v>
      </c>
      <c r="O103" s="32">
        <v>3.43</v>
      </c>
      <c r="Q103" s="36"/>
      <c r="S103" s="23">
        <v>43741</v>
      </c>
      <c r="T103" s="32">
        <v>2.4</v>
      </c>
      <c r="U103" s="32">
        <v>2.89</v>
      </c>
      <c r="V103" s="32">
        <v>2.93</v>
      </c>
      <c r="W103" s="32">
        <v>0.09</v>
      </c>
      <c r="X103" s="37">
        <v>0.05</v>
      </c>
      <c r="AA103" s="23">
        <v>43741</v>
      </c>
      <c r="AB103" s="32"/>
      <c r="AC103" s="32"/>
      <c r="AE103" s="42"/>
      <c r="AF103" s="32"/>
      <c r="AG103" s="32"/>
      <c r="AH103" s="21"/>
      <c r="AI103" s="39"/>
      <c r="AK103" s="23">
        <v>43741</v>
      </c>
      <c r="AL103" s="32"/>
      <c r="AM103" s="32"/>
      <c r="AN103" s="32"/>
      <c r="AO103" s="32"/>
      <c r="AP103" s="21"/>
      <c r="AQ103" s="21"/>
      <c r="AR103" s="39"/>
      <c r="AT103" s="23">
        <v>43741</v>
      </c>
      <c r="AU103" s="41"/>
      <c r="AV103" s="32"/>
      <c r="AW103" s="32"/>
      <c r="AX103" s="32"/>
      <c r="AY103" s="32"/>
      <c r="AZ103" s="21"/>
      <c r="BA103" s="21"/>
      <c r="BB103" s="39"/>
      <c r="BD103" s="26">
        <v>43741</v>
      </c>
      <c r="BE103" s="35"/>
      <c r="BF103" s="35"/>
      <c r="BG103" s="35"/>
      <c r="BH103" s="35"/>
      <c r="BI103" s="44"/>
      <c r="BJ103" s="45"/>
      <c r="BL103" s="26">
        <v>43741</v>
      </c>
      <c r="BM103" s="35"/>
      <c r="BN103" s="35"/>
      <c r="BO103" s="35"/>
      <c r="BP103" s="35"/>
      <c r="BR103" s="36"/>
      <c r="BT103" s="26">
        <v>43741</v>
      </c>
      <c r="BU103" s="35"/>
      <c r="BV103" s="44"/>
      <c r="BW103" s="35"/>
      <c r="BX103" s="35"/>
      <c r="BY103" s="44"/>
      <c r="BZ103" s="45"/>
      <c r="CB103" s="26">
        <v>43741</v>
      </c>
      <c r="CC103" s="35"/>
      <c r="CD103" s="35"/>
      <c r="CE103" s="35"/>
      <c r="CF103" s="35"/>
      <c r="CG103" s="27"/>
    </row>
    <row r="104" spans="2:85" x14ac:dyDescent="0.2">
      <c r="B104" s="23">
        <v>43742</v>
      </c>
      <c r="C104" s="32"/>
      <c r="D104" s="32"/>
      <c r="E104" s="32"/>
      <c r="F104" s="32"/>
      <c r="G104" s="32"/>
      <c r="H104" s="32"/>
      <c r="I104" s="37"/>
      <c r="K104" s="30">
        <v>43742</v>
      </c>
      <c r="L104" s="32"/>
      <c r="M104" s="32"/>
      <c r="N104" s="32"/>
      <c r="O104" s="32"/>
      <c r="Q104" s="36"/>
      <c r="S104" s="23">
        <v>43742</v>
      </c>
      <c r="T104" s="32">
        <v>2.4</v>
      </c>
      <c r="U104" s="32"/>
      <c r="V104" s="32"/>
      <c r="W104" s="21"/>
      <c r="X104" s="39"/>
      <c r="AA104" s="23">
        <v>43742</v>
      </c>
      <c r="AB104" s="32"/>
      <c r="AC104" s="32"/>
      <c r="AE104" s="42"/>
      <c r="AF104" s="32"/>
      <c r="AG104" s="32"/>
      <c r="AH104" s="21"/>
      <c r="AI104" s="39"/>
      <c r="AK104" s="23">
        <v>43742</v>
      </c>
      <c r="AL104" s="32"/>
      <c r="AM104" s="32"/>
      <c r="AN104" s="32"/>
      <c r="AO104" s="32"/>
      <c r="AP104" s="21"/>
      <c r="AQ104" s="21"/>
      <c r="AR104" s="39"/>
      <c r="AT104" s="23">
        <v>43742</v>
      </c>
      <c r="AU104" s="41"/>
      <c r="AV104" s="32"/>
      <c r="AW104" s="32"/>
      <c r="AX104" s="32"/>
      <c r="AY104" s="32"/>
      <c r="AZ104" s="21"/>
      <c r="BA104" s="21"/>
      <c r="BB104" s="39"/>
      <c r="BD104" s="26">
        <v>43742</v>
      </c>
      <c r="BE104" s="35"/>
      <c r="BF104" s="35"/>
      <c r="BG104" s="35"/>
      <c r="BH104" s="35"/>
      <c r="BI104" s="44"/>
      <c r="BJ104" s="45"/>
      <c r="BL104" s="26">
        <v>43742</v>
      </c>
      <c r="BM104" s="35"/>
      <c r="BN104" s="35"/>
      <c r="BO104" s="35"/>
      <c r="BP104" s="35"/>
      <c r="BR104" s="36"/>
      <c r="BT104" s="26">
        <v>43742</v>
      </c>
      <c r="BU104" s="35"/>
      <c r="BV104" s="44"/>
      <c r="BW104" s="35"/>
      <c r="BX104" s="35"/>
      <c r="BY104" s="44"/>
      <c r="BZ104" s="45"/>
      <c r="CB104" s="26">
        <v>43742</v>
      </c>
      <c r="CC104" s="35"/>
      <c r="CD104" s="35"/>
      <c r="CE104" s="35"/>
      <c r="CF104" s="35"/>
      <c r="CG104" s="27"/>
    </row>
    <row r="105" spans="2:85" x14ac:dyDescent="0.2">
      <c r="B105" s="23">
        <v>43743</v>
      </c>
      <c r="C105" s="32"/>
      <c r="D105" s="32"/>
      <c r="E105" s="32"/>
      <c r="F105" s="32"/>
      <c r="G105" s="32"/>
      <c r="H105" s="32"/>
      <c r="I105" s="37"/>
      <c r="K105" s="30">
        <v>43743</v>
      </c>
      <c r="L105" s="32"/>
      <c r="M105" s="32"/>
      <c r="N105" s="32"/>
      <c r="O105" s="32"/>
      <c r="Q105" s="36"/>
      <c r="S105" s="23">
        <v>43743</v>
      </c>
      <c r="T105" s="32">
        <v>2.5</v>
      </c>
      <c r="U105" s="32"/>
      <c r="V105" s="32"/>
      <c r="W105" s="21"/>
      <c r="X105" s="39"/>
      <c r="AA105" s="23">
        <v>43743</v>
      </c>
      <c r="AB105" s="32">
        <v>2108</v>
      </c>
      <c r="AC105" s="32"/>
      <c r="AE105" s="42"/>
      <c r="AF105" s="32"/>
      <c r="AG105" s="32"/>
      <c r="AH105" s="21"/>
      <c r="AI105" s="39"/>
      <c r="AK105" s="23">
        <v>43743</v>
      </c>
      <c r="AL105" s="32"/>
      <c r="AM105" s="32"/>
      <c r="AN105" s="32"/>
      <c r="AO105" s="32"/>
      <c r="AP105" s="21"/>
      <c r="AQ105" s="21"/>
      <c r="AR105" s="39"/>
      <c r="AT105" s="23">
        <v>43743</v>
      </c>
      <c r="AU105" s="41"/>
      <c r="AV105" s="32"/>
      <c r="AW105" s="32"/>
      <c r="AX105" s="32"/>
      <c r="AY105" s="32"/>
      <c r="AZ105" s="21"/>
      <c r="BA105" s="21"/>
      <c r="BB105" s="39"/>
      <c r="BD105" s="26">
        <v>43743</v>
      </c>
      <c r="BE105" s="35"/>
      <c r="BF105" s="35"/>
      <c r="BG105" s="35"/>
      <c r="BH105" s="35"/>
      <c r="BI105" s="44"/>
      <c r="BJ105" s="45"/>
      <c r="BL105" s="26">
        <v>43743</v>
      </c>
      <c r="BM105" s="35"/>
      <c r="BN105" s="35"/>
      <c r="BO105" s="35"/>
      <c r="BP105" s="35"/>
      <c r="BR105" s="36"/>
      <c r="BT105" s="26">
        <v>43743</v>
      </c>
      <c r="BU105" s="35"/>
      <c r="BV105" s="44"/>
      <c r="BW105" s="35"/>
      <c r="BX105" s="35"/>
      <c r="BY105" s="44"/>
      <c r="BZ105" s="45"/>
      <c r="CB105" s="26">
        <v>43743</v>
      </c>
      <c r="CC105" s="35"/>
      <c r="CD105" s="35"/>
      <c r="CE105" s="35"/>
      <c r="CF105" s="35"/>
      <c r="CG105" s="27"/>
    </row>
    <row r="106" spans="2:85" x14ac:dyDescent="0.2">
      <c r="B106" s="23">
        <v>43744</v>
      </c>
      <c r="C106" s="32"/>
      <c r="D106" s="32"/>
      <c r="E106" s="32"/>
      <c r="F106" s="32"/>
      <c r="G106" s="32"/>
      <c r="H106" s="32"/>
      <c r="I106" s="37"/>
      <c r="K106" s="30">
        <v>43744</v>
      </c>
      <c r="L106" s="32"/>
      <c r="M106" s="32"/>
      <c r="N106" s="32"/>
      <c r="O106" s="32"/>
      <c r="Q106" s="36"/>
      <c r="S106" s="23">
        <v>43744</v>
      </c>
      <c r="T106" s="32">
        <v>2.7</v>
      </c>
      <c r="U106" s="32"/>
      <c r="V106" s="32"/>
      <c r="W106" s="21"/>
      <c r="X106" s="39"/>
      <c r="AA106" s="23">
        <v>43744</v>
      </c>
      <c r="AB106" s="32"/>
      <c r="AC106" s="32"/>
      <c r="AE106" s="42"/>
      <c r="AF106" s="32"/>
      <c r="AG106" s="32"/>
      <c r="AH106" s="21"/>
      <c r="AI106" s="39"/>
      <c r="AK106" s="23">
        <v>43744</v>
      </c>
      <c r="AL106" s="32"/>
      <c r="AM106" s="32"/>
      <c r="AN106" s="32"/>
      <c r="AO106" s="32"/>
      <c r="AP106" s="21"/>
      <c r="AQ106" s="21"/>
      <c r="AR106" s="39"/>
      <c r="AT106" s="23">
        <v>43744</v>
      </c>
      <c r="AU106" s="41"/>
      <c r="AV106" s="32"/>
      <c r="AW106" s="32"/>
      <c r="AX106" s="32"/>
      <c r="AY106" s="32"/>
      <c r="AZ106" s="21"/>
      <c r="BA106" s="21"/>
      <c r="BB106" s="39"/>
      <c r="BD106" s="26">
        <v>43744</v>
      </c>
      <c r="BE106" s="35"/>
      <c r="BF106" s="35"/>
      <c r="BG106" s="35"/>
      <c r="BH106" s="35"/>
      <c r="BI106" s="44"/>
      <c r="BJ106" s="45"/>
      <c r="BL106" s="26">
        <v>43744</v>
      </c>
      <c r="BM106" s="35"/>
      <c r="BN106" s="35"/>
      <c r="BO106" s="35"/>
      <c r="BP106" s="35"/>
      <c r="BR106" s="36"/>
      <c r="BT106" s="26">
        <v>43744</v>
      </c>
      <c r="BU106" s="35"/>
      <c r="BV106" s="44"/>
      <c r="BW106" s="35"/>
      <c r="BX106" s="35"/>
      <c r="BY106" s="44"/>
      <c r="BZ106" s="45"/>
      <c r="CB106" s="26">
        <v>43744</v>
      </c>
      <c r="CC106" s="35"/>
      <c r="CD106" s="35"/>
      <c r="CE106" s="35"/>
      <c r="CF106" s="35"/>
      <c r="CG106" s="27"/>
    </row>
    <row r="107" spans="2:85" x14ac:dyDescent="0.2">
      <c r="B107" s="23">
        <v>43745</v>
      </c>
      <c r="C107" s="32"/>
      <c r="D107" s="32"/>
      <c r="E107" s="32"/>
      <c r="F107" s="32"/>
      <c r="G107" s="32"/>
      <c r="H107" s="32"/>
      <c r="I107" s="37"/>
      <c r="K107" s="30">
        <v>43745</v>
      </c>
      <c r="L107" s="32"/>
      <c r="M107" s="32"/>
      <c r="N107" s="32"/>
      <c r="O107" s="32"/>
      <c r="Q107" s="36"/>
      <c r="S107" s="23">
        <v>43745</v>
      </c>
      <c r="T107" s="32">
        <v>3.4</v>
      </c>
      <c r="U107" s="32"/>
      <c r="V107" s="32">
        <v>3.5</v>
      </c>
      <c r="X107" s="36"/>
      <c r="AA107" s="23">
        <v>43745</v>
      </c>
      <c r="AB107" s="32"/>
      <c r="AC107" s="32"/>
      <c r="AE107" s="42"/>
      <c r="AF107" s="32"/>
      <c r="AG107" s="32"/>
      <c r="AH107" s="21"/>
      <c r="AI107" s="39"/>
      <c r="AK107" s="23">
        <v>43745</v>
      </c>
      <c r="AL107" s="32"/>
      <c r="AM107" s="32"/>
      <c r="AN107" s="32"/>
      <c r="AO107" s="32"/>
      <c r="AP107" s="21"/>
      <c r="AQ107" s="21"/>
      <c r="AR107" s="39"/>
      <c r="AT107" s="23">
        <v>43745</v>
      </c>
      <c r="AU107" s="41"/>
      <c r="AV107" s="32"/>
      <c r="AW107" s="32"/>
      <c r="AX107" s="32"/>
      <c r="AY107" s="32"/>
      <c r="AZ107" s="21"/>
      <c r="BA107" s="21"/>
      <c r="BB107" s="39"/>
      <c r="BD107" s="26">
        <v>43745</v>
      </c>
      <c r="BE107" s="35"/>
      <c r="BF107" s="35"/>
      <c r="BG107" s="35"/>
      <c r="BH107" s="35"/>
      <c r="BI107" s="44"/>
      <c r="BJ107" s="45"/>
      <c r="BL107" s="26">
        <v>43745</v>
      </c>
      <c r="BM107" s="35"/>
      <c r="BN107" s="35"/>
      <c r="BO107" s="35"/>
      <c r="BP107" s="35"/>
      <c r="BR107" s="36"/>
      <c r="BT107" s="26">
        <v>43745</v>
      </c>
      <c r="BU107" s="35"/>
      <c r="BV107" s="44"/>
      <c r="BW107" s="35"/>
      <c r="BX107" s="35"/>
      <c r="BY107" s="44"/>
      <c r="BZ107" s="45"/>
      <c r="CB107" s="26">
        <v>43745</v>
      </c>
      <c r="CC107" s="35"/>
      <c r="CD107" s="35"/>
      <c r="CE107" s="35"/>
      <c r="CF107" s="35"/>
      <c r="CG107" s="27"/>
    </row>
    <row r="108" spans="2:85" x14ac:dyDescent="0.2">
      <c r="B108" s="23">
        <v>43746</v>
      </c>
      <c r="C108" s="32">
        <v>213.3</v>
      </c>
      <c r="D108" s="32">
        <v>187</v>
      </c>
      <c r="E108" s="32"/>
      <c r="F108" s="32"/>
      <c r="G108" s="32"/>
      <c r="H108" s="32"/>
      <c r="I108" s="37"/>
      <c r="K108" s="30">
        <v>43746</v>
      </c>
      <c r="L108" s="32">
        <v>91.2</v>
      </c>
      <c r="M108" s="32">
        <v>76</v>
      </c>
      <c r="N108" s="32"/>
      <c r="O108" s="32"/>
      <c r="Q108" s="36"/>
      <c r="S108" s="23">
        <v>43746</v>
      </c>
      <c r="T108" s="32">
        <v>2.7</v>
      </c>
      <c r="U108" s="32"/>
      <c r="V108" s="32">
        <v>3.46</v>
      </c>
      <c r="X108" s="36"/>
      <c r="AA108" s="23">
        <v>43746</v>
      </c>
      <c r="AB108" s="32">
        <v>1930.8</v>
      </c>
      <c r="AC108" s="32"/>
      <c r="AE108" s="42"/>
      <c r="AF108" s="32"/>
      <c r="AG108" s="32"/>
      <c r="AH108" s="21"/>
      <c r="AI108" s="39"/>
      <c r="AK108" s="23">
        <v>43746</v>
      </c>
      <c r="AL108" s="32"/>
      <c r="AM108" s="32"/>
      <c r="AN108" s="32"/>
      <c r="AO108" s="32"/>
      <c r="AP108" s="21"/>
      <c r="AQ108" s="21"/>
      <c r="AR108" s="39"/>
      <c r="AT108" s="23">
        <v>43746</v>
      </c>
      <c r="AU108" s="41"/>
      <c r="AV108" s="32"/>
      <c r="AW108" s="32"/>
      <c r="AX108" s="32"/>
      <c r="AY108" s="32"/>
      <c r="AZ108" s="21"/>
      <c r="BA108" s="21"/>
      <c r="BB108" s="39"/>
      <c r="BD108" s="26">
        <v>43746</v>
      </c>
      <c r="BE108" s="35"/>
      <c r="BF108" s="35"/>
      <c r="BG108" s="35"/>
      <c r="BH108" s="35"/>
      <c r="BI108" s="44"/>
      <c r="BJ108" s="45"/>
      <c r="BL108" s="26">
        <v>43746</v>
      </c>
      <c r="BM108" s="35">
        <v>279.3</v>
      </c>
      <c r="BN108" s="35">
        <v>245</v>
      </c>
      <c r="BO108" s="35"/>
      <c r="BP108" s="35"/>
      <c r="BR108" s="36"/>
      <c r="BT108" s="26">
        <v>43746</v>
      </c>
      <c r="BU108" s="35">
        <v>10.5</v>
      </c>
      <c r="BV108" s="43"/>
      <c r="BW108" s="35">
        <v>3.25</v>
      </c>
      <c r="BX108" s="35">
        <v>4.42</v>
      </c>
      <c r="BZ108" s="36"/>
      <c r="CB108" s="26">
        <v>43746</v>
      </c>
      <c r="CC108" s="35"/>
      <c r="CD108" s="35"/>
      <c r="CE108" s="35"/>
      <c r="CF108" s="35"/>
      <c r="CG108" s="27"/>
    </row>
    <row r="109" spans="2:85" x14ac:dyDescent="0.2">
      <c r="B109" s="23">
        <v>43747</v>
      </c>
      <c r="C109" s="32"/>
      <c r="D109" s="32"/>
      <c r="E109" s="32">
        <v>6.56</v>
      </c>
      <c r="F109" s="32">
        <v>2.9</v>
      </c>
      <c r="G109" s="32">
        <v>250</v>
      </c>
      <c r="H109" s="32">
        <v>0.46</v>
      </c>
      <c r="I109" s="37">
        <v>0.12</v>
      </c>
      <c r="K109" s="30">
        <v>43747</v>
      </c>
      <c r="L109" s="32"/>
      <c r="M109" s="32"/>
      <c r="N109" s="32"/>
      <c r="O109" s="32"/>
      <c r="Q109" s="36"/>
      <c r="S109" s="23">
        <v>43747</v>
      </c>
      <c r="T109" s="32">
        <v>3</v>
      </c>
      <c r="U109" s="32">
        <v>3.64</v>
      </c>
      <c r="V109" s="32">
        <v>3.3</v>
      </c>
      <c r="W109" s="32">
        <v>0.05</v>
      </c>
      <c r="X109" s="37">
        <v>0.05</v>
      </c>
      <c r="AA109" s="23">
        <v>43747</v>
      </c>
      <c r="AB109" s="32"/>
      <c r="AC109" s="32"/>
      <c r="AE109" s="42"/>
      <c r="AF109" s="32"/>
      <c r="AG109" s="32"/>
      <c r="AH109" s="21"/>
      <c r="AI109" s="39"/>
      <c r="AK109" s="23">
        <v>43747</v>
      </c>
      <c r="AL109" s="32"/>
      <c r="AM109" s="32"/>
      <c r="AN109" s="32"/>
      <c r="AO109" s="32"/>
      <c r="AP109" s="21"/>
      <c r="AQ109" s="21"/>
      <c r="AR109" s="39"/>
      <c r="AT109" s="23">
        <v>43747</v>
      </c>
      <c r="AU109" s="41"/>
      <c r="AV109" s="32"/>
      <c r="AW109" s="32"/>
      <c r="AX109" s="32"/>
      <c r="AY109" s="32"/>
      <c r="AZ109" s="21"/>
      <c r="BA109" s="21"/>
      <c r="BB109" s="39"/>
      <c r="BD109" s="26">
        <v>43747</v>
      </c>
      <c r="BE109" s="35"/>
      <c r="BF109" s="35"/>
      <c r="BG109" s="35"/>
      <c r="BH109" s="35"/>
      <c r="BI109" s="44"/>
      <c r="BJ109" s="45"/>
      <c r="BL109" s="26">
        <v>43747</v>
      </c>
      <c r="BM109" s="35"/>
      <c r="BN109" s="44"/>
      <c r="BO109" s="35"/>
      <c r="BP109" s="44"/>
      <c r="BR109" s="36"/>
      <c r="BT109" s="26">
        <v>43747</v>
      </c>
      <c r="BU109" s="35"/>
      <c r="BV109" s="43"/>
      <c r="BW109" s="35"/>
      <c r="BX109" s="35"/>
      <c r="BZ109" s="36"/>
      <c r="CB109" s="26">
        <v>43747</v>
      </c>
      <c r="CC109" s="35"/>
      <c r="CD109" s="35"/>
      <c r="CE109" s="35"/>
      <c r="CF109" s="35"/>
      <c r="CG109" s="27"/>
    </row>
    <row r="110" spans="2:85" x14ac:dyDescent="0.2">
      <c r="B110" s="23">
        <v>43748</v>
      </c>
      <c r="C110" s="32">
        <v>280</v>
      </c>
      <c r="D110" s="32">
        <v>245</v>
      </c>
      <c r="E110" s="32">
        <v>6.87</v>
      </c>
      <c r="F110" s="32">
        <v>3.25</v>
      </c>
      <c r="G110" s="32">
        <v>258</v>
      </c>
      <c r="H110" s="32">
        <v>0.62</v>
      </c>
      <c r="I110" s="37">
        <v>0.09</v>
      </c>
      <c r="K110" s="30">
        <v>43748</v>
      </c>
      <c r="L110" s="32">
        <v>63.2</v>
      </c>
      <c r="M110" s="32">
        <v>53</v>
      </c>
      <c r="N110" s="32">
        <v>7.37</v>
      </c>
      <c r="O110" s="32">
        <v>3.6</v>
      </c>
      <c r="Q110" s="36"/>
      <c r="S110" s="23">
        <v>43748</v>
      </c>
      <c r="T110" s="32">
        <v>4.0999999999999996</v>
      </c>
      <c r="U110" s="32">
        <v>4.34</v>
      </c>
      <c r="V110" s="32">
        <v>3.1</v>
      </c>
      <c r="W110" s="32">
        <v>0.05</v>
      </c>
      <c r="X110" s="37">
        <v>0.05</v>
      </c>
      <c r="AA110" s="23">
        <v>43748</v>
      </c>
      <c r="AB110" s="32"/>
      <c r="AC110" s="32"/>
      <c r="AE110" s="42"/>
      <c r="AF110" s="32"/>
      <c r="AG110" s="32"/>
      <c r="AH110" s="21"/>
      <c r="AI110" s="39"/>
      <c r="AK110" s="23">
        <v>43748</v>
      </c>
      <c r="AL110" s="32"/>
      <c r="AM110" s="32"/>
      <c r="AN110" s="32"/>
      <c r="AO110" s="32"/>
      <c r="AP110" s="21"/>
      <c r="AQ110" s="21"/>
      <c r="AR110" s="39"/>
      <c r="AT110" s="23">
        <v>43748</v>
      </c>
      <c r="AU110" s="41"/>
      <c r="AV110" s="32"/>
      <c r="AW110" s="32"/>
      <c r="AX110" s="32"/>
      <c r="AY110" s="32"/>
      <c r="AZ110" s="21"/>
      <c r="BA110" s="21"/>
      <c r="BB110" s="39"/>
      <c r="BD110" s="26">
        <v>43748</v>
      </c>
      <c r="BE110" s="35"/>
      <c r="BF110" s="35"/>
      <c r="BG110" s="35"/>
      <c r="BH110" s="35"/>
      <c r="BI110" s="44"/>
      <c r="BJ110" s="45"/>
      <c r="BL110" s="26">
        <v>43748</v>
      </c>
      <c r="BM110" s="35"/>
      <c r="BN110" s="44"/>
      <c r="BO110" s="35"/>
      <c r="BP110" s="44"/>
      <c r="BR110" s="36"/>
      <c r="BT110" s="26">
        <v>43748</v>
      </c>
      <c r="BU110" s="35"/>
      <c r="BV110" s="43"/>
      <c r="BW110" s="35"/>
      <c r="BX110" s="35"/>
      <c r="BZ110" s="36"/>
      <c r="CB110" s="26">
        <v>43748</v>
      </c>
      <c r="CC110" s="35"/>
      <c r="CD110" s="35"/>
      <c r="CE110" s="35"/>
      <c r="CF110" s="35"/>
      <c r="CG110" s="27"/>
    </row>
    <row r="111" spans="2:85" x14ac:dyDescent="0.2">
      <c r="B111" s="23">
        <v>43749</v>
      </c>
      <c r="C111" s="32"/>
      <c r="D111" s="32"/>
      <c r="E111" s="32"/>
      <c r="F111" s="32"/>
      <c r="G111" s="21"/>
      <c r="H111" s="21"/>
      <c r="I111" s="39"/>
      <c r="K111" s="30">
        <v>43749</v>
      </c>
      <c r="L111" s="32"/>
      <c r="M111" s="32"/>
      <c r="N111" s="32"/>
      <c r="O111" s="32"/>
      <c r="Q111" s="36"/>
      <c r="S111" s="23">
        <v>43749</v>
      </c>
      <c r="T111" s="32">
        <v>4.3</v>
      </c>
      <c r="U111" s="32"/>
      <c r="V111" s="32"/>
      <c r="W111" s="21"/>
      <c r="X111" s="39"/>
      <c r="AA111" s="23">
        <v>43749</v>
      </c>
      <c r="AB111" s="32"/>
      <c r="AC111" s="32"/>
      <c r="AE111" s="42"/>
      <c r="AF111" s="32"/>
      <c r="AG111" s="32"/>
      <c r="AH111" s="21"/>
      <c r="AI111" s="39"/>
      <c r="AK111" s="23">
        <v>43749</v>
      </c>
      <c r="AL111" s="32"/>
      <c r="AM111" s="32"/>
      <c r="AN111" s="32"/>
      <c r="AO111" s="32"/>
      <c r="AP111" s="21"/>
      <c r="AQ111" s="21"/>
      <c r="AR111" s="39"/>
      <c r="AT111" s="23">
        <v>43749</v>
      </c>
      <c r="AU111" s="41"/>
      <c r="AV111" s="32"/>
      <c r="AW111" s="32"/>
      <c r="AX111" s="32"/>
      <c r="AY111" s="32"/>
      <c r="AZ111" s="21"/>
      <c r="BA111" s="21"/>
      <c r="BB111" s="39"/>
      <c r="BD111" s="26">
        <v>43749</v>
      </c>
      <c r="BE111" s="35"/>
      <c r="BF111" s="35"/>
      <c r="BG111" s="35"/>
      <c r="BH111" s="35"/>
      <c r="BI111" s="44"/>
      <c r="BJ111" s="45"/>
      <c r="BL111" s="26">
        <v>43749</v>
      </c>
      <c r="BM111" s="35"/>
      <c r="BN111" s="44"/>
      <c r="BO111" s="35"/>
      <c r="BP111" s="44"/>
      <c r="BR111" s="36"/>
      <c r="BT111" s="26">
        <v>43749</v>
      </c>
      <c r="BU111" s="35"/>
      <c r="BV111" s="43"/>
      <c r="BW111" s="35"/>
      <c r="BX111" s="35"/>
      <c r="BZ111" s="36"/>
      <c r="CB111" s="26">
        <v>43749</v>
      </c>
      <c r="CC111" s="35"/>
      <c r="CD111" s="35"/>
      <c r="CE111" s="35"/>
      <c r="CF111" s="35"/>
      <c r="CG111" s="27"/>
    </row>
    <row r="112" spans="2:85" x14ac:dyDescent="0.2">
      <c r="B112" s="23">
        <v>43750</v>
      </c>
      <c r="C112" s="32"/>
      <c r="D112" s="32"/>
      <c r="E112" s="32"/>
      <c r="F112" s="32"/>
      <c r="G112" s="21"/>
      <c r="H112" s="21"/>
      <c r="I112" s="39"/>
      <c r="K112" s="30">
        <v>43750</v>
      </c>
      <c r="L112" s="32"/>
      <c r="M112" s="32"/>
      <c r="N112" s="32"/>
      <c r="O112" s="32"/>
      <c r="Q112" s="36"/>
      <c r="S112" s="23">
        <v>43750</v>
      </c>
      <c r="T112" s="32">
        <v>3.8</v>
      </c>
      <c r="U112" s="32"/>
      <c r="V112" s="32"/>
      <c r="W112" s="21"/>
      <c r="X112" s="39"/>
      <c r="AA112" s="23">
        <v>43750</v>
      </c>
      <c r="AB112" s="32"/>
      <c r="AC112" s="32"/>
      <c r="AE112" s="42"/>
      <c r="AF112" s="32"/>
      <c r="AG112" s="32"/>
      <c r="AH112" s="21"/>
      <c r="AI112" s="39"/>
      <c r="AK112" s="23">
        <v>43750</v>
      </c>
      <c r="AL112" s="32"/>
      <c r="AM112" s="32"/>
      <c r="AN112" s="32"/>
      <c r="AO112" s="32"/>
      <c r="AP112" s="21"/>
      <c r="AQ112" s="21"/>
      <c r="AR112" s="39"/>
      <c r="AT112" s="23">
        <v>43750</v>
      </c>
      <c r="AU112" s="41"/>
      <c r="AV112" s="32"/>
      <c r="AW112" s="32"/>
      <c r="AX112" s="32"/>
      <c r="AY112" s="32"/>
      <c r="AZ112" s="21"/>
      <c r="BA112" s="21"/>
      <c r="BB112" s="39"/>
      <c r="BD112" s="26">
        <v>43750</v>
      </c>
      <c r="BE112" s="35"/>
      <c r="BF112" s="35"/>
      <c r="BG112" s="35"/>
      <c r="BH112" s="35"/>
      <c r="BI112" s="44"/>
      <c r="BJ112" s="45"/>
      <c r="BL112" s="26">
        <v>43750</v>
      </c>
      <c r="BM112" s="35"/>
      <c r="BN112" s="44"/>
      <c r="BO112" s="35"/>
      <c r="BP112" s="44"/>
      <c r="BR112" s="36"/>
      <c r="BT112" s="26">
        <v>43750</v>
      </c>
      <c r="BU112" s="35"/>
      <c r="BV112" s="43"/>
      <c r="BW112" s="35"/>
      <c r="BX112" s="35"/>
      <c r="BZ112" s="36"/>
      <c r="CB112" s="26">
        <v>43750</v>
      </c>
      <c r="CC112" s="35"/>
      <c r="CD112" s="35"/>
      <c r="CE112" s="35"/>
      <c r="CF112" s="35"/>
      <c r="CG112" s="27"/>
    </row>
    <row r="113" spans="2:85" x14ac:dyDescent="0.2">
      <c r="B113" s="23">
        <v>43751</v>
      </c>
      <c r="C113" s="32"/>
      <c r="D113" s="32"/>
      <c r="E113" s="32"/>
      <c r="F113" s="32"/>
      <c r="G113" s="21"/>
      <c r="H113" s="21"/>
      <c r="I113" s="39"/>
      <c r="K113" s="30">
        <v>43751</v>
      </c>
      <c r="L113" s="32"/>
      <c r="M113" s="32"/>
      <c r="N113" s="32"/>
      <c r="O113" s="32"/>
      <c r="Q113" s="36"/>
      <c r="S113" s="23">
        <v>43751</v>
      </c>
      <c r="T113" s="32">
        <v>3.5</v>
      </c>
      <c r="U113" s="32"/>
      <c r="V113" s="32"/>
      <c r="W113" s="21"/>
      <c r="X113" s="39"/>
      <c r="AA113" s="23">
        <v>43751</v>
      </c>
      <c r="AB113" s="32">
        <v>2064</v>
      </c>
      <c r="AC113" s="32"/>
      <c r="AE113" s="42"/>
      <c r="AF113" s="32"/>
      <c r="AG113" s="32"/>
      <c r="AH113" s="21"/>
      <c r="AI113" s="39"/>
      <c r="AK113" s="23">
        <v>43751</v>
      </c>
      <c r="AL113" s="32"/>
      <c r="AM113" s="32"/>
      <c r="AN113" s="32"/>
      <c r="AO113" s="32"/>
      <c r="AP113" s="21"/>
      <c r="AQ113" s="21"/>
      <c r="AR113" s="39"/>
      <c r="AT113" s="23">
        <v>43751</v>
      </c>
      <c r="AU113" s="41"/>
      <c r="AV113" s="32"/>
      <c r="AW113" s="32"/>
      <c r="AX113" s="32"/>
      <c r="AY113" s="32"/>
      <c r="AZ113" s="21"/>
      <c r="BA113" s="21"/>
      <c r="BB113" s="39"/>
      <c r="BD113" s="26">
        <v>43751</v>
      </c>
      <c r="BE113" s="35"/>
      <c r="BF113" s="35"/>
      <c r="BG113" s="35"/>
      <c r="BH113" s="35"/>
      <c r="BI113" s="44"/>
      <c r="BJ113" s="45"/>
      <c r="BL113" s="26">
        <v>43751</v>
      </c>
      <c r="BM113" s="35"/>
      <c r="BN113" s="44"/>
      <c r="BO113" s="35"/>
      <c r="BP113" s="44"/>
      <c r="BR113" s="36"/>
      <c r="BT113" s="26">
        <v>43751</v>
      </c>
      <c r="BU113" s="35"/>
      <c r="BV113" s="43"/>
      <c r="BW113" s="35"/>
      <c r="BX113" s="35"/>
      <c r="BZ113" s="36"/>
      <c r="CB113" s="26">
        <v>43751</v>
      </c>
      <c r="CC113" s="35"/>
      <c r="CD113" s="35"/>
      <c r="CE113" s="35"/>
      <c r="CF113" s="35"/>
      <c r="CG113" s="27"/>
    </row>
    <row r="114" spans="2:85" x14ac:dyDescent="0.2">
      <c r="B114" s="23">
        <v>43752</v>
      </c>
      <c r="C114" s="32"/>
      <c r="D114" s="32"/>
      <c r="E114" s="32">
        <v>5.7</v>
      </c>
      <c r="F114" s="32">
        <v>2.72</v>
      </c>
      <c r="G114" s="40"/>
      <c r="I114" s="36"/>
      <c r="K114" s="30">
        <v>43752</v>
      </c>
      <c r="L114" s="32"/>
      <c r="M114" s="32"/>
      <c r="N114" s="32"/>
      <c r="O114" s="32"/>
      <c r="Q114" s="36"/>
      <c r="S114" s="23">
        <v>43752</v>
      </c>
      <c r="T114" s="32">
        <v>2.9</v>
      </c>
      <c r="U114" s="32">
        <v>3.4</v>
      </c>
      <c r="V114" s="32">
        <v>3.3</v>
      </c>
      <c r="X114" s="36"/>
      <c r="AA114" s="23">
        <v>43752</v>
      </c>
      <c r="AB114" s="32"/>
      <c r="AC114" s="32"/>
      <c r="AE114" s="42"/>
      <c r="AF114" s="32"/>
      <c r="AG114" s="32"/>
      <c r="AH114" s="21"/>
      <c r="AI114" s="39"/>
      <c r="AK114" s="23">
        <v>43752</v>
      </c>
      <c r="AL114" s="32"/>
      <c r="AM114" s="32"/>
      <c r="AN114" s="32"/>
      <c r="AO114" s="32"/>
      <c r="AP114" s="21"/>
      <c r="AQ114" s="21"/>
      <c r="AR114" s="39"/>
      <c r="AT114" s="23">
        <v>43752</v>
      </c>
      <c r="AU114" s="41"/>
      <c r="AV114" s="32"/>
      <c r="AW114" s="32"/>
      <c r="AX114" s="32"/>
      <c r="AY114" s="32"/>
      <c r="AZ114" s="21"/>
      <c r="BA114" s="21"/>
      <c r="BB114" s="39"/>
      <c r="BD114" s="26">
        <v>43752</v>
      </c>
      <c r="BE114" s="35"/>
      <c r="BF114" s="35"/>
      <c r="BG114" s="35"/>
      <c r="BH114" s="35"/>
      <c r="BI114" s="44"/>
      <c r="BJ114" s="45"/>
      <c r="BL114" s="26">
        <v>43752</v>
      </c>
      <c r="BM114" s="35"/>
      <c r="BN114" s="44"/>
      <c r="BO114" s="35"/>
      <c r="BP114" s="44"/>
      <c r="BR114" s="36"/>
      <c r="BT114" s="26">
        <v>43752</v>
      </c>
      <c r="BU114" s="35"/>
      <c r="BV114" s="43"/>
      <c r="BW114" s="35"/>
      <c r="BX114" s="35"/>
      <c r="BZ114" s="36"/>
      <c r="CB114" s="26">
        <v>43752</v>
      </c>
      <c r="CC114" s="35"/>
      <c r="CD114" s="35"/>
      <c r="CE114" s="35"/>
      <c r="CF114" s="35"/>
      <c r="CG114" s="27"/>
    </row>
    <row r="115" spans="2:85" x14ac:dyDescent="0.2">
      <c r="B115" s="23">
        <v>43753</v>
      </c>
      <c r="C115" s="32">
        <v>232.1</v>
      </c>
      <c r="D115" s="32">
        <v>196</v>
      </c>
      <c r="E115" s="32">
        <v>5.9</v>
      </c>
      <c r="F115" s="32">
        <v>2.76</v>
      </c>
      <c r="G115" s="40"/>
      <c r="I115" s="36"/>
      <c r="K115" s="30">
        <v>43753</v>
      </c>
      <c r="L115" s="32">
        <v>103.4</v>
      </c>
      <c r="M115" s="32">
        <v>86</v>
      </c>
      <c r="N115" s="32">
        <v>4.8</v>
      </c>
      <c r="O115" s="32">
        <v>3.3</v>
      </c>
      <c r="Q115" s="36"/>
      <c r="S115" s="23">
        <v>43753</v>
      </c>
      <c r="T115" s="32">
        <v>2.1</v>
      </c>
      <c r="U115" s="32">
        <v>2.95</v>
      </c>
      <c r="V115" s="32">
        <v>3.39</v>
      </c>
      <c r="X115" s="36"/>
      <c r="AA115" s="23">
        <v>43753</v>
      </c>
      <c r="AB115" s="32">
        <v>2012</v>
      </c>
      <c r="AC115" s="32">
        <v>1756</v>
      </c>
      <c r="AE115" s="42"/>
      <c r="AF115" s="32"/>
      <c r="AG115" s="32"/>
      <c r="AH115" s="21"/>
      <c r="AI115" s="39"/>
      <c r="AK115" s="23">
        <v>43753</v>
      </c>
      <c r="AL115" s="32"/>
      <c r="AM115" s="32"/>
      <c r="AN115" s="32"/>
      <c r="AO115" s="32"/>
      <c r="AP115" s="21"/>
      <c r="AQ115" s="21"/>
      <c r="AR115" s="39"/>
      <c r="AT115" s="23">
        <v>43753</v>
      </c>
      <c r="AU115" s="41"/>
      <c r="AV115" s="32"/>
      <c r="AW115" s="32"/>
      <c r="AX115" s="32"/>
      <c r="AY115" s="32"/>
      <c r="AZ115" s="21"/>
      <c r="BA115" s="21"/>
      <c r="BB115" s="39"/>
      <c r="BD115" s="26">
        <v>43753</v>
      </c>
      <c r="BE115" s="35"/>
      <c r="BF115" s="35"/>
      <c r="BG115" s="35"/>
      <c r="BH115" s="35"/>
      <c r="BI115" s="44"/>
      <c r="BJ115" s="45"/>
      <c r="BL115" s="26">
        <v>43753</v>
      </c>
      <c r="BM115" s="35">
        <v>230</v>
      </c>
      <c r="BN115" s="43"/>
      <c r="BO115" s="35"/>
      <c r="BR115" s="36"/>
      <c r="BT115" s="26">
        <v>43753</v>
      </c>
      <c r="BU115" s="35">
        <v>7</v>
      </c>
      <c r="BV115" s="35">
        <v>5</v>
      </c>
      <c r="BW115" s="35">
        <v>3.37</v>
      </c>
      <c r="BX115" s="35">
        <v>2.86</v>
      </c>
      <c r="BZ115" s="36"/>
      <c r="CB115" s="26">
        <v>43753</v>
      </c>
      <c r="CC115" s="35"/>
      <c r="CD115" s="35">
        <v>51</v>
      </c>
      <c r="CE115" s="35">
        <v>48.5</v>
      </c>
      <c r="CF115" s="35">
        <v>1.38</v>
      </c>
      <c r="CG115" s="27">
        <v>0.46</v>
      </c>
    </row>
    <row r="116" spans="2:85" x14ac:dyDescent="0.2">
      <c r="B116" s="23">
        <v>43754</v>
      </c>
      <c r="C116" s="32"/>
      <c r="D116" s="32"/>
      <c r="E116" s="32">
        <v>6.26</v>
      </c>
      <c r="F116" s="32">
        <v>3.02</v>
      </c>
      <c r="G116" s="40"/>
      <c r="I116" s="36"/>
      <c r="K116" s="30">
        <v>43754</v>
      </c>
      <c r="L116" s="32"/>
      <c r="M116" s="32"/>
      <c r="N116" s="32"/>
      <c r="O116" s="32"/>
      <c r="Q116" s="36"/>
      <c r="S116" s="23">
        <v>43754</v>
      </c>
      <c r="T116" s="32">
        <v>2.1</v>
      </c>
      <c r="U116" s="32">
        <v>3.59</v>
      </c>
      <c r="V116" s="32">
        <v>3.56</v>
      </c>
      <c r="X116" s="36"/>
      <c r="AA116" s="23">
        <v>43754</v>
      </c>
      <c r="AB116" s="32"/>
      <c r="AC116" s="32"/>
      <c r="AE116" s="42"/>
      <c r="AF116" s="32"/>
      <c r="AG116" s="32"/>
      <c r="AH116" s="21"/>
      <c r="AI116" s="39"/>
      <c r="AK116" s="23">
        <v>43754</v>
      </c>
      <c r="AL116" s="32"/>
      <c r="AM116" s="32"/>
      <c r="AN116" s="32"/>
      <c r="AO116" s="32"/>
      <c r="AP116" s="21"/>
      <c r="AQ116" s="21"/>
      <c r="AR116" s="39"/>
      <c r="AT116" s="23">
        <v>43754</v>
      </c>
      <c r="AU116" s="41"/>
      <c r="AV116" s="32"/>
      <c r="AW116" s="32"/>
      <c r="AX116" s="32"/>
      <c r="AY116" s="32"/>
      <c r="AZ116" s="21"/>
      <c r="BA116" s="21"/>
      <c r="BB116" s="39"/>
      <c r="BD116" s="26">
        <v>43754</v>
      </c>
      <c r="BE116" s="35"/>
      <c r="BF116" s="35"/>
      <c r="BG116" s="35"/>
      <c r="BH116" s="35"/>
      <c r="BI116" s="44"/>
      <c r="BJ116" s="45"/>
      <c r="BL116" s="26">
        <v>43754</v>
      </c>
      <c r="BM116" s="35"/>
      <c r="BN116" s="43"/>
      <c r="BO116" s="35"/>
      <c r="BR116" s="36"/>
      <c r="BT116" s="26">
        <v>43754</v>
      </c>
      <c r="BU116" s="35"/>
      <c r="BV116" s="35"/>
      <c r="BW116" s="35"/>
      <c r="BX116" s="35"/>
      <c r="BZ116" s="36"/>
      <c r="CB116" s="26">
        <v>43754</v>
      </c>
      <c r="CC116" s="35"/>
      <c r="CD116" s="35"/>
      <c r="CE116" s="35"/>
      <c r="CF116" s="44"/>
      <c r="CG116" s="45"/>
    </row>
    <row r="117" spans="2:85" x14ac:dyDescent="0.2">
      <c r="B117" s="23">
        <v>43755</v>
      </c>
      <c r="C117" s="32">
        <v>288.2</v>
      </c>
      <c r="D117" s="32">
        <v>247</v>
      </c>
      <c r="E117" s="32">
        <v>6.56</v>
      </c>
      <c r="F117" s="32">
        <v>3.22</v>
      </c>
      <c r="G117" s="40"/>
      <c r="I117" s="36"/>
      <c r="K117" s="30">
        <v>43755</v>
      </c>
      <c r="L117" s="32">
        <v>71</v>
      </c>
      <c r="M117" s="32">
        <v>65</v>
      </c>
      <c r="N117" s="32">
        <v>5.25</v>
      </c>
      <c r="O117" s="32">
        <v>3.56</v>
      </c>
      <c r="Q117" s="36"/>
      <c r="S117" s="23">
        <v>43755</v>
      </c>
      <c r="T117" s="32">
        <v>2.4</v>
      </c>
      <c r="U117" s="32">
        <v>3.74</v>
      </c>
      <c r="V117" s="32">
        <v>3.61</v>
      </c>
      <c r="X117" s="36"/>
      <c r="AA117" s="23">
        <v>43755</v>
      </c>
      <c r="AB117" s="32"/>
      <c r="AC117" s="32"/>
      <c r="AE117" s="42"/>
      <c r="AF117" s="32"/>
      <c r="AG117" s="32"/>
      <c r="AH117" s="21"/>
      <c r="AI117" s="39"/>
      <c r="AK117" s="23">
        <v>43755</v>
      </c>
      <c r="AL117" s="32"/>
      <c r="AM117" s="32"/>
      <c r="AN117" s="32"/>
      <c r="AO117" s="32"/>
      <c r="AP117" s="21"/>
      <c r="AQ117" s="21"/>
      <c r="AR117" s="39"/>
      <c r="AT117" s="23">
        <v>43755</v>
      </c>
      <c r="AU117" s="41"/>
      <c r="AV117" s="32"/>
      <c r="AW117" s="32"/>
      <c r="AX117" s="32"/>
      <c r="AY117" s="32"/>
      <c r="AZ117" s="21"/>
      <c r="BA117" s="21"/>
      <c r="BB117" s="39"/>
      <c r="BD117" s="26">
        <v>43755</v>
      </c>
      <c r="BE117" s="35"/>
      <c r="BF117" s="35"/>
      <c r="BG117" s="35"/>
      <c r="BH117" s="35"/>
      <c r="BI117" s="44"/>
      <c r="BJ117" s="45"/>
      <c r="BL117" s="26">
        <v>43755</v>
      </c>
      <c r="BM117" s="35"/>
      <c r="BN117" s="43"/>
      <c r="BO117" s="35"/>
      <c r="BR117" s="36"/>
      <c r="BT117" s="26">
        <v>43755</v>
      </c>
      <c r="BU117" s="35"/>
      <c r="BV117" s="35"/>
      <c r="BW117" s="35"/>
      <c r="BX117" s="35"/>
      <c r="BZ117" s="36"/>
      <c r="CB117" s="26">
        <v>43755</v>
      </c>
      <c r="CC117" s="35"/>
      <c r="CD117" s="35"/>
      <c r="CE117" s="35"/>
      <c r="CF117" s="44"/>
      <c r="CG117" s="45"/>
    </row>
    <row r="118" spans="2:85" x14ac:dyDescent="0.2">
      <c r="B118" s="23">
        <v>43756</v>
      </c>
      <c r="C118" s="32"/>
      <c r="D118" s="32"/>
      <c r="E118" s="32"/>
      <c r="F118" s="32"/>
      <c r="G118" s="40"/>
      <c r="I118" s="36"/>
      <c r="K118" s="30">
        <v>43756</v>
      </c>
      <c r="L118" s="32"/>
      <c r="M118" s="32"/>
      <c r="N118" s="32"/>
      <c r="O118" s="32"/>
      <c r="Q118" s="36"/>
      <c r="S118" s="23">
        <v>43756</v>
      </c>
      <c r="T118" s="32">
        <v>2.4</v>
      </c>
      <c r="U118" s="32"/>
      <c r="V118" s="32"/>
      <c r="X118" s="36"/>
      <c r="AA118" s="23">
        <v>43756</v>
      </c>
      <c r="AB118" s="32"/>
      <c r="AC118" s="32"/>
      <c r="AE118" s="42"/>
      <c r="AF118" s="32"/>
      <c r="AG118" s="32"/>
      <c r="AH118" s="21"/>
      <c r="AI118" s="39"/>
      <c r="AK118" s="23">
        <v>43756</v>
      </c>
      <c r="AL118" s="32"/>
      <c r="AM118" s="32"/>
      <c r="AN118" s="32"/>
      <c r="AO118" s="32"/>
      <c r="AP118" s="21"/>
      <c r="AQ118" s="21"/>
      <c r="AR118" s="39"/>
      <c r="AT118" s="23">
        <v>43756</v>
      </c>
      <c r="AU118" s="41"/>
      <c r="AV118" s="32"/>
      <c r="AW118" s="32"/>
      <c r="AX118" s="32"/>
      <c r="AY118" s="32"/>
      <c r="AZ118" s="21"/>
      <c r="BA118" s="21"/>
      <c r="BB118" s="39"/>
      <c r="BD118" s="26">
        <v>43756</v>
      </c>
      <c r="BE118" s="35"/>
      <c r="BF118" s="35"/>
      <c r="BG118" s="35"/>
      <c r="BH118" s="35"/>
      <c r="BI118" s="44"/>
      <c r="BJ118" s="45"/>
      <c r="BL118" s="26">
        <v>43756</v>
      </c>
      <c r="BM118" s="35"/>
      <c r="BN118" s="43"/>
      <c r="BO118" s="35"/>
      <c r="BR118" s="36"/>
      <c r="BT118" s="26">
        <v>43756</v>
      </c>
      <c r="BU118" s="35"/>
      <c r="BV118" s="35"/>
      <c r="BW118" s="35"/>
      <c r="BX118" s="35"/>
      <c r="BZ118" s="36"/>
      <c r="CB118" s="26">
        <v>43756</v>
      </c>
      <c r="CC118" s="35"/>
      <c r="CD118" s="35"/>
      <c r="CE118" s="35"/>
      <c r="CF118" s="44"/>
      <c r="CG118" s="45"/>
    </row>
    <row r="119" spans="2:85" x14ac:dyDescent="0.2">
      <c r="B119" s="23">
        <v>43757</v>
      </c>
      <c r="C119" s="32"/>
      <c r="D119" s="32"/>
      <c r="E119" s="32"/>
      <c r="F119" s="32"/>
      <c r="G119" s="40"/>
      <c r="I119" s="36"/>
      <c r="K119" s="30">
        <v>43757</v>
      </c>
      <c r="L119" s="32"/>
      <c r="M119" s="32"/>
      <c r="N119" s="32"/>
      <c r="O119" s="32"/>
      <c r="Q119" s="36"/>
      <c r="S119" s="23">
        <v>43757</v>
      </c>
      <c r="T119" s="32">
        <v>3.2</v>
      </c>
      <c r="U119" s="32"/>
      <c r="V119" s="32"/>
      <c r="X119" s="36"/>
      <c r="AA119" s="23">
        <v>43757</v>
      </c>
      <c r="AB119" s="32"/>
      <c r="AC119" s="32"/>
      <c r="AE119" s="42"/>
      <c r="AF119" s="32"/>
      <c r="AG119" s="32"/>
      <c r="AH119" s="21"/>
      <c r="AI119" s="39"/>
      <c r="AK119" s="23">
        <v>43757</v>
      </c>
      <c r="AL119" s="32"/>
      <c r="AM119" s="32"/>
      <c r="AN119" s="32"/>
      <c r="AO119" s="32"/>
      <c r="AP119" s="21"/>
      <c r="AQ119" s="21"/>
      <c r="AR119" s="39"/>
      <c r="AT119" s="23">
        <v>43757</v>
      </c>
      <c r="AU119" s="41"/>
      <c r="AV119" s="32"/>
      <c r="AW119" s="32"/>
      <c r="AX119" s="32"/>
      <c r="AY119" s="32"/>
      <c r="AZ119" s="21"/>
      <c r="BA119" s="21"/>
      <c r="BB119" s="39"/>
      <c r="BD119" s="26">
        <v>43757</v>
      </c>
      <c r="BE119" s="35"/>
      <c r="BF119" s="35"/>
      <c r="BG119" s="35"/>
      <c r="BH119" s="35"/>
      <c r="BI119" s="44"/>
      <c r="BJ119" s="45"/>
      <c r="BL119" s="26">
        <v>43757</v>
      </c>
      <c r="BM119" s="35"/>
      <c r="BN119" s="43"/>
      <c r="BO119" s="35"/>
      <c r="BR119" s="36"/>
      <c r="BT119" s="26">
        <v>43757</v>
      </c>
      <c r="BU119" s="35"/>
      <c r="BV119" s="35"/>
      <c r="BW119" s="35"/>
      <c r="BX119" s="35"/>
      <c r="BZ119" s="36"/>
      <c r="CB119" s="26">
        <v>43757</v>
      </c>
      <c r="CC119" s="35"/>
      <c r="CD119" s="35"/>
      <c r="CE119" s="35"/>
      <c r="CF119" s="44"/>
      <c r="CG119" s="45"/>
    </row>
    <row r="120" spans="2:85" x14ac:dyDescent="0.2">
      <c r="B120" s="23">
        <v>43758</v>
      </c>
      <c r="C120" s="32"/>
      <c r="D120" s="32"/>
      <c r="E120" s="32"/>
      <c r="F120" s="32"/>
      <c r="G120" s="40"/>
      <c r="I120" s="36"/>
      <c r="K120" s="30">
        <v>43758</v>
      </c>
      <c r="L120" s="32"/>
      <c r="M120" s="32"/>
      <c r="N120" s="32"/>
      <c r="O120" s="32"/>
      <c r="Q120" s="36"/>
      <c r="S120" s="23">
        <v>43758</v>
      </c>
      <c r="T120" s="32">
        <v>3.2</v>
      </c>
      <c r="U120" s="32"/>
      <c r="V120" s="32"/>
      <c r="X120" s="36"/>
      <c r="AA120" s="23">
        <v>43758</v>
      </c>
      <c r="AB120" s="32"/>
      <c r="AC120" s="32"/>
      <c r="AE120" s="42"/>
      <c r="AF120" s="32"/>
      <c r="AG120" s="32"/>
      <c r="AH120" s="21"/>
      <c r="AI120" s="39"/>
      <c r="AK120" s="23">
        <v>43758</v>
      </c>
      <c r="AL120" s="32"/>
      <c r="AM120" s="32"/>
      <c r="AN120" s="32"/>
      <c r="AO120" s="32"/>
      <c r="AP120" s="21"/>
      <c r="AQ120" s="21"/>
      <c r="AR120" s="39"/>
      <c r="AT120" s="23">
        <v>43758</v>
      </c>
      <c r="AU120" s="41"/>
      <c r="AV120" s="32"/>
      <c r="AW120" s="32"/>
      <c r="AX120" s="32"/>
      <c r="AY120" s="32"/>
      <c r="AZ120" s="21"/>
      <c r="BA120" s="21"/>
      <c r="BB120" s="39"/>
      <c r="BD120" s="26">
        <v>43758</v>
      </c>
      <c r="BE120" s="35"/>
      <c r="BF120" s="35"/>
      <c r="BG120" s="35"/>
      <c r="BH120" s="35"/>
      <c r="BI120" s="44"/>
      <c r="BJ120" s="45"/>
      <c r="BL120" s="26">
        <v>43758</v>
      </c>
      <c r="BM120" s="35"/>
      <c r="BN120" s="43"/>
      <c r="BO120" s="35"/>
      <c r="BR120" s="36"/>
      <c r="BT120" s="26">
        <v>43758</v>
      </c>
      <c r="BU120" s="35"/>
      <c r="BV120" s="35"/>
      <c r="BW120" s="35"/>
      <c r="BX120" s="35"/>
      <c r="BZ120" s="36"/>
      <c r="CB120" s="26">
        <v>43758</v>
      </c>
      <c r="CC120" s="35"/>
      <c r="CD120" s="35"/>
      <c r="CE120" s="35"/>
      <c r="CF120" s="44"/>
      <c r="CG120" s="45"/>
    </row>
    <row r="121" spans="2:85" x14ac:dyDescent="0.2">
      <c r="B121" s="23">
        <v>43759</v>
      </c>
      <c r="C121" s="32"/>
      <c r="D121" s="32"/>
      <c r="E121" s="32">
        <v>5.96</v>
      </c>
      <c r="F121" s="32">
        <v>3.47</v>
      </c>
      <c r="G121" s="40"/>
      <c r="I121" s="36"/>
      <c r="K121" s="30">
        <v>43759</v>
      </c>
      <c r="L121" s="32"/>
      <c r="M121" s="32"/>
      <c r="N121" s="32"/>
      <c r="O121" s="32"/>
      <c r="Q121" s="36"/>
      <c r="S121" s="23">
        <v>43759</v>
      </c>
      <c r="T121" s="32">
        <v>3.1</v>
      </c>
      <c r="U121" s="32">
        <v>3.38</v>
      </c>
      <c r="V121" s="32">
        <v>3.58</v>
      </c>
      <c r="X121" s="36"/>
      <c r="AA121" s="23">
        <v>43759</v>
      </c>
      <c r="AB121" s="32"/>
      <c r="AC121" s="32"/>
      <c r="AE121" s="42"/>
      <c r="AF121" s="32"/>
      <c r="AG121" s="32"/>
      <c r="AH121" s="21"/>
      <c r="AI121" s="39"/>
      <c r="AK121" s="23">
        <v>43759</v>
      </c>
      <c r="AL121" s="32">
        <v>2150</v>
      </c>
      <c r="AM121" s="32">
        <v>1867</v>
      </c>
      <c r="AN121" s="32">
        <v>44.44</v>
      </c>
      <c r="AO121" s="32">
        <v>4.18</v>
      </c>
      <c r="AP121" s="40"/>
      <c r="AR121" s="36"/>
      <c r="AT121" s="23">
        <v>43759</v>
      </c>
      <c r="AU121" s="41"/>
      <c r="AV121" s="32"/>
      <c r="AW121" s="32"/>
      <c r="AX121" s="32"/>
      <c r="AY121" s="32"/>
      <c r="AZ121" s="21"/>
      <c r="BA121" s="21"/>
      <c r="BB121" s="39"/>
      <c r="BD121" s="26">
        <v>43759</v>
      </c>
      <c r="BE121" s="35">
        <v>4700</v>
      </c>
      <c r="BF121" s="35">
        <v>4083</v>
      </c>
      <c r="BG121" s="35">
        <v>89.89</v>
      </c>
      <c r="BH121" s="35">
        <v>4.24</v>
      </c>
      <c r="BJ121" s="36"/>
      <c r="BL121" s="26">
        <v>43759</v>
      </c>
      <c r="BM121" s="35"/>
      <c r="BN121" s="43"/>
      <c r="BO121" s="35"/>
      <c r="BR121" s="36"/>
      <c r="BT121" s="26">
        <v>43759</v>
      </c>
      <c r="BU121" s="35"/>
      <c r="BV121" s="35"/>
      <c r="BW121" s="35"/>
      <c r="BX121" s="35"/>
      <c r="BZ121" s="36"/>
      <c r="CB121" s="26">
        <v>43759</v>
      </c>
      <c r="CC121" s="35"/>
      <c r="CD121" s="35"/>
      <c r="CE121" s="35"/>
      <c r="CF121" s="44"/>
      <c r="CG121" s="45"/>
    </row>
    <row r="122" spans="2:85" x14ac:dyDescent="0.2">
      <c r="B122" s="23">
        <v>43760</v>
      </c>
      <c r="C122" s="32">
        <v>257.10000000000002</v>
      </c>
      <c r="D122" s="32">
        <v>229</v>
      </c>
      <c r="E122" s="32">
        <v>6.12</v>
      </c>
      <c r="F122" s="32">
        <v>3.56</v>
      </c>
      <c r="G122" s="40"/>
      <c r="I122" s="36"/>
      <c r="K122" s="30">
        <v>43760</v>
      </c>
      <c r="L122" s="32">
        <v>100</v>
      </c>
      <c r="M122" s="32">
        <v>85</v>
      </c>
      <c r="N122" s="32">
        <v>5.3</v>
      </c>
      <c r="O122" s="32">
        <v>3.91</v>
      </c>
      <c r="Q122" s="36"/>
      <c r="S122" s="23">
        <v>43760</v>
      </c>
      <c r="T122" s="32">
        <v>2.4</v>
      </c>
      <c r="U122" s="32">
        <v>3.01</v>
      </c>
      <c r="V122" s="32">
        <v>3.02</v>
      </c>
      <c r="X122" s="36"/>
      <c r="AA122" s="23">
        <v>43760</v>
      </c>
      <c r="AB122" s="32">
        <v>1878.6</v>
      </c>
      <c r="AC122" s="32">
        <v>1657</v>
      </c>
      <c r="AE122" s="42">
        <v>43760</v>
      </c>
      <c r="AF122" s="32"/>
      <c r="AG122" s="32">
        <v>2.61</v>
      </c>
      <c r="AI122" s="36"/>
      <c r="AK122" s="23">
        <v>43760</v>
      </c>
      <c r="AL122" s="32"/>
      <c r="AM122" s="32"/>
      <c r="AN122" s="32"/>
      <c r="AO122" s="32"/>
      <c r="AP122" s="40"/>
      <c r="AR122" s="36"/>
      <c r="AT122" s="23">
        <v>43760</v>
      </c>
      <c r="AU122" s="41"/>
      <c r="AV122" s="32"/>
      <c r="AW122" s="32"/>
      <c r="AX122" s="32"/>
      <c r="AY122" s="32"/>
      <c r="AZ122" s="21"/>
      <c r="BA122" s="21"/>
      <c r="BB122" s="39"/>
      <c r="BD122" s="26">
        <v>43760</v>
      </c>
      <c r="BE122" s="35"/>
      <c r="BF122" s="35"/>
      <c r="BG122" s="35"/>
      <c r="BH122" s="35"/>
      <c r="BJ122" s="36"/>
      <c r="BL122" s="26">
        <v>43760</v>
      </c>
      <c r="BM122" s="35">
        <v>150</v>
      </c>
      <c r="BN122" s="35">
        <v>132</v>
      </c>
      <c r="BO122" s="35">
        <v>10</v>
      </c>
      <c r="BP122" s="35">
        <v>6.14</v>
      </c>
      <c r="BR122" s="36"/>
      <c r="BT122" s="26">
        <v>43760</v>
      </c>
      <c r="BU122" s="35">
        <v>10</v>
      </c>
      <c r="BV122" s="35">
        <v>9</v>
      </c>
      <c r="BW122" s="35">
        <v>2</v>
      </c>
      <c r="BX122" s="35">
        <v>3.12</v>
      </c>
      <c r="BZ122" s="36"/>
      <c r="CB122" s="26">
        <v>43760</v>
      </c>
      <c r="CC122" s="35"/>
      <c r="CD122" s="35">
        <v>74.459999999999994</v>
      </c>
      <c r="CE122" s="35">
        <v>65.34</v>
      </c>
      <c r="CF122" s="43"/>
      <c r="CG122" s="47"/>
    </row>
    <row r="123" spans="2:85" x14ac:dyDescent="0.2">
      <c r="B123" s="23">
        <v>43761</v>
      </c>
      <c r="C123" s="32"/>
      <c r="D123" s="32"/>
      <c r="E123" s="32">
        <v>6.46</v>
      </c>
      <c r="F123" s="32">
        <v>3.58</v>
      </c>
      <c r="G123" s="40"/>
      <c r="I123" s="36"/>
      <c r="K123" s="30">
        <v>43761</v>
      </c>
      <c r="L123" s="32"/>
      <c r="M123" s="32"/>
      <c r="N123" s="32"/>
      <c r="O123" s="32"/>
      <c r="Q123" s="36"/>
      <c r="S123" s="23">
        <v>43761</v>
      </c>
      <c r="T123" s="32">
        <v>3</v>
      </c>
      <c r="U123" s="32">
        <v>1.62</v>
      </c>
      <c r="V123" s="32">
        <v>1.72</v>
      </c>
      <c r="X123" s="36"/>
      <c r="AA123" s="23">
        <v>43761</v>
      </c>
      <c r="AB123" s="32"/>
      <c r="AC123" s="32"/>
      <c r="AE123" s="42"/>
      <c r="AF123" s="32"/>
      <c r="AG123" s="32"/>
      <c r="AI123" s="36"/>
      <c r="AK123" s="23">
        <v>43761</v>
      </c>
      <c r="AL123" s="32">
        <v>1812.5</v>
      </c>
      <c r="AM123" s="32">
        <v>1537</v>
      </c>
      <c r="AN123" s="32">
        <v>43.43</v>
      </c>
      <c r="AO123" s="32">
        <v>4.51</v>
      </c>
      <c r="AP123" s="40"/>
      <c r="AR123" s="36"/>
      <c r="AT123" s="23">
        <v>43761</v>
      </c>
      <c r="AU123" s="41">
        <v>0.40625</v>
      </c>
      <c r="AV123" s="32">
        <v>1908.3</v>
      </c>
      <c r="AW123" s="32">
        <v>1625</v>
      </c>
      <c r="AX123" s="32">
        <v>50.5</v>
      </c>
      <c r="AY123" s="32">
        <v>3.14</v>
      </c>
      <c r="AZ123" s="40"/>
      <c r="BB123" s="36"/>
      <c r="BD123" s="26">
        <v>43761</v>
      </c>
      <c r="BE123" s="35">
        <v>4016.7</v>
      </c>
      <c r="BF123" s="35">
        <v>3467</v>
      </c>
      <c r="BG123" s="35">
        <v>94.94</v>
      </c>
      <c r="BH123" s="35">
        <v>1.3</v>
      </c>
      <c r="BJ123" s="36"/>
      <c r="BL123" s="26">
        <v>43761</v>
      </c>
      <c r="BM123" s="35"/>
      <c r="BN123" s="35"/>
      <c r="BO123" s="35"/>
      <c r="BP123" s="35"/>
      <c r="BR123" s="36"/>
      <c r="BT123" s="26">
        <v>43761</v>
      </c>
      <c r="BU123" s="35"/>
      <c r="BV123" s="35"/>
      <c r="BW123" s="35"/>
      <c r="BX123" s="35"/>
      <c r="BZ123" s="36"/>
      <c r="CB123" s="26">
        <v>43761</v>
      </c>
      <c r="CC123" s="35"/>
      <c r="CD123" s="35"/>
      <c r="CE123" s="35"/>
      <c r="CF123" s="43"/>
      <c r="CG123" s="47"/>
    </row>
    <row r="124" spans="2:85" x14ac:dyDescent="0.2">
      <c r="B124" s="23">
        <v>43762</v>
      </c>
      <c r="C124" s="32">
        <v>265.2</v>
      </c>
      <c r="D124" s="32">
        <v>243</v>
      </c>
      <c r="E124" s="32">
        <v>10.69</v>
      </c>
      <c r="F124" s="32">
        <v>3.18</v>
      </c>
      <c r="G124" s="40"/>
      <c r="I124" s="36"/>
      <c r="K124" s="30">
        <v>43762</v>
      </c>
      <c r="L124" s="32">
        <v>118.2</v>
      </c>
      <c r="M124" s="32">
        <v>105</v>
      </c>
      <c r="N124" s="32">
        <v>9.4</v>
      </c>
      <c r="O124" s="32">
        <v>3.04</v>
      </c>
      <c r="Q124" s="36"/>
      <c r="S124" s="23">
        <v>43762</v>
      </c>
      <c r="T124" s="32">
        <v>3.2</v>
      </c>
      <c r="U124" s="32">
        <v>0.94</v>
      </c>
      <c r="V124" s="32">
        <v>0.74</v>
      </c>
      <c r="X124" s="36"/>
      <c r="AA124" s="23">
        <v>43762</v>
      </c>
      <c r="AB124" s="32"/>
      <c r="AC124" s="32"/>
      <c r="AE124" s="42"/>
      <c r="AF124" s="32"/>
      <c r="AG124" s="32"/>
      <c r="AI124" s="36"/>
      <c r="AK124" s="23">
        <v>43762</v>
      </c>
      <c r="AL124" s="32"/>
      <c r="AM124" s="32"/>
      <c r="AN124" s="32"/>
      <c r="AO124" s="32"/>
      <c r="AP124" s="40"/>
      <c r="AR124" s="36"/>
      <c r="AT124" s="23">
        <v>43762</v>
      </c>
      <c r="AU124" s="41"/>
      <c r="AV124" s="32"/>
      <c r="AW124" s="32"/>
      <c r="AX124" s="32"/>
      <c r="AY124" s="32"/>
      <c r="AZ124" s="40"/>
      <c r="BB124" s="36"/>
      <c r="BD124" s="26">
        <v>43762</v>
      </c>
      <c r="BE124" s="35"/>
      <c r="BF124" s="35"/>
      <c r="BG124" s="35"/>
      <c r="BH124" s="35"/>
      <c r="BJ124" s="36"/>
      <c r="BL124" s="26">
        <v>43762</v>
      </c>
      <c r="BM124" s="35"/>
      <c r="BN124" s="35"/>
      <c r="BO124" s="35"/>
      <c r="BP124" s="35"/>
      <c r="BR124" s="36"/>
      <c r="BT124" s="26">
        <v>43762</v>
      </c>
      <c r="BU124" s="35"/>
      <c r="BV124" s="35"/>
      <c r="BW124" s="35"/>
      <c r="BX124" s="35"/>
      <c r="BZ124" s="36"/>
      <c r="CB124" s="26">
        <v>43762</v>
      </c>
      <c r="CC124" s="35"/>
      <c r="CD124" s="35"/>
      <c r="CE124" s="35"/>
      <c r="CF124" s="43"/>
      <c r="CG124" s="47"/>
    </row>
    <row r="125" spans="2:85" x14ac:dyDescent="0.2">
      <c r="B125" s="23">
        <v>43763</v>
      </c>
      <c r="C125" s="32"/>
      <c r="D125" s="32"/>
      <c r="E125" s="32"/>
      <c r="F125" s="32"/>
      <c r="G125" s="40"/>
      <c r="I125" s="36"/>
      <c r="K125" s="30">
        <v>43763</v>
      </c>
      <c r="L125" s="32"/>
      <c r="M125" s="32"/>
      <c r="N125" s="32"/>
      <c r="O125" s="32"/>
      <c r="Q125" s="36"/>
      <c r="S125" s="23">
        <v>43763</v>
      </c>
      <c r="T125" s="32">
        <v>2.7</v>
      </c>
      <c r="U125" s="32"/>
      <c r="V125" s="32"/>
      <c r="X125" s="36"/>
      <c r="AA125" s="23">
        <v>43763</v>
      </c>
      <c r="AB125" s="32"/>
      <c r="AC125" s="32"/>
      <c r="AE125" s="42"/>
      <c r="AF125" s="32"/>
      <c r="AG125" s="32"/>
      <c r="AI125" s="36"/>
      <c r="AK125" s="23">
        <v>43763</v>
      </c>
      <c r="AL125" s="32">
        <v>1900</v>
      </c>
      <c r="AM125" s="32">
        <v>1607</v>
      </c>
      <c r="AN125" s="32">
        <v>27.72</v>
      </c>
      <c r="AO125" s="32">
        <v>1.93</v>
      </c>
      <c r="AP125" s="40"/>
      <c r="AR125" s="36"/>
      <c r="AT125" s="23">
        <v>43763</v>
      </c>
      <c r="AU125" s="41">
        <v>0.42708333333333331</v>
      </c>
      <c r="AV125" s="32">
        <v>1975</v>
      </c>
      <c r="AW125" s="32">
        <v>1658</v>
      </c>
      <c r="AX125" s="32">
        <v>44.55</v>
      </c>
      <c r="AY125" s="32">
        <v>0.62</v>
      </c>
      <c r="AZ125" s="40"/>
      <c r="BB125" s="36"/>
      <c r="BD125" s="26">
        <v>43763</v>
      </c>
      <c r="BE125" s="35">
        <v>4700</v>
      </c>
      <c r="BF125" s="35">
        <v>3946</v>
      </c>
      <c r="BG125" s="35">
        <v>84.15</v>
      </c>
      <c r="BH125" s="35">
        <v>1.04</v>
      </c>
      <c r="BJ125" s="36"/>
      <c r="BL125" s="26">
        <v>43763</v>
      </c>
      <c r="BM125" s="35"/>
      <c r="BN125" s="35"/>
      <c r="BO125" s="35"/>
      <c r="BP125" s="35"/>
      <c r="BR125" s="36"/>
      <c r="BT125" s="26">
        <v>43763</v>
      </c>
      <c r="BU125" s="35"/>
      <c r="BV125" s="35"/>
      <c r="BW125" s="35"/>
      <c r="BX125" s="35"/>
      <c r="BZ125" s="36"/>
      <c r="CB125" s="26">
        <v>43763</v>
      </c>
      <c r="CC125" s="35"/>
      <c r="CD125" s="35"/>
      <c r="CE125" s="35"/>
      <c r="CF125" s="43"/>
      <c r="CG125" s="47"/>
    </row>
    <row r="126" spans="2:85" x14ac:dyDescent="0.2">
      <c r="B126" s="23">
        <v>43764</v>
      </c>
      <c r="C126" s="32"/>
      <c r="D126" s="32"/>
      <c r="E126" s="32"/>
      <c r="F126" s="32"/>
      <c r="G126" s="40"/>
      <c r="I126" s="36"/>
      <c r="K126" s="30">
        <v>43764</v>
      </c>
      <c r="L126" s="32"/>
      <c r="M126" s="32"/>
      <c r="N126" s="32"/>
      <c r="O126" s="32"/>
      <c r="Q126" s="36"/>
      <c r="S126" s="23">
        <v>43764</v>
      </c>
      <c r="T126" s="32">
        <v>3.4</v>
      </c>
      <c r="U126" s="32"/>
      <c r="V126" s="32"/>
      <c r="X126" s="36"/>
      <c r="AA126" s="23">
        <v>43764</v>
      </c>
      <c r="AB126" s="32"/>
      <c r="AC126" s="32"/>
      <c r="AE126" s="42"/>
      <c r="AF126" s="32"/>
      <c r="AG126" s="32"/>
      <c r="AI126" s="36"/>
      <c r="AK126" s="23">
        <v>43764</v>
      </c>
      <c r="AL126" s="32"/>
      <c r="AM126" s="32"/>
      <c r="AN126" s="32"/>
      <c r="AO126" s="32"/>
      <c r="AP126" s="40"/>
      <c r="AR126" s="36"/>
      <c r="AT126" s="23">
        <v>43764</v>
      </c>
      <c r="AU126" s="41"/>
      <c r="AV126" s="32"/>
      <c r="AW126" s="32"/>
      <c r="AX126" s="32"/>
      <c r="AY126" s="32"/>
      <c r="AZ126" s="40"/>
      <c r="BB126" s="36"/>
      <c r="BD126" s="26">
        <v>43764</v>
      </c>
      <c r="BE126" s="35"/>
      <c r="BF126" s="35"/>
      <c r="BG126" s="35"/>
      <c r="BH126" s="35"/>
      <c r="BJ126" s="36"/>
      <c r="BL126" s="26">
        <v>43764</v>
      </c>
      <c r="BM126" s="35"/>
      <c r="BN126" s="35"/>
      <c r="BO126" s="35"/>
      <c r="BP126" s="35"/>
      <c r="BR126" s="36"/>
      <c r="BT126" s="26">
        <v>43764</v>
      </c>
      <c r="BU126" s="35"/>
      <c r="BV126" s="35"/>
      <c r="BW126" s="35"/>
      <c r="BX126" s="35"/>
      <c r="BZ126" s="36"/>
      <c r="CB126" s="26">
        <v>43764</v>
      </c>
      <c r="CC126" s="35"/>
      <c r="CD126" s="35"/>
      <c r="CE126" s="35"/>
      <c r="CF126" s="43"/>
      <c r="CG126" s="47"/>
    </row>
    <row r="127" spans="2:85" x14ac:dyDescent="0.2">
      <c r="B127" s="23">
        <v>43765</v>
      </c>
      <c r="C127" s="32"/>
      <c r="D127" s="32"/>
      <c r="E127" s="32"/>
      <c r="F127" s="32"/>
      <c r="G127" s="40"/>
      <c r="I127" s="36"/>
      <c r="K127" s="30">
        <v>43765</v>
      </c>
      <c r="L127" s="32"/>
      <c r="M127" s="32"/>
      <c r="N127" s="32"/>
      <c r="O127" s="32"/>
      <c r="Q127" s="36"/>
      <c r="S127" s="23">
        <v>43765</v>
      </c>
      <c r="T127" s="32">
        <v>3.3</v>
      </c>
      <c r="U127" s="32"/>
      <c r="V127" s="32"/>
      <c r="X127" s="36"/>
      <c r="AA127" s="23">
        <v>43765</v>
      </c>
      <c r="AB127" s="32"/>
      <c r="AC127" s="32"/>
      <c r="AE127" s="42"/>
      <c r="AF127" s="32"/>
      <c r="AG127" s="32"/>
      <c r="AI127" s="36"/>
      <c r="AK127" s="23">
        <v>43765</v>
      </c>
      <c r="AL127" s="32"/>
      <c r="AM127" s="32"/>
      <c r="AN127" s="32"/>
      <c r="AO127" s="32"/>
      <c r="AP127" s="40"/>
      <c r="AR127" s="36"/>
      <c r="AT127" s="23">
        <v>43765</v>
      </c>
      <c r="AU127" s="41"/>
      <c r="AV127" s="32"/>
      <c r="AW127" s="32"/>
      <c r="AX127" s="32"/>
      <c r="AY127" s="32"/>
      <c r="AZ127" s="40"/>
      <c r="BB127" s="36"/>
      <c r="BD127" s="26">
        <v>43765</v>
      </c>
      <c r="BE127" s="35"/>
      <c r="BF127" s="35"/>
      <c r="BG127" s="35"/>
      <c r="BH127" s="35"/>
      <c r="BJ127" s="36"/>
      <c r="BL127" s="26">
        <v>43765</v>
      </c>
      <c r="BM127" s="35"/>
      <c r="BN127" s="35"/>
      <c r="BO127" s="35"/>
      <c r="BP127" s="35"/>
      <c r="BR127" s="36"/>
      <c r="BT127" s="26">
        <v>43765</v>
      </c>
      <c r="BU127" s="35"/>
      <c r="BV127" s="35"/>
      <c r="BW127" s="35"/>
      <c r="BX127" s="35"/>
      <c r="BZ127" s="36"/>
      <c r="CB127" s="26">
        <v>43765</v>
      </c>
      <c r="CC127" s="35"/>
      <c r="CD127" s="35"/>
      <c r="CE127" s="35"/>
      <c r="CF127" s="43"/>
      <c r="CG127" s="47"/>
    </row>
    <row r="128" spans="2:85" x14ac:dyDescent="0.2">
      <c r="B128" s="23">
        <v>43766</v>
      </c>
      <c r="C128" s="32"/>
      <c r="D128" s="32"/>
      <c r="E128" s="32">
        <v>3.77</v>
      </c>
      <c r="F128" s="32">
        <v>2.4</v>
      </c>
      <c r="G128" s="32">
        <v>252</v>
      </c>
      <c r="I128" s="36"/>
      <c r="K128" s="30">
        <v>43766</v>
      </c>
      <c r="L128" s="32"/>
      <c r="M128" s="32"/>
      <c r="N128" s="32"/>
      <c r="O128" s="32"/>
      <c r="Q128" s="36"/>
      <c r="S128" s="23">
        <v>43766</v>
      </c>
      <c r="T128" s="32">
        <v>3.9</v>
      </c>
      <c r="U128" s="32">
        <v>0.94</v>
      </c>
      <c r="V128" s="32">
        <v>0.77</v>
      </c>
      <c r="X128" s="36"/>
      <c r="AA128" s="23">
        <v>43766</v>
      </c>
      <c r="AB128" s="32"/>
      <c r="AC128" s="32"/>
      <c r="AE128" s="42"/>
      <c r="AF128" s="32"/>
      <c r="AG128" s="32"/>
      <c r="AI128" s="36"/>
      <c r="AK128" s="23">
        <v>43766</v>
      </c>
      <c r="AL128" s="32">
        <v>1950</v>
      </c>
      <c r="AM128" s="32">
        <v>1613</v>
      </c>
      <c r="AN128" s="32">
        <v>54.57</v>
      </c>
      <c r="AO128" s="32">
        <v>1.45</v>
      </c>
      <c r="AP128" s="32">
        <v>184</v>
      </c>
      <c r="AR128" s="36"/>
      <c r="AT128" s="23">
        <v>43766</v>
      </c>
      <c r="AU128" s="41">
        <v>0.41666666666666669</v>
      </c>
      <c r="AV128" s="32">
        <v>1928.6</v>
      </c>
      <c r="AW128" s="32">
        <v>1571</v>
      </c>
      <c r="AX128" s="32">
        <v>54.57</v>
      </c>
      <c r="AY128" s="32">
        <v>0.98</v>
      </c>
      <c r="AZ128" s="32">
        <v>162</v>
      </c>
      <c r="BB128" s="36"/>
      <c r="BD128" s="26">
        <v>43766</v>
      </c>
      <c r="BE128" s="35">
        <v>3520</v>
      </c>
      <c r="BF128" s="35">
        <v>2900</v>
      </c>
      <c r="BG128" s="35">
        <v>95.88</v>
      </c>
      <c r="BH128" s="35">
        <v>0.92</v>
      </c>
      <c r="BJ128" s="36"/>
      <c r="BL128" s="26">
        <v>43766</v>
      </c>
      <c r="BM128" s="35"/>
      <c r="BN128" s="35"/>
      <c r="BO128" s="35"/>
      <c r="BP128" s="35"/>
      <c r="BR128" s="36"/>
      <c r="BT128" s="26">
        <v>43766</v>
      </c>
      <c r="BU128" s="35"/>
      <c r="BV128" s="35"/>
      <c r="BW128" s="35"/>
      <c r="BX128" s="35"/>
      <c r="BZ128" s="36"/>
      <c r="CB128" s="26">
        <v>43766</v>
      </c>
      <c r="CC128" s="35"/>
      <c r="CD128" s="35"/>
      <c r="CE128" s="35"/>
      <c r="CF128" s="43"/>
      <c r="CG128" s="47"/>
    </row>
    <row r="129" spans="2:85" x14ac:dyDescent="0.2">
      <c r="B129" s="23">
        <v>43767</v>
      </c>
      <c r="C129" s="32">
        <v>250</v>
      </c>
      <c r="D129" s="32">
        <v>215</v>
      </c>
      <c r="E129" s="32">
        <v>5.5</v>
      </c>
      <c r="F129" s="32">
        <v>2.79</v>
      </c>
      <c r="G129" s="32"/>
      <c r="I129" s="36"/>
      <c r="K129" s="30">
        <v>43767</v>
      </c>
      <c r="L129" s="32">
        <v>96.7</v>
      </c>
      <c r="M129" s="32">
        <v>87</v>
      </c>
      <c r="N129" s="32">
        <v>4.0999999999999996</v>
      </c>
      <c r="O129" s="32">
        <v>2.84</v>
      </c>
      <c r="Q129" s="36"/>
      <c r="S129" s="23">
        <v>43767</v>
      </c>
      <c r="T129" s="32">
        <v>3.4</v>
      </c>
      <c r="U129" s="32">
        <v>0.82</v>
      </c>
      <c r="V129" s="32">
        <v>0.74</v>
      </c>
      <c r="X129" s="36"/>
      <c r="AA129" s="23">
        <v>43767</v>
      </c>
      <c r="AB129" s="32">
        <v>2350</v>
      </c>
      <c r="AC129" s="32">
        <v>1900</v>
      </c>
      <c r="AE129" s="42">
        <v>43767</v>
      </c>
      <c r="AF129" s="32">
        <v>55</v>
      </c>
      <c r="AG129" s="32">
        <v>1.02</v>
      </c>
      <c r="AI129" s="36"/>
      <c r="AK129" s="23">
        <v>43767</v>
      </c>
      <c r="AL129" s="32"/>
      <c r="AM129" s="32"/>
      <c r="AN129" s="32"/>
      <c r="AO129" s="32"/>
      <c r="AP129" s="32"/>
      <c r="AR129" s="36"/>
      <c r="AT129" s="23">
        <v>43767</v>
      </c>
      <c r="AU129" s="41"/>
      <c r="AV129" s="32"/>
      <c r="AW129" s="32"/>
      <c r="AX129" s="32"/>
      <c r="AY129" s="32"/>
      <c r="AZ129" s="32"/>
      <c r="BB129" s="36"/>
      <c r="BD129" s="26">
        <v>43767</v>
      </c>
      <c r="BE129" s="35"/>
      <c r="BF129" s="35"/>
      <c r="BG129" s="35"/>
      <c r="BH129" s="35"/>
      <c r="BJ129" s="36"/>
      <c r="BL129" s="26">
        <v>43767</v>
      </c>
      <c r="BM129" s="35">
        <v>146.69999999999999</v>
      </c>
      <c r="BN129" s="35">
        <v>140</v>
      </c>
      <c r="BO129" s="35">
        <v>8.8000000000000007</v>
      </c>
      <c r="BP129" s="35">
        <v>4.6100000000000003</v>
      </c>
      <c r="BR129" s="36"/>
      <c r="BT129" s="26">
        <v>43767</v>
      </c>
      <c r="BU129" s="35">
        <v>24.7</v>
      </c>
      <c r="BV129" s="35">
        <v>16</v>
      </c>
      <c r="BW129" s="35">
        <v>11.22</v>
      </c>
      <c r="BX129" s="35">
        <v>1.42</v>
      </c>
      <c r="BZ129" s="36"/>
      <c r="CB129" s="26">
        <v>43767</v>
      </c>
      <c r="CC129" s="35"/>
      <c r="CD129" s="35"/>
      <c r="CE129" s="35"/>
      <c r="CF129" s="43"/>
      <c r="CG129" s="47"/>
    </row>
    <row r="130" spans="2:85" x14ac:dyDescent="0.2">
      <c r="B130" s="23">
        <v>43768</v>
      </c>
      <c r="C130" s="32"/>
      <c r="D130" s="32"/>
      <c r="E130" s="32">
        <v>4.8</v>
      </c>
      <c r="F130" s="32">
        <v>2.52</v>
      </c>
      <c r="G130" s="32"/>
      <c r="I130" s="36"/>
      <c r="K130" s="30">
        <v>43768</v>
      </c>
      <c r="L130" s="32"/>
      <c r="M130" s="32"/>
      <c r="N130" s="32">
        <v>3.4</v>
      </c>
      <c r="O130" s="32">
        <v>2.62</v>
      </c>
      <c r="Q130" s="36"/>
      <c r="S130" s="23">
        <v>43768</v>
      </c>
      <c r="T130" s="32">
        <v>4.4000000000000004</v>
      </c>
      <c r="U130" s="32">
        <v>0.82</v>
      </c>
      <c r="V130" s="32">
        <v>0.59</v>
      </c>
      <c r="X130" s="36"/>
      <c r="AA130" s="23">
        <v>43768</v>
      </c>
      <c r="AB130" s="32"/>
      <c r="AC130" s="32"/>
      <c r="AE130" s="42"/>
      <c r="AF130" s="21"/>
      <c r="AG130" s="21"/>
      <c r="AI130" s="36"/>
      <c r="AK130" s="23">
        <v>43768</v>
      </c>
      <c r="AL130" s="32">
        <v>2080</v>
      </c>
      <c r="AM130" s="32">
        <v>1690</v>
      </c>
      <c r="AN130" s="32">
        <v>60</v>
      </c>
      <c r="AO130" s="32">
        <v>1.2</v>
      </c>
      <c r="AP130" s="32">
        <v>186</v>
      </c>
      <c r="AR130" s="36"/>
      <c r="AT130" s="23">
        <v>43768</v>
      </c>
      <c r="AU130" s="41">
        <v>0.39583333333333331</v>
      </c>
      <c r="AV130" s="32">
        <v>2100</v>
      </c>
      <c r="AW130" s="32">
        <v>1730</v>
      </c>
      <c r="AX130" s="32">
        <v>54</v>
      </c>
      <c r="AY130" s="32">
        <v>0.35</v>
      </c>
      <c r="AZ130" s="32">
        <v>174</v>
      </c>
      <c r="BB130" s="36"/>
      <c r="BD130" s="26">
        <v>43768</v>
      </c>
      <c r="BE130" s="35">
        <v>4800</v>
      </c>
      <c r="BF130" s="35">
        <v>3867</v>
      </c>
      <c r="BG130" s="35">
        <v>120</v>
      </c>
      <c r="BH130" s="35">
        <v>0.47</v>
      </c>
      <c r="BJ130" s="36"/>
      <c r="BL130" s="26">
        <v>43768</v>
      </c>
      <c r="BM130" s="35"/>
      <c r="BN130" s="35"/>
      <c r="BO130" s="35"/>
      <c r="BP130" s="35"/>
      <c r="BR130" s="36"/>
      <c r="BT130" s="26">
        <v>43768</v>
      </c>
      <c r="BU130" s="35"/>
      <c r="BV130" s="35"/>
      <c r="BW130" s="35"/>
      <c r="BX130" s="35"/>
      <c r="BZ130" s="36"/>
      <c r="CB130" s="26">
        <v>43768</v>
      </c>
      <c r="CC130" s="35"/>
      <c r="CD130" s="35"/>
      <c r="CE130" s="35"/>
      <c r="CF130" s="43"/>
      <c r="CG130" s="47"/>
    </row>
    <row r="131" spans="2:85" x14ac:dyDescent="0.2">
      <c r="B131" s="23">
        <v>43769</v>
      </c>
      <c r="C131" s="32">
        <v>256.5</v>
      </c>
      <c r="D131" s="32">
        <v>230</v>
      </c>
      <c r="E131" s="32">
        <v>8.2799999999999994</v>
      </c>
      <c r="F131" s="32">
        <v>2.81</v>
      </c>
      <c r="G131" s="32">
        <v>248</v>
      </c>
      <c r="I131" s="36"/>
      <c r="K131" s="30">
        <v>43769</v>
      </c>
      <c r="L131" s="32">
        <v>125</v>
      </c>
      <c r="M131" s="32">
        <v>110</v>
      </c>
      <c r="N131" s="32">
        <v>6.26</v>
      </c>
      <c r="O131" s="32">
        <v>2.72</v>
      </c>
      <c r="Q131" s="36"/>
      <c r="S131" s="23">
        <v>43769</v>
      </c>
      <c r="T131" s="32">
        <v>4.7</v>
      </c>
      <c r="U131" s="32">
        <v>0.75</v>
      </c>
      <c r="V131" s="32">
        <v>0.53</v>
      </c>
      <c r="X131" s="36"/>
      <c r="AA131" s="23">
        <v>43769</v>
      </c>
      <c r="AB131" s="32"/>
      <c r="AC131" s="32"/>
      <c r="AE131" s="42"/>
      <c r="AF131" s="21"/>
      <c r="AG131" s="21"/>
      <c r="AI131" s="36"/>
      <c r="AK131" s="23">
        <v>43769</v>
      </c>
      <c r="AL131" s="32"/>
      <c r="AM131" s="32"/>
      <c r="AN131" s="32"/>
      <c r="AO131" s="32"/>
      <c r="AP131" s="32"/>
      <c r="AR131" s="36"/>
      <c r="AT131" s="23">
        <v>43769</v>
      </c>
      <c r="AU131" s="41"/>
      <c r="AV131" s="32"/>
      <c r="AW131" s="32"/>
      <c r="AX131" s="32"/>
      <c r="AY131" s="32"/>
      <c r="AZ131" s="32"/>
      <c r="BB131" s="36"/>
      <c r="BD131" s="26">
        <v>43769</v>
      </c>
      <c r="BE131" s="35"/>
      <c r="BF131" s="35"/>
      <c r="BG131" s="35"/>
      <c r="BH131" s="35"/>
      <c r="BJ131" s="36"/>
      <c r="BL131" s="26">
        <v>43769</v>
      </c>
      <c r="BM131" s="35"/>
      <c r="BN131" s="35"/>
      <c r="BO131" s="35"/>
      <c r="BP131" s="35"/>
      <c r="BR131" s="36"/>
      <c r="BT131" s="26">
        <v>43769</v>
      </c>
      <c r="BU131" s="35"/>
      <c r="BV131" s="35"/>
      <c r="BW131" s="35"/>
      <c r="BX131" s="35"/>
      <c r="BZ131" s="36"/>
      <c r="CB131" s="26">
        <v>43769</v>
      </c>
      <c r="CC131" s="35"/>
      <c r="CD131" s="35"/>
      <c r="CE131" s="35"/>
      <c r="CF131" s="43"/>
      <c r="CG131" s="47"/>
    </row>
    <row r="132" spans="2:85" x14ac:dyDescent="0.2">
      <c r="B132" s="23">
        <v>43770</v>
      </c>
      <c r="C132" s="32"/>
      <c r="D132" s="32"/>
      <c r="E132" s="32"/>
      <c r="F132" s="32"/>
      <c r="G132" s="32"/>
      <c r="I132" s="36"/>
      <c r="K132" s="30">
        <v>43770</v>
      </c>
      <c r="L132" s="32"/>
      <c r="M132" s="32"/>
      <c r="N132" s="32"/>
      <c r="O132" s="32"/>
      <c r="Q132" s="36"/>
      <c r="S132" s="23">
        <v>43770</v>
      </c>
      <c r="T132" s="32">
        <v>3.6</v>
      </c>
      <c r="U132" s="32"/>
      <c r="V132" s="32"/>
      <c r="X132" s="36"/>
      <c r="AA132" s="23">
        <v>43770</v>
      </c>
      <c r="AB132" s="32"/>
      <c r="AC132" s="32"/>
      <c r="AE132" s="42"/>
      <c r="AF132" s="21"/>
      <c r="AG132" s="21"/>
      <c r="AI132" s="36"/>
      <c r="AK132" s="23">
        <v>43770</v>
      </c>
      <c r="AL132" s="32">
        <v>2128.6</v>
      </c>
      <c r="AM132" s="32">
        <v>1671</v>
      </c>
      <c r="AN132" s="32">
        <v>61.61</v>
      </c>
      <c r="AO132" s="32">
        <v>1.07</v>
      </c>
      <c r="AP132" s="32">
        <v>186</v>
      </c>
      <c r="AR132" s="36"/>
      <c r="AT132" s="23">
        <v>43770</v>
      </c>
      <c r="AU132" s="41">
        <v>0.4236111111111111</v>
      </c>
      <c r="AV132" s="32">
        <v>2053.8000000000002</v>
      </c>
      <c r="AW132" s="32">
        <v>1615</v>
      </c>
      <c r="AX132" s="32">
        <v>70.7</v>
      </c>
      <c r="AY132" s="32">
        <v>0.66</v>
      </c>
      <c r="AZ132" s="32">
        <v>172</v>
      </c>
      <c r="BB132" s="36"/>
      <c r="BD132" s="26">
        <v>43770</v>
      </c>
      <c r="BE132" s="35">
        <v>5040</v>
      </c>
      <c r="BF132" s="35">
        <v>3960</v>
      </c>
      <c r="BG132" s="35">
        <v>90.9</v>
      </c>
      <c r="BH132" s="35">
        <v>0.74</v>
      </c>
      <c r="BJ132" s="36"/>
      <c r="BL132" s="26">
        <v>43770</v>
      </c>
      <c r="BM132" s="35"/>
      <c r="BN132" s="35"/>
      <c r="BO132" s="35"/>
      <c r="BP132" s="35"/>
      <c r="BR132" s="36"/>
      <c r="BT132" s="26">
        <v>43770</v>
      </c>
      <c r="BU132" s="35"/>
      <c r="BV132" s="35"/>
      <c r="BW132" s="35"/>
      <c r="BX132" s="35"/>
      <c r="BZ132" s="36"/>
      <c r="CB132" s="26">
        <v>43770</v>
      </c>
      <c r="CC132" s="35"/>
      <c r="CD132" s="35"/>
      <c r="CE132" s="35"/>
      <c r="CF132" s="43"/>
      <c r="CG132" s="47"/>
    </row>
    <row r="133" spans="2:85" x14ac:dyDescent="0.2">
      <c r="B133" s="23">
        <v>43771</v>
      </c>
      <c r="C133" s="32"/>
      <c r="D133" s="32"/>
      <c r="E133" s="32"/>
      <c r="F133" s="32"/>
      <c r="G133" s="32"/>
      <c r="I133" s="36"/>
      <c r="K133" s="30">
        <v>43771</v>
      </c>
      <c r="L133" s="32"/>
      <c r="M133" s="32"/>
      <c r="N133" s="32"/>
      <c r="O133" s="32"/>
      <c r="Q133" s="36"/>
      <c r="S133" s="23">
        <v>43771</v>
      </c>
      <c r="T133" s="32">
        <v>4.8</v>
      </c>
      <c r="U133" s="32"/>
      <c r="V133" s="32"/>
      <c r="X133" s="36"/>
      <c r="AA133" s="23">
        <v>43771</v>
      </c>
      <c r="AB133" s="32">
        <v>2192.3000000000002</v>
      </c>
      <c r="AC133" s="32"/>
      <c r="AE133" s="42"/>
      <c r="AF133" s="40"/>
      <c r="AG133" s="40"/>
      <c r="AI133" s="36"/>
      <c r="AK133" s="23">
        <v>43771</v>
      </c>
      <c r="AL133" s="32"/>
      <c r="AM133" s="32"/>
      <c r="AN133" s="32"/>
      <c r="AO133" s="32"/>
      <c r="AP133" s="32"/>
      <c r="AR133" s="36"/>
      <c r="AT133" s="23">
        <v>43771</v>
      </c>
      <c r="AU133" s="41"/>
      <c r="AV133" s="32"/>
      <c r="AW133" s="32"/>
      <c r="AX133" s="32"/>
      <c r="AY133" s="32"/>
      <c r="AZ133" s="32"/>
      <c r="BB133" s="36"/>
      <c r="BD133" s="26">
        <v>43771</v>
      </c>
      <c r="BE133" s="35"/>
      <c r="BF133" s="35"/>
      <c r="BG133" s="35"/>
      <c r="BH133" s="35"/>
      <c r="BJ133" s="36"/>
      <c r="BL133" s="26">
        <v>43771</v>
      </c>
      <c r="BM133" s="35"/>
      <c r="BN133" s="35"/>
      <c r="BO133" s="35"/>
      <c r="BP133" s="35"/>
      <c r="BR133" s="36"/>
      <c r="BT133" s="26">
        <v>43771</v>
      </c>
      <c r="BU133" s="35"/>
      <c r="BV133" s="35"/>
      <c r="BW133" s="35"/>
      <c r="BX133" s="35"/>
      <c r="BZ133" s="36"/>
      <c r="CB133" s="26">
        <v>43771</v>
      </c>
      <c r="CC133" s="35"/>
      <c r="CD133" s="35"/>
      <c r="CE133" s="35"/>
      <c r="CF133" s="43"/>
      <c r="CG133" s="47"/>
    </row>
    <row r="134" spans="2:85" x14ac:dyDescent="0.2">
      <c r="B134" s="23">
        <v>43772</v>
      </c>
      <c r="C134" s="32"/>
      <c r="D134" s="32"/>
      <c r="E134" s="32"/>
      <c r="F134" s="32"/>
      <c r="G134" s="32"/>
      <c r="I134" s="36"/>
      <c r="K134" s="30">
        <v>43772</v>
      </c>
      <c r="L134" s="32"/>
      <c r="M134" s="32"/>
      <c r="N134" s="32"/>
      <c r="O134" s="32"/>
      <c r="Q134" s="36"/>
      <c r="S134" s="23">
        <v>43772</v>
      </c>
      <c r="T134" s="32">
        <v>5.0999999999999996</v>
      </c>
      <c r="U134" s="32"/>
      <c r="V134" s="32"/>
      <c r="X134" s="36"/>
      <c r="AA134" s="23">
        <v>43772</v>
      </c>
      <c r="AB134" s="32"/>
      <c r="AC134" s="32"/>
      <c r="AE134" s="42"/>
      <c r="AF134" s="40"/>
      <c r="AG134" s="40"/>
      <c r="AI134" s="36"/>
      <c r="AK134" s="23">
        <v>43772</v>
      </c>
      <c r="AL134" s="32"/>
      <c r="AM134" s="32"/>
      <c r="AN134" s="32"/>
      <c r="AO134" s="32"/>
      <c r="AP134" s="32"/>
      <c r="AR134" s="36"/>
      <c r="AT134" s="23">
        <v>43772</v>
      </c>
      <c r="AU134" s="41"/>
      <c r="AV134" s="32"/>
      <c r="AW134" s="32"/>
      <c r="AX134" s="32"/>
      <c r="AY134" s="32"/>
      <c r="AZ134" s="32"/>
      <c r="BB134" s="36"/>
      <c r="BD134" s="26">
        <v>43772</v>
      </c>
      <c r="BE134" s="35"/>
      <c r="BF134" s="35"/>
      <c r="BG134" s="35"/>
      <c r="BH134" s="35"/>
      <c r="BJ134" s="36"/>
      <c r="BL134" s="26">
        <v>43772</v>
      </c>
      <c r="BM134" s="35"/>
      <c r="BN134" s="35"/>
      <c r="BO134" s="35"/>
      <c r="BP134" s="35"/>
      <c r="BR134" s="36"/>
      <c r="BT134" s="26">
        <v>43772</v>
      </c>
      <c r="BU134" s="35"/>
      <c r="BV134" s="35"/>
      <c r="BW134" s="35"/>
      <c r="BX134" s="35"/>
      <c r="BZ134" s="36"/>
      <c r="CB134" s="26">
        <v>43772</v>
      </c>
      <c r="CC134" s="35"/>
      <c r="CD134" s="35"/>
      <c r="CE134" s="35"/>
      <c r="CF134" s="43"/>
      <c r="CG134" s="47"/>
    </row>
    <row r="135" spans="2:85" x14ac:dyDescent="0.2">
      <c r="B135" s="23">
        <v>43773</v>
      </c>
      <c r="C135" s="32"/>
      <c r="D135" s="32"/>
      <c r="E135" s="32">
        <v>5.0999999999999996</v>
      </c>
      <c r="F135" s="32">
        <v>2.2799999999999998</v>
      </c>
      <c r="G135" s="32">
        <v>247</v>
      </c>
      <c r="I135" s="36"/>
      <c r="K135" s="30">
        <v>43773</v>
      </c>
      <c r="L135" s="32"/>
      <c r="M135" s="32"/>
      <c r="N135" s="32"/>
      <c r="O135" s="32"/>
      <c r="Q135" s="36"/>
      <c r="S135" s="23">
        <v>43773</v>
      </c>
      <c r="T135" s="32">
        <v>4.7</v>
      </c>
      <c r="U135" s="32">
        <v>1.1000000000000001</v>
      </c>
      <c r="V135" s="32">
        <v>0.76</v>
      </c>
      <c r="X135" s="36"/>
      <c r="AA135" s="23">
        <v>43773</v>
      </c>
      <c r="AB135" s="32"/>
      <c r="AC135" s="32"/>
      <c r="AE135" s="42"/>
      <c r="AF135" s="40"/>
      <c r="AG135" s="40"/>
      <c r="AI135" s="36"/>
      <c r="AK135" s="23">
        <v>43773</v>
      </c>
      <c r="AL135" s="32">
        <v>2111.1</v>
      </c>
      <c r="AM135" s="32">
        <v>1678</v>
      </c>
      <c r="AN135" s="32">
        <v>67</v>
      </c>
      <c r="AO135" s="32">
        <v>1.2</v>
      </c>
      <c r="AP135" s="32">
        <v>182</v>
      </c>
      <c r="AR135" s="36"/>
      <c r="AT135" s="23">
        <v>43773</v>
      </c>
      <c r="AU135" s="41">
        <v>0.39583333333333331</v>
      </c>
      <c r="AV135" s="32">
        <v>2211.1</v>
      </c>
      <c r="AW135" s="32">
        <v>1744</v>
      </c>
      <c r="AX135" s="32">
        <v>67</v>
      </c>
      <c r="AY135" s="32">
        <v>0.75</v>
      </c>
      <c r="AZ135" s="32">
        <v>178</v>
      </c>
      <c r="BB135" s="36"/>
      <c r="BD135" s="26">
        <v>43773</v>
      </c>
      <c r="BE135" s="35">
        <v>5111.1000000000004</v>
      </c>
      <c r="BF135" s="35">
        <v>4067</v>
      </c>
      <c r="BG135" s="35">
        <v>63</v>
      </c>
      <c r="BH135" s="35">
        <v>0.85</v>
      </c>
      <c r="BJ135" s="36"/>
      <c r="BL135" s="26">
        <v>43773</v>
      </c>
      <c r="BM135" s="35"/>
      <c r="BN135" s="35"/>
      <c r="BO135" s="35"/>
      <c r="BP135" s="35"/>
      <c r="BR135" s="36"/>
      <c r="BT135" s="26">
        <v>43773</v>
      </c>
      <c r="BU135" s="35"/>
      <c r="BV135" s="35"/>
      <c r="BW135" s="35"/>
      <c r="BX135" s="35"/>
      <c r="BZ135" s="36"/>
      <c r="CB135" s="26">
        <v>43773</v>
      </c>
      <c r="CC135" s="35"/>
      <c r="CD135" s="35"/>
      <c r="CE135" s="35"/>
      <c r="CF135" s="43"/>
      <c r="CG135" s="47"/>
    </row>
    <row r="136" spans="2:85" x14ac:dyDescent="0.2">
      <c r="B136" s="23">
        <v>43774</v>
      </c>
      <c r="C136" s="32">
        <v>333.3</v>
      </c>
      <c r="D136" s="32">
        <v>300</v>
      </c>
      <c r="E136" s="32">
        <v>6.43</v>
      </c>
      <c r="F136" s="32">
        <v>3.23</v>
      </c>
      <c r="G136" s="32"/>
      <c r="I136" s="36"/>
      <c r="K136" s="30">
        <v>43774</v>
      </c>
      <c r="L136" s="32">
        <v>107</v>
      </c>
      <c r="M136" s="32">
        <v>93</v>
      </c>
      <c r="N136" s="32">
        <v>5.41</v>
      </c>
      <c r="O136" s="32">
        <v>3.48</v>
      </c>
      <c r="Q136" s="36"/>
      <c r="S136" s="23">
        <v>43774</v>
      </c>
      <c r="T136" s="32">
        <v>6.1</v>
      </c>
      <c r="U136" s="32">
        <v>1.06</v>
      </c>
      <c r="V136" s="32">
        <v>0.86</v>
      </c>
      <c r="X136" s="36"/>
      <c r="AA136" s="23">
        <v>43774</v>
      </c>
      <c r="AB136" s="32">
        <v>2090</v>
      </c>
      <c r="AC136" s="32">
        <v>1860</v>
      </c>
      <c r="AE136" s="42">
        <v>43774</v>
      </c>
      <c r="AF136" s="32">
        <v>73.44</v>
      </c>
      <c r="AG136" s="32">
        <v>1.92</v>
      </c>
      <c r="AI136" s="36"/>
      <c r="AK136" s="23">
        <v>43774</v>
      </c>
      <c r="AL136" s="32"/>
      <c r="AM136" s="32"/>
      <c r="AN136" s="32"/>
      <c r="AO136" s="32"/>
      <c r="AP136" s="32"/>
      <c r="AR136" s="36"/>
      <c r="AT136" s="23">
        <v>43774</v>
      </c>
      <c r="AU136" s="41"/>
      <c r="AV136" s="32"/>
      <c r="AW136" s="32"/>
      <c r="AX136" s="32"/>
      <c r="AY136" s="32"/>
      <c r="AZ136" s="32"/>
      <c r="BB136" s="36"/>
      <c r="BD136" s="26">
        <v>43774</v>
      </c>
      <c r="BE136" s="35"/>
      <c r="BF136" s="35"/>
      <c r="BG136" s="35"/>
      <c r="BH136" s="35"/>
      <c r="BJ136" s="36"/>
      <c r="BL136" s="26">
        <v>43774</v>
      </c>
      <c r="BM136" s="35">
        <v>159.1</v>
      </c>
      <c r="BN136" s="35">
        <v>141</v>
      </c>
      <c r="BO136" s="35">
        <v>10.1</v>
      </c>
      <c r="BP136" s="35">
        <v>5.59</v>
      </c>
      <c r="BR136" s="36"/>
      <c r="BT136" s="26">
        <v>43774</v>
      </c>
      <c r="BU136" s="35">
        <v>204</v>
      </c>
      <c r="BV136" s="35">
        <v>168</v>
      </c>
      <c r="BW136" s="35">
        <v>1.84</v>
      </c>
      <c r="BX136" s="35">
        <v>2.8</v>
      </c>
      <c r="BZ136" s="36"/>
      <c r="CB136" s="26">
        <v>43774</v>
      </c>
      <c r="CC136" s="35">
        <v>122</v>
      </c>
      <c r="CD136" s="35">
        <v>59.16</v>
      </c>
      <c r="CE136" s="35">
        <v>45.08</v>
      </c>
      <c r="CG136" s="36"/>
    </row>
    <row r="137" spans="2:85" x14ac:dyDescent="0.2">
      <c r="B137" s="23">
        <v>43775</v>
      </c>
      <c r="C137" s="32"/>
      <c r="D137" s="32"/>
      <c r="E137" s="32">
        <v>6.12</v>
      </c>
      <c r="F137" s="32">
        <v>3.49</v>
      </c>
      <c r="G137" s="32"/>
      <c r="I137" s="36"/>
      <c r="K137" s="30">
        <v>43775</v>
      </c>
      <c r="L137" s="32"/>
      <c r="M137" s="32"/>
      <c r="N137" s="32">
        <v>5.81</v>
      </c>
      <c r="O137" s="32">
        <v>3.93</v>
      </c>
      <c r="Q137" s="36"/>
      <c r="S137" s="23">
        <v>43775</v>
      </c>
      <c r="T137" s="32">
        <v>5.7</v>
      </c>
      <c r="U137" s="32">
        <v>1.39</v>
      </c>
      <c r="V137" s="32">
        <v>1.17</v>
      </c>
      <c r="X137" s="36"/>
      <c r="AA137" s="23">
        <v>43775</v>
      </c>
      <c r="AB137" s="32"/>
      <c r="AC137" s="32"/>
      <c r="AE137" s="42"/>
      <c r="AF137" s="32"/>
      <c r="AG137" s="32"/>
      <c r="AI137" s="36"/>
      <c r="AK137" s="23">
        <v>43775</v>
      </c>
      <c r="AL137" s="32">
        <v>2000</v>
      </c>
      <c r="AM137" s="32">
        <v>1573</v>
      </c>
      <c r="AN137" s="32">
        <v>181.56</v>
      </c>
      <c r="AO137" s="32">
        <v>1.73</v>
      </c>
      <c r="AP137" s="32">
        <v>184</v>
      </c>
      <c r="AR137" s="36"/>
      <c r="AT137" s="23">
        <v>43775</v>
      </c>
      <c r="AU137" s="41">
        <v>0.40277777777777779</v>
      </c>
      <c r="AV137" s="32">
        <v>2026.7</v>
      </c>
      <c r="AW137" s="32">
        <v>1593</v>
      </c>
      <c r="AX137" s="32">
        <v>63.24</v>
      </c>
      <c r="AY137" s="32">
        <v>1.22</v>
      </c>
      <c r="AZ137" s="32">
        <v>170</v>
      </c>
      <c r="BB137" s="36"/>
      <c r="BD137" s="26">
        <v>43775</v>
      </c>
      <c r="BE137" s="35">
        <v>4450</v>
      </c>
      <c r="BF137" s="35">
        <v>3500</v>
      </c>
      <c r="BG137" s="35">
        <v>167.28</v>
      </c>
      <c r="BH137" s="35">
        <v>1.28</v>
      </c>
      <c r="BJ137" s="36"/>
      <c r="BL137" s="26">
        <v>43775</v>
      </c>
      <c r="BM137" s="35"/>
      <c r="BN137" s="35"/>
      <c r="BO137" s="35"/>
      <c r="BP137" s="35"/>
      <c r="BR137" s="36"/>
      <c r="BT137" s="26">
        <v>43775</v>
      </c>
      <c r="BU137" s="35"/>
      <c r="BV137" s="35"/>
      <c r="BW137" s="35"/>
      <c r="BX137" s="35"/>
      <c r="BZ137" s="36"/>
      <c r="CB137" s="26">
        <v>43775</v>
      </c>
      <c r="CC137" s="35"/>
      <c r="CD137" s="35"/>
      <c r="CE137" s="35"/>
      <c r="CG137" s="36"/>
    </row>
    <row r="138" spans="2:85" x14ac:dyDescent="0.2">
      <c r="B138" s="23">
        <v>43776</v>
      </c>
      <c r="C138" s="32">
        <v>260</v>
      </c>
      <c r="D138" s="32">
        <v>232</v>
      </c>
      <c r="E138" s="32">
        <v>6.55</v>
      </c>
      <c r="F138" s="32">
        <v>3.06</v>
      </c>
      <c r="G138" s="32">
        <v>257</v>
      </c>
      <c r="I138" s="36"/>
      <c r="K138" s="30">
        <v>43776</v>
      </c>
      <c r="L138" s="32">
        <v>87.1</v>
      </c>
      <c r="M138" s="32">
        <v>74</v>
      </c>
      <c r="N138" s="32">
        <v>4.6500000000000004</v>
      </c>
      <c r="O138" s="32">
        <v>2.96</v>
      </c>
      <c r="Q138" s="36"/>
      <c r="S138" s="23">
        <v>43776</v>
      </c>
      <c r="T138" s="32">
        <v>5.8</v>
      </c>
      <c r="U138" s="32">
        <v>1.54</v>
      </c>
      <c r="V138" s="32">
        <v>1.3</v>
      </c>
      <c r="X138" s="36"/>
      <c r="AA138" s="23">
        <v>43776</v>
      </c>
      <c r="AB138" s="32"/>
      <c r="AC138" s="32"/>
      <c r="AE138" s="42"/>
      <c r="AF138" s="32"/>
      <c r="AG138" s="32"/>
      <c r="AI138" s="36"/>
      <c r="AK138" s="23">
        <v>43776</v>
      </c>
      <c r="AL138" s="32"/>
      <c r="AM138" s="32"/>
      <c r="AN138" s="32"/>
      <c r="AO138" s="32"/>
      <c r="AP138" s="32"/>
      <c r="AR138" s="36"/>
      <c r="AT138" s="23">
        <v>43776</v>
      </c>
      <c r="AU138" s="41"/>
      <c r="AV138" s="32"/>
      <c r="AW138" s="32"/>
      <c r="AX138" s="32"/>
      <c r="AY138" s="32"/>
      <c r="AZ138" s="32"/>
      <c r="BB138" s="36"/>
      <c r="BD138" s="26">
        <v>43776</v>
      </c>
      <c r="BE138" s="35"/>
      <c r="BF138" s="35"/>
      <c r="BG138" s="35"/>
      <c r="BH138" s="35"/>
      <c r="BJ138" s="36"/>
      <c r="BL138" s="26">
        <v>43776</v>
      </c>
      <c r="BM138" s="35"/>
      <c r="BN138" s="35"/>
      <c r="BO138" s="35"/>
      <c r="BP138" s="35"/>
      <c r="BR138" s="36"/>
      <c r="BT138" s="26">
        <v>43776</v>
      </c>
      <c r="BU138" s="35"/>
      <c r="BV138" s="35"/>
      <c r="BW138" s="35"/>
      <c r="BX138" s="35"/>
      <c r="BZ138" s="36"/>
      <c r="CB138" s="26">
        <v>43776</v>
      </c>
      <c r="CC138" s="35"/>
      <c r="CD138" s="35"/>
      <c r="CE138" s="35"/>
      <c r="CG138" s="36"/>
    </row>
    <row r="139" spans="2:85" x14ac:dyDescent="0.2">
      <c r="B139" s="23">
        <v>43777</v>
      </c>
      <c r="C139" s="32"/>
      <c r="D139" s="32"/>
      <c r="E139" s="32"/>
      <c r="F139" s="32"/>
      <c r="G139" s="32"/>
      <c r="I139" s="36"/>
      <c r="K139" s="30">
        <v>43777</v>
      </c>
      <c r="L139" s="32"/>
      <c r="M139" s="32"/>
      <c r="N139" s="32"/>
      <c r="O139" s="32"/>
      <c r="Q139" s="36"/>
      <c r="S139" s="23">
        <v>43777</v>
      </c>
      <c r="T139" s="32">
        <v>6.6</v>
      </c>
      <c r="U139" s="32"/>
      <c r="V139" s="32"/>
      <c r="X139" s="36"/>
      <c r="AA139" s="23">
        <v>43777</v>
      </c>
      <c r="AB139" s="32"/>
      <c r="AC139" s="32"/>
      <c r="AE139" s="42"/>
      <c r="AF139" s="32"/>
      <c r="AG139" s="32"/>
      <c r="AI139" s="36"/>
      <c r="AK139" s="23">
        <v>43777</v>
      </c>
      <c r="AL139" s="32">
        <v>1885.7</v>
      </c>
      <c r="AM139" s="32">
        <v>1457</v>
      </c>
      <c r="AN139" s="32">
        <v>70.3</v>
      </c>
      <c r="AO139" s="32">
        <v>1.53</v>
      </c>
      <c r="AP139" s="32">
        <v>176</v>
      </c>
      <c r="AR139" s="36"/>
      <c r="AT139" s="23">
        <v>43777</v>
      </c>
      <c r="AU139" s="41">
        <v>0.40277777777777779</v>
      </c>
      <c r="AV139" s="32">
        <v>1712.5</v>
      </c>
      <c r="AW139" s="32">
        <v>1337</v>
      </c>
      <c r="AX139" s="32">
        <v>72.2</v>
      </c>
      <c r="AY139" s="32">
        <v>1.01</v>
      </c>
      <c r="AZ139" s="32">
        <v>172</v>
      </c>
      <c r="BB139" s="36"/>
      <c r="BD139" s="26">
        <v>43777</v>
      </c>
      <c r="BE139" s="35">
        <v>4775</v>
      </c>
      <c r="BF139" s="35">
        <v>3750</v>
      </c>
      <c r="BG139" s="35">
        <v>171</v>
      </c>
      <c r="BH139" s="35">
        <v>1.1399999999999999</v>
      </c>
      <c r="BJ139" s="36"/>
      <c r="BL139" s="26">
        <v>43777</v>
      </c>
      <c r="BM139" s="35"/>
      <c r="BN139" s="35"/>
      <c r="BO139" s="35"/>
      <c r="BP139" s="35"/>
      <c r="BR139" s="36"/>
      <c r="BT139" s="26">
        <v>43777</v>
      </c>
      <c r="BU139" s="35"/>
      <c r="BV139" s="35"/>
      <c r="BW139" s="35"/>
      <c r="BX139" s="35"/>
      <c r="BZ139" s="36"/>
      <c r="CB139" s="26">
        <v>43777</v>
      </c>
      <c r="CC139" s="35"/>
      <c r="CD139" s="35"/>
      <c r="CE139" s="35"/>
      <c r="CG139" s="36"/>
    </row>
    <row r="140" spans="2:85" x14ac:dyDescent="0.2">
      <c r="B140" s="23">
        <v>43778</v>
      </c>
      <c r="C140" s="32"/>
      <c r="D140" s="32"/>
      <c r="E140" s="32"/>
      <c r="F140" s="32"/>
      <c r="G140" s="32"/>
      <c r="I140" s="36"/>
      <c r="K140" s="30">
        <v>43778</v>
      </c>
      <c r="L140" s="32"/>
      <c r="M140" s="32"/>
      <c r="N140" s="32"/>
      <c r="O140" s="32"/>
      <c r="Q140" s="36"/>
      <c r="S140" s="23">
        <v>43778</v>
      </c>
      <c r="T140" s="32">
        <v>5.2</v>
      </c>
      <c r="U140" s="32"/>
      <c r="V140" s="32"/>
      <c r="X140" s="36"/>
      <c r="AA140" s="23">
        <v>43778</v>
      </c>
      <c r="AB140" s="32"/>
      <c r="AC140" s="32"/>
      <c r="AE140" s="42"/>
      <c r="AF140" s="32"/>
      <c r="AG140" s="32"/>
      <c r="AI140" s="36"/>
      <c r="AK140" s="23">
        <v>43778</v>
      </c>
      <c r="AL140" s="32"/>
      <c r="AM140" s="32"/>
      <c r="AN140" s="32"/>
      <c r="AO140" s="32"/>
      <c r="AP140" s="32"/>
      <c r="AR140" s="36"/>
      <c r="AT140" s="23">
        <v>43778</v>
      </c>
      <c r="AU140" s="41"/>
      <c r="AV140" s="32"/>
      <c r="AW140" s="32"/>
      <c r="AX140" s="32"/>
      <c r="AY140" s="32"/>
      <c r="AZ140" s="32"/>
      <c r="BB140" s="36"/>
      <c r="BD140" s="26">
        <v>43778</v>
      </c>
      <c r="BE140" s="35"/>
      <c r="BF140" s="35"/>
      <c r="BG140" s="35"/>
      <c r="BH140" s="35"/>
      <c r="BJ140" s="36"/>
      <c r="BL140" s="26">
        <v>43778</v>
      </c>
      <c r="BM140" s="35"/>
      <c r="BN140" s="35"/>
      <c r="BO140" s="35"/>
      <c r="BP140" s="35"/>
      <c r="BR140" s="36"/>
      <c r="BT140" s="26">
        <v>43778</v>
      </c>
      <c r="BU140" s="35"/>
      <c r="BV140" s="35"/>
      <c r="BW140" s="35"/>
      <c r="BX140" s="35"/>
      <c r="BZ140" s="36"/>
      <c r="CB140" s="26">
        <v>43778</v>
      </c>
      <c r="CC140" s="35"/>
      <c r="CD140" s="35"/>
      <c r="CE140" s="35"/>
      <c r="CG140" s="36"/>
    </row>
    <row r="141" spans="2:85" x14ac:dyDescent="0.2">
      <c r="B141" s="23">
        <v>43779</v>
      </c>
      <c r="C141" s="32"/>
      <c r="D141" s="32"/>
      <c r="E141" s="32"/>
      <c r="F141" s="32"/>
      <c r="G141" s="32"/>
      <c r="I141" s="36"/>
      <c r="K141" s="30">
        <v>43779</v>
      </c>
      <c r="L141" s="32"/>
      <c r="M141" s="32"/>
      <c r="N141" s="32"/>
      <c r="O141" s="32"/>
      <c r="Q141" s="36"/>
      <c r="S141" s="23">
        <v>43779</v>
      </c>
      <c r="T141" s="32">
        <v>5.0999999999999996</v>
      </c>
      <c r="U141" s="32"/>
      <c r="V141" s="32"/>
      <c r="X141" s="36"/>
      <c r="AA141" s="23">
        <v>43779</v>
      </c>
      <c r="AB141" s="32"/>
      <c r="AC141" s="32"/>
      <c r="AE141" s="42"/>
      <c r="AF141" s="32"/>
      <c r="AG141" s="32"/>
      <c r="AI141" s="36"/>
      <c r="AK141" s="23">
        <v>43779</v>
      </c>
      <c r="AL141" s="32"/>
      <c r="AM141" s="32"/>
      <c r="AN141" s="32"/>
      <c r="AO141" s="32"/>
      <c r="AP141" s="32"/>
      <c r="AR141" s="36"/>
      <c r="AT141" s="23">
        <v>43779</v>
      </c>
      <c r="AU141" s="41"/>
      <c r="AV141" s="32"/>
      <c r="AW141" s="32"/>
      <c r="AX141" s="32"/>
      <c r="AY141" s="32"/>
      <c r="AZ141" s="32"/>
      <c r="BB141" s="36"/>
      <c r="BD141" s="26">
        <v>43779</v>
      </c>
      <c r="BE141" s="35"/>
      <c r="BF141" s="35"/>
      <c r="BG141" s="35"/>
      <c r="BH141" s="35"/>
      <c r="BJ141" s="36"/>
      <c r="BL141" s="26">
        <v>43779</v>
      </c>
      <c r="BM141" s="35"/>
      <c r="BN141" s="35"/>
      <c r="BO141" s="35"/>
      <c r="BP141" s="35"/>
      <c r="BR141" s="36"/>
      <c r="BT141" s="26">
        <v>43779</v>
      </c>
      <c r="BU141" s="35"/>
      <c r="BV141" s="35"/>
      <c r="BW141" s="35"/>
      <c r="BX141" s="35"/>
      <c r="BZ141" s="36"/>
      <c r="CB141" s="26">
        <v>43779</v>
      </c>
      <c r="CC141" s="35"/>
      <c r="CD141" s="35"/>
      <c r="CE141" s="35"/>
      <c r="CG141" s="36"/>
    </row>
    <row r="142" spans="2:85" x14ac:dyDescent="0.2">
      <c r="B142" s="23">
        <v>43780</v>
      </c>
      <c r="C142" s="32"/>
      <c r="D142" s="32"/>
      <c r="E142" s="32">
        <v>5.59</v>
      </c>
      <c r="F142" s="32">
        <v>2.65</v>
      </c>
      <c r="G142" s="32">
        <v>248</v>
      </c>
      <c r="I142" s="36"/>
      <c r="K142" s="30">
        <v>43780</v>
      </c>
      <c r="L142" s="32"/>
      <c r="M142" s="32"/>
      <c r="N142" s="32"/>
      <c r="O142" s="32"/>
      <c r="Q142" s="36"/>
      <c r="S142" s="23">
        <v>43780</v>
      </c>
      <c r="T142" s="32">
        <v>4.8</v>
      </c>
      <c r="U142" s="32">
        <v>1.92</v>
      </c>
      <c r="V142" s="32">
        <v>1.74</v>
      </c>
      <c r="X142" s="36"/>
      <c r="AA142" s="23">
        <v>43780</v>
      </c>
      <c r="AB142" s="32"/>
      <c r="AC142" s="32"/>
      <c r="AE142" s="42"/>
      <c r="AF142" s="32"/>
      <c r="AG142" s="32"/>
      <c r="AI142" s="36"/>
      <c r="AK142" s="23">
        <v>43780</v>
      </c>
      <c r="AL142" s="32">
        <v>2510</v>
      </c>
      <c r="AM142" s="32">
        <v>1970</v>
      </c>
      <c r="AN142" s="32">
        <v>69.58</v>
      </c>
      <c r="AO142" s="32">
        <v>1.9</v>
      </c>
      <c r="AP142" s="32">
        <v>190</v>
      </c>
      <c r="AR142" s="36"/>
      <c r="AT142" s="23">
        <v>43780</v>
      </c>
      <c r="AU142" s="41">
        <v>0.4375</v>
      </c>
      <c r="AV142" s="32">
        <v>2580</v>
      </c>
      <c r="AW142" s="32">
        <v>2030</v>
      </c>
      <c r="AX142" s="32">
        <v>65.66</v>
      </c>
      <c r="AY142" s="32">
        <v>1.25</v>
      </c>
      <c r="AZ142" s="32">
        <v>176</v>
      </c>
      <c r="BB142" s="36"/>
      <c r="BD142" s="26">
        <v>43780</v>
      </c>
      <c r="BE142" s="35">
        <v>5883.3</v>
      </c>
      <c r="BF142" s="35">
        <v>4617</v>
      </c>
      <c r="BG142" s="35">
        <v>170.52</v>
      </c>
      <c r="BH142" s="35">
        <v>1.33</v>
      </c>
      <c r="BJ142" s="36"/>
      <c r="BL142" s="26">
        <v>43780</v>
      </c>
      <c r="BM142" s="35"/>
      <c r="BN142" s="35"/>
      <c r="BO142" s="35"/>
      <c r="BP142" s="35"/>
      <c r="BR142" s="36"/>
      <c r="BT142" s="26">
        <v>43780</v>
      </c>
      <c r="BU142" s="35"/>
      <c r="BV142" s="35"/>
      <c r="BW142" s="35"/>
      <c r="BX142" s="35"/>
      <c r="BZ142" s="36"/>
      <c r="CB142" s="26">
        <v>43780</v>
      </c>
      <c r="CC142" s="35"/>
      <c r="CD142" s="35"/>
      <c r="CE142" s="35"/>
      <c r="CG142" s="36"/>
    </row>
    <row r="143" spans="2:85" x14ac:dyDescent="0.2">
      <c r="B143" s="23">
        <v>43781</v>
      </c>
      <c r="C143" s="32">
        <v>252.2</v>
      </c>
      <c r="D143" s="32">
        <v>239</v>
      </c>
      <c r="E143" s="32">
        <v>6.4</v>
      </c>
      <c r="F143" s="32">
        <v>3.49</v>
      </c>
      <c r="G143" s="32"/>
      <c r="I143" s="36"/>
      <c r="K143" s="30">
        <v>43781</v>
      </c>
      <c r="L143" s="32">
        <v>107.1</v>
      </c>
      <c r="M143" s="32">
        <v>93</v>
      </c>
      <c r="N143" s="32">
        <v>5.34</v>
      </c>
      <c r="O143" s="32">
        <v>3.3</v>
      </c>
      <c r="Q143" s="36"/>
      <c r="S143" s="23">
        <v>43781</v>
      </c>
      <c r="T143" s="32">
        <v>5.0999999999999996</v>
      </c>
      <c r="U143" s="32">
        <v>1.55</v>
      </c>
      <c r="V143" s="32">
        <v>1.45</v>
      </c>
      <c r="X143" s="36"/>
      <c r="AA143" s="23">
        <v>43781</v>
      </c>
      <c r="AB143" s="32">
        <v>2200</v>
      </c>
      <c r="AC143" s="32">
        <v>1745</v>
      </c>
      <c r="AE143" s="42">
        <v>43781</v>
      </c>
      <c r="AF143" s="32">
        <v>72.75</v>
      </c>
      <c r="AG143" s="32">
        <v>2.06</v>
      </c>
      <c r="AI143" s="36"/>
      <c r="AK143" s="23">
        <v>43781</v>
      </c>
      <c r="AL143" s="32"/>
      <c r="AM143" s="21"/>
      <c r="AN143" s="32"/>
      <c r="AO143" s="32"/>
      <c r="AP143" s="32"/>
      <c r="AR143" s="36"/>
      <c r="AT143" s="23">
        <v>43781</v>
      </c>
      <c r="AU143" s="41"/>
      <c r="AV143" s="32"/>
      <c r="AW143" s="32"/>
      <c r="AX143" s="32"/>
      <c r="AY143" s="32"/>
      <c r="AZ143" s="32"/>
      <c r="BB143" s="36"/>
      <c r="BD143" s="26">
        <v>43781</v>
      </c>
      <c r="BE143" s="35"/>
      <c r="BF143" s="35"/>
      <c r="BG143" s="35"/>
      <c r="BH143" s="35"/>
      <c r="BJ143" s="36"/>
      <c r="BL143" s="26">
        <v>43781</v>
      </c>
      <c r="BM143" s="35">
        <v>200</v>
      </c>
      <c r="BN143" s="35">
        <v>176</v>
      </c>
      <c r="BO143" s="35">
        <v>10.57</v>
      </c>
      <c r="BP143" s="35">
        <v>6.79</v>
      </c>
      <c r="BR143" s="36"/>
      <c r="BT143" s="26">
        <v>43781</v>
      </c>
      <c r="BU143" s="35">
        <v>9.5</v>
      </c>
      <c r="BV143" s="35">
        <v>8</v>
      </c>
      <c r="BW143" s="35">
        <v>2</v>
      </c>
      <c r="BX143" s="35">
        <v>0.72</v>
      </c>
      <c r="BZ143" s="36"/>
      <c r="CB143" s="26">
        <v>43781</v>
      </c>
      <c r="CC143" s="35"/>
      <c r="CD143" s="35">
        <v>57.23</v>
      </c>
      <c r="CE143" s="35">
        <v>42.68</v>
      </c>
      <c r="CG143" s="36"/>
    </row>
    <row r="144" spans="2:85" x14ac:dyDescent="0.2">
      <c r="B144" s="23">
        <v>43782</v>
      </c>
      <c r="C144" s="32"/>
      <c r="D144" s="32"/>
      <c r="E144" s="32">
        <v>7.42</v>
      </c>
      <c r="F144" s="32">
        <v>3.5</v>
      </c>
      <c r="G144" s="32"/>
      <c r="I144" s="36"/>
      <c r="K144" s="30">
        <v>43782</v>
      </c>
      <c r="L144" s="32"/>
      <c r="M144" s="32"/>
      <c r="N144" s="32">
        <v>6.53</v>
      </c>
      <c r="O144" s="32">
        <v>4.6500000000000004</v>
      </c>
      <c r="Q144" s="36"/>
      <c r="S144" s="23">
        <v>43782</v>
      </c>
      <c r="T144" s="32">
        <v>5.6</v>
      </c>
      <c r="U144" s="32">
        <v>1.56</v>
      </c>
      <c r="V144" s="32">
        <v>1.02</v>
      </c>
      <c r="X144" s="36"/>
      <c r="AA144" s="23">
        <v>43782</v>
      </c>
      <c r="AB144" s="32"/>
      <c r="AC144" s="32"/>
      <c r="AE144" s="42"/>
      <c r="AF144" s="32"/>
      <c r="AG144" s="32"/>
      <c r="AI144" s="36"/>
      <c r="AK144" s="23">
        <v>43782</v>
      </c>
      <c r="AL144" s="32">
        <v>2057.1</v>
      </c>
      <c r="AM144" s="40"/>
      <c r="AN144" s="32">
        <v>73.260000000000005</v>
      </c>
      <c r="AO144" s="32">
        <v>2.1</v>
      </c>
      <c r="AP144" s="32">
        <v>176</v>
      </c>
      <c r="AR144" s="36"/>
      <c r="AT144" s="23">
        <v>43782</v>
      </c>
      <c r="AU144" s="41">
        <v>0.41666666666666669</v>
      </c>
      <c r="AV144" s="32">
        <v>2071.4</v>
      </c>
      <c r="AW144" s="32">
        <v>1643</v>
      </c>
      <c r="AX144" s="32">
        <v>83.16</v>
      </c>
      <c r="AY144" s="32">
        <v>1.1000000000000001</v>
      </c>
      <c r="AZ144" s="32">
        <v>156</v>
      </c>
      <c r="BB144" s="36"/>
      <c r="BD144" s="26">
        <v>43782</v>
      </c>
      <c r="BE144" s="35">
        <v>5900</v>
      </c>
      <c r="BF144" s="35">
        <v>4617</v>
      </c>
      <c r="BG144" s="35">
        <v>153.44999999999999</v>
      </c>
      <c r="BH144" s="35">
        <v>1.25</v>
      </c>
      <c r="BJ144" s="36"/>
      <c r="BL144" s="26">
        <v>43782</v>
      </c>
      <c r="BM144" s="35"/>
      <c r="BN144" s="35"/>
      <c r="BO144" s="35"/>
      <c r="BP144" s="35"/>
      <c r="BR144" s="36"/>
      <c r="BT144" s="26">
        <v>43782</v>
      </c>
      <c r="BU144" s="35"/>
      <c r="BV144" s="35"/>
      <c r="BW144" s="35"/>
      <c r="BX144" s="35"/>
      <c r="BZ144" s="36"/>
      <c r="CB144" s="26">
        <v>43782</v>
      </c>
      <c r="CC144" s="35"/>
      <c r="CD144" s="35"/>
      <c r="CE144" s="35"/>
      <c r="CG144" s="36"/>
    </row>
    <row r="145" spans="2:85" x14ac:dyDescent="0.2">
      <c r="B145" s="23">
        <v>43783</v>
      </c>
      <c r="C145" s="32">
        <v>280</v>
      </c>
      <c r="D145" s="32">
        <v>240</v>
      </c>
      <c r="E145" s="32">
        <v>6.4</v>
      </c>
      <c r="F145" s="32">
        <v>3.18</v>
      </c>
      <c r="G145" s="32">
        <v>262</v>
      </c>
      <c r="I145" s="36"/>
      <c r="K145" s="30">
        <v>43783</v>
      </c>
      <c r="L145" s="32">
        <v>100</v>
      </c>
      <c r="M145" s="32">
        <v>84</v>
      </c>
      <c r="N145" s="32">
        <v>7.2</v>
      </c>
      <c r="O145" s="32">
        <v>5.15</v>
      </c>
      <c r="Q145" s="36"/>
      <c r="S145" s="23">
        <v>43783</v>
      </c>
      <c r="T145" s="32">
        <v>5.0999999999999996</v>
      </c>
      <c r="U145" s="32">
        <v>1.74</v>
      </c>
      <c r="V145" s="32">
        <v>1.45</v>
      </c>
      <c r="X145" s="36"/>
      <c r="AA145" s="23">
        <v>43783</v>
      </c>
      <c r="AB145" s="32"/>
      <c r="AC145" s="32"/>
      <c r="AE145" s="42"/>
      <c r="AF145" s="32"/>
      <c r="AG145" s="32"/>
      <c r="AI145" s="36"/>
      <c r="AK145" s="23">
        <v>43783</v>
      </c>
      <c r="AL145" s="32"/>
      <c r="AM145" s="40"/>
      <c r="AN145" s="32"/>
      <c r="AO145" s="32"/>
      <c r="AP145" s="32"/>
      <c r="AR145" s="36"/>
      <c r="AT145" s="23">
        <v>43783</v>
      </c>
      <c r="AU145" s="41"/>
      <c r="AV145" s="32"/>
      <c r="AW145" s="32"/>
      <c r="AX145" s="32"/>
      <c r="AY145" s="32"/>
      <c r="AZ145" s="32"/>
      <c r="BB145" s="36"/>
      <c r="BD145" s="26">
        <v>43783</v>
      </c>
      <c r="BE145" s="35"/>
      <c r="BF145" s="35"/>
      <c r="BG145" s="35"/>
      <c r="BH145" s="35"/>
      <c r="BJ145" s="36"/>
      <c r="BL145" s="26">
        <v>43783</v>
      </c>
      <c r="BM145" s="35"/>
      <c r="BN145" s="35"/>
      <c r="BO145" s="35"/>
      <c r="BP145" s="35"/>
      <c r="BR145" s="36"/>
      <c r="BT145" s="26">
        <v>43783</v>
      </c>
      <c r="BU145" s="35"/>
      <c r="BV145" s="35"/>
      <c r="BW145" s="35"/>
      <c r="BX145" s="35"/>
      <c r="BZ145" s="36"/>
      <c r="CB145" s="26">
        <v>43783</v>
      </c>
      <c r="CC145" s="35"/>
      <c r="CD145" s="35"/>
      <c r="CE145" s="35"/>
      <c r="CG145" s="36"/>
    </row>
    <row r="146" spans="2:85" x14ac:dyDescent="0.2">
      <c r="B146" s="23">
        <v>43784</v>
      </c>
      <c r="C146" s="32"/>
      <c r="D146" s="32"/>
      <c r="E146" s="32"/>
      <c r="F146" s="32"/>
      <c r="G146" s="32"/>
      <c r="I146" s="36"/>
      <c r="K146" s="30">
        <v>43784</v>
      </c>
      <c r="L146" s="32"/>
      <c r="M146" s="32"/>
      <c r="N146" s="32"/>
      <c r="O146" s="32"/>
      <c r="Q146" s="36"/>
      <c r="S146" s="23">
        <v>43784</v>
      </c>
      <c r="T146" s="32">
        <v>7.5</v>
      </c>
      <c r="U146" s="32"/>
      <c r="V146" s="32"/>
      <c r="X146" s="36"/>
      <c r="AA146" s="23">
        <v>43784</v>
      </c>
      <c r="AB146" s="32"/>
      <c r="AC146" s="32"/>
      <c r="AE146" s="42"/>
      <c r="AF146" s="32"/>
      <c r="AG146" s="32"/>
      <c r="AI146" s="36"/>
      <c r="AK146" s="23">
        <v>43784</v>
      </c>
      <c r="AL146" s="32">
        <v>2050</v>
      </c>
      <c r="AM146" s="32">
        <v>1567</v>
      </c>
      <c r="AN146" s="32">
        <v>73</v>
      </c>
      <c r="AO146" s="32">
        <v>2.2200000000000002</v>
      </c>
      <c r="AP146" s="32">
        <v>168</v>
      </c>
      <c r="AR146" s="36"/>
      <c r="AT146" s="23">
        <v>43784</v>
      </c>
      <c r="AU146" s="41">
        <v>0.41666666666666669</v>
      </c>
      <c r="AV146" s="32">
        <v>1820</v>
      </c>
      <c r="AW146" s="32">
        <v>1400</v>
      </c>
      <c r="AX146" s="32">
        <v>78</v>
      </c>
      <c r="AY146" s="32">
        <v>1.1499999999999999</v>
      </c>
      <c r="AZ146" s="32">
        <v>172</v>
      </c>
      <c r="BB146" s="36"/>
      <c r="BD146" s="26">
        <v>43784</v>
      </c>
      <c r="BE146" s="35">
        <v>5014.3</v>
      </c>
      <c r="BF146" s="35">
        <v>3843</v>
      </c>
      <c r="BG146" s="35">
        <v>210</v>
      </c>
      <c r="BH146" s="35">
        <v>1.41</v>
      </c>
      <c r="BJ146" s="36"/>
      <c r="BL146" s="26">
        <v>43784</v>
      </c>
      <c r="BM146" s="35"/>
      <c r="BN146" s="35"/>
      <c r="BO146" s="35"/>
      <c r="BP146" s="35"/>
      <c r="BR146" s="36"/>
      <c r="BT146" s="26">
        <v>43784</v>
      </c>
      <c r="BU146" s="35"/>
      <c r="BV146" s="35"/>
      <c r="BW146" s="35"/>
      <c r="BX146" s="35"/>
      <c r="BZ146" s="36"/>
      <c r="CB146" s="26">
        <v>43784</v>
      </c>
      <c r="CC146" s="35"/>
      <c r="CD146" s="35"/>
      <c r="CE146" s="35"/>
      <c r="CG146" s="36"/>
    </row>
    <row r="147" spans="2:85" x14ac:dyDescent="0.2">
      <c r="B147" s="23">
        <v>43785</v>
      </c>
      <c r="C147" s="32"/>
      <c r="D147" s="32"/>
      <c r="E147" s="32"/>
      <c r="F147" s="32"/>
      <c r="G147" s="32"/>
      <c r="I147" s="36"/>
      <c r="K147" s="30">
        <v>43785</v>
      </c>
      <c r="L147" s="32"/>
      <c r="M147" s="32"/>
      <c r="N147" s="32"/>
      <c r="O147" s="32"/>
      <c r="Q147" s="36"/>
      <c r="S147" s="23">
        <v>43785</v>
      </c>
      <c r="T147" s="32">
        <v>6.1</v>
      </c>
      <c r="U147" s="32"/>
      <c r="V147" s="32"/>
      <c r="X147" s="36"/>
      <c r="AA147" s="23">
        <v>43785</v>
      </c>
      <c r="AB147" s="32"/>
      <c r="AC147" s="32"/>
      <c r="AE147" s="42"/>
      <c r="AF147" s="32"/>
      <c r="AG147" s="32"/>
      <c r="AI147" s="36"/>
      <c r="AK147" s="23">
        <v>43785</v>
      </c>
      <c r="AL147" s="32"/>
      <c r="AM147" s="32"/>
      <c r="AN147" s="32"/>
      <c r="AO147" s="32"/>
      <c r="AP147" s="32"/>
      <c r="AR147" s="36"/>
      <c r="AT147" s="23">
        <v>43785</v>
      </c>
      <c r="AU147" s="41"/>
      <c r="AV147" s="32"/>
      <c r="AW147" s="32"/>
      <c r="AX147" s="32"/>
      <c r="AY147" s="32"/>
      <c r="AZ147" s="32"/>
      <c r="BB147" s="36"/>
      <c r="BD147" s="26">
        <v>43785</v>
      </c>
      <c r="BE147" s="35"/>
      <c r="BF147" s="35"/>
      <c r="BG147" s="35"/>
      <c r="BH147" s="35"/>
      <c r="BJ147" s="36"/>
      <c r="BL147" s="26">
        <v>43785</v>
      </c>
      <c r="BM147" s="35"/>
      <c r="BN147" s="35"/>
      <c r="BO147" s="35"/>
      <c r="BP147" s="35"/>
      <c r="BR147" s="36"/>
      <c r="BT147" s="26">
        <v>43785</v>
      </c>
      <c r="BU147" s="35"/>
      <c r="BV147" s="35"/>
      <c r="BW147" s="35"/>
      <c r="BX147" s="35"/>
      <c r="BZ147" s="36"/>
      <c r="CB147" s="26">
        <v>43785</v>
      </c>
      <c r="CC147" s="35"/>
      <c r="CD147" s="35"/>
      <c r="CE147" s="35"/>
      <c r="CG147" s="36"/>
    </row>
    <row r="148" spans="2:85" x14ac:dyDescent="0.2">
      <c r="B148" s="23">
        <v>43786</v>
      </c>
      <c r="C148" s="32"/>
      <c r="D148" s="32"/>
      <c r="E148" s="32"/>
      <c r="F148" s="32"/>
      <c r="G148" s="32"/>
      <c r="I148" s="36"/>
      <c r="K148" s="30">
        <v>43786</v>
      </c>
      <c r="L148" s="32"/>
      <c r="M148" s="32"/>
      <c r="N148" s="32"/>
      <c r="O148" s="32"/>
      <c r="Q148" s="36"/>
      <c r="S148" s="23">
        <v>43786</v>
      </c>
      <c r="T148" s="32">
        <v>5.9</v>
      </c>
      <c r="U148" s="32"/>
      <c r="V148" s="32"/>
      <c r="X148" s="36"/>
      <c r="AA148" s="23">
        <v>43786</v>
      </c>
      <c r="AB148" s="32"/>
      <c r="AC148" s="32"/>
      <c r="AE148" s="42"/>
      <c r="AF148" s="32"/>
      <c r="AG148" s="32"/>
      <c r="AI148" s="36"/>
      <c r="AK148" s="23">
        <v>43786</v>
      </c>
      <c r="AL148" s="32"/>
      <c r="AM148" s="32"/>
      <c r="AN148" s="32"/>
      <c r="AO148" s="32"/>
      <c r="AP148" s="32"/>
      <c r="AR148" s="36"/>
      <c r="AT148" s="23">
        <v>43786</v>
      </c>
      <c r="AU148" s="41"/>
      <c r="AV148" s="32"/>
      <c r="AW148" s="32"/>
      <c r="AX148" s="32"/>
      <c r="AY148" s="32"/>
      <c r="AZ148" s="32"/>
      <c r="BB148" s="36"/>
      <c r="BD148" s="26">
        <v>43786</v>
      </c>
      <c r="BE148" s="35"/>
      <c r="BF148" s="35"/>
      <c r="BG148" s="35"/>
      <c r="BH148" s="35"/>
      <c r="BJ148" s="36"/>
      <c r="BL148" s="26">
        <v>43786</v>
      </c>
      <c r="BM148" s="35"/>
      <c r="BN148" s="35"/>
      <c r="BO148" s="35"/>
      <c r="BP148" s="35"/>
      <c r="BR148" s="36"/>
      <c r="BT148" s="26">
        <v>43786</v>
      </c>
      <c r="BU148" s="35"/>
      <c r="BV148" s="35"/>
      <c r="BW148" s="35"/>
      <c r="BX148" s="35"/>
      <c r="BZ148" s="36"/>
      <c r="CB148" s="26">
        <v>43786</v>
      </c>
      <c r="CC148" s="35"/>
      <c r="CD148" s="35"/>
      <c r="CE148" s="35"/>
      <c r="CG148" s="36"/>
    </row>
    <row r="149" spans="2:85" x14ac:dyDescent="0.2">
      <c r="B149" s="23">
        <v>43787</v>
      </c>
      <c r="C149" s="32"/>
      <c r="D149" s="32"/>
      <c r="E149" s="32">
        <v>8.8000000000000007</v>
      </c>
      <c r="F149" s="32">
        <v>2.52</v>
      </c>
      <c r="G149" s="32">
        <v>244</v>
      </c>
      <c r="I149" s="36"/>
      <c r="K149" s="30">
        <v>43787</v>
      </c>
      <c r="L149" s="32"/>
      <c r="M149" s="32"/>
      <c r="N149" s="32"/>
      <c r="O149" s="32"/>
      <c r="Q149" s="36"/>
      <c r="S149" s="23">
        <v>43787</v>
      </c>
      <c r="T149" s="32">
        <v>5.7</v>
      </c>
      <c r="U149" s="32">
        <v>1.36</v>
      </c>
      <c r="V149" s="32">
        <v>0.48</v>
      </c>
      <c r="X149" s="36"/>
      <c r="AA149" s="23">
        <v>43787</v>
      </c>
      <c r="AB149" s="32"/>
      <c r="AC149" s="32"/>
      <c r="AE149" s="42"/>
      <c r="AF149" s="32"/>
      <c r="AG149" s="32"/>
      <c r="AI149" s="36"/>
      <c r="AK149" s="23">
        <v>43787</v>
      </c>
      <c r="AL149" s="32">
        <v>2114.3000000000002</v>
      </c>
      <c r="AM149" s="32">
        <v>1614</v>
      </c>
      <c r="AN149" s="32">
        <v>75</v>
      </c>
      <c r="AO149" s="32">
        <v>0.85</v>
      </c>
      <c r="AP149" s="32">
        <v>188</v>
      </c>
      <c r="AR149" s="36"/>
      <c r="AT149" s="23">
        <v>43787</v>
      </c>
      <c r="AU149" s="41">
        <v>0.42708333333333331</v>
      </c>
      <c r="AV149" s="32">
        <v>2266.6999999999998</v>
      </c>
      <c r="AW149" s="32">
        <v>1733</v>
      </c>
      <c r="AX149" s="32">
        <v>83</v>
      </c>
      <c r="AY149" s="32">
        <v>0.35</v>
      </c>
      <c r="AZ149" s="32">
        <v>162</v>
      </c>
      <c r="BB149" s="36"/>
      <c r="BD149" s="26">
        <v>43787</v>
      </c>
      <c r="BE149" s="35">
        <v>4180</v>
      </c>
      <c r="BF149" s="35">
        <v>3200</v>
      </c>
      <c r="BG149" s="35">
        <v>176</v>
      </c>
      <c r="BH149" s="35">
        <v>0.41</v>
      </c>
      <c r="BJ149" s="36"/>
      <c r="BL149" s="26">
        <v>43787</v>
      </c>
      <c r="BM149" s="35"/>
      <c r="BN149" s="35"/>
      <c r="BO149" s="35"/>
      <c r="BP149" s="35"/>
      <c r="BR149" s="36"/>
      <c r="BT149" s="26">
        <v>43787</v>
      </c>
      <c r="BU149" s="35"/>
      <c r="BV149" s="35"/>
      <c r="BW149" s="35"/>
      <c r="BX149" s="35"/>
      <c r="BZ149" s="36"/>
      <c r="CB149" s="26">
        <v>43787</v>
      </c>
      <c r="CC149" s="35"/>
      <c r="CD149" s="35"/>
      <c r="CE149" s="35"/>
      <c r="CG149" s="36"/>
    </row>
    <row r="150" spans="2:85" x14ac:dyDescent="0.2">
      <c r="B150" s="23">
        <v>43788</v>
      </c>
      <c r="C150" s="32">
        <v>257.10000000000002</v>
      </c>
      <c r="D150" s="32">
        <v>238</v>
      </c>
      <c r="E150" s="32">
        <v>6.4</v>
      </c>
      <c r="F150" s="32">
        <v>3.28</v>
      </c>
      <c r="G150" s="32"/>
      <c r="I150" s="36"/>
      <c r="K150" s="30">
        <v>43788</v>
      </c>
      <c r="L150" s="32">
        <v>116</v>
      </c>
      <c r="M150" s="32">
        <v>104</v>
      </c>
      <c r="N150" s="32">
        <v>5.4</v>
      </c>
      <c r="O150" s="32">
        <v>3.14</v>
      </c>
      <c r="Q150" s="36"/>
      <c r="S150" s="23">
        <v>43788</v>
      </c>
      <c r="T150" s="32">
        <v>4.8</v>
      </c>
      <c r="U150" s="32">
        <v>1.06</v>
      </c>
      <c r="V150" s="32">
        <v>0.86</v>
      </c>
      <c r="X150" s="36"/>
      <c r="AA150" s="23">
        <v>43788</v>
      </c>
      <c r="AB150" s="32">
        <v>2100</v>
      </c>
      <c r="AC150" s="32">
        <v>1622</v>
      </c>
      <c r="AE150" s="42">
        <v>43788</v>
      </c>
      <c r="AF150" s="32">
        <v>87</v>
      </c>
      <c r="AG150" s="32">
        <v>1.71</v>
      </c>
      <c r="AI150" s="36"/>
      <c r="AK150" s="23">
        <v>43788</v>
      </c>
      <c r="AL150" s="32"/>
      <c r="AM150" s="32"/>
      <c r="AN150" s="32"/>
      <c r="AO150" s="32"/>
      <c r="AP150" s="32"/>
      <c r="AR150" s="36"/>
      <c r="AT150" s="23">
        <v>43788</v>
      </c>
      <c r="AU150" s="41"/>
      <c r="AV150" s="32"/>
      <c r="AW150" s="32"/>
      <c r="AX150" s="32"/>
      <c r="AY150" s="32"/>
      <c r="AZ150" s="32"/>
      <c r="BB150" s="36"/>
      <c r="BD150" s="26">
        <v>43788</v>
      </c>
      <c r="BE150" s="35"/>
      <c r="BF150" s="35"/>
      <c r="BG150" s="35"/>
      <c r="BH150" s="35"/>
      <c r="BJ150" s="36"/>
      <c r="BL150" s="26">
        <v>43788</v>
      </c>
      <c r="BM150" s="35">
        <v>300</v>
      </c>
      <c r="BN150" s="35">
        <v>260</v>
      </c>
      <c r="BO150" s="35">
        <v>11.9</v>
      </c>
      <c r="BP150" s="35">
        <v>6.17</v>
      </c>
      <c r="BR150" s="36"/>
      <c r="BT150" s="26">
        <v>43788</v>
      </c>
      <c r="BU150" s="35">
        <v>5</v>
      </c>
      <c r="BV150" s="35">
        <v>5</v>
      </c>
      <c r="BW150" s="35">
        <v>1.1000000000000001</v>
      </c>
      <c r="BX150" s="35">
        <v>1.65</v>
      </c>
      <c r="BZ150" s="36"/>
      <c r="CB150" s="26">
        <v>43788</v>
      </c>
      <c r="CC150" s="35">
        <v>58</v>
      </c>
      <c r="CD150" s="35">
        <v>30</v>
      </c>
      <c r="CE150" s="35">
        <v>24.5</v>
      </c>
      <c r="CG150" s="36"/>
    </row>
    <row r="151" spans="2:85" x14ac:dyDescent="0.2">
      <c r="B151" s="23">
        <v>43789</v>
      </c>
      <c r="C151" s="32"/>
      <c r="D151" s="32"/>
      <c r="E151" s="32">
        <v>6.1</v>
      </c>
      <c r="F151" s="32">
        <v>3</v>
      </c>
      <c r="G151" s="32"/>
      <c r="I151" s="36"/>
      <c r="K151" s="30">
        <v>43789</v>
      </c>
      <c r="L151" s="32"/>
      <c r="M151" s="32"/>
      <c r="N151" s="32">
        <v>6.3</v>
      </c>
      <c r="O151" s="32">
        <v>3.1</v>
      </c>
      <c r="Q151" s="36"/>
      <c r="S151" s="23">
        <v>43789</v>
      </c>
      <c r="T151" s="32">
        <v>5.6</v>
      </c>
      <c r="U151" s="32">
        <v>2.36</v>
      </c>
      <c r="V151" s="32">
        <v>1.8</v>
      </c>
      <c r="X151" s="36"/>
      <c r="AA151" s="23">
        <v>43789</v>
      </c>
      <c r="AB151" s="32"/>
      <c r="AC151" s="32"/>
      <c r="AE151" s="42"/>
      <c r="AF151" s="32"/>
      <c r="AG151" s="32"/>
      <c r="AI151" s="36"/>
      <c r="AK151" s="23">
        <v>43789</v>
      </c>
      <c r="AL151" s="32">
        <v>1844.4</v>
      </c>
      <c r="AM151" s="32">
        <v>1433</v>
      </c>
      <c r="AN151" s="32">
        <v>68</v>
      </c>
      <c r="AO151" s="32">
        <v>2.3199999999999998</v>
      </c>
      <c r="AP151" s="32">
        <v>184</v>
      </c>
      <c r="AR151" s="36"/>
      <c r="AT151" s="23">
        <v>43789</v>
      </c>
      <c r="AU151" s="41">
        <v>0.40625</v>
      </c>
      <c r="AV151" s="32">
        <v>1133.3</v>
      </c>
      <c r="AW151" s="32">
        <v>1000</v>
      </c>
      <c r="AX151" s="32">
        <v>72</v>
      </c>
      <c r="AY151" s="32">
        <v>2.3199999999999998</v>
      </c>
      <c r="AZ151" s="32">
        <v>182</v>
      </c>
      <c r="BB151" s="36"/>
      <c r="BD151" s="26">
        <v>43789</v>
      </c>
      <c r="BE151" s="35">
        <v>4957.1000000000004</v>
      </c>
      <c r="BF151" s="35">
        <v>3886</v>
      </c>
      <c r="BG151" s="35">
        <v>184</v>
      </c>
      <c r="BH151" s="35">
        <v>2.4</v>
      </c>
      <c r="BJ151" s="36"/>
      <c r="BL151" s="26">
        <v>43789</v>
      </c>
      <c r="BM151" s="35"/>
      <c r="BN151" s="35"/>
      <c r="BO151" s="35"/>
      <c r="BP151" s="35"/>
      <c r="BR151" s="36"/>
      <c r="BT151" s="26">
        <v>43789</v>
      </c>
      <c r="BU151" s="35"/>
      <c r="BV151" s="35"/>
      <c r="BW151" s="35"/>
      <c r="BX151" s="35"/>
      <c r="BZ151" s="36"/>
      <c r="CB151" s="26">
        <v>43789</v>
      </c>
      <c r="CC151" s="35"/>
      <c r="CD151" s="35"/>
      <c r="CE151" s="35"/>
      <c r="CG151" s="36"/>
    </row>
    <row r="152" spans="2:85" x14ac:dyDescent="0.2">
      <c r="B152" s="23">
        <v>43790</v>
      </c>
      <c r="C152" s="32">
        <v>268</v>
      </c>
      <c r="D152" s="32">
        <v>240</v>
      </c>
      <c r="E152" s="32">
        <v>5.9</v>
      </c>
      <c r="F152" s="32">
        <v>3.1</v>
      </c>
      <c r="G152" s="32">
        <v>259</v>
      </c>
      <c r="I152" s="36"/>
      <c r="K152" s="30">
        <v>43790</v>
      </c>
      <c r="L152" s="32">
        <v>76.900000000000006</v>
      </c>
      <c r="M152" s="32">
        <v>77</v>
      </c>
      <c r="N152" s="32">
        <v>4.8</v>
      </c>
      <c r="O152" s="32">
        <v>2.96</v>
      </c>
      <c r="Q152" s="36"/>
      <c r="S152" s="23">
        <v>43790</v>
      </c>
      <c r="T152" s="32">
        <v>3.8</v>
      </c>
      <c r="U152" s="32">
        <v>2.3199999999999998</v>
      </c>
      <c r="V152" s="32">
        <v>2.15</v>
      </c>
      <c r="X152" s="36"/>
      <c r="AA152" s="23">
        <v>43790</v>
      </c>
      <c r="AB152" s="32"/>
      <c r="AC152" s="32"/>
      <c r="AE152" s="42"/>
      <c r="AF152" s="32"/>
      <c r="AG152" s="32"/>
      <c r="AI152" s="36"/>
      <c r="AK152" s="23">
        <v>43790</v>
      </c>
      <c r="AL152" s="32"/>
      <c r="AM152" s="32"/>
      <c r="AN152" s="32"/>
      <c r="AO152" s="32"/>
      <c r="AP152" s="32"/>
      <c r="AR152" s="36"/>
      <c r="AT152" s="23">
        <v>43790</v>
      </c>
      <c r="AU152" s="41"/>
      <c r="AV152" s="32"/>
      <c r="AW152" s="32"/>
      <c r="AX152" s="32"/>
      <c r="AY152" s="32"/>
      <c r="AZ152" s="32"/>
      <c r="BB152" s="36"/>
      <c r="BD152" s="26">
        <v>43790</v>
      </c>
      <c r="BE152" s="35"/>
      <c r="BF152" s="35"/>
      <c r="BG152" s="35"/>
      <c r="BH152" s="35"/>
      <c r="BJ152" s="36"/>
      <c r="BL152" s="26">
        <v>43790</v>
      </c>
      <c r="BM152" s="35"/>
      <c r="BN152" s="35"/>
      <c r="BO152" s="35"/>
      <c r="BP152" s="35"/>
      <c r="BR152" s="36"/>
      <c r="BT152" s="26">
        <v>43790</v>
      </c>
      <c r="BU152" s="35"/>
      <c r="BV152" s="35"/>
      <c r="BW152" s="35"/>
      <c r="BX152" s="35"/>
      <c r="BZ152" s="36"/>
      <c r="CB152" s="26">
        <v>43790</v>
      </c>
      <c r="CC152" s="35"/>
      <c r="CD152" s="35"/>
      <c r="CE152" s="35"/>
      <c r="CG152" s="36"/>
    </row>
    <row r="153" spans="2:85" x14ac:dyDescent="0.2">
      <c r="B153" s="23">
        <v>43791</v>
      </c>
      <c r="C153" s="32"/>
      <c r="D153" s="32"/>
      <c r="E153" s="32"/>
      <c r="F153" s="32"/>
      <c r="G153" s="32"/>
      <c r="I153" s="36"/>
      <c r="K153" s="30">
        <v>43791</v>
      </c>
      <c r="L153" s="32"/>
      <c r="M153" s="32"/>
      <c r="N153" s="32"/>
      <c r="O153" s="32"/>
      <c r="Q153" s="36"/>
      <c r="S153" s="23">
        <v>43791</v>
      </c>
      <c r="T153" s="32">
        <v>4.7</v>
      </c>
      <c r="U153" s="32"/>
      <c r="V153" s="32"/>
      <c r="X153" s="36"/>
      <c r="AA153" s="23">
        <v>43791</v>
      </c>
      <c r="AB153" s="32"/>
      <c r="AC153" s="32"/>
      <c r="AE153" s="42"/>
      <c r="AF153" s="32"/>
      <c r="AG153" s="32"/>
      <c r="AI153" s="36"/>
      <c r="AK153" s="23">
        <v>43791</v>
      </c>
      <c r="AL153" s="32">
        <v>2133.3000000000002</v>
      </c>
      <c r="AM153" s="32">
        <v>1667</v>
      </c>
      <c r="AN153" s="32">
        <v>72</v>
      </c>
      <c r="AO153" s="32">
        <v>2.39</v>
      </c>
      <c r="AP153" s="32">
        <v>196</v>
      </c>
      <c r="AR153" s="36"/>
      <c r="AT153" s="23">
        <v>43791</v>
      </c>
      <c r="AU153" s="41">
        <v>0.40277777777777779</v>
      </c>
      <c r="AV153" s="32">
        <v>2366.6999999999998</v>
      </c>
      <c r="AW153" s="32">
        <v>1817</v>
      </c>
      <c r="AX153" s="32">
        <v>81</v>
      </c>
      <c r="AY153" s="32">
        <v>2.29</v>
      </c>
      <c r="AZ153" s="32">
        <v>204</v>
      </c>
      <c r="BB153" s="36"/>
      <c r="BD153" s="26">
        <v>43791</v>
      </c>
      <c r="BE153" s="35">
        <v>5540</v>
      </c>
      <c r="BF153" s="35">
        <v>4220</v>
      </c>
      <c r="BG153" s="35">
        <v>148</v>
      </c>
      <c r="BH153" s="35">
        <v>2.37</v>
      </c>
      <c r="BJ153" s="36"/>
      <c r="BL153" s="26">
        <v>43791</v>
      </c>
      <c r="BM153" s="35"/>
      <c r="BN153" s="35"/>
      <c r="BO153" s="35"/>
      <c r="BP153" s="35"/>
      <c r="BR153" s="36"/>
      <c r="BT153" s="26">
        <v>43791</v>
      </c>
      <c r="BU153" s="35"/>
      <c r="BV153" s="35"/>
      <c r="BW153" s="35"/>
      <c r="BX153" s="35"/>
      <c r="BZ153" s="36"/>
      <c r="CB153" s="26">
        <v>43791</v>
      </c>
      <c r="CC153" s="35"/>
      <c r="CD153" s="35"/>
      <c r="CE153" s="35"/>
      <c r="CG153" s="36"/>
    </row>
    <row r="154" spans="2:85" x14ac:dyDescent="0.2">
      <c r="B154" s="23">
        <v>43792</v>
      </c>
      <c r="C154" s="32"/>
      <c r="D154" s="32"/>
      <c r="E154" s="32"/>
      <c r="F154" s="32"/>
      <c r="G154" s="32"/>
      <c r="I154" s="36"/>
      <c r="K154" s="30">
        <v>43792</v>
      </c>
      <c r="L154" s="32"/>
      <c r="M154" s="32"/>
      <c r="N154" s="32"/>
      <c r="O154" s="32"/>
      <c r="Q154" s="36"/>
      <c r="S154" s="23">
        <v>43792</v>
      </c>
      <c r="T154" s="32">
        <v>4.5</v>
      </c>
      <c r="U154" s="32"/>
      <c r="V154" s="32"/>
      <c r="X154" s="36"/>
      <c r="AA154" s="23">
        <v>43792</v>
      </c>
      <c r="AB154" s="32"/>
      <c r="AC154" s="32"/>
      <c r="AE154" s="42"/>
      <c r="AF154" s="32"/>
      <c r="AG154" s="32"/>
      <c r="AI154" s="36"/>
      <c r="AK154" s="23">
        <v>43792</v>
      </c>
      <c r="AL154" s="32"/>
      <c r="AM154" s="32"/>
      <c r="AN154" s="32"/>
      <c r="AO154" s="32"/>
      <c r="AP154" s="32"/>
      <c r="AR154" s="36"/>
      <c r="AT154" s="23">
        <v>43792</v>
      </c>
      <c r="AU154" s="41"/>
      <c r="AV154" s="32"/>
      <c r="AW154" s="32"/>
      <c r="AX154" s="32"/>
      <c r="AY154" s="32"/>
      <c r="AZ154" s="32"/>
      <c r="BB154" s="36"/>
      <c r="BD154" s="26">
        <v>43792</v>
      </c>
      <c r="BE154" s="35"/>
      <c r="BF154" s="35"/>
      <c r="BG154" s="35"/>
      <c r="BH154" s="35"/>
      <c r="BJ154" s="36"/>
      <c r="BL154" s="26">
        <v>43792</v>
      </c>
      <c r="BM154" s="35"/>
      <c r="BN154" s="35"/>
      <c r="BO154" s="35"/>
      <c r="BP154" s="35"/>
      <c r="BR154" s="36"/>
      <c r="BT154" s="26">
        <v>43792</v>
      </c>
      <c r="BU154" s="35"/>
      <c r="BV154" s="35"/>
      <c r="BW154" s="35"/>
      <c r="BX154" s="35"/>
      <c r="BZ154" s="36"/>
      <c r="CB154" s="26">
        <v>43792</v>
      </c>
      <c r="CC154" s="35"/>
      <c r="CD154" s="35"/>
      <c r="CE154" s="35"/>
      <c r="CG154" s="36"/>
    </row>
    <row r="155" spans="2:85" x14ac:dyDescent="0.2">
      <c r="B155" s="23">
        <v>43793</v>
      </c>
      <c r="C155" s="32"/>
      <c r="D155" s="32"/>
      <c r="E155" s="32"/>
      <c r="F155" s="32"/>
      <c r="G155" s="32"/>
      <c r="I155" s="36"/>
      <c r="K155" s="30">
        <v>43793</v>
      </c>
      <c r="L155" s="32"/>
      <c r="M155" s="32"/>
      <c r="N155" s="32"/>
      <c r="O155" s="32"/>
      <c r="Q155" s="36"/>
      <c r="S155" s="23">
        <v>43793</v>
      </c>
      <c r="T155" s="32">
        <v>3.6</v>
      </c>
      <c r="U155" s="32"/>
      <c r="V155" s="32"/>
      <c r="X155" s="36"/>
      <c r="AA155" s="23">
        <v>43793</v>
      </c>
      <c r="AB155" s="32"/>
      <c r="AC155" s="32"/>
      <c r="AE155" s="42"/>
      <c r="AF155" s="32"/>
      <c r="AG155" s="32"/>
      <c r="AI155" s="36"/>
      <c r="AK155" s="23">
        <v>43793</v>
      </c>
      <c r="AL155" s="32"/>
      <c r="AM155" s="32"/>
      <c r="AN155" s="32"/>
      <c r="AO155" s="32"/>
      <c r="AP155" s="32"/>
      <c r="AR155" s="36"/>
      <c r="AT155" s="23">
        <v>43793</v>
      </c>
      <c r="AU155" s="41"/>
      <c r="AV155" s="32"/>
      <c r="AW155" s="32"/>
      <c r="AX155" s="32"/>
      <c r="AY155" s="32"/>
      <c r="AZ155" s="32"/>
      <c r="BB155" s="36"/>
      <c r="BD155" s="26">
        <v>43793</v>
      </c>
      <c r="BE155" s="35"/>
      <c r="BF155" s="35"/>
      <c r="BG155" s="35"/>
      <c r="BH155" s="35"/>
      <c r="BJ155" s="36"/>
      <c r="BL155" s="26">
        <v>43793</v>
      </c>
      <c r="BM155" s="35"/>
      <c r="BN155" s="35"/>
      <c r="BO155" s="35"/>
      <c r="BP155" s="35"/>
      <c r="BR155" s="36"/>
      <c r="BT155" s="26">
        <v>43793</v>
      </c>
      <c r="BU155" s="35"/>
      <c r="BV155" s="35"/>
      <c r="BW155" s="35"/>
      <c r="BX155" s="35"/>
      <c r="BZ155" s="36"/>
      <c r="CB155" s="26">
        <v>43793</v>
      </c>
      <c r="CC155" s="35"/>
      <c r="CD155" s="35"/>
      <c r="CE155" s="35"/>
      <c r="CG155" s="36"/>
    </row>
    <row r="156" spans="2:85" x14ac:dyDescent="0.2">
      <c r="B156" s="23">
        <v>43794</v>
      </c>
      <c r="C156" s="32"/>
      <c r="D156" s="32"/>
      <c r="E156" s="32">
        <v>4.8499999999999996</v>
      </c>
      <c r="F156" s="32">
        <v>2.48</v>
      </c>
      <c r="G156" s="32">
        <v>238</v>
      </c>
      <c r="I156" s="36"/>
      <c r="K156" s="30">
        <v>43794</v>
      </c>
      <c r="L156" s="32"/>
      <c r="M156" s="32"/>
      <c r="N156" s="32"/>
      <c r="O156" s="32"/>
      <c r="Q156" s="36"/>
      <c r="S156" s="23">
        <v>43794</v>
      </c>
      <c r="T156" s="32">
        <v>3.1</v>
      </c>
      <c r="U156" s="32">
        <v>1.31</v>
      </c>
      <c r="V156" s="32">
        <v>1.23</v>
      </c>
      <c r="X156" s="36"/>
      <c r="AA156" s="23">
        <v>43794</v>
      </c>
      <c r="AB156" s="32"/>
      <c r="AC156" s="32"/>
      <c r="AE156" s="42"/>
      <c r="AF156" s="32"/>
      <c r="AG156" s="32"/>
      <c r="AI156" s="36"/>
      <c r="AK156" s="23">
        <v>43794</v>
      </c>
      <c r="AL156" s="32">
        <v>1933.3</v>
      </c>
      <c r="AM156" s="32">
        <v>1500</v>
      </c>
      <c r="AN156" s="32">
        <v>62.37</v>
      </c>
      <c r="AO156" s="32">
        <v>1.48</v>
      </c>
      <c r="AP156" s="32">
        <v>182</v>
      </c>
      <c r="AR156" s="36"/>
      <c r="AT156" s="23">
        <v>43794</v>
      </c>
      <c r="AU156" s="41">
        <v>0.42708333333333331</v>
      </c>
      <c r="AV156" s="32">
        <v>2125</v>
      </c>
      <c r="AW156" s="32">
        <v>1650</v>
      </c>
      <c r="AX156" s="32">
        <v>51.48</v>
      </c>
      <c r="AY156" s="32">
        <v>0.93</v>
      </c>
      <c r="AZ156" s="32">
        <v>178</v>
      </c>
      <c r="BB156" s="36"/>
      <c r="BD156" s="26">
        <v>43794</v>
      </c>
      <c r="BE156" s="35">
        <v>4760</v>
      </c>
      <c r="BF156" s="35">
        <v>3660</v>
      </c>
      <c r="BG156" s="35">
        <v>174.24</v>
      </c>
      <c r="BH156" s="35">
        <v>1.0900000000000001</v>
      </c>
      <c r="BJ156" s="36"/>
      <c r="BL156" s="26">
        <v>43794</v>
      </c>
      <c r="BM156" s="35"/>
      <c r="BN156" s="35"/>
      <c r="BO156" s="35"/>
      <c r="BP156" s="35"/>
      <c r="BR156" s="36"/>
      <c r="BT156" s="26">
        <v>43794</v>
      </c>
      <c r="BU156" s="35"/>
      <c r="BV156" s="35"/>
      <c r="BW156" s="35"/>
      <c r="BX156" s="35"/>
      <c r="BZ156" s="36"/>
      <c r="CB156" s="26">
        <v>43794</v>
      </c>
      <c r="CC156" s="35"/>
      <c r="CD156" s="35"/>
      <c r="CE156" s="35"/>
      <c r="CG156" s="36"/>
    </row>
    <row r="157" spans="2:85" x14ac:dyDescent="0.2">
      <c r="B157" s="23">
        <v>43795</v>
      </c>
      <c r="C157" s="32">
        <v>219.4</v>
      </c>
      <c r="D157" s="32">
        <v>208</v>
      </c>
      <c r="E157" s="32">
        <v>5.3</v>
      </c>
      <c r="F157" s="32">
        <v>2.82</v>
      </c>
      <c r="G157" s="32"/>
      <c r="I157" s="36"/>
      <c r="K157" s="30">
        <v>43795</v>
      </c>
      <c r="L157" s="32">
        <v>100</v>
      </c>
      <c r="M157" s="32">
        <v>91</v>
      </c>
      <c r="N157" s="32">
        <v>4.3899999999999997</v>
      </c>
      <c r="O157" s="32">
        <v>2.72</v>
      </c>
      <c r="Q157" s="36"/>
      <c r="S157" s="23">
        <v>43795</v>
      </c>
      <c r="T157" s="32">
        <v>3.6</v>
      </c>
      <c r="U157" s="32">
        <v>1.1599999999999999</v>
      </c>
      <c r="V157" s="32">
        <v>1.05</v>
      </c>
      <c r="X157" s="36"/>
      <c r="AA157" s="23">
        <v>43795</v>
      </c>
      <c r="AB157" s="32"/>
      <c r="AC157" s="32"/>
      <c r="AE157" s="42"/>
      <c r="AF157" s="32"/>
      <c r="AG157" s="32"/>
      <c r="AI157" s="36"/>
      <c r="AK157" s="23">
        <v>43795</v>
      </c>
      <c r="AL157" s="32"/>
      <c r="AM157" s="32"/>
      <c r="AN157" s="32"/>
      <c r="AO157" s="32"/>
      <c r="AP157" s="32"/>
      <c r="AR157" s="36"/>
      <c r="AT157" s="23">
        <v>43795</v>
      </c>
      <c r="AU157" s="41"/>
      <c r="AV157" s="32"/>
      <c r="AW157" s="32"/>
      <c r="AX157" s="32"/>
      <c r="AY157" s="32"/>
      <c r="AZ157" s="32"/>
      <c r="BB157" s="36"/>
      <c r="BD157" s="26">
        <v>43795</v>
      </c>
      <c r="BE157" s="35"/>
      <c r="BF157" s="35"/>
      <c r="BG157" s="35"/>
      <c r="BH157" s="35"/>
      <c r="BJ157" s="36"/>
      <c r="BL157" s="26">
        <v>43795</v>
      </c>
      <c r="BM157" s="35"/>
      <c r="BN157" s="35"/>
      <c r="BO157" s="35"/>
      <c r="BP157" s="35"/>
      <c r="BR157" s="36"/>
      <c r="BT157" s="26">
        <v>43795</v>
      </c>
      <c r="BU157" s="35"/>
      <c r="BV157" s="35"/>
      <c r="BW157" s="35"/>
      <c r="BX157" s="35"/>
      <c r="BZ157" s="36"/>
      <c r="CB157" s="26">
        <v>43795</v>
      </c>
      <c r="CC157" s="35"/>
      <c r="CD157" s="35">
        <v>19.38</v>
      </c>
      <c r="CE157" s="35">
        <v>19.8</v>
      </c>
      <c r="CG157" s="36"/>
    </row>
    <row r="158" spans="2:85" x14ac:dyDescent="0.2">
      <c r="B158" s="23">
        <v>43796</v>
      </c>
      <c r="C158" s="32"/>
      <c r="D158" s="32"/>
      <c r="E158" s="32">
        <v>4.59</v>
      </c>
      <c r="F158" s="32">
        <v>2.2799999999999998</v>
      </c>
      <c r="G158" s="32"/>
      <c r="I158" s="36"/>
      <c r="K158" s="30">
        <v>43796</v>
      </c>
      <c r="L158" s="32"/>
      <c r="M158" s="32"/>
      <c r="N158" s="32">
        <v>4.59</v>
      </c>
      <c r="O158" s="32">
        <v>3.22</v>
      </c>
      <c r="Q158" s="36"/>
      <c r="S158" s="23">
        <v>43796</v>
      </c>
      <c r="T158" s="32">
        <v>3.8</v>
      </c>
      <c r="U158" s="32">
        <v>1</v>
      </c>
      <c r="V158" s="32">
        <v>0.83</v>
      </c>
      <c r="X158" s="36"/>
      <c r="AA158" s="23">
        <v>43796</v>
      </c>
      <c r="AB158" s="32">
        <v>1700</v>
      </c>
      <c r="AC158" s="32"/>
      <c r="AE158" s="42">
        <v>43796</v>
      </c>
      <c r="AF158" s="40"/>
      <c r="AG158" s="32">
        <v>6.14</v>
      </c>
      <c r="AI158" s="36"/>
      <c r="AK158" s="23">
        <v>43796</v>
      </c>
      <c r="AL158" s="32">
        <v>1933.3</v>
      </c>
      <c r="AM158" s="32">
        <v>1556</v>
      </c>
      <c r="AN158" s="32">
        <v>48.96</v>
      </c>
      <c r="AO158" s="32">
        <v>1.31</v>
      </c>
      <c r="AP158" s="32">
        <v>178</v>
      </c>
      <c r="AR158" s="36"/>
      <c r="AT158" s="23">
        <v>43796</v>
      </c>
      <c r="AU158" s="41">
        <v>0.42708333333333331</v>
      </c>
      <c r="AV158" s="32">
        <v>2175</v>
      </c>
      <c r="AW158" s="32">
        <v>1750</v>
      </c>
      <c r="AX158" s="32">
        <v>66.3</v>
      </c>
      <c r="AY158" s="32">
        <v>0.69</v>
      </c>
      <c r="AZ158" s="32">
        <v>174</v>
      </c>
      <c r="BB158" s="36"/>
      <c r="BD158" s="26">
        <v>43796</v>
      </c>
      <c r="BE158" s="35">
        <v>4025</v>
      </c>
      <c r="BF158" s="35">
        <v>3250</v>
      </c>
      <c r="BG158" s="35">
        <v>150.96</v>
      </c>
      <c r="BH158" s="35">
        <v>0.95</v>
      </c>
      <c r="BJ158" s="36"/>
      <c r="BL158" s="26">
        <v>43796</v>
      </c>
      <c r="BM158" s="35"/>
      <c r="BN158" s="35"/>
      <c r="BO158" s="35"/>
      <c r="BP158" s="35"/>
      <c r="BR158" s="36"/>
      <c r="BT158" s="26">
        <v>43796</v>
      </c>
      <c r="BU158" s="35"/>
      <c r="BV158" s="35"/>
      <c r="BW158" s="35"/>
      <c r="BX158" s="35"/>
      <c r="BZ158" s="36"/>
      <c r="CB158" s="26">
        <v>43796</v>
      </c>
      <c r="CC158" s="35"/>
      <c r="CD158" s="35"/>
      <c r="CE158" s="35"/>
      <c r="CG158" s="36"/>
    </row>
    <row r="159" spans="2:85" x14ac:dyDescent="0.2">
      <c r="B159" s="23">
        <v>43797</v>
      </c>
      <c r="C159" s="32">
        <v>250</v>
      </c>
      <c r="D159" s="32">
        <v>218</v>
      </c>
      <c r="E159" s="32">
        <v>5.73</v>
      </c>
      <c r="F159" s="32">
        <v>3.12</v>
      </c>
      <c r="G159" s="32">
        <v>236</v>
      </c>
      <c r="I159" s="36"/>
      <c r="K159" s="30">
        <v>43797</v>
      </c>
      <c r="L159" s="32">
        <v>87.9</v>
      </c>
      <c r="M159" s="32">
        <v>76</v>
      </c>
      <c r="N159" s="32">
        <v>4.51</v>
      </c>
      <c r="O159" s="32">
        <v>3.02</v>
      </c>
      <c r="Q159" s="36"/>
      <c r="S159" s="23">
        <v>43797</v>
      </c>
      <c r="T159" s="32">
        <v>3.8</v>
      </c>
      <c r="U159" s="32">
        <v>0.98</v>
      </c>
      <c r="V159" s="32">
        <v>0.87</v>
      </c>
      <c r="X159" s="36"/>
      <c r="AA159" s="23">
        <v>43797</v>
      </c>
      <c r="AB159" s="32"/>
      <c r="AC159" s="32"/>
      <c r="AE159" s="42"/>
      <c r="AF159" s="40"/>
      <c r="AG159" s="32"/>
      <c r="AI159" s="36"/>
      <c r="AK159" s="23">
        <v>43797</v>
      </c>
      <c r="AL159" s="32"/>
      <c r="AM159" s="32"/>
      <c r="AN159" s="32"/>
      <c r="AO159" s="32"/>
      <c r="AP159" s="32"/>
      <c r="AR159" s="36"/>
      <c r="AT159" s="23">
        <v>43797</v>
      </c>
      <c r="AU159" s="41"/>
      <c r="AV159" s="32"/>
      <c r="AW159" s="32"/>
      <c r="AX159" s="32"/>
      <c r="AY159" s="32"/>
      <c r="AZ159" s="32"/>
      <c r="BB159" s="36"/>
      <c r="BD159" s="26">
        <v>43797</v>
      </c>
      <c r="BE159" s="35"/>
      <c r="BF159" s="35"/>
      <c r="BG159" s="35"/>
      <c r="BH159" s="35"/>
      <c r="BJ159" s="36"/>
      <c r="BL159" s="26">
        <v>43797</v>
      </c>
      <c r="BM159" s="35"/>
      <c r="BN159" s="35"/>
      <c r="BO159" s="35"/>
      <c r="BP159" s="35"/>
      <c r="BR159" s="36"/>
      <c r="BT159" s="26">
        <v>43797</v>
      </c>
      <c r="BU159" s="35"/>
      <c r="BV159" s="35"/>
      <c r="BW159" s="35"/>
      <c r="BX159" s="35"/>
      <c r="BZ159" s="36"/>
      <c r="CB159" s="26">
        <v>43797</v>
      </c>
      <c r="CC159" s="35"/>
      <c r="CD159" s="35"/>
      <c r="CE159" s="35"/>
      <c r="CG159" s="36"/>
    </row>
    <row r="160" spans="2:85" x14ac:dyDescent="0.2">
      <c r="B160" s="23">
        <v>43798</v>
      </c>
      <c r="C160" s="32"/>
      <c r="D160" s="32"/>
      <c r="E160" s="32"/>
      <c r="F160" s="32"/>
      <c r="G160" s="32"/>
      <c r="I160" s="36"/>
      <c r="K160" s="30">
        <v>43798</v>
      </c>
      <c r="L160" s="32"/>
      <c r="M160" s="32"/>
      <c r="N160" s="32"/>
      <c r="O160" s="32"/>
      <c r="Q160" s="36"/>
      <c r="S160" s="23">
        <v>43798</v>
      </c>
      <c r="T160" s="32">
        <v>3.7</v>
      </c>
      <c r="U160" s="32"/>
      <c r="V160" s="32"/>
      <c r="X160" s="36"/>
      <c r="AA160" s="23">
        <v>43798</v>
      </c>
      <c r="AB160" s="32"/>
      <c r="AC160" s="32"/>
      <c r="AE160" s="42"/>
      <c r="AF160" s="40"/>
      <c r="AG160" s="32"/>
      <c r="AI160" s="36"/>
      <c r="AK160" s="23">
        <v>43798</v>
      </c>
      <c r="AL160" s="32">
        <v>2088.9</v>
      </c>
      <c r="AM160" s="32">
        <v>1589</v>
      </c>
      <c r="AN160" s="32">
        <v>69.56</v>
      </c>
      <c r="AO160" s="32">
        <v>0.9</v>
      </c>
      <c r="AP160" s="32">
        <v>192</v>
      </c>
      <c r="AR160" s="36"/>
      <c r="AT160" s="23">
        <v>43798</v>
      </c>
      <c r="AU160" s="41">
        <v>0.44097222222222221</v>
      </c>
      <c r="AV160" s="32">
        <v>2016.7</v>
      </c>
      <c r="AW160" s="32">
        <v>1550</v>
      </c>
      <c r="AX160" s="32">
        <v>68.62</v>
      </c>
      <c r="AY160" s="32">
        <v>0.54</v>
      </c>
      <c r="AZ160" s="32">
        <v>190</v>
      </c>
      <c r="BB160" s="36"/>
      <c r="BD160" s="26">
        <v>43798</v>
      </c>
      <c r="BE160" s="35">
        <v>3750</v>
      </c>
      <c r="BF160" s="35">
        <v>2900</v>
      </c>
      <c r="BG160" s="35">
        <v>141</v>
      </c>
      <c r="BH160" s="35">
        <v>0.59</v>
      </c>
      <c r="BJ160" s="36"/>
      <c r="BL160" s="26">
        <v>43798</v>
      </c>
      <c r="BM160" s="35"/>
      <c r="BN160" s="35"/>
      <c r="BO160" s="35"/>
      <c r="BP160" s="35"/>
      <c r="BR160" s="36"/>
      <c r="BT160" s="26">
        <v>43798</v>
      </c>
      <c r="BU160" s="35"/>
      <c r="BV160" s="35"/>
      <c r="BW160" s="35"/>
      <c r="BX160" s="35"/>
      <c r="BZ160" s="36"/>
      <c r="CB160" s="26">
        <v>43798</v>
      </c>
      <c r="CC160" s="35"/>
      <c r="CD160" s="35"/>
      <c r="CE160" s="35"/>
      <c r="CG160" s="36"/>
    </row>
    <row r="161" spans="2:85" x14ac:dyDescent="0.2">
      <c r="B161" s="23">
        <v>43799</v>
      </c>
      <c r="C161" s="32"/>
      <c r="D161" s="32"/>
      <c r="E161" s="32"/>
      <c r="F161" s="32"/>
      <c r="G161" s="32"/>
      <c r="I161" s="36"/>
      <c r="K161" s="30">
        <v>43799</v>
      </c>
      <c r="L161" s="32"/>
      <c r="M161" s="32"/>
      <c r="N161" s="32"/>
      <c r="O161" s="32"/>
      <c r="Q161" s="36"/>
      <c r="S161" s="23">
        <v>43799</v>
      </c>
      <c r="T161" s="32">
        <v>3.7</v>
      </c>
      <c r="U161" s="32"/>
      <c r="V161" s="32"/>
      <c r="X161" s="36"/>
      <c r="AA161" s="23">
        <v>43799</v>
      </c>
      <c r="AB161" s="32"/>
      <c r="AC161" s="32"/>
      <c r="AE161" s="42"/>
      <c r="AF161" s="40"/>
      <c r="AG161" s="32"/>
      <c r="AI161" s="36"/>
      <c r="AK161" s="23">
        <v>43799</v>
      </c>
      <c r="AL161" s="32"/>
      <c r="AM161" s="32"/>
      <c r="AN161" s="32"/>
      <c r="AO161" s="32"/>
      <c r="AP161" s="32"/>
      <c r="AR161" s="36"/>
      <c r="AT161" s="23">
        <v>43799</v>
      </c>
      <c r="AU161" s="41"/>
      <c r="AV161" s="32"/>
      <c r="AW161" s="32"/>
      <c r="AX161" s="32"/>
      <c r="AY161" s="32"/>
      <c r="AZ161" s="32"/>
      <c r="BB161" s="36"/>
      <c r="BD161" s="26">
        <v>43799</v>
      </c>
      <c r="BE161" s="35"/>
      <c r="BF161" s="35"/>
      <c r="BG161" s="35"/>
      <c r="BH161" s="35"/>
      <c r="BJ161" s="36"/>
      <c r="BL161" s="26">
        <v>43799</v>
      </c>
      <c r="BM161" s="35"/>
      <c r="BN161" s="35"/>
      <c r="BO161" s="35"/>
      <c r="BP161" s="35"/>
      <c r="BR161" s="36"/>
      <c r="BT161" s="26">
        <v>43799</v>
      </c>
      <c r="BU161" s="35"/>
      <c r="BV161" s="35"/>
      <c r="BW161" s="35"/>
      <c r="BX161" s="35"/>
      <c r="BZ161" s="36"/>
      <c r="CB161" s="26">
        <v>43799</v>
      </c>
      <c r="CC161" s="35"/>
      <c r="CD161" s="35"/>
      <c r="CE161" s="35"/>
      <c r="CG161" s="36"/>
    </row>
    <row r="162" spans="2:85" x14ac:dyDescent="0.2">
      <c r="B162" s="23">
        <v>43800</v>
      </c>
      <c r="C162" s="32"/>
      <c r="D162" s="32"/>
      <c r="E162" s="32"/>
      <c r="F162" s="32"/>
      <c r="G162" s="32"/>
      <c r="I162" s="36"/>
      <c r="K162" s="30">
        <v>43800</v>
      </c>
      <c r="L162" s="32"/>
      <c r="M162" s="32"/>
      <c r="N162" s="32"/>
      <c r="O162" s="32"/>
      <c r="Q162" s="36"/>
      <c r="S162" s="23">
        <v>43800</v>
      </c>
      <c r="T162" s="32">
        <v>3.8</v>
      </c>
      <c r="U162" s="32"/>
      <c r="V162" s="32"/>
      <c r="X162" s="36"/>
      <c r="AA162" s="23">
        <v>43800</v>
      </c>
      <c r="AB162" s="32"/>
      <c r="AC162" s="32"/>
      <c r="AE162" s="42"/>
      <c r="AF162" s="40"/>
      <c r="AG162" s="32"/>
      <c r="AI162" s="36"/>
      <c r="AK162" s="23">
        <v>43800</v>
      </c>
      <c r="AL162" s="32"/>
      <c r="AM162" s="32"/>
      <c r="AN162" s="32"/>
      <c r="AO162" s="32"/>
      <c r="AP162" s="32"/>
      <c r="AR162" s="36"/>
      <c r="AT162" s="23">
        <v>43800</v>
      </c>
      <c r="AU162" s="41"/>
      <c r="AV162" s="32"/>
      <c r="AW162" s="32"/>
      <c r="AX162" s="32"/>
      <c r="AY162" s="32"/>
      <c r="AZ162" s="32"/>
      <c r="BB162" s="36"/>
      <c r="BD162" s="26">
        <v>43800</v>
      </c>
      <c r="BE162" s="35"/>
      <c r="BF162" s="35"/>
      <c r="BG162" s="35"/>
      <c r="BH162" s="35"/>
      <c r="BJ162" s="36"/>
      <c r="BL162" s="26">
        <v>43800</v>
      </c>
      <c r="BM162" s="35"/>
      <c r="BN162" s="35"/>
      <c r="BO162" s="35"/>
      <c r="BP162" s="35"/>
      <c r="BR162" s="36"/>
      <c r="BT162" s="26">
        <v>43800</v>
      </c>
      <c r="BU162" s="35"/>
      <c r="BV162" s="35"/>
      <c r="BW162" s="35"/>
      <c r="BX162" s="35"/>
      <c r="BZ162" s="36"/>
      <c r="CB162" s="26">
        <v>43800</v>
      </c>
      <c r="CC162" s="35"/>
      <c r="CD162" s="35"/>
      <c r="CE162" s="35"/>
      <c r="CG162" s="36"/>
    </row>
    <row r="163" spans="2:85" x14ac:dyDescent="0.2">
      <c r="B163" s="23">
        <v>43801</v>
      </c>
      <c r="C163" s="32"/>
      <c r="D163" s="32"/>
      <c r="E163" s="32">
        <v>5.0999999999999996</v>
      </c>
      <c r="F163" s="32">
        <v>2.65</v>
      </c>
      <c r="G163" s="32">
        <v>236</v>
      </c>
      <c r="I163" s="36"/>
      <c r="K163" s="30">
        <v>43801</v>
      </c>
      <c r="L163" s="32"/>
      <c r="M163" s="32"/>
      <c r="N163" s="32"/>
      <c r="O163" s="32"/>
      <c r="Q163" s="36"/>
      <c r="S163" s="23">
        <v>43801</v>
      </c>
      <c r="T163" s="32">
        <v>3.3</v>
      </c>
      <c r="U163" s="32">
        <v>0.67</v>
      </c>
      <c r="V163" s="32">
        <v>0.6</v>
      </c>
      <c r="X163" s="36"/>
      <c r="AA163" s="23">
        <v>43801</v>
      </c>
      <c r="AB163" s="32"/>
      <c r="AC163" s="32"/>
      <c r="AE163" s="42"/>
      <c r="AF163" s="40"/>
      <c r="AG163" s="32"/>
      <c r="AI163" s="36"/>
      <c r="AK163" s="23">
        <v>43801</v>
      </c>
      <c r="AL163" s="32">
        <v>2025</v>
      </c>
      <c r="AM163" s="32">
        <v>1550</v>
      </c>
      <c r="AN163" s="32">
        <v>56.1</v>
      </c>
      <c r="AO163" s="32">
        <v>0.72</v>
      </c>
      <c r="AP163" s="32">
        <v>166</v>
      </c>
      <c r="AR163" s="36"/>
      <c r="AT163" s="23">
        <v>43801</v>
      </c>
      <c r="AU163" s="41">
        <v>0.375</v>
      </c>
      <c r="AV163" s="32">
        <v>2150</v>
      </c>
      <c r="AW163" s="32">
        <v>1638</v>
      </c>
      <c r="AX163" s="32">
        <v>67.319999999999993</v>
      </c>
      <c r="AY163" s="32">
        <v>0.08</v>
      </c>
      <c r="AZ163" s="32">
        <v>146</v>
      </c>
      <c r="BB163" s="36"/>
      <c r="BD163" s="26">
        <v>43801</v>
      </c>
      <c r="BE163" s="35">
        <v>4850</v>
      </c>
      <c r="BF163" s="35">
        <v>3717</v>
      </c>
      <c r="BG163" s="35">
        <v>163.19999999999999</v>
      </c>
      <c r="BH163" s="35">
        <v>0.23</v>
      </c>
      <c r="BJ163" s="36"/>
      <c r="BL163" s="26">
        <v>43801</v>
      </c>
      <c r="BM163" s="35"/>
      <c r="BN163" s="35"/>
      <c r="BO163" s="35"/>
      <c r="BP163" s="35"/>
      <c r="BR163" s="36"/>
      <c r="BT163" s="26">
        <v>43801</v>
      </c>
      <c r="BU163" s="35"/>
      <c r="BV163" s="35"/>
      <c r="BW163" s="35"/>
      <c r="BX163" s="35"/>
      <c r="BZ163" s="36"/>
      <c r="CB163" s="26">
        <v>43801</v>
      </c>
      <c r="CC163" s="35"/>
      <c r="CD163" s="35"/>
      <c r="CE163" s="35"/>
      <c r="CG163" s="36"/>
    </row>
    <row r="164" spans="2:85" x14ac:dyDescent="0.2">
      <c r="B164" s="23">
        <v>43802</v>
      </c>
      <c r="C164" s="32">
        <v>316</v>
      </c>
      <c r="D164" s="32">
        <v>284</v>
      </c>
      <c r="E164" s="32">
        <v>5.6</v>
      </c>
      <c r="F164" s="32">
        <v>2.85</v>
      </c>
      <c r="G164" s="32"/>
      <c r="I164" s="36"/>
      <c r="K164" s="30">
        <v>43802</v>
      </c>
      <c r="L164" s="32">
        <v>108</v>
      </c>
      <c r="M164" s="32">
        <v>88</v>
      </c>
      <c r="N164" s="32">
        <v>4.4000000000000004</v>
      </c>
      <c r="O164" s="32">
        <v>2.75</v>
      </c>
      <c r="Q164" s="36"/>
      <c r="S164" s="23">
        <v>43802</v>
      </c>
      <c r="T164" s="32">
        <v>3.6</v>
      </c>
      <c r="U164" s="32">
        <v>0.56999999999999995</v>
      </c>
      <c r="V164" s="32">
        <v>0.42</v>
      </c>
      <c r="X164" s="36"/>
      <c r="AA164" s="23">
        <v>43802</v>
      </c>
      <c r="AB164" s="32">
        <v>2400</v>
      </c>
      <c r="AC164" s="32">
        <v>1852</v>
      </c>
      <c r="AE164" s="42">
        <v>43802</v>
      </c>
      <c r="AF164" s="32">
        <v>73</v>
      </c>
      <c r="AG164" s="32">
        <v>0.92</v>
      </c>
      <c r="AI164" s="36"/>
      <c r="AK164" s="23">
        <v>43802</v>
      </c>
      <c r="AL164" s="32"/>
      <c r="AM164" s="32"/>
      <c r="AN164" s="32"/>
      <c r="AO164" s="32"/>
      <c r="AP164" s="32"/>
      <c r="AR164" s="36"/>
      <c r="AT164" s="23">
        <v>43802</v>
      </c>
      <c r="AU164" s="41"/>
      <c r="AV164" s="32"/>
      <c r="AW164" s="32"/>
      <c r="AX164" s="32"/>
      <c r="AY164" s="32"/>
      <c r="AZ164" s="32"/>
      <c r="BB164" s="36"/>
      <c r="BD164" s="26">
        <v>43802</v>
      </c>
      <c r="BE164" s="35"/>
      <c r="BF164" s="35"/>
      <c r="BG164" s="35"/>
      <c r="BH164" s="35"/>
      <c r="BJ164" s="36"/>
      <c r="BL164" s="26">
        <v>43802</v>
      </c>
      <c r="BM164" s="35">
        <v>156</v>
      </c>
      <c r="BN164" s="35">
        <v>116</v>
      </c>
      <c r="BO164" s="35">
        <v>6</v>
      </c>
      <c r="BP164" s="35">
        <v>3.8</v>
      </c>
      <c r="BR164" s="36"/>
      <c r="BT164" s="26">
        <v>43802</v>
      </c>
      <c r="BU164" s="35">
        <v>12</v>
      </c>
      <c r="BV164" s="35">
        <v>0</v>
      </c>
      <c r="BW164" s="35">
        <v>1.74</v>
      </c>
      <c r="BX164" s="35">
        <v>1.05</v>
      </c>
      <c r="BZ164" s="36"/>
      <c r="CB164" s="26">
        <v>43802</v>
      </c>
      <c r="CC164" s="35">
        <v>228</v>
      </c>
      <c r="CD164" s="35">
        <v>20</v>
      </c>
      <c r="CE164" s="35">
        <v>20</v>
      </c>
      <c r="CG164" s="36"/>
    </row>
    <row r="165" spans="2:85" x14ac:dyDescent="0.2">
      <c r="B165" s="23">
        <v>43803</v>
      </c>
      <c r="C165" s="32"/>
      <c r="D165" s="32"/>
      <c r="E165" s="32">
        <v>5.39</v>
      </c>
      <c r="F165" s="32">
        <v>2.5499999999999998</v>
      </c>
      <c r="G165" s="32"/>
      <c r="I165" s="36"/>
      <c r="K165" s="30">
        <v>43803</v>
      </c>
      <c r="L165" s="32"/>
      <c r="M165" s="32"/>
      <c r="N165" s="32">
        <v>4.21</v>
      </c>
      <c r="O165" s="32">
        <v>2.4500000000000002</v>
      </c>
      <c r="Q165" s="36"/>
      <c r="S165" s="23">
        <v>43803</v>
      </c>
      <c r="T165" s="32">
        <v>3.2</v>
      </c>
      <c r="U165" s="32">
        <v>0.79</v>
      </c>
      <c r="V165" s="32">
        <v>0.68</v>
      </c>
      <c r="X165" s="36"/>
      <c r="AA165" s="23">
        <v>43803</v>
      </c>
      <c r="AB165" s="32"/>
      <c r="AC165" s="32"/>
      <c r="AE165" s="42"/>
      <c r="AF165" s="32"/>
      <c r="AG165" s="32"/>
      <c r="AI165" s="36"/>
      <c r="AK165" s="23">
        <v>43803</v>
      </c>
      <c r="AL165" s="32">
        <v>2540</v>
      </c>
      <c r="AM165" s="32">
        <v>2000</v>
      </c>
      <c r="AN165" s="32">
        <v>73.5</v>
      </c>
      <c r="AO165" s="32">
        <v>1.01</v>
      </c>
      <c r="AP165" s="32">
        <v>190</v>
      </c>
      <c r="AR165" s="36"/>
      <c r="AT165" s="23">
        <v>43803</v>
      </c>
      <c r="AU165" s="41">
        <v>0.42708333333333331</v>
      </c>
      <c r="AV165" s="32">
        <v>2540</v>
      </c>
      <c r="AW165" s="32">
        <v>2000</v>
      </c>
      <c r="AX165" s="32">
        <v>77.42</v>
      </c>
      <c r="AY165" s="32">
        <v>0.63</v>
      </c>
      <c r="AZ165" s="32">
        <v>184</v>
      </c>
      <c r="BB165" s="36"/>
      <c r="BD165" s="26">
        <v>43803</v>
      </c>
      <c r="BE165" s="35">
        <v>6180</v>
      </c>
      <c r="BF165" s="35">
        <v>4840</v>
      </c>
      <c r="BG165" s="35">
        <v>166.6</v>
      </c>
      <c r="BH165" s="35">
        <v>0.68</v>
      </c>
      <c r="BJ165" s="36"/>
      <c r="BL165" s="26">
        <v>43803</v>
      </c>
      <c r="BM165" s="35"/>
      <c r="BN165" s="35"/>
      <c r="BO165" s="35"/>
      <c r="BP165" s="35"/>
      <c r="BR165" s="36"/>
      <c r="BT165" s="26">
        <v>43803</v>
      </c>
      <c r="BU165" s="35"/>
      <c r="BV165" s="35"/>
      <c r="BW165" s="35"/>
      <c r="BX165" s="35"/>
      <c r="BZ165" s="36"/>
      <c r="CB165" s="26">
        <v>43803</v>
      </c>
      <c r="CC165" s="35"/>
      <c r="CD165" s="35"/>
      <c r="CE165" s="35"/>
      <c r="CG165" s="36"/>
    </row>
    <row r="166" spans="2:85" x14ac:dyDescent="0.2">
      <c r="B166" s="23">
        <v>43804</v>
      </c>
      <c r="C166" s="32">
        <v>220</v>
      </c>
      <c r="D166" s="32">
        <v>188</v>
      </c>
      <c r="E166" s="32">
        <v>5.5</v>
      </c>
      <c r="F166" s="32">
        <v>2.67</v>
      </c>
      <c r="G166" s="32">
        <v>252</v>
      </c>
      <c r="I166" s="36"/>
      <c r="K166" s="30">
        <v>43804</v>
      </c>
      <c r="L166" s="32">
        <v>88</v>
      </c>
      <c r="M166" s="32">
        <v>76</v>
      </c>
      <c r="N166" s="32">
        <v>4.2</v>
      </c>
      <c r="O166" s="32">
        <v>2.48</v>
      </c>
      <c r="Q166" s="36"/>
      <c r="S166" s="23">
        <v>43804</v>
      </c>
      <c r="T166" s="32">
        <v>3.1</v>
      </c>
      <c r="U166" s="32">
        <v>0.9</v>
      </c>
      <c r="V166" s="32">
        <v>0.76</v>
      </c>
      <c r="X166" s="36"/>
      <c r="AA166" s="23">
        <v>43804</v>
      </c>
      <c r="AB166" s="32"/>
      <c r="AC166" s="32"/>
      <c r="AE166" s="42"/>
      <c r="AF166" s="32"/>
      <c r="AG166" s="32"/>
      <c r="AI166" s="36"/>
      <c r="AK166" s="23">
        <v>43804</v>
      </c>
      <c r="AL166" s="32"/>
      <c r="AM166" s="32"/>
      <c r="AN166" s="32"/>
      <c r="AO166" s="32"/>
      <c r="AP166" s="32"/>
      <c r="AR166" s="36"/>
      <c r="AT166" s="23">
        <v>43804</v>
      </c>
      <c r="AU166" s="41"/>
      <c r="AV166" s="32"/>
      <c r="AW166" s="32"/>
      <c r="AX166" s="32"/>
      <c r="AY166" s="32"/>
      <c r="AZ166" s="32"/>
      <c r="BB166" s="36"/>
      <c r="BD166" s="26">
        <v>43804</v>
      </c>
      <c r="BE166" s="35"/>
      <c r="BF166" s="35"/>
      <c r="BG166" s="35"/>
      <c r="BH166" s="35"/>
      <c r="BJ166" s="36"/>
      <c r="BL166" s="26">
        <v>43804</v>
      </c>
      <c r="BM166" s="35"/>
      <c r="BN166" s="35"/>
      <c r="BO166" s="35"/>
      <c r="BP166" s="35"/>
      <c r="BR166" s="36"/>
      <c r="BT166" s="26">
        <v>43804</v>
      </c>
      <c r="BU166" s="35"/>
      <c r="BV166" s="35"/>
      <c r="BW166" s="35"/>
      <c r="BX166" s="35"/>
      <c r="BZ166" s="36"/>
      <c r="CB166" s="26">
        <v>43804</v>
      </c>
      <c r="CC166" s="35"/>
      <c r="CD166" s="35"/>
      <c r="CE166" s="35"/>
      <c r="CG166" s="36"/>
    </row>
    <row r="167" spans="2:85" x14ac:dyDescent="0.2">
      <c r="B167" s="23">
        <v>43805</v>
      </c>
      <c r="C167" s="32"/>
      <c r="D167" s="32"/>
      <c r="E167" s="32"/>
      <c r="F167" s="32"/>
      <c r="G167" s="32"/>
      <c r="I167" s="36"/>
      <c r="K167" s="30">
        <v>43805</v>
      </c>
      <c r="L167" s="32"/>
      <c r="M167" s="32"/>
      <c r="N167" s="32"/>
      <c r="O167" s="32"/>
      <c r="Q167" s="36"/>
      <c r="S167" s="23">
        <v>43805</v>
      </c>
      <c r="T167" s="32">
        <v>3.2</v>
      </c>
      <c r="U167" s="32"/>
      <c r="V167" s="32"/>
      <c r="X167" s="36"/>
      <c r="AA167" s="23">
        <v>43805</v>
      </c>
      <c r="AB167" s="32"/>
      <c r="AC167" s="32"/>
      <c r="AE167" s="42"/>
      <c r="AF167" s="32"/>
      <c r="AG167" s="32"/>
      <c r="AI167" s="36"/>
      <c r="AK167" s="23">
        <v>43805</v>
      </c>
      <c r="AL167" s="32">
        <v>2450</v>
      </c>
      <c r="AM167" s="32">
        <v>1910</v>
      </c>
      <c r="AN167" s="32">
        <v>90</v>
      </c>
      <c r="AO167" s="32">
        <v>1.1299999999999999</v>
      </c>
      <c r="AP167" s="32">
        <v>190</v>
      </c>
      <c r="AR167" s="36"/>
      <c r="AT167" s="23">
        <v>43805</v>
      </c>
      <c r="AU167" s="41">
        <v>0.42708333333333331</v>
      </c>
      <c r="AV167" s="32">
        <v>2570</v>
      </c>
      <c r="AW167" s="32">
        <v>1990</v>
      </c>
      <c r="AX167" s="32">
        <v>84</v>
      </c>
      <c r="AY167" s="32">
        <v>0.68</v>
      </c>
      <c r="AZ167" s="32">
        <v>176</v>
      </c>
      <c r="BB167" s="36"/>
      <c r="BD167" s="26">
        <v>43805</v>
      </c>
      <c r="BE167" s="35">
        <v>5740</v>
      </c>
      <c r="BF167" s="35">
        <v>4440</v>
      </c>
      <c r="BG167" s="35">
        <v>190</v>
      </c>
      <c r="BH167" s="35">
        <v>1.21</v>
      </c>
      <c r="BJ167" s="36"/>
      <c r="BL167" s="26">
        <v>43805</v>
      </c>
      <c r="BM167" s="35"/>
      <c r="BN167" s="35"/>
      <c r="BO167" s="35"/>
      <c r="BP167" s="35"/>
      <c r="BR167" s="36"/>
      <c r="BT167" s="26">
        <v>43805</v>
      </c>
      <c r="BU167" s="35"/>
      <c r="BV167" s="35"/>
      <c r="BW167" s="35"/>
      <c r="BX167" s="35"/>
      <c r="BZ167" s="36"/>
      <c r="CB167" s="26">
        <v>43805</v>
      </c>
      <c r="CC167" s="35"/>
      <c r="CD167" s="35"/>
      <c r="CE167" s="35"/>
      <c r="CG167" s="36"/>
    </row>
    <row r="168" spans="2:85" x14ac:dyDescent="0.2">
      <c r="B168" s="23">
        <v>43806</v>
      </c>
      <c r="C168" s="32"/>
      <c r="D168" s="32"/>
      <c r="E168" s="32"/>
      <c r="F168" s="32"/>
      <c r="G168" s="32"/>
      <c r="I168" s="36"/>
      <c r="K168" s="30">
        <v>43806</v>
      </c>
      <c r="L168" s="32"/>
      <c r="M168" s="32"/>
      <c r="N168" s="32"/>
      <c r="O168" s="32"/>
      <c r="Q168" s="36"/>
      <c r="S168" s="23">
        <v>43806</v>
      </c>
      <c r="T168" s="32">
        <v>2.9</v>
      </c>
      <c r="U168" s="32"/>
      <c r="V168" s="32"/>
      <c r="X168" s="36"/>
      <c r="AA168" s="23">
        <v>43806</v>
      </c>
      <c r="AB168" s="32">
        <v>2548</v>
      </c>
      <c r="AC168" s="32"/>
      <c r="AE168" s="42"/>
      <c r="AF168" s="32"/>
      <c r="AG168" s="32"/>
      <c r="AI168" s="36"/>
      <c r="AK168" s="23">
        <v>43806</v>
      </c>
      <c r="AL168" s="32"/>
      <c r="AM168" s="32"/>
      <c r="AN168" s="32"/>
      <c r="AO168" s="32"/>
      <c r="AP168" s="32"/>
      <c r="AR168" s="36"/>
      <c r="AT168" s="23">
        <v>43806</v>
      </c>
      <c r="AU168" s="41"/>
      <c r="AV168" s="32"/>
      <c r="AW168" s="32"/>
      <c r="AX168" s="32"/>
      <c r="AY168" s="32"/>
      <c r="AZ168" s="32"/>
      <c r="BB168" s="36"/>
      <c r="BD168" s="26">
        <v>43806</v>
      </c>
      <c r="BE168" s="35"/>
      <c r="BF168" s="35"/>
      <c r="BG168" s="35"/>
      <c r="BH168" s="35"/>
      <c r="BJ168" s="36"/>
      <c r="BL168" s="26">
        <v>43806</v>
      </c>
      <c r="BM168" s="35"/>
      <c r="BN168" s="35"/>
      <c r="BO168" s="35"/>
      <c r="BP168" s="35"/>
      <c r="BR168" s="36"/>
      <c r="BT168" s="26">
        <v>43806</v>
      </c>
      <c r="BU168" s="35"/>
      <c r="BV168" s="35"/>
      <c r="BW168" s="35"/>
      <c r="BX168" s="35"/>
      <c r="BZ168" s="36"/>
      <c r="CB168" s="26">
        <v>43806</v>
      </c>
      <c r="CC168" s="35"/>
      <c r="CD168" s="35"/>
      <c r="CE168" s="35"/>
      <c r="CG168" s="36"/>
    </row>
    <row r="169" spans="2:85" x14ac:dyDescent="0.2">
      <c r="B169" s="23">
        <v>43807</v>
      </c>
      <c r="C169" s="32"/>
      <c r="D169" s="32"/>
      <c r="E169" s="32"/>
      <c r="F169" s="32"/>
      <c r="G169" s="32"/>
      <c r="I169" s="36"/>
      <c r="K169" s="30">
        <v>43807</v>
      </c>
      <c r="L169" s="32"/>
      <c r="M169" s="32"/>
      <c r="N169" s="32"/>
      <c r="O169" s="32"/>
      <c r="Q169" s="36"/>
      <c r="S169" s="23">
        <v>43807</v>
      </c>
      <c r="T169" s="32">
        <v>3.4</v>
      </c>
      <c r="U169" s="32"/>
      <c r="V169" s="32"/>
      <c r="X169" s="36"/>
      <c r="AA169" s="23">
        <v>43807</v>
      </c>
      <c r="AB169" s="32"/>
      <c r="AC169" s="32"/>
      <c r="AE169" s="42"/>
      <c r="AF169" s="32"/>
      <c r="AG169" s="32"/>
      <c r="AI169" s="36"/>
      <c r="AK169" s="23">
        <v>43807</v>
      </c>
      <c r="AL169" s="32"/>
      <c r="AM169" s="32"/>
      <c r="AN169" s="32"/>
      <c r="AO169" s="32"/>
      <c r="AP169" s="32"/>
      <c r="AR169" s="36"/>
      <c r="AT169" s="23">
        <v>43807</v>
      </c>
      <c r="AU169" s="41"/>
      <c r="AV169" s="32"/>
      <c r="AW169" s="32"/>
      <c r="AX169" s="32"/>
      <c r="AY169" s="32"/>
      <c r="AZ169" s="32"/>
      <c r="BB169" s="36"/>
      <c r="BD169" s="26">
        <v>43807</v>
      </c>
      <c r="BE169" s="35"/>
      <c r="BF169" s="35"/>
      <c r="BG169" s="35"/>
      <c r="BH169" s="35"/>
      <c r="BJ169" s="36"/>
      <c r="BL169" s="26">
        <v>43807</v>
      </c>
      <c r="BM169" s="35"/>
      <c r="BN169" s="35"/>
      <c r="BO169" s="35"/>
      <c r="BP169" s="35"/>
      <c r="BR169" s="36"/>
      <c r="BT169" s="26">
        <v>43807</v>
      </c>
      <c r="BU169" s="35"/>
      <c r="BV169" s="35"/>
      <c r="BW169" s="35"/>
      <c r="BX169" s="35"/>
      <c r="BZ169" s="36"/>
      <c r="CB169" s="26">
        <v>43807</v>
      </c>
      <c r="CC169" s="35"/>
      <c r="CD169" s="35"/>
      <c r="CE169" s="35"/>
      <c r="CG169" s="36"/>
    </row>
    <row r="170" spans="2:85" x14ac:dyDescent="0.2">
      <c r="B170" s="23">
        <v>43808</v>
      </c>
      <c r="C170" s="32"/>
      <c r="D170" s="32"/>
      <c r="E170" s="32">
        <v>4.17</v>
      </c>
      <c r="F170" s="32">
        <v>2.4500000000000002</v>
      </c>
      <c r="G170" s="32">
        <v>248</v>
      </c>
      <c r="I170" s="36"/>
      <c r="K170" s="30">
        <v>43808</v>
      </c>
      <c r="L170" s="32"/>
      <c r="M170" s="32"/>
      <c r="N170" s="32"/>
      <c r="O170" s="32"/>
      <c r="Q170" s="36"/>
      <c r="S170" s="23">
        <v>43808</v>
      </c>
      <c r="T170" s="32">
        <v>3.4</v>
      </c>
      <c r="U170" s="32">
        <v>0.92</v>
      </c>
      <c r="V170" s="32">
        <v>0.81</v>
      </c>
      <c r="X170" s="36"/>
      <c r="AA170" s="23">
        <v>43808</v>
      </c>
      <c r="AB170" s="32"/>
      <c r="AC170" s="32"/>
      <c r="AE170" s="42"/>
      <c r="AF170" s="32"/>
      <c r="AG170" s="32"/>
      <c r="AI170" s="36"/>
      <c r="AK170" s="23">
        <v>43808</v>
      </c>
      <c r="AL170" s="32">
        <v>2480</v>
      </c>
      <c r="AM170" s="32">
        <v>1920</v>
      </c>
      <c r="AN170" s="32">
        <v>85.36</v>
      </c>
      <c r="AO170" s="32">
        <v>1.1000000000000001</v>
      </c>
      <c r="AP170" s="32">
        <v>200</v>
      </c>
      <c r="AR170" s="36"/>
      <c r="AT170" s="23">
        <v>43808</v>
      </c>
      <c r="AU170" s="41">
        <v>0.41666666666666669</v>
      </c>
      <c r="AV170" s="32">
        <v>2520</v>
      </c>
      <c r="AW170" s="32">
        <v>1950</v>
      </c>
      <c r="AX170" s="32">
        <v>74.69</v>
      </c>
      <c r="AY170" s="32">
        <v>0.68</v>
      </c>
      <c r="AZ170" s="32">
        <v>174</v>
      </c>
      <c r="BB170" s="36"/>
      <c r="BD170" s="26">
        <v>43808</v>
      </c>
      <c r="BE170" s="35">
        <v>5820</v>
      </c>
      <c r="BF170" s="35">
        <v>4500</v>
      </c>
      <c r="BG170" s="35">
        <v>190.12</v>
      </c>
      <c r="BH170" s="35">
        <v>0.75</v>
      </c>
      <c r="BJ170" s="36"/>
      <c r="BL170" s="26">
        <v>43808</v>
      </c>
      <c r="BM170" s="35"/>
      <c r="BN170" s="35"/>
      <c r="BO170" s="35"/>
      <c r="BP170" s="35"/>
      <c r="BR170" s="36"/>
      <c r="BT170" s="26">
        <v>43808</v>
      </c>
      <c r="BU170" s="35"/>
      <c r="BV170" s="35"/>
      <c r="BW170" s="35"/>
      <c r="BX170" s="35"/>
      <c r="BZ170" s="36"/>
      <c r="CB170" s="26">
        <v>43808</v>
      </c>
      <c r="CC170" s="35"/>
      <c r="CD170" s="35"/>
      <c r="CE170" s="35"/>
      <c r="CG170" s="36"/>
    </row>
    <row r="171" spans="2:85" x14ac:dyDescent="0.2">
      <c r="B171" s="23">
        <v>43809</v>
      </c>
      <c r="C171" s="32">
        <v>212</v>
      </c>
      <c r="D171" s="32">
        <v>188</v>
      </c>
      <c r="E171" s="32">
        <v>5.45</v>
      </c>
      <c r="F171" s="32">
        <v>2.68</v>
      </c>
      <c r="G171" s="32"/>
      <c r="I171" s="36"/>
      <c r="K171" s="30">
        <v>43809</v>
      </c>
      <c r="L171" s="32">
        <v>88</v>
      </c>
      <c r="M171" s="32">
        <v>68</v>
      </c>
      <c r="N171" s="32">
        <v>4.1399999999999997</v>
      </c>
      <c r="O171" s="32">
        <v>2.73</v>
      </c>
      <c r="Q171" s="36"/>
      <c r="S171" s="23">
        <v>43809</v>
      </c>
      <c r="T171" s="32">
        <v>3</v>
      </c>
      <c r="U171" s="32">
        <v>0.95</v>
      </c>
      <c r="V171" s="32">
        <v>0.82</v>
      </c>
      <c r="X171" s="36"/>
      <c r="AA171" s="23">
        <v>43809</v>
      </c>
      <c r="AB171" s="32">
        <v>2588</v>
      </c>
      <c r="AC171" s="32">
        <v>2020</v>
      </c>
      <c r="AE171" s="42">
        <v>43809</v>
      </c>
      <c r="AF171" s="32">
        <v>80.8</v>
      </c>
      <c r="AG171" s="32">
        <v>1.17</v>
      </c>
      <c r="AI171" s="36"/>
      <c r="AK171" s="23">
        <v>43809</v>
      </c>
      <c r="AL171" s="32"/>
      <c r="AM171" s="32"/>
      <c r="AN171" s="32"/>
      <c r="AO171" s="32"/>
      <c r="AP171" s="32"/>
      <c r="AR171" s="36"/>
      <c r="AT171" s="23">
        <v>43809</v>
      </c>
      <c r="AU171" s="41"/>
      <c r="AV171" s="32"/>
      <c r="AW171" s="32"/>
      <c r="AX171" s="32"/>
      <c r="AY171" s="32"/>
      <c r="AZ171" s="32"/>
      <c r="BB171" s="36"/>
      <c r="BD171" s="26">
        <v>43809</v>
      </c>
      <c r="BE171" s="35"/>
      <c r="BF171" s="35"/>
      <c r="BG171" s="35"/>
      <c r="BH171" s="35"/>
      <c r="BJ171" s="36"/>
      <c r="BL171" s="26">
        <v>43809</v>
      </c>
      <c r="BM171" s="35">
        <v>136</v>
      </c>
      <c r="BN171" s="35">
        <v>124</v>
      </c>
      <c r="BO171" s="35">
        <v>7.88</v>
      </c>
      <c r="BP171" s="35">
        <v>4.04</v>
      </c>
      <c r="BR171" s="36"/>
      <c r="BT171" s="26">
        <v>43809</v>
      </c>
      <c r="BU171" s="35">
        <v>16</v>
      </c>
      <c r="BV171" s="35">
        <v>20</v>
      </c>
      <c r="BW171" s="35">
        <v>2.09</v>
      </c>
      <c r="BX171" s="35">
        <v>1.29</v>
      </c>
      <c r="BZ171" s="36"/>
      <c r="CB171" s="26">
        <v>43809</v>
      </c>
      <c r="CC171" s="35">
        <v>432</v>
      </c>
      <c r="CD171" s="35">
        <v>15.5</v>
      </c>
      <c r="CE171" s="35">
        <v>10.6</v>
      </c>
      <c r="CG171" s="36"/>
    </row>
    <row r="172" spans="2:85" x14ac:dyDescent="0.2">
      <c r="B172" s="23">
        <v>43810</v>
      </c>
      <c r="C172" s="32"/>
      <c r="D172" s="32"/>
      <c r="E172" s="32">
        <v>5.12</v>
      </c>
      <c r="F172" s="32">
        <v>2.8</v>
      </c>
      <c r="G172" s="32"/>
      <c r="I172" s="36"/>
      <c r="K172" s="30">
        <v>43810</v>
      </c>
      <c r="L172" s="32"/>
      <c r="M172" s="32"/>
      <c r="N172" s="32">
        <v>4.37</v>
      </c>
      <c r="O172" s="32">
        <v>2.86</v>
      </c>
      <c r="Q172" s="36"/>
      <c r="S172" s="23">
        <v>43810</v>
      </c>
      <c r="T172" s="32">
        <v>3.2</v>
      </c>
      <c r="U172" s="32">
        <v>0.97</v>
      </c>
      <c r="V172" s="32">
        <v>0.89</v>
      </c>
      <c r="X172" s="36"/>
      <c r="AA172" s="23">
        <v>43810</v>
      </c>
      <c r="AB172" s="32"/>
      <c r="AC172" s="32"/>
      <c r="AE172" s="48"/>
      <c r="AF172" s="21"/>
      <c r="AG172" s="21"/>
      <c r="AI172" s="36"/>
      <c r="AK172" s="23">
        <v>43810</v>
      </c>
      <c r="AL172" s="32">
        <v>2590</v>
      </c>
      <c r="AM172" s="32">
        <v>2060</v>
      </c>
      <c r="AN172" s="32">
        <v>76.260000000000005</v>
      </c>
      <c r="AO172" s="32">
        <v>0.61</v>
      </c>
      <c r="AP172" s="32">
        <v>200</v>
      </c>
      <c r="AR172" s="36"/>
      <c r="AT172" s="23">
        <v>43810</v>
      </c>
      <c r="AU172" s="41">
        <v>0.41666666666666669</v>
      </c>
      <c r="AV172" s="32">
        <v>2580</v>
      </c>
      <c r="AW172" s="32">
        <v>2040</v>
      </c>
      <c r="AX172" s="32">
        <v>84.63</v>
      </c>
      <c r="AY172" s="32">
        <v>0.68</v>
      </c>
      <c r="AZ172" s="32">
        <v>184</v>
      </c>
      <c r="BB172" s="36"/>
      <c r="BD172" s="26">
        <v>43810</v>
      </c>
      <c r="BE172" s="35">
        <v>5780</v>
      </c>
      <c r="BF172" s="35">
        <v>4520</v>
      </c>
      <c r="BG172" s="35">
        <v>163.68</v>
      </c>
      <c r="BH172" s="35">
        <v>0.81</v>
      </c>
      <c r="BJ172" s="36"/>
      <c r="BL172" s="26">
        <v>43810</v>
      </c>
      <c r="BM172" s="35"/>
      <c r="BN172" s="35"/>
      <c r="BO172" s="35"/>
      <c r="BP172" s="35"/>
      <c r="BR172" s="36"/>
      <c r="BT172" s="26">
        <v>43810</v>
      </c>
      <c r="BU172" s="35"/>
      <c r="BV172" s="44"/>
      <c r="BW172" s="35"/>
      <c r="BX172" s="35"/>
      <c r="BZ172" s="36"/>
      <c r="CB172" s="26">
        <v>43810</v>
      </c>
      <c r="CC172" s="35"/>
      <c r="CD172" s="35"/>
      <c r="CE172" s="35"/>
      <c r="CG172" s="36"/>
    </row>
    <row r="173" spans="2:85" x14ac:dyDescent="0.2">
      <c r="B173" s="23">
        <v>43811</v>
      </c>
      <c r="C173" s="32">
        <v>240</v>
      </c>
      <c r="D173" s="32">
        <v>204</v>
      </c>
      <c r="E173" s="32">
        <v>5.28</v>
      </c>
      <c r="F173" s="32">
        <v>2.78</v>
      </c>
      <c r="G173" s="32">
        <v>253</v>
      </c>
      <c r="I173" s="36"/>
      <c r="K173" s="30">
        <v>43811</v>
      </c>
      <c r="L173" s="32">
        <v>68</v>
      </c>
      <c r="M173" s="32">
        <v>60</v>
      </c>
      <c r="N173" s="32">
        <v>4.6100000000000003</v>
      </c>
      <c r="O173" s="32">
        <v>2.54</v>
      </c>
      <c r="Q173" s="36"/>
      <c r="S173" s="23">
        <v>43811</v>
      </c>
      <c r="T173" s="32">
        <v>2.8</v>
      </c>
      <c r="U173" s="32">
        <v>0.94</v>
      </c>
      <c r="V173" s="32">
        <v>0.81</v>
      </c>
      <c r="X173" s="36"/>
      <c r="AA173" s="23">
        <v>43811</v>
      </c>
      <c r="AB173" s="32"/>
      <c r="AC173" s="32"/>
      <c r="AE173" s="48"/>
      <c r="AF173" s="21"/>
      <c r="AG173" s="21"/>
      <c r="AI173" s="36"/>
      <c r="AK173" s="23">
        <v>43811</v>
      </c>
      <c r="AL173" s="21"/>
      <c r="AM173" s="21"/>
      <c r="AN173" s="32"/>
      <c r="AO173" s="32"/>
      <c r="AP173" s="32"/>
      <c r="AR173" s="36"/>
      <c r="AT173" s="23">
        <v>43811</v>
      </c>
      <c r="AU173" s="41"/>
      <c r="AV173" s="32"/>
      <c r="AW173" s="32"/>
      <c r="AX173" s="32"/>
      <c r="AY173" s="32"/>
      <c r="AZ173" s="32"/>
      <c r="BB173" s="36"/>
      <c r="BD173" s="26">
        <v>43811</v>
      </c>
      <c r="BE173" s="35"/>
      <c r="BF173" s="35"/>
      <c r="BG173" s="35"/>
      <c r="BH173" s="35"/>
      <c r="BJ173" s="36"/>
      <c r="BL173" s="26">
        <v>43811</v>
      </c>
      <c r="BM173" s="35"/>
      <c r="BN173" s="35"/>
      <c r="BO173" s="35"/>
      <c r="BP173" s="35"/>
      <c r="BR173" s="36"/>
      <c r="BT173" s="26">
        <v>43811</v>
      </c>
      <c r="BU173" s="35"/>
      <c r="BV173" s="44"/>
      <c r="BW173" s="35"/>
      <c r="BX173" s="35"/>
      <c r="BZ173" s="36"/>
      <c r="CB173" s="26">
        <v>43811</v>
      </c>
      <c r="CC173" s="35"/>
      <c r="CD173" s="35"/>
      <c r="CE173" s="35"/>
      <c r="CG173" s="36"/>
    </row>
    <row r="174" spans="2:85" x14ac:dyDescent="0.2">
      <c r="B174" s="23">
        <v>43812</v>
      </c>
      <c r="C174" s="32"/>
      <c r="D174" s="32"/>
      <c r="E174" s="32"/>
      <c r="F174" s="32"/>
      <c r="G174" s="32"/>
      <c r="I174" s="36"/>
      <c r="K174" s="30">
        <v>43812</v>
      </c>
      <c r="L174" s="32"/>
      <c r="M174" s="32"/>
      <c r="N174" s="32"/>
      <c r="O174" s="32"/>
      <c r="Q174" s="36"/>
      <c r="S174" s="23">
        <v>43812</v>
      </c>
      <c r="T174" s="32">
        <v>3.8</v>
      </c>
      <c r="U174" s="32"/>
      <c r="V174" s="32"/>
      <c r="X174" s="36"/>
      <c r="AA174" s="23">
        <v>43812</v>
      </c>
      <c r="AB174" s="32"/>
      <c r="AC174" s="32"/>
      <c r="AE174" s="48"/>
      <c r="AF174" s="21"/>
      <c r="AG174" s="21"/>
      <c r="AI174" s="36"/>
      <c r="AK174" s="23">
        <v>43812</v>
      </c>
      <c r="AL174" s="40"/>
      <c r="AM174" s="40"/>
      <c r="AN174" s="32">
        <v>74.88</v>
      </c>
      <c r="AO174" s="32">
        <v>1.1499999999999999</v>
      </c>
      <c r="AP174" s="32">
        <v>194</v>
      </c>
      <c r="AR174" s="36"/>
      <c r="AT174" s="23">
        <v>43812</v>
      </c>
      <c r="AU174" s="41">
        <v>0.41666666666666669</v>
      </c>
      <c r="AV174" s="32">
        <v>2500</v>
      </c>
      <c r="AW174" s="32">
        <v>1916</v>
      </c>
      <c r="AX174" s="32">
        <v>87.36</v>
      </c>
      <c r="AY174" s="32">
        <v>0.72</v>
      </c>
      <c r="AZ174" s="32">
        <v>194</v>
      </c>
      <c r="BB174" s="36"/>
      <c r="BD174" s="26">
        <v>43812</v>
      </c>
      <c r="BE174" s="35">
        <v>5848</v>
      </c>
      <c r="BF174" s="35">
        <v>4544</v>
      </c>
      <c r="BG174" s="35">
        <v>176.64</v>
      </c>
      <c r="BH174" s="35">
        <v>0.78</v>
      </c>
      <c r="BJ174" s="36"/>
      <c r="BL174" s="26">
        <v>43812</v>
      </c>
      <c r="BM174" s="35"/>
      <c r="BN174" s="35"/>
      <c r="BO174" s="35"/>
      <c r="BP174" s="35"/>
      <c r="BR174" s="36"/>
      <c r="BT174" s="26">
        <v>43812</v>
      </c>
      <c r="BU174" s="35"/>
      <c r="BV174" s="44"/>
      <c r="BW174" s="35"/>
      <c r="BX174" s="35"/>
      <c r="BZ174" s="36"/>
      <c r="CB174" s="26">
        <v>43812</v>
      </c>
      <c r="CC174" s="35"/>
      <c r="CD174" s="35"/>
      <c r="CE174" s="35"/>
      <c r="CG174" s="36"/>
    </row>
    <row r="175" spans="2:85" x14ac:dyDescent="0.2">
      <c r="B175" s="23">
        <v>43813</v>
      </c>
      <c r="C175" s="32"/>
      <c r="D175" s="32"/>
      <c r="E175" s="32"/>
      <c r="F175" s="32"/>
      <c r="G175" s="32"/>
      <c r="I175" s="36"/>
      <c r="K175" s="30">
        <v>43813</v>
      </c>
      <c r="L175" s="32"/>
      <c r="M175" s="32"/>
      <c r="N175" s="32"/>
      <c r="O175" s="32"/>
      <c r="Q175" s="36"/>
      <c r="S175" s="23">
        <v>43813</v>
      </c>
      <c r="T175" s="32">
        <v>4.3</v>
      </c>
      <c r="U175" s="32"/>
      <c r="V175" s="32"/>
      <c r="X175" s="36"/>
      <c r="AA175" s="23">
        <v>43813</v>
      </c>
      <c r="AB175" s="32"/>
      <c r="AC175" s="32"/>
      <c r="AE175" s="48"/>
      <c r="AF175" s="21"/>
      <c r="AG175" s="21"/>
      <c r="AI175" s="36"/>
      <c r="AK175" s="23">
        <v>43813</v>
      </c>
      <c r="AL175" s="40"/>
      <c r="AM175" s="40"/>
      <c r="AN175" s="32"/>
      <c r="AO175" s="32"/>
      <c r="AP175" s="32"/>
      <c r="AR175" s="36"/>
      <c r="AT175" s="23">
        <v>43813</v>
      </c>
      <c r="AU175" s="49"/>
      <c r="AV175" s="50"/>
      <c r="AW175" s="50"/>
      <c r="AX175" s="50"/>
      <c r="AY175" s="50"/>
      <c r="AZ175" s="50"/>
      <c r="BB175" s="36"/>
      <c r="BD175" s="26">
        <v>43813</v>
      </c>
      <c r="BE175" s="35"/>
      <c r="BF175" s="35"/>
      <c r="BG175" s="35"/>
      <c r="BH175" s="35"/>
      <c r="BJ175" s="36"/>
      <c r="BL175" s="26">
        <v>43813</v>
      </c>
      <c r="BM175" s="35"/>
      <c r="BN175" s="35"/>
      <c r="BO175" s="35"/>
      <c r="BP175" s="35"/>
      <c r="BR175" s="36"/>
      <c r="BT175" s="26">
        <v>43813</v>
      </c>
      <c r="BU175" s="35"/>
      <c r="BV175" s="44"/>
      <c r="BW175" s="35"/>
      <c r="BX175" s="35"/>
      <c r="BZ175" s="36"/>
      <c r="CB175" s="26">
        <v>43813</v>
      </c>
      <c r="CC175" s="35"/>
      <c r="CD175" s="35"/>
      <c r="CE175" s="35"/>
      <c r="CG175" s="36"/>
    </row>
    <row r="176" spans="2:85" x14ac:dyDescent="0.2">
      <c r="B176" s="23">
        <v>43814</v>
      </c>
      <c r="C176" s="32"/>
      <c r="D176" s="32"/>
      <c r="E176" s="32"/>
      <c r="F176" s="32"/>
      <c r="G176" s="32"/>
      <c r="I176" s="36"/>
      <c r="K176" s="30">
        <v>43814</v>
      </c>
      <c r="L176" s="32"/>
      <c r="M176" s="32"/>
      <c r="N176" s="32"/>
      <c r="O176" s="32"/>
      <c r="Q176" s="36"/>
      <c r="S176" s="23">
        <v>43814</v>
      </c>
      <c r="T176" s="32">
        <v>3.9</v>
      </c>
      <c r="U176" s="32"/>
      <c r="V176" s="32"/>
      <c r="X176" s="36"/>
      <c r="AA176" s="23">
        <v>43814</v>
      </c>
      <c r="AB176" s="32"/>
      <c r="AC176" s="32"/>
      <c r="AE176" s="48"/>
      <c r="AF176" s="21"/>
      <c r="AG176" s="21"/>
      <c r="AI176" s="36"/>
      <c r="AK176" s="23">
        <v>43814</v>
      </c>
      <c r="AL176" s="40"/>
      <c r="AM176" s="40"/>
      <c r="AN176" s="32"/>
      <c r="AO176" s="32"/>
      <c r="AP176" s="32"/>
      <c r="AR176" s="36"/>
      <c r="AT176" s="23">
        <v>43814</v>
      </c>
      <c r="AU176" s="49"/>
      <c r="AV176" s="50"/>
      <c r="AW176" s="50"/>
      <c r="AX176" s="50"/>
      <c r="AY176" s="50"/>
      <c r="AZ176" s="50"/>
      <c r="BB176" s="36"/>
      <c r="BD176" s="26">
        <v>43814</v>
      </c>
      <c r="BE176" s="35"/>
      <c r="BF176" s="35"/>
      <c r="BG176" s="35"/>
      <c r="BH176" s="35"/>
      <c r="BJ176" s="36"/>
      <c r="BL176" s="26">
        <v>43814</v>
      </c>
      <c r="BM176" s="35"/>
      <c r="BN176" s="35"/>
      <c r="BO176" s="35"/>
      <c r="BP176" s="35"/>
      <c r="BR176" s="36"/>
      <c r="BT176" s="26">
        <v>43814</v>
      </c>
      <c r="BU176" s="35"/>
      <c r="BV176" s="44"/>
      <c r="BW176" s="35"/>
      <c r="BX176" s="35"/>
      <c r="BZ176" s="36"/>
      <c r="CB176" s="26">
        <v>43814</v>
      </c>
      <c r="CC176" s="35"/>
      <c r="CD176" s="35"/>
      <c r="CE176" s="35"/>
      <c r="CG176" s="36"/>
    </row>
    <row r="177" spans="2:85" ht="16" thickBot="1" x14ac:dyDescent="0.25">
      <c r="B177" s="23">
        <v>43815</v>
      </c>
      <c r="C177" s="32"/>
      <c r="D177" s="32"/>
      <c r="E177" s="32"/>
      <c r="F177" s="32"/>
      <c r="G177" s="32"/>
      <c r="I177" s="36"/>
      <c r="K177" s="30">
        <v>43815</v>
      </c>
      <c r="L177" s="32"/>
      <c r="M177" s="32"/>
      <c r="N177" s="32"/>
      <c r="O177" s="32"/>
      <c r="Q177" s="36"/>
      <c r="S177" s="23">
        <v>43815</v>
      </c>
      <c r="T177" s="32">
        <v>3.1</v>
      </c>
      <c r="U177" s="32">
        <v>1.1200000000000001</v>
      </c>
      <c r="V177" s="32">
        <v>1.03</v>
      </c>
      <c r="X177" s="36"/>
      <c r="AA177" s="23">
        <v>43815</v>
      </c>
      <c r="AB177" s="32"/>
      <c r="AC177" s="32"/>
      <c r="AE177" s="48"/>
      <c r="AF177" s="21"/>
      <c r="AG177" s="21"/>
      <c r="AI177" s="36"/>
      <c r="AK177" s="23">
        <v>43815</v>
      </c>
      <c r="AL177" s="32">
        <v>2242.9</v>
      </c>
      <c r="AM177" s="32">
        <v>1786</v>
      </c>
      <c r="AN177" s="32">
        <v>75.44</v>
      </c>
      <c r="AO177" s="32">
        <v>2.66</v>
      </c>
      <c r="AP177" s="32">
        <v>206</v>
      </c>
      <c r="AR177" s="36"/>
      <c r="AT177" s="51">
        <v>43815</v>
      </c>
      <c r="AU177" s="52">
        <v>0.41666666666666669</v>
      </c>
      <c r="AV177" s="53">
        <v>2237.5</v>
      </c>
      <c r="AW177" s="53">
        <v>1800</v>
      </c>
      <c r="AX177" s="53">
        <v>75.44</v>
      </c>
      <c r="AY177" s="53">
        <v>2.52</v>
      </c>
      <c r="AZ177" s="53">
        <v>208</v>
      </c>
      <c r="BA177" s="54"/>
      <c r="BB177" s="55"/>
      <c r="BD177" s="26">
        <v>43815</v>
      </c>
      <c r="BE177" s="35">
        <v>4550</v>
      </c>
      <c r="BF177" s="35">
        <v>3600</v>
      </c>
      <c r="BG177" s="35">
        <v>101.2</v>
      </c>
      <c r="BH177" s="35">
        <v>1.54</v>
      </c>
      <c r="BJ177" s="36"/>
      <c r="BL177" s="26">
        <v>43815</v>
      </c>
      <c r="BM177" s="35"/>
      <c r="BN177" s="35"/>
      <c r="BO177" s="35"/>
      <c r="BP177" s="35"/>
      <c r="BR177" s="36"/>
      <c r="BT177" s="26">
        <v>43815</v>
      </c>
      <c r="BU177" s="35"/>
      <c r="BV177" s="44"/>
      <c r="BW177" s="35"/>
      <c r="BX177" s="35"/>
      <c r="BZ177" s="36"/>
      <c r="CB177" s="26">
        <v>43815</v>
      </c>
      <c r="CC177" s="35"/>
      <c r="CD177" s="35"/>
      <c r="CE177" s="35"/>
      <c r="CG177" s="36"/>
    </row>
    <row r="178" spans="2:85" x14ac:dyDescent="0.2">
      <c r="B178" s="23">
        <v>43816</v>
      </c>
      <c r="C178" s="32"/>
      <c r="D178" s="32"/>
      <c r="E178" s="32">
        <v>4.5999999999999996</v>
      </c>
      <c r="F178" s="32">
        <v>2.67</v>
      </c>
      <c r="G178" s="32">
        <v>241</v>
      </c>
      <c r="I178" s="36"/>
      <c r="K178" s="30">
        <v>43816</v>
      </c>
      <c r="L178" s="32">
        <v>126.3</v>
      </c>
      <c r="M178" s="32">
        <v>103</v>
      </c>
      <c r="N178" s="32">
        <v>4</v>
      </c>
      <c r="O178" s="32">
        <v>2.5</v>
      </c>
      <c r="Q178" s="36"/>
      <c r="S178" s="23">
        <v>43816</v>
      </c>
      <c r="T178" s="32">
        <v>2.7</v>
      </c>
      <c r="U178" s="32">
        <v>1.49</v>
      </c>
      <c r="V178" s="32">
        <v>1.43</v>
      </c>
      <c r="X178" s="36"/>
      <c r="AA178" s="23">
        <v>43816</v>
      </c>
      <c r="AB178" s="32">
        <v>2484</v>
      </c>
      <c r="AC178" s="32"/>
      <c r="AI178" s="36"/>
      <c r="AK178" s="23">
        <v>43816</v>
      </c>
      <c r="AL178" s="32"/>
      <c r="AM178" s="32"/>
      <c r="AN178" s="32"/>
      <c r="AO178" s="32"/>
      <c r="AP178" s="32"/>
      <c r="AR178" s="36"/>
      <c r="BD178" s="26">
        <v>43816</v>
      </c>
      <c r="BE178" s="35"/>
      <c r="BF178" s="35"/>
      <c r="BG178" s="35"/>
      <c r="BH178" s="35"/>
      <c r="BJ178" s="36"/>
      <c r="BL178" s="26">
        <v>43816</v>
      </c>
      <c r="BM178" s="35"/>
      <c r="BN178" s="35"/>
      <c r="BO178" s="35"/>
      <c r="BP178" s="35"/>
      <c r="BR178" s="36"/>
      <c r="BT178" s="26">
        <v>43816</v>
      </c>
      <c r="BU178" s="35"/>
      <c r="BV178" s="44"/>
      <c r="BW178" s="35">
        <v>2.21</v>
      </c>
      <c r="BX178" s="35">
        <v>1.94</v>
      </c>
      <c r="BZ178" s="36"/>
      <c r="CB178" s="26">
        <v>43816</v>
      </c>
      <c r="CC178" s="35">
        <v>140</v>
      </c>
      <c r="CD178" s="35">
        <v>17.29</v>
      </c>
      <c r="CE178" s="35">
        <v>13.5</v>
      </c>
      <c r="CG178" s="36"/>
    </row>
    <row r="179" spans="2:85" x14ac:dyDescent="0.2">
      <c r="B179" s="23">
        <v>43817</v>
      </c>
      <c r="C179" s="32">
        <v>256.2</v>
      </c>
      <c r="D179" s="32">
        <v>216</v>
      </c>
      <c r="E179" s="32">
        <v>5.55</v>
      </c>
      <c r="F179" s="32">
        <v>2.69</v>
      </c>
      <c r="G179" s="32"/>
      <c r="I179" s="36"/>
      <c r="K179" s="30">
        <v>43817</v>
      </c>
      <c r="L179" s="32"/>
      <c r="M179" s="32"/>
      <c r="N179" s="32">
        <v>4.2</v>
      </c>
      <c r="O179" s="32">
        <v>2.57</v>
      </c>
      <c r="Q179" s="36"/>
      <c r="S179" s="23">
        <v>43817</v>
      </c>
      <c r="T179" s="32">
        <v>3</v>
      </c>
      <c r="U179" s="32">
        <v>2.02</v>
      </c>
      <c r="V179" s="32">
        <v>1.84</v>
      </c>
      <c r="X179" s="36"/>
      <c r="AA179" s="23">
        <v>43817</v>
      </c>
      <c r="AB179" s="32"/>
      <c r="AC179" s="32"/>
      <c r="AI179" s="36"/>
      <c r="AK179" s="23">
        <v>43817</v>
      </c>
      <c r="AL179" s="32">
        <v>2583.3000000000002</v>
      </c>
      <c r="AM179" s="32">
        <v>2050</v>
      </c>
      <c r="AN179" s="32">
        <v>72</v>
      </c>
      <c r="AO179" s="32">
        <v>1.88</v>
      </c>
      <c r="AP179" s="32">
        <v>198</v>
      </c>
      <c r="AR179" s="36"/>
      <c r="BD179" s="26">
        <v>43817</v>
      </c>
      <c r="BE179" s="35">
        <v>5620</v>
      </c>
      <c r="BF179" s="35">
        <v>4440</v>
      </c>
      <c r="BG179" s="35">
        <v>154</v>
      </c>
      <c r="BH179" s="35">
        <v>1.98</v>
      </c>
      <c r="BJ179" s="36"/>
      <c r="BL179" s="26">
        <v>43817</v>
      </c>
      <c r="BM179" s="35"/>
      <c r="BN179" s="35"/>
      <c r="BO179" s="35"/>
      <c r="BP179" s="35"/>
      <c r="BR179" s="36"/>
      <c r="BT179" s="26">
        <v>43817</v>
      </c>
      <c r="BU179" s="35"/>
      <c r="BV179" s="44"/>
      <c r="BW179" s="35"/>
      <c r="BX179" s="35"/>
      <c r="BZ179" s="36"/>
      <c r="CB179" s="26">
        <v>43817</v>
      </c>
      <c r="CC179" s="35"/>
      <c r="CD179" s="35"/>
      <c r="CE179" s="35"/>
      <c r="CG179" s="36"/>
    </row>
    <row r="180" spans="2:85" x14ac:dyDescent="0.2">
      <c r="B180" s="23">
        <v>43818</v>
      </c>
      <c r="C180" s="32"/>
      <c r="D180" s="32"/>
      <c r="E180" s="32">
        <v>5.3</v>
      </c>
      <c r="F180" s="32">
        <v>2.77</v>
      </c>
      <c r="G180" s="32"/>
      <c r="I180" s="36"/>
      <c r="K180" s="30">
        <v>43818</v>
      </c>
      <c r="L180" s="32">
        <v>96.9</v>
      </c>
      <c r="M180" s="32">
        <v>81</v>
      </c>
      <c r="N180" s="32">
        <v>9.49</v>
      </c>
      <c r="O180" s="32">
        <v>2.5</v>
      </c>
      <c r="Q180" s="36"/>
      <c r="S180" s="23">
        <v>43818</v>
      </c>
      <c r="T180" s="32">
        <v>3</v>
      </c>
      <c r="U180" s="32">
        <v>2.2000000000000002</v>
      </c>
      <c r="V180" s="32">
        <v>2.14</v>
      </c>
      <c r="X180" s="36"/>
      <c r="AA180" s="23">
        <v>43818</v>
      </c>
      <c r="AB180" s="32"/>
      <c r="AC180" s="32"/>
      <c r="AI180" s="36"/>
      <c r="AK180" s="23">
        <v>43818</v>
      </c>
      <c r="AL180" s="32"/>
      <c r="AM180" s="32"/>
      <c r="AN180" s="32"/>
      <c r="AO180" s="32"/>
      <c r="AP180" s="21"/>
      <c r="AR180" s="36"/>
      <c r="BD180" s="26">
        <v>43818</v>
      </c>
      <c r="BE180" s="35"/>
      <c r="BF180" s="35"/>
      <c r="BG180" s="35"/>
      <c r="BH180" s="35"/>
      <c r="BJ180" s="36"/>
      <c r="BL180" s="26">
        <v>43818</v>
      </c>
      <c r="BM180" s="35"/>
      <c r="BN180" s="35"/>
      <c r="BO180" s="35"/>
      <c r="BP180" s="35"/>
      <c r="BR180" s="36"/>
      <c r="BT180" s="26">
        <v>43818</v>
      </c>
      <c r="BU180" s="35"/>
      <c r="BV180" s="44"/>
      <c r="BW180" s="35"/>
      <c r="BX180" s="35"/>
      <c r="BZ180" s="36"/>
      <c r="CB180" s="26">
        <v>43818</v>
      </c>
      <c r="CC180" s="35"/>
      <c r="CD180" s="35"/>
      <c r="CE180" s="35"/>
      <c r="CG180" s="36"/>
    </row>
    <row r="181" spans="2:85" x14ac:dyDescent="0.2">
      <c r="B181" s="23">
        <v>43819</v>
      </c>
      <c r="C181" s="32">
        <v>242.1</v>
      </c>
      <c r="D181" s="32">
        <v>211</v>
      </c>
      <c r="E181" s="32">
        <v>5.45</v>
      </c>
      <c r="F181" s="32">
        <v>2.89</v>
      </c>
      <c r="G181" s="32">
        <v>164</v>
      </c>
      <c r="I181" s="36"/>
      <c r="K181" s="30">
        <v>43819</v>
      </c>
      <c r="L181" s="32"/>
      <c r="M181" s="32"/>
      <c r="N181" s="32"/>
      <c r="O181" s="32"/>
      <c r="Q181" s="36"/>
      <c r="S181" s="23">
        <v>43819</v>
      </c>
      <c r="T181" s="32">
        <v>3</v>
      </c>
      <c r="U181" s="32"/>
      <c r="V181" s="32"/>
      <c r="X181" s="36"/>
      <c r="AA181" s="23">
        <v>43819</v>
      </c>
      <c r="AB181" s="32"/>
      <c r="AC181" s="32"/>
      <c r="AI181" s="36"/>
      <c r="AK181" s="23">
        <v>43819</v>
      </c>
      <c r="AL181" s="32">
        <v>2364.3000000000002</v>
      </c>
      <c r="AM181" s="32">
        <v>1900</v>
      </c>
      <c r="AN181" s="32">
        <v>70.7</v>
      </c>
      <c r="AO181" s="32">
        <v>3.5</v>
      </c>
      <c r="AP181" s="40"/>
      <c r="AR181" s="36"/>
      <c r="BD181" s="26">
        <v>43819</v>
      </c>
      <c r="BE181" s="35">
        <v>5000</v>
      </c>
      <c r="BF181" s="35">
        <v>3940</v>
      </c>
      <c r="BG181" s="35">
        <v>169.68</v>
      </c>
      <c r="BH181" s="35">
        <v>3.55</v>
      </c>
      <c r="BJ181" s="36"/>
      <c r="BL181" s="26">
        <v>43819</v>
      </c>
      <c r="BM181" s="35"/>
      <c r="BN181" s="35"/>
      <c r="BO181" s="35"/>
      <c r="BP181" s="35"/>
      <c r="BR181" s="36"/>
      <c r="BT181" s="26">
        <v>43819</v>
      </c>
      <c r="BU181" s="35"/>
      <c r="BV181" s="44"/>
      <c r="BW181" s="35"/>
      <c r="BX181" s="35"/>
      <c r="BZ181" s="36"/>
      <c r="CB181" s="26">
        <v>43819</v>
      </c>
      <c r="CC181" s="35"/>
      <c r="CD181" s="35"/>
      <c r="CE181" s="35"/>
      <c r="CG181" s="36"/>
    </row>
    <row r="182" spans="2:85" x14ac:dyDescent="0.2">
      <c r="B182" s="23">
        <v>43820</v>
      </c>
      <c r="C182" s="32"/>
      <c r="D182" s="32"/>
      <c r="E182" s="32"/>
      <c r="F182" s="32"/>
      <c r="G182" s="21"/>
      <c r="I182" s="36"/>
      <c r="K182" s="30">
        <v>43820</v>
      </c>
      <c r="L182" s="32"/>
      <c r="M182" s="32"/>
      <c r="N182" s="32"/>
      <c r="O182" s="32"/>
      <c r="Q182" s="36"/>
      <c r="S182" s="23">
        <v>43820</v>
      </c>
      <c r="T182" s="32">
        <v>3</v>
      </c>
      <c r="U182" s="32"/>
      <c r="V182" s="32"/>
      <c r="X182" s="36"/>
      <c r="AA182" s="23">
        <v>43820</v>
      </c>
      <c r="AB182" s="32">
        <v>2260</v>
      </c>
      <c r="AC182" s="32"/>
      <c r="AI182" s="36"/>
      <c r="AK182" s="23">
        <v>43820</v>
      </c>
      <c r="AL182" s="32"/>
      <c r="AM182" s="32"/>
      <c r="AN182" s="32"/>
      <c r="AO182" s="32"/>
      <c r="AP182" s="40"/>
      <c r="AR182" s="36"/>
      <c r="BD182" s="26">
        <v>43820</v>
      </c>
      <c r="BE182" s="35"/>
      <c r="BF182" s="35"/>
      <c r="BG182" s="35"/>
      <c r="BH182" s="35"/>
      <c r="BJ182" s="36"/>
      <c r="BL182" s="26">
        <v>43820</v>
      </c>
      <c r="BM182" s="35"/>
      <c r="BN182" s="35"/>
      <c r="BO182" s="35"/>
      <c r="BP182" s="35"/>
      <c r="BR182" s="36"/>
      <c r="BT182" s="26">
        <v>43820</v>
      </c>
      <c r="BU182" s="35"/>
      <c r="BV182" s="44"/>
      <c r="BW182" s="35"/>
      <c r="BX182" s="35"/>
      <c r="BZ182" s="36"/>
      <c r="CB182" s="26">
        <v>43820</v>
      </c>
      <c r="CC182" s="35"/>
      <c r="CD182" s="35"/>
      <c r="CE182" s="35"/>
      <c r="CG182" s="36"/>
    </row>
    <row r="183" spans="2:85" x14ac:dyDescent="0.2">
      <c r="B183" s="23">
        <v>43821</v>
      </c>
      <c r="C183" s="32"/>
      <c r="D183" s="32"/>
      <c r="E183" s="32"/>
      <c r="F183" s="32"/>
      <c r="G183" s="21"/>
      <c r="I183" s="36"/>
      <c r="K183" s="30">
        <v>43821</v>
      </c>
      <c r="L183" s="32"/>
      <c r="M183" s="32"/>
      <c r="N183" s="32"/>
      <c r="O183" s="32"/>
      <c r="Q183" s="36"/>
      <c r="S183" s="23">
        <v>43821</v>
      </c>
      <c r="T183" s="32">
        <v>2.2999999999999998</v>
      </c>
      <c r="U183" s="32"/>
      <c r="V183" s="32"/>
      <c r="X183" s="36"/>
      <c r="AA183" s="23">
        <v>43821</v>
      </c>
      <c r="AB183" s="32"/>
      <c r="AC183" s="32"/>
      <c r="AI183" s="36"/>
      <c r="AK183" s="23">
        <v>43821</v>
      </c>
      <c r="AL183" s="32"/>
      <c r="AM183" s="32"/>
      <c r="AN183" s="32"/>
      <c r="AO183" s="32"/>
      <c r="AP183" s="40"/>
      <c r="AR183" s="36"/>
      <c r="BD183" s="26">
        <v>43821</v>
      </c>
      <c r="BE183" s="35"/>
      <c r="BF183" s="35"/>
      <c r="BG183" s="35"/>
      <c r="BH183" s="35"/>
      <c r="BJ183" s="36"/>
      <c r="BL183" s="26">
        <v>43821</v>
      </c>
      <c r="BM183" s="35"/>
      <c r="BN183" s="35"/>
      <c r="BO183" s="35"/>
      <c r="BP183" s="35"/>
      <c r="BR183" s="36"/>
      <c r="BT183" s="26">
        <v>43821</v>
      </c>
      <c r="BU183" s="35"/>
      <c r="BV183" s="44"/>
      <c r="BW183" s="35"/>
      <c r="BX183" s="35"/>
      <c r="BZ183" s="36"/>
      <c r="CB183" s="26">
        <v>43821</v>
      </c>
      <c r="CC183" s="35"/>
      <c r="CD183" s="35"/>
      <c r="CE183" s="35"/>
      <c r="CG183" s="36"/>
    </row>
    <row r="184" spans="2:85" x14ac:dyDescent="0.2">
      <c r="B184" s="23">
        <v>43822</v>
      </c>
      <c r="C184" s="32"/>
      <c r="D184" s="32"/>
      <c r="E184" s="32">
        <v>4.4400000000000004</v>
      </c>
      <c r="F184" s="32">
        <v>2.15</v>
      </c>
      <c r="G184" s="40"/>
      <c r="I184" s="36"/>
      <c r="K184" s="30">
        <v>43822</v>
      </c>
      <c r="L184" s="32"/>
      <c r="M184" s="32"/>
      <c r="N184" s="32"/>
      <c r="O184" s="32"/>
      <c r="Q184" s="36"/>
      <c r="S184" s="23">
        <v>43822</v>
      </c>
      <c r="T184" s="32">
        <v>2.9</v>
      </c>
      <c r="U184" s="32">
        <v>2.2400000000000002</v>
      </c>
      <c r="V184" s="32">
        <v>2.16</v>
      </c>
      <c r="X184" s="36"/>
      <c r="AA184" s="23">
        <v>43822</v>
      </c>
      <c r="AB184" s="32"/>
      <c r="AC184" s="32"/>
      <c r="AI184" s="36"/>
      <c r="AK184" s="23">
        <v>43822</v>
      </c>
      <c r="AL184" s="32">
        <v>2209.1</v>
      </c>
      <c r="AM184" s="32">
        <v>1800</v>
      </c>
      <c r="AN184" s="32">
        <v>58.58</v>
      </c>
      <c r="AO184" s="32">
        <v>2.1</v>
      </c>
      <c r="AP184" s="40"/>
      <c r="AR184" s="36"/>
      <c r="BD184" s="26">
        <v>43822</v>
      </c>
      <c r="BE184" s="35">
        <v>4862.5</v>
      </c>
      <c r="BF184" s="35">
        <v>3950</v>
      </c>
      <c r="BG184" s="35">
        <v>135.34</v>
      </c>
      <c r="BH184" s="35">
        <v>2.25</v>
      </c>
      <c r="BJ184" s="36"/>
      <c r="BL184" s="26">
        <v>43822</v>
      </c>
      <c r="BM184" s="35"/>
      <c r="BN184" s="35"/>
      <c r="BO184" s="35"/>
      <c r="BP184" s="35"/>
      <c r="BR184" s="36"/>
      <c r="BT184" s="26">
        <v>43822</v>
      </c>
      <c r="BU184" s="35"/>
      <c r="BV184" s="44"/>
      <c r="BW184" s="35"/>
      <c r="BX184" s="35"/>
      <c r="BZ184" s="36"/>
      <c r="CB184" s="26">
        <v>43822</v>
      </c>
      <c r="CC184" s="35"/>
      <c r="CD184" s="35"/>
      <c r="CE184" s="35"/>
      <c r="CG184" s="36"/>
    </row>
    <row r="185" spans="2:85" x14ac:dyDescent="0.2">
      <c r="B185" s="23">
        <v>43823</v>
      </c>
      <c r="C185" s="32">
        <v>250</v>
      </c>
      <c r="D185" s="32">
        <v>212</v>
      </c>
      <c r="E185" s="32">
        <v>5.24</v>
      </c>
      <c r="F185" s="32">
        <v>2.52</v>
      </c>
      <c r="I185" s="36"/>
      <c r="K185" s="30">
        <v>43823</v>
      </c>
      <c r="L185" s="32">
        <v>100</v>
      </c>
      <c r="M185" s="32">
        <v>82</v>
      </c>
      <c r="N185" s="32">
        <v>4.17</v>
      </c>
      <c r="O185" s="32">
        <v>2.4300000000000002</v>
      </c>
      <c r="Q185" s="36"/>
      <c r="S185" s="23">
        <v>43823</v>
      </c>
      <c r="T185" s="32">
        <v>3.1</v>
      </c>
      <c r="U185" s="32">
        <v>2.33</v>
      </c>
      <c r="V185" s="32">
        <v>2.4</v>
      </c>
      <c r="X185" s="36"/>
      <c r="AA185" s="23">
        <v>43823</v>
      </c>
      <c r="AB185" s="32">
        <v>2106.6999999999998</v>
      </c>
      <c r="AC185" s="32"/>
      <c r="AI185" s="36"/>
      <c r="AK185" s="23">
        <v>43823</v>
      </c>
      <c r="AL185" s="32"/>
      <c r="AM185" s="32"/>
      <c r="AN185" s="32"/>
      <c r="AO185" s="32"/>
      <c r="AP185" s="40"/>
      <c r="AR185" s="36"/>
      <c r="BD185" s="26">
        <v>43823</v>
      </c>
      <c r="BE185" s="35"/>
      <c r="BF185" s="35"/>
      <c r="BG185" s="35"/>
      <c r="BH185" s="35"/>
      <c r="BJ185" s="36"/>
      <c r="BL185" s="26">
        <v>43823</v>
      </c>
      <c r="BM185" s="35"/>
      <c r="BN185" s="35"/>
      <c r="BO185" s="35"/>
      <c r="BP185" s="35"/>
      <c r="BR185" s="36"/>
      <c r="BT185" s="26">
        <v>43823</v>
      </c>
      <c r="BU185" s="35"/>
      <c r="BV185" s="44"/>
      <c r="BW185" s="35"/>
      <c r="BX185" s="35"/>
      <c r="BZ185" s="36"/>
      <c r="CB185" s="26">
        <v>43823</v>
      </c>
      <c r="CC185" s="35"/>
      <c r="CD185" s="35">
        <v>32.979999999999997</v>
      </c>
      <c r="CE185" s="35">
        <v>25.74</v>
      </c>
      <c r="CG185" s="36"/>
    </row>
    <row r="186" spans="2:85" x14ac:dyDescent="0.2">
      <c r="B186" s="23">
        <v>43824</v>
      </c>
      <c r="C186" s="32"/>
      <c r="D186" s="32"/>
      <c r="E186" s="32">
        <v>4.3600000000000003</v>
      </c>
      <c r="F186" s="32">
        <v>2.48</v>
      </c>
      <c r="I186" s="36"/>
      <c r="K186" s="30">
        <v>43824</v>
      </c>
      <c r="L186" s="32"/>
      <c r="M186" s="32"/>
      <c r="N186" s="32">
        <v>4.3600000000000003</v>
      </c>
      <c r="O186" s="32">
        <v>2.23</v>
      </c>
      <c r="Q186" s="36"/>
      <c r="S186" s="23">
        <v>43824</v>
      </c>
      <c r="T186" s="32">
        <v>2.9</v>
      </c>
      <c r="U186" s="32">
        <v>2.4700000000000002</v>
      </c>
      <c r="V186" s="32">
        <v>2.3199999999999998</v>
      </c>
      <c r="X186" s="36"/>
      <c r="AA186" s="23">
        <v>43824</v>
      </c>
      <c r="AB186" s="32"/>
      <c r="AC186" s="32"/>
      <c r="AI186" s="36"/>
      <c r="AK186" s="23">
        <v>43824</v>
      </c>
      <c r="AL186" s="32"/>
      <c r="AM186" s="32"/>
      <c r="AN186" s="32"/>
      <c r="AO186" s="32"/>
      <c r="AP186" s="40"/>
      <c r="AR186" s="36"/>
      <c r="BD186" s="26">
        <v>43824</v>
      </c>
      <c r="BE186" s="35"/>
      <c r="BF186" s="35"/>
      <c r="BG186" s="35"/>
      <c r="BH186" s="35"/>
      <c r="BJ186" s="36"/>
      <c r="BL186" s="26">
        <v>43824</v>
      </c>
      <c r="BM186" s="35"/>
      <c r="BN186" s="35"/>
      <c r="BO186" s="35"/>
      <c r="BP186" s="35"/>
      <c r="BR186" s="36"/>
      <c r="BT186" s="26">
        <v>43824</v>
      </c>
      <c r="BU186" s="35"/>
      <c r="BV186" s="44"/>
      <c r="BW186" s="35"/>
      <c r="BX186" s="35"/>
      <c r="BZ186" s="36"/>
      <c r="CB186" s="26">
        <v>43824</v>
      </c>
      <c r="CC186" s="35"/>
      <c r="CD186" s="35"/>
      <c r="CE186" s="35"/>
      <c r="CG186" s="36"/>
    </row>
    <row r="187" spans="2:85" x14ac:dyDescent="0.2">
      <c r="B187" s="23">
        <v>43825</v>
      </c>
      <c r="C187" s="32">
        <v>188.9</v>
      </c>
      <c r="D187" s="32">
        <v>167</v>
      </c>
      <c r="E187" s="32">
        <v>5.24</v>
      </c>
      <c r="F187" s="32">
        <v>1.86</v>
      </c>
      <c r="I187" s="36"/>
      <c r="K187" s="30">
        <v>43825</v>
      </c>
      <c r="L187" s="32">
        <v>87.5</v>
      </c>
      <c r="M187" s="32">
        <v>79</v>
      </c>
      <c r="N187" s="32">
        <v>3.2</v>
      </c>
      <c r="O187" s="32">
        <v>1.91</v>
      </c>
      <c r="Q187" s="36"/>
      <c r="S187" s="23">
        <v>43825</v>
      </c>
      <c r="T187" s="32">
        <v>3</v>
      </c>
      <c r="U187" s="32">
        <v>2.23</v>
      </c>
      <c r="V187" s="32">
        <v>2.11</v>
      </c>
      <c r="X187" s="36"/>
      <c r="AA187" s="23">
        <v>43825</v>
      </c>
      <c r="AB187" s="32"/>
      <c r="AC187" s="32"/>
      <c r="AI187" s="36"/>
      <c r="AK187" s="23">
        <v>43825</v>
      </c>
      <c r="AL187" s="32">
        <v>1940</v>
      </c>
      <c r="AM187" s="32">
        <v>1600</v>
      </c>
      <c r="AN187" s="32">
        <v>47.53</v>
      </c>
      <c r="AO187" s="32">
        <v>2.0099999999999998</v>
      </c>
      <c r="AP187" s="40"/>
      <c r="AR187" s="36"/>
      <c r="BD187" s="26">
        <v>43825</v>
      </c>
      <c r="BE187" s="35">
        <v>4340</v>
      </c>
      <c r="BF187" s="35">
        <v>3540</v>
      </c>
      <c r="BG187" s="35">
        <v>128.04</v>
      </c>
      <c r="BH187" s="35">
        <v>2.06</v>
      </c>
      <c r="BJ187" s="36"/>
      <c r="BL187" s="26">
        <v>43825</v>
      </c>
      <c r="BM187" s="35">
        <v>110</v>
      </c>
      <c r="BN187" s="35">
        <v>100</v>
      </c>
      <c r="BO187" s="35">
        <v>7.37</v>
      </c>
      <c r="BP187" s="35">
        <v>4.32</v>
      </c>
      <c r="BR187" s="36"/>
      <c r="BT187" s="26">
        <v>43825</v>
      </c>
      <c r="BU187" s="35">
        <v>5.8</v>
      </c>
      <c r="BV187" s="43"/>
      <c r="BW187" s="35">
        <v>2.5099999999999998</v>
      </c>
      <c r="BX187" s="35">
        <v>2.11</v>
      </c>
      <c r="BZ187" s="36"/>
      <c r="CB187" s="26">
        <v>43825</v>
      </c>
      <c r="CC187" s="35"/>
      <c r="CD187" s="35"/>
      <c r="CE187" s="35"/>
      <c r="CG187" s="36"/>
    </row>
    <row r="188" spans="2:85" x14ac:dyDescent="0.2">
      <c r="B188" s="23">
        <v>43826</v>
      </c>
      <c r="C188" s="32"/>
      <c r="D188" s="32"/>
      <c r="E188" s="32"/>
      <c r="F188" s="32"/>
      <c r="I188" s="36"/>
      <c r="K188" s="30">
        <v>43826</v>
      </c>
      <c r="L188" s="32"/>
      <c r="M188" s="32"/>
      <c r="N188" s="32"/>
      <c r="O188" s="32"/>
      <c r="Q188" s="36"/>
      <c r="S188" s="23">
        <v>43826</v>
      </c>
      <c r="T188" s="32">
        <v>2.9</v>
      </c>
      <c r="U188" s="32"/>
      <c r="V188" s="32"/>
      <c r="X188" s="36"/>
      <c r="AA188" s="23">
        <v>43826</v>
      </c>
      <c r="AB188" s="32"/>
      <c r="AC188" s="32"/>
      <c r="AI188" s="36"/>
      <c r="AK188" s="23">
        <v>43826</v>
      </c>
      <c r="AL188" s="32"/>
      <c r="AM188" s="32"/>
      <c r="AN188" s="32"/>
      <c r="AO188" s="32"/>
      <c r="AP188" s="40"/>
      <c r="AR188" s="36"/>
      <c r="BD188" s="26">
        <v>43826</v>
      </c>
      <c r="BE188" s="35"/>
      <c r="BF188" s="35"/>
      <c r="BG188" s="35"/>
      <c r="BH188" s="35"/>
      <c r="BJ188" s="36"/>
      <c r="BL188" s="26">
        <v>43826</v>
      </c>
      <c r="BM188" s="35"/>
      <c r="BN188" s="35"/>
      <c r="BO188" s="35"/>
      <c r="BP188" s="35"/>
      <c r="BR188" s="36"/>
      <c r="BT188" s="26">
        <v>43826</v>
      </c>
      <c r="BU188" s="35"/>
      <c r="BV188" s="43"/>
      <c r="BW188" s="44"/>
      <c r="BX188" s="35"/>
      <c r="BZ188" s="36"/>
      <c r="CB188" s="26">
        <v>43826</v>
      </c>
      <c r="CC188" s="35"/>
      <c r="CD188" s="35"/>
      <c r="CE188" s="35"/>
      <c r="CG188" s="36"/>
    </row>
    <row r="189" spans="2:85" x14ac:dyDescent="0.2">
      <c r="B189" s="23">
        <v>43827</v>
      </c>
      <c r="C189" s="32"/>
      <c r="D189" s="32"/>
      <c r="E189" s="32"/>
      <c r="F189" s="32"/>
      <c r="I189" s="36"/>
      <c r="K189" s="30">
        <v>43827</v>
      </c>
      <c r="L189" s="32"/>
      <c r="M189" s="32"/>
      <c r="N189" s="32"/>
      <c r="O189" s="32"/>
      <c r="Q189" s="36"/>
      <c r="S189" s="23">
        <v>43827</v>
      </c>
      <c r="T189" s="32">
        <v>2.6</v>
      </c>
      <c r="U189" s="32"/>
      <c r="V189" s="32"/>
      <c r="X189" s="36"/>
      <c r="AA189" s="23">
        <v>43827</v>
      </c>
      <c r="AB189" s="32"/>
      <c r="AC189" s="32"/>
      <c r="AI189" s="36"/>
      <c r="AK189" s="23">
        <v>43827</v>
      </c>
      <c r="AL189" s="32"/>
      <c r="AM189" s="32"/>
      <c r="AN189" s="32"/>
      <c r="AO189" s="32"/>
      <c r="AP189" s="40"/>
      <c r="AR189" s="36"/>
      <c r="BD189" s="26">
        <v>43827</v>
      </c>
      <c r="BE189" s="35"/>
      <c r="BF189" s="35"/>
      <c r="BG189" s="35"/>
      <c r="BH189" s="35"/>
      <c r="BJ189" s="36"/>
      <c r="BL189" s="26">
        <v>43827</v>
      </c>
      <c r="BM189" s="35"/>
      <c r="BN189" s="35"/>
      <c r="BO189" s="35"/>
      <c r="BP189" s="35"/>
      <c r="BR189" s="36"/>
      <c r="BT189" s="26">
        <v>43827</v>
      </c>
      <c r="BU189" s="35"/>
      <c r="BV189" s="43"/>
      <c r="BW189" s="44"/>
      <c r="BX189" s="35"/>
      <c r="BZ189" s="36"/>
      <c r="CB189" s="26">
        <v>43827</v>
      </c>
      <c r="CC189" s="35"/>
      <c r="CD189" s="35"/>
      <c r="CE189" s="35"/>
      <c r="CG189" s="36"/>
    </row>
    <row r="190" spans="2:85" x14ac:dyDescent="0.2">
      <c r="B190" s="23">
        <v>43828</v>
      </c>
      <c r="C190" s="32"/>
      <c r="D190" s="32"/>
      <c r="E190" s="32"/>
      <c r="F190" s="32"/>
      <c r="I190" s="36"/>
      <c r="K190" s="30">
        <v>43828</v>
      </c>
      <c r="L190" s="32"/>
      <c r="M190" s="32"/>
      <c r="N190" s="32"/>
      <c r="O190" s="32"/>
      <c r="Q190" s="36"/>
      <c r="S190" s="23">
        <v>43828</v>
      </c>
      <c r="T190" s="32">
        <v>2.4</v>
      </c>
      <c r="U190" s="32"/>
      <c r="V190" s="32"/>
      <c r="X190" s="36"/>
      <c r="AA190" s="23">
        <v>43828</v>
      </c>
      <c r="AB190" s="32"/>
      <c r="AC190" s="32"/>
      <c r="AI190" s="36"/>
      <c r="AK190" s="23">
        <v>43828</v>
      </c>
      <c r="AL190" s="32"/>
      <c r="AM190" s="32"/>
      <c r="AN190" s="32"/>
      <c r="AO190" s="32"/>
      <c r="AP190" s="40"/>
      <c r="AR190" s="36"/>
      <c r="BD190" s="26">
        <v>43828</v>
      </c>
      <c r="BE190" s="35"/>
      <c r="BF190" s="35"/>
      <c r="BG190" s="35"/>
      <c r="BH190" s="35"/>
      <c r="BJ190" s="36"/>
      <c r="BL190" s="26">
        <v>43828</v>
      </c>
      <c r="BM190" s="35"/>
      <c r="BN190" s="35"/>
      <c r="BO190" s="35"/>
      <c r="BP190" s="35"/>
      <c r="BR190" s="36"/>
      <c r="BT190" s="26">
        <v>43828</v>
      </c>
      <c r="BU190" s="35"/>
      <c r="BV190" s="43"/>
      <c r="BW190" s="44"/>
      <c r="BX190" s="35"/>
      <c r="BZ190" s="36"/>
      <c r="CB190" s="26">
        <v>43828</v>
      </c>
      <c r="CC190" s="35"/>
      <c r="CD190" s="35"/>
      <c r="CE190" s="35"/>
      <c r="CG190" s="36"/>
    </row>
    <row r="191" spans="2:85" x14ac:dyDescent="0.2">
      <c r="B191" s="23">
        <v>43829</v>
      </c>
      <c r="C191" s="32"/>
      <c r="D191" s="32"/>
      <c r="E191" s="32">
        <v>4.28</v>
      </c>
      <c r="F191" s="32">
        <v>2.0299999999999998</v>
      </c>
      <c r="I191" s="36"/>
      <c r="K191" s="30">
        <v>43829</v>
      </c>
      <c r="L191" s="32"/>
      <c r="M191" s="32"/>
      <c r="N191" s="32"/>
      <c r="O191" s="32"/>
      <c r="Q191" s="36"/>
      <c r="S191" s="23">
        <v>43829</v>
      </c>
      <c r="T191" s="32">
        <v>4.0999999999999996</v>
      </c>
      <c r="U191" s="32">
        <v>2.14</v>
      </c>
      <c r="V191" s="32">
        <v>2.23</v>
      </c>
      <c r="X191" s="36"/>
      <c r="AA191" s="23">
        <v>43829</v>
      </c>
      <c r="AB191" s="32"/>
      <c r="AC191" s="32"/>
      <c r="AI191" s="36"/>
      <c r="AK191" s="23">
        <v>43829</v>
      </c>
      <c r="AL191" s="32">
        <v>1714.3</v>
      </c>
      <c r="AM191" s="32">
        <v>1386</v>
      </c>
      <c r="AN191" s="32">
        <v>40.799999999999997</v>
      </c>
      <c r="AO191" s="32">
        <v>2.08</v>
      </c>
      <c r="AR191" s="36"/>
      <c r="BD191" s="26">
        <v>43829</v>
      </c>
      <c r="BE191" s="35">
        <v>3440</v>
      </c>
      <c r="BF191" s="35">
        <v>2780</v>
      </c>
      <c r="BG191" s="35">
        <v>75.48</v>
      </c>
      <c r="BH191" s="35">
        <v>2.1800000000000002</v>
      </c>
      <c r="BJ191" s="36"/>
      <c r="BL191" s="26">
        <v>43829</v>
      </c>
      <c r="BM191" s="35"/>
      <c r="BN191" s="35"/>
      <c r="BO191" s="35"/>
      <c r="BP191" s="35"/>
      <c r="BR191" s="36"/>
      <c r="BT191" s="26">
        <v>43829</v>
      </c>
      <c r="BU191" s="35"/>
      <c r="BV191" s="43"/>
      <c r="BW191" s="44"/>
      <c r="BX191" s="35"/>
      <c r="BZ191" s="36"/>
      <c r="CB191" s="26">
        <v>43829</v>
      </c>
      <c r="CC191" s="35"/>
      <c r="CD191" s="35"/>
      <c r="CE191" s="35"/>
      <c r="CG191" s="36"/>
    </row>
    <row r="192" spans="2:85" x14ac:dyDescent="0.2">
      <c r="B192" s="23">
        <v>43830</v>
      </c>
      <c r="C192" s="32">
        <v>300</v>
      </c>
      <c r="D192" s="32">
        <v>294</v>
      </c>
      <c r="E192" s="32">
        <v>6.21</v>
      </c>
      <c r="F192" s="32">
        <v>2.4500000000000002</v>
      </c>
      <c r="I192" s="36"/>
      <c r="K192" s="30">
        <v>43830</v>
      </c>
      <c r="L192" s="32">
        <v>138.1</v>
      </c>
      <c r="M192" s="32">
        <v>110</v>
      </c>
      <c r="N192" s="32">
        <v>4.95</v>
      </c>
      <c r="O192" s="32">
        <v>2.2599999999999998</v>
      </c>
      <c r="Q192" s="36"/>
      <c r="S192" s="23">
        <v>43830</v>
      </c>
      <c r="T192" s="32">
        <v>2.8</v>
      </c>
      <c r="U192" s="32">
        <v>2.52</v>
      </c>
      <c r="V192" s="32">
        <v>2.11</v>
      </c>
      <c r="X192" s="36"/>
      <c r="AA192" s="23">
        <v>43830</v>
      </c>
      <c r="AB192" s="32">
        <v>2120</v>
      </c>
      <c r="AC192" s="32"/>
      <c r="AI192" s="36"/>
      <c r="AK192" s="23">
        <v>43830</v>
      </c>
      <c r="AL192" s="32"/>
      <c r="AM192" s="32"/>
      <c r="AN192" s="32"/>
      <c r="AO192" s="32"/>
      <c r="AR192" s="36"/>
      <c r="BD192" s="26">
        <v>43830</v>
      </c>
      <c r="BE192" s="35"/>
      <c r="BF192" s="35"/>
      <c r="BG192" s="35"/>
      <c r="BH192" s="35"/>
      <c r="BJ192" s="36"/>
      <c r="BL192" s="26">
        <v>43830</v>
      </c>
      <c r="BM192" s="35"/>
      <c r="BN192" s="35"/>
      <c r="BO192" s="35"/>
      <c r="BP192" s="35"/>
      <c r="BR192" s="36"/>
      <c r="BT192" s="26">
        <v>43830</v>
      </c>
      <c r="BU192" s="35"/>
      <c r="BV192" s="43"/>
      <c r="BW192" s="44"/>
      <c r="BX192" s="35"/>
      <c r="BZ192" s="36"/>
      <c r="CB192" s="26">
        <v>43830</v>
      </c>
      <c r="CC192" s="35"/>
      <c r="CD192" s="35">
        <v>10.67</v>
      </c>
      <c r="CE192" s="35">
        <v>4.32</v>
      </c>
      <c r="CG192" s="36"/>
    </row>
    <row r="193" spans="2:85" x14ac:dyDescent="0.2">
      <c r="B193" s="23">
        <v>43831</v>
      </c>
      <c r="C193" s="32"/>
      <c r="D193" s="32"/>
      <c r="E193" s="32">
        <v>5.05</v>
      </c>
      <c r="F193" s="32">
        <v>2.35</v>
      </c>
      <c r="I193" s="36"/>
      <c r="K193" s="30">
        <v>43831</v>
      </c>
      <c r="L193" s="32"/>
      <c r="M193" s="32"/>
      <c r="N193" s="32">
        <v>4.0599999999999996</v>
      </c>
      <c r="O193" s="32">
        <v>2.21</v>
      </c>
      <c r="Q193" s="36"/>
      <c r="S193" s="23">
        <v>43831</v>
      </c>
      <c r="T193" s="32">
        <v>3.1</v>
      </c>
      <c r="U193" s="32">
        <v>2.1800000000000002</v>
      </c>
      <c r="V193" s="32">
        <v>2.21</v>
      </c>
      <c r="X193" s="36"/>
      <c r="AA193" s="23">
        <v>43831</v>
      </c>
      <c r="AB193" s="32"/>
      <c r="AC193" s="32"/>
      <c r="AI193" s="36"/>
      <c r="AK193" s="23">
        <v>43831</v>
      </c>
      <c r="AL193" s="32"/>
      <c r="AM193" s="32"/>
      <c r="AN193" s="32"/>
      <c r="AO193" s="32"/>
      <c r="AR193" s="36"/>
      <c r="BD193" s="26">
        <v>43831</v>
      </c>
      <c r="BE193" s="35"/>
      <c r="BF193" s="35"/>
      <c r="BG193" s="35"/>
      <c r="BH193" s="35"/>
      <c r="BJ193" s="36"/>
      <c r="BL193" s="26">
        <v>43831</v>
      </c>
      <c r="BM193" s="35"/>
      <c r="BN193" s="35"/>
      <c r="BO193" s="35"/>
      <c r="BP193" s="35"/>
      <c r="BR193" s="36"/>
      <c r="BT193" s="26">
        <v>43831</v>
      </c>
      <c r="BU193" s="35"/>
      <c r="BV193" s="43"/>
      <c r="BW193" s="44"/>
      <c r="BX193" s="35"/>
      <c r="BZ193" s="36"/>
      <c r="CB193" s="26">
        <v>43831</v>
      </c>
      <c r="CC193" s="35"/>
      <c r="CD193" s="35"/>
      <c r="CE193" s="35"/>
      <c r="CG193" s="36"/>
    </row>
    <row r="194" spans="2:85" x14ac:dyDescent="0.2">
      <c r="B194" s="23">
        <v>43832</v>
      </c>
      <c r="C194" s="32">
        <v>335.3</v>
      </c>
      <c r="D194" s="32">
        <v>294</v>
      </c>
      <c r="E194" s="32">
        <v>4.84</v>
      </c>
      <c r="F194" s="32">
        <v>2.2000000000000002</v>
      </c>
      <c r="I194" s="36"/>
      <c r="K194" s="30">
        <v>43832</v>
      </c>
      <c r="L194" s="32">
        <v>82.1</v>
      </c>
      <c r="M194" s="32">
        <v>75</v>
      </c>
      <c r="N194" s="32">
        <v>3.44</v>
      </c>
      <c r="O194" s="32">
        <v>2.0099999999999998</v>
      </c>
      <c r="Q194" s="36"/>
      <c r="S194" s="23">
        <v>43832</v>
      </c>
      <c r="T194" s="32">
        <v>3.3</v>
      </c>
      <c r="U194" s="32">
        <v>2.09</v>
      </c>
      <c r="V194" s="32">
        <v>2.0099999999999998</v>
      </c>
      <c r="X194" s="36"/>
      <c r="AA194" s="23">
        <v>43832</v>
      </c>
      <c r="AB194" s="32"/>
      <c r="AC194" s="32"/>
      <c r="AI194" s="36"/>
      <c r="AK194" s="23">
        <v>43832</v>
      </c>
      <c r="AL194" s="32">
        <v>1650</v>
      </c>
      <c r="AM194" s="32">
        <v>1388</v>
      </c>
      <c r="AN194" s="32">
        <v>43.71</v>
      </c>
      <c r="AO194" s="32">
        <v>3.72</v>
      </c>
      <c r="AR194" s="36"/>
      <c r="BD194" s="26">
        <v>43832</v>
      </c>
      <c r="BE194" s="35">
        <v>4060</v>
      </c>
      <c r="BF194" s="35">
        <v>3360</v>
      </c>
      <c r="BG194" s="35">
        <v>102.3</v>
      </c>
      <c r="BH194" s="35">
        <v>5.83</v>
      </c>
      <c r="BJ194" s="36"/>
      <c r="BL194" s="26">
        <v>43832</v>
      </c>
      <c r="BM194" s="35">
        <v>166.7</v>
      </c>
      <c r="BN194" s="35">
        <v>152</v>
      </c>
      <c r="BO194" s="35">
        <v>5.34</v>
      </c>
      <c r="BP194" s="35">
        <v>3.23</v>
      </c>
      <c r="BR194" s="36"/>
      <c r="BT194" s="26">
        <v>43832</v>
      </c>
      <c r="BU194" s="35">
        <v>15.6</v>
      </c>
      <c r="BV194" s="35">
        <v>14</v>
      </c>
      <c r="BX194" s="35">
        <v>2.4500000000000002</v>
      </c>
      <c r="BZ194" s="36"/>
      <c r="CB194" s="26">
        <v>43832</v>
      </c>
      <c r="CC194" s="35"/>
      <c r="CD194" s="35"/>
      <c r="CE194" s="35"/>
      <c r="CG194" s="36"/>
    </row>
    <row r="195" spans="2:85" x14ac:dyDescent="0.2">
      <c r="B195" s="23">
        <v>43833</v>
      </c>
      <c r="C195" s="32"/>
      <c r="D195" s="32"/>
      <c r="E195" s="32"/>
      <c r="F195" s="32"/>
      <c r="I195" s="36"/>
      <c r="K195" s="30">
        <v>43833</v>
      </c>
      <c r="L195" s="32"/>
      <c r="M195" s="32"/>
      <c r="N195" s="32"/>
      <c r="O195" s="32"/>
      <c r="Q195" s="36"/>
      <c r="S195" s="23">
        <v>43833</v>
      </c>
      <c r="T195" s="32">
        <v>2.7</v>
      </c>
      <c r="U195" s="32"/>
      <c r="V195" s="32"/>
      <c r="X195" s="36"/>
      <c r="AA195" s="23">
        <v>43833</v>
      </c>
      <c r="AB195" s="32"/>
      <c r="AC195" s="32"/>
      <c r="AI195" s="36"/>
      <c r="AK195" s="23">
        <v>43833</v>
      </c>
      <c r="AL195" s="32"/>
      <c r="AM195" s="32"/>
      <c r="AN195" s="32"/>
      <c r="AO195" s="32"/>
      <c r="AR195" s="36"/>
      <c r="BD195" s="26">
        <v>43833</v>
      </c>
      <c r="BE195" s="35"/>
      <c r="BF195" s="35"/>
      <c r="BG195" s="35"/>
      <c r="BH195" s="35"/>
      <c r="BJ195" s="36"/>
      <c r="BL195" s="26">
        <v>43833</v>
      </c>
      <c r="BM195" s="56"/>
      <c r="BN195" s="44"/>
      <c r="BO195" s="56"/>
      <c r="BP195" s="56"/>
      <c r="BR195" s="36"/>
      <c r="BT195" s="26">
        <v>43833</v>
      </c>
      <c r="BU195" s="56"/>
      <c r="BV195" s="44"/>
      <c r="BX195" s="44"/>
      <c r="BZ195" s="36"/>
      <c r="CB195" s="26">
        <v>43833</v>
      </c>
      <c r="CC195" s="35"/>
      <c r="CD195" s="35"/>
      <c r="CE195" s="35"/>
      <c r="CG195" s="36"/>
    </row>
    <row r="196" spans="2:85" x14ac:dyDescent="0.2">
      <c r="B196" s="23">
        <v>43834</v>
      </c>
      <c r="C196" s="32"/>
      <c r="D196" s="32"/>
      <c r="E196" s="32"/>
      <c r="F196" s="32"/>
      <c r="I196" s="36"/>
      <c r="K196" s="30">
        <v>43834</v>
      </c>
      <c r="L196" s="32"/>
      <c r="M196" s="32"/>
      <c r="N196" s="32"/>
      <c r="O196" s="32"/>
      <c r="Q196" s="36"/>
      <c r="S196" s="23">
        <v>43834</v>
      </c>
      <c r="T196" s="32">
        <v>2.2999999999999998</v>
      </c>
      <c r="U196" s="32"/>
      <c r="V196" s="32"/>
      <c r="X196" s="36"/>
      <c r="AA196" s="23">
        <v>43834</v>
      </c>
      <c r="AB196" s="32"/>
      <c r="AC196" s="32"/>
      <c r="AI196" s="36"/>
      <c r="AK196" s="23">
        <v>43834</v>
      </c>
      <c r="AL196" s="32"/>
      <c r="AM196" s="32"/>
      <c r="AN196" s="32"/>
      <c r="AO196" s="32"/>
      <c r="AR196" s="36"/>
      <c r="BD196" s="26">
        <v>43834</v>
      </c>
      <c r="BE196" s="35"/>
      <c r="BF196" s="35"/>
      <c r="BG196" s="35"/>
      <c r="BH196" s="35"/>
      <c r="BJ196" s="36"/>
      <c r="BL196" s="26">
        <v>43834</v>
      </c>
      <c r="BM196" s="56"/>
      <c r="BN196" s="44"/>
      <c r="BO196" s="56"/>
      <c r="BP196" s="56"/>
      <c r="BR196" s="36"/>
      <c r="BT196" s="26">
        <v>43834</v>
      </c>
      <c r="BU196" s="56"/>
      <c r="BV196" s="44"/>
      <c r="BX196" s="44"/>
      <c r="BZ196" s="36"/>
      <c r="CB196" s="26">
        <v>43834</v>
      </c>
      <c r="CC196" s="35"/>
      <c r="CD196" s="35"/>
      <c r="CE196" s="35"/>
      <c r="CG196" s="36"/>
    </row>
    <row r="197" spans="2:85" x14ac:dyDescent="0.2">
      <c r="B197" s="23">
        <v>43835</v>
      </c>
      <c r="C197" s="32"/>
      <c r="D197" s="32"/>
      <c r="E197" s="32"/>
      <c r="F197" s="32"/>
      <c r="I197" s="36"/>
      <c r="K197" s="30">
        <v>43835</v>
      </c>
      <c r="L197" s="32"/>
      <c r="M197" s="32"/>
      <c r="N197" s="32"/>
      <c r="O197" s="32"/>
      <c r="Q197" s="36"/>
      <c r="S197" s="23">
        <v>43835</v>
      </c>
      <c r="T197" s="32">
        <v>2.2999999999999998</v>
      </c>
      <c r="U197" s="32"/>
      <c r="V197" s="32"/>
      <c r="X197" s="36"/>
      <c r="AA197" s="23">
        <v>43835</v>
      </c>
      <c r="AB197" s="32"/>
      <c r="AC197" s="32"/>
      <c r="AI197" s="36"/>
      <c r="AK197" s="23">
        <v>43835</v>
      </c>
      <c r="AL197" s="32"/>
      <c r="AM197" s="32"/>
      <c r="AN197" s="32"/>
      <c r="AO197" s="32"/>
      <c r="AR197" s="36"/>
      <c r="BD197" s="26">
        <v>43835</v>
      </c>
      <c r="BE197" s="35"/>
      <c r="BF197" s="35"/>
      <c r="BG197" s="35"/>
      <c r="BH197" s="35"/>
      <c r="BJ197" s="36"/>
      <c r="BL197" s="26">
        <v>43835</v>
      </c>
      <c r="BM197" s="56"/>
      <c r="BN197" s="44"/>
      <c r="BO197" s="56"/>
      <c r="BP197" s="56"/>
      <c r="BR197" s="36"/>
      <c r="BT197" s="26">
        <v>43835</v>
      </c>
      <c r="BU197" s="56"/>
      <c r="BV197" s="44"/>
      <c r="BX197" s="44"/>
      <c r="BZ197" s="36"/>
      <c r="CB197" s="26">
        <v>43835</v>
      </c>
      <c r="CC197" s="35"/>
      <c r="CD197" s="35"/>
      <c r="CE197" s="35"/>
      <c r="CG197" s="36"/>
    </row>
    <row r="198" spans="2:85" x14ac:dyDescent="0.2">
      <c r="B198" s="23">
        <v>43836</v>
      </c>
      <c r="C198" s="32"/>
      <c r="D198" s="32"/>
      <c r="E198" s="32"/>
      <c r="F198" s="32"/>
      <c r="I198" s="36"/>
      <c r="K198" s="30">
        <v>43836</v>
      </c>
      <c r="L198" s="32"/>
      <c r="M198" s="32"/>
      <c r="N198" s="32"/>
      <c r="O198" s="32"/>
      <c r="Q198" s="36"/>
      <c r="S198" s="23">
        <v>43836</v>
      </c>
      <c r="T198" s="32">
        <v>2</v>
      </c>
      <c r="U198" s="32"/>
      <c r="V198" s="32"/>
      <c r="X198" s="36"/>
      <c r="AA198" s="23">
        <v>43836</v>
      </c>
      <c r="AB198" s="32"/>
      <c r="AC198" s="32"/>
      <c r="AI198" s="36"/>
      <c r="AK198" s="23">
        <v>43836</v>
      </c>
      <c r="AL198" s="32">
        <v>1875</v>
      </c>
      <c r="AM198" s="32">
        <v>1613</v>
      </c>
      <c r="AN198" s="32">
        <v>48.51</v>
      </c>
      <c r="AO198" s="32">
        <v>4.41</v>
      </c>
      <c r="AR198" s="36"/>
      <c r="BD198" s="26">
        <v>43836</v>
      </c>
      <c r="BE198" s="35">
        <v>4000</v>
      </c>
      <c r="BF198" s="35">
        <v>3400</v>
      </c>
      <c r="BG198" s="35">
        <v>95.04</v>
      </c>
      <c r="BH198" s="35">
        <v>7.67</v>
      </c>
      <c r="BJ198" s="36"/>
      <c r="BL198" s="26">
        <v>43836</v>
      </c>
      <c r="BM198" s="56"/>
      <c r="BN198" s="44"/>
      <c r="BO198" s="56"/>
      <c r="BP198" s="56"/>
      <c r="BR198" s="36"/>
      <c r="BT198" s="26">
        <v>43836</v>
      </c>
      <c r="BU198" s="56"/>
      <c r="BV198" s="44"/>
      <c r="BX198" s="44"/>
      <c r="BZ198" s="36"/>
      <c r="CB198" s="26">
        <v>43836</v>
      </c>
      <c r="CC198" s="35"/>
      <c r="CD198" s="35"/>
      <c r="CE198" s="35"/>
      <c r="CG198" s="36"/>
    </row>
    <row r="199" spans="2:85" ht="16" thickBot="1" x14ac:dyDescent="0.25">
      <c r="B199" s="23">
        <v>43837</v>
      </c>
      <c r="C199" s="32">
        <v>268.39999999999998</v>
      </c>
      <c r="D199" s="32">
        <v>242</v>
      </c>
      <c r="E199" s="32">
        <v>5.54</v>
      </c>
      <c r="F199" s="32">
        <v>2.72</v>
      </c>
      <c r="I199" s="36"/>
      <c r="K199" s="23">
        <v>43837</v>
      </c>
      <c r="L199" s="32">
        <v>136.4</v>
      </c>
      <c r="M199" s="32">
        <v>115</v>
      </c>
      <c r="N199" s="32">
        <v>4.26</v>
      </c>
      <c r="O199" s="32">
        <v>2.48</v>
      </c>
      <c r="Q199" s="36"/>
      <c r="S199" s="23">
        <v>43837</v>
      </c>
      <c r="T199" s="32">
        <v>1.8</v>
      </c>
      <c r="U199" s="32">
        <v>2.33</v>
      </c>
      <c r="V199" s="32">
        <v>2.2799999999999998</v>
      </c>
      <c r="X199" s="36"/>
      <c r="AA199" s="23">
        <v>43837</v>
      </c>
      <c r="AB199" s="32">
        <v>1863.6</v>
      </c>
      <c r="AC199" s="32">
        <v>1564</v>
      </c>
      <c r="AI199" s="36"/>
      <c r="AK199" s="23">
        <v>43837</v>
      </c>
      <c r="AL199" s="32"/>
      <c r="AM199" s="32"/>
      <c r="AN199" s="32"/>
      <c r="AO199" s="32"/>
      <c r="AR199" s="36"/>
      <c r="BD199" s="26">
        <v>43837</v>
      </c>
      <c r="BE199" s="35"/>
      <c r="BF199" s="35"/>
      <c r="BG199" s="35"/>
      <c r="BH199" s="35"/>
      <c r="BJ199" s="36"/>
      <c r="BL199" s="57">
        <v>43837</v>
      </c>
      <c r="BM199" s="58">
        <v>142.9</v>
      </c>
      <c r="BN199" s="54"/>
      <c r="BO199" s="58">
        <v>6.32</v>
      </c>
      <c r="BP199" s="58">
        <v>4.2</v>
      </c>
      <c r="BQ199" s="54"/>
      <c r="BR199" s="55"/>
      <c r="BT199" s="57">
        <v>43837</v>
      </c>
      <c r="BU199" s="58">
        <v>8</v>
      </c>
      <c r="BV199" s="54"/>
      <c r="BW199" s="54"/>
      <c r="BX199" s="54"/>
      <c r="BY199" s="54"/>
      <c r="BZ199" s="55"/>
      <c r="CB199" s="26">
        <v>43837</v>
      </c>
      <c r="CC199" s="35">
        <v>300</v>
      </c>
      <c r="CD199" s="35">
        <v>14.45</v>
      </c>
      <c r="CE199" s="35">
        <v>10.59</v>
      </c>
      <c r="CG199" s="36"/>
    </row>
    <row r="200" spans="2:85" x14ac:dyDescent="0.2">
      <c r="B200" s="23">
        <v>43838</v>
      </c>
      <c r="C200" s="32"/>
      <c r="D200" s="32"/>
      <c r="E200" s="32"/>
      <c r="F200" s="32"/>
      <c r="I200" s="36"/>
      <c r="K200" s="23">
        <v>43838</v>
      </c>
      <c r="L200" s="32"/>
      <c r="M200" s="32"/>
      <c r="N200" s="32"/>
      <c r="O200" s="32"/>
      <c r="Q200" s="36"/>
      <c r="S200" s="23">
        <v>43838</v>
      </c>
      <c r="T200" s="32">
        <v>1.5</v>
      </c>
      <c r="U200" s="32"/>
      <c r="V200" s="32"/>
      <c r="X200" s="36"/>
      <c r="AA200" s="23">
        <v>43838</v>
      </c>
      <c r="AB200" s="32"/>
      <c r="AC200" s="21"/>
      <c r="AI200" s="36"/>
      <c r="AK200" s="23">
        <v>43838</v>
      </c>
      <c r="AL200" s="32"/>
      <c r="AM200" s="32"/>
      <c r="AN200" s="32"/>
      <c r="AO200" s="32"/>
      <c r="AR200" s="36"/>
      <c r="BD200" s="26">
        <v>43838</v>
      </c>
      <c r="BE200" s="35"/>
      <c r="BF200" s="35"/>
      <c r="BG200" s="35"/>
      <c r="BH200" s="35"/>
      <c r="BJ200" s="36"/>
      <c r="CB200" s="26">
        <v>43838</v>
      </c>
      <c r="CC200" s="35"/>
      <c r="CD200" s="35"/>
      <c r="CE200" s="35"/>
      <c r="CG200" s="36"/>
    </row>
    <row r="201" spans="2:85" x14ac:dyDescent="0.2">
      <c r="B201" s="23">
        <v>43839</v>
      </c>
      <c r="C201" s="32">
        <v>293.10000000000002</v>
      </c>
      <c r="D201" s="32">
        <v>262</v>
      </c>
      <c r="E201" s="32">
        <v>5.19</v>
      </c>
      <c r="F201" s="32">
        <v>2.56</v>
      </c>
      <c r="I201" s="36"/>
      <c r="K201" s="23">
        <v>43839</v>
      </c>
      <c r="L201" s="32">
        <v>118.2</v>
      </c>
      <c r="M201" s="32">
        <v>94</v>
      </c>
      <c r="N201" s="32">
        <v>4.0199999999999996</v>
      </c>
      <c r="O201" s="32">
        <v>2.66</v>
      </c>
      <c r="Q201" s="36"/>
      <c r="S201" s="23">
        <v>43839</v>
      </c>
      <c r="T201" s="32">
        <v>1.9</v>
      </c>
      <c r="U201" s="32">
        <v>2.57</v>
      </c>
      <c r="V201" s="32">
        <v>2.42</v>
      </c>
      <c r="X201" s="36"/>
      <c r="AA201" s="23">
        <v>43839</v>
      </c>
      <c r="AB201" s="32"/>
      <c r="AC201" s="21"/>
      <c r="AI201" s="36"/>
      <c r="AK201" s="23">
        <v>43839</v>
      </c>
      <c r="AL201" s="32">
        <v>1880</v>
      </c>
      <c r="AM201" s="32">
        <v>1580</v>
      </c>
      <c r="AN201" s="32">
        <v>38.22</v>
      </c>
      <c r="AO201" s="32">
        <v>2.23</v>
      </c>
      <c r="AR201" s="36"/>
      <c r="BD201" s="26">
        <v>43839</v>
      </c>
      <c r="BE201" s="35">
        <v>3575</v>
      </c>
      <c r="BF201" s="35">
        <v>2825</v>
      </c>
      <c r="BG201" s="35">
        <v>92.12</v>
      </c>
      <c r="BH201" s="35">
        <v>2.4700000000000002</v>
      </c>
      <c r="BJ201" s="36"/>
      <c r="CB201" s="26">
        <v>43839</v>
      </c>
      <c r="CC201" s="35"/>
      <c r="CD201" s="35"/>
      <c r="CE201" s="35"/>
      <c r="CG201" s="36"/>
    </row>
    <row r="202" spans="2:85" x14ac:dyDescent="0.2">
      <c r="B202" s="23">
        <v>43840</v>
      </c>
      <c r="C202" s="32"/>
      <c r="D202" s="32"/>
      <c r="E202" s="32"/>
      <c r="F202" s="32"/>
      <c r="I202" s="36"/>
      <c r="K202" s="23">
        <v>43840</v>
      </c>
      <c r="L202" s="32"/>
      <c r="M202" s="32"/>
      <c r="N202" s="32"/>
      <c r="O202" s="32"/>
      <c r="Q202" s="36"/>
      <c r="S202" s="23">
        <v>43840</v>
      </c>
      <c r="T202" s="32">
        <v>1.7</v>
      </c>
      <c r="U202" s="32"/>
      <c r="V202" s="32"/>
      <c r="X202" s="36"/>
      <c r="AA202" s="23">
        <v>43840</v>
      </c>
      <c r="AB202" s="32"/>
      <c r="AC202" s="21"/>
      <c r="AI202" s="36"/>
      <c r="AK202" s="23">
        <v>43840</v>
      </c>
      <c r="AL202" s="32"/>
      <c r="AM202" s="32"/>
      <c r="AN202" s="32"/>
      <c r="AO202" s="32"/>
      <c r="AR202" s="36"/>
      <c r="BD202" s="26">
        <v>43840</v>
      </c>
      <c r="BE202" s="35"/>
      <c r="BF202" s="35"/>
      <c r="BG202" s="35"/>
      <c r="BH202" s="35"/>
      <c r="BJ202" s="36"/>
      <c r="CB202" s="26">
        <v>43840</v>
      </c>
      <c r="CC202" s="35"/>
      <c r="CD202" s="35"/>
      <c r="CE202" s="35"/>
      <c r="CG202" s="36"/>
    </row>
    <row r="203" spans="2:85" x14ac:dyDescent="0.2">
      <c r="B203" s="23">
        <v>43841</v>
      </c>
      <c r="C203" s="32"/>
      <c r="D203" s="32"/>
      <c r="E203" s="32"/>
      <c r="F203" s="32"/>
      <c r="I203" s="36"/>
      <c r="K203" s="23">
        <v>43841</v>
      </c>
      <c r="L203" s="32"/>
      <c r="M203" s="32"/>
      <c r="N203" s="32"/>
      <c r="O203" s="32"/>
      <c r="Q203" s="36"/>
      <c r="S203" s="23">
        <v>43841</v>
      </c>
      <c r="T203" s="32">
        <v>1.7</v>
      </c>
      <c r="U203" s="32"/>
      <c r="V203" s="32"/>
      <c r="X203" s="36"/>
      <c r="AA203" s="23">
        <v>43841</v>
      </c>
      <c r="AB203" s="32"/>
      <c r="AC203" s="21"/>
      <c r="AI203" s="36"/>
      <c r="AK203" s="23">
        <v>43841</v>
      </c>
      <c r="AL203" s="32"/>
      <c r="AM203" s="32"/>
      <c r="AN203" s="32"/>
      <c r="AO203" s="32"/>
      <c r="AR203" s="36"/>
      <c r="BD203" s="26">
        <v>43841</v>
      </c>
      <c r="BE203" s="35"/>
      <c r="BF203" s="35"/>
      <c r="BG203" s="35"/>
      <c r="BH203" s="35"/>
      <c r="BJ203" s="36"/>
      <c r="CB203" s="26">
        <v>43841</v>
      </c>
      <c r="CC203" s="35"/>
      <c r="CD203" s="35"/>
      <c r="CE203" s="35"/>
      <c r="CG203" s="36"/>
    </row>
    <row r="204" spans="2:85" x14ac:dyDescent="0.2">
      <c r="B204" s="23">
        <v>43842</v>
      </c>
      <c r="C204" s="32"/>
      <c r="D204" s="32"/>
      <c r="E204" s="32"/>
      <c r="F204" s="32"/>
      <c r="I204" s="36"/>
      <c r="K204" s="23">
        <v>43842</v>
      </c>
      <c r="L204" s="32"/>
      <c r="M204" s="32"/>
      <c r="N204" s="32"/>
      <c r="O204" s="32"/>
      <c r="Q204" s="36"/>
      <c r="S204" s="23">
        <v>43842</v>
      </c>
      <c r="T204" s="32">
        <v>1.9</v>
      </c>
      <c r="U204" s="32"/>
      <c r="V204" s="32"/>
      <c r="X204" s="36"/>
      <c r="AA204" s="23">
        <v>43842</v>
      </c>
      <c r="AB204" s="32"/>
      <c r="AC204" s="21"/>
      <c r="AI204" s="36"/>
      <c r="AK204" s="23">
        <v>43842</v>
      </c>
      <c r="AL204" s="32"/>
      <c r="AM204" s="32"/>
      <c r="AN204" s="32"/>
      <c r="AO204" s="32"/>
      <c r="AR204" s="36"/>
      <c r="BD204" s="26">
        <v>43842</v>
      </c>
      <c r="BE204" s="35"/>
      <c r="BF204" s="35"/>
      <c r="BG204" s="35"/>
      <c r="BH204" s="35"/>
      <c r="BJ204" s="36"/>
      <c r="CB204" s="26">
        <v>43842</v>
      </c>
      <c r="CC204" s="35"/>
      <c r="CD204" s="35"/>
      <c r="CE204" s="35"/>
      <c r="CG204" s="36"/>
    </row>
    <row r="205" spans="2:85" x14ac:dyDescent="0.2">
      <c r="B205" s="23">
        <v>43843</v>
      </c>
      <c r="C205" s="32"/>
      <c r="D205" s="32"/>
      <c r="E205" s="32"/>
      <c r="F205" s="32"/>
      <c r="I205" s="36"/>
      <c r="K205" s="23">
        <v>43843</v>
      </c>
      <c r="L205" s="32"/>
      <c r="M205" s="32"/>
      <c r="N205" s="32"/>
      <c r="O205" s="32"/>
      <c r="Q205" s="36"/>
      <c r="S205" s="23">
        <v>43843</v>
      </c>
      <c r="T205" s="32">
        <v>1.7</v>
      </c>
      <c r="U205" s="32"/>
      <c r="V205" s="32"/>
      <c r="X205" s="36"/>
      <c r="AA205" s="23">
        <v>43843</v>
      </c>
      <c r="AB205" s="32"/>
      <c r="AC205" s="21"/>
      <c r="AI205" s="36"/>
      <c r="AK205" s="23">
        <v>43843</v>
      </c>
      <c r="AL205" s="32">
        <v>1744.4</v>
      </c>
      <c r="AM205" s="32">
        <v>1511</v>
      </c>
      <c r="AN205" s="32">
        <v>36.4</v>
      </c>
      <c r="AO205" s="32">
        <v>3.96</v>
      </c>
      <c r="AR205" s="36"/>
      <c r="BD205" s="26">
        <v>43843</v>
      </c>
      <c r="BE205" s="35">
        <v>2925</v>
      </c>
      <c r="BF205" s="35">
        <v>2475</v>
      </c>
      <c r="BG205" s="35">
        <v>121.94</v>
      </c>
      <c r="BH205" s="35">
        <v>5.72</v>
      </c>
      <c r="BJ205" s="36"/>
      <c r="CB205" s="26">
        <v>43843</v>
      </c>
      <c r="CC205" s="35"/>
      <c r="CD205" s="35"/>
      <c r="CE205" s="35"/>
      <c r="CG205" s="36"/>
    </row>
    <row r="206" spans="2:85" x14ac:dyDescent="0.2">
      <c r="B206" s="23">
        <v>43844</v>
      </c>
      <c r="C206" s="32">
        <v>240</v>
      </c>
      <c r="D206" s="32">
        <v>213</v>
      </c>
      <c r="E206" s="32">
        <v>5.82</v>
      </c>
      <c r="F206" s="32">
        <v>2.5099999999999998</v>
      </c>
      <c r="I206" s="36"/>
      <c r="K206" s="23">
        <v>43844</v>
      </c>
      <c r="L206" s="32">
        <v>112.9</v>
      </c>
      <c r="M206" s="32">
        <v>90</v>
      </c>
      <c r="N206" s="32">
        <v>4.6399999999999997</v>
      </c>
      <c r="O206" s="32">
        <v>2.16</v>
      </c>
      <c r="Q206" s="36"/>
      <c r="S206" s="23">
        <v>43844</v>
      </c>
      <c r="T206" s="32">
        <v>1.5</v>
      </c>
      <c r="U206" s="32">
        <v>2.46</v>
      </c>
      <c r="V206" s="32">
        <v>2.0699999999999998</v>
      </c>
      <c r="X206" s="36"/>
      <c r="AA206" s="23">
        <v>43844</v>
      </c>
      <c r="AB206" s="32">
        <v>1940</v>
      </c>
      <c r="AI206" s="36"/>
      <c r="AK206" s="23">
        <v>43844</v>
      </c>
      <c r="AL206" s="32"/>
      <c r="AM206" s="32"/>
      <c r="AN206" s="32"/>
      <c r="AO206" s="32"/>
      <c r="AR206" s="36"/>
      <c r="BD206" s="26">
        <v>43844</v>
      </c>
      <c r="BE206" s="35"/>
      <c r="BF206" s="35"/>
      <c r="BG206" s="35"/>
      <c r="BH206" s="35"/>
      <c r="BJ206" s="36"/>
      <c r="CB206" s="26">
        <v>43844</v>
      </c>
      <c r="CC206" s="35">
        <v>575</v>
      </c>
      <c r="CD206" s="35">
        <v>17.93</v>
      </c>
      <c r="CE206" s="35">
        <v>16.37</v>
      </c>
      <c r="CG206" s="36"/>
    </row>
    <row r="207" spans="2:85" x14ac:dyDescent="0.2">
      <c r="B207" s="23">
        <v>43845</v>
      </c>
      <c r="C207" s="32"/>
      <c r="D207" s="32"/>
      <c r="E207" s="32"/>
      <c r="F207" s="32"/>
      <c r="I207" s="36"/>
      <c r="K207" s="23">
        <v>43845</v>
      </c>
      <c r="L207" s="32"/>
      <c r="M207" s="32"/>
      <c r="N207" s="32"/>
      <c r="O207" s="32"/>
      <c r="Q207" s="36"/>
      <c r="S207" s="23">
        <v>43845</v>
      </c>
      <c r="T207" s="32">
        <v>1.9</v>
      </c>
      <c r="U207" s="32"/>
      <c r="V207" s="32"/>
      <c r="X207" s="36"/>
      <c r="AA207" s="23">
        <v>43845</v>
      </c>
      <c r="AB207" s="32"/>
      <c r="AI207" s="36"/>
      <c r="AK207" s="23">
        <v>43845</v>
      </c>
      <c r="AL207" s="32"/>
      <c r="AM207" s="32"/>
      <c r="AN207" s="32"/>
      <c r="AO207" s="32"/>
      <c r="AR207" s="36"/>
      <c r="BD207" s="26">
        <v>43845</v>
      </c>
      <c r="BE207" s="35"/>
      <c r="BF207" s="35"/>
      <c r="BG207" s="35"/>
      <c r="BH207" s="35"/>
      <c r="BJ207" s="36"/>
      <c r="CB207" s="26">
        <v>43845</v>
      </c>
      <c r="CC207" s="35"/>
      <c r="CD207" s="35"/>
      <c r="CE207" s="35"/>
      <c r="CG207" s="36"/>
    </row>
    <row r="208" spans="2:85" x14ac:dyDescent="0.2">
      <c r="B208" s="23">
        <v>43846</v>
      </c>
      <c r="C208" s="32">
        <v>347.1</v>
      </c>
      <c r="D208" s="32">
        <v>300</v>
      </c>
      <c r="E208" s="32">
        <v>6.79</v>
      </c>
      <c r="F208" s="32">
        <v>3.37</v>
      </c>
      <c r="I208" s="36"/>
      <c r="K208" s="23">
        <v>43846</v>
      </c>
      <c r="L208" s="32">
        <v>96.8</v>
      </c>
      <c r="M208" s="32">
        <v>71</v>
      </c>
      <c r="N208" s="32">
        <v>3.98</v>
      </c>
      <c r="O208" s="32">
        <v>2.85</v>
      </c>
      <c r="Q208" s="36"/>
      <c r="S208" s="23">
        <v>43846</v>
      </c>
      <c r="T208" s="32">
        <v>1.8</v>
      </c>
      <c r="U208" s="32">
        <v>2.72</v>
      </c>
      <c r="V208" s="32">
        <v>2.4700000000000002</v>
      </c>
      <c r="X208" s="36"/>
      <c r="AA208" s="23">
        <v>43846</v>
      </c>
      <c r="AB208" s="32"/>
      <c r="AI208" s="36"/>
      <c r="AK208" s="23">
        <v>43846</v>
      </c>
      <c r="AL208" s="32">
        <v>900</v>
      </c>
      <c r="AM208" s="32">
        <v>750</v>
      </c>
      <c r="AN208" s="32">
        <v>42.68</v>
      </c>
      <c r="AO208" s="32">
        <v>2.23</v>
      </c>
      <c r="AR208" s="36"/>
      <c r="BD208" s="26">
        <v>43846</v>
      </c>
      <c r="BE208" s="35">
        <v>3675</v>
      </c>
      <c r="BF208" s="35">
        <v>3150</v>
      </c>
      <c r="BG208" s="35">
        <v>85.36</v>
      </c>
      <c r="BH208" s="35">
        <v>2.4700000000000002</v>
      </c>
      <c r="BJ208" s="36"/>
      <c r="CB208" s="26">
        <v>43846</v>
      </c>
      <c r="CC208" s="35"/>
      <c r="CD208" s="35"/>
      <c r="CE208" s="35"/>
      <c r="CG208" s="36"/>
    </row>
    <row r="209" spans="2:85" x14ac:dyDescent="0.2">
      <c r="B209" s="23">
        <v>43847</v>
      </c>
      <c r="C209" s="32"/>
      <c r="D209" s="32"/>
      <c r="E209" s="32"/>
      <c r="F209" s="32"/>
      <c r="I209" s="36"/>
      <c r="K209" s="23">
        <v>43847</v>
      </c>
      <c r="L209" s="32"/>
      <c r="M209" s="32"/>
      <c r="N209" s="32"/>
      <c r="O209" s="32"/>
      <c r="Q209" s="36"/>
      <c r="S209" s="23">
        <v>43847</v>
      </c>
      <c r="T209" s="32">
        <v>2</v>
      </c>
      <c r="U209" s="32"/>
      <c r="V209" s="32"/>
      <c r="X209" s="36"/>
      <c r="AA209" s="23">
        <v>43847</v>
      </c>
      <c r="AB209" s="32"/>
      <c r="AI209" s="36"/>
      <c r="AK209" s="23">
        <v>43847</v>
      </c>
      <c r="AL209" s="32"/>
      <c r="AM209" s="32"/>
      <c r="AN209" s="32"/>
      <c r="AO209" s="32"/>
      <c r="AR209" s="36"/>
      <c r="BD209" s="26">
        <v>43847</v>
      </c>
      <c r="BE209" s="35"/>
      <c r="BF209" s="35"/>
      <c r="BG209" s="35"/>
      <c r="BH209" s="35"/>
      <c r="BJ209" s="36"/>
      <c r="CB209" s="26">
        <v>43847</v>
      </c>
      <c r="CC209" s="35"/>
      <c r="CD209" s="35"/>
      <c r="CE209" s="35"/>
      <c r="CG209" s="36"/>
    </row>
    <row r="210" spans="2:85" x14ac:dyDescent="0.2">
      <c r="B210" s="23">
        <v>43848</v>
      </c>
      <c r="C210" s="32"/>
      <c r="D210" s="32"/>
      <c r="E210" s="32"/>
      <c r="F210" s="32"/>
      <c r="I210" s="36"/>
      <c r="K210" s="23">
        <v>43848</v>
      </c>
      <c r="L210" s="32"/>
      <c r="M210" s="32"/>
      <c r="N210" s="32"/>
      <c r="O210" s="32"/>
      <c r="Q210" s="36"/>
      <c r="S210" s="23">
        <v>43848</v>
      </c>
      <c r="T210" s="32">
        <v>2.1</v>
      </c>
      <c r="U210" s="32"/>
      <c r="V210" s="32"/>
      <c r="X210" s="36"/>
      <c r="AA210" s="23">
        <v>43848</v>
      </c>
      <c r="AB210" s="32"/>
      <c r="AI210" s="36"/>
      <c r="AK210" s="23">
        <v>43848</v>
      </c>
      <c r="AL210" s="32"/>
      <c r="AM210" s="32"/>
      <c r="AN210" s="32"/>
      <c r="AO210" s="32"/>
      <c r="AR210" s="36"/>
      <c r="BD210" s="26">
        <v>43848</v>
      </c>
      <c r="BE210" s="35"/>
      <c r="BF210" s="35"/>
      <c r="BG210" s="35"/>
      <c r="BH210" s="35"/>
      <c r="BJ210" s="36"/>
      <c r="CB210" s="26">
        <v>43848</v>
      </c>
      <c r="CC210" s="35"/>
      <c r="CD210" s="35"/>
      <c r="CE210" s="35"/>
      <c r="CG210" s="36"/>
    </row>
    <row r="211" spans="2:85" x14ac:dyDescent="0.2">
      <c r="B211" s="23">
        <v>43849</v>
      </c>
      <c r="C211" s="32"/>
      <c r="D211" s="32"/>
      <c r="E211" s="32"/>
      <c r="F211" s="32"/>
      <c r="I211" s="36"/>
      <c r="K211" s="23">
        <v>43849</v>
      </c>
      <c r="L211" s="32"/>
      <c r="M211" s="32"/>
      <c r="N211" s="32"/>
      <c r="O211" s="32"/>
      <c r="Q211" s="36"/>
      <c r="S211" s="23">
        <v>43849</v>
      </c>
      <c r="T211" s="32">
        <v>1.5</v>
      </c>
      <c r="U211" s="32"/>
      <c r="V211" s="32"/>
      <c r="X211" s="36"/>
      <c r="AA211" s="23">
        <v>43849</v>
      </c>
      <c r="AB211" s="32"/>
      <c r="AI211" s="36"/>
      <c r="AK211" s="23">
        <v>43849</v>
      </c>
      <c r="AL211" s="32"/>
      <c r="AM211" s="32"/>
      <c r="AN211" s="32"/>
      <c r="AO211" s="32"/>
      <c r="AR211" s="36"/>
      <c r="BD211" s="26">
        <v>43849</v>
      </c>
      <c r="BE211" s="35"/>
      <c r="BF211" s="35"/>
      <c r="BG211" s="35"/>
      <c r="BH211" s="35"/>
      <c r="BJ211" s="36"/>
      <c r="CB211" s="26">
        <v>43849</v>
      </c>
      <c r="CC211" s="35"/>
      <c r="CD211" s="35"/>
      <c r="CE211" s="35"/>
      <c r="CG211" s="36"/>
    </row>
    <row r="212" spans="2:85" x14ac:dyDescent="0.2">
      <c r="B212" s="23">
        <v>43850</v>
      </c>
      <c r="C212" s="32"/>
      <c r="D212" s="32"/>
      <c r="E212" s="32"/>
      <c r="F212" s="32"/>
      <c r="I212" s="36"/>
      <c r="K212" s="23">
        <v>43850</v>
      </c>
      <c r="L212" s="32"/>
      <c r="M212" s="32"/>
      <c r="N212" s="32"/>
      <c r="O212" s="32"/>
      <c r="Q212" s="36"/>
      <c r="S212" s="23">
        <v>43850</v>
      </c>
      <c r="T212" s="32">
        <v>1.6</v>
      </c>
      <c r="U212" s="32"/>
      <c r="V212" s="32"/>
      <c r="X212" s="36"/>
      <c r="AA212" s="23">
        <v>43850</v>
      </c>
      <c r="AB212" s="32"/>
      <c r="AI212" s="36"/>
      <c r="AK212" s="23">
        <v>43850</v>
      </c>
      <c r="AL212" s="32">
        <v>2240</v>
      </c>
      <c r="AM212" s="32">
        <v>1720</v>
      </c>
      <c r="AN212" s="32">
        <v>41.16</v>
      </c>
      <c r="AO212" s="32">
        <v>5.49</v>
      </c>
      <c r="AR212" s="36"/>
      <c r="BD212" s="26">
        <v>43850</v>
      </c>
      <c r="BE212" s="35">
        <v>3880</v>
      </c>
      <c r="BF212" s="35">
        <v>3420</v>
      </c>
      <c r="BG212" s="35">
        <v>74.48</v>
      </c>
      <c r="BH212" s="35">
        <v>8.2200000000000006</v>
      </c>
      <c r="BJ212" s="36"/>
      <c r="CB212" s="26">
        <v>43850</v>
      </c>
      <c r="CC212" s="35"/>
      <c r="CD212" s="35"/>
      <c r="CE212" s="35"/>
      <c r="CG212" s="36"/>
    </row>
    <row r="213" spans="2:85" x14ac:dyDescent="0.2">
      <c r="B213" s="23">
        <v>43851</v>
      </c>
      <c r="C213" s="32">
        <v>240.9</v>
      </c>
      <c r="D213" s="32">
        <v>218</v>
      </c>
      <c r="E213" s="32">
        <v>6.08</v>
      </c>
      <c r="F213" s="32">
        <v>2.82</v>
      </c>
      <c r="I213" s="36"/>
      <c r="K213" s="23">
        <v>43851</v>
      </c>
      <c r="L213" s="32">
        <v>96.9</v>
      </c>
      <c r="M213" s="32">
        <v>88</v>
      </c>
      <c r="N213" s="32">
        <v>4.51</v>
      </c>
      <c r="O213" s="32">
        <v>2.82</v>
      </c>
      <c r="Q213" s="36"/>
      <c r="S213" s="23">
        <v>43851</v>
      </c>
      <c r="T213" s="32">
        <v>1.5</v>
      </c>
      <c r="U213" s="32">
        <v>2.6</v>
      </c>
      <c r="V213" s="32">
        <v>2.4300000000000002</v>
      </c>
      <c r="X213" s="36"/>
      <c r="AA213" s="23">
        <v>43851</v>
      </c>
      <c r="AB213" s="32">
        <v>1904</v>
      </c>
      <c r="AI213" s="36"/>
      <c r="AK213" s="23">
        <v>43851</v>
      </c>
      <c r="AL213" s="32"/>
      <c r="AM213" s="32"/>
      <c r="AN213" s="32"/>
      <c r="AO213" s="32"/>
      <c r="AR213" s="36"/>
      <c r="BD213" s="26">
        <v>43851</v>
      </c>
      <c r="BE213" s="35"/>
      <c r="BF213" s="35"/>
      <c r="BG213" s="35"/>
      <c r="BH213" s="35"/>
      <c r="BJ213" s="36"/>
      <c r="CB213" s="26">
        <v>43851</v>
      </c>
      <c r="CC213" s="35"/>
      <c r="CD213" s="35">
        <v>11.96</v>
      </c>
      <c r="CE213" s="35">
        <v>8.7100000000000009</v>
      </c>
      <c r="CG213" s="36"/>
    </row>
    <row r="214" spans="2:85" x14ac:dyDescent="0.2">
      <c r="B214" s="23">
        <v>43852</v>
      </c>
      <c r="C214" s="32"/>
      <c r="D214" s="32"/>
      <c r="E214" s="32"/>
      <c r="F214" s="32"/>
      <c r="I214" s="36"/>
      <c r="K214" s="23">
        <v>43852</v>
      </c>
      <c r="L214" s="32"/>
      <c r="M214" s="32"/>
      <c r="N214" s="32"/>
      <c r="O214" s="32"/>
      <c r="Q214" s="36"/>
      <c r="S214" s="23">
        <v>43852</v>
      </c>
      <c r="T214" s="32">
        <v>1.8</v>
      </c>
      <c r="U214" s="32"/>
      <c r="V214" s="32"/>
      <c r="X214" s="36"/>
      <c r="AA214" s="23">
        <v>43852</v>
      </c>
      <c r="AB214" s="50"/>
      <c r="AI214" s="36"/>
      <c r="AK214" s="23">
        <v>43852</v>
      </c>
      <c r="AL214" s="32"/>
      <c r="AM214" s="32"/>
      <c r="AN214" s="32"/>
      <c r="AO214" s="32"/>
      <c r="AR214" s="36"/>
      <c r="BD214" s="26">
        <v>43852</v>
      </c>
      <c r="BE214" s="35"/>
      <c r="BF214" s="35"/>
      <c r="BG214" s="35"/>
      <c r="BH214" s="35"/>
      <c r="BJ214" s="36"/>
      <c r="CB214" s="26">
        <v>43852</v>
      </c>
      <c r="CC214" s="44"/>
      <c r="CD214" s="56"/>
      <c r="CE214" s="56"/>
      <c r="CG214" s="36"/>
    </row>
    <row r="215" spans="2:85" x14ac:dyDescent="0.2">
      <c r="B215" s="23">
        <v>43853</v>
      </c>
      <c r="C215" s="32">
        <v>270.60000000000002</v>
      </c>
      <c r="D215" s="32">
        <v>247</v>
      </c>
      <c r="E215" s="32">
        <v>5.68</v>
      </c>
      <c r="F215" s="32">
        <v>3.02</v>
      </c>
      <c r="I215" s="36"/>
      <c r="K215" s="23">
        <v>43853</v>
      </c>
      <c r="L215" s="32">
        <v>93.9</v>
      </c>
      <c r="M215" s="32">
        <v>85</v>
      </c>
      <c r="N215" s="32">
        <v>4.51</v>
      </c>
      <c r="O215" s="32">
        <v>2.72</v>
      </c>
      <c r="Q215" s="36"/>
      <c r="S215" s="23">
        <v>43853</v>
      </c>
      <c r="T215" s="32">
        <v>1.9</v>
      </c>
      <c r="U215" s="32">
        <v>2.94</v>
      </c>
      <c r="V215" s="32">
        <v>3.07</v>
      </c>
      <c r="X215" s="36"/>
      <c r="AA215" s="23">
        <v>43853</v>
      </c>
      <c r="AB215" s="50"/>
      <c r="AI215" s="36"/>
      <c r="AK215" s="23">
        <v>43853</v>
      </c>
      <c r="AL215" s="32">
        <v>1877.8</v>
      </c>
      <c r="AM215" s="32">
        <v>1644</v>
      </c>
      <c r="AN215" s="32">
        <v>38.22</v>
      </c>
      <c r="AO215" s="32">
        <v>3.96</v>
      </c>
      <c r="AR215" s="36"/>
      <c r="BD215" s="26">
        <v>43853</v>
      </c>
      <c r="BE215" s="35">
        <v>4080</v>
      </c>
      <c r="BF215" s="35">
        <v>3580</v>
      </c>
      <c r="BG215" s="35">
        <v>80.36</v>
      </c>
      <c r="BH215" s="35">
        <v>6.53</v>
      </c>
      <c r="BJ215" s="36"/>
      <c r="CB215" s="26">
        <v>43853</v>
      </c>
      <c r="CC215" s="44"/>
      <c r="CD215" s="56"/>
      <c r="CE215" s="56"/>
      <c r="CG215" s="36"/>
    </row>
    <row r="216" spans="2:85" x14ac:dyDescent="0.2">
      <c r="B216" s="23">
        <v>43854</v>
      </c>
      <c r="C216" s="32"/>
      <c r="D216" s="32"/>
      <c r="E216" s="32"/>
      <c r="F216" s="32"/>
      <c r="I216" s="36"/>
      <c r="K216" s="23">
        <v>43854</v>
      </c>
      <c r="L216" s="32"/>
      <c r="M216" s="32"/>
      <c r="N216" s="32"/>
      <c r="O216" s="32"/>
      <c r="Q216" s="36"/>
      <c r="S216" s="23">
        <v>43854</v>
      </c>
      <c r="T216" s="32">
        <v>2.1</v>
      </c>
      <c r="U216" s="32"/>
      <c r="V216" s="32"/>
      <c r="X216" s="36"/>
      <c r="AA216" s="23">
        <v>43854</v>
      </c>
      <c r="AB216" s="50"/>
      <c r="AI216" s="36"/>
      <c r="AK216" s="23">
        <v>43854</v>
      </c>
      <c r="AL216" s="50"/>
      <c r="AM216" s="50"/>
      <c r="AN216" s="50"/>
      <c r="AO216" s="50"/>
      <c r="AR216" s="36"/>
      <c r="BD216" s="26">
        <v>43854</v>
      </c>
      <c r="BE216" s="56"/>
      <c r="BF216" s="56"/>
      <c r="BG216" s="56"/>
      <c r="BH216" s="56"/>
      <c r="BJ216" s="36"/>
      <c r="CB216" s="26">
        <v>43854</v>
      </c>
      <c r="CC216" s="44"/>
      <c r="CD216" s="56"/>
      <c r="CE216" s="56"/>
      <c r="CG216" s="36"/>
    </row>
    <row r="217" spans="2:85" x14ac:dyDescent="0.2">
      <c r="B217" s="23">
        <v>43855</v>
      </c>
      <c r="C217" s="32"/>
      <c r="D217" s="32"/>
      <c r="E217" s="32"/>
      <c r="F217" s="32"/>
      <c r="I217" s="36"/>
      <c r="K217" s="23">
        <v>43855</v>
      </c>
      <c r="L217" s="32"/>
      <c r="M217" s="32"/>
      <c r="N217" s="32"/>
      <c r="O217" s="32"/>
      <c r="Q217" s="36"/>
      <c r="S217" s="23">
        <v>43855</v>
      </c>
      <c r="T217" s="32">
        <v>1.6</v>
      </c>
      <c r="U217" s="32"/>
      <c r="V217" s="32"/>
      <c r="X217" s="36"/>
      <c r="AA217" s="23">
        <v>43855</v>
      </c>
      <c r="AB217" s="50"/>
      <c r="AI217" s="36"/>
      <c r="AK217" s="23">
        <v>43855</v>
      </c>
      <c r="AL217" s="50"/>
      <c r="AM217" s="50"/>
      <c r="AN217" s="50"/>
      <c r="AO217" s="50"/>
      <c r="AR217" s="36"/>
      <c r="BD217" s="26">
        <v>43855</v>
      </c>
      <c r="BE217" s="56"/>
      <c r="BF217" s="56"/>
      <c r="BG217" s="56"/>
      <c r="BH217" s="56"/>
      <c r="BJ217" s="36"/>
      <c r="CB217" s="26">
        <v>43855</v>
      </c>
      <c r="CC217" s="44"/>
      <c r="CD217" s="56"/>
      <c r="CE217" s="56"/>
      <c r="CG217" s="36"/>
    </row>
    <row r="218" spans="2:85" x14ac:dyDescent="0.2">
      <c r="B218" s="23">
        <v>43856</v>
      </c>
      <c r="C218" s="32"/>
      <c r="D218" s="32"/>
      <c r="E218" s="32"/>
      <c r="F218" s="32"/>
      <c r="I218" s="36"/>
      <c r="K218" s="23">
        <v>43856</v>
      </c>
      <c r="L218" s="32"/>
      <c r="M218" s="32"/>
      <c r="N218" s="32"/>
      <c r="O218" s="32"/>
      <c r="Q218" s="36"/>
      <c r="S218" s="23">
        <v>43856</v>
      </c>
      <c r="T218" s="32">
        <v>1.7</v>
      </c>
      <c r="U218" s="32"/>
      <c r="V218" s="32"/>
      <c r="X218" s="36"/>
      <c r="AA218" s="23">
        <v>43856</v>
      </c>
      <c r="AB218" s="50"/>
      <c r="AI218" s="36"/>
      <c r="AK218" s="23">
        <v>43856</v>
      </c>
      <c r="AL218" s="50"/>
      <c r="AM218" s="50"/>
      <c r="AN218" s="50"/>
      <c r="AO218" s="50"/>
      <c r="AR218" s="36"/>
      <c r="BD218" s="26">
        <v>43856</v>
      </c>
      <c r="BE218" s="56"/>
      <c r="BF218" s="56"/>
      <c r="BG218" s="56"/>
      <c r="BH218" s="56"/>
      <c r="BJ218" s="36"/>
      <c r="CB218" s="26">
        <v>43856</v>
      </c>
      <c r="CC218" s="44"/>
      <c r="CD218" s="56"/>
      <c r="CE218" s="56"/>
      <c r="CG218" s="36"/>
    </row>
    <row r="219" spans="2:85" x14ac:dyDescent="0.2">
      <c r="B219" s="23">
        <v>43857</v>
      </c>
      <c r="C219" s="32"/>
      <c r="D219" s="32"/>
      <c r="E219" s="32"/>
      <c r="F219" s="32"/>
      <c r="I219" s="36"/>
      <c r="K219" s="23">
        <v>43857</v>
      </c>
      <c r="L219" s="32"/>
      <c r="M219" s="32"/>
      <c r="N219" s="32"/>
      <c r="O219" s="32"/>
      <c r="Q219" s="36"/>
      <c r="S219" s="23">
        <v>43857</v>
      </c>
      <c r="T219" s="32">
        <v>1.8</v>
      </c>
      <c r="U219" s="32"/>
      <c r="V219" s="32"/>
      <c r="X219" s="36"/>
      <c r="AA219" s="23">
        <v>43857</v>
      </c>
      <c r="AB219" s="50"/>
      <c r="AI219" s="36"/>
      <c r="AK219" s="23">
        <v>43857</v>
      </c>
      <c r="AL219" s="50"/>
      <c r="AM219" s="50"/>
      <c r="AN219" s="50"/>
      <c r="AO219" s="50"/>
      <c r="AR219" s="36"/>
      <c r="BD219" s="26">
        <v>43857</v>
      </c>
      <c r="BE219" s="56"/>
      <c r="BF219" s="56"/>
      <c r="BG219" s="56"/>
      <c r="BH219" s="56"/>
      <c r="BJ219" s="36"/>
      <c r="CB219" s="26">
        <v>43857</v>
      </c>
      <c r="CC219" s="44"/>
      <c r="CD219" s="56"/>
      <c r="CE219" s="56"/>
      <c r="CG219" s="36"/>
    </row>
    <row r="220" spans="2:85" ht="16" thickBot="1" x14ac:dyDescent="0.25">
      <c r="B220" s="23">
        <v>43858</v>
      </c>
      <c r="C220" s="32">
        <v>259.3</v>
      </c>
      <c r="D220" s="32">
        <v>226</v>
      </c>
      <c r="E220" s="32">
        <v>5.74</v>
      </c>
      <c r="F220" s="32">
        <v>3.38</v>
      </c>
      <c r="I220" s="36"/>
      <c r="K220" s="23">
        <v>43858</v>
      </c>
      <c r="L220" s="32">
        <v>108.1</v>
      </c>
      <c r="M220" s="32">
        <v>89</v>
      </c>
      <c r="N220" s="32">
        <v>4.75</v>
      </c>
      <c r="O220" s="32">
        <v>2.94</v>
      </c>
      <c r="Q220" s="36"/>
      <c r="S220" s="23">
        <v>43858</v>
      </c>
      <c r="T220" s="32">
        <v>1.8</v>
      </c>
      <c r="U220" s="32">
        <v>2.57</v>
      </c>
      <c r="V220" s="32">
        <v>2.65</v>
      </c>
      <c r="X220" s="36"/>
      <c r="AA220" s="51">
        <v>43858</v>
      </c>
      <c r="AB220" s="53">
        <v>2268</v>
      </c>
      <c r="AC220" s="54"/>
      <c r="AD220" s="54"/>
      <c r="AE220" s="54"/>
      <c r="AF220" s="54"/>
      <c r="AG220" s="54"/>
      <c r="AH220" s="54"/>
      <c r="AI220" s="55"/>
      <c r="AK220" s="23">
        <v>43858</v>
      </c>
      <c r="AL220" s="50"/>
      <c r="AM220" s="50"/>
      <c r="AN220" s="50"/>
      <c r="AO220" s="50"/>
      <c r="AR220" s="36"/>
      <c r="BD220" s="26">
        <v>43858</v>
      </c>
      <c r="BE220" s="56"/>
      <c r="BF220" s="56"/>
      <c r="BG220" s="56"/>
      <c r="BH220" s="56"/>
      <c r="BJ220" s="36"/>
      <c r="CB220" s="57">
        <v>43858</v>
      </c>
      <c r="CC220" s="54"/>
      <c r="CD220" s="58">
        <v>14.65</v>
      </c>
      <c r="CE220" s="58">
        <v>11.76</v>
      </c>
      <c r="CF220" s="54"/>
      <c r="CG220" s="55"/>
    </row>
    <row r="221" spans="2:85" x14ac:dyDescent="0.2">
      <c r="B221" s="23">
        <v>43859</v>
      </c>
      <c r="C221" s="32"/>
      <c r="D221" s="32"/>
      <c r="E221" s="50"/>
      <c r="F221" s="50"/>
      <c r="I221" s="36"/>
      <c r="K221" s="23">
        <v>43859</v>
      </c>
      <c r="L221" s="50"/>
      <c r="M221" s="50"/>
      <c r="N221" s="50"/>
      <c r="O221" s="50"/>
      <c r="Q221" s="36"/>
      <c r="S221" s="23">
        <v>43859</v>
      </c>
      <c r="T221" s="32">
        <v>1.8</v>
      </c>
      <c r="U221" s="32"/>
      <c r="V221" s="32"/>
      <c r="X221" s="36"/>
      <c r="AI221" s="36"/>
      <c r="AK221" s="23">
        <v>43859</v>
      </c>
      <c r="AL221" s="50"/>
      <c r="AM221" s="50"/>
      <c r="AN221" s="50"/>
      <c r="AO221" s="50"/>
      <c r="AR221" s="36"/>
      <c r="BD221" s="26">
        <v>43859</v>
      </c>
      <c r="BE221" s="56"/>
      <c r="BF221" s="56"/>
      <c r="BG221" s="56"/>
      <c r="BH221" s="56"/>
      <c r="BJ221" s="36"/>
    </row>
    <row r="222" spans="2:85" ht="16" thickBot="1" x14ac:dyDescent="0.25">
      <c r="B222" s="51">
        <v>43860</v>
      </c>
      <c r="C222" s="53">
        <v>333.3</v>
      </c>
      <c r="D222" s="53">
        <v>300</v>
      </c>
      <c r="E222" s="53">
        <v>6.1</v>
      </c>
      <c r="F222" s="53">
        <v>3.48</v>
      </c>
      <c r="G222" s="54"/>
      <c r="H222" s="54"/>
      <c r="I222" s="55"/>
      <c r="K222" s="23">
        <v>43860</v>
      </c>
      <c r="L222" s="53">
        <v>107.7</v>
      </c>
      <c r="M222" s="53">
        <v>90</v>
      </c>
      <c r="N222" s="53">
        <v>4.46</v>
      </c>
      <c r="O222" s="53">
        <v>4.12</v>
      </c>
      <c r="P222" s="54"/>
      <c r="Q222" s="55"/>
      <c r="S222" s="51">
        <v>43860</v>
      </c>
      <c r="T222" s="53">
        <v>1.5</v>
      </c>
      <c r="U222" s="53">
        <v>2.78</v>
      </c>
      <c r="V222" s="53">
        <v>2.79</v>
      </c>
      <c r="W222" s="54"/>
      <c r="X222" s="55"/>
      <c r="AI222" s="36"/>
      <c r="AK222" s="51">
        <v>43860</v>
      </c>
      <c r="AL222" s="53">
        <v>1620</v>
      </c>
      <c r="AM222" s="53">
        <v>1380</v>
      </c>
      <c r="AN222" s="53">
        <v>39.130000000000003</v>
      </c>
      <c r="AO222" s="53">
        <v>2.4</v>
      </c>
      <c r="AP222" s="54"/>
      <c r="AQ222" s="54"/>
      <c r="AR222" s="55"/>
      <c r="BD222" s="57">
        <v>43860</v>
      </c>
      <c r="BE222" s="58">
        <v>3733.3</v>
      </c>
      <c r="BF222" s="58">
        <v>3267</v>
      </c>
      <c r="BG222" s="58">
        <v>107.38</v>
      </c>
      <c r="BH222" s="58">
        <v>2.74</v>
      </c>
      <c r="BI222" s="54"/>
      <c r="BJ222" s="55"/>
    </row>
    <row r="223" spans="2:85" x14ac:dyDescent="0.2">
      <c r="B223" s="59"/>
      <c r="AI223" s="36"/>
    </row>
    <row r="224" spans="2:85" x14ac:dyDescent="0.2">
      <c r="B224" s="59"/>
      <c r="AI224" s="36"/>
    </row>
    <row r="225" spans="2:35" x14ac:dyDescent="0.2">
      <c r="B225" s="59"/>
      <c r="AI225" s="36"/>
    </row>
    <row r="226" spans="2:35" x14ac:dyDescent="0.2">
      <c r="B226" s="59"/>
      <c r="AI226" s="36"/>
    </row>
    <row r="227" spans="2:35" x14ac:dyDescent="0.2">
      <c r="B227" s="59"/>
      <c r="AI227" s="36"/>
    </row>
    <row r="228" spans="2:35" x14ac:dyDescent="0.2">
      <c r="B228" s="59"/>
      <c r="AI228" s="36"/>
    </row>
    <row r="229" spans="2:35" x14ac:dyDescent="0.2">
      <c r="B229" s="59"/>
      <c r="AI229" s="36"/>
    </row>
    <row r="230" spans="2:35" x14ac:dyDescent="0.2">
      <c r="B230" s="59"/>
      <c r="X230" s="36"/>
      <c r="AI230" s="36"/>
    </row>
    <row r="231" spans="2:35" x14ac:dyDescent="0.2">
      <c r="B231" s="59"/>
      <c r="X231" s="36"/>
      <c r="AI231" s="36"/>
    </row>
    <row r="232" spans="2:35" x14ac:dyDescent="0.2">
      <c r="B232" s="59"/>
      <c r="X232" s="36"/>
      <c r="AI232" s="36"/>
    </row>
    <row r="233" spans="2:35" x14ac:dyDescent="0.2">
      <c r="B233" s="59"/>
      <c r="X233" s="36"/>
      <c r="AI233" s="36"/>
    </row>
    <row r="234" spans="2:35" x14ac:dyDescent="0.2">
      <c r="B234" s="59"/>
      <c r="X234" s="36"/>
      <c r="AI234" s="36"/>
    </row>
    <row r="235" spans="2:35" x14ac:dyDescent="0.2">
      <c r="B235" s="59"/>
      <c r="X235" s="36"/>
      <c r="AI235" s="36"/>
    </row>
    <row r="236" spans="2:35" x14ac:dyDescent="0.2">
      <c r="B236" s="59"/>
      <c r="X236" s="36"/>
      <c r="AI236" s="36"/>
    </row>
    <row r="237" spans="2:35" x14ac:dyDescent="0.2">
      <c r="B237" s="59"/>
      <c r="X237" s="36"/>
      <c r="AI237" s="36"/>
    </row>
    <row r="238" spans="2:35" x14ac:dyDescent="0.2">
      <c r="B238" s="59"/>
      <c r="X238" s="36"/>
      <c r="AI238" s="36"/>
    </row>
    <row r="239" spans="2:35" x14ac:dyDescent="0.2">
      <c r="B239" s="59"/>
      <c r="X239" s="36"/>
      <c r="AI239" s="36"/>
    </row>
    <row r="240" spans="2:35" x14ac:dyDescent="0.2">
      <c r="B240" s="59"/>
      <c r="X240" s="36"/>
      <c r="AI240" s="36"/>
    </row>
    <row r="241" spans="2:35" x14ac:dyDescent="0.2">
      <c r="B241" s="59"/>
      <c r="X241" s="36"/>
      <c r="AI241" s="36"/>
    </row>
    <row r="242" spans="2:35" x14ac:dyDescent="0.2">
      <c r="B242" s="59"/>
      <c r="X242" s="36"/>
      <c r="AI242" s="36"/>
    </row>
    <row r="243" spans="2:35" x14ac:dyDescent="0.2">
      <c r="B243" s="59"/>
      <c r="X243" s="36"/>
      <c r="AI243" s="36"/>
    </row>
    <row r="244" spans="2:35" x14ac:dyDescent="0.2">
      <c r="B244" s="59"/>
      <c r="X244" s="36"/>
      <c r="AI244" s="36"/>
    </row>
    <row r="245" spans="2:35" ht="16" thickBot="1" x14ac:dyDescent="0.25">
      <c r="B245" s="59"/>
      <c r="X245" s="36"/>
      <c r="AE245" s="54"/>
      <c r="AF245" s="54"/>
      <c r="AG245" s="54"/>
      <c r="AH245" s="54"/>
      <c r="AI245" s="55"/>
    </row>
    <row r="246" spans="2:35" x14ac:dyDescent="0.2">
      <c r="B246" s="59"/>
      <c r="X246" s="36"/>
    </row>
    <row r="247" spans="2:35" x14ac:dyDescent="0.2">
      <c r="B247" s="59"/>
      <c r="X247" s="36"/>
    </row>
    <row r="248" spans="2:35" x14ac:dyDescent="0.2">
      <c r="B248" s="59"/>
      <c r="X248" s="36"/>
    </row>
    <row r="249" spans="2:35" x14ac:dyDescent="0.2">
      <c r="B249" s="59"/>
      <c r="X249" s="36"/>
    </row>
    <row r="250" spans="2:35" x14ac:dyDescent="0.2">
      <c r="B250" s="59"/>
      <c r="X250" s="36"/>
    </row>
    <row r="251" spans="2:35" x14ac:dyDescent="0.2">
      <c r="B251" s="59"/>
      <c r="X251" s="36"/>
    </row>
    <row r="252" spans="2:35" x14ac:dyDescent="0.2">
      <c r="B252" s="59"/>
      <c r="X252" s="36"/>
    </row>
    <row r="253" spans="2:35" x14ac:dyDescent="0.2">
      <c r="B253" s="59"/>
      <c r="X253" s="36"/>
    </row>
    <row r="254" spans="2:35" x14ac:dyDescent="0.2">
      <c r="B254" s="59"/>
      <c r="X254" s="36"/>
    </row>
    <row r="255" spans="2:35" x14ac:dyDescent="0.2">
      <c r="B255" s="59"/>
      <c r="X255" s="36"/>
    </row>
    <row r="256" spans="2:35" x14ac:dyDescent="0.2">
      <c r="B256" s="59"/>
      <c r="X256" s="36"/>
    </row>
    <row r="257" spans="2:24" x14ac:dyDescent="0.2">
      <c r="B257" s="59"/>
      <c r="X257" s="36"/>
    </row>
    <row r="258" spans="2:24" x14ac:dyDescent="0.2">
      <c r="B258" s="59"/>
      <c r="X258" s="36"/>
    </row>
    <row r="259" spans="2:24" x14ac:dyDescent="0.2">
      <c r="B259" s="59"/>
      <c r="X259" s="36"/>
    </row>
    <row r="260" spans="2:24" x14ac:dyDescent="0.2">
      <c r="B260" s="59"/>
      <c r="X260" s="36"/>
    </row>
    <row r="261" spans="2:24" x14ac:dyDescent="0.2">
      <c r="B261" s="59"/>
      <c r="X261" s="36"/>
    </row>
    <row r="262" spans="2:24" x14ac:dyDescent="0.2">
      <c r="B262" s="59"/>
      <c r="X262" s="36"/>
    </row>
    <row r="263" spans="2:24" x14ac:dyDescent="0.2">
      <c r="B263" s="59"/>
      <c r="X263" s="36"/>
    </row>
    <row r="264" spans="2:24" ht="16" thickBot="1" x14ac:dyDescent="0.25">
      <c r="B264" s="60"/>
      <c r="C264" s="54"/>
      <c r="D264" s="54"/>
      <c r="X264" s="36"/>
    </row>
    <row r="265" spans="2:24" x14ac:dyDescent="0.2">
      <c r="X265" s="36"/>
    </row>
    <row r="266" spans="2:24" x14ac:dyDescent="0.2">
      <c r="X266" s="36"/>
    </row>
    <row r="267" spans="2:24" x14ac:dyDescent="0.2">
      <c r="X267" s="36"/>
    </row>
    <row r="268" spans="2:24" x14ac:dyDescent="0.2">
      <c r="X268" s="36"/>
    </row>
    <row r="269" spans="2:24" x14ac:dyDescent="0.2">
      <c r="X269" s="36"/>
    </row>
    <row r="270" spans="2:24" x14ac:dyDescent="0.2">
      <c r="X270" s="36"/>
    </row>
    <row r="271" spans="2:24" x14ac:dyDescent="0.2">
      <c r="X271" s="36"/>
    </row>
    <row r="272" spans="2:24" x14ac:dyDescent="0.2">
      <c r="X272" s="36"/>
    </row>
    <row r="273" spans="24:24" x14ac:dyDescent="0.2">
      <c r="X273" s="36"/>
    </row>
    <row r="274" spans="24:24" x14ac:dyDescent="0.2">
      <c r="X274" s="36"/>
    </row>
    <row r="275" spans="24:24" x14ac:dyDescent="0.2">
      <c r="X275" s="36"/>
    </row>
    <row r="276" spans="24:24" x14ac:dyDescent="0.2">
      <c r="X276" s="36"/>
    </row>
    <row r="277" spans="24:24" x14ac:dyDescent="0.2">
      <c r="X277" s="36"/>
    </row>
    <row r="278" spans="24:24" x14ac:dyDescent="0.2">
      <c r="X278" s="36"/>
    </row>
    <row r="279" spans="24:24" x14ac:dyDescent="0.2">
      <c r="X279" s="36"/>
    </row>
    <row r="280" spans="24:24" x14ac:dyDescent="0.2">
      <c r="X280" s="36"/>
    </row>
    <row r="281" spans="24:24" x14ac:dyDescent="0.2">
      <c r="X281" s="36"/>
    </row>
    <row r="282" spans="24:24" x14ac:dyDescent="0.2">
      <c r="X282" s="36"/>
    </row>
    <row r="283" spans="24:24" x14ac:dyDescent="0.2">
      <c r="X283" s="36"/>
    </row>
    <row r="284" spans="24:24" x14ac:dyDescent="0.2">
      <c r="X284" s="36"/>
    </row>
    <row r="285" spans="24:24" x14ac:dyDescent="0.2">
      <c r="X285" s="36"/>
    </row>
    <row r="286" spans="24:24" x14ac:dyDescent="0.2">
      <c r="X286" s="36"/>
    </row>
    <row r="287" spans="24:24" x14ac:dyDescent="0.2">
      <c r="X287" s="36"/>
    </row>
    <row r="288" spans="24:24" x14ac:dyDescent="0.2">
      <c r="X288" s="36"/>
    </row>
    <row r="289" spans="24:24" x14ac:dyDescent="0.2">
      <c r="X289" s="36"/>
    </row>
    <row r="290" spans="24:24" x14ac:dyDescent="0.2">
      <c r="X290" s="36"/>
    </row>
    <row r="291" spans="24:24" x14ac:dyDescent="0.2">
      <c r="X291" s="36"/>
    </row>
    <row r="292" spans="24:24" x14ac:dyDescent="0.2">
      <c r="X292" s="36"/>
    </row>
    <row r="293" spans="24:24" x14ac:dyDescent="0.2">
      <c r="X293" s="36"/>
    </row>
    <row r="294" spans="24:24" x14ac:dyDescent="0.2">
      <c r="X294" s="36"/>
    </row>
    <row r="295" spans="24:24" x14ac:dyDescent="0.2">
      <c r="X295" s="36"/>
    </row>
    <row r="296" spans="24:24" x14ac:dyDescent="0.2">
      <c r="X296" s="36"/>
    </row>
    <row r="297" spans="24:24" x14ac:dyDescent="0.2">
      <c r="X297" s="36"/>
    </row>
    <row r="298" spans="24:24" x14ac:dyDescent="0.2">
      <c r="X298" s="36"/>
    </row>
    <row r="299" spans="24:24" x14ac:dyDescent="0.2">
      <c r="X299" s="36"/>
    </row>
    <row r="300" spans="24:24" x14ac:dyDescent="0.2">
      <c r="X300" s="36"/>
    </row>
    <row r="301" spans="24:24" x14ac:dyDescent="0.2">
      <c r="X301" s="36"/>
    </row>
    <row r="302" spans="24:24" x14ac:dyDescent="0.2">
      <c r="X302" s="36"/>
    </row>
    <row r="303" spans="24:24" x14ac:dyDescent="0.2">
      <c r="X303" s="36"/>
    </row>
    <row r="304" spans="24:24" x14ac:dyDescent="0.2">
      <c r="X304" s="36"/>
    </row>
    <row r="305" spans="24:24" x14ac:dyDescent="0.2">
      <c r="X305" s="36"/>
    </row>
    <row r="306" spans="24:24" x14ac:dyDescent="0.2">
      <c r="X306" s="36"/>
    </row>
    <row r="307" spans="24:24" x14ac:dyDescent="0.2">
      <c r="X307" s="36"/>
    </row>
    <row r="308" spans="24:24" x14ac:dyDescent="0.2">
      <c r="X308" s="36"/>
    </row>
    <row r="309" spans="24:24" x14ac:dyDescent="0.2">
      <c r="X309" s="36"/>
    </row>
    <row r="310" spans="24:24" x14ac:dyDescent="0.2">
      <c r="X310" s="36"/>
    </row>
    <row r="311" spans="24:24" x14ac:dyDescent="0.2">
      <c r="X311" s="36"/>
    </row>
    <row r="312" spans="24:24" x14ac:dyDescent="0.2">
      <c r="X312" s="36"/>
    </row>
    <row r="313" spans="24:24" x14ac:dyDescent="0.2">
      <c r="X313" s="36"/>
    </row>
    <row r="314" spans="24:24" x14ac:dyDescent="0.2">
      <c r="X314" s="36"/>
    </row>
    <row r="315" spans="24:24" x14ac:dyDescent="0.2">
      <c r="X315" s="36"/>
    </row>
    <row r="316" spans="24:24" x14ac:dyDescent="0.2">
      <c r="X316" s="36"/>
    </row>
    <row r="317" spans="24:24" x14ac:dyDescent="0.2">
      <c r="X317" s="36"/>
    </row>
    <row r="318" spans="24:24" x14ac:dyDescent="0.2">
      <c r="X318" s="36"/>
    </row>
    <row r="319" spans="24:24" x14ac:dyDescent="0.2">
      <c r="X319" s="36"/>
    </row>
    <row r="320" spans="24:24" x14ac:dyDescent="0.2">
      <c r="X320" s="36"/>
    </row>
    <row r="321" spans="24:24" x14ac:dyDescent="0.2">
      <c r="X321" s="36"/>
    </row>
    <row r="322" spans="24:24" x14ac:dyDescent="0.2">
      <c r="X322" s="36"/>
    </row>
    <row r="323" spans="24:24" x14ac:dyDescent="0.2">
      <c r="X323" s="36"/>
    </row>
    <row r="324" spans="24:24" x14ac:dyDescent="0.2">
      <c r="X324" s="36"/>
    </row>
    <row r="325" spans="24:24" x14ac:dyDescent="0.2">
      <c r="X325" s="36"/>
    </row>
    <row r="326" spans="24:24" x14ac:dyDescent="0.2">
      <c r="X326" s="36"/>
    </row>
    <row r="327" spans="24:24" x14ac:dyDescent="0.2">
      <c r="X327" s="36"/>
    </row>
    <row r="328" spans="24:24" x14ac:dyDescent="0.2">
      <c r="X328" s="36"/>
    </row>
    <row r="329" spans="24:24" x14ac:dyDescent="0.2">
      <c r="X329" s="36"/>
    </row>
    <row r="330" spans="24:24" x14ac:dyDescent="0.2">
      <c r="X330" s="36"/>
    </row>
    <row r="331" spans="24:24" x14ac:dyDescent="0.2">
      <c r="X331" s="36"/>
    </row>
    <row r="332" spans="24:24" x14ac:dyDescent="0.2">
      <c r="X332" s="36"/>
    </row>
    <row r="333" spans="24:24" x14ac:dyDescent="0.2">
      <c r="X333" s="36"/>
    </row>
    <row r="334" spans="24:24" x14ac:dyDescent="0.2">
      <c r="X334" s="36"/>
    </row>
    <row r="335" spans="24:24" x14ac:dyDescent="0.2">
      <c r="X335" s="36"/>
    </row>
    <row r="336" spans="24:24" x14ac:dyDescent="0.2">
      <c r="X336" s="36"/>
    </row>
    <row r="337" spans="21:24" x14ac:dyDescent="0.2">
      <c r="X337" s="36"/>
    </row>
    <row r="338" spans="21:24" x14ac:dyDescent="0.2">
      <c r="X338" s="36"/>
    </row>
    <row r="339" spans="21:24" x14ac:dyDescent="0.2">
      <c r="X339" s="36"/>
    </row>
    <row r="340" spans="21:24" ht="16" thickBot="1" x14ac:dyDescent="0.25">
      <c r="U340" s="54"/>
      <c r="V340" s="54"/>
      <c r="W340" s="54"/>
      <c r="X340" s="55"/>
    </row>
  </sheetData>
  <mergeCells count="10">
    <mergeCell ref="B2:X4"/>
    <mergeCell ref="AA2:CG4"/>
    <mergeCell ref="C6:I6"/>
    <mergeCell ref="L6:Q6"/>
    <mergeCell ref="T6:X6"/>
    <mergeCell ref="AB6:AI6"/>
    <mergeCell ref="BE6:BJ6"/>
    <mergeCell ref="BM6:BR6"/>
    <mergeCell ref="BU6:BZ6"/>
    <mergeCell ref="CC6:CG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770C8-A507-4FED-96A1-A286C4DDBE62}">
  <dimension ref="A1:S137"/>
  <sheetViews>
    <sheetView workbookViewId="0">
      <selection activeCell="D1" sqref="D1:D1048576"/>
    </sheetView>
  </sheetViews>
  <sheetFormatPr baseColWidth="10" defaultColWidth="8.83203125" defaultRowHeight="15" x14ac:dyDescent="0.2"/>
  <cols>
    <col min="2" max="2" width="12.5" bestFit="1" customWidth="1"/>
    <col min="4" max="4" width="9.1640625" style="3"/>
    <col min="10" max="10" width="31.5" customWidth="1"/>
    <col min="12" max="12" width="12.5" bestFit="1" customWidth="1"/>
    <col min="13" max="13" width="11.5" bestFit="1" customWidth="1"/>
    <col min="14" max="14" width="16.33203125" customWidth="1"/>
    <col min="15" max="15" width="13" customWidth="1"/>
    <col min="17" max="17" width="11.33203125" bestFit="1" customWidth="1"/>
  </cols>
  <sheetData>
    <row r="1" spans="1:13" x14ac:dyDescent="0.2">
      <c r="A1" t="s">
        <v>61</v>
      </c>
    </row>
    <row r="2" spans="1:13" ht="16" thickBot="1" x14ac:dyDescent="0.25"/>
    <row r="3" spans="1:13" x14ac:dyDescent="0.2">
      <c r="B3" s="61" t="s">
        <v>41</v>
      </c>
      <c r="C3" s="61" t="s">
        <v>62</v>
      </c>
      <c r="D3" s="61" t="s">
        <v>62</v>
      </c>
      <c r="E3" s="61" t="s">
        <v>15</v>
      </c>
      <c r="F3" s="61" t="s">
        <v>63</v>
      </c>
      <c r="G3" t="s">
        <v>64</v>
      </c>
      <c r="H3" s="61" t="s">
        <v>65</v>
      </c>
      <c r="I3" s="61" t="s">
        <v>66</v>
      </c>
      <c r="J3" t="s">
        <v>67</v>
      </c>
      <c r="L3" s="106" t="s">
        <v>68</v>
      </c>
      <c r="M3" s="107" t="s">
        <v>69</v>
      </c>
    </row>
    <row r="4" spans="1:13" ht="16" thickBot="1" x14ac:dyDescent="0.25">
      <c r="B4" s="61" t="s">
        <v>70</v>
      </c>
      <c r="C4" s="61" t="s">
        <v>71</v>
      </c>
      <c r="D4" s="61" t="s">
        <v>72</v>
      </c>
      <c r="E4" s="61" t="s">
        <v>73</v>
      </c>
      <c r="F4" s="61"/>
      <c r="G4" t="s">
        <v>73</v>
      </c>
      <c r="L4" s="108" t="s">
        <v>74</v>
      </c>
      <c r="M4" s="109">
        <v>0.25</v>
      </c>
    </row>
    <row r="5" spans="1:13" x14ac:dyDescent="0.2">
      <c r="A5" t="s">
        <v>75</v>
      </c>
      <c r="B5" s="230">
        <v>43692</v>
      </c>
      <c r="C5" s="110">
        <v>0.32291666666666669</v>
      </c>
      <c r="D5" s="111">
        <f>C5</f>
        <v>0.32291666666666669</v>
      </c>
      <c r="E5" s="63">
        <v>3.3479999999999999</v>
      </c>
      <c r="F5" s="112">
        <f>G5/$E$5</f>
        <v>0</v>
      </c>
      <c r="G5" s="5">
        <f>$E$5-E5</f>
        <v>0</v>
      </c>
      <c r="H5" s="113">
        <f>AVERAGE(E7:E10)</f>
        <v>3.2352499999999997</v>
      </c>
      <c r="I5" s="114">
        <f>(E5-$H$5)/$H$5</f>
        <v>3.4850475233753231E-2</v>
      </c>
      <c r="J5" s="234" t="s">
        <v>76</v>
      </c>
      <c r="L5" s="108" t="s">
        <v>77</v>
      </c>
      <c r="M5" s="109">
        <v>0.5</v>
      </c>
    </row>
    <row r="6" spans="1:13" x14ac:dyDescent="0.2">
      <c r="B6" s="232"/>
      <c r="C6" s="115">
        <v>0.36458333333333331</v>
      </c>
      <c r="D6" s="116">
        <f t="shared" ref="D6:D69" si="0">C6</f>
        <v>0.36458333333333331</v>
      </c>
      <c r="E6" s="61">
        <v>3.3319999999999999</v>
      </c>
      <c r="F6" s="117">
        <f t="shared" ref="F6:F10" si="1">G6/$E$5</f>
        <v>4.7789725209080088E-3</v>
      </c>
      <c r="G6" s="36">
        <f t="shared" ref="G6:G10" si="2">$E$5-E6</f>
        <v>1.6000000000000014E-2</v>
      </c>
      <c r="H6" s="36"/>
      <c r="I6" s="36">
        <f t="shared" ref="I6:I10" si="3">(E6-$H$5)/$H$5</f>
        <v>2.9904953249362529E-2</v>
      </c>
      <c r="J6" s="235"/>
      <c r="L6" s="118" t="s">
        <v>78</v>
      </c>
      <c r="M6" s="109">
        <v>0.75</v>
      </c>
    </row>
    <row r="7" spans="1:13" ht="16" thickBot="1" x14ac:dyDescent="0.25">
      <c r="B7" s="232"/>
      <c r="C7" s="115">
        <v>0.40625</v>
      </c>
      <c r="D7" s="116">
        <f t="shared" si="0"/>
        <v>0.40625</v>
      </c>
      <c r="E7" s="61">
        <v>3.2090000000000001</v>
      </c>
      <c r="F7" s="117">
        <f t="shared" si="1"/>
        <v>4.1517323775388228E-2</v>
      </c>
      <c r="G7" s="36">
        <f t="shared" si="2"/>
        <v>0.13899999999999979</v>
      </c>
      <c r="H7" s="36"/>
      <c r="I7" s="36">
        <f t="shared" si="3"/>
        <v>-8.1137470056408829E-3</v>
      </c>
      <c r="J7" s="235"/>
      <c r="L7" s="119" t="s">
        <v>79</v>
      </c>
      <c r="M7" s="120">
        <v>1</v>
      </c>
    </row>
    <row r="8" spans="1:13" x14ac:dyDescent="0.2">
      <c r="B8" s="232"/>
      <c r="C8" s="115">
        <v>0.44791666666666702</v>
      </c>
      <c r="D8" s="116">
        <f t="shared" si="0"/>
        <v>0.44791666666666702</v>
      </c>
      <c r="E8" s="61">
        <v>3.1720000000000002</v>
      </c>
      <c r="F8" s="117">
        <f t="shared" si="1"/>
        <v>5.256869772998797E-2</v>
      </c>
      <c r="G8" s="36">
        <f t="shared" si="2"/>
        <v>0.17599999999999971</v>
      </c>
      <c r="H8" s="36"/>
      <c r="I8" s="36">
        <f t="shared" si="3"/>
        <v>-1.9550266594544344E-2</v>
      </c>
      <c r="J8" s="235"/>
    </row>
    <row r="9" spans="1:13" x14ac:dyDescent="0.2">
      <c r="B9" s="232"/>
      <c r="C9" s="115">
        <v>0.51041666666666663</v>
      </c>
      <c r="D9" s="116">
        <f t="shared" si="0"/>
        <v>0.51041666666666663</v>
      </c>
      <c r="E9" s="61">
        <f>0.811*4</f>
        <v>3.2440000000000002</v>
      </c>
      <c r="F9" s="117">
        <f t="shared" si="1"/>
        <v>3.1063321385901926E-2</v>
      </c>
      <c r="G9" s="36">
        <f t="shared" si="2"/>
        <v>0.10399999999999965</v>
      </c>
      <c r="H9" s="36"/>
      <c r="I9" s="36">
        <f t="shared" si="3"/>
        <v>2.7045823352138103E-3</v>
      </c>
      <c r="J9" s="235"/>
    </row>
    <row r="10" spans="1:13" ht="16" thickBot="1" x14ac:dyDescent="0.25">
      <c r="B10" s="233"/>
      <c r="C10" s="121">
        <v>0.57291666666666696</v>
      </c>
      <c r="D10" s="122">
        <f t="shared" si="0"/>
        <v>0.57291666666666696</v>
      </c>
      <c r="E10" s="95">
        <f>0.829*4</f>
        <v>3.3159999999999998</v>
      </c>
      <c r="F10" s="123">
        <f t="shared" si="1"/>
        <v>9.5579450418160176E-3</v>
      </c>
      <c r="G10" s="55">
        <f t="shared" si="2"/>
        <v>3.2000000000000028E-2</v>
      </c>
      <c r="H10" s="55"/>
      <c r="I10" s="55">
        <f t="shared" si="3"/>
        <v>2.4959431264971826E-2</v>
      </c>
      <c r="J10" s="236"/>
    </row>
    <row r="11" spans="1:13" x14ac:dyDescent="0.2">
      <c r="B11" s="230">
        <v>43696</v>
      </c>
      <c r="C11" s="110">
        <v>0.3888888888888889</v>
      </c>
      <c r="D11" s="111">
        <f t="shared" si="0"/>
        <v>0.3888888888888889</v>
      </c>
      <c r="E11" s="63">
        <v>3.0840000000000001</v>
      </c>
      <c r="F11" s="63"/>
      <c r="G11" s="5"/>
      <c r="J11" s="124"/>
    </row>
    <row r="12" spans="1:13" ht="16" thickBot="1" x14ac:dyDescent="0.25">
      <c r="B12" s="233"/>
      <c r="C12" s="121">
        <v>0.54166666666666663</v>
      </c>
      <c r="D12" s="122">
        <f t="shared" si="0"/>
        <v>0.54166666666666663</v>
      </c>
      <c r="E12" s="95">
        <f>4*0.815</f>
        <v>3.26</v>
      </c>
      <c r="F12" s="95"/>
      <c r="G12" s="55"/>
    </row>
    <row r="13" spans="1:13" x14ac:dyDescent="0.2">
      <c r="B13" s="230">
        <v>43697</v>
      </c>
      <c r="C13" s="110">
        <v>0.30208333333333331</v>
      </c>
      <c r="D13" s="111">
        <f t="shared" si="0"/>
        <v>0.30208333333333331</v>
      </c>
      <c r="E13" s="63">
        <f>0.626*4</f>
        <v>2.504</v>
      </c>
      <c r="F13" s="112">
        <f>G13/$E$13</f>
        <v>0</v>
      </c>
      <c r="G13" s="5">
        <f>$E$13-E13</f>
        <v>0</v>
      </c>
      <c r="H13" s="5">
        <f>AVERAGE(E15:E22)</f>
        <v>2.8559999999999999</v>
      </c>
      <c r="I13" s="5">
        <f>(E13-$H$13)/$H$13</f>
        <v>-0.12324929971988792</v>
      </c>
      <c r="J13" s="234" t="s">
        <v>80</v>
      </c>
    </row>
    <row r="14" spans="1:13" x14ac:dyDescent="0.2">
      <c r="B14" s="232"/>
      <c r="C14" s="115">
        <v>0.33680555555555558</v>
      </c>
      <c r="D14" s="116">
        <f t="shared" si="0"/>
        <v>0.33680555555555558</v>
      </c>
      <c r="E14" s="61">
        <f>0.661*4</f>
        <v>2.6440000000000001</v>
      </c>
      <c r="F14" s="117">
        <f t="shared" ref="F14:F22" si="4">G14/$E$13</f>
        <v>-5.5910543130990462E-2</v>
      </c>
      <c r="G14" s="36">
        <f t="shared" ref="G14:G22" si="5">$E$13-E14</f>
        <v>-0.14000000000000012</v>
      </c>
      <c r="H14" s="36"/>
      <c r="I14" s="36">
        <f t="shared" ref="I14:I22" si="6">(E14-$H$13)/$H$13</f>
        <v>-7.4229691876750617E-2</v>
      </c>
      <c r="J14" s="235"/>
    </row>
    <row r="15" spans="1:13" x14ac:dyDescent="0.2">
      <c r="B15" s="232"/>
      <c r="C15" s="115">
        <v>0.37847222222222227</v>
      </c>
      <c r="D15" s="116">
        <f t="shared" si="0"/>
        <v>0.37847222222222227</v>
      </c>
      <c r="E15" s="61">
        <f>0.637*4</f>
        <v>2.548</v>
      </c>
      <c r="F15" s="117">
        <f t="shared" si="4"/>
        <v>-1.7571884984025576E-2</v>
      </c>
      <c r="G15" s="36">
        <f t="shared" si="5"/>
        <v>-4.4000000000000039E-2</v>
      </c>
      <c r="H15" s="36"/>
      <c r="I15" s="36">
        <f t="shared" si="6"/>
        <v>-0.10784313725490191</v>
      </c>
      <c r="J15" s="235"/>
    </row>
    <row r="16" spans="1:13" x14ac:dyDescent="0.2">
      <c r="B16" s="232"/>
      <c r="C16" s="115">
        <v>0.42708333333333331</v>
      </c>
      <c r="D16" s="116">
        <f t="shared" si="0"/>
        <v>0.42708333333333331</v>
      </c>
      <c r="E16" s="61">
        <f>0.63*4</f>
        <v>2.52</v>
      </c>
      <c r="F16" s="117">
        <f t="shared" si="4"/>
        <v>-6.3897763578274818E-3</v>
      </c>
      <c r="G16" s="36">
        <f t="shared" si="5"/>
        <v>-1.6000000000000014E-2</v>
      </c>
      <c r="H16" s="36"/>
      <c r="I16" s="36">
        <f t="shared" si="6"/>
        <v>-0.11764705882352937</v>
      </c>
      <c r="J16" s="235"/>
    </row>
    <row r="17" spans="2:14" x14ac:dyDescent="0.2">
      <c r="B17" s="232"/>
      <c r="C17" s="115">
        <v>0.46875</v>
      </c>
      <c r="D17" s="116">
        <f t="shared" si="0"/>
        <v>0.46875</v>
      </c>
      <c r="E17" s="61">
        <f>0.617*4</f>
        <v>2.468</v>
      </c>
      <c r="F17" s="117">
        <f t="shared" si="4"/>
        <v>1.4376996805111834E-2</v>
      </c>
      <c r="G17" s="36">
        <f t="shared" si="5"/>
        <v>3.6000000000000032E-2</v>
      </c>
      <c r="H17" s="36"/>
      <c r="I17" s="36">
        <f t="shared" si="6"/>
        <v>-0.13585434173669464</v>
      </c>
      <c r="J17" s="235"/>
    </row>
    <row r="18" spans="2:14" x14ac:dyDescent="0.2">
      <c r="B18" s="232"/>
      <c r="C18" s="115">
        <v>0.53125</v>
      </c>
      <c r="D18" s="116">
        <f t="shared" si="0"/>
        <v>0.53125</v>
      </c>
      <c r="E18" s="61">
        <f>0.707*4</f>
        <v>2.8279999999999998</v>
      </c>
      <c r="F18" s="117">
        <f t="shared" si="4"/>
        <v>-0.12939297124600632</v>
      </c>
      <c r="G18" s="36">
        <f t="shared" si="5"/>
        <v>-0.32399999999999984</v>
      </c>
      <c r="H18" s="36"/>
      <c r="I18" s="36">
        <f t="shared" si="6"/>
        <v>-9.8039215686274595E-3</v>
      </c>
      <c r="J18" s="235"/>
    </row>
    <row r="19" spans="2:14" x14ac:dyDescent="0.2">
      <c r="B19" s="232"/>
      <c r="C19" s="115">
        <v>0.57638888888888895</v>
      </c>
      <c r="D19" s="116">
        <f t="shared" si="0"/>
        <v>0.57638888888888895</v>
      </c>
      <c r="E19" s="61">
        <f>0.761*4</f>
        <v>3.044</v>
      </c>
      <c r="F19" s="117">
        <f t="shared" si="4"/>
        <v>-0.21565495207667734</v>
      </c>
      <c r="G19" s="36">
        <f t="shared" si="5"/>
        <v>-0.54</v>
      </c>
      <c r="H19" s="36"/>
      <c r="I19" s="36">
        <f t="shared" si="6"/>
        <v>6.5826330532212943E-2</v>
      </c>
      <c r="J19" s="235"/>
    </row>
    <row r="20" spans="2:14" x14ac:dyDescent="0.2">
      <c r="B20" s="232"/>
      <c r="C20" s="115">
        <v>0.61458333333333337</v>
      </c>
      <c r="D20" s="116">
        <f t="shared" si="0"/>
        <v>0.61458333333333337</v>
      </c>
      <c r="E20" s="61">
        <f>0.788*4</f>
        <v>3.1520000000000001</v>
      </c>
      <c r="F20" s="117">
        <f t="shared" si="4"/>
        <v>-0.25878594249201281</v>
      </c>
      <c r="G20" s="36">
        <f t="shared" si="5"/>
        <v>-0.64800000000000013</v>
      </c>
      <c r="H20" s="36"/>
      <c r="I20" s="36">
        <f t="shared" si="6"/>
        <v>0.10364145658263314</v>
      </c>
      <c r="J20" s="235"/>
    </row>
    <row r="21" spans="2:14" x14ac:dyDescent="0.2">
      <c r="B21" s="232"/>
      <c r="C21" s="115">
        <v>0.65625</v>
      </c>
      <c r="D21" s="116">
        <f t="shared" si="0"/>
        <v>0.65625</v>
      </c>
      <c r="E21" s="61">
        <f>0.772*4</f>
        <v>3.0880000000000001</v>
      </c>
      <c r="F21" s="117">
        <f t="shared" si="4"/>
        <v>-0.23322683706070291</v>
      </c>
      <c r="G21" s="36">
        <f t="shared" si="5"/>
        <v>-0.58400000000000007</v>
      </c>
      <c r="H21" s="36"/>
      <c r="I21" s="36">
        <f t="shared" si="6"/>
        <v>8.1232492997198952E-2</v>
      </c>
      <c r="J21" s="235"/>
    </row>
    <row r="22" spans="2:14" ht="16" thickBot="1" x14ac:dyDescent="0.25">
      <c r="B22" s="233"/>
      <c r="C22" s="121">
        <v>0.69791666666666663</v>
      </c>
      <c r="D22" s="122">
        <f t="shared" si="0"/>
        <v>0.69791666666666663</v>
      </c>
      <c r="E22" s="95">
        <v>3.2</v>
      </c>
      <c r="F22" s="123">
        <f t="shared" si="4"/>
        <v>-0.27795527156549527</v>
      </c>
      <c r="G22" s="55">
        <f t="shared" si="5"/>
        <v>-0.69600000000000017</v>
      </c>
      <c r="H22" s="55"/>
      <c r="I22" s="55">
        <f t="shared" si="6"/>
        <v>0.1204481792717088</v>
      </c>
      <c r="J22" s="236"/>
    </row>
    <row r="23" spans="2:14" ht="16" thickBot="1" x14ac:dyDescent="0.25">
      <c r="B23" s="125">
        <v>43698</v>
      </c>
      <c r="C23" s="126">
        <v>0.5</v>
      </c>
      <c r="D23" s="127">
        <f t="shared" si="0"/>
        <v>0.5</v>
      </c>
      <c r="E23" s="128">
        <f>0.654*4</f>
        <v>2.6160000000000001</v>
      </c>
      <c r="F23" s="63"/>
      <c r="G23" s="5">
        <f>E23/30.91</f>
        <v>8.4632804917502427E-2</v>
      </c>
    </row>
    <row r="24" spans="2:14" ht="16" thickBot="1" x14ac:dyDescent="0.25">
      <c r="B24" s="129">
        <v>43700</v>
      </c>
      <c r="C24" s="121">
        <v>0.5</v>
      </c>
      <c r="D24" s="122">
        <f t="shared" si="0"/>
        <v>0.5</v>
      </c>
      <c r="E24" s="95">
        <v>2.6280000000000001</v>
      </c>
      <c r="F24" s="95"/>
      <c r="G24" s="55">
        <f>E24/30.91</f>
        <v>8.5021028793270795E-2</v>
      </c>
    </row>
    <row r="25" spans="2:14" ht="16" thickBot="1" x14ac:dyDescent="0.25">
      <c r="B25" s="230">
        <v>43703</v>
      </c>
      <c r="C25" s="110">
        <v>0.3125</v>
      </c>
      <c r="D25" s="111">
        <f t="shared" si="0"/>
        <v>0.3125</v>
      </c>
      <c r="E25" s="63">
        <f>0.562*4</f>
        <v>2.2480000000000002</v>
      </c>
      <c r="F25" s="63">
        <f>G25/$E$25</f>
        <v>0</v>
      </c>
      <c r="G25" s="5">
        <f>$E$25-E25</f>
        <v>0</v>
      </c>
      <c r="H25" s="5">
        <f>AVERAGE(E27:E34)</f>
        <v>2.6212500000000003</v>
      </c>
      <c r="I25" s="5">
        <f>(E25-$H$25)/$H$25</f>
        <v>-0.14239389604196473</v>
      </c>
      <c r="K25" s="224" t="s">
        <v>62</v>
      </c>
      <c r="L25" s="224"/>
      <c r="M25" s="3" t="s">
        <v>81</v>
      </c>
    </row>
    <row r="26" spans="2:14" ht="16" thickBot="1" x14ac:dyDescent="0.25">
      <c r="B26" s="232"/>
      <c r="C26" s="115">
        <v>0.35416666666666669</v>
      </c>
      <c r="D26" s="116">
        <f t="shared" si="0"/>
        <v>0.35416666666666669</v>
      </c>
      <c r="E26" s="61">
        <f>0.572*4</f>
        <v>2.2879999999999998</v>
      </c>
      <c r="F26" s="61">
        <f t="shared" ref="F26:F34" si="7">G26/$E$25</f>
        <v>-1.779359430604964E-2</v>
      </c>
      <c r="G26" s="36">
        <f t="shared" ref="G26:G34" si="8">$E$25-E26</f>
        <v>-3.9999999999999591E-2</v>
      </c>
      <c r="H26" s="36"/>
      <c r="I26" s="36">
        <f t="shared" ref="I26:I34" si="9">(E26-$H$25)/$H$25</f>
        <v>-0.12713400095374361</v>
      </c>
      <c r="K26" s="98">
        <f>7/24</f>
        <v>0.29166666666666669</v>
      </c>
      <c r="L26" s="130">
        <f>K26</f>
        <v>0.29166666666666669</v>
      </c>
      <c r="M26" s="131">
        <v>2.2999999999999998</v>
      </c>
    </row>
    <row r="27" spans="2:14" x14ac:dyDescent="0.2">
      <c r="B27" s="232"/>
      <c r="C27" s="115">
        <v>0.39930555555555558</v>
      </c>
      <c r="D27" s="116">
        <f t="shared" si="0"/>
        <v>0.39930555555555558</v>
      </c>
      <c r="E27" s="61">
        <f>0.589*4</f>
        <v>2.3559999999999999</v>
      </c>
      <c r="F27" s="61">
        <f t="shared" si="7"/>
        <v>-4.8042704626334358E-2</v>
      </c>
      <c r="G27" s="36">
        <f t="shared" si="8"/>
        <v>-0.10799999999999965</v>
      </c>
      <c r="H27" s="36"/>
      <c r="I27" s="36">
        <f t="shared" si="9"/>
        <v>-0.10119217930376743</v>
      </c>
      <c r="K27" s="98">
        <f>K26+(1/24)</f>
        <v>0.33333333333333337</v>
      </c>
      <c r="L27" s="130">
        <f t="shared" ref="L27:L37" si="10">K27</f>
        <v>0.33333333333333337</v>
      </c>
      <c r="M27" s="101">
        <f>$M$26+N27</f>
        <v>2.2282469135802438</v>
      </c>
      <c r="N27" s="132">
        <f t="shared" ref="N27:N37" si="11">(325.01*(K27*K27*K27*K27))-(623.64*(K27*K27*K27))+(428.81*(K27*K27))-(125.58*K27)+13.228</f>
        <v>-7.1753086419755974E-2</v>
      </c>
    </row>
    <row r="28" spans="2:14" x14ac:dyDescent="0.2">
      <c r="B28" s="232"/>
      <c r="C28" s="115">
        <v>0.44097222222222227</v>
      </c>
      <c r="D28" s="116">
        <f t="shared" si="0"/>
        <v>0.44097222222222227</v>
      </c>
      <c r="E28" s="61">
        <f>0.58*4</f>
        <v>2.3199999999999998</v>
      </c>
      <c r="F28" s="61">
        <f t="shared" si="7"/>
        <v>-3.2028469750889507E-2</v>
      </c>
      <c r="G28" s="36">
        <f t="shared" si="8"/>
        <v>-7.199999999999962E-2</v>
      </c>
      <c r="H28" s="36"/>
      <c r="I28" s="36">
        <f t="shared" si="9"/>
        <v>-0.11492608488316659</v>
      </c>
      <c r="K28" s="98">
        <f t="shared" ref="K28:K37" si="12">K27+(1/24)</f>
        <v>0.37500000000000006</v>
      </c>
      <c r="L28" s="130">
        <f t="shared" si="10"/>
        <v>0.37500000000000006</v>
      </c>
      <c r="M28" s="101">
        <f t="shared" ref="M28:M37" si="13">$M$26+N28</f>
        <v>2.2768403320312496</v>
      </c>
      <c r="N28" s="132">
        <f t="shared" si="11"/>
        <v>-2.3159667968750242E-2</v>
      </c>
    </row>
    <row r="29" spans="2:14" x14ac:dyDescent="0.2">
      <c r="B29" s="232"/>
      <c r="C29" s="115">
        <v>0.47916666666666702</v>
      </c>
      <c r="D29" s="116">
        <f t="shared" si="0"/>
        <v>0.47916666666666702</v>
      </c>
      <c r="E29" s="61">
        <f>0.57*4</f>
        <v>2.2799999999999998</v>
      </c>
      <c r="F29" s="61">
        <f t="shared" si="7"/>
        <v>-1.4234875444839671E-2</v>
      </c>
      <c r="G29" s="36">
        <f t="shared" si="8"/>
        <v>-3.1999999999999584E-2</v>
      </c>
      <c r="H29" s="36"/>
      <c r="I29" s="36">
        <f t="shared" si="9"/>
        <v>-0.13018597997138787</v>
      </c>
      <c r="K29" s="98">
        <f t="shared" si="12"/>
        <v>0.41666666666666674</v>
      </c>
      <c r="L29" s="130">
        <f t="shared" si="10"/>
        <v>0.41666666666666674</v>
      </c>
      <c r="M29" s="101">
        <f t="shared" si="13"/>
        <v>2.3324005594135722</v>
      </c>
      <c r="N29" s="132">
        <f t="shared" si="11"/>
        <v>3.2400559413572338E-2</v>
      </c>
    </row>
    <row r="30" spans="2:14" x14ac:dyDescent="0.2">
      <c r="B30" s="232"/>
      <c r="C30" s="115">
        <v>0.52777777777777779</v>
      </c>
      <c r="D30" s="116">
        <f t="shared" si="0"/>
        <v>0.52777777777777779</v>
      </c>
      <c r="E30" s="61">
        <v>2.75</v>
      </c>
      <c r="F30" s="61">
        <f t="shared" si="7"/>
        <v>-0.22330960854092516</v>
      </c>
      <c r="G30" s="36">
        <f t="shared" si="8"/>
        <v>-0.50199999999999978</v>
      </c>
      <c r="H30" s="36"/>
      <c r="I30" s="36">
        <f t="shared" si="9"/>
        <v>4.9117787315212089E-2</v>
      </c>
      <c r="K30" s="98">
        <f t="shared" si="12"/>
        <v>0.45833333333333343</v>
      </c>
      <c r="L30" s="130">
        <f t="shared" si="10"/>
        <v>0.45833333333333343</v>
      </c>
      <c r="M30" s="101">
        <f t="shared" si="13"/>
        <v>2.3476008451485422</v>
      </c>
      <c r="N30" s="132">
        <f t="shared" si="11"/>
        <v>4.7600845148542348E-2</v>
      </c>
    </row>
    <row r="31" spans="2:14" x14ac:dyDescent="0.2">
      <c r="B31" s="232"/>
      <c r="C31" s="115">
        <v>0.56597222222222221</v>
      </c>
      <c r="D31" s="116">
        <f t="shared" si="0"/>
        <v>0.56597222222222221</v>
      </c>
      <c r="E31" s="61">
        <f>0.673*4</f>
        <v>2.6920000000000002</v>
      </c>
      <c r="F31" s="61">
        <f t="shared" si="7"/>
        <v>-0.19750889679715297</v>
      </c>
      <c r="G31" s="36">
        <f t="shared" si="8"/>
        <v>-0.44399999999999995</v>
      </c>
      <c r="H31" s="36"/>
      <c r="I31" s="36">
        <f t="shared" si="9"/>
        <v>2.6990939437291316E-2</v>
      </c>
      <c r="K31" s="98">
        <f t="shared" si="12"/>
        <v>0.50000000000000011</v>
      </c>
      <c r="L31" s="130">
        <f t="shared" si="10"/>
        <v>0.50000000000000011</v>
      </c>
      <c r="M31" s="101">
        <f t="shared" si="13"/>
        <v>2.2986249999999879</v>
      </c>
      <c r="N31" s="132">
        <f t="shared" si="11"/>
        <v>-1.3750000000118945E-3</v>
      </c>
    </row>
    <row r="32" spans="2:14" x14ac:dyDescent="0.2">
      <c r="B32" s="232"/>
      <c r="C32" s="115">
        <v>0.60763888888888895</v>
      </c>
      <c r="D32" s="116">
        <f t="shared" si="0"/>
        <v>0.60763888888888895</v>
      </c>
      <c r="E32" s="61">
        <f>4*0.743</f>
        <v>2.972</v>
      </c>
      <c r="F32" s="61">
        <f t="shared" si="7"/>
        <v>-0.32206405693950163</v>
      </c>
      <c r="G32" s="36">
        <f t="shared" si="8"/>
        <v>-0.72399999999999975</v>
      </c>
      <c r="H32" s="36"/>
      <c r="I32" s="36">
        <f t="shared" si="9"/>
        <v>0.13381020505484012</v>
      </c>
      <c r="K32" s="98">
        <f t="shared" si="12"/>
        <v>0.54166666666666674</v>
      </c>
      <c r="L32" s="130">
        <f t="shared" si="10"/>
        <v>0.54166666666666674</v>
      </c>
      <c r="M32" s="101">
        <f t="shared" si="13"/>
        <v>2.18516739607447</v>
      </c>
      <c r="N32" s="132">
        <f t="shared" si="11"/>
        <v>-0.11483260392552985</v>
      </c>
    </row>
    <row r="33" spans="2:14" x14ac:dyDescent="0.2">
      <c r="B33" s="232"/>
      <c r="C33" s="115">
        <v>0.64583333333333304</v>
      </c>
      <c r="D33" s="116">
        <f t="shared" si="0"/>
        <v>0.64583333333333304</v>
      </c>
      <c r="E33" s="61">
        <f>4*0.742</f>
        <v>2.968</v>
      </c>
      <c r="F33" s="61">
        <f t="shared" si="7"/>
        <v>-0.32028469750889665</v>
      </c>
      <c r="G33" s="36">
        <f t="shared" si="8"/>
        <v>-0.71999999999999975</v>
      </c>
      <c r="H33" s="36"/>
      <c r="I33" s="36">
        <f t="shared" si="9"/>
        <v>0.13228421554601799</v>
      </c>
      <c r="K33" s="98">
        <f t="shared" si="12"/>
        <v>0.58333333333333337</v>
      </c>
      <c r="L33" s="130">
        <f t="shared" si="10"/>
        <v>0.58333333333333337</v>
      </c>
      <c r="M33" s="101">
        <f t="shared" si="13"/>
        <v>2.0304329668209613</v>
      </c>
      <c r="N33" s="132">
        <f t="shared" si="11"/>
        <v>-0.26956703317903852</v>
      </c>
    </row>
    <row r="34" spans="2:14" ht="16" thickBot="1" x14ac:dyDescent="0.25">
      <c r="B34" s="233"/>
      <c r="C34" s="121">
        <v>0.6875</v>
      </c>
      <c r="D34" s="122">
        <f t="shared" si="0"/>
        <v>0.6875</v>
      </c>
      <c r="E34" s="95">
        <f>4*0.658</f>
        <v>2.6320000000000001</v>
      </c>
      <c r="F34" s="95">
        <f t="shared" si="7"/>
        <v>-0.17081850533807824</v>
      </c>
      <c r="G34" s="55">
        <f t="shared" si="8"/>
        <v>-0.3839999999999999</v>
      </c>
      <c r="H34" s="55"/>
      <c r="I34" s="55">
        <f t="shared" si="9"/>
        <v>4.1010968049593945E-3</v>
      </c>
      <c r="K34" s="98">
        <f t="shared" si="12"/>
        <v>0.625</v>
      </c>
      <c r="L34" s="130">
        <f t="shared" si="10"/>
        <v>0.625</v>
      </c>
      <c r="M34" s="101">
        <f t="shared" si="13"/>
        <v>1.8811372070312524</v>
      </c>
      <c r="N34" s="132">
        <f t="shared" si="11"/>
        <v>-0.4188627929687474</v>
      </c>
    </row>
    <row r="35" spans="2:14" x14ac:dyDescent="0.2">
      <c r="B35" s="133">
        <v>43704</v>
      </c>
      <c r="C35" s="134">
        <v>0.47222222222222227</v>
      </c>
      <c r="D35" s="135">
        <f t="shared" si="0"/>
        <v>0.47222222222222227</v>
      </c>
      <c r="E35" s="4">
        <f>0.467*4</f>
        <v>1.8680000000000001</v>
      </c>
      <c r="F35" s="4"/>
      <c r="G35" s="5">
        <f t="shared" ref="G35:G37" si="14">E35/30.91</f>
        <v>6.0433516661274674E-2</v>
      </c>
      <c r="K35" s="98">
        <f t="shared" si="12"/>
        <v>0.66666666666666663</v>
      </c>
      <c r="L35" s="130">
        <f t="shared" si="10"/>
        <v>0.66666666666666663</v>
      </c>
      <c r="M35" s="101">
        <f t="shared" si="13"/>
        <v>1.8075061728395179</v>
      </c>
      <c r="N35" s="132">
        <f t="shared" si="11"/>
        <v>-0.49249382716048196</v>
      </c>
    </row>
    <row r="36" spans="2:14" ht="16" thickBot="1" x14ac:dyDescent="0.25">
      <c r="B36" s="136">
        <v>43704</v>
      </c>
      <c r="C36" s="137">
        <v>0.61458333333333337</v>
      </c>
      <c r="D36" s="138">
        <f t="shared" si="0"/>
        <v>0.61458333333333337</v>
      </c>
      <c r="E36" s="54">
        <f>0.558*4</f>
        <v>2.2320000000000002</v>
      </c>
      <c r="G36" s="36">
        <f t="shared" si="14"/>
        <v>7.2209640892914914E-2</v>
      </c>
      <c r="K36" s="98">
        <f t="shared" si="12"/>
        <v>0.70833333333333326</v>
      </c>
      <c r="L36" s="130">
        <f t="shared" si="10"/>
        <v>0.70833333333333326</v>
      </c>
      <c r="M36" s="101">
        <f t="shared" si="13"/>
        <v>1.9032764817225791</v>
      </c>
      <c r="N36" s="132">
        <f t="shared" si="11"/>
        <v>-0.39672351827742069</v>
      </c>
    </row>
    <row r="37" spans="2:14" ht="16" thickBot="1" x14ac:dyDescent="0.25">
      <c r="B37" s="139">
        <v>43705</v>
      </c>
      <c r="C37" s="140">
        <v>0.375</v>
      </c>
      <c r="D37" s="141">
        <f t="shared" si="0"/>
        <v>0.375</v>
      </c>
      <c r="E37" s="142">
        <f>0.441*4</f>
        <v>1.764</v>
      </c>
      <c r="G37" s="36">
        <f t="shared" si="14"/>
        <v>5.7068909737948884E-2</v>
      </c>
      <c r="K37" s="98">
        <f t="shared" si="12"/>
        <v>0.74999999999999989</v>
      </c>
      <c r="L37" s="130">
        <f t="shared" si="10"/>
        <v>0.74999999999999989</v>
      </c>
      <c r="M37" s="101">
        <f t="shared" si="13"/>
        <v>2.2856953125000183</v>
      </c>
      <c r="N37" s="132">
        <f t="shared" si="11"/>
        <v>-1.4304687499981483E-2</v>
      </c>
    </row>
    <row r="38" spans="2:14" ht="16" thickBot="1" x14ac:dyDescent="0.25">
      <c r="B38" s="139">
        <v>43706</v>
      </c>
      <c r="C38" s="140">
        <v>0.55208333333333337</v>
      </c>
      <c r="D38" s="141">
        <f t="shared" si="0"/>
        <v>0.55208333333333337</v>
      </c>
      <c r="E38" s="142">
        <v>2.34</v>
      </c>
      <c r="G38" s="36">
        <f>E38/30.91</f>
        <v>7.5703655774830153E-2</v>
      </c>
    </row>
    <row r="39" spans="2:14" ht="16" thickBot="1" x14ac:dyDescent="0.25">
      <c r="B39" s="139">
        <v>43707</v>
      </c>
      <c r="C39" s="140">
        <v>0.5</v>
      </c>
      <c r="D39" s="141">
        <f t="shared" si="0"/>
        <v>0.5</v>
      </c>
      <c r="E39" s="142">
        <f>0.573*4</f>
        <v>2.2919999999999998</v>
      </c>
      <c r="F39" s="54"/>
      <c r="G39" s="55">
        <f>E39/30.91</f>
        <v>7.415076027175671E-2</v>
      </c>
    </row>
    <row r="40" spans="2:14" x14ac:dyDescent="0.2">
      <c r="B40" s="230">
        <v>43710</v>
      </c>
      <c r="C40" s="110">
        <v>0.32291666666666669</v>
      </c>
      <c r="D40" s="111">
        <f t="shared" si="0"/>
        <v>0.32291666666666669</v>
      </c>
      <c r="E40" s="63">
        <f>0.474*4</f>
        <v>1.8959999999999999</v>
      </c>
      <c r="F40" s="63"/>
      <c r="G40" s="5">
        <f>$E$40-E40</f>
        <v>0</v>
      </c>
      <c r="H40" s="143">
        <f>AVERAGE(E42:E49)</f>
        <v>2.1019999999999999</v>
      </c>
      <c r="I40" s="5">
        <f>(E40-$H$40)/$H$40</f>
        <v>-9.8001902949571826E-2</v>
      </c>
      <c r="J40" s="237" t="s">
        <v>82</v>
      </c>
    </row>
    <row r="41" spans="2:14" x14ac:dyDescent="0.2">
      <c r="B41" s="232"/>
      <c r="C41" s="115">
        <v>0.36458333333333331</v>
      </c>
      <c r="D41" s="116">
        <f t="shared" si="0"/>
        <v>0.36458333333333331</v>
      </c>
      <c r="E41" s="61">
        <f>0.479*4</f>
        <v>1.9159999999999999</v>
      </c>
      <c r="F41" s="61"/>
      <c r="G41" s="36">
        <f t="shared" ref="G41:G49" si="15">$E$40-E41</f>
        <v>-2.0000000000000018E-2</v>
      </c>
      <c r="H41" s="144"/>
      <c r="I41" s="36">
        <f t="shared" ref="I41:I49" si="16">(E41-$H$40)/$H$40</f>
        <v>-8.8487155090390082E-2</v>
      </c>
      <c r="J41" s="237"/>
    </row>
    <row r="42" spans="2:14" x14ac:dyDescent="0.2">
      <c r="B42" s="232"/>
      <c r="C42" s="115">
        <v>0.40625</v>
      </c>
      <c r="D42" s="116">
        <f t="shared" si="0"/>
        <v>0.40625</v>
      </c>
      <c r="E42" s="61">
        <f>0.482*4</f>
        <v>1.9279999999999999</v>
      </c>
      <c r="F42" s="61"/>
      <c r="G42" s="36">
        <f t="shared" si="15"/>
        <v>-3.2000000000000028E-2</v>
      </c>
      <c r="H42" s="144"/>
      <c r="I42" s="36">
        <f t="shared" si="16"/>
        <v>-8.2778306374881039E-2</v>
      </c>
      <c r="J42" s="237"/>
    </row>
    <row r="43" spans="2:14" x14ac:dyDescent="0.2">
      <c r="B43" s="232"/>
      <c r="C43" s="115">
        <v>0.4548611111111111</v>
      </c>
      <c r="D43" s="116">
        <f t="shared" si="0"/>
        <v>0.4548611111111111</v>
      </c>
      <c r="E43" s="61">
        <f>0.476*4</f>
        <v>1.9039999999999999</v>
      </c>
      <c r="F43" s="61"/>
      <c r="G43" s="36">
        <f t="shared" si="15"/>
        <v>-8.0000000000000071E-3</v>
      </c>
      <c r="H43" s="144"/>
      <c r="I43" s="36">
        <f t="shared" si="16"/>
        <v>-9.4196003805899126E-2</v>
      </c>
      <c r="J43" s="237"/>
    </row>
    <row r="44" spans="2:14" x14ac:dyDescent="0.2">
      <c r="B44" s="232"/>
      <c r="C44" s="115">
        <v>0.50347222222222221</v>
      </c>
      <c r="D44" s="116">
        <f t="shared" si="0"/>
        <v>0.50347222222222221</v>
      </c>
      <c r="E44" s="61">
        <f>0.478*4</f>
        <v>1.9119999999999999</v>
      </c>
      <c r="F44" s="61"/>
      <c r="G44" s="36">
        <f t="shared" si="15"/>
        <v>-1.6000000000000014E-2</v>
      </c>
      <c r="H44" s="144"/>
      <c r="I44" s="36">
        <f t="shared" si="16"/>
        <v>-9.0390104662226425E-2</v>
      </c>
      <c r="J44" s="237"/>
    </row>
    <row r="45" spans="2:14" x14ac:dyDescent="0.2">
      <c r="B45" s="232"/>
      <c r="C45" s="115">
        <v>0.54166666666666663</v>
      </c>
      <c r="D45" s="116">
        <f t="shared" si="0"/>
        <v>0.54166666666666663</v>
      </c>
      <c r="E45" s="61">
        <f>0.504*4</f>
        <v>2.016</v>
      </c>
      <c r="F45" s="61"/>
      <c r="G45" s="36">
        <f t="shared" si="15"/>
        <v>-0.12000000000000011</v>
      </c>
      <c r="H45" s="144"/>
      <c r="I45" s="36">
        <f t="shared" si="16"/>
        <v>-4.0913415794481378E-2</v>
      </c>
      <c r="J45" s="237"/>
    </row>
    <row r="46" spans="2:14" x14ac:dyDescent="0.2">
      <c r="B46" s="232"/>
      <c r="C46" s="115">
        <v>0.58333333333333337</v>
      </c>
      <c r="D46" s="116">
        <f t="shared" si="0"/>
        <v>0.58333333333333337</v>
      </c>
      <c r="E46" s="61">
        <f>0.544*4</f>
        <v>2.1760000000000002</v>
      </c>
      <c r="F46" s="61"/>
      <c r="G46" s="36">
        <f t="shared" si="15"/>
        <v>-0.28000000000000025</v>
      </c>
      <c r="H46" s="144"/>
      <c r="I46" s="36">
        <f t="shared" si="16"/>
        <v>3.5204567078972543E-2</v>
      </c>
      <c r="J46" s="237"/>
    </row>
    <row r="47" spans="2:14" x14ac:dyDescent="0.2">
      <c r="B47" s="232"/>
      <c r="C47" s="115">
        <v>0.625</v>
      </c>
      <c r="D47" s="116">
        <f t="shared" si="0"/>
        <v>0.625</v>
      </c>
      <c r="E47" s="61">
        <f>0.579*4</f>
        <v>2.3159999999999998</v>
      </c>
      <c r="F47" s="61"/>
      <c r="G47" s="36">
        <f t="shared" si="15"/>
        <v>-0.41999999999999993</v>
      </c>
      <c r="H47" s="144"/>
      <c r="I47" s="36">
        <f t="shared" si="16"/>
        <v>0.10180780209324453</v>
      </c>
      <c r="J47" s="237"/>
    </row>
    <row r="48" spans="2:14" x14ac:dyDescent="0.2">
      <c r="B48" s="232"/>
      <c r="C48" s="115">
        <v>0.66666666666666663</v>
      </c>
      <c r="D48" s="116">
        <f t="shared" si="0"/>
        <v>0.66666666666666663</v>
      </c>
      <c r="E48" s="61">
        <f>0.574*4</f>
        <v>2.2959999999999998</v>
      </c>
      <c r="F48" s="61"/>
      <c r="G48" s="36">
        <f t="shared" si="15"/>
        <v>-0.39999999999999991</v>
      </c>
      <c r="H48" s="144"/>
      <c r="I48" s="36">
        <f t="shared" si="16"/>
        <v>9.2293054234062782E-2</v>
      </c>
      <c r="J48" s="237"/>
    </row>
    <row r="49" spans="2:19" ht="16" thickBot="1" x14ac:dyDescent="0.25">
      <c r="B49" s="233"/>
      <c r="C49" s="121">
        <v>0.71180555555555547</v>
      </c>
      <c r="D49" s="122">
        <f t="shared" si="0"/>
        <v>0.71180555555555547</v>
      </c>
      <c r="E49" s="95">
        <f>0.567*4</f>
        <v>2.2679999999999998</v>
      </c>
      <c r="F49" s="95"/>
      <c r="G49" s="55">
        <f t="shared" si="15"/>
        <v>-0.37199999999999989</v>
      </c>
      <c r="H49" s="145"/>
      <c r="I49" s="55">
        <f t="shared" si="16"/>
        <v>7.8972407231208339E-2</v>
      </c>
      <c r="J49" s="238"/>
    </row>
    <row r="50" spans="2:19" ht="15" customHeight="1" x14ac:dyDescent="0.2">
      <c r="B50" s="230">
        <v>43717</v>
      </c>
      <c r="C50" s="110">
        <v>0.32291666666666669</v>
      </c>
      <c r="D50" s="111">
        <f t="shared" si="0"/>
        <v>0.32291666666666669</v>
      </c>
      <c r="E50" s="63">
        <f>0.792*4</f>
        <v>3.1680000000000001</v>
      </c>
      <c r="F50" s="63"/>
      <c r="G50" s="5">
        <f>$E$50-E50</f>
        <v>0</v>
      </c>
      <c r="H50" s="143">
        <f>AVERAGE(E51:E57)</f>
        <v>3.2354285714285718</v>
      </c>
      <c r="I50" s="5">
        <f>(E50-$H$50)/$H$50</f>
        <v>-2.0840692334864061E-2</v>
      </c>
      <c r="J50" s="234" t="s">
        <v>83</v>
      </c>
    </row>
    <row r="51" spans="2:19" x14ac:dyDescent="0.2">
      <c r="B51" s="232"/>
      <c r="C51" s="115">
        <v>0.375</v>
      </c>
      <c r="D51" s="116">
        <f t="shared" si="0"/>
        <v>0.375</v>
      </c>
      <c r="E51" s="61">
        <f>0.8*4</f>
        <v>3.2</v>
      </c>
      <c r="F51" s="61"/>
      <c r="G51" s="36">
        <f t="shared" ref="G51:G57" si="17">$E$50-E51</f>
        <v>-3.2000000000000028E-2</v>
      </c>
      <c r="H51" s="144"/>
      <c r="I51" s="36">
        <f t="shared" ref="I51:I57" si="18">(E51-$H$50)/$H$50</f>
        <v>-1.0950194277640457E-2</v>
      </c>
      <c r="J51" s="235"/>
    </row>
    <row r="52" spans="2:19" x14ac:dyDescent="0.2">
      <c r="B52" s="232"/>
      <c r="C52" s="115">
        <v>0.41666666666666669</v>
      </c>
      <c r="D52" s="116">
        <f t="shared" si="0"/>
        <v>0.41666666666666669</v>
      </c>
      <c r="E52" s="61">
        <f>0.76*4</f>
        <v>3.04</v>
      </c>
      <c r="F52" s="61"/>
      <c r="G52" s="36">
        <f t="shared" si="17"/>
        <v>0.12800000000000011</v>
      </c>
      <c r="H52" s="144"/>
      <c r="I52" s="36">
        <f t="shared" si="18"/>
        <v>-6.0402684563758476E-2</v>
      </c>
      <c r="J52" s="235"/>
    </row>
    <row r="53" spans="2:19" ht="16" thickBot="1" x14ac:dyDescent="0.25">
      <c r="B53" s="232"/>
      <c r="C53" s="115">
        <v>0.4513888888888889</v>
      </c>
      <c r="D53" s="116">
        <f t="shared" si="0"/>
        <v>0.4513888888888889</v>
      </c>
      <c r="E53" s="61">
        <f>0.765*4</f>
        <v>3.06</v>
      </c>
      <c r="F53" s="61"/>
      <c r="G53" s="36">
        <f t="shared" si="17"/>
        <v>0.1080000000000001</v>
      </c>
      <c r="H53" s="144"/>
      <c r="I53" s="36">
        <f t="shared" si="18"/>
        <v>-5.4221123277993721E-2</v>
      </c>
      <c r="J53" s="235"/>
      <c r="P53" s="98"/>
      <c r="Q53" s="130"/>
      <c r="R53" s="101"/>
      <c r="S53" s="132"/>
    </row>
    <row r="54" spans="2:19" x14ac:dyDescent="0.2">
      <c r="B54" s="232"/>
      <c r="C54" s="115">
        <v>0.49652777777777773</v>
      </c>
      <c r="D54" s="116">
        <f t="shared" si="0"/>
        <v>0.49652777777777773</v>
      </c>
      <c r="E54" s="61">
        <f>0.762*4</f>
        <v>3.048</v>
      </c>
      <c r="F54" s="61"/>
      <c r="G54" s="36">
        <f t="shared" si="17"/>
        <v>0.12000000000000011</v>
      </c>
      <c r="H54" s="144"/>
      <c r="I54" s="36">
        <f t="shared" si="18"/>
        <v>-5.7930060049452572E-2</v>
      </c>
      <c r="J54" s="235"/>
      <c r="L54" s="146"/>
      <c r="M54" s="147" t="s">
        <v>84</v>
      </c>
      <c r="N54" s="148" t="s">
        <v>85</v>
      </c>
      <c r="P54" s="98"/>
      <c r="Q54" s="130"/>
      <c r="R54" s="101"/>
      <c r="S54" s="132"/>
    </row>
    <row r="55" spans="2:19" x14ac:dyDescent="0.2">
      <c r="B55" s="232"/>
      <c r="C55" s="115">
        <v>0.5625</v>
      </c>
      <c r="D55" s="116">
        <f t="shared" si="0"/>
        <v>0.5625</v>
      </c>
      <c r="E55" s="61">
        <f>0.83*4</f>
        <v>3.32</v>
      </c>
      <c r="F55" s="61"/>
      <c r="G55" s="36">
        <f t="shared" si="17"/>
        <v>-0.15199999999999969</v>
      </c>
      <c r="H55" s="144"/>
      <c r="I55" s="36">
        <f t="shared" si="18"/>
        <v>2.613917343694792E-2</v>
      </c>
      <c r="J55" s="235"/>
      <c r="L55" s="149" t="s">
        <v>86</v>
      </c>
      <c r="M55" s="150">
        <v>-67.765000000000001</v>
      </c>
      <c r="N55" s="151">
        <v>4</v>
      </c>
      <c r="P55" s="98"/>
      <c r="Q55" s="130"/>
      <c r="R55" s="101"/>
      <c r="S55" s="132"/>
    </row>
    <row r="56" spans="2:19" x14ac:dyDescent="0.2">
      <c r="B56" s="232"/>
      <c r="C56" s="115">
        <v>0.625</v>
      </c>
      <c r="D56" s="116">
        <f t="shared" si="0"/>
        <v>0.625</v>
      </c>
      <c r="E56" s="61">
        <f>0.861*4</f>
        <v>3.444</v>
      </c>
      <c r="F56" s="61"/>
      <c r="G56" s="36">
        <f t="shared" si="17"/>
        <v>-0.2759999999999998</v>
      </c>
      <c r="H56" s="144"/>
      <c r="I56" s="36">
        <f t="shared" si="18"/>
        <v>6.4464853408689377E-2</v>
      </c>
      <c r="J56" s="235"/>
      <c r="L56" s="149" t="s">
        <v>87</v>
      </c>
      <c r="M56" s="150">
        <v>105.77</v>
      </c>
      <c r="N56" s="151">
        <v>3</v>
      </c>
      <c r="P56" s="98"/>
      <c r="Q56" s="130"/>
      <c r="R56" s="101"/>
      <c r="S56" s="132"/>
    </row>
    <row r="57" spans="2:19" ht="16" thickBot="1" x14ac:dyDescent="0.25">
      <c r="B57" s="233"/>
      <c r="C57" s="121">
        <v>0.6875</v>
      </c>
      <c r="D57" s="122">
        <f t="shared" si="0"/>
        <v>0.6875</v>
      </c>
      <c r="E57" s="95">
        <f>4*0.884</f>
        <v>3.536</v>
      </c>
      <c r="F57" s="95"/>
      <c r="G57" s="55">
        <f t="shared" si="17"/>
        <v>-0.36799999999999988</v>
      </c>
      <c r="H57" s="145"/>
      <c r="I57" s="55">
        <f t="shared" si="18"/>
        <v>9.2900035323207245E-2</v>
      </c>
      <c r="J57" s="236"/>
      <c r="L57" s="149" t="s">
        <v>88</v>
      </c>
      <c r="M57" s="150">
        <v>-48.223999999999997</v>
      </c>
      <c r="N57" s="151">
        <v>2</v>
      </c>
      <c r="O57" s="132"/>
      <c r="P57" s="98"/>
      <c r="Q57" s="130"/>
      <c r="R57" s="101"/>
      <c r="S57" s="132"/>
    </row>
    <row r="58" spans="2:19" x14ac:dyDescent="0.2">
      <c r="B58" s="230">
        <v>43760</v>
      </c>
      <c r="C58" s="110">
        <v>0.34722222222222227</v>
      </c>
      <c r="D58" s="111">
        <f t="shared" si="0"/>
        <v>0.34722222222222227</v>
      </c>
      <c r="E58" s="63">
        <v>2.83</v>
      </c>
      <c r="F58" s="63"/>
      <c r="G58" s="5">
        <f>E58-$E$58</f>
        <v>0</v>
      </c>
      <c r="H58" s="143">
        <f>AVERAGE(E59:E65)</f>
        <v>2.7928571428571423</v>
      </c>
      <c r="I58" s="5">
        <f>(E58-$H$58)/$H$58</f>
        <v>1.3299232736573132E-2</v>
      </c>
      <c r="J58" s="61"/>
      <c r="L58" s="149" t="s">
        <v>89</v>
      </c>
      <c r="M58" s="150">
        <v>4.3792</v>
      </c>
      <c r="N58" s="151">
        <v>1</v>
      </c>
      <c r="O58" s="132"/>
      <c r="P58" s="98"/>
      <c r="Q58" s="130"/>
      <c r="R58" s="101"/>
      <c r="S58" s="132"/>
    </row>
    <row r="59" spans="2:19" ht="16" thickBot="1" x14ac:dyDescent="0.25">
      <c r="B59" s="231"/>
      <c r="C59" s="115">
        <v>0.40277777777777773</v>
      </c>
      <c r="D59" s="116">
        <f t="shared" si="0"/>
        <v>0.40277777777777773</v>
      </c>
      <c r="E59" s="61">
        <v>2.75</v>
      </c>
      <c r="F59" s="61"/>
      <c r="G59" s="36">
        <f t="shared" ref="G59:G65" si="19">E59-$E$58</f>
        <v>-8.0000000000000071E-2</v>
      </c>
      <c r="H59" s="144"/>
      <c r="I59" s="36">
        <f t="shared" ref="I59:I65" si="20">(E59-$H$58)/$H$58</f>
        <v>-1.5345268542199279E-2</v>
      </c>
      <c r="J59" s="61"/>
      <c r="L59" s="152" t="s">
        <v>90</v>
      </c>
      <c r="M59" s="153">
        <v>0.76670000000000005</v>
      </c>
      <c r="N59" s="154">
        <v>0</v>
      </c>
      <c r="O59" s="132"/>
      <c r="P59" s="98"/>
      <c r="Q59" s="130"/>
      <c r="R59" s="101"/>
      <c r="S59" s="132"/>
    </row>
    <row r="60" spans="2:19" x14ac:dyDescent="0.2">
      <c r="B60" s="231"/>
      <c r="C60" s="115">
        <v>0.44791666666666669</v>
      </c>
      <c r="D60" s="116">
        <f t="shared" si="0"/>
        <v>0.44791666666666669</v>
      </c>
      <c r="E60" s="61">
        <v>2.65</v>
      </c>
      <c r="F60" s="61"/>
      <c r="G60" s="36">
        <f t="shared" si="19"/>
        <v>-0.18000000000000016</v>
      </c>
      <c r="H60" s="144"/>
      <c r="I60" s="36">
        <f t="shared" si="20"/>
        <v>-5.1150895140664794E-2</v>
      </c>
      <c r="J60" s="61"/>
      <c r="O60" s="132"/>
      <c r="P60" s="98"/>
      <c r="Q60" s="130"/>
      <c r="R60" s="101"/>
      <c r="S60" s="132"/>
    </row>
    <row r="61" spans="2:19" x14ac:dyDescent="0.2">
      <c r="B61" s="231"/>
      <c r="C61" s="115">
        <v>0.49652777777777773</v>
      </c>
      <c r="D61" s="116">
        <f t="shared" si="0"/>
        <v>0.49652777777777773</v>
      </c>
      <c r="E61" s="61">
        <v>2.62</v>
      </c>
      <c r="F61" s="61"/>
      <c r="G61" s="36">
        <f t="shared" si="19"/>
        <v>-0.20999999999999996</v>
      </c>
      <c r="H61" s="144"/>
      <c r="I61" s="36">
        <f t="shared" si="20"/>
        <v>-6.1892583120204368E-2</v>
      </c>
      <c r="J61" s="61"/>
      <c r="O61" s="132"/>
      <c r="P61" s="98"/>
      <c r="Q61" s="130"/>
      <c r="R61" s="101"/>
      <c r="S61" s="132"/>
    </row>
    <row r="62" spans="2:19" ht="16" thickBot="1" x14ac:dyDescent="0.25">
      <c r="B62" s="231"/>
      <c r="C62" s="115">
        <v>0.53472222222222221</v>
      </c>
      <c r="D62" s="116">
        <f t="shared" si="0"/>
        <v>0.53472222222222221</v>
      </c>
      <c r="E62" s="61">
        <v>2.7</v>
      </c>
      <c r="F62" s="61"/>
      <c r="G62" s="36">
        <f t="shared" si="19"/>
        <v>-0.12999999999999989</v>
      </c>
      <c r="H62" s="144"/>
      <c r="I62" s="36">
        <f t="shared" si="20"/>
        <v>-3.3248081841431958E-2</v>
      </c>
      <c r="J62" s="61"/>
      <c r="K62" s="224" t="s">
        <v>62</v>
      </c>
      <c r="L62" s="224"/>
      <c r="M62" s="3" t="s">
        <v>81</v>
      </c>
      <c r="N62" t="s">
        <v>91</v>
      </c>
      <c r="O62" s="132"/>
      <c r="P62" s="98"/>
      <c r="Q62" s="130"/>
      <c r="R62" s="101"/>
      <c r="S62" s="132"/>
    </row>
    <row r="63" spans="2:19" ht="16" thickBot="1" x14ac:dyDescent="0.25">
      <c r="B63" s="231"/>
      <c r="C63" s="115">
        <v>0.58333333333333337</v>
      </c>
      <c r="D63" s="116">
        <f t="shared" si="0"/>
        <v>0.58333333333333337</v>
      </c>
      <c r="E63" s="61">
        <v>2.8</v>
      </c>
      <c r="F63" s="61"/>
      <c r="G63" s="36">
        <f t="shared" si="19"/>
        <v>-3.0000000000000249E-2</v>
      </c>
      <c r="H63" s="144"/>
      <c r="I63" s="36">
        <f t="shared" si="20"/>
        <v>2.5575447570333983E-3</v>
      </c>
      <c r="J63" s="61"/>
      <c r="K63" s="98">
        <f>7/24</f>
        <v>0.29166666666666669</v>
      </c>
      <c r="L63" s="130">
        <f>K63</f>
        <v>0.29166666666666669</v>
      </c>
      <c r="M63" s="131">
        <v>0.8</v>
      </c>
      <c r="N63" s="3" t="s">
        <v>19</v>
      </c>
      <c r="O63" s="132"/>
      <c r="P63" s="98"/>
      <c r="Q63" s="130"/>
      <c r="R63" s="101"/>
      <c r="S63" s="132"/>
    </row>
    <row r="64" spans="2:19" x14ac:dyDescent="0.2">
      <c r="B64" s="231"/>
      <c r="C64" s="115">
        <v>0.63541666666666663</v>
      </c>
      <c r="D64" s="116">
        <f t="shared" si="0"/>
        <v>0.63541666666666663</v>
      </c>
      <c r="E64" s="61">
        <v>3.02</v>
      </c>
      <c r="F64" s="61"/>
      <c r="G64" s="36">
        <f t="shared" si="19"/>
        <v>0.18999999999999995</v>
      </c>
      <c r="H64" s="144"/>
      <c r="I64" s="36">
        <f t="shared" si="20"/>
        <v>8.1329923273657526E-2</v>
      </c>
      <c r="J64" s="61"/>
      <c r="K64" s="98">
        <f>K63+(1/24)</f>
        <v>0.33333333333333337</v>
      </c>
      <c r="L64" s="130">
        <f t="shared" ref="L64:L72" si="21">K64</f>
        <v>0.33333333333333337</v>
      </c>
      <c r="M64" s="101">
        <f>$M$63+N64</f>
        <v>0.74901358024691367</v>
      </c>
      <c r="N64" s="132">
        <f t="shared" ref="N64:N77" si="22">($M$55*(K64*K64*K64*K64))+($M$56*(K64*K64*K64))+($M$57*(K64*K64))+($M$58*K64)+$M$59</f>
        <v>-5.0986419753086376E-2</v>
      </c>
      <c r="O64" s="132"/>
      <c r="P64" s="98"/>
      <c r="Q64" s="130"/>
      <c r="R64" s="101"/>
      <c r="S64" s="132"/>
    </row>
    <row r="65" spans="2:19" ht="16" thickBot="1" x14ac:dyDescent="0.25">
      <c r="B65" s="231"/>
      <c r="C65" s="115">
        <v>0.68055555555555547</v>
      </c>
      <c r="D65" s="116">
        <f t="shared" si="0"/>
        <v>0.68055555555555547</v>
      </c>
      <c r="E65" s="61">
        <v>3.01</v>
      </c>
      <c r="F65" s="61"/>
      <c r="G65" s="36">
        <f t="shared" si="19"/>
        <v>0.17999999999999972</v>
      </c>
      <c r="H65" s="145"/>
      <c r="I65" s="55">
        <f t="shared" si="20"/>
        <v>7.7749360613810894E-2</v>
      </c>
      <c r="J65" s="61"/>
      <c r="K65" s="98">
        <f t="shared" ref="K65:K72" si="23">K64+(1/24)</f>
        <v>0.37500000000000006</v>
      </c>
      <c r="L65" s="130">
        <f t="shared" si="21"/>
        <v>0.37500000000000006</v>
      </c>
      <c r="M65" s="101">
        <f>$M$63+N65</f>
        <v>0.66503549804687501</v>
      </c>
      <c r="N65" s="132">
        <f t="shared" si="22"/>
        <v>-0.13496450195312504</v>
      </c>
      <c r="O65" s="132"/>
      <c r="P65" s="98"/>
      <c r="Q65" s="130"/>
      <c r="R65" s="101"/>
      <c r="S65" s="132"/>
    </row>
    <row r="66" spans="2:19" x14ac:dyDescent="0.2">
      <c r="B66" s="230">
        <v>43767</v>
      </c>
      <c r="C66" s="110">
        <v>0.3125</v>
      </c>
      <c r="D66" s="111">
        <f t="shared" si="0"/>
        <v>0.3125</v>
      </c>
      <c r="E66" s="63">
        <v>1.18</v>
      </c>
      <c r="F66" s="63"/>
      <c r="G66" s="5">
        <f>E66-$E$67</f>
        <v>5.9999999999999831E-2</v>
      </c>
      <c r="H66" s="143">
        <f>AVERAGE(E68:E72)</f>
        <v>1.3880000000000001</v>
      </c>
      <c r="I66" s="5">
        <f>(E66-$H$66)/$H$66</f>
        <v>-0.14985590778097996</v>
      </c>
      <c r="K66" s="98">
        <f t="shared" si="23"/>
        <v>0.41666666666666674</v>
      </c>
      <c r="L66" s="130">
        <f t="shared" si="21"/>
        <v>0.41666666666666674</v>
      </c>
      <c r="M66" s="101">
        <f>$M$63+N66</f>
        <v>0.62783826195987713</v>
      </c>
      <c r="N66" s="132">
        <f t="shared" si="22"/>
        <v>-0.17216173804012291</v>
      </c>
      <c r="O66" s="132"/>
      <c r="P66" s="98"/>
      <c r="Q66" s="130"/>
      <c r="R66" s="101"/>
      <c r="S66" s="132"/>
    </row>
    <row r="67" spans="2:19" x14ac:dyDescent="0.2">
      <c r="B67" s="231"/>
      <c r="C67" s="115">
        <v>0.35416666666666669</v>
      </c>
      <c r="D67" s="116">
        <f t="shared" si="0"/>
        <v>0.35416666666666669</v>
      </c>
      <c r="E67" s="61">
        <v>1.1200000000000001</v>
      </c>
      <c r="F67" s="61"/>
      <c r="G67" s="36">
        <f t="shared" ref="G67:G72" si="24">E67-$E$67</f>
        <v>0</v>
      </c>
      <c r="H67" s="144"/>
      <c r="I67" s="36">
        <f t="shared" ref="I67:I72" si="25">(E67-$H$66)/$H$66</f>
        <v>-0.1930835734870317</v>
      </c>
      <c r="K67" s="98">
        <f t="shared" si="23"/>
        <v>0.45833333333333343</v>
      </c>
      <c r="L67" s="130">
        <f t="shared" si="21"/>
        <v>0.45833333333333343</v>
      </c>
      <c r="M67" s="101">
        <f t="shared" ref="M67:M78" si="26">$M$63+N67</f>
        <v>0.63676016046971384</v>
      </c>
      <c r="N67" s="132">
        <f t="shared" si="22"/>
        <v>-0.1632398395302862</v>
      </c>
      <c r="O67" s="132"/>
      <c r="P67" s="98"/>
      <c r="Q67" s="130"/>
      <c r="R67" s="101"/>
      <c r="S67" s="132"/>
    </row>
    <row r="68" spans="2:19" x14ac:dyDescent="0.2">
      <c r="B68" s="231"/>
      <c r="C68" s="115">
        <v>0.40972222222222227</v>
      </c>
      <c r="D68" s="116">
        <f t="shared" si="0"/>
        <v>0.40972222222222227</v>
      </c>
      <c r="E68" s="61">
        <v>1.06</v>
      </c>
      <c r="F68" s="61"/>
      <c r="G68" s="36">
        <f t="shared" si="24"/>
        <v>-6.0000000000000053E-2</v>
      </c>
      <c r="H68" s="144"/>
      <c r="I68" s="36">
        <f t="shared" si="25"/>
        <v>-0.23631123919308361</v>
      </c>
      <c r="K68" s="98">
        <f t="shared" si="23"/>
        <v>0.50000000000000011</v>
      </c>
      <c r="L68" s="130">
        <f t="shared" si="21"/>
        <v>0.50000000000000011</v>
      </c>
      <c r="M68" s="101">
        <f t="shared" si="26"/>
        <v>0.68623750000000172</v>
      </c>
      <c r="N68" s="132">
        <f t="shared" si="22"/>
        <v>-0.11376249999999832</v>
      </c>
      <c r="O68" s="132"/>
      <c r="P68" s="98"/>
      <c r="Q68" s="130"/>
      <c r="R68" s="101"/>
      <c r="S68" s="132"/>
    </row>
    <row r="69" spans="2:19" x14ac:dyDescent="0.2">
      <c r="B69" s="231"/>
      <c r="C69" s="115">
        <v>0.44444444444444442</v>
      </c>
      <c r="D69" s="116">
        <f t="shared" si="0"/>
        <v>0.44444444444444442</v>
      </c>
      <c r="E69" s="61">
        <v>1.33</v>
      </c>
      <c r="F69" s="61"/>
      <c r="G69" s="36">
        <f t="shared" si="24"/>
        <v>0.20999999999999996</v>
      </c>
      <c r="H69" s="144"/>
      <c r="I69" s="36">
        <f t="shared" si="25"/>
        <v>-4.1786743515850176E-2</v>
      </c>
      <c r="K69" s="98">
        <f t="shared" si="23"/>
        <v>0.54166666666666674</v>
      </c>
      <c r="L69" s="130">
        <f t="shared" si="21"/>
        <v>0.54166666666666674</v>
      </c>
      <c r="M69" s="101">
        <f t="shared" si="26"/>
        <v>0.76580460491415814</v>
      </c>
      <c r="N69" s="132">
        <f t="shared" si="22"/>
        <v>-3.4195395085841906E-2</v>
      </c>
      <c r="O69" s="132"/>
      <c r="P69" s="98"/>
      <c r="Q69" s="130"/>
      <c r="R69" s="101"/>
      <c r="S69" s="132"/>
    </row>
    <row r="70" spans="2:19" x14ac:dyDescent="0.2">
      <c r="B70" s="231"/>
      <c r="C70" s="115">
        <v>0.50347222222222221</v>
      </c>
      <c r="D70" s="116">
        <f t="shared" ref="D70:D89" si="27">C70</f>
        <v>0.50347222222222221</v>
      </c>
      <c r="E70" s="61">
        <v>1.35</v>
      </c>
      <c r="F70" s="61"/>
      <c r="G70" s="36">
        <f t="shared" si="24"/>
        <v>0.22999999999999998</v>
      </c>
      <c r="H70" s="144"/>
      <c r="I70" s="36">
        <f t="shared" si="25"/>
        <v>-2.7377521613832875E-2</v>
      </c>
      <c r="K70" s="98">
        <f t="shared" si="23"/>
        <v>0.58333333333333337</v>
      </c>
      <c r="L70" s="130">
        <f t="shared" si="21"/>
        <v>0.58333333333333337</v>
      </c>
      <c r="M70" s="101">
        <f t="shared" si="26"/>
        <v>0.86009381751543501</v>
      </c>
      <c r="N70" s="132">
        <f t="shared" si="22"/>
        <v>6.0093817515434966E-2</v>
      </c>
      <c r="O70" s="132"/>
      <c r="P70" s="98"/>
      <c r="Q70" s="130"/>
      <c r="R70" s="101"/>
      <c r="S70" s="132"/>
    </row>
    <row r="71" spans="2:19" x14ac:dyDescent="0.2">
      <c r="B71" s="231"/>
      <c r="C71" s="115">
        <v>0.5625</v>
      </c>
      <c r="D71" s="116">
        <f t="shared" si="27"/>
        <v>0.5625</v>
      </c>
      <c r="E71" s="61">
        <v>1.5</v>
      </c>
      <c r="F71" s="61"/>
      <c r="G71" s="36">
        <f t="shared" si="24"/>
        <v>0.37999999999999989</v>
      </c>
      <c r="H71" s="144"/>
      <c r="I71" s="36">
        <f t="shared" si="25"/>
        <v>8.0691642651296733E-2</v>
      </c>
      <c r="K71" s="98">
        <f t="shared" si="23"/>
        <v>0.625</v>
      </c>
      <c r="L71" s="130">
        <f t="shared" si="21"/>
        <v>0.625</v>
      </c>
      <c r="M71" s="101">
        <f t="shared" si="26"/>
        <v>0.94883549804687661</v>
      </c>
      <c r="N71" s="132">
        <f t="shared" si="22"/>
        <v>0.14883549804687657</v>
      </c>
      <c r="O71" s="132"/>
      <c r="P71" s="98"/>
      <c r="Q71" s="130"/>
      <c r="R71" s="101"/>
      <c r="S71" s="132"/>
    </row>
    <row r="72" spans="2:19" ht="16" thickBot="1" x14ac:dyDescent="0.25">
      <c r="B72" s="239"/>
      <c r="C72" s="121">
        <v>0.625</v>
      </c>
      <c r="D72" s="122">
        <f t="shared" si="27"/>
        <v>0.625</v>
      </c>
      <c r="E72" s="95">
        <v>1.7</v>
      </c>
      <c r="F72" s="95"/>
      <c r="G72" s="55">
        <f t="shared" si="24"/>
        <v>0.57999999999999985</v>
      </c>
      <c r="H72" s="145"/>
      <c r="I72" s="55">
        <f t="shared" si="25"/>
        <v>0.2247838616714696</v>
      </c>
      <c r="K72" s="98">
        <f t="shared" si="23"/>
        <v>0.66666666666666663</v>
      </c>
      <c r="L72" s="130">
        <f t="shared" si="21"/>
        <v>0.66666666666666663</v>
      </c>
      <c r="M72" s="101">
        <f t="shared" si="26"/>
        <v>1.0068580246913621</v>
      </c>
      <c r="N72" s="132">
        <f t="shared" si="22"/>
        <v>0.20685802469136216</v>
      </c>
      <c r="O72" s="132"/>
      <c r="P72" s="98"/>
      <c r="Q72" s="130"/>
      <c r="R72" s="101"/>
      <c r="S72" s="132"/>
    </row>
    <row r="73" spans="2:19" x14ac:dyDescent="0.2">
      <c r="B73" s="230">
        <v>43773</v>
      </c>
      <c r="C73" s="110">
        <v>0.35416666666666669</v>
      </c>
      <c r="D73" s="111">
        <f t="shared" si="27"/>
        <v>0.35416666666666669</v>
      </c>
      <c r="E73" s="63">
        <v>1.27</v>
      </c>
      <c r="F73" s="63"/>
      <c r="G73" s="5">
        <f t="shared" ref="G73:G79" si="28">E73-$E$73</f>
        <v>0</v>
      </c>
      <c r="H73" s="143">
        <f>AVERAGE(E74:E79)</f>
        <v>1.5983333333333334</v>
      </c>
      <c r="I73" s="5">
        <f>(E73-$H$73)/$H$73</f>
        <v>-0.20542231491136603</v>
      </c>
      <c r="K73" s="98">
        <f>K72+(1/24)</f>
        <v>0.70833333333333326</v>
      </c>
      <c r="L73" s="130">
        <f>K73</f>
        <v>0.70833333333333326</v>
      </c>
      <c r="M73" s="101">
        <f t="shared" si="26"/>
        <v>1.0040877935715686</v>
      </c>
      <c r="N73" s="132">
        <f t="shared" si="22"/>
        <v>0.2040877935715687</v>
      </c>
      <c r="O73" s="132"/>
      <c r="P73" s="98"/>
      <c r="Q73" s="130"/>
      <c r="R73" s="101"/>
      <c r="S73" s="132"/>
    </row>
    <row r="74" spans="2:19" x14ac:dyDescent="0.2">
      <c r="B74" s="231"/>
      <c r="C74" s="115">
        <v>0.39583333333333331</v>
      </c>
      <c r="D74" s="116">
        <f t="shared" si="27"/>
        <v>0.39583333333333331</v>
      </c>
      <c r="E74" s="61">
        <v>1.3</v>
      </c>
      <c r="F74" s="61"/>
      <c r="G74" s="36">
        <f t="shared" si="28"/>
        <v>3.0000000000000027E-2</v>
      </c>
      <c r="H74" s="144"/>
      <c r="I74" s="36">
        <f t="shared" ref="I74:I79" si="29">(E74-$H$73)/$H$73</f>
        <v>-0.18665276329509906</v>
      </c>
      <c r="K74" s="98">
        <f>K73+(1/24)</f>
        <v>0.74999999999999989</v>
      </c>
      <c r="L74" s="130">
        <f>K74</f>
        <v>0.74999999999999989</v>
      </c>
      <c r="M74" s="101">
        <f t="shared" si="26"/>
        <v>0.9055492187499935</v>
      </c>
      <c r="N74" s="132">
        <f t="shared" si="22"/>
        <v>0.10554921874999346</v>
      </c>
      <c r="O74" s="132"/>
      <c r="P74" s="98"/>
      <c r="Q74" s="130"/>
      <c r="R74" s="101"/>
      <c r="S74" s="132"/>
    </row>
    <row r="75" spans="2:19" x14ac:dyDescent="0.2">
      <c r="B75" s="231"/>
      <c r="C75" s="115">
        <v>0.44444444444444442</v>
      </c>
      <c r="D75" s="116">
        <f t="shared" si="27"/>
        <v>0.44444444444444442</v>
      </c>
      <c r="E75" s="61">
        <v>1.37</v>
      </c>
      <c r="F75" s="61"/>
      <c r="G75" s="36">
        <f t="shared" si="28"/>
        <v>0.10000000000000009</v>
      </c>
      <c r="H75" s="144"/>
      <c r="I75" s="36">
        <f t="shared" si="29"/>
        <v>-0.14285714285714282</v>
      </c>
      <c r="K75" s="98">
        <f>K74+(1/24)</f>
        <v>0.79166666666666652</v>
      </c>
      <c r="L75" s="130">
        <f>K75</f>
        <v>0.79166666666666652</v>
      </c>
      <c r="M75" s="101">
        <f t="shared" si="26"/>
        <v>0.67136473222897364</v>
      </c>
      <c r="N75" s="132">
        <f t="shared" si="22"/>
        <v>-0.12863526777102641</v>
      </c>
      <c r="O75" s="132"/>
      <c r="P75" s="98"/>
      <c r="Q75" s="130"/>
      <c r="R75" s="101"/>
      <c r="S75" s="132"/>
    </row>
    <row r="76" spans="2:19" x14ac:dyDescent="0.2">
      <c r="B76" s="231"/>
      <c r="C76" s="115">
        <v>0.5</v>
      </c>
      <c r="D76" s="116">
        <f t="shared" si="27"/>
        <v>0.5</v>
      </c>
      <c r="E76" s="61">
        <v>1.51</v>
      </c>
      <c r="F76" s="61"/>
      <c r="G76" s="36">
        <f t="shared" si="28"/>
        <v>0.24</v>
      </c>
      <c r="H76" s="144"/>
      <c r="I76" s="36">
        <f t="shared" si="29"/>
        <v>-5.5265901981230471E-2</v>
      </c>
      <c r="K76" s="98">
        <f>K75+(1/24)</f>
        <v>0.83333333333333315</v>
      </c>
      <c r="L76" s="130">
        <f>K76</f>
        <v>0.83333333333333315</v>
      </c>
      <c r="M76" s="101">
        <f t="shared" si="26"/>
        <v>0.25675478395062312</v>
      </c>
      <c r="N76" s="132">
        <f t="shared" si="22"/>
        <v>-0.54324521604937692</v>
      </c>
      <c r="O76" s="132"/>
      <c r="P76" s="98"/>
      <c r="Q76" s="130"/>
      <c r="R76" s="101"/>
      <c r="S76" s="132"/>
    </row>
    <row r="77" spans="2:19" x14ac:dyDescent="0.2">
      <c r="B77" s="231"/>
      <c r="C77" s="115">
        <v>0.55208333333333337</v>
      </c>
      <c r="D77" s="116">
        <f t="shared" si="27"/>
        <v>0.55208333333333337</v>
      </c>
      <c r="E77" s="61">
        <v>1.75</v>
      </c>
      <c r="F77" s="61"/>
      <c r="G77" s="36">
        <f t="shared" si="28"/>
        <v>0.48</v>
      </c>
      <c r="H77" s="144"/>
      <c r="I77" s="36">
        <f t="shared" si="29"/>
        <v>9.4890510948905077E-2</v>
      </c>
      <c r="K77" s="98">
        <f>K76+(1/24)</f>
        <v>0.87499999999999978</v>
      </c>
      <c r="L77" s="130">
        <f>K77</f>
        <v>0.87499999999999978</v>
      </c>
      <c r="M77" s="101">
        <f t="shared" si="26"/>
        <v>-0.38796215820312274</v>
      </c>
      <c r="N77" s="132">
        <f t="shared" si="22"/>
        <v>-1.1879621582031228</v>
      </c>
      <c r="O77" s="132"/>
      <c r="P77" s="98"/>
      <c r="Q77" s="130"/>
      <c r="R77" s="101"/>
      <c r="S77" s="132"/>
    </row>
    <row r="78" spans="2:19" x14ac:dyDescent="0.2">
      <c r="B78" s="231"/>
      <c r="C78" s="115">
        <v>0.59027777777777779</v>
      </c>
      <c r="D78" s="116">
        <f t="shared" si="27"/>
        <v>0.59027777777777779</v>
      </c>
      <c r="E78" s="61">
        <v>1.83</v>
      </c>
      <c r="F78" s="61"/>
      <c r="G78" s="36">
        <f t="shared" si="28"/>
        <v>0.56000000000000005</v>
      </c>
      <c r="H78" s="144"/>
      <c r="I78" s="36">
        <f t="shared" si="29"/>
        <v>0.14494264859228365</v>
      </c>
      <c r="M78" s="101">
        <f t="shared" si="26"/>
        <v>0.67116223687066068</v>
      </c>
      <c r="N78" s="101">
        <f>AVERAGE(N64:N77)</f>
        <v>-0.12883776312933937</v>
      </c>
      <c r="P78" s="98"/>
      <c r="Q78" s="130"/>
      <c r="R78" s="101"/>
      <c r="S78" s="132"/>
    </row>
    <row r="79" spans="2:19" ht="16" thickBot="1" x14ac:dyDescent="0.25">
      <c r="B79" s="231"/>
      <c r="C79" s="115">
        <v>0.63541666666666663</v>
      </c>
      <c r="D79" s="116">
        <f t="shared" si="27"/>
        <v>0.63541666666666663</v>
      </c>
      <c r="E79" s="61">
        <v>1.83</v>
      </c>
      <c r="F79" s="61"/>
      <c r="G79" s="36">
        <f t="shared" si="28"/>
        <v>0.56000000000000005</v>
      </c>
      <c r="H79" s="145"/>
      <c r="I79" s="55">
        <f t="shared" si="29"/>
        <v>0.14494264859228365</v>
      </c>
      <c r="P79" s="98"/>
      <c r="Q79" s="130"/>
      <c r="R79" s="101"/>
      <c r="S79" s="132"/>
    </row>
    <row r="80" spans="2:19" ht="15" customHeight="1" x14ac:dyDescent="0.2">
      <c r="B80" s="230">
        <v>43780</v>
      </c>
      <c r="C80" s="110">
        <v>0.35416666666666669</v>
      </c>
      <c r="D80" s="111">
        <f t="shared" si="27"/>
        <v>0.35416666666666669</v>
      </c>
      <c r="E80" s="63">
        <v>2</v>
      </c>
      <c r="F80" s="63"/>
      <c r="G80" s="5">
        <f t="shared" ref="G80:G89" si="30">E80-$E$80</f>
        <v>0</v>
      </c>
      <c r="H80" s="143">
        <f>AVERAGE(E81:E87)</f>
        <v>2.1671428571428568</v>
      </c>
      <c r="I80" s="5">
        <f>(E80-$H$80)/$H$80</f>
        <v>-7.7125906394198931E-2</v>
      </c>
      <c r="J80" s="244" t="s">
        <v>92</v>
      </c>
      <c r="P80" s="98"/>
      <c r="Q80" s="130"/>
      <c r="R80" s="101"/>
      <c r="S80" s="132"/>
    </row>
    <row r="81" spans="2:17" ht="16" thickBot="1" x14ac:dyDescent="0.25">
      <c r="B81" s="231"/>
      <c r="C81" s="115">
        <v>0.39583333333333331</v>
      </c>
      <c r="D81" s="116">
        <f t="shared" si="27"/>
        <v>0.39583333333333331</v>
      </c>
      <c r="E81" s="61">
        <v>1.99</v>
      </c>
      <c r="F81" s="61"/>
      <c r="G81" s="36">
        <f t="shared" si="30"/>
        <v>-1.0000000000000009E-2</v>
      </c>
      <c r="H81" s="144"/>
      <c r="I81" s="36">
        <f t="shared" ref="I81:I89" si="31">(E81-$H$80)/$H$80</f>
        <v>-8.1740276862227942E-2</v>
      </c>
      <c r="J81" s="244"/>
      <c r="N81" s="245" t="s">
        <v>93</v>
      </c>
      <c r="O81" s="245"/>
      <c r="P81" s="245"/>
      <c r="Q81" s="245"/>
    </row>
    <row r="82" spans="2:17" x14ac:dyDescent="0.2">
      <c r="B82" s="231"/>
      <c r="C82" s="115">
        <v>0.4375</v>
      </c>
      <c r="D82" s="116">
        <f t="shared" si="27"/>
        <v>0.4375</v>
      </c>
      <c r="E82" s="61">
        <v>1.98</v>
      </c>
      <c r="F82" s="61"/>
      <c r="G82" s="36">
        <f t="shared" si="30"/>
        <v>-2.0000000000000018E-2</v>
      </c>
      <c r="H82" s="144"/>
      <c r="I82" s="36">
        <f t="shared" si="31"/>
        <v>-8.6354647330256953E-2</v>
      </c>
      <c r="J82" s="244"/>
      <c r="N82" s="230">
        <v>43780</v>
      </c>
      <c r="O82" s="110">
        <v>0.35416666666666669</v>
      </c>
      <c r="P82" s="155">
        <v>2.8000000000000001E-2</v>
      </c>
      <c r="Q82" s="156" t="s">
        <v>39</v>
      </c>
    </row>
    <row r="83" spans="2:17" x14ac:dyDescent="0.2">
      <c r="B83" s="231"/>
      <c r="C83" s="115">
        <v>0.4861111111111111</v>
      </c>
      <c r="D83" s="116">
        <f t="shared" si="27"/>
        <v>0.4861111111111111</v>
      </c>
      <c r="E83" s="61">
        <v>2.06</v>
      </c>
      <c r="F83" s="61"/>
      <c r="G83" s="36">
        <f t="shared" si="30"/>
        <v>6.0000000000000053E-2</v>
      </c>
      <c r="H83" s="144"/>
      <c r="I83" s="36">
        <f t="shared" si="31"/>
        <v>-4.943968358602488E-2</v>
      </c>
      <c r="J83" s="244"/>
      <c r="N83" s="232"/>
      <c r="O83" s="115">
        <v>0.39583333333333331</v>
      </c>
      <c r="P83" s="3">
        <v>0.03</v>
      </c>
      <c r="Q83" s="109" t="s">
        <v>39</v>
      </c>
    </row>
    <row r="84" spans="2:17" x14ac:dyDescent="0.2">
      <c r="B84" s="231"/>
      <c r="C84" s="115">
        <v>0.52083333333333304</v>
      </c>
      <c r="D84" s="116">
        <f t="shared" si="27"/>
        <v>0.52083333333333304</v>
      </c>
      <c r="E84" s="61">
        <v>2.0699999999999998</v>
      </c>
      <c r="F84" s="61"/>
      <c r="G84" s="36">
        <f t="shared" si="30"/>
        <v>6.999999999999984E-2</v>
      </c>
      <c r="H84" s="144"/>
      <c r="I84" s="36">
        <f t="shared" si="31"/>
        <v>-4.4825313117995973E-2</v>
      </c>
      <c r="J84" s="244"/>
      <c r="N84" s="232"/>
      <c r="O84" s="115">
        <v>0.4375</v>
      </c>
      <c r="P84" s="3">
        <v>1.9E-2</v>
      </c>
      <c r="Q84" s="109" t="s">
        <v>39</v>
      </c>
    </row>
    <row r="85" spans="2:17" x14ac:dyDescent="0.2">
      <c r="B85" s="231"/>
      <c r="C85" s="115">
        <v>0.56944444444444442</v>
      </c>
      <c r="D85" s="116">
        <f t="shared" si="27"/>
        <v>0.56944444444444442</v>
      </c>
      <c r="E85" s="61">
        <v>2.2599999999999998</v>
      </c>
      <c r="F85" s="61"/>
      <c r="G85" s="36">
        <f t="shared" si="30"/>
        <v>0.25999999999999979</v>
      </c>
      <c r="H85" s="144"/>
      <c r="I85" s="36">
        <f t="shared" si="31"/>
        <v>4.2847725774555104E-2</v>
      </c>
      <c r="J85" s="244"/>
      <c r="N85" s="232"/>
      <c r="O85" s="115">
        <v>0.4861111111111111</v>
      </c>
      <c r="P85" s="3">
        <v>2.1999999999999999E-2</v>
      </c>
      <c r="Q85" s="109" t="s">
        <v>39</v>
      </c>
    </row>
    <row r="86" spans="2:17" x14ac:dyDescent="0.2">
      <c r="B86" s="231"/>
      <c r="C86" s="115">
        <v>0.64583333333333337</v>
      </c>
      <c r="D86" s="116">
        <f t="shared" si="27"/>
        <v>0.64583333333333337</v>
      </c>
      <c r="E86" s="61">
        <v>2.4500000000000002</v>
      </c>
      <c r="F86" s="61"/>
      <c r="G86" s="36">
        <f t="shared" si="30"/>
        <v>0.45000000000000018</v>
      </c>
      <c r="H86" s="144"/>
      <c r="I86" s="36">
        <f t="shared" si="31"/>
        <v>0.13052076466710638</v>
      </c>
      <c r="J86" s="244"/>
      <c r="N86" s="232"/>
      <c r="O86" s="115">
        <v>0.52083333333333304</v>
      </c>
      <c r="P86" s="3">
        <v>0.10100000000000001</v>
      </c>
      <c r="Q86" s="109" t="s">
        <v>39</v>
      </c>
    </row>
    <row r="87" spans="2:17" x14ac:dyDescent="0.2">
      <c r="B87" s="231"/>
      <c r="C87" s="115">
        <v>0.69444444444444453</v>
      </c>
      <c r="D87" s="116">
        <f t="shared" si="27"/>
        <v>0.69444444444444453</v>
      </c>
      <c r="E87" s="61">
        <v>2.36</v>
      </c>
      <c r="F87" s="61"/>
      <c r="G87" s="36">
        <f t="shared" si="30"/>
        <v>0.35999999999999988</v>
      </c>
      <c r="H87" s="144"/>
      <c r="I87" s="36">
        <f t="shared" si="31"/>
        <v>8.89914304548452E-2</v>
      </c>
      <c r="J87" s="244"/>
      <c r="N87" s="232"/>
      <c r="O87" s="115">
        <v>0.56944444444444442</v>
      </c>
      <c r="P87" s="3">
        <v>1.22</v>
      </c>
      <c r="Q87" s="109" t="s">
        <v>39</v>
      </c>
    </row>
    <row r="88" spans="2:17" x14ac:dyDescent="0.2">
      <c r="B88" s="231"/>
      <c r="C88" s="115">
        <v>0.72916666666666663</v>
      </c>
      <c r="D88" s="116">
        <f t="shared" si="27"/>
        <v>0.72916666666666663</v>
      </c>
      <c r="E88" s="61">
        <v>2.44</v>
      </c>
      <c r="F88" s="61"/>
      <c r="G88" s="36">
        <f t="shared" si="30"/>
        <v>0.43999999999999995</v>
      </c>
      <c r="H88" s="144"/>
      <c r="I88" s="36">
        <f t="shared" si="31"/>
        <v>0.12590639419907726</v>
      </c>
      <c r="J88" s="244"/>
      <c r="N88" s="232"/>
      <c r="O88" s="115">
        <v>0.64583333333333337</v>
      </c>
      <c r="P88" s="3">
        <v>1.2</v>
      </c>
      <c r="Q88" s="109" t="s">
        <v>39</v>
      </c>
    </row>
    <row r="89" spans="2:17" ht="16" thickBot="1" x14ac:dyDescent="0.25">
      <c r="B89" s="239"/>
      <c r="C89" s="121">
        <v>0.77083333333333304</v>
      </c>
      <c r="D89" s="122">
        <f t="shared" si="27"/>
        <v>0.77083333333333304</v>
      </c>
      <c r="E89" s="95">
        <v>2.36</v>
      </c>
      <c r="F89" s="95"/>
      <c r="G89" s="55">
        <f t="shared" si="30"/>
        <v>0.35999999999999988</v>
      </c>
      <c r="H89" s="145"/>
      <c r="I89" s="55">
        <f t="shared" si="31"/>
        <v>8.89914304548452E-2</v>
      </c>
      <c r="J89" s="244"/>
      <c r="N89" s="232"/>
      <c r="O89" s="115">
        <v>0.69444444444444453</v>
      </c>
      <c r="P89" s="3">
        <v>1.37</v>
      </c>
      <c r="Q89" s="109" t="s">
        <v>39</v>
      </c>
    </row>
    <row r="90" spans="2:17" x14ac:dyDescent="0.2">
      <c r="B90" s="230">
        <v>43787</v>
      </c>
      <c r="C90" s="110">
        <v>0.3576388888888889</v>
      </c>
      <c r="D90" s="111">
        <f>C90</f>
        <v>0.3576388888888889</v>
      </c>
      <c r="E90" s="4">
        <v>1.02</v>
      </c>
      <c r="F90" s="4"/>
      <c r="G90" s="5">
        <f>E90-$E$90</f>
        <v>0</v>
      </c>
      <c r="H90" s="143">
        <f>AVERAGE(E91:E97)</f>
        <v>1.0342857142857143</v>
      </c>
      <c r="I90" s="5">
        <f>(E90-$H$90)/$H$90</f>
        <v>-1.3812154696132548E-2</v>
      </c>
      <c r="J90" s="246" t="s">
        <v>94</v>
      </c>
      <c r="N90" s="232"/>
      <c r="O90" s="115">
        <v>0.72916666666666663</v>
      </c>
      <c r="P90" s="3">
        <v>1.04</v>
      </c>
      <c r="Q90" s="109" t="s">
        <v>39</v>
      </c>
    </row>
    <row r="91" spans="2:17" ht="15" customHeight="1" thickBot="1" x14ac:dyDescent="0.25">
      <c r="B91" s="231"/>
      <c r="C91" s="115">
        <v>0.39583333333333331</v>
      </c>
      <c r="D91" s="116">
        <f t="shared" ref="D91:D98" si="32">C91</f>
        <v>0.39583333333333331</v>
      </c>
      <c r="E91">
        <v>0.77600000000000002</v>
      </c>
      <c r="G91" s="36">
        <f>E91-$E$90</f>
        <v>-0.24399999999999999</v>
      </c>
      <c r="H91" s="144"/>
      <c r="I91" s="36">
        <f t="shared" ref="I91:I98" si="33">(E91-$H$90)/$H$90</f>
        <v>-0.24972375690607732</v>
      </c>
      <c r="J91" s="246"/>
      <c r="N91" s="233"/>
      <c r="O91" s="121">
        <v>0.77083333333333304</v>
      </c>
      <c r="P91" s="157">
        <v>0.86599999999999999</v>
      </c>
      <c r="Q91" s="120" t="s">
        <v>39</v>
      </c>
    </row>
    <row r="92" spans="2:17" x14ac:dyDescent="0.2">
      <c r="B92" s="231"/>
      <c r="C92" s="115">
        <v>0.45833333333333331</v>
      </c>
      <c r="D92" s="116">
        <f t="shared" si="32"/>
        <v>0.45833333333333331</v>
      </c>
      <c r="E92">
        <v>0.85699999999999998</v>
      </c>
      <c r="G92" s="36">
        <f t="shared" ref="G92:G98" si="34">E92-$E$90</f>
        <v>-0.16300000000000003</v>
      </c>
      <c r="H92" s="144"/>
      <c r="I92" s="36">
        <f t="shared" si="33"/>
        <v>-0.17140883977900551</v>
      </c>
      <c r="J92" s="246"/>
      <c r="N92" s="230">
        <v>43794</v>
      </c>
      <c r="O92" s="110">
        <v>0.3611111111111111</v>
      </c>
      <c r="P92" s="155">
        <v>1.9E-2</v>
      </c>
      <c r="Q92" s="156" t="s">
        <v>39</v>
      </c>
    </row>
    <row r="93" spans="2:17" x14ac:dyDescent="0.2">
      <c r="B93" s="231"/>
      <c r="C93" s="115">
        <v>0.5</v>
      </c>
      <c r="D93" s="116">
        <f t="shared" si="32"/>
        <v>0.5</v>
      </c>
      <c r="E93">
        <v>0.97099999999999997</v>
      </c>
      <c r="G93" s="36">
        <f t="shared" si="34"/>
        <v>-4.9000000000000044E-2</v>
      </c>
      <c r="H93" s="144"/>
      <c r="I93" s="36">
        <f t="shared" si="33"/>
        <v>-6.1187845303867401E-2</v>
      </c>
      <c r="J93" s="246"/>
      <c r="N93" s="232"/>
      <c r="O93" s="115">
        <v>0.40625</v>
      </c>
      <c r="P93" s="3">
        <v>1.6E-2</v>
      </c>
      <c r="Q93" s="109" t="s">
        <v>39</v>
      </c>
    </row>
    <row r="94" spans="2:17" x14ac:dyDescent="0.2">
      <c r="B94" s="231"/>
      <c r="C94" s="115">
        <v>0.53472222222222221</v>
      </c>
      <c r="D94" s="116">
        <f t="shared" si="32"/>
        <v>0.53472222222222221</v>
      </c>
      <c r="E94">
        <v>0.98599999999999999</v>
      </c>
      <c r="G94" s="36">
        <f t="shared" si="34"/>
        <v>-3.400000000000003E-2</v>
      </c>
      <c r="H94" s="144"/>
      <c r="I94" s="36">
        <f t="shared" si="33"/>
        <v>-4.6685082872928156E-2</v>
      </c>
      <c r="J94" s="246"/>
      <c r="N94" s="232"/>
      <c r="O94" s="115">
        <v>0.4861111111111111</v>
      </c>
      <c r="P94" s="3">
        <v>3.5999999999999997E-2</v>
      </c>
      <c r="Q94" s="109" t="s">
        <v>39</v>
      </c>
    </row>
    <row r="95" spans="2:17" x14ac:dyDescent="0.2">
      <c r="B95" s="231"/>
      <c r="C95" s="115">
        <v>0.59027777777777779</v>
      </c>
      <c r="D95" s="98">
        <f t="shared" si="32"/>
        <v>0.59027777777777779</v>
      </c>
      <c r="E95">
        <v>1.1399999999999999</v>
      </c>
      <c r="G95" s="36">
        <f t="shared" si="34"/>
        <v>0.11999999999999988</v>
      </c>
      <c r="H95" s="144"/>
      <c r="I95" s="36">
        <f t="shared" si="33"/>
        <v>0.10220994475138116</v>
      </c>
      <c r="J95" s="246"/>
      <c r="N95" s="232"/>
      <c r="O95" s="115">
        <v>0.53125</v>
      </c>
      <c r="P95" s="3">
        <v>6.4000000000000001E-2</v>
      </c>
      <c r="Q95" s="109" t="s">
        <v>39</v>
      </c>
    </row>
    <row r="96" spans="2:17" x14ac:dyDescent="0.2">
      <c r="B96" s="231"/>
      <c r="C96" s="115">
        <v>0.625</v>
      </c>
      <c r="D96" s="98">
        <f t="shared" si="32"/>
        <v>0.625</v>
      </c>
      <c r="E96">
        <v>1.21</v>
      </c>
      <c r="G96" s="36">
        <f t="shared" si="34"/>
        <v>0.18999999999999995</v>
      </c>
      <c r="H96" s="144"/>
      <c r="I96" s="36">
        <f t="shared" si="33"/>
        <v>0.16988950276243095</v>
      </c>
      <c r="J96" s="246"/>
      <c r="N96" s="232"/>
      <c r="O96" s="115">
        <v>0.58333333333333337</v>
      </c>
      <c r="P96" s="3">
        <v>0.186</v>
      </c>
      <c r="Q96" s="109" t="s">
        <v>39</v>
      </c>
    </row>
    <row r="97" spans="2:17" x14ac:dyDescent="0.2">
      <c r="B97" s="231"/>
      <c r="C97" s="115">
        <v>0.66319444444444442</v>
      </c>
      <c r="D97" s="98">
        <f t="shared" si="32"/>
        <v>0.66319444444444442</v>
      </c>
      <c r="E97">
        <v>1.3</v>
      </c>
      <c r="G97" s="36">
        <f t="shared" si="34"/>
        <v>0.28000000000000003</v>
      </c>
      <c r="H97" s="144"/>
      <c r="I97" s="36">
        <f t="shared" si="33"/>
        <v>0.25690607734806636</v>
      </c>
      <c r="J97" s="246"/>
      <c r="N97" s="232"/>
      <c r="O97" s="115">
        <v>0.63055555555555554</v>
      </c>
      <c r="P97" s="3">
        <v>0.40300000000000002</v>
      </c>
      <c r="Q97" s="109" t="s">
        <v>39</v>
      </c>
    </row>
    <row r="98" spans="2:17" ht="16" thickBot="1" x14ac:dyDescent="0.25">
      <c r="B98" s="239"/>
      <c r="C98" s="121">
        <v>0.71875</v>
      </c>
      <c r="D98" s="138">
        <f t="shared" si="32"/>
        <v>0.71875</v>
      </c>
      <c r="E98" s="54">
        <v>1.39</v>
      </c>
      <c r="F98" s="54"/>
      <c r="G98" s="55">
        <f t="shared" si="34"/>
        <v>0.36999999999999988</v>
      </c>
      <c r="H98" s="145"/>
      <c r="I98" s="55">
        <f t="shared" si="33"/>
        <v>0.34392265193370158</v>
      </c>
      <c r="J98" s="246"/>
      <c r="N98" s="232"/>
      <c r="O98" s="115">
        <v>0.65972222222222221</v>
      </c>
      <c r="P98" s="3">
        <v>0.34300000000000003</v>
      </c>
      <c r="Q98" s="109" t="s">
        <v>39</v>
      </c>
    </row>
    <row r="99" spans="2:17" ht="16" thickBot="1" x14ac:dyDescent="0.25">
      <c r="B99" s="230">
        <v>43794</v>
      </c>
      <c r="C99" s="110">
        <v>0.3611111111111111</v>
      </c>
      <c r="D99" s="111">
        <f>C99</f>
        <v>0.3611111111111111</v>
      </c>
      <c r="E99" s="4">
        <v>1.66</v>
      </c>
      <c r="F99" s="4"/>
      <c r="G99" s="5">
        <f>E99-$E$99</f>
        <v>0</v>
      </c>
      <c r="H99" s="143">
        <f>AVERAGE(E100:E106)</f>
        <v>1.75</v>
      </c>
      <c r="I99" s="5">
        <f>(E99-$H$99)/$H$99</f>
        <v>-5.1428571428571476E-2</v>
      </c>
      <c r="N99" s="233"/>
      <c r="O99" s="121">
        <v>0.70138888888888884</v>
      </c>
      <c r="P99" s="157">
        <v>0.161</v>
      </c>
      <c r="Q99" s="120" t="s">
        <v>39</v>
      </c>
    </row>
    <row r="100" spans="2:17" x14ac:dyDescent="0.2">
      <c r="B100" s="231"/>
      <c r="C100" s="115">
        <v>0.40625</v>
      </c>
      <c r="D100" s="116">
        <f t="shared" ref="D100:D107" si="35">C100</f>
        <v>0.40625</v>
      </c>
      <c r="E100">
        <v>1.54</v>
      </c>
      <c r="G100" s="36">
        <f t="shared" ref="G100:G107" si="36">E100-$E$99</f>
        <v>-0.11999999999999988</v>
      </c>
      <c r="H100" s="144"/>
      <c r="I100" s="36">
        <f t="shared" ref="I100:I107" si="37">(E100-$H$99)/$H$99</f>
        <v>-0.11999999999999998</v>
      </c>
      <c r="N100" s="230">
        <v>43808</v>
      </c>
      <c r="O100" s="110">
        <v>0.3611111111111111</v>
      </c>
      <c r="P100" s="4">
        <v>3.5000000000000003E-2</v>
      </c>
      <c r="Q100" s="156" t="s">
        <v>39</v>
      </c>
    </row>
    <row r="101" spans="2:17" x14ac:dyDescent="0.2">
      <c r="B101" s="231"/>
      <c r="C101" s="115">
        <v>0.4861111111111111</v>
      </c>
      <c r="D101" s="116">
        <f t="shared" si="35"/>
        <v>0.4861111111111111</v>
      </c>
      <c r="E101">
        <v>1.62</v>
      </c>
      <c r="G101" s="36">
        <f t="shared" si="36"/>
        <v>-3.9999999999999813E-2</v>
      </c>
      <c r="H101" s="144"/>
      <c r="I101" s="36">
        <f t="shared" si="37"/>
        <v>-7.4285714285714219E-2</v>
      </c>
      <c r="N101" s="231"/>
      <c r="O101" s="115">
        <v>0.40625</v>
      </c>
      <c r="P101">
        <v>0.02</v>
      </c>
      <c r="Q101" s="109" t="s">
        <v>39</v>
      </c>
    </row>
    <row r="102" spans="2:17" x14ac:dyDescent="0.2">
      <c r="B102" s="231"/>
      <c r="C102" s="115">
        <v>0.53125</v>
      </c>
      <c r="D102" s="116">
        <f t="shared" si="35"/>
        <v>0.53125</v>
      </c>
      <c r="E102">
        <v>1.71</v>
      </c>
      <c r="G102" s="36">
        <f t="shared" si="36"/>
        <v>5.0000000000000044E-2</v>
      </c>
      <c r="H102" s="144"/>
      <c r="I102" s="36">
        <f t="shared" si="37"/>
        <v>-2.2857142857142878E-2</v>
      </c>
      <c r="N102" s="231"/>
      <c r="O102" s="115">
        <v>0.45833333333333331</v>
      </c>
      <c r="P102">
        <v>2.5000000000000001E-2</v>
      </c>
      <c r="Q102" s="109" t="s">
        <v>39</v>
      </c>
    </row>
    <row r="103" spans="2:17" x14ac:dyDescent="0.2">
      <c r="B103" s="231"/>
      <c r="C103" s="115">
        <v>0.58333333333333337</v>
      </c>
      <c r="D103" s="116">
        <f t="shared" si="35"/>
        <v>0.58333333333333337</v>
      </c>
      <c r="E103">
        <v>1.8</v>
      </c>
      <c r="G103" s="36">
        <f t="shared" si="36"/>
        <v>0.14000000000000012</v>
      </c>
      <c r="H103" s="144"/>
      <c r="I103" s="36">
        <f t="shared" si="37"/>
        <v>2.8571428571428598E-2</v>
      </c>
      <c r="N103" s="231"/>
      <c r="O103" s="115">
        <v>0.50347222222222221</v>
      </c>
      <c r="P103">
        <v>0.12</v>
      </c>
      <c r="Q103" s="109" t="s">
        <v>39</v>
      </c>
    </row>
    <row r="104" spans="2:17" x14ac:dyDescent="0.2">
      <c r="B104" s="231"/>
      <c r="C104" s="115">
        <v>0.63055555555555554</v>
      </c>
      <c r="D104" s="98">
        <f t="shared" si="35"/>
        <v>0.63055555555555554</v>
      </c>
      <c r="E104">
        <v>1.88</v>
      </c>
      <c r="G104" s="36">
        <f t="shared" si="36"/>
        <v>0.21999999999999997</v>
      </c>
      <c r="H104" s="144"/>
      <c r="I104" s="36">
        <f t="shared" si="37"/>
        <v>7.4285714285714219E-2</v>
      </c>
      <c r="N104" s="231"/>
      <c r="O104" s="115">
        <v>0.54166666666666663</v>
      </c>
      <c r="P104">
        <v>1.1100000000000001</v>
      </c>
      <c r="Q104" s="109" t="s">
        <v>39</v>
      </c>
    </row>
    <row r="105" spans="2:17" x14ac:dyDescent="0.2">
      <c r="B105" s="231"/>
      <c r="C105" s="115">
        <v>0.65972222222222221</v>
      </c>
      <c r="D105" s="98">
        <f t="shared" si="35"/>
        <v>0.65972222222222221</v>
      </c>
      <c r="E105">
        <v>1.86</v>
      </c>
      <c r="G105" s="36">
        <f t="shared" si="36"/>
        <v>0.20000000000000018</v>
      </c>
      <c r="H105" s="144"/>
      <c r="I105" s="36">
        <f t="shared" si="37"/>
        <v>6.2857142857142917E-2</v>
      </c>
      <c r="N105" s="231"/>
      <c r="O105" s="115">
        <v>0.61111111111111105</v>
      </c>
      <c r="P105">
        <v>1.84</v>
      </c>
      <c r="Q105" s="109" t="s">
        <v>39</v>
      </c>
    </row>
    <row r="106" spans="2:17" x14ac:dyDescent="0.2">
      <c r="B106" s="231"/>
      <c r="C106" s="115">
        <v>0.70138888888888884</v>
      </c>
      <c r="D106" s="98">
        <f t="shared" si="35"/>
        <v>0.70138888888888884</v>
      </c>
      <c r="E106">
        <v>1.84</v>
      </c>
      <c r="G106" s="36">
        <f t="shared" si="36"/>
        <v>0.18000000000000016</v>
      </c>
      <c r="H106" s="144"/>
      <c r="I106" s="36">
        <f t="shared" si="37"/>
        <v>5.1428571428571476E-2</v>
      </c>
      <c r="N106" s="231"/>
      <c r="O106" s="115">
        <v>0.65277777777777801</v>
      </c>
      <c r="P106">
        <v>1.73</v>
      </c>
      <c r="Q106" s="109" t="s">
        <v>39</v>
      </c>
    </row>
    <row r="107" spans="2:17" ht="16" thickBot="1" x14ac:dyDescent="0.25">
      <c r="B107" s="239"/>
      <c r="C107" s="121">
        <v>0.72916666666666663</v>
      </c>
      <c r="D107" s="138">
        <f t="shared" si="35"/>
        <v>0.72916666666666663</v>
      </c>
      <c r="E107" s="54">
        <v>1.84</v>
      </c>
      <c r="F107" s="54"/>
      <c r="G107" s="55">
        <f t="shared" si="36"/>
        <v>0.18000000000000016</v>
      </c>
      <c r="H107" s="145"/>
      <c r="I107" s="55">
        <f t="shared" si="37"/>
        <v>5.1428571428571476E-2</v>
      </c>
      <c r="N107" s="231"/>
      <c r="O107" s="115">
        <v>0.69444444444444398</v>
      </c>
      <c r="P107">
        <v>1.78</v>
      </c>
      <c r="Q107" s="109" t="s">
        <v>39</v>
      </c>
    </row>
    <row r="108" spans="2:17" ht="16" thickBot="1" x14ac:dyDescent="0.25">
      <c r="B108" s="240">
        <v>43801</v>
      </c>
      <c r="C108" s="158">
        <v>0.375</v>
      </c>
      <c r="D108" s="159">
        <v>0.38</v>
      </c>
      <c r="E108" s="159">
        <v>0.69399999999999995</v>
      </c>
      <c r="F108" s="159"/>
      <c r="G108" s="160">
        <v>0</v>
      </c>
      <c r="H108" s="143">
        <f>AVERAGE(E108:E115)</f>
        <v>0.78937499999999994</v>
      </c>
      <c r="I108" s="5">
        <f>(E108-$H$108)/$H$108</f>
        <v>-0.12082343626286618</v>
      </c>
      <c r="K108" s="3" t="s">
        <v>95</v>
      </c>
      <c r="L108" s="3"/>
      <c r="N108" s="239"/>
      <c r="O108" s="121">
        <v>0.73611111111111105</v>
      </c>
      <c r="P108" s="54">
        <v>1.4</v>
      </c>
      <c r="Q108" s="120" t="s">
        <v>39</v>
      </c>
    </row>
    <row r="109" spans="2:17" x14ac:dyDescent="0.2">
      <c r="B109" s="241"/>
      <c r="C109" s="161">
        <v>0.41666666666666669</v>
      </c>
      <c r="D109" s="162">
        <v>0.42</v>
      </c>
      <c r="E109" s="162">
        <v>0.71399999999999997</v>
      </c>
      <c r="F109" s="162"/>
      <c r="G109" s="163">
        <v>0.02</v>
      </c>
      <c r="H109" s="144"/>
      <c r="I109" s="36">
        <f t="shared" ref="I109:I116" si="38">(E109-$H$108)/$H$108</f>
        <v>-9.5486935866983341E-2</v>
      </c>
    </row>
    <row r="110" spans="2:17" x14ac:dyDescent="0.2">
      <c r="B110" s="241"/>
      <c r="C110" s="161">
        <v>0.46875</v>
      </c>
      <c r="D110" s="162">
        <v>0.47</v>
      </c>
      <c r="E110" s="162">
        <v>0.68899999999999995</v>
      </c>
      <c r="F110" s="162"/>
      <c r="G110" s="163">
        <v>-5.0000000000000001E-3</v>
      </c>
      <c r="H110" s="144"/>
      <c r="I110" s="36">
        <f t="shared" si="38"/>
        <v>-0.1271575613618369</v>
      </c>
    </row>
    <row r="111" spans="2:17" ht="16" thickBot="1" x14ac:dyDescent="0.25">
      <c r="B111" s="241"/>
      <c r="C111" s="161">
        <v>0.50694444444444442</v>
      </c>
      <c r="D111" s="162">
        <v>0.51</v>
      </c>
      <c r="E111" s="162">
        <v>0.78500000000000003</v>
      </c>
      <c r="F111" s="162"/>
      <c r="G111" s="163">
        <v>9.0999999999999998E-2</v>
      </c>
      <c r="H111" s="144"/>
      <c r="I111" s="36">
        <f t="shared" si="38"/>
        <v>-5.5423594615992486E-3</v>
      </c>
    </row>
    <row r="112" spans="2:17" x14ac:dyDescent="0.2">
      <c r="B112" s="241"/>
      <c r="C112" s="161">
        <v>0.55555555555555558</v>
      </c>
      <c r="D112" s="162">
        <v>0.56000000000000005</v>
      </c>
      <c r="E112" s="162">
        <v>0.73399999999999999</v>
      </c>
      <c r="F112" s="162"/>
      <c r="G112" s="163">
        <v>0.04</v>
      </c>
      <c r="H112" s="144"/>
      <c r="I112" s="36">
        <f t="shared" si="38"/>
        <v>-7.0150435471100503E-2</v>
      </c>
      <c r="M112" s="146"/>
      <c r="N112" s="147" t="s">
        <v>84</v>
      </c>
      <c r="O112" s="148" t="s">
        <v>85</v>
      </c>
    </row>
    <row r="113" spans="2:18" x14ac:dyDescent="0.2">
      <c r="B113" s="241"/>
      <c r="C113" s="161">
        <v>0.59375</v>
      </c>
      <c r="D113" s="162">
        <v>0.59</v>
      </c>
      <c r="E113" s="162">
        <v>0.82499999999999996</v>
      </c>
      <c r="F113" s="162"/>
      <c r="G113" s="163">
        <v>0.13100000000000001</v>
      </c>
      <c r="H113" s="144"/>
      <c r="I113" s="36">
        <f t="shared" si="38"/>
        <v>4.5130641330166296E-2</v>
      </c>
      <c r="M113" s="149" t="s">
        <v>86</v>
      </c>
      <c r="N113" s="150">
        <v>-14.217000000000001</v>
      </c>
      <c r="O113" s="151">
        <v>4</v>
      </c>
    </row>
    <row r="114" spans="2:18" x14ac:dyDescent="0.2">
      <c r="B114" s="241"/>
      <c r="C114" s="161">
        <v>0.63541666666666663</v>
      </c>
      <c r="D114" s="162">
        <v>0.63</v>
      </c>
      <c r="E114" s="162">
        <v>0.91800000000000004</v>
      </c>
      <c r="F114" s="162"/>
      <c r="G114" s="163">
        <v>0.224</v>
      </c>
      <c r="H114" s="144"/>
      <c r="I114" s="36">
        <f t="shared" si="38"/>
        <v>0.16294536817102151</v>
      </c>
      <c r="M114" s="149" t="s">
        <v>87</v>
      </c>
      <c r="N114" s="150">
        <v>14.602</v>
      </c>
      <c r="O114" s="151">
        <v>3</v>
      </c>
    </row>
    <row r="115" spans="2:18" x14ac:dyDescent="0.2">
      <c r="B115" s="241"/>
      <c r="C115" s="164">
        <v>0.66666666666666663</v>
      </c>
      <c r="D115" s="162">
        <v>0.67</v>
      </c>
      <c r="E115" s="162">
        <v>0.95599999999999996</v>
      </c>
      <c r="F115" s="162"/>
      <c r="G115" s="163">
        <v>0.317</v>
      </c>
      <c r="H115" s="144"/>
      <c r="I115" s="36">
        <f t="shared" si="38"/>
        <v>0.21108471892319877</v>
      </c>
      <c r="M115" s="149" t="s">
        <v>88</v>
      </c>
      <c r="N115" s="150">
        <v>2.7549000000000001</v>
      </c>
      <c r="O115" s="151">
        <v>2</v>
      </c>
    </row>
    <row r="116" spans="2:18" ht="16" thickBot="1" x14ac:dyDescent="0.25">
      <c r="B116" s="242"/>
      <c r="C116" s="137">
        <v>0.75</v>
      </c>
      <c r="D116" s="162">
        <v>0.71</v>
      </c>
      <c r="E116" s="54">
        <v>1.0900000000000001</v>
      </c>
      <c r="G116" s="163">
        <v>0.41</v>
      </c>
      <c r="H116" s="145"/>
      <c r="I116" s="55">
        <f t="shared" si="38"/>
        <v>0.38083927157561381</v>
      </c>
      <c r="M116" s="149" t="s">
        <v>89</v>
      </c>
      <c r="N116" s="150">
        <v>-5.4577</v>
      </c>
      <c r="O116" s="151">
        <v>1</v>
      </c>
    </row>
    <row r="117" spans="2:18" ht="16" thickBot="1" x14ac:dyDescent="0.25">
      <c r="B117" s="230">
        <v>43808</v>
      </c>
      <c r="C117" s="110">
        <v>0.3611111111111111</v>
      </c>
      <c r="D117" s="111">
        <f>C117</f>
        <v>0.3611111111111111</v>
      </c>
      <c r="E117" s="4">
        <v>1.29</v>
      </c>
      <c r="F117" s="4"/>
      <c r="G117" s="5">
        <f>E117-$E$99</f>
        <v>-0.36999999999999988</v>
      </c>
      <c r="H117" s="143">
        <f>AVERAGE(E118:E124)</f>
        <v>1.4285714285714286</v>
      </c>
      <c r="I117" s="5">
        <f>(E117-$H$117)/$H$117</f>
        <v>-9.6999999999999989E-2</v>
      </c>
      <c r="M117" s="152" t="s">
        <v>90</v>
      </c>
      <c r="N117" s="153">
        <v>1.0483</v>
      </c>
      <c r="O117" s="154">
        <v>0</v>
      </c>
    </row>
    <row r="118" spans="2:18" x14ac:dyDescent="0.2">
      <c r="B118" s="231"/>
      <c r="C118" s="115">
        <v>0.40625</v>
      </c>
      <c r="D118" s="116">
        <f t="shared" ref="D118:D125" si="39">C118</f>
        <v>0.40625</v>
      </c>
      <c r="E118">
        <v>1.28</v>
      </c>
      <c r="G118" s="36">
        <f t="shared" ref="G118:G125" si="40">E118-$E$99</f>
        <v>-0.37999999999999989</v>
      </c>
      <c r="H118" s="144"/>
      <c r="I118" s="36">
        <f t="shared" ref="I118:I125" si="41">(E118-$H$117)/$H$117</f>
        <v>-0.104</v>
      </c>
    </row>
    <row r="119" spans="2:18" x14ac:dyDescent="0.2">
      <c r="B119" s="231"/>
      <c r="C119" s="115">
        <v>0.45833333333333331</v>
      </c>
      <c r="D119" s="116">
        <f t="shared" si="39"/>
        <v>0.45833333333333331</v>
      </c>
      <c r="E119">
        <v>1.25</v>
      </c>
      <c r="G119" s="36">
        <f t="shared" si="40"/>
        <v>-0.40999999999999992</v>
      </c>
      <c r="H119" s="144"/>
      <c r="I119" s="36">
        <f t="shared" si="41"/>
        <v>-0.12500000000000003</v>
      </c>
    </row>
    <row r="120" spans="2:18" ht="65" thickBot="1" x14ac:dyDescent="0.25">
      <c r="B120" s="231"/>
      <c r="C120" s="115">
        <v>0.50347222222222221</v>
      </c>
      <c r="D120" s="116">
        <f t="shared" si="39"/>
        <v>0.50347222222222221</v>
      </c>
      <c r="E120">
        <v>1.31</v>
      </c>
      <c r="G120" s="36">
        <f t="shared" si="40"/>
        <v>-0.34999999999999987</v>
      </c>
      <c r="H120" s="144"/>
      <c r="I120" s="36">
        <f t="shared" si="41"/>
        <v>-8.2999999999999977E-2</v>
      </c>
      <c r="L120" s="243" t="s">
        <v>62</v>
      </c>
      <c r="M120" s="243"/>
      <c r="N120" s="165" t="s">
        <v>96</v>
      </c>
      <c r="O120" s="165" t="s">
        <v>97</v>
      </c>
      <c r="P120" s="165" t="s">
        <v>98</v>
      </c>
      <c r="R120" t="s">
        <v>99</v>
      </c>
    </row>
    <row r="121" spans="2:18" ht="16" thickBot="1" x14ac:dyDescent="0.25">
      <c r="B121" s="231"/>
      <c r="C121" s="115">
        <v>0.54166666666666663</v>
      </c>
      <c r="D121" s="116">
        <f t="shared" si="39"/>
        <v>0.54166666666666663</v>
      </c>
      <c r="E121">
        <v>1.37</v>
      </c>
      <c r="G121" s="36">
        <f t="shared" si="40"/>
        <v>-0.28999999999999981</v>
      </c>
      <c r="H121" s="144"/>
      <c r="I121" s="36">
        <f t="shared" si="41"/>
        <v>-4.0999999999999946E-2</v>
      </c>
      <c r="L121" s="3"/>
      <c r="M121" s="3" t="s">
        <v>65</v>
      </c>
      <c r="N121" s="131">
        <f>AVERAGE(H58:H125)</f>
        <v>1.6185706845238095</v>
      </c>
      <c r="O121" s="166"/>
      <c r="P121" s="3"/>
    </row>
    <row r="122" spans="2:18" x14ac:dyDescent="0.2">
      <c r="B122" s="231"/>
      <c r="C122" s="115">
        <v>0.61111111111111105</v>
      </c>
      <c r="D122" s="98">
        <f t="shared" si="39"/>
        <v>0.61111111111111105</v>
      </c>
      <c r="E122">
        <v>1.55</v>
      </c>
      <c r="G122" s="36">
        <f t="shared" si="40"/>
        <v>-0.10999999999999988</v>
      </c>
      <c r="H122" s="144"/>
      <c r="I122" s="36">
        <f t="shared" si="41"/>
        <v>8.5000000000000006E-2</v>
      </c>
      <c r="L122" s="98">
        <f>7/24</f>
        <v>0.29166666666666669</v>
      </c>
      <c r="M122" s="130">
        <f>L122</f>
        <v>0.29166666666666669</v>
      </c>
      <c r="N122" s="101">
        <f t="shared" ref="N122:N135" si="42">$N$121+P122*$N$121</f>
        <v>1.5380412695260386</v>
      </c>
      <c r="O122" s="101"/>
      <c r="P122" s="132">
        <f t="shared" ref="P122:P135" si="43">$N$113*L122^$O$113+$N$114*L122^$O$114+$N$115*L122^$O$115+$N$116*L122^$O$116+$N$117*L122^$O$117</f>
        <v>-4.9753412543402709E-2</v>
      </c>
      <c r="R122">
        <f>N121-0.3*N121</f>
        <v>1.1329994791666667</v>
      </c>
    </row>
    <row r="123" spans="2:18" x14ac:dyDescent="0.2">
      <c r="B123" s="231"/>
      <c r="C123" s="115">
        <v>0.65277777777777801</v>
      </c>
      <c r="D123" s="98">
        <f t="shared" si="39"/>
        <v>0.65277777777777801</v>
      </c>
      <c r="E123">
        <v>1.62</v>
      </c>
      <c r="G123" s="36">
        <f t="shared" si="40"/>
        <v>-3.9999999999999813E-2</v>
      </c>
      <c r="H123" s="144"/>
      <c r="I123" s="36">
        <f t="shared" si="41"/>
        <v>0.13400000000000004</v>
      </c>
      <c r="L123" s="98">
        <f>L122+(1/24)</f>
        <v>0.33333333333333337</v>
      </c>
      <c r="M123" s="130">
        <f t="shared" ref="M123:M131" si="44">L123</f>
        <v>0.33333333333333337</v>
      </c>
      <c r="N123" s="101">
        <f t="shared" si="42"/>
        <v>1.4574629543513007</v>
      </c>
      <c r="O123" s="101"/>
      <c r="P123" s="132">
        <f t="shared" si="43"/>
        <v>-9.9537037037036979E-2</v>
      </c>
      <c r="R123">
        <f>N121+0.5*N121</f>
        <v>2.4278560267857143</v>
      </c>
    </row>
    <row r="124" spans="2:18" x14ac:dyDescent="0.2">
      <c r="B124" s="231"/>
      <c r="C124" s="115">
        <v>0.69444444444444398</v>
      </c>
      <c r="D124" s="98">
        <f t="shared" si="39"/>
        <v>0.69444444444444398</v>
      </c>
      <c r="E124">
        <v>1.62</v>
      </c>
      <c r="G124" s="36">
        <f t="shared" si="40"/>
        <v>-3.9999999999999813E-2</v>
      </c>
      <c r="H124" s="144"/>
      <c r="I124" s="36">
        <f t="shared" si="41"/>
        <v>0.13400000000000004</v>
      </c>
      <c r="L124" s="98">
        <f t="shared" ref="L124:L131" si="45">L123+(1/24)</f>
        <v>0.37500000000000006</v>
      </c>
      <c r="M124" s="130">
        <f t="shared" si="44"/>
        <v>0.37500000000000006</v>
      </c>
      <c r="N124" s="101">
        <f t="shared" si="42"/>
        <v>1.4210256340813412</v>
      </c>
      <c r="O124" s="101"/>
      <c r="P124" s="132">
        <f t="shared" si="43"/>
        <v>-0.12204907226562489</v>
      </c>
    </row>
    <row r="125" spans="2:18" ht="16" thickBot="1" x14ac:dyDescent="0.25">
      <c r="B125" s="239"/>
      <c r="C125" s="121">
        <v>0.73611111111111105</v>
      </c>
      <c r="D125" s="138">
        <f t="shared" si="39"/>
        <v>0.73611111111111105</v>
      </c>
      <c r="E125" s="54">
        <v>1.65</v>
      </c>
      <c r="F125" s="54"/>
      <c r="G125" s="55">
        <f t="shared" si="40"/>
        <v>-1.0000000000000009E-2</v>
      </c>
      <c r="H125" s="145"/>
      <c r="I125" s="55">
        <f t="shared" si="41"/>
        <v>0.15499999999999992</v>
      </c>
      <c r="L125" s="98">
        <f t="shared" si="45"/>
        <v>0.41666666666666674</v>
      </c>
      <c r="M125" s="130">
        <f t="shared" si="44"/>
        <v>0.41666666666666674</v>
      </c>
      <c r="N125" s="101">
        <f t="shared" si="42"/>
        <v>1.42483831115587</v>
      </c>
      <c r="O125" s="101"/>
      <c r="P125" s="132">
        <f t="shared" si="43"/>
        <v>-0.11969348958333348</v>
      </c>
    </row>
    <row r="126" spans="2:18" x14ac:dyDescent="0.2">
      <c r="L126" s="98">
        <f t="shared" si="45"/>
        <v>0.45833333333333343</v>
      </c>
      <c r="M126" s="130">
        <f t="shared" si="44"/>
        <v>0.45833333333333343</v>
      </c>
      <c r="N126" s="101">
        <f t="shared" si="42"/>
        <v>1.4633454032763271</v>
      </c>
      <c r="O126" s="101"/>
      <c r="P126" s="132">
        <f t="shared" si="43"/>
        <v>-9.5902689163773092E-2</v>
      </c>
    </row>
    <row r="127" spans="2:18" x14ac:dyDescent="0.2">
      <c r="L127" s="98">
        <f t="shared" si="45"/>
        <v>0.50000000000000011</v>
      </c>
      <c r="M127" s="130">
        <f t="shared" si="44"/>
        <v>0.50000000000000011</v>
      </c>
      <c r="N127" s="101">
        <f t="shared" si="42"/>
        <v>1.5293267434058786</v>
      </c>
      <c r="O127" s="101"/>
      <c r="P127" s="132">
        <f t="shared" si="43"/>
        <v>-5.5137499999999617E-2</v>
      </c>
    </row>
    <row r="128" spans="2:18" x14ac:dyDescent="0.2">
      <c r="L128" s="98">
        <f t="shared" si="45"/>
        <v>0.54166666666666674</v>
      </c>
      <c r="M128" s="130">
        <f t="shared" si="44"/>
        <v>0.54166666666666674</v>
      </c>
      <c r="N128" s="101">
        <f t="shared" si="42"/>
        <v>1.6138975797694168</v>
      </c>
      <c r="O128" s="101"/>
      <c r="P128" s="132">
        <f t="shared" si="43"/>
        <v>-2.8871799045140367E-3</v>
      </c>
    </row>
    <row r="129" spans="12:16" x14ac:dyDescent="0.2">
      <c r="L129" s="98">
        <f t="shared" si="45"/>
        <v>0.58333333333333337</v>
      </c>
      <c r="M129" s="130">
        <f t="shared" si="44"/>
        <v>0.58333333333333337</v>
      </c>
      <c r="N129" s="101">
        <f t="shared" si="42"/>
        <v>1.706508575853567</v>
      </c>
      <c r="O129" s="101"/>
      <c r="P129" s="132">
        <f t="shared" si="43"/>
        <v>5.4330584490741129E-2</v>
      </c>
    </row>
    <row r="130" spans="12:16" x14ac:dyDescent="0.2">
      <c r="L130" s="98">
        <f t="shared" si="45"/>
        <v>0.625</v>
      </c>
      <c r="M130" s="130">
        <f t="shared" si="44"/>
        <v>0.625</v>
      </c>
      <c r="N130" s="101">
        <f t="shared" si="42"/>
        <v>1.794945810406676</v>
      </c>
      <c r="O130" s="101"/>
      <c r="P130" s="132">
        <f t="shared" si="43"/>
        <v>0.10896967773437516</v>
      </c>
    </row>
    <row r="131" spans="12:16" x14ac:dyDescent="0.2">
      <c r="L131" s="98">
        <f t="shared" si="45"/>
        <v>0.66666666666666663</v>
      </c>
      <c r="M131" s="130">
        <f t="shared" si="44"/>
        <v>0.66666666666666663</v>
      </c>
      <c r="N131" s="101">
        <f t="shared" si="42"/>
        <v>1.8653307774388224</v>
      </c>
      <c r="O131" s="101"/>
      <c r="P131" s="132">
        <f t="shared" si="43"/>
        <v>0.15245555555555534</v>
      </c>
    </row>
    <row r="132" spans="12:16" x14ac:dyDescent="0.2">
      <c r="L132" s="98">
        <f>L131+(1/24)</f>
        <v>0.70833333333333326</v>
      </c>
      <c r="M132" s="130">
        <f>L132</f>
        <v>0.70833333333333326</v>
      </c>
      <c r="N132" s="101">
        <f t="shared" si="42"/>
        <v>1.9021203862218137</v>
      </c>
      <c r="O132" s="101"/>
      <c r="P132" s="132">
        <f t="shared" si="43"/>
        <v>0.17518524486400522</v>
      </c>
    </row>
    <row r="133" spans="12:16" x14ac:dyDescent="0.2">
      <c r="L133" s="98">
        <f>L132+(1/24)</f>
        <v>0.74999999999999989</v>
      </c>
      <c r="M133" s="130">
        <f>L133</f>
        <v>0.74999999999999989</v>
      </c>
      <c r="N133" s="101">
        <f t="shared" si="42"/>
        <v>1.888106961289179</v>
      </c>
      <c r="O133" s="101"/>
      <c r="P133" s="132">
        <f t="shared" si="43"/>
        <v>0.16652734375000011</v>
      </c>
    </row>
    <row r="134" spans="12:16" x14ac:dyDescent="0.2">
      <c r="L134" s="98">
        <f>L133+(1/24)</f>
        <v>0.79166666666666652</v>
      </c>
      <c r="M134" s="130">
        <f>L134</f>
        <v>0.79166666666666652</v>
      </c>
      <c r="N134" s="101">
        <f t="shared" si="42"/>
        <v>1.8044182424361828</v>
      </c>
      <c r="O134" s="101"/>
      <c r="P134" s="132">
        <f t="shared" si="43"/>
        <v>0.11482202148437559</v>
      </c>
    </row>
    <row r="135" spans="12:16" x14ac:dyDescent="0.2">
      <c r="L135" s="98">
        <f>L134+(1/24)</f>
        <v>0.83333333333333315</v>
      </c>
      <c r="M135" s="130">
        <f>L135</f>
        <v>0.83333333333333315</v>
      </c>
      <c r="N135" s="101">
        <f t="shared" si="42"/>
        <v>1.6305173847198124</v>
      </c>
      <c r="O135" s="101"/>
      <c r="P135" s="132">
        <f t="shared" si="43"/>
        <v>7.3810185185194666E-3</v>
      </c>
    </row>
    <row r="136" spans="12:16" x14ac:dyDescent="0.2">
      <c r="L136" s="98"/>
      <c r="M136" s="130"/>
      <c r="N136" s="101"/>
      <c r="O136" s="132"/>
    </row>
    <row r="137" spans="12:16" x14ac:dyDescent="0.2">
      <c r="O137" s="132"/>
    </row>
  </sheetData>
  <mergeCells count="27">
    <mergeCell ref="N100:N108"/>
    <mergeCell ref="B108:B116"/>
    <mergeCell ref="B117:B125"/>
    <mergeCell ref="L120:M120"/>
    <mergeCell ref="B66:B72"/>
    <mergeCell ref="B73:B79"/>
    <mergeCell ref="B80:B89"/>
    <mergeCell ref="J80:J89"/>
    <mergeCell ref="N81:Q81"/>
    <mergeCell ref="N82:N91"/>
    <mergeCell ref="B90:B98"/>
    <mergeCell ref="J90:J98"/>
    <mergeCell ref="N92:N99"/>
    <mergeCell ref="B99:B107"/>
    <mergeCell ref="B58:B65"/>
    <mergeCell ref="K62:L62"/>
    <mergeCell ref="B5:B10"/>
    <mergeCell ref="J5:J10"/>
    <mergeCell ref="B11:B12"/>
    <mergeCell ref="B13:B22"/>
    <mergeCell ref="J13:J22"/>
    <mergeCell ref="B25:B34"/>
    <mergeCell ref="K25:L25"/>
    <mergeCell ref="B40:B49"/>
    <mergeCell ref="J40:J49"/>
    <mergeCell ref="B50:B57"/>
    <mergeCell ref="J50:J57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5E38F-DBF7-4950-B8B5-1D69ED1AFE9C}">
  <dimension ref="A1:F17888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4.83203125" bestFit="1" customWidth="1"/>
    <col min="5" max="5" width="15.83203125" bestFit="1" customWidth="1"/>
  </cols>
  <sheetData>
    <row r="1" spans="1:6" ht="32" x14ac:dyDescent="0.2">
      <c r="A1" s="96" t="s">
        <v>41</v>
      </c>
      <c r="B1" s="96" t="s">
        <v>42</v>
      </c>
      <c r="E1" s="96" t="s">
        <v>41</v>
      </c>
      <c r="F1" s="96" t="s">
        <v>42</v>
      </c>
    </row>
    <row r="2" spans="1:6" x14ac:dyDescent="0.2">
      <c r="A2" s="221">
        <v>43655.43068287037</v>
      </c>
      <c r="B2" s="222">
        <v>1.706253</v>
      </c>
      <c r="E2" s="97">
        <v>43655.43068287037</v>
      </c>
      <c r="F2">
        <v>1.706253</v>
      </c>
    </row>
    <row r="3" spans="1:6" x14ac:dyDescent="0.2">
      <c r="A3" s="97">
        <v>43655.437627314815</v>
      </c>
      <c r="B3">
        <v>1.7493719999999999</v>
      </c>
      <c r="E3" s="97">
        <v>43655.437627314815</v>
      </c>
      <c r="F3">
        <v>1.7493719999999999</v>
      </c>
    </row>
    <row r="4" spans="1:6" x14ac:dyDescent="0.2">
      <c r="A4" s="97">
        <v>43655.444571759261</v>
      </c>
      <c r="B4">
        <v>1.5868100000000001</v>
      </c>
      <c r="E4" s="97">
        <v>43655.444571759261</v>
      </c>
      <c r="F4">
        <v>1.5868100000000001</v>
      </c>
    </row>
    <row r="5" spans="1:6" x14ac:dyDescent="0.2">
      <c r="A5" s="97">
        <v>43655.451516203706</v>
      </c>
      <c r="B5">
        <v>1.319404</v>
      </c>
      <c r="E5" s="97">
        <v>43655.451516203706</v>
      </c>
      <c r="F5">
        <v>1.319404</v>
      </c>
    </row>
    <row r="6" spans="1:6" x14ac:dyDescent="0.2">
      <c r="A6" s="97">
        <v>43655.458460648151</v>
      </c>
      <c r="B6">
        <v>0.56577299999999997</v>
      </c>
      <c r="E6" s="97">
        <v>43655.458460648151</v>
      </c>
      <c r="F6">
        <v>0.56577299999999997</v>
      </c>
    </row>
    <row r="7" spans="1:6" x14ac:dyDescent="0.2">
      <c r="A7" s="97">
        <v>43655.466099537036</v>
      </c>
      <c r="B7">
        <v>0.89484799999999998</v>
      </c>
      <c r="E7" s="97">
        <v>43655.466099537036</v>
      </c>
      <c r="F7">
        <v>0.89484799999999998</v>
      </c>
    </row>
    <row r="8" spans="1:6" x14ac:dyDescent="0.2">
      <c r="A8" s="97">
        <v>43655.473506944443</v>
      </c>
      <c r="B8">
        <v>0.96850800000000004</v>
      </c>
      <c r="E8" s="97">
        <v>43655.473506944443</v>
      </c>
      <c r="F8">
        <v>0.96850800000000004</v>
      </c>
    </row>
    <row r="9" spans="1:6" x14ac:dyDescent="0.2">
      <c r="A9" s="97">
        <v>43655.480451388888</v>
      </c>
      <c r="B9">
        <v>1.272221</v>
      </c>
      <c r="E9" s="97">
        <v>43655.480451388888</v>
      </c>
      <c r="F9">
        <v>1.272221</v>
      </c>
    </row>
    <row r="10" spans="1:6" x14ac:dyDescent="0.2">
      <c r="A10" s="97">
        <v>43655.487395833334</v>
      </c>
      <c r="B10">
        <v>1.811436</v>
      </c>
      <c r="E10" s="97">
        <v>43655.487395833334</v>
      </c>
      <c r="F10">
        <v>1.811436</v>
      </c>
    </row>
    <row r="11" spans="1:6" x14ac:dyDescent="0.2">
      <c r="A11" s="97">
        <v>43655.494340277779</v>
      </c>
      <c r="B11">
        <v>1.810532</v>
      </c>
      <c r="E11" s="97">
        <v>43655.494340277779</v>
      </c>
      <c r="F11">
        <v>1.810532</v>
      </c>
    </row>
    <row r="12" spans="1:6" x14ac:dyDescent="0.2">
      <c r="A12" s="97">
        <v>43655.501284722224</v>
      </c>
      <c r="B12">
        <v>1.810532</v>
      </c>
      <c r="E12" s="97">
        <v>43655.501284722224</v>
      </c>
      <c r="F12">
        <v>1.810532</v>
      </c>
    </row>
    <row r="13" spans="1:6" x14ac:dyDescent="0.2">
      <c r="A13" s="97">
        <v>43655.505104166667</v>
      </c>
      <c r="B13">
        <v>4.0000000000000002E-4</v>
      </c>
      <c r="E13" s="97">
        <v>43655.505104166667</v>
      </c>
      <c r="F13">
        <v>4.0000000000000002E-4</v>
      </c>
    </row>
    <row r="14" spans="1:6" x14ac:dyDescent="0.2">
      <c r="A14" s="97">
        <v>43655.508923611109</v>
      </c>
      <c r="B14">
        <v>7.6255000000000003E-2</v>
      </c>
      <c r="E14" s="97">
        <v>43655.508923611109</v>
      </c>
      <c r="F14">
        <v>7.6255000000000003E-2</v>
      </c>
    </row>
    <row r="15" spans="1:6" x14ac:dyDescent="0.2">
      <c r="A15" s="97">
        <v>43655.515752314815</v>
      </c>
      <c r="B15">
        <v>0.16877600000000001</v>
      </c>
      <c r="E15" s="97">
        <v>43655.515752314815</v>
      </c>
      <c r="F15">
        <v>0.16877600000000001</v>
      </c>
    </row>
    <row r="16" spans="1:6" x14ac:dyDescent="0.2">
      <c r="A16" s="97">
        <v>43655.522696759261</v>
      </c>
      <c r="B16">
        <v>0.16877600000000001</v>
      </c>
      <c r="E16" s="97">
        <v>43655.522696759261</v>
      </c>
      <c r="F16">
        <v>0.16877600000000001</v>
      </c>
    </row>
    <row r="17" spans="1:6" x14ac:dyDescent="0.2">
      <c r="A17" s="97">
        <v>43655.526516203703</v>
      </c>
      <c r="B17">
        <v>4.0000000000000002E-4</v>
      </c>
      <c r="E17" s="97">
        <v>43655.526516203703</v>
      </c>
      <c r="F17">
        <v>4.0000000000000002E-4</v>
      </c>
    </row>
    <row r="18" spans="1:6" x14ac:dyDescent="0.2">
      <c r="A18" s="97">
        <v>43655.530335648145</v>
      </c>
      <c r="B18">
        <v>3.3827000000000003E-2</v>
      </c>
      <c r="E18" s="97">
        <v>43655.530335648145</v>
      </c>
      <c r="F18">
        <v>3.3827000000000003E-2</v>
      </c>
    </row>
    <row r="19" spans="1:6" x14ac:dyDescent="0.2">
      <c r="A19" s="97">
        <v>43655.537280092591</v>
      </c>
      <c r="B19">
        <v>2.776E-2</v>
      </c>
      <c r="E19" s="97">
        <v>43655.537280092591</v>
      </c>
      <c r="F19">
        <v>2.776E-2</v>
      </c>
    </row>
    <row r="20" spans="1:6" x14ac:dyDescent="0.2">
      <c r="A20" s="97">
        <v>43655.544224537036</v>
      </c>
      <c r="B20">
        <v>0.51196399999999997</v>
      </c>
      <c r="E20" s="97">
        <v>43655.544224537036</v>
      </c>
      <c r="F20">
        <v>0.51196399999999997</v>
      </c>
    </row>
    <row r="21" spans="1:6" x14ac:dyDescent="0.2">
      <c r="A21" s="97">
        <v>43655.551168981481</v>
      </c>
      <c r="B21">
        <v>0.65738099999999999</v>
      </c>
      <c r="E21" s="97">
        <v>43655.551168981481</v>
      </c>
      <c r="F21">
        <v>0.65738099999999999</v>
      </c>
    </row>
    <row r="22" spans="1:6" x14ac:dyDescent="0.2">
      <c r="A22" s="97">
        <v>43655.558217592596</v>
      </c>
      <c r="B22">
        <v>0.16491600000000001</v>
      </c>
      <c r="E22" s="97">
        <v>43655.558217592596</v>
      </c>
      <c r="F22">
        <v>0.16491600000000001</v>
      </c>
    </row>
    <row r="23" spans="1:6" x14ac:dyDescent="0.2">
      <c r="A23" s="97">
        <v>43655.565162037034</v>
      </c>
      <c r="B23">
        <v>0.65646700000000002</v>
      </c>
      <c r="E23" s="97">
        <v>43655.565162037034</v>
      </c>
      <c r="F23">
        <v>0.65646700000000002</v>
      </c>
    </row>
    <row r="24" spans="1:6" x14ac:dyDescent="0.2">
      <c r="A24" s="97">
        <v>43655.572106481479</v>
      </c>
      <c r="B24">
        <v>0.64352799999999999</v>
      </c>
      <c r="E24" s="97">
        <v>43655.572106481479</v>
      </c>
      <c r="F24">
        <v>0.64352799999999999</v>
      </c>
    </row>
    <row r="25" spans="1:6" x14ac:dyDescent="0.2">
      <c r="A25" s="97">
        <v>43655.579050925924</v>
      </c>
      <c r="B25">
        <v>0.62580199999999997</v>
      </c>
      <c r="E25" s="97">
        <v>43655.579050925924</v>
      </c>
      <c r="F25">
        <v>0.62580199999999997</v>
      </c>
    </row>
    <row r="26" spans="1:6" x14ac:dyDescent="0.2">
      <c r="A26" s="97">
        <v>43655.585995370369</v>
      </c>
      <c r="B26">
        <v>0.62580199999999997</v>
      </c>
      <c r="E26" s="97">
        <v>43655.585995370369</v>
      </c>
      <c r="F26">
        <v>0.62580199999999997</v>
      </c>
    </row>
    <row r="27" spans="1:6" x14ac:dyDescent="0.2">
      <c r="A27" s="97">
        <v>43655.589814814812</v>
      </c>
      <c r="B27">
        <v>0.36452099999999998</v>
      </c>
      <c r="E27" s="97">
        <v>43655.589814814812</v>
      </c>
      <c r="F27">
        <v>0.36452099999999998</v>
      </c>
    </row>
    <row r="28" spans="1:6" x14ac:dyDescent="0.2">
      <c r="A28" s="97">
        <v>43655.593634259261</v>
      </c>
      <c r="B28">
        <v>0.17776</v>
      </c>
      <c r="E28" s="97">
        <v>43655.593634259261</v>
      </c>
      <c r="F28">
        <v>0.17776</v>
      </c>
    </row>
    <row r="29" spans="1:6" x14ac:dyDescent="0.2">
      <c r="A29" s="97">
        <v>43655.600578703707</v>
      </c>
      <c r="B29">
        <v>0.429483</v>
      </c>
      <c r="E29" s="97">
        <v>43655.600578703707</v>
      </c>
      <c r="F29">
        <v>0.429483</v>
      </c>
    </row>
    <row r="30" spans="1:6" x14ac:dyDescent="0.2">
      <c r="A30" s="97">
        <v>43655.607523148145</v>
      </c>
      <c r="B30">
        <v>0.19176000000000001</v>
      </c>
      <c r="E30" s="97">
        <v>43655.607523148145</v>
      </c>
      <c r="F30">
        <v>0.19176000000000001</v>
      </c>
    </row>
    <row r="31" spans="1:6" x14ac:dyDescent="0.2">
      <c r="A31" s="97">
        <v>43655.614351851851</v>
      </c>
      <c r="B31">
        <v>8.7734000000000006E-2</v>
      </c>
      <c r="E31" s="97">
        <v>43655.614351851851</v>
      </c>
      <c r="F31">
        <v>8.7734000000000006E-2</v>
      </c>
    </row>
    <row r="32" spans="1:6" x14ac:dyDescent="0.2">
      <c r="A32" s="97">
        <v>43655.621400462966</v>
      </c>
      <c r="B32">
        <v>0.26875100000000002</v>
      </c>
      <c r="E32" s="97">
        <v>43655.621400462966</v>
      </c>
      <c r="F32">
        <v>0.26875100000000002</v>
      </c>
    </row>
    <row r="33" spans="1:6" x14ac:dyDescent="0.2">
      <c r="A33" s="97">
        <v>43655.628344907411</v>
      </c>
      <c r="B33">
        <v>0.26875100000000002</v>
      </c>
      <c r="E33" s="97">
        <v>43655.628344907411</v>
      </c>
      <c r="F33">
        <v>0.26875100000000002</v>
      </c>
    </row>
    <row r="34" spans="1:6" x14ac:dyDescent="0.2">
      <c r="A34" s="97">
        <v>43655.632164351853</v>
      </c>
      <c r="B34">
        <v>4.0000000000000002E-4</v>
      </c>
      <c r="E34" s="97">
        <v>43655.632164351853</v>
      </c>
      <c r="F34">
        <v>4.0000000000000002E-4</v>
      </c>
    </row>
    <row r="35" spans="1:6" x14ac:dyDescent="0.2">
      <c r="A35" s="97">
        <v>43655.635983796295</v>
      </c>
      <c r="B35">
        <v>0.54870300000000005</v>
      </c>
      <c r="E35" s="97">
        <v>43655.635983796295</v>
      </c>
      <c r="F35">
        <v>0.54870300000000005</v>
      </c>
    </row>
    <row r="36" spans="1:6" x14ac:dyDescent="0.2">
      <c r="A36" s="97">
        <v>43655.642928240741</v>
      </c>
      <c r="B36">
        <v>6.0920000000000002E-3</v>
      </c>
      <c r="E36" s="97">
        <v>43655.642928240741</v>
      </c>
      <c r="F36">
        <v>6.0920000000000002E-3</v>
      </c>
    </row>
    <row r="37" spans="1:6" x14ac:dyDescent="0.2">
      <c r="A37" s="97">
        <v>43655.649872685186</v>
      </c>
      <c r="B37">
        <v>1.535228</v>
      </c>
      <c r="E37" s="97">
        <v>43655.649872685186</v>
      </c>
      <c r="F37">
        <v>1.535228</v>
      </c>
    </row>
    <row r="38" spans="1:6" x14ac:dyDescent="0.2">
      <c r="A38" s="97">
        <v>43655.656817129631</v>
      </c>
      <c r="B38">
        <v>1.827115</v>
      </c>
      <c r="E38" s="97">
        <v>43655.656817129631</v>
      </c>
      <c r="F38">
        <v>1.827115</v>
      </c>
    </row>
    <row r="39" spans="1:6" x14ac:dyDescent="0.2">
      <c r="A39" s="97">
        <v>43655.663761574076</v>
      </c>
      <c r="B39">
        <v>1.8517889999999999</v>
      </c>
      <c r="E39" s="97">
        <v>43655.663761574076</v>
      </c>
      <c r="F39">
        <v>1.8517889999999999</v>
      </c>
    </row>
    <row r="40" spans="1:6" x14ac:dyDescent="0.2">
      <c r="A40" s="97">
        <v>43655.670706018522</v>
      </c>
      <c r="B40">
        <v>1.895197</v>
      </c>
      <c r="E40" s="97">
        <v>43655.670706018522</v>
      </c>
      <c r="F40">
        <v>1.895197</v>
      </c>
    </row>
    <row r="41" spans="1:6" x14ac:dyDescent="0.2">
      <c r="A41" s="97">
        <v>43655.67765046296</v>
      </c>
      <c r="B41">
        <v>1.924542</v>
      </c>
      <c r="E41" s="97">
        <v>43655.67765046296</v>
      </c>
      <c r="F41">
        <v>1.924542</v>
      </c>
    </row>
    <row r="42" spans="1:6" x14ac:dyDescent="0.2">
      <c r="A42" s="97">
        <v>43655.684594907405</v>
      </c>
      <c r="B42">
        <v>1.930615</v>
      </c>
      <c r="E42" s="97">
        <v>43655.684594907405</v>
      </c>
      <c r="F42">
        <v>1.930615</v>
      </c>
    </row>
    <row r="43" spans="1:6" x14ac:dyDescent="0.2">
      <c r="A43" s="97">
        <v>43655.69153935185</v>
      </c>
      <c r="B43">
        <v>1.946278</v>
      </c>
      <c r="E43" s="97">
        <v>43655.69153935185</v>
      </c>
      <c r="F43">
        <v>1.946278</v>
      </c>
    </row>
    <row r="44" spans="1:6" x14ac:dyDescent="0.2">
      <c r="A44" s="97">
        <v>43655.698483796295</v>
      </c>
      <c r="B44">
        <v>1.942528</v>
      </c>
      <c r="E44" s="97">
        <v>43655.698483796295</v>
      </c>
      <c r="F44">
        <v>1.942528</v>
      </c>
    </row>
    <row r="45" spans="1:6" x14ac:dyDescent="0.2">
      <c r="A45" s="97">
        <v>43655.705428240741</v>
      </c>
      <c r="B45">
        <v>2.015927</v>
      </c>
      <c r="E45" s="97">
        <v>43655.705428240741</v>
      </c>
      <c r="F45">
        <v>2.015927</v>
      </c>
    </row>
    <row r="46" spans="1:6" x14ac:dyDescent="0.2">
      <c r="A46" s="97">
        <v>43655.72111111111</v>
      </c>
      <c r="B46">
        <v>1.979449</v>
      </c>
      <c r="E46" s="97">
        <v>43655.72111111111</v>
      </c>
      <c r="F46">
        <v>1.979449</v>
      </c>
    </row>
    <row r="47" spans="1:6" x14ac:dyDescent="0.2">
      <c r="A47" s="97">
        <v>43655.727939814817</v>
      </c>
      <c r="B47">
        <v>2.0239959999999999</v>
      </c>
      <c r="E47" s="97">
        <v>43655.727939814817</v>
      </c>
      <c r="F47">
        <v>2.0239959999999999</v>
      </c>
    </row>
    <row r="48" spans="1:6" x14ac:dyDescent="0.2">
      <c r="A48" s="97">
        <v>43655.734884259262</v>
      </c>
      <c r="B48">
        <v>2.0558879999999999</v>
      </c>
      <c r="E48" s="97">
        <v>43655.734884259262</v>
      </c>
      <c r="F48">
        <v>2.0558879999999999</v>
      </c>
    </row>
    <row r="49" spans="1:6" x14ac:dyDescent="0.2">
      <c r="A49" s="97">
        <v>43655.741828703707</v>
      </c>
      <c r="B49">
        <v>2.0336159999999999</v>
      </c>
      <c r="E49" s="97">
        <v>43655.741828703707</v>
      </c>
      <c r="F49">
        <v>2.0336159999999999</v>
      </c>
    </row>
    <row r="50" spans="1:6" x14ac:dyDescent="0.2">
      <c r="A50" s="97">
        <v>43655.748773148145</v>
      </c>
      <c r="B50">
        <v>2.0569389999999999</v>
      </c>
      <c r="E50" s="97">
        <v>43655.748773148145</v>
      </c>
      <c r="F50">
        <v>2.0569389999999999</v>
      </c>
    </row>
    <row r="51" spans="1:6" x14ac:dyDescent="0.2">
      <c r="A51" s="97">
        <v>43655.75571759259</v>
      </c>
      <c r="B51">
        <v>2.0606040000000001</v>
      </c>
      <c r="E51" s="97">
        <v>43655.75571759259</v>
      </c>
      <c r="F51">
        <v>2.0606040000000001</v>
      </c>
    </row>
    <row r="52" spans="1:6" x14ac:dyDescent="0.2">
      <c r="A52" s="97">
        <v>43655.762662037036</v>
      </c>
      <c r="B52">
        <v>2.0708600000000001</v>
      </c>
      <c r="E52" s="97">
        <v>43655.762662037036</v>
      </c>
      <c r="F52">
        <v>2.0708600000000001</v>
      </c>
    </row>
    <row r="53" spans="1:6" x14ac:dyDescent="0.2">
      <c r="A53" s="97">
        <v>43655.769606481481</v>
      </c>
      <c r="B53">
        <v>2.0773130000000002</v>
      </c>
      <c r="E53" s="97">
        <v>43655.769606481481</v>
      </c>
      <c r="F53">
        <v>2.0773130000000002</v>
      </c>
    </row>
    <row r="54" spans="1:6" x14ac:dyDescent="0.2">
      <c r="A54" s="97">
        <v>43655.776550925926</v>
      </c>
      <c r="B54">
        <v>1.987017</v>
      </c>
      <c r="E54" s="97">
        <v>43655.776550925926</v>
      </c>
      <c r="F54">
        <v>1.987017</v>
      </c>
    </row>
    <row r="55" spans="1:6" x14ac:dyDescent="0.2">
      <c r="A55" s="97">
        <v>43655.783495370371</v>
      </c>
      <c r="B55">
        <v>2.0988229999999999</v>
      </c>
      <c r="E55" s="97">
        <v>43655.783495370371</v>
      </c>
      <c r="F55">
        <v>2.0988229999999999</v>
      </c>
    </row>
    <row r="56" spans="1:6" x14ac:dyDescent="0.2">
      <c r="A56" s="97">
        <v>43655.790543981479</v>
      </c>
      <c r="B56">
        <v>2.1077409999999999</v>
      </c>
      <c r="E56" s="97">
        <v>43655.790543981479</v>
      </c>
      <c r="F56">
        <v>2.1077409999999999</v>
      </c>
    </row>
    <row r="57" spans="1:6" x14ac:dyDescent="0.2">
      <c r="A57" s="97">
        <v>43655.797488425924</v>
      </c>
      <c r="B57">
        <v>2.1137169999999998</v>
      </c>
      <c r="E57" s="97">
        <v>43655.797488425924</v>
      </c>
      <c r="F57">
        <v>2.1137169999999998</v>
      </c>
    </row>
    <row r="58" spans="1:6" x14ac:dyDescent="0.2">
      <c r="A58" s="97">
        <v>43655.804432870369</v>
      </c>
      <c r="B58">
        <v>2.1360009999999998</v>
      </c>
      <c r="E58" s="97">
        <v>43655.804432870369</v>
      </c>
      <c r="F58">
        <v>2.1360009999999998</v>
      </c>
    </row>
    <row r="59" spans="1:6" x14ac:dyDescent="0.2">
      <c r="A59" s="97">
        <v>43655.811377314814</v>
      </c>
      <c r="B59">
        <v>2.1266759999999998</v>
      </c>
      <c r="E59" s="97">
        <v>43655.811377314814</v>
      </c>
      <c r="F59">
        <v>2.1266759999999998</v>
      </c>
    </row>
    <row r="60" spans="1:6" x14ac:dyDescent="0.2">
      <c r="A60" s="97">
        <v>43655.81832175926</v>
      </c>
      <c r="B60">
        <v>2.1340059999999998</v>
      </c>
      <c r="E60" s="97">
        <v>43655.81832175926</v>
      </c>
      <c r="F60">
        <v>2.1340059999999998</v>
      </c>
    </row>
    <row r="61" spans="1:6" x14ac:dyDescent="0.2">
      <c r="A61" s="97">
        <v>43655.825150462966</v>
      </c>
      <c r="B61">
        <v>2.141451</v>
      </c>
      <c r="E61" s="97">
        <v>43655.825150462966</v>
      </c>
      <c r="F61">
        <v>2.141451</v>
      </c>
    </row>
    <row r="62" spans="1:6" x14ac:dyDescent="0.2">
      <c r="A62" s="97">
        <v>43655.832094907404</v>
      </c>
      <c r="B62">
        <v>2.1493319999999998</v>
      </c>
      <c r="E62" s="97">
        <v>43655.832094907404</v>
      </c>
      <c r="F62">
        <v>2.1493319999999998</v>
      </c>
    </row>
    <row r="63" spans="1:6" x14ac:dyDescent="0.2">
      <c r="A63" s="97">
        <v>43655.839039351849</v>
      </c>
      <c r="B63">
        <v>2.1361520000000001</v>
      </c>
      <c r="E63" s="97">
        <v>43655.839039351849</v>
      </c>
      <c r="F63">
        <v>2.1361520000000001</v>
      </c>
    </row>
    <row r="64" spans="1:6" x14ac:dyDescent="0.2">
      <c r="A64" s="97">
        <v>43655.845983796295</v>
      </c>
      <c r="B64">
        <v>2.1334360000000001</v>
      </c>
      <c r="E64" s="97">
        <v>43655.845983796295</v>
      </c>
      <c r="F64">
        <v>2.1334360000000001</v>
      </c>
    </row>
    <row r="65" spans="1:6" x14ac:dyDescent="0.2">
      <c r="A65" s="97">
        <v>43655.85292824074</v>
      </c>
      <c r="B65">
        <v>2.1383230000000002</v>
      </c>
      <c r="E65" s="97">
        <v>43655.85292824074</v>
      </c>
      <c r="F65">
        <v>2.1383230000000002</v>
      </c>
    </row>
    <row r="66" spans="1:6" x14ac:dyDescent="0.2">
      <c r="A66" s="97">
        <v>43655.859976851854</v>
      </c>
      <c r="B66">
        <v>2.122601</v>
      </c>
      <c r="E66" s="97">
        <v>43655.859976851854</v>
      </c>
      <c r="F66">
        <v>2.122601</v>
      </c>
    </row>
    <row r="67" spans="1:6" x14ac:dyDescent="0.2">
      <c r="A67" s="97">
        <v>43655.8669212963</v>
      </c>
      <c r="B67">
        <v>2.1291090000000001</v>
      </c>
      <c r="E67" s="97">
        <v>43655.8669212963</v>
      </c>
      <c r="F67">
        <v>2.1291090000000001</v>
      </c>
    </row>
    <row r="68" spans="1:6" x14ac:dyDescent="0.2">
      <c r="A68" s="97">
        <v>43655.873865740738</v>
      </c>
      <c r="B68">
        <v>2.120428</v>
      </c>
      <c r="E68" s="97">
        <v>43655.873865740738</v>
      </c>
      <c r="F68">
        <v>2.120428</v>
      </c>
    </row>
    <row r="69" spans="1:6" x14ac:dyDescent="0.2">
      <c r="A69" s="97">
        <v>43655.880810185183</v>
      </c>
      <c r="B69">
        <v>2.1538200000000001</v>
      </c>
      <c r="E69" s="97">
        <v>43655.880810185183</v>
      </c>
      <c r="F69">
        <v>2.1538200000000001</v>
      </c>
    </row>
    <row r="70" spans="1:6" x14ac:dyDescent="0.2">
      <c r="A70" s="97">
        <v>43655.887754629628</v>
      </c>
      <c r="B70">
        <v>2.1331600000000002</v>
      </c>
      <c r="E70" s="97">
        <v>43655.887754629628</v>
      </c>
      <c r="F70">
        <v>2.1331600000000002</v>
      </c>
    </row>
    <row r="71" spans="1:6" x14ac:dyDescent="0.2">
      <c r="A71" s="97">
        <v>43655.894699074073</v>
      </c>
      <c r="B71">
        <v>2.1476150000000001</v>
      </c>
      <c r="E71" s="97">
        <v>43655.894699074073</v>
      </c>
      <c r="F71">
        <v>2.1476150000000001</v>
      </c>
    </row>
    <row r="72" spans="1:6" x14ac:dyDescent="0.2">
      <c r="A72" s="97">
        <v>43655.901643518519</v>
      </c>
      <c r="B72">
        <v>2.1370939999999998</v>
      </c>
      <c r="E72" s="97">
        <v>43655.901643518519</v>
      </c>
      <c r="F72">
        <v>2.1370939999999998</v>
      </c>
    </row>
    <row r="73" spans="1:6" x14ac:dyDescent="0.2">
      <c r="A73" s="97">
        <v>43655.908587962964</v>
      </c>
      <c r="B73">
        <v>2.1251859999999998</v>
      </c>
      <c r="E73" s="97">
        <v>43655.908587962964</v>
      </c>
      <c r="F73">
        <v>2.1251859999999998</v>
      </c>
    </row>
    <row r="74" spans="1:6" x14ac:dyDescent="0.2">
      <c r="A74" s="97">
        <v>43655.915416666663</v>
      </c>
      <c r="B74">
        <v>2.1362040000000002</v>
      </c>
      <c r="E74" s="97">
        <v>43655.915416666663</v>
      </c>
      <c r="F74">
        <v>2.1362040000000002</v>
      </c>
    </row>
    <row r="75" spans="1:6" x14ac:dyDescent="0.2">
      <c r="A75" s="97">
        <v>43655.922361111108</v>
      </c>
      <c r="B75">
        <v>2.1371359999999999</v>
      </c>
      <c r="E75" s="97">
        <v>43655.922361111108</v>
      </c>
      <c r="F75">
        <v>2.1371359999999999</v>
      </c>
    </row>
    <row r="76" spans="1:6" x14ac:dyDescent="0.2">
      <c r="A76" s="97">
        <v>43655.929409722223</v>
      </c>
      <c r="B76">
        <v>2.1013769999999998</v>
      </c>
      <c r="E76" s="97">
        <v>43655.929409722223</v>
      </c>
      <c r="F76">
        <v>2.1013769999999998</v>
      </c>
    </row>
    <row r="77" spans="1:6" x14ac:dyDescent="0.2">
      <c r="A77" s="97">
        <v>43655.936354166668</v>
      </c>
      <c r="B77">
        <v>2.1169579999999999</v>
      </c>
      <c r="E77" s="97">
        <v>43655.936354166668</v>
      </c>
      <c r="F77">
        <v>2.1169579999999999</v>
      </c>
    </row>
    <row r="78" spans="1:6" x14ac:dyDescent="0.2">
      <c r="A78" s="97">
        <v>43655.943298611113</v>
      </c>
      <c r="B78">
        <v>2.102617</v>
      </c>
      <c r="E78" s="97">
        <v>43655.943298611113</v>
      </c>
      <c r="F78">
        <v>2.102617</v>
      </c>
    </row>
    <row r="79" spans="1:6" x14ac:dyDescent="0.2">
      <c r="A79" s="97">
        <v>43655.950243055559</v>
      </c>
      <c r="B79">
        <v>2.1062379999999998</v>
      </c>
      <c r="E79" s="97">
        <v>43655.950243055559</v>
      </c>
      <c r="F79">
        <v>2.1062379999999998</v>
      </c>
    </row>
    <row r="80" spans="1:6" x14ac:dyDescent="0.2">
      <c r="A80" s="97">
        <v>43655.957187499997</v>
      </c>
      <c r="B80">
        <v>2.1150540000000002</v>
      </c>
      <c r="E80" s="97">
        <v>43655.957187499997</v>
      </c>
      <c r="F80">
        <v>2.1150540000000002</v>
      </c>
    </row>
    <row r="81" spans="1:6" x14ac:dyDescent="0.2">
      <c r="A81" s="97">
        <v>43655.964131944442</v>
      </c>
      <c r="B81">
        <v>2.1029939999999998</v>
      </c>
      <c r="E81" s="97">
        <v>43655.964131944442</v>
      </c>
      <c r="F81">
        <v>2.1029939999999998</v>
      </c>
    </row>
    <row r="82" spans="1:6" x14ac:dyDescent="0.2">
      <c r="A82" s="97">
        <v>43655.971076388887</v>
      </c>
      <c r="B82">
        <v>2.0989529999999998</v>
      </c>
      <c r="E82" s="97">
        <v>43655.971076388887</v>
      </c>
      <c r="F82">
        <v>2.0989529999999998</v>
      </c>
    </row>
    <row r="83" spans="1:6" x14ac:dyDescent="0.2">
      <c r="A83" s="97">
        <v>43655.978020833332</v>
      </c>
      <c r="B83">
        <v>2.1064669999999999</v>
      </c>
      <c r="E83" s="97">
        <v>43655.978020833332</v>
      </c>
      <c r="F83">
        <v>2.1064669999999999</v>
      </c>
    </row>
    <row r="84" spans="1:6" x14ac:dyDescent="0.2">
      <c r="A84" s="97">
        <v>43655.984965277778</v>
      </c>
      <c r="B84">
        <v>2.099707</v>
      </c>
      <c r="E84" s="97">
        <v>43655.984965277778</v>
      </c>
      <c r="F84">
        <v>2.099707</v>
      </c>
    </row>
    <row r="85" spans="1:6" x14ac:dyDescent="0.2">
      <c r="A85" s="97">
        <v>43655.991909722223</v>
      </c>
      <c r="B85">
        <v>2.0855049999999999</v>
      </c>
      <c r="E85" s="97">
        <v>43655.991909722223</v>
      </c>
      <c r="F85">
        <v>2.0855049999999999</v>
      </c>
    </row>
    <row r="86" spans="1:6" x14ac:dyDescent="0.2">
      <c r="A86" s="97">
        <v>43655.998854166668</v>
      </c>
      <c r="B86">
        <v>2.0932430000000002</v>
      </c>
      <c r="E86" s="97">
        <v>43655.998854166668</v>
      </c>
      <c r="F86">
        <v>2.0932430000000002</v>
      </c>
    </row>
    <row r="87" spans="1:6" x14ac:dyDescent="0.2">
      <c r="A87" s="97">
        <v>43656.005798611113</v>
      </c>
      <c r="B87">
        <v>2.084457</v>
      </c>
      <c r="E87" s="97">
        <v>43656.005798611113</v>
      </c>
      <c r="F87">
        <v>2.084457</v>
      </c>
    </row>
    <row r="88" spans="1:6" x14ac:dyDescent="0.2">
      <c r="A88" s="97">
        <v>43656.012743055559</v>
      </c>
      <c r="B88">
        <v>2.0907239999999998</v>
      </c>
      <c r="E88" s="97">
        <v>43656.012743055559</v>
      </c>
      <c r="F88">
        <v>2.0907239999999998</v>
      </c>
    </row>
    <row r="89" spans="1:6" x14ac:dyDescent="0.2">
      <c r="A89" s="97">
        <v>43656.019571759258</v>
      </c>
      <c r="B89">
        <v>2.096949</v>
      </c>
      <c r="E89" s="97">
        <v>43656.019571759258</v>
      </c>
      <c r="F89">
        <v>2.096949</v>
      </c>
    </row>
    <row r="90" spans="1:6" x14ac:dyDescent="0.2">
      <c r="A90" s="97">
        <v>43656.026516203703</v>
      </c>
      <c r="B90">
        <v>2.0948519999999999</v>
      </c>
      <c r="E90" s="97">
        <v>43656.026516203703</v>
      </c>
      <c r="F90">
        <v>2.0948519999999999</v>
      </c>
    </row>
    <row r="91" spans="1:6" x14ac:dyDescent="0.2">
      <c r="A91" s="97">
        <v>43656.033460648148</v>
      </c>
      <c r="B91">
        <v>2.0653190000000001</v>
      </c>
      <c r="E91" s="97">
        <v>43656.033460648148</v>
      </c>
      <c r="F91">
        <v>2.0653190000000001</v>
      </c>
    </row>
    <row r="92" spans="1:6" x14ac:dyDescent="0.2">
      <c r="A92" s="97">
        <v>43656.040405092594</v>
      </c>
      <c r="B92">
        <v>2.1071970000000002</v>
      </c>
      <c r="E92" s="97">
        <v>43656.040405092594</v>
      </c>
      <c r="F92">
        <v>2.1071970000000002</v>
      </c>
    </row>
    <row r="93" spans="1:6" x14ac:dyDescent="0.2">
      <c r="A93" s="97">
        <v>43656.047349537039</v>
      </c>
      <c r="B93">
        <v>2.0775399999999999</v>
      </c>
      <c r="E93" s="97">
        <v>43656.047349537039</v>
      </c>
      <c r="F93">
        <v>2.0775399999999999</v>
      </c>
    </row>
    <row r="94" spans="1:6" x14ac:dyDescent="0.2">
      <c r="A94" s="97">
        <v>43656.054293981484</v>
      </c>
      <c r="B94">
        <v>2.0461269999999998</v>
      </c>
      <c r="E94" s="97">
        <v>43656.054293981484</v>
      </c>
      <c r="F94">
        <v>2.0461269999999998</v>
      </c>
    </row>
    <row r="95" spans="1:6" x14ac:dyDescent="0.2">
      <c r="A95" s="97">
        <v>43656.061238425929</v>
      </c>
      <c r="B95">
        <v>2.0702859999999998</v>
      </c>
      <c r="E95" s="97">
        <v>43656.061238425929</v>
      </c>
      <c r="F95">
        <v>2.0702859999999998</v>
      </c>
    </row>
    <row r="96" spans="1:6" x14ac:dyDescent="0.2">
      <c r="A96" s="97">
        <v>43656.068287037036</v>
      </c>
      <c r="B96">
        <v>2.0567540000000002</v>
      </c>
      <c r="E96" s="97">
        <v>43656.068287037036</v>
      </c>
      <c r="F96">
        <v>2.0567540000000002</v>
      </c>
    </row>
    <row r="97" spans="1:6" x14ac:dyDescent="0.2">
      <c r="A97" s="97">
        <v>43656.075231481482</v>
      </c>
      <c r="B97">
        <v>2.0615389999999998</v>
      </c>
      <c r="E97" s="97">
        <v>43656.075231481482</v>
      </c>
      <c r="F97">
        <v>2.0615389999999998</v>
      </c>
    </row>
    <row r="98" spans="1:6" x14ac:dyDescent="0.2">
      <c r="A98" s="97">
        <v>43656.082175925927</v>
      </c>
      <c r="B98">
        <v>2.0587759999999999</v>
      </c>
      <c r="E98" s="97">
        <v>43656.082175925927</v>
      </c>
      <c r="F98">
        <v>2.0587759999999999</v>
      </c>
    </row>
    <row r="99" spans="1:6" x14ac:dyDescent="0.2">
      <c r="A99" s="97">
        <v>43656.089120370372</v>
      </c>
      <c r="B99">
        <v>2.0553330000000001</v>
      </c>
      <c r="E99" s="97">
        <v>43656.089120370372</v>
      </c>
      <c r="F99">
        <v>2.0553330000000001</v>
      </c>
    </row>
    <row r="100" spans="1:6" x14ac:dyDescent="0.2">
      <c r="A100" s="97">
        <v>43656.096064814818</v>
      </c>
      <c r="B100">
        <v>2.043199</v>
      </c>
      <c r="E100" s="97">
        <v>43656.096064814818</v>
      </c>
      <c r="F100">
        <v>2.043199</v>
      </c>
    </row>
    <row r="101" spans="1:6" x14ac:dyDescent="0.2">
      <c r="A101" s="97">
        <v>43656.103009259263</v>
      </c>
      <c r="B101">
        <v>2.041595</v>
      </c>
      <c r="E101" s="97">
        <v>43656.103009259263</v>
      </c>
      <c r="F101">
        <v>2.041595</v>
      </c>
    </row>
    <row r="102" spans="1:6" x14ac:dyDescent="0.2">
      <c r="A102" s="97">
        <v>43656.109837962962</v>
      </c>
      <c r="B102">
        <v>2.0364230000000001</v>
      </c>
      <c r="E102" s="97">
        <v>43656.109837962962</v>
      </c>
      <c r="F102">
        <v>2.0364230000000001</v>
      </c>
    </row>
    <row r="103" spans="1:6" x14ac:dyDescent="0.2">
      <c r="A103" s="97">
        <v>43656.116782407407</v>
      </c>
      <c r="B103">
        <v>2.0341849999999999</v>
      </c>
      <c r="E103" s="97">
        <v>43656.116782407407</v>
      </c>
      <c r="F103">
        <v>2.0341849999999999</v>
      </c>
    </row>
    <row r="104" spans="1:6" x14ac:dyDescent="0.2">
      <c r="A104" s="97">
        <v>43656.123726851853</v>
      </c>
      <c r="B104">
        <v>2.023987</v>
      </c>
      <c r="E104" s="97">
        <v>43656.123726851853</v>
      </c>
      <c r="F104">
        <v>2.023987</v>
      </c>
    </row>
    <row r="105" spans="1:6" x14ac:dyDescent="0.2">
      <c r="A105" s="97">
        <v>43656.130671296298</v>
      </c>
      <c r="B105">
        <v>2.023298</v>
      </c>
      <c r="E105" s="97">
        <v>43656.130671296298</v>
      </c>
      <c r="F105">
        <v>2.023298</v>
      </c>
    </row>
    <row r="106" spans="1:6" x14ac:dyDescent="0.2">
      <c r="A106" s="97">
        <v>43656.137719907405</v>
      </c>
      <c r="B106">
        <v>2.022138</v>
      </c>
      <c r="E106" s="97">
        <v>43656.137719907405</v>
      </c>
      <c r="F106">
        <v>2.022138</v>
      </c>
    </row>
    <row r="107" spans="1:6" x14ac:dyDescent="0.2">
      <c r="A107" s="97">
        <v>43656.14466435185</v>
      </c>
      <c r="B107">
        <v>2.0137740000000002</v>
      </c>
      <c r="E107" s="97">
        <v>43656.14466435185</v>
      </c>
      <c r="F107">
        <v>2.0137740000000002</v>
      </c>
    </row>
    <row r="108" spans="1:6" x14ac:dyDescent="0.2">
      <c r="A108" s="97">
        <v>43656.151608796295</v>
      </c>
      <c r="B108">
        <v>2.0174479999999999</v>
      </c>
      <c r="E108" s="97">
        <v>43656.151608796295</v>
      </c>
      <c r="F108">
        <v>2.0174479999999999</v>
      </c>
    </row>
    <row r="109" spans="1:6" x14ac:dyDescent="0.2">
      <c r="A109" s="97">
        <v>43656.158553240741</v>
      </c>
      <c r="B109">
        <v>2.000092</v>
      </c>
      <c r="E109" s="97">
        <v>43656.158553240741</v>
      </c>
      <c r="F109">
        <v>2.000092</v>
      </c>
    </row>
    <row r="110" spans="1:6" x14ac:dyDescent="0.2">
      <c r="A110" s="97">
        <v>43656.165497685186</v>
      </c>
      <c r="B110">
        <v>1.985744</v>
      </c>
      <c r="E110" s="97">
        <v>43656.165497685186</v>
      </c>
      <c r="F110">
        <v>1.985744</v>
      </c>
    </row>
    <row r="111" spans="1:6" x14ac:dyDescent="0.2">
      <c r="A111" s="97">
        <v>43656.172442129631</v>
      </c>
      <c r="B111">
        <v>1.9930060000000001</v>
      </c>
      <c r="E111" s="97">
        <v>43656.172442129631</v>
      </c>
      <c r="F111">
        <v>1.9930060000000001</v>
      </c>
    </row>
    <row r="112" spans="1:6" x14ac:dyDescent="0.2">
      <c r="A112" s="97">
        <v>43656.179386574076</v>
      </c>
      <c r="B112">
        <v>1.971511</v>
      </c>
      <c r="E112" s="97">
        <v>43656.179386574076</v>
      </c>
      <c r="F112">
        <v>1.971511</v>
      </c>
    </row>
    <row r="113" spans="1:6" x14ac:dyDescent="0.2">
      <c r="A113" s="97">
        <v>43656.186331018522</v>
      </c>
      <c r="B113">
        <v>1.977751</v>
      </c>
      <c r="E113" s="97">
        <v>43656.186331018522</v>
      </c>
      <c r="F113">
        <v>1.977751</v>
      </c>
    </row>
    <row r="114" spans="1:6" x14ac:dyDescent="0.2">
      <c r="A114" s="97">
        <v>43656.19327546296</v>
      </c>
      <c r="B114">
        <v>1.959829</v>
      </c>
      <c r="E114" s="97">
        <v>43656.19327546296</v>
      </c>
      <c r="F114">
        <v>1.959829</v>
      </c>
    </row>
    <row r="115" spans="1:6" x14ac:dyDescent="0.2">
      <c r="A115" s="97">
        <v>43656.200219907405</v>
      </c>
      <c r="B115">
        <v>1.9501230000000001</v>
      </c>
      <c r="E115" s="97">
        <v>43656.200219907405</v>
      </c>
      <c r="F115">
        <v>1.9501230000000001</v>
      </c>
    </row>
    <row r="116" spans="1:6" x14ac:dyDescent="0.2">
      <c r="A116" s="97">
        <v>43656.207152777781</v>
      </c>
      <c r="B116">
        <v>1.9612320000000001</v>
      </c>
      <c r="E116" s="97">
        <v>43656.207152777781</v>
      </c>
      <c r="F116">
        <v>1.9612320000000001</v>
      </c>
    </row>
    <row r="117" spans="1:6" x14ac:dyDescent="0.2">
      <c r="A117" s="97">
        <v>43656.214097222219</v>
      </c>
      <c r="B117">
        <v>1.941219</v>
      </c>
      <c r="E117" s="97">
        <v>43656.214097222219</v>
      </c>
      <c r="F117">
        <v>1.941219</v>
      </c>
    </row>
    <row r="118" spans="1:6" x14ac:dyDescent="0.2">
      <c r="A118" s="97">
        <v>43656.221041666664</v>
      </c>
      <c r="B118">
        <v>1.9516869999999999</v>
      </c>
      <c r="E118" s="97">
        <v>43656.221041666664</v>
      </c>
      <c r="F118">
        <v>1.9516869999999999</v>
      </c>
    </row>
    <row r="119" spans="1:6" x14ac:dyDescent="0.2">
      <c r="A119" s="97">
        <v>43656.227986111109</v>
      </c>
      <c r="B119">
        <v>1.9383840000000001</v>
      </c>
      <c r="E119" s="97">
        <v>43656.227986111109</v>
      </c>
      <c r="F119">
        <v>1.9383840000000001</v>
      </c>
    </row>
    <row r="120" spans="1:6" x14ac:dyDescent="0.2">
      <c r="A120" s="97">
        <v>43656.234930555554</v>
      </c>
      <c r="B120">
        <v>1.907321</v>
      </c>
      <c r="E120" s="97">
        <v>43656.234930555554</v>
      </c>
      <c r="F120">
        <v>1.907321</v>
      </c>
    </row>
    <row r="121" spans="1:6" x14ac:dyDescent="0.2">
      <c r="A121" s="97">
        <v>43656.241875</v>
      </c>
      <c r="B121">
        <v>1.918892</v>
      </c>
      <c r="E121" s="97">
        <v>43656.241875</v>
      </c>
      <c r="F121">
        <v>1.918892</v>
      </c>
    </row>
    <row r="122" spans="1:6" x14ac:dyDescent="0.2">
      <c r="A122" s="97">
        <v>43656.248819444445</v>
      </c>
      <c r="B122">
        <v>1.905384</v>
      </c>
      <c r="E122" s="97">
        <v>43656.248819444445</v>
      </c>
      <c r="F122">
        <v>1.905384</v>
      </c>
    </row>
    <row r="123" spans="1:6" x14ac:dyDescent="0.2">
      <c r="A123" s="97">
        <v>43656.25576388889</v>
      </c>
      <c r="B123">
        <v>1.9041159999999999</v>
      </c>
      <c r="E123" s="97">
        <v>43656.25576388889</v>
      </c>
      <c r="F123">
        <v>1.9041159999999999</v>
      </c>
    </row>
    <row r="124" spans="1:6" x14ac:dyDescent="0.2">
      <c r="A124" s="97">
        <v>43656.262708333335</v>
      </c>
      <c r="B124">
        <v>1.890817</v>
      </c>
      <c r="E124" s="97">
        <v>43656.262708333335</v>
      </c>
      <c r="F124">
        <v>1.890817</v>
      </c>
    </row>
    <row r="125" spans="1:6" x14ac:dyDescent="0.2">
      <c r="A125" s="97">
        <v>43656.269652777781</v>
      </c>
      <c r="B125">
        <v>1.8975340000000001</v>
      </c>
      <c r="E125" s="97">
        <v>43656.269652777781</v>
      </c>
      <c r="F125">
        <v>1.8975340000000001</v>
      </c>
    </row>
    <row r="126" spans="1:6" x14ac:dyDescent="0.2">
      <c r="A126" s="97">
        <v>43656.276597222219</v>
      </c>
      <c r="B126">
        <v>1.8969549999999999</v>
      </c>
      <c r="E126" s="97">
        <v>43656.276597222219</v>
      </c>
      <c r="F126">
        <v>1.8969549999999999</v>
      </c>
    </row>
    <row r="127" spans="1:6" x14ac:dyDescent="0.2">
      <c r="A127" s="97">
        <v>43656.283541666664</v>
      </c>
      <c r="B127">
        <v>1.871381</v>
      </c>
      <c r="E127" s="97">
        <v>43656.283541666664</v>
      </c>
      <c r="F127">
        <v>1.871381</v>
      </c>
    </row>
    <row r="128" spans="1:6" x14ac:dyDescent="0.2">
      <c r="A128" s="97">
        <v>43656.290486111109</v>
      </c>
      <c r="B128">
        <v>1.878395</v>
      </c>
      <c r="E128" s="97">
        <v>43656.290486111109</v>
      </c>
      <c r="F128">
        <v>1.878395</v>
      </c>
    </row>
    <row r="129" spans="1:6" x14ac:dyDescent="0.2">
      <c r="A129" s="97">
        <v>43656.297430555554</v>
      </c>
      <c r="B129">
        <v>1.8765689999999999</v>
      </c>
      <c r="E129" s="97">
        <v>43656.297430555554</v>
      </c>
      <c r="F129">
        <v>1.8765689999999999</v>
      </c>
    </row>
    <row r="130" spans="1:6" x14ac:dyDescent="0.2">
      <c r="A130" s="97">
        <v>43656.304259259261</v>
      </c>
      <c r="B130">
        <v>1.8772530000000001</v>
      </c>
      <c r="E130" s="97">
        <v>43656.304259259261</v>
      </c>
      <c r="F130">
        <v>1.8772530000000001</v>
      </c>
    </row>
    <row r="131" spans="1:6" x14ac:dyDescent="0.2">
      <c r="A131" s="97">
        <v>43656.311203703706</v>
      </c>
      <c r="B131">
        <v>1.8261350000000001</v>
      </c>
      <c r="E131" s="97">
        <v>43656.311203703706</v>
      </c>
      <c r="F131">
        <v>1.8261350000000001</v>
      </c>
    </row>
    <row r="132" spans="1:6" x14ac:dyDescent="0.2">
      <c r="A132" s="97">
        <v>43656.318148148152</v>
      </c>
      <c r="B132">
        <v>1.8839920000000001</v>
      </c>
      <c r="E132" s="97">
        <v>43656.318148148152</v>
      </c>
      <c r="F132">
        <v>1.8839920000000001</v>
      </c>
    </row>
    <row r="133" spans="1:6" x14ac:dyDescent="0.2">
      <c r="A133" s="97">
        <v>43656.325092592589</v>
      </c>
      <c r="B133">
        <v>1.876911</v>
      </c>
      <c r="E133" s="97">
        <v>43656.325092592589</v>
      </c>
      <c r="F133">
        <v>1.876911</v>
      </c>
    </row>
    <row r="134" spans="1:6" x14ac:dyDescent="0.2">
      <c r="A134" s="97">
        <v>43656.332037037035</v>
      </c>
      <c r="B134">
        <v>1.872949</v>
      </c>
      <c r="E134" s="97">
        <v>43656.332037037035</v>
      </c>
      <c r="F134">
        <v>1.872949</v>
      </c>
    </row>
    <row r="135" spans="1:6" x14ac:dyDescent="0.2">
      <c r="A135" s="97">
        <v>43656.33898148148</v>
      </c>
      <c r="B135">
        <v>1.8237890000000001</v>
      </c>
      <c r="E135" s="97">
        <v>43656.33898148148</v>
      </c>
      <c r="F135">
        <v>1.8237890000000001</v>
      </c>
    </row>
    <row r="136" spans="1:6" x14ac:dyDescent="0.2">
      <c r="A136" s="97">
        <v>43656.346030092594</v>
      </c>
      <c r="B136">
        <v>1.8400019999999999</v>
      </c>
      <c r="E136" s="97">
        <v>43656.346030092594</v>
      </c>
      <c r="F136">
        <v>1.8400019999999999</v>
      </c>
    </row>
    <row r="137" spans="1:6" x14ac:dyDescent="0.2">
      <c r="A137" s="97">
        <v>43656.35297453704</v>
      </c>
      <c r="B137">
        <v>1.848368</v>
      </c>
      <c r="E137" s="97">
        <v>43656.35297453704</v>
      </c>
      <c r="F137">
        <v>1.848368</v>
      </c>
    </row>
    <row r="138" spans="1:6" x14ac:dyDescent="0.2">
      <c r="A138" s="97">
        <v>43656.359918981485</v>
      </c>
      <c r="B138">
        <v>1.851634</v>
      </c>
      <c r="E138" s="97">
        <v>43656.359918981485</v>
      </c>
      <c r="F138">
        <v>1.851634</v>
      </c>
    </row>
    <row r="139" spans="1:6" x14ac:dyDescent="0.2">
      <c r="A139" s="97">
        <v>43656.366863425923</v>
      </c>
      <c r="B139">
        <v>1.846762</v>
      </c>
      <c r="E139" s="97">
        <v>43656.366863425923</v>
      </c>
      <c r="F139">
        <v>1.846762</v>
      </c>
    </row>
    <row r="140" spans="1:6" x14ac:dyDescent="0.2">
      <c r="A140" s="97">
        <v>43656.373807870368</v>
      </c>
      <c r="B140">
        <v>1.8280700000000001</v>
      </c>
      <c r="E140" s="97">
        <v>43656.373807870368</v>
      </c>
      <c r="F140">
        <v>1.8280700000000001</v>
      </c>
    </row>
    <row r="141" spans="1:6" x14ac:dyDescent="0.2">
      <c r="A141" s="97">
        <v>43656.380752314813</v>
      </c>
      <c r="B141">
        <v>1.814111</v>
      </c>
      <c r="E141" s="97">
        <v>43656.380752314813</v>
      </c>
      <c r="F141">
        <v>1.814111</v>
      </c>
    </row>
    <row r="142" spans="1:6" x14ac:dyDescent="0.2">
      <c r="A142" s="97">
        <v>43656.387696759259</v>
      </c>
      <c r="B142">
        <v>1.8361909999999999</v>
      </c>
      <c r="E142" s="97">
        <v>43656.387696759259</v>
      </c>
      <c r="F142">
        <v>1.8361909999999999</v>
      </c>
    </row>
    <row r="143" spans="1:6" x14ac:dyDescent="0.2">
      <c r="A143" s="97">
        <v>43656.394641203704</v>
      </c>
      <c r="B143">
        <v>1.826595</v>
      </c>
      <c r="E143" s="97">
        <v>43656.394641203704</v>
      </c>
      <c r="F143">
        <v>1.826595</v>
      </c>
    </row>
    <row r="144" spans="1:6" x14ac:dyDescent="0.2">
      <c r="A144" s="97">
        <v>43656.401469907411</v>
      </c>
      <c r="B144">
        <v>1.8126899999999999</v>
      </c>
      <c r="E144" s="97">
        <v>43656.401469907411</v>
      </c>
      <c r="F144">
        <v>1.8126899999999999</v>
      </c>
    </row>
    <row r="145" spans="1:6" x14ac:dyDescent="0.2">
      <c r="A145" s="97">
        <v>43656.408414351848</v>
      </c>
      <c r="B145">
        <v>1.8038749999999999</v>
      </c>
      <c r="E145" s="97">
        <v>43656.408414351848</v>
      </c>
      <c r="F145">
        <v>1.8038749999999999</v>
      </c>
    </row>
    <row r="146" spans="1:6" x14ac:dyDescent="0.2">
      <c r="A146" s="97">
        <v>43656.415462962963</v>
      </c>
      <c r="B146">
        <v>1.8266500000000001</v>
      </c>
      <c r="E146" s="97">
        <v>43656.415462962963</v>
      </c>
      <c r="F146">
        <v>1.8266500000000001</v>
      </c>
    </row>
    <row r="147" spans="1:6" x14ac:dyDescent="0.2">
      <c r="A147" s="97">
        <v>43656.422453703701</v>
      </c>
      <c r="B147">
        <v>1.770213</v>
      </c>
      <c r="E147" s="97">
        <v>43656.422453703701</v>
      </c>
      <c r="F147">
        <v>1.770213</v>
      </c>
    </row>
    <row r="148" spans="1:6" x14ac:dyDescent="0.2">
      <c r="A148" s="97">
        <v>43656.429398148146</v>
      </c>
      <c r="B148">
        <v>1.81457</v>
      </c>
      <c r="E148" s="97">
        <v>43656.429398148146</v>
      </c>
      <c r="F148">
        <v>1.81457</v>
      </c>
    </row>
    <row r="149" spans="1:6" x14ac:dyDescent="0.2">
      <c r="A149" s="97">
        <v>43656.436342592591</v>
      </c>
      <c r="B149">
        <v>1.806192</v>
      </c>
      <c r="E149" s="97">
        <v>43656.436342592591</v>
      </c>
      <c r="F149">
        <v>1.806192</v>
      </c>
    </row>
    <row r="150" spans="1:6" x14ac:dyDescent="0.2">
      <c r="A150" s="97">
        <v>43656.443287037036</v>
      </c>
      <c r="B150">
        <v>1.7968200000000001</v>
      </c>
      <c r="E150" s="97">
        <v>43656.443287037036</v>
      </c>
      <c r="F150">
        <v>1.7968200000000001</v>
      </c>
    </row>
    <row r="151" spans="1:6" x14ac:dyDescent="0.2">
      <c r="A151" s="97">
        <v>43656.450231481482</v>
      </c>
      <c r="B151">
        <v>1.817415</v>
      </c>
      <c r="E151" s="97">
        <v>43656.450231481482</v>
      </c>
      <c r="F151">
        <v>1.817415</v>
      </c>
    </row>
    <row r="152" spans="1:6" x14ac:dyDescent="0.2">
      <c r="A152" s="97">
        <v>43656.457175925927</v>
      </c>
      <c r="B152">
        <v>1.813734</v>
      </c>
      <c r="E152" s="97">
        <v>43656.457175925927</v>
      </c>
      <c r="F152">
        <v>1.813734</v>
      </c>
    </row>
    <row r="153" spans="1:6" x14ac:dyDescent="0.2">
      <c r="A153" s="97">
        <v>43656.464120370372</v>
      </c>
      <c r="B153">
        <v>1.7954589999999999</v>
      </c>
      <c r="E153" s="97">
        <v>43656.464120370372</v>
      </c>
      <c r="F153">
        <v>1.7954589999999999</v>
      </c>
    </row>
    <row r="154" spans="1:6" x14ac:dyDescent="0.2">
      <c r="A154" s="97">
        <v>43656.471064814818</v>
      </c>
      <c r="B154">
        <v>1.823337</v>
      </c>
      <c r="E154" s="97">
        <v>43656.471064814818</v>
      </c>
      <c r="F154">
        <v>1.823337</v>
      </c>
    </row>
    <row r="155" spans="1:6" x14ac:dyDescent="0.2">
      <c r="A155" s="97">
        <v>43656.478009259263</v>
      </c>
      <c r="B155">
        <v>1.799412</v>
      </c>
      <c r="E155" s="97">
        <v>43656.478009259263</v>
      </c>
      <c r="F155">
        <v>1.799412</v>
      </c>
    </row>
    <row r="156" spans="1:6" x14ac:dyDescent="0.2">
      <c r="A156" s="97">
        <v>43656.484953703701</v>
      </c>
      <c r="B156">
        <v>1.815132</v>
      </c>
      <c r="E156" s="97">
        <v>43656.484953703701</v>
      </c>
      <c r="F156">
        <v>1.815132</v>
      </c>
    </row>
    <row r="157" spans="1:6" x14ac:dyDescent="0.2">
      <c r="A157" s="97">
        <v>43656.491898148146</v>
      </c>
      <c r="B157">
        <v>1.798843</v>
      </c>
      <c r="E157" s="97">
        <v>43656.491898148146</v>
      </c>
      <c r="F157">
        <v>1.798843</v>
      </c>
    </row>
    <row r="158" spans="1:6" x14ac:dyDescent="0.2">
      <c r="A158" s="97">
        <v>43656.498842592591</v>
      </c>
      <c r="B158">
        <v>1.789763</v>
      </c>
      <c r="E158" s="97">
        <v>43656.498842592591</v>
      </c>
      <c r="F158">
        <v>1.789763</v>
      </c>
    </row>
    <row r="159" spans="1:6" x14ac:dyDescent="0.2">
      <c r="A159" s="97">
        <v>43656.505671296298</v>
      </c>
      <c r="B159">
        <v>1.785263</v>
      </c>
      <c r="E159" s="97">
        <v>43656.505671296298</v>
      </c>
      <c r="F159">
        <v>1.785263</v>
      </c>
    </row>
    <row r="160" spans="1:6" x14ac:dyDescent="0.2">
      <c r="A160" s="97">
        <v>43656.512615740743</v>
      </c>
      <c r="B160">
        <v>1.794427</v>
      </c>
      <c r="E160" s="97">
        <v>43656.512615740743</v>
      </c>
      <c r="F160">
        <v>1.794427</v>
      </c>
    </row>
    <row r="161" spans="1:6" x14ac:dyDescent="0.2">
      <c r="A161" s="97">
        <v>43656.519560185188</v>
      </c>
      <c r="B161">
        <v>1.7842199999999999</v>
      </c>
      <c r="E161" s="97">
        <v>43656.519560185188</v>
      </c>
      <c r="F161">
        <v>1.7842199999999999</v>
      </c>
    </row>
    <row r="162" spans="1:6" x14ac:dyDescent="0.2">
      <c r="A162" s="97">
        <v>43656.526504629626</v>
      </c>
      <c r="B162">
        <v>1.7742899999999999</v>
      </c>
      <c r="E162" s="97">
        <v>43656.526504629626</v>
      </c>
      <c r="F162">
        <v>1.7742899999999999</v>
      </c>
    </row>
    <row r="163" spans="1:6" x14ac:dyDescent="0.2">
      <c r="A163" s="97">
        <v>43656.533449074072</v>
      </c>
      <c r="B163">
        <v>1.793399</v>
      </c>
      <c r="E163" s="97">
        <v>43656.533449074072</v>
      </c>
      <c r="F163">
        <v>1.793399</v>
      </c>
    </row>
    <row r="164" spans="1:6" x14ac:dyDescent="0.2">
      <c r="A164" s="97">
        <v>43656.540393518517</v>
      </c>
      <c r="B164">
        <v>1.7857620000000001</v>
      </c>
      <c r="E164" s="97">
        <v>43656.540393518517</v>
      </c>
      <c r="F164">
        <v>1.7857620000000001</v>
      </c>
    </row>
    <row r="165" spans="1:6" x14ac:dyDescent="0.2">
      <c r="A165" s="97">
        <v>43656.547337962962</v>
      </c>
      <c r="B165">
        <v>1.772883</v>
      </c>
      <c r="E165" s="97">
        <v>43656.547337962962</v>
      </c>
      <c r="F165">
        <v>1.772883</v>
      </c>
    </row>
    <row r="166" spans="1:6" x14ac:dyDescent="0.2">
      <c r="A166" s="97">
        <v>43656.554282407407</v>
      </c>
      <c r="B166">
        <v>1.789336</v>
      </c>
      <c r="E166" s="97">
        <v>43656.554282407407</v>
      </c>
      <c r="F166">
        <v>1.789336</v>
      </c>
    </row>
    <row r="167" spans="1:6" x14ac:dyDescent="0.2">
      <c r="A167" s="97">
        <v>43656.561331018522</v>
      </c>
      <c r="B167">
        <v>1.7804450000000001</v>
      </c>
      <c r="E167" s="97">
        <v>43656.561331018522</v>
      </c>
      <c r="F167">
        <v>1.7804450000000001</v>
      </c>
    </row>
    <row r="168" spans="1:6" x14ac:dyDescent="0.2">
      <c r="A168" s="97">
        <v>43656.56827546296</v>
      </c>
      <c r="B168">
        <v>1.7784850000000001</v>
      </c>
      <c r="E168" s="97">
        <v>43656.56827546296</v>
      </c>
      <c r="F168">
        <v>1.7784850000000001</v>
      </c>
    </row>
    <row r="169" spans="1:6" x14ac:dyDescent="0.2">
      <c r="A169" s="97">
        <v>43656.575219907405</v>
      </c>
      <c r="B169">
        <v>1.786006</v>
      </c>
      <c r="E169" s="97">
        <v>43656.575219907405</v>
      </c>
      <c r="F169">
        <v>1.786006</v>
      </c>
    </row>
    <row r="170" spans="1:6" x14ac:dyDescent="0.2">
      <c r="A170" s="97">
        <v>43656.58216435185</v>
      </c>
      <c r="B170">
        <v>1.7716590000000001</v>
      </c>
      <c r="E170" s="97">
        <v>43656.58216435185</v>
      </c>
      <c r="F170">
        <v>1.7716590000000001</v>
      </c>
    </row>
    <row r="171" spans="1:6" x14ac:dyDescent="0.2">
      <c r="A171" s="97">
        <v>43656.589108796295</v>
      </c>
      <c r="B171">
        <v>1.7781899999999999</v>
      </c>
      <c r="E171" s="97">
        <v>43656.589108796295</v>
      </c>
      <c r="F171">
        <v>1.7781899999999999</v>
      </c>
    </row>
    <row r="172" spans="1:6" x14ac:dyDescent="0.2">
      <c r="A172" s="97">
        <v>43656.595937500002</v>
      </c>
      <c r="B172">
        <v>1.78939</v>
      </c>
      <c r="E172" s="97">
        <v>43656.595937500002</v>
      </c>
      <c r="F172">
        <v>1.78939</v>
      </c>
    </row>
    <row r="173" spans="1:6" x14ac:dyDescent="0.2">
      <c r="A173" s="97">
        <v>43656.602881944447</v>
      </c>
      <c r="B173">
        <v>1.783183</v>
      </c>
      <c r="E173" s="97">
        <v>43656.602881944447</v>
      </c>
      <c r="F173">
        <v>1.783183</v>
      </c>
    </row>
    <row r="174" spans="1:6" x14ac:dyDescent="0.2">
      <c r="A174" s="97">
        <v>43656.609826388885</v>
      </c>
      <c r="B174">
        <v>1.7733270000000001</v>
      </c>
      <c r="E174" s="97">
        <v>43656.609826388885</v>
      </c>
      <c r="F174">
        <v>1.7733270000000001</v>
      </c>
    </row>
    <row r="175" spans="1:6" x14ac:dyDescent="0.2">
      <c r="A175" s="97">
        <v>43656.616770833331</v>
      </c>
      <c r="B175">
        <v>1.7945260000000001</v>
      </c>
      <c r="E175" s="97">
        <v>43656.616770833331</v>
      </c>
      <c r="F175">
        <v>1.7945260000000001</v>
      </c>
    </row>
    <row r="176" spans="1:6" x14ac:dyDescent="0.2">
      <c r="A176" s="97">
        <v>43656.623715277776</v>
      </c>
      <c r="B176">
        <v>1.804897</v>
      </c>
      <c r="E176" s="97">
        <v>43656.623715277776</v>
      </c>
      <c r="F176">
        <v>1.804897</v>
      </c>
    </row>
    <row r="177" spans="1:6" x14ac:dyDescent="0.2">
      <c r="A177" s="97">
        <v>43656.63076388889</v>
      </c>
      <c r="B177">
        <v>1.824171</v>
      </c>
      <c r="E177" s="97">
        <v>43656.63076388889</v>
      </c>
      <c r="F177">
        <v>1.824171</v>
      </c>
    </row>
    <row r="178" spans="1:6" x14ac:dyDescent="0.2">
      <c r="A178" s="97">
        <v>43656.637708333335</v>
      </c>
      <c r="B178">
        <v>1.8477460000000001</v>
      </c>
      <c r="E178" s="97">
        <v>43656.637708333335</v>
      </c>
      <c r="F178">
        <v>1.8477460000000001</v>
      </c>
    </row>
    <row r="179" spans="1:6" x14ac:dyDescent="0.2">
      <c r="A179" s="97">
        <v>43656.644652777781</v>
      </c>
      <c r="B179">
        <v>1.841445</v>
      </c>
      <c r="E179" s="97">
        <v>43656.644652777781</v>
      </c>
      <c r="F179">
        <v>1.841445</v>
      </c>
    </row>
    <row r="180" spans="1:6" x14ac:dyDescent="0.2">
      <c r="A180" s="97">
        <v>43656.651597222219</v>
      </c>
      <c r="B180">
        <v>1.862725</v>
      </c>
      <c r="E180" s="97">
        <v>43656.651597222219</v>
      </c>
      <c r="F180">
        <v>1.862725</v>
      </c>
    </row>
    <row r="181" spans="1:6" x14ac:dyDescent="0.2">
      <c r="A181" s="97">
        <v>43656.658541666664</v>
      </c>
      <c r="B181">
        <v>1.87147</v>
      </c>
      <c r="E181" s="97">
        <v>43656.658541666664</v>
      </c>
      <c r="F181">
        <v>1.87147</v>
      </c>
    </row>
    <row r="182" spans="1:6" x14ac:dyDescent="0.2">
      <c r="A182" s="97">
        <v>43656.665486111109</v>
      </c>
      <c r="B182">
        <v>1.8743540000000001</v>
      </c>
      <c r="E182" s="97">
        <v>43656.665486111109</v>
      </c>
      <c r="F182">
        <v>1.8743540000000001</v>
      </c>
    </row>
    <row r="183" spans="1:6" x14ac:dyDescent="0.2">
      <c r="A183" s="97">
        <v>43656.672430555554</v>
      </c>
      <c r="B183">
        <v>1.8731089999999999</v>
      </c>
      <c r="E183" s="97">
        <v>43656.672430555554</v>
      </c>
      <c r="F183">
        <v>1.8731089999999999</v>
      </c>
    </row>
    <row r="184" spans="1:6" x14ac:dyDescent="0.2">
      <c r="A184" s="97">
        <v>43656.679375</v>
      </c>
      <c r="B184">
        <v>1.8958299999999999</v>
      </c>
      <c r="E184" s="97">
        <v>43656.679375</v>
      </c>
      <c r="F184">
        <v>1.8958299999999999</v>
      </c>
    </row>
    <row r="185" spans="1:6" x14ac:dyDescent="0.2">
      <c r="A185" s="97">
        <v>43656.686319444445</v>
      </c>
      <c r="B185">
        <v>1.928555</v>
      </c>
      <c r="E185" s="97">
        <v>43656.686319444445</v>
      </c>
      <c r="F185">
        <v>1.928555</v>
      </c>
    </row>
    <row r="186" spans="1:6" x14ac:dyDescent="0.2">
      <c r="A186" s="97">
        <v>43656.693148148152</v>
      </c>
      <c r="B186">
        <v>1.922021</v>
      </c>
      <c r="E186" s="97">
        <v>43656.693148148152</v>
      </c>
      <c r="F186">
        <v>1.922021</v>
      </c>
    </row>
    <row r="187" spans="1:6" x14ac:dyDescent="0.2">
      <c r="A187" s="97">
        <v>43656.700196759259</v>
      </c>
      <c r="B187">
        <v>1.919824</v>
      </c>
      <c r="E187" s="97">
        <v>43656.700196759259</v>
      </c>
      <c r="F187">
        <v>1.919824</v>
      </c>
    </row>
    <row r="188" spans="1:6" x14ac:dyDescent="0.2">
      <c r="A188" s="97">
        <v>43656.707141203704</v>
      </c>
      <c r="B188">
        <v>1.959927</v>
      </c>
      <c r="E188" s="97">
        <v>43656.707141203704</v>
      </c>
      <c r="F188">
        <v>1.959927</v>
      </c>
    </row>
    <row r="189" spans="1:6" x14ac:dyDescent="0.2">
      <c r="A189" s="97">
        <v>43656.722824074073</v>
      </c>
      <c r="B189">
        <v>1.991104</v>
      </c>
      <c r="E189" s="97">
        <v>43656.722824074073</v>
      </c>
      <c r="F189">
        <v>1.991104</v>
      </c>
    </row>
    <row r="190" spans="1:6" x14ac:dyDescent="0.2">
      <c r="A190" s="97">
        <v>43656.729768518519</v>
      </c>
      <c r="B190">
        <v>2.0284759999999999</v>
      </c>
      <c r="E190" s="97">
        <v>43656.729768518519</v>
      </c>
      <c r="F190">
        <v>2.0284759999999999</v>
      </c>
    </row>
    <row r="191" spans="1:6" x14ac:dyDescent="0.2">
      <c r="A191" s="97">
        <v>43656.736712962964</v>
      </c>
      <c r="B191">
        <v>2.0323229999999999</v>
      </c>
      <c r="E191" s="97">
        <v>43656.736712962964</v>
      </c>
      <c r="F191">
        <v>2.0323229999999999</v>
      </c>
    </row>
    <row r="192" spans="1:6" x14ac:dyDescent="0.2">
      <c r="A192" s="97">
        <v>43656.743657407409</v>
      </c>
      <c r="B192">
        <v>2.0360149999999999</v>
      </c>
      <c r="E192" s="97">
        <v>43656.743657407409</v>
      </c>
      <c r="F192">
        <v>2.0360149999999999</v>
      </c>
    </row>
    <row r="193" spans="1:6" x14ac:dyDescent="0.2">
      <c r="A193" s="97">
        <v>43656.750601851854</v>
      </c>
      <c r="B193">
        <v>2.0711930000000001</v>
      </c>
      <c r="E193" s="97">
        <v>43656.750601851854</v>
      </c>
      <c r="F193">
        <v>2.0711930000000001</v>
      </c>
    </row>
    <row r="194" spans="1:6" x14ac:dyDescent="0.2">
      <c r="A194" s="97">
        <v>43656.7575462963</v>
      </c>
      <c r="B194">
        <v>2.0491139999999999</v>
      </c>
      <c r="E194" s="97">
        <v>43656.7575462963</v>
      </c>
      <c r="F194">
        <v>2.0491139999999999</v>
      </c>
    </row>
    <row r="195" spans="1:6" x14ac:dyDescent="0.2">
      <c r="A195" s="97">
        <v>43656.764490740738</v>
      </c>
      <c r="B195">
        <v>2.06209</v>
      </c>
      <c r="E195" s="97">
        <v>43656.764490740738</v>
      </c>
      <c r="F195">
        <v>2.06209</v>
      </c>
    </row>
    <row r="196" spans="1:6" x14ac:dyDescent="0.2">
      <c r="A196" s="97">
        <v>43656.771319444444</v>
      </c>
      <c r="B196">
        <v>2.055018</v>
      </c>
      <c r="E196" s="97">
        <v>43656.771319444444</v>
      </c>
      <c r="F196">
        <v>2.055018</v>
      </c>
    </row>
    <row r="197" spans="1:6" x14ac:dyDescent="0.2">
      <c r="A197" s="97">
        <v>43656.778263888889</v>
      </c>
      <c r="B197">
        <v>2.0256620000000001</v>
      </c>
      <c r="E197" s="97">
        <v>43656.778263888889</v>
      </c>
      <c r="F197">
        <v>2.0256620000000001</v>
      </c>
    </row>
    <row r="198" spans="1:6" x14ac:dyDescent="0.2">
      <c r="A198" s="97">
        <v>43656.785208333335</v>
      </c>
      <c r="B198">
        <v>2.058786</v>
      </c>
      <c r="E198" s="97">
        <v>43656.785208333335</v>
      </c>
      <c r="F198">
        <v>2.058786</v>
      </c>
    </row>
    <row r="199" spans="1:6" x14ac:dyDescent="0.2">
      <c r="A199" s="97">
        <v>43656.792256944442</v>
      </c>
      <c r="B199">
        <v>2.0587230000000001</v>
      </c>
      <c r="E199" s="97">
        <v>43656.792256944442</v>
      </c>
      <c r="F199">
        <v>2.0587230000000001</v>
      </c>
    </row>
    <row r="200" spans="1:6" x14ac:dyDescent="0.2">
      <c r="A200" s="97">
        <v>43656.799201388887</v>
      </c>
      <c r="B200">
        <v>2.0685699999999998</v>
      </c>
      <c r="E200" s="97">
        <v>43656.799201388887</v>
      </c>
      <c r="F200">
        <v>2.0685699999999998</v>
      </c>
    </row>
    <row r="201" spans="1:6" x14ac:dyDescent="0.2">
      <c r="A201" s="97">
        <v>43656.806145833332</v>
      </c>
      <c r="B201">
        <v>2.0579049999999999</v>
      </c>
      <c r="E201" s="97">
        <v>43656.806145833332</v>
      </c>
      <c r="F201">
        <v>2.0579049999999999</v>
      </c>
    </row>
    <row r="202" spans="1:6" x14ac:dyDescent="0.2">
      <c r="A202" s="97">
        <v>43656.813090277778</v>
      </c>
      <c r="B202">
        <v>2.064794</v>
      </c>
      <c r="E202" s="97">
        <v>43656.813090277778</v>
      </c>
      <c r="F202">
        <v>2.064794</v>
      </c>
    </row>
    <row r="203" spans="1:6" x14ac:dyDescent="0.2">
      <c r="A203" s="97">
        <v>43656.820034722223</v>
      </c>
      <c r="B203">
        <v>2.06189</v>
      </c>
      <c r="E203" s="97">
        <v>43656.820034722223</v>
      </c>
      <c r="F203">
        <v>2.06189</v>
      </c>
    </row>
    <row r="204" spans="1:6" x14ac:dyDescent="0.2">
      <c r="A204" s="97">
        <v>43656.826979166668</v>
      </c>
      <c r="B204">
        <v>2.0904609999999999</v>
      </c>
      <c r="E204" s="97">
        <v>43656.826979166668</v>
      </c>
      <c r="F204">
        <v>2.0904609999999999</v>
      </c>
    </row>
    <row r="205" spans="1:6" x14ac:dyDescent="0.2">
      <c r="A205" s="97">
        <v>43656.833923611113</v>
      </c>
      <c r="B205">
        <v>2.1025230000000001</v>
      </c>
      <c r="E205" s="97">
        <v>43656.833923611113</v>
      </c>
      <c r="F205">
        <v>2.1025230000000001</v>
      </c>
    </row>
    <row r="206" spans="1:6" x14ac:dyDescent="0.2">
      <c r="A206" s="97">
        <v>43656.840868055559</v>
      </c>
      <c r="B206">
        <v>2.0795080000000001</v>
      </c>
      <c r="E206" s="97">
        <v>43656.840868055559</v>
      </c>
      <c r="F206">
        <v>2.0795080000000001</v>
      </c>
    </row>
    <row r="207" spans="1:6" x14ac:dyDescent="0.2">
      <c r="A207" s="97">
        <v>43656.847812499997</v>
      </c>
      <c r="B207">
        <v>2.0910839999999999</v>
      </c>
      <c r="E207" s="97">
        <v>43656.847812499997</v>
      </c>
      <c r="F207">
        <v>2.0910839999999999</v>
      </c>
    </row>
    <row r="208" spans="1:6" x14ac:dyDescent="0.2">
      <c r="A208" s="97">
        <v>43656.854756944442</v>
      </c>
      <c r="B208">
        <v>2.1138569999999999</v>
      </c>
      <c r="E208" s="97">
        <v>43656.854756944442</v>
      </c>
      <c r="F208">
        <v>2.1138569999999999</v>
      </c>
    </row>
    <row r="209" spans="1:6" x14ac:dyDescent="0.2">
      <c r="A209" s="97">
        <v>43656.861701388887</v>
      </c>
      <c r="B209">
        <v>2.1165729999999998</v>
      </c>
      <c r="E209" s="97">
        <v>43656.861701388887</v>
      </c>
      <c r="F209">
        <v>2.1165729999999998</v>
      </c>
    </row>
    <row r="210" spans="1:6" x14ac:dyDescent="0.2">
      <c r="A210" s="97">
        <v>43656.868530092594</v>
      </c>
      <c r="B210">
        <v>2.1062460000000001</v>
      </c>
      <c r="E210" s="97">
        <v>43656.868530092594</v>
      </c>
      <c r="F210">
        <v>2.1062460000000001</v>
      </c>
    </row>
    <row r="211" spans="1:6" x14ac:dyDescent="0.2">
      <c r="A211" s="97">
        <v>43656.875474537039</v>
      </c>
      <c r="B211">
        <v>2.094624</v>
      </c>
      <c r="E211" s="97">
        <v>43656.875474537039</v>
      </c>
      <c r="F211">
        <v>2.094624</v>
      </c>
    </row>
    <row r="212" spans="1:6" x14ac:dyDescent="0.2">
      <c r="A212" s="97">
        <v>43656.882418981484</v>
      </c>
      <c r="B212">
        <v>2.1136170000000001</v>
      </c>
      <c r="E212" s="97">
        <v>43656.882418981484</v>
      </c>
      <c r="F212">
        <v>2.1136170000000001</v>
      </c>
    </row>
    <row r="213" spans="1:6" x14ac:dyDescent="0.2">
      <c r="A213" s="97">
        <v>43656.889363425929</v>
      </c>
      <c r="B213">
        <v>2.1201210000000001</v>
      </c>
      <c r="E213" s="97">
        <v>43656.889363425929</v>
      </c>
      <c r="F213">
        <v>2.1201210000000001</v>
      </c>
    </row>
    <row r="214" spans="1:6" x14ac:dyDescent="0.2">
      <c r="A214" s="97">
        <v>43656.896307870367</v>
      </c>
      <c r="B214">
        <v>2.124047</v>
      </c>
      <c r="E214" s="97">
        <v>43656.896307870367</v>
      </c>
      <c r="F214">
        <v>2.124047</v>
      </c>
    </row>
    <row r="215" spans="1:6" x14ac:dyDescent="0.2">
      <c r="A215" s="97">
        <v>43656.903252314813</v>
      </c>
      <c r="B215">
        <v>2.1326999999999998</v>
      </c>
      <c r="E215" s="97">
        <v>43656.903252314813</v>
      </c>
      <c r="F215">
        <v>2.1326999999999998</v>
      </c>
    </row>
    <row r="216" spans="1:6" x14ac:dyDescent="0.2">
      <c r="A216" s="97">
        <v>43656.910196759258</v>
      </c>
      <c r="B216">
        <v>2.1159840000000001</v>
      </c>
      <c r="E216" s="97">
        <v>43656.910196759258</v>
      </c>
      <c r="F216">
        <v>2.1159840000000001</v>
      </c>
    </row>
    <row r="217" spans="1:6" x14ac:dyDescent="0.2">
      <c r="A217" s="97">
        <v>43656.917141203703</v>
      </c>
      <c r="B217">
        <v>2.1419809999999999</v>
      </c>
      <c r="E217" s="97">
        <v>43656.917141203703</v>
      </c>
      <c r="F217">
        <v>2.1419809999999999</v>
      </c>
    </row>
    <row r="218" spans="1:6" x14ac:dyDescent="0.2">
      <c r="A218" s="97">
        <v>43656.924085648148</v>
      </c>
      <c r="B218">
        <v>2.1463220000000001</v>
      </c>
      <c r="E218" s="97">
        <v>43656.924085648148</v>
      </c>
      <c r="F218">
        <v>2.1463220000000001</v>
      </c>
    </row>
    <row r="219" spans="1:6" x14ac:dyDescent="0.2">
      <c r="A219" s="97">
        <v>43656.931134259263</v>
      </c>
      <c r="B219">
        <v>2.1309040000000001</v>
      </c>
      <c r="E219" s="97">
        <v>43656.931134259263</v>
      </c>
      <c r="F219">
        <v>2.1309040000000001</v>
      </c>
    </row>
    <row r="220" spans="1:6" x14ac:dyDescent="0.2">
      <c r="A220" s="97">
        <v>43656.938078703701</v>
      </c>
      <c r="B220">
        <v>2.1381619999999999</v>
      </c>
      <c r="E220" s="97">
        <v>43656.938078703701</v>
      </c>
      <c r="F220">
        <v>2.1381619999999999</v>
      </c>
    </row>
    <row r="221" spans="1:6" x14ac:dyDescent="0.2">
      <c r="A221" s="97">
        <v>43656.945023148146</v>
      </c>
      <c r="B221">
        <v>2.147195</v>
      </c>
      <c r="E221" s="97">
        <v>43656.945023148146</v>
      </c>
      <c r="F221">
        <v>2.147195</v>
      </c>
    </row>
    <row r="222" spans="1:6" x14ac:dyDescent="0.2">
      <c r="A222" s="97">
        <v>43656.951967592591</v>
      </c>
      <c r="B222">
        <v>2.137508</v>
      </c>
      <c r="E222" s="97">
        <v>43656.951967592591</v>
      </c>
      <c r="F222">
        <v>2.137508</v>
      </c>
    </row>
    <row r="223" spans="1:6" x14ac:dyDescent="0.2">
      <c r="A223" s="97">
        <v>43656.958912037036</v>
      </c>
      <c r="B223">
        <v>2.1372659999999999</v>
      </c>
      <c r="E223" s="97">
        <v>43656.958912037036</v>
      </c>
      <c r="F223">
        <v>2.1372659999999999</v>
      </c>
    </row>
    <row r="224" spans="1:6" x14ac:dyDescent="0.2">
      <c r="A224" s="97">
        <v>43656.965740740743</v>
      </c>
      <c r="B224">
        <v>2.1335250000000001</v>
      </c>
      <c r="E224" s="97">
        <v>43656.965740740743</v>
      </c>
      <c r="F224">
        <v>2.1335250000000001</v>
      </c>
    </row>
    <row r="225" spans="1:6" x14ac:dyDescent="0.2">
      <c r="A225" s="97">
        <v>43656.972685185188</v>
      </c>
      <c r="B225">
        <v>2.1438139999999999</v>
      </c>
      <c r="E225" s="97">
        <v>43656.972685185188</v>
      </c>
      <c r="F225">
        <v>2.1438139999999999</v>
      </c>
    </row>
    <row r="226" spans="1:6" x14ac:dyDescent="0.2">
      <c r="A226" s="97">
        <v>43656.979629629626</v>
      </c>
      <c r="B226">
        <v>2.1378659999999998</v>
      </c>
      <c r="E226" s="97">
        <v>43656.979629629626</v>
      </c>
      <c r="F226">
        <v>2.1378659999999998</v>
      </c>
    </row>
    <row r="227" spans="1:6" x14ac:dyDescent="0.2">
      <c r="A227" s="97">
        <v>43656.986574074072</v>
      </c>
      <c r="B227">
        <v>2.1459060000000001</v>
      </c>
      <c r="E227" s="97">
        <v>43656.986574074072</v>
      </c>
      <c r="F227">
        <v>2.1459060000000001</v>
      </c>
    </row>
    <row r="228" spans="1:6" x14ac:dyDescent="0.2">
      <c r="A228" s="97">
        <v>43656.993518518517</v>
      </c>
      <c r="B228">
        <v>2.158566</v>
      </c>
      <c r="E228" s="97">
        <v>43656.993518518517</v>
      </c>
      <c r="F228">
        <v>2.158566</v>
      </c>
    </row>
    <row r="229" spans="1:6" x14ac:dyDescent="0.2">
      <c r="A229" s="97">
        <v>43657.000567129631</v>
      </c>
      <c r="B229">
        <v>2.1395919999999999</v>
      </c>
      <c r="E229" s="97">
        <v>43657.000567129631</v>
      </c>
      <c r="F229">
        <v>2.1395919999999999</v>
      </c>
    </row>
    <row r="230" spans="1:6" x14ac:dyDescent="0.2">
      <c r="A230" s="97">
        <v>43657.007511574076</v>
      </c>
      <c r="B230">
        <v>2.1021830000000001</v>
      </c>
      <c r="E230" s="97">
        <v>43657.007511574076</v>
      </c>
      <c r="F230">
        <v>2.1021830000000001</v>
      </c>
    </row>
    <row r="231" spans="1:6" x14ac:dyDescent="0.2">
      <c r="A231" s="97">
        <v>43657.014456018522</v>
      </c>
      <c r="B231">
        <v>2.1252770000000001</v>
      </c>
      <c r="E231" s="97">
        <v>43657.014456018522</v>
      </c>
      <c r="F231">
        <v>2.1252770000000001</v>
      </c>
    </row>
    <row r="232" spans="1:6" x14ac:dyDescent="0.2">
      <c r="A232" s="97">
        <v>43657.02140046296</v>
      </c>
      <c r="B232">
        <v>2.145006</v>
      </c>
      <c r="E232" s="97">
        <v>43657.02140046296</v>
      </c>
      <c r="F232">
        <v>2.145006</v>
      </c>
    </row>
    <row r="233" spans="1:6" x14ac:dyDescent="0.2">
      <c r="A233" s="97">
        <v>43657.028344907405</v>
      </c>
      <c r="B233">
        <v>2.1249669999999998</v>
      </c>
      <c r="E233" s="97">
        <v>43657.028344907405</v>
      </c>
      <c r="F233">
        <v>2.1249669999999998</v>
      </c>
    </row>
    <row r="234" spans="1:6" x14ac:dyDescent="0.2">
      <c r="A234" s="97">
        <v>43657.03528935185</v>
      </c>
      <c r="B234">
        <v>2.1078830000000002</v>
      </c>
      <c r="E234" s="97">
        <v>43657.03528935185</v>
      </c>
      <c r="F234">
        <v>2.1078830000000002</v>
      </c>
    </row>
    <row r="235" spans="1:6" x14ac:dyDescent="0.2">
      <c r="A235" s="97">
        <v>43657.042233796295</v>
      </c>
      <c r="B235">
        <v>2.1195360000000001</v>
      </c>
      <c r="E235" s="97">
        <v>43657.042233796295</v>
      </c>
      <c r="F235">
        <v>2.1195360000000001</v>
      </c>
    </row>
    <row r="236" spans="1:6" x14ac:dyDescent="0.2">
      <c r="A236" s="97">
        <v>43657.049178240741</v>
      </c>
      <c r="B236">
        <v>2.1165400000000001</v>
      </c>
      <c r="E236" s="97">
        <v>43657.049178240741</v>
      </c>
      <c r="F236">
        <v>2.1165400000000001</v>
      </c>
    </row>
    <row r="237" spans="1:6" x14ac:dyDescent="0.2">
      <c r="A237" s="97">
        <v>43657.056122685186</v>
      </c>
      <c r="B237">
        <v>2.0890270000000002</v>
      </c>
      <c r="E237" s="97">
        <v>43657.056122685186</v>
      </c>
      <c r="F237">
        <v>2.0890270000000002</v>
      </c>
    </row>
    <row r="238" spans="1:6" x14ac:dyDescent="0.2">
      <c r="A238" s="97">
        <v>43657.062951388885</v>
      </c>
      <c r="B238">
        <v>2.1028929999999999</v>
      </c>
      <c r="E238" s="97">
        <v>43657.062951388885</v>
      </c>
      <c r="F238">
        <v>2.1028929999999999</v>
      </c>
    </row>
    <row r="239" spans="1:6" x14ac:dyDescent="0.2">
      <c r="A239" s="97">
        <v>43657.069895833331</v>
      </c>
      <c r="B239">
        <v>2.1040410000000001</v>
      </c>
      <c r="E239" s="97">
        <v>43657.069895833331</v>
      </c>
      <c r="F239">
        <v>2.1040410000000001</v>
      </c>
    </row>
    <row r="240" spans="1:6" x14ac:dyDescent="0.2">
      <c r="A240" s="97">
        <v>43657.076840277776</v>
      </c>
      <c r="B240">
        <v>2.1073810000000002</v>
      </c>
      <c r="E240" s="97">
        <v>43657.076840277776</v>
      </c>
      <c r="F240">
        <v>2.1073810000000002</v>
      </c>
    </row>
    <row r="241" spans="1:6" x14ac:dyDescent="0.2">
      <c r="A241" s="97">
        <v>43657.08388888889</v>
      </c>
      <c r="B241">
        <v>2.10365</v>
      </c>
      <c r="E241" s="97">
        <v>43657.08388888889</v>
      </c>
      <c r="F241">
        <v>2.10365</v>
      </c>
    </row>
    <row r="242" spans="1:6" x14ac:dyDescent="0.2">
      <c r="A242" s="97">
        <v>43657.090833333335</v>
      </c>
      <c r="B242">
        <v>2.1008610000000001</v>
      </c>
      <c r="E242" s="97">
        <v>43657.090833333335</v>
      </c>
      <c r="F242">
        <v>2.1008610000000001</v>
      </c>
    </row>
    <row r="243" spans="1:6" x14ac:dyDescent="0.2">
      <c r="A243" s="97">
        <v>43657.097777777781</v>
      </c>
      <c r="B243">
        <v>2.0916350000000001</v>
      </c>
      <c r="E243" s="97">
        <v>43657.097777777781</v>
      </c>
      <c r="F243">
        <v>2.0916350000000001</v>
      </c>
    </row>
    <row r="244" spans="1:6" x14ac:dyDescent="0.2">
      <c r="A244" s="97">
        <v>43657.104722222219</v>
      </c>
      <c r="B244">
        <v>2.0870929999999999</v>
      </c>
      <c r="E244" s="97">
        <v>43657.104722222219</v>
      </c>
      <c r="F244">
        <v>2.0870929999999999</v>
      </c>
    </row>
    <row r="245" spans="1:6" x14ac:dyDescent="0.2">
      <c r="A245" s="97">
        <v>43657.111666666664</v>
      </c>
      <c r="B245">
        <v>2.0648979999999999</v>
      </c>
      <c r="E245" s="97">
        <v>43657.111666666664</v>
      </c>
      <c r="F245">
        <v>2.0648979999999999</v>
      </c>
    </row>
    <row r="246" spans="1:6" x14ac:dyDescent="0.2">
      <c r="A246" s="97">
        <v>43657.118611111109</v>
      </c>
      <c r="B246">
        <v>2.066427</v>
      </c>
      <c r="E246" s="97">
        <v>43657.118611111109</v>
      </c>
      <c r="F246">
        <v>2.066427</v>
      </c>
    </row>
    <row r="247" spans="1:6" x14ac:dyDescent="0.2">
      <c r="A247" s="97">
        <v>43657.125555555554</v>
      </c>
      <c r="B247">
        <v>2.0557650000000001</v>
      </c>
      <c r="E247" s="97">
        <v>43657.125555555554</v>
      </c>
      <c r="F247">
        <v>2.0557650000000001</v>
      </c>
    </row>
    <row r="248" spans="1:6" x14ac:dyDescent="0.2">
      <c r="A248" s="97">
        <v>43657.1325</v>
      </c>
      <c r="B248">
        <v>2.055933</v>
      </c>
      <c r="E248" s="97">
        <v>43657.1325</v>
      </c>
      <c r="F248">
        <v>2.055933</v>
      </c>
    </row>
    <row r="249" spans="1:6" x14ac:dyDescent="0.2">
      <c r="A249" s="97">
        <v>43657.139444444445</v>
      </c>
      <c r="B249">
        <v>2.0647150000000001</v>
      </c>
      <c r="E249" s="97">
        <v>43657.139444444445</v>
      </c>
      <c r="F249">
        <v>2.0647150000000001</v>
      </c>
    </row>
    <row r="250" spans="1:6" x14ac:dyDescent="0.2">
      <c r="A250" s="97">
        <v>43657.14638888889</v>
      </c>
      <c r="B250">
        <v>2.0716030000000001</v>
      </c>
      <c r="E250" s="97">
        <v>43657.14638888889</v>
      </c>
      <c r="F250">
        <v>2.0716030000000001</v>
      </c>
    </row>
    <row r="251" spans="1:6" x14ac:dyDescent="0.2">
      <c r="A251" s="97">
        <v>43657.153333333335</v>
      </c>
      <c r="B251">
        <v>2.058227</v>
      </c>
      <c r="E251" s="97">
        <v>43657.153333333335</v>
      </c>
      <c r="F251">
        <v>2.058227</v>
      </c>
    </row>
    <row r="252" spans="1:6" x14ac:dyDescent="0.2">
      <c r="A252" s="97">
        <v>43657.160162037035</v>
      </c>
      <c r="B252">
        <v>2.0512459999999999</v>
      </c>
      <c r="E252" s="97">
        <v>43657.160162037035</v>
      </c>
      <c r="F252">
        <v>2.0512459999999999</v>
      </c>
    </row>
    <row r="253" spans="1:6" x14ac:dyDescent="0.2">
      <c r="A253" s="97">
        <v>43657.16710648148</v>
      </c>
      <c r="B253">
        <v>2.0447099999999998</v>
      </c>
      <c r="E253" s="97">
        <v>43657.16710648148</v>
      </c>
      <c r="F253">
        <v>2.0447099999999998</v>
      </c>
    </row>
    <row r="254" spans="1:6" x14ac:dyDescent="0.2">
      <c r="A254" s="97">
        <v>43657.174050925925</v>
      </c>
      <c r="B254">
        <v>2.0317099999999999</v>
      </c>
      <c r="E254" s="97">
        <v>43657.174050925925</v>
      </c>
      <c r="F254">
        <v>2.0317099999999999</v>
      </c>
    </row>
    <row r="255" spans="1:6" x14ac:dyDescent="0.2">
      <c r="A255" s="97">
        <v>43657.180995370371</v>
      </c>
      <c r="B255">
        <v>2.0119090000000002</v>
      </c>
      <c r="E255" s="97">
        <v>43657.180995370371</v>
      </c>
      <c r="F255">
        <v>2.0119090000000002</v>
      </c>
    </row>
    <row r="256" spans="1:6" x14ac:dyDescent="0.2">
      <c r="A256" s="97">
        <v>43657.187939814816</v>
      </c>
      <c r="B256">
        <v>2.0084599999999999</v>
      </c>
      <c r="E256" s="97">
        <v>43657.187939814816</v>
      </c>
      <c r="F256">
        <v>2.0084599999999999</v>
      </c>
    </row>
    <row r="257" spans="1:6" x14ac:dyDescent="0.2">
      <c r="A257" s="97">
        <v>43657.194884259261</v>
      </c>
      <c r="B257">
        <v>2.02528</v>
      </c>
      <c r="E257" s="97">
        <v>43657.194884259261</v>
      </c>
      <c r="F257">
        <v>2.02528</v>
      </c>
    </row>
    <row r="258" spans="1:6" x14ac:dyDescent="0.2">
      <c r="A258" s="97">
        <v>43657.201828703706</v>
      </c>
      <c r="B258">
        <v>2.0269469999999998</v>
      </c>
      <c r="E258" s="97">
        <v>43657.201828703706</v>
      </c>
      <c r="F258">
        <v>2.0269469999999998</v>
      </c>
    </row>
    <row r="259" spans="1:6" x14ac:dyDescent="0.2">
      <c r="A259" s="97">
        <v>43657.208773148152</v>
      </c>
      <c r="B259">
        <v>2.0168810000000001</v>
      </c>
      <c r="E259" s="97">
        <v>43657.208773148152</v>
      </c>
      <c r="F259">
        <v>2.0168810000000001</v>
      </c>
    </row>
    <row r="260" spans="1:6" x14ac:dyDescent="0.2">
      <c r="A260" s="97">
        <v>43657.215717592589</v>
      </c>
      <c r="B260">
        <v>2.0068950000000001</v>
      </c>
      <c r="E260" s="97">
        <v>43657.215717592589</v>
      </c>
      <c r="F260">
        <v>2.0068950000000001</v>
      </c>
    </row>
    <row r="261" spans="1:6" x14ac:dyDescent="0.2">
      <c r="A261" s="97">
        <v>43657.222766203704</v>
      </c>
      <c r="B261">
        <v>1.9983439999999999</v>
      </c>
      <c r="E261" s="97">
        <v>43657.222766203704</v>
      </c>
      <c r="F261">
        <v>1.9983439999999999</v>
      </c>
    </row>
    <row r="262" spans="1:6" x14ac:dyDescent="0.2">
      <c r="A262" s="97">
        <v>43657.229710648149</v>
      </c>
      <c r="B262">
        <v>1.9867090000000001</v>
      </c>
      <c r="E262" s="97">
        <v>43657.229710648149</v>
      </c>
      <c r="F262">
        <v>1.9867090000000001</v>
      </c>
    </row>
    <row r="263" spans="1:6" x14ac:dyDescent="0.2">
      <c r="A263" s="97">
        <v>43657.236655092594</v>
      </c>
      <c r="B263">
        <v>1.9969220000000001</v>
      </c>
      <c r="E263" s="97">
        <v>43657.236655092594</v>
      </c>
      <c r="F263">
        <v>1.9969220000000001</v>
      </c>
    </row>
    <row r="264" spans="1:6" x14ac:dyDescent="0.2">
      <c r="A264" s="97">
        <v>43657.24359953704</v>
      </c>
      <c r="B264">
        <v>1.9972160000000001</v>
      </c>
      <c r="E264" s="97">
        <v>43657.24359953704</v>
      </c>
      <c r="F264">
        <v>1.9972160000000001</v>
      </c>
    </row>
    <row r="265" spans="1:6" x14ac:dyDescent="0.2">
      <c r="A265" s="97">
        <v>43657.250543981485</v>
      </c>
      <c r="B265">
        <v>1.9841470000000001</v>
      </c>
      <c r="E265" s="97">
        <v>43657.250543981485</v>
      </c>
      <c r="F265">
        <v>1.9841470000000001</v>
      </c>
    </row>
    <row r="266" spans="1:6" x14ac:dyDescent="0.2">
      <c r="A266" s="97">
        <v>43657.257372685184</v>
      </c>
      <c r="B266">
        <v>1.969738</v>
      </c>
      <c r="E266" s="97">
        <v>43657.257372685184</v>
      </c>
      <c r="F266">
        <v>1.969738</v>
      </c>
    </row>
    <row r="267" spans="1:6" x14ac:dyDescent="0.2">
      <c r="A267" s="97">
        <v>43657.264317129629</v>
      </c>
      <c r="B267">
        <v>1.949721</v>
      </c>
      <c r="E267" s="97">
        <v>43657.264317129629</v>
      </c>
      <c r="F267">
        <v>1.949721</v>
      </c>
    </row>
    <row r="268" spans="1:6" x14ac:dyDescent="0.2">
      <c r="A268" s="97">
        <v>43657.271261574075</v>
      </c>
      <c r="B268">
        <v>1.9631019999999999</v>
      </c>
      <c r="E268" s="97">
        <v>43657.271261574075</v>
      </c>
      <c r="F268">
        <v>1.9631019999999999</v>
      </c>
    </row>
    <row r="269" spans="1:6" x14ac:dyDescent="0.2">
      <c r="A269" s="97">
        <v>43657.27820601852</v>
      </c>
      <c r="B269">
        <v>1.9555450000000001</v>
      </c>
      <c r="E269" s="97">
        <v>43657.27820601852</v>
      </c>
      <c r="F269">
        <v>1.9555450000000001</v>
      </c>
    </row>
    <row r="270" spans="1:6" x14ac:dyDescent="0.2">
      <c r="A270" s="97">
        <v>43657.285150462965</v>
      </c>
      <c r="B270">
        <v>1.948135</v>
      </c>
      <c r="E270" s="97">
        <v>43657.285150462965</v>
      </c>
      <c r="F270">
        <v>1.948135</v>
      </c>
    </row>
    <row r="271" spans="1:6" x14ac:dyDescent="0.2">
      <c r="A271" s="97">
        <v>43657.292199074072</v>
      </c>
      <c r="B271">
        <v>1.940123</v>
      </c>
      <c r="E271" s="97">
        <v>43657.292199074072</v>
      </c>
      <c r="F271">
        <v>1.940123</v>
      </c>
    </row>
    <row r="272" spans="1:6" x14ac:dyDescent="0.2">
      <c r="A272" s="97">
        <v>43657.299143518518</v>
      </c>
      <c r="B272">
        <v>1.932385</v>
      </c>
      <c r="E272" s="97">
        <v>43657.299143518518</v>
      </c>
      <c r="F272">
        <v>1.932385</v>
      </c>
    </row>
    <row r="273" spans="1:6" x14ac:dyDescent="0.2">
      <c r="A273" s="97">
        <v>43657.306087962963</v>
      </c>
      <c r="B273">
        <v>1.917826</v>
      </c>
      <c r="E273" s="97">
        <v>43657.306087962963</v>
      </c>
      <c r="F273">
        <v>1.917826</v>
      </c>
    </row>
    <row r="274" spans="1:6" x14ac:dyDescent="0.2">
      <c r="A274" s="97">
        <v>43657.313032407408</v>
      </c>
      <c r="B274">
        <v>1.9214830000000001</v>
      </c>
      <c r="E274" s="97">
        <v>43657.313032407408</v>
      </c>
      <c r="F274">
        <v>1.9214830000000001</v>
      </c>
    </row>
    <row r="275" spans="1:6" x14ac:dyDescent="0.2">
      <c r="A275" s="97">
        <v>43657.319976851853</v>
      </c>
      <c r="B275">
        <v>1.911265</v>
      </c>
      <c r="E275" s="97">
        <v>43657.319976851853</v>
      </c>
      <c r="F275">
        <v>1.911265</v>
      </c>
    </row>
    <row r="276" spans="1:6" x14ac:dyDescent="0.2">
      <c r="A276" s="97">
        <v>43657.326921296299</v>
      </c>
      <c r="B276">
        <v>1.9200189999999999</v>
      </c>
      <c r="E276" s="97">
        <v>43657.326921296299</v>
      </c>
      <c r="F276">
        <v>1.9200189999999999</v>
      </c>
    </row>
    <row r="277" spans="1:6" x14ac:dyDescent="0.2">
      <c r="A277" s="97">
        <v>43657.333865740744</v>
      </c>
      <c r="B277">
        <v>1.9067069999999999</v>
      </c>
      <c r="E277" s="97">
        <v>43657.333865740744</v>
      </c>
      <c r="F277">
        <v>1.9067069999999999</v>
      </c>
    </row>
    <row r="278" spans="1:6" x14ac:dyDescent="0.2">
      <c r="A278" s="97">
        <v>43657.340810185182</v>
      </c>
      <c r="B278">
        <v>1.899905</v>
      </c>
      <c r="E278" s="97">
        <v>43657.340810185182</v>
      </c>
      <c r="F278">
        <v>1.899905</v>
      </c>
    </row>
    <row r="279" spans="1:6" x14ac:dyDescent="0.2">
      <c r="A279" s="97">
        <v>43657.347754629627</v>
      </c>
      <c r="B279">
        <v>1.901392</v>
      </c>
      <c r="E279" s="97">
        <v>43657.347754629627</v>
      </c>
      <c r="F279">
        <v>1.901392</v>
      </c>
    </row>
    <row r="280" spans="1:6" x14ac:dyDescent="0.2">
      <c r="A280" s="97">
        <v>43657.354583333334</v>
      </c>
      <c r="B280">
        <v>1.904927</v>
      </c>
      <c r="E280" s="97">
        <v>43657.354583333334</v>
      </c>
      <c r="F280">
        <v>1.904927</v>
      </c>
    </row>
    <row r="281" spans="1:6" x14ac:dyDescent="0.2">
      <c r="A281" s="97">
        <v>43657.361631944441</v>
      </c>
      <c r="B281">
        <v>1.8840980000000001</v>
      </c>
      <c r="E281" s="97">
        <v>43657.361631944441</v>
      </c>
      <c r="F281">
        <v>1.8840980000000001</v>
      </c>
    </row>
    <row r="282" spans="1:6" x14ac:dyDescent="0.2">
      <c r="A282" s="97">
        <v>43657.368576388886</v>
      </c>
      <c r="B282">
        <v>1.8768480000000001</v>
      </c>
      <c r="E282" s="97">
        <v>43657.368576388886</v>
      </c>
      <c r="F282">
        <v>1.8768480000000001</v>
      </c>
    </row>
    <row r="283" spans="1:6" x14ac:dyDescent="0.2">
      <c r="A283" s="97">
        <v>43657.375520833331</v>
      </c>
      <c r="B283">
        <v>1.89473</v>
      </c>
      <c r="E283" s="97">
        <v>43657.375520833331</v>
      </c>
      <c r="F283">
        <v>1.89473</v>
      </c>
    </row>
    <row r="284" spans="1:6" x14ac:dyDescent="0.2">
      <c r="A284" s="97">
        <v>43657.382465277777</v>
      </c>
      <c r="B284">
        <v>1.8759950000000001</v>
      </c>
      <c r="E284" s="97">
        <v>43657.382465277777</v>
      </c>
      <c r="F284">
        <v>1.8759950000000001</v>
      </c>
    </row>
    <row r="285" spans="1:6" x14ac:dyDescent="0.2">
      <c r="A285" s="97">
        <v>43657.389409722222</v>
      </c>
      <c r="B285">
        <v>1.898466</v>
      </c>
      <c r="E285" s="97">
        <v>43657.389409722222</v>
      </c>
      <c r="F285">
        <v>1.898466</v>
      </c>
    </row>
    <row r="286" spans="1:6" x14ac:dyDescent="0.2">
      <c r="A286" s="97">
        <v>43657.396354166667</v>
      </c>
      <c r="B286">
        <v>1.876398</v>
      </c>
      <c r="E286" s="97">
        <v>43657.396354166667</v>
      </c>
      <c r="F286">
        <v>1.876398</v>
      </c>
    </row>
    <row r="287" spans="1:6" x14ac:dyDescent="0.2">
      <c r="A287" s="97">
        <v>43657.403298611112</v>
      </c>
      <c r="B287">
        <v>1.8797680000000001</v>
      </c>
      <c r="E287" s="97">
        <v>43657.403298611112</v>
      </c>
      <c r="F287">
        <v>1.8797680000000001</v>
      </c>
    </row>
    <row r="288" spans="1:6" x14ac:dyDescent="0.2">
      <c r="A288" s="97">
        <v>43657.410243055558</v>
      </c>
      <c r="B288">
        <v>1.894522</v>
      </c>
      <c r="E288" s="97">
        <v>43657.410243055558</v>
      </c>
      <c r="F288">
        <v>1.894522</v>
      </c>
    </row>
    <row r="289" spans="1:6" x14ac:dyDescent="0.2">
      <c r="A289" s="97">
        <v>43657.417187500003</v>
      </c>
      <c r="B289">
        <v>1.8792120000000001</v>
      </c>
      <c r="E289" s="97">
        <v>43657.417187500003</v>
      </c>
      <c r="F289">
        <v>1.8792120000000001</v>
      </c>
    </row>
    <row r="290" spans="1:6" x14ac:dyDescent="0.2">
      <c r="A290" s="97">
        <v>43657.424178240741</v>
      </c>
      <c r="B290">
        <v>1.8643369999999999</v>
      </c>
      <c r="E290" s="97">
        <v>43657.424178240741</v>
      </c>
      <c r="F290">
        <v>1.8643369999999999</v>
      </c>
    </row>
    <row r="291" spans="1:6" x14ac:dyDescent="0.2">
      <c r="A291" s="97">
        <v>43657.431122685186</v>
      </c>
      <c r="B291">
        <v>1.8734360000000001</v>
      </c>
      <c r="E291" s="97">
        <v>43657.431122685186</v>
      </c>
      <c r="F291">
        <v>1.8734360000000001</v>
      </c>
    </row>
    <row r="292" spans="1:6" x14ac:dyDescent="0.2">
      <c r="A292" s="97">
        <v>43657.438067129631</v>
      </c>
      <c r="B292">
        <v>1.8816729999999999</v>
      </c>
      <c r="E292" s="97">
        <v>43657.438067129631</v>
      </c>
      <c r="F292">
        <v>1.8816729999999999</v>
      </c>
    </row>
    <row r="293" spans="1:6" x14ac:dyDescent="0.2">
      <c r="A293" s="97">
        <v>43657.445011574076</v>
      </c>
      <c r="B293">
        <v>1.8695539999999999</v>
      </c>
      <c r="E293" s="97">
        <v>43657.445011574076</v>
      </c>
      <c r="F293">
        <v>1.8695539999999999</v>
      </c>
    </row>
    <row r="294" spans="1:6" x14ac:dyDescent="0.2">
      <c r="A294" s="97">
        <v>43657.451956018522</v>
      </c>
      <c r="B294">
        <v>1.8616710000000001</v>
      </c>
      <c r="E294" s="97">
        <v>43657.451956018522</v>
      </c>
      <c r="F294">
        <v>1.8616710000000001</v>
      </c>
    </row>
    <row r="295" spans="1:6" x14ac:dyDescent="0.2">
      <c r="A295" s="97">
        <v>43657.458784722221</v>
      </c>
      <c r="B295">
        <v>1.8690610000000001</v>
      </c>
      <c r="E295" s="97">
        <v>43657.458784722221</v>
      </c>
      <c r="F295">
        <v>1.8690610000000001</v>
      </c>
    </row>
    <row r="296" spans="1:6" x14ac:dyDescent="0.2">
      <c r="A296" s="97">
        <v>43657.465729166666</v>
      </c>
      <c r="B296">
        <v>1.866698</v>
      </c>
      <c r="E296" s="97">
        <v>43657.465729166666</v>
      </c>
      <c r="F296">
        <v>1.866698</v>
      </c>
    </row>
    <row r="297" spans="1:6" x14ac:dyDescent="0.2">
      <c r="A297" s="97">
        <v>43657.472673611112</v>
      </c>
      <c r="B297">
        <v>1.857882</v>
      </c>
      <c r="E297" s="97">
        <v>43657.472673611112</v>
      </c>
      <c r="F297">
        <v>1.857882</v>
      </c>
    </row>
    <row r="298" spans="1:6" x14ac:dyDescent="0.2">
      <c r="A298" s="97">
        <v>43657.479618055557</v>
      </c>
      <c r="B298">
        <v>1.843904</v>
      </c>
      <c r="E298" s="97">
        <v>43657.479618055557</v>
      </c>
      <c r="F298">
        <v>1.843904</v>
      </c>
    </row>
    <row r="299" spans="1:6" x14ac:dyDescent="0.2">
      <c r="A299" s="97">
        <v>43657.486562500002</v>
      </c>
      <c r="B299">
        <v>1.8425039999999999</v>
      </c>
      <c r="E299" s="97">
        <v>43657.486562500002</v>
      </c>
      <c r="F299">
        <v>1.8425039999999999</v>
      </c>
    </row>
    <row r="300" spans="1:6" x14ac:dyDescent="0.2">
      <c r="A300" s="97">
        <v>43657.493611111109</v>
      </c>
      <c r="B300">
        <v>1.8460380000000001</v>
      </c>
      <c r="E300" s="97">
        <v>43657.493611111109</v>
      </c>
      <c r="F300">
        <v>1.8460380000000001</v>
      </c>
    </row>
    <row r="301" spans="1:6" x14ac:dyDescent="0.2">
      <c r="A301" s="97">
        <v>43657.500555555554</v>
      </c>
      <c r="B301">
        <v>1.851102</v>
      </c>
      <c r="E301" s="97">
        <v>43657.500555555554</v>
      </c>
      <c r="F301">
        <v>1.851102</v>
      </c>
    </row>
    <row r="302" spans="1:6" x14ac:dyDescent="0.2">
      <c r="A302" s="97">
        <v>43657.5075</v>
      </c>
      <c r="B302">
        <v>1.8453459999999999</v>
      </c>
      <c r="E302" s="97">
        <v>43657.5075</v>
      </c>
      <c r="F302">
        <v>1.8453459999999999</v>
      </c>
    </row>
    <row r="303" spans="1:6" x14ac:dyDescent="0.2">
      <c r="A303" s="97">
        <v>43657.514444444445</v>
      </c>
      <c r="B303">
        <v>1.8402860000000001</v>
      </c>
      <c r="E303" s="97">
        <v>43657.514444444445</v>
      </c>
      <c r="F303">
        <v>1.8402860000000001</v>
      </c>
    </row>
    <row r="304" spans="1:6" x14ac:dyDescent="0.2">
      <c r="A304" s="97">
        <v>43657.52138888889</v>
      </c>
      <c r="B304">
        <v>1.8405560000000001</v>
      </c>
      <c r="E304" s="97">
        <v>43657.52138888889</v>
      </c>
      <c r="F304">
        <v>1.8405560000000001</v>
      </c>
    </row>
    <row r="305" spans="1:6" x14ac:dyDescent="0.2">
      <c r="A305" s="97">
        <v>43657.528333333335</v>
      </c>
      <c r="B305">
        <v>1.8378030000000001</v>
      </c>
      <c r="E305" s="97">
        <v>43657.528333333335</v>
      </c>
      <c r="F305">
        <v>1.8378030000000001</v>
      </c>
    </row>
    <row r="306" spans="1:6" x14ac:dyDescent="0.2">
      <c r="A306" s="97">
        <v>43657.535277777781</v>
      </c>
      <c r="B306">
        <v>1.821434</v>
      </c>
      <c r="E306" s="97">
        <v>43657.535277777781</v>
      </c>
      <c r="F306">
        <v>1.821434</v>
      </c>
    </row>
    <row r="307" spans="1:6" x14ac:dyDescent="0.2">
      <c r="A307" s="97">
        <v>43657.542222222219</v>
      </c>
      <c r="B307">
        <v>1.8458760000000001</v>
      </c>
      <c r="E307" s="97">
        <v>43657.542222222219</v>
      </c>
      <c r="F307">
        <v>1.8458760000000001</v>
      </c>
    </row>
    <row r="308" spans="1:6" x14ac:dyDescent="0.2">
      <c r="A308" s="97">
        <v>43657.549050925925</v>
      </c>
      <c r="B308">
        <v>1.8336269999999999</v>
      </c>
      <c r="E308" s="97">
        <v>43657.549050925925</v>
      </c>
      <c r="F308">
        <v>1.8336269999999999</v>
      </c>
    </row>
    <row r="309" spans="1:6" x14ac:dyDescent="0.2">
      <c r="A309" s="97">
        <v>43657.555995370371</v>
      </c>
      <c r="B309">
        <v>1.8276220000000001</v>
      </c>
      <c r="E309" s="97">
        <v>43657.555995370371</v>
      </c>
      <c r="F309">
        <v>1.8276220000000001</v>
      </c>
    </row>
    <row r="310" spans="1:6" x14ac:dyDescent="0.2">
      <c r="A310" s="97">
        <v>43657.563043981485</v>
      </c>
      <c r="B310">
        <v>1.8131980000000001</v>
      </c>
      <c r="E310" s="97">
        <v>43657.563043981485</v>
      </c>
      <c r="F310">
        <v>1.8131980000000001</v>
      </c>
    </row>
    <row r="311" spans="1:6" x14ac:dyDescent="0.2">
      <c r="A311" s="97">
        <v>43657.569988425923</v>
      </c>
      <c r="B311">
        <v>1.8150520000000001</v>
      </c>
      <c r="E311" s="97">
        <v>43657.569988425923</v>
      </c>
      <c r="F311">
        <v>1.8150520000000001</v>
      </c>
    </row>
    <row r="312" spans="1:6" x14ac:dyDescent="0.2">
      <c r="A312" s="97">
        <v>43657.576932870368</v>
      </c>
      <c r="B312">
        <v>1.800635</v>
      </c>
      <c r="E312" s="97">
        <v>43657.576932870368</v>
      </c>
      <c r="F312">
        <v>1.800635</v>
      </c>
    </row>
    <row r="313" spans="1:6" x14ac:dyDescent="0.2">
      <c r="A313" s="97">
        <v>43657.583877314813</v>
      </c>
      <c r="B313">
        <v>1.807833</v>
      </c>
      <c r="E313" s="97">
        <v>43657.583877314813</v>
      </c>
      <c r="F313">
        <v>1.807833</v>
      </c>
    </row>
    <row r="314" spans="1:6" x14ac:dyDescent="0.2">
      <c r="A314" s="97">
        <v>43657.590821759259</v>
      </c>
      <c r="B314">
        <v>1.812967</v>
      </c>
      <c r="E314" s="97">
        <v>43657.590821759259</v>
      </c>
      <c r="F314">
        <v>1.812967</v>
      </c>
    </row>
    <row r="315" spans="1:6" x14ac:dyDescent="0.2">
      <c r="A315" s="97">
        <v>43657.597766203704</v>
      </c>
      <c r="B315">
        <v>1.802989</v>
      </c>
      <c r="E315" s="97">
        <v>43657.597766203704</v>
      </c>
      <c r="F315">
        <v>1.802989</v>
      </c>
    </row>
    <row r="316" spans="1:6" x14ac:dyDescent="0.2">
      <c r="A316" s="97">
        <v>43657.604710648149</v>
      </c>
      <c r="B316">
        <v>1.806494</v>
      </c>
      <c r="E316" s="97">
        <v>43657.604710648149</v>
      </c>
      <c r="F316">
        <v>1.806494</v>
      </c>
    </row>
    <row r="317" spans="1:6" x14ac:dyDescent="0.2">
      <c r="A317" s="97">
        <v>43657.611655092594</v>
      </c>
      <c r="B317">
        <v>1.797404</v>
      </c>
      <c r="E317" s="97">
        <v>43657.611655092594</v>
      </c>
      <c r="F317">
        <v>1.797404</v>
      </c>
    </row>
    <row r="318" spans="1:6" x14ac:dyDescent="0.2">
      <c r="A318" s="97">
        <v>43657.61859953704</v>
      </c>
      <c r="B318">
        <v>1.8019259999999999</v>
      </c>
      <c r="E318" s="97">
        <v>43657.61859953704</v>
      </c>
      <c r="F318">
        <v>1.8019259999999999</v>
      </c>
    </row>
    <row r="319" spans="1:6" x14ac:dyDescent="0.2">
      <c r="A319" s="97">
        <v>43657.625543981485</v>
      </c>
      <c r="B319">
        <v>1.8186610000000001</v>
      </c>
      <c r="E319" s="97">
        <v>43657.625543981485</v>
      </c>
      <c r="F319">
        <v>1.8186610000000001</v>
      </c>
    </row>
    <row r="320" spans="1:6" x14ac:dyDescent="0.2">
      <c r="A320" s="97">
        <v>43657.632488425923</v>
      </c>
      <c r="B320">
        <v>1.8424830000000001</v>
      </c>
      <c r="E320" s="97">
        <v>43657.632488425923</v>
      </c>
      <c r="F320">
        <v>1.8424830000000001</v>
      </c>
    </row>
    <row r="321" spans="1:6" x14ac:dyDescent="0.2">
      <c r="A321" s="97">
        <v>43657.639432870368</v>
      </c>
      <c r="B321">
        <v>1.8531930000000001</v>
      </c>
      <c r="E321" s="97">
        <v>43657.639432870368</v>
      </c>
      <c r="F321">
        <v>1.8531930000000001</v>
      </c>
    </row>
    <row r="322" spans="1:6" x14ac:dyDescent="0.2">
      <c r="A322" s="97">
        <v>43657.646261574075</v>
      </c>
      <c r="B322">
        <v>1.8931979999999999</v>
      </c>
      <c r="E322" s="97">
        <v>43657.646261574075</v>
      </c>
      <c r="F322">
        <v>1.8931979999999999</v>
      </c>
    </row>
    <row r="323" spans="1:6" x14ac:dyDescent="0.2">
      <c r="A323" s="97">
        <v>43657.65320601852</v>
      </c>
      <c r="B323">
        <v>1.8818889999999999</v>
      </c>
      <c r="E323" s="97">
        <v>43657.65320601852</v>
      </c>
      <c r="F323">
        <v>1.8818889999999999</v>
      </c>
    </row>
    <row r="324" spans="1:6" x14ac:dyDescent="0.2">
      <c r="A324" s="97">
        <v>43657.660150462965</v>
      </c>
      <c r="B324">
        <v>1.887429</v>
      </c>
      <c r="E324" s="97">
        <v>43657.660150462965</v>
      </c>
      <c r="F324">
        <v>1.887429</v>
      </c>
    </row>
    <row r="325" spans="1:6" x14ac:dyDescent="0.2">
      <c r="A325" s="97">
        <v>43657.667094907411</v>
      </c>
      <c r="B325">
        <v>1.8810450000000001</v>
      </c>
      <c r="E325" s="97">
        <v>43657.667094907411</v>
      </c>
      <c r="F325">
        <v>1.8810450000000001</v>
      </c>
    </row>
    <row r="326" spans="1:6" x14ac:dyDescent="0.2">
      <c r="A326" s="97">
        <v>43657.674039351848</v>
      </c>
      <c r="B326">
        <v>1.9132929999999999</v>
      </c>
      <c r="E326" s="97">
        <v>43657.674039351848</v>
      </c>
      <c r="F326">
        <v>1.9132929999999999</v>
      </c>
    </row>
    <row r="327" spans="1:6" x14ac:dyDescent="0.2">
      <c r="A327" s="97">
        <v>43657.680983796294</v>
      </c>
      <c r="B327">
        <v>1.9256880000000001</v>
      </c>
      <c r="E327" s="97">
        <v>43657.680983796294</v>
      </c>
      <c r="F327">
        <v>1.9256880000000001</v>
      </c>
    </row>
    <row r="328" spans="1:6" x14ac:dyDescent="0.2">
      <c r="A328" s="97">
        <v>43657.687928240739</v>
      </c>
      <c r="B328">
        <v>1.9352799999999999</v>
      </c>
      <c r="E328" s="97">
        <v>43657.687928240739</v>
      </c>
      <c r="F328">
        <v>1.9352799999999999</v>
      </c>
    </row>
    <row r="329" spans="1:6" x14ac:dyDescent="0.2">
      <c r="A329" s="97">
        <v>43657.694872685184</v>
      </c>
      <c r="B329">
        <v>1.9420599999999999</v>
      </c>
      <c r="E329" s="97">
        <v>43657.694872685184</v>
      </c>
      <c r="F329">
        <v>1.9420599999999999</v>
      </c>
    </row>
    <row r="330" spans="1:6" x14ac:dyDescent="0.2">
      <c r="A330" s="97">
        <v>43657.701921296299</v>
      </c>
      <c r="B330">
        <v>1.969832</v>
      </c>
      <c r="E330" s="97">
        <v>43657.701921296299</v>
      </c>
      <c r="F330">
        <v>1.969832</v>
      </c>
    </row>
    <row r="331" spans="1:6" x14ac:dyDescent="0.2">
      <c r="A331" s="97">
        <v>43657.708865740744</v>
      </c>
      <c r="B331">
        <v>1.9863930000000001</v>
      </c>
      <c r="E331" s="97">
        <v>43657.708865740744</v>
      </c>
      <c r="F331">
        <v>1.9863930000000001</v>
      </c>
    </row>
    <row r="332" spans="1:6" x14ac:dyDescent="0.2">
      <c r="A332" s="97">
        <v>43657.72142361111</v>
      </c>
      <c r="B332">
        <v>2.0273219999999998</v>
      </c>
      <c r="E332" s="97">
        <v>43657.72142361111</v>
      </c>
      <c r="F332">
        <v>2.0273219999999998</v>
      </c>
    </row>
    <row r="333" spans="1:6" x14ac:dyDescent="0.2">
      <c r="A333" s="97">
        <v>43657.728368055556</v>
      </c>
      <c r="B333">
        <v>2.050589</v>
      </c>
      <c r="E333" s="97">
        <v>43657.728368055556</v>
      </c>
      <c r="F333">
        <v>2.050589</v>
      </c>
    </row>
    <row r="334" spans="1:6" x14ac:dyDescent="0.2">
      <c r="A334" s="97">
        <v>43657.735312500001</v>
      </c>
      <c r="B334">
        <v>2.0598860000000001</v>
      </c>
      <c r="E334" s="97">
        <v>43657.735312500001</v>
      </c>
      <c r="F334">
        <v>2.0598860000000001</v>
      </c>
    </row>
    <row r="335" spans="1:6" x14ac:dyDescent="0.2">
      <c r="A335" s="97">
        <v>43657.742256944446</v>
      </c>
      <c r="B335">
        <v>2.0653769999999998</v>
      </c>
      <c r="E335" s="97">
        <v>43657.742256944446</v>
      </c>
      <c r="F335">
        <v>2.0653769999999998</v>
      </c>
    </row>
    <row r="336" spans="1:6" x14ac:dyDescent="0.2">
      <c r="A336" s="97">
        <v>43657.749085648145</v>
      </c>
      <c r="B336">
        <v>2.0505309999999999</v>
      </c>
      <c r="E336" s="97">
        <v>43657.749085648145</v>
      </c>
      <c r="F336">
        <v>2.0505309999999999</v>
      </c>
    </row>
    <row r="337" spans="1:6" x14ac:dyDescent="0.2">
      <c r="A337" s="97">
        <v>43657.756030092591</v>
      </c>
      <c r="B337">
        <v>2.0758139999999998</v>
      </c>
      <c r="E337" s="97">
        <v>43657.756030092591</v>
      </c>
      <c r="F337">
        <v>2.0758139999999998</v>
      </c>
    </row>
    <row r="338" spans="1:6" x14ac:dyDescent="0.2">
      <c r="A338" s="97">
        <v>43657.762974537036</v>
      </c>
      <c r="B338">
        <v>2.0849500000000001</v>
      </c>
      <c r="E338" s="97">
        <v>43657.762974537036</v>
      </c>
      <c r="F338">
        <v>2.0849500000000001</v>
      </c>
    </row>
    <row r="339" spans="1:6" x14ac:dyDescent="0.2">
      <c r="A339" s="97">
        <v>43657.769918981481</v>
      </c>
      <c r="B339">
        <v>2.1039150000000002</v>
      </c>
      <c r="E339" s="97">
        <v>43657.769918981481</v>
      </c>
      <c r="F339">
        <v>2.1039150000000002</v>
      </c>
    </row>
    <row r="340" spans="1:6" x14ac:dyDescent="0.2">
      <c r="A340" s="97">
        <v>43657.776863425926</v>
      </c>
      <c r="B340">
        <v>2.1099380000000001</v>
      </c>
      <c r="E340" s="97">
        <v>43657.776863425926</v>
      </c>
      <c r="F340">
        <v>2.1099380000000001</v>
      </c>
    </row>
    <row r="341" spans="1:6" x14ac:dyDescent="0.2">
      <c r="A341" s="97">
        <v>43657.783807870372</v>
      </c>
      <c r="B341">
        <v>2.1231460000000002</v>
      </c>
      <c r="E341" s="97">
        <v>43657.783807870372</v>
      </c>
      <c r="F341">
        <v>2.1231460000000002</v>
      </c>
    </row>
    <row r="342" spans="1:6" x14ac:dyDescent="0.2">
      <c r="A342" s="97">
        <v>43657.790856481479</v>
      </c>
      <c r="B342">
        <v>2.137381</v>
      </c>
      <c r="E342" s="97">
        <v>43657.790856481479</v>
      </c>
      <c r="F342">
        <v>2.137381</v>
      </c>
    </row>
    <row r="343" spans="1:6" x14ac:dyDescent="0.2">
      <c r="A343" s="97">
        <v>43657.797800925924</v>
      </c>
      <c r="B343">
        <v>2.0443349999999998</v>
      </c>
      <c r="E343" s="97">
        <v>43657.797800925924</v>
      </c>
      <c r="F343">
        <v>2.0443349999999998</v>
      </c>
    </row>
    <row r="344" spans="1:6" x14ac:dyDescent="0.2">
      <c r="A344" s="97">
        <v>43657.804745370369</v>
      </c>
      <c r="B344">
        <v>2.1535609999999998</v>
      </c>
      <c r="E344" s="97">
        <v>43657.804745370369</v>
      </c>
      <c r="F344">
        <v>2.1535609999999998</v>
      </c>
    </row>
    <row r="345" spans="1:6" x14ac:dyDescent="0.2">
      <c r="A345" s="97">
        <v>43657.811689814815</v>
      </c>
      <c r="B345">
        <v>2.1506789999999998</v>
      </c>
      <c r="E345" s="97">
        <v>43657.811689814815</v>
      </c>
      <c r="F345">
        <v>2.1506789999999998</v>
      </c>
    </row>
    <row r="346" spans="1:6" x14ac:dyDescent="0.2">
      <c r="A346" s="97">
        <v>43657.81863425926</v>
      </c>
      <c r="B346">
        <v>2.1535510000000002</v>
      </c>
      <c r="E346" s="97">
        <v>43657.81863425926</v>
      </c>
      <c r="F346">
        <v>2.1535510000000002</v>
      </c>
    </row>
    <row r="347" spans="1:6" x14ac:dyDescent="0.2">
      <c r="A347" s="97">
        <v>43657.825578703705</v>
      </c>
      <c r="B347">
        <v>2.1643330000000001</v>
      </c>
      <c r="E347" s="97">
        <v>43657.825578703705</v>
      </c>
      <c r="F347">
        <v>2.1643330000000001</v>
      </c>
    </row>
    <row r="348" spans="1:6" x14ac:dyDescent="0.2">
      <c r="A348" s="97">
        <v>43657.83252314815</v>
      </c>
      <c r="B348">
        <v>2.1660569999999999</v>
      </c>
      <c r="E348" s="97">
        <v>43657.83252314815</v>
      </c>
      <c r="F348">
        <v>2.1660569999999999</v>
      </c>
    </row>
    <row r="349" spans="1:6" x14ac:dyDescent="0.2">
      <c r="A349" s="97">
        <v>43657.83935185185</v>
      </c>
      <c r="B349">
        <v>2.1787550000000002</v>
      </c>
      <c r="E349" s="97">
        <v>43657.83935185185</v>
      </c>
      <c r="F349">
        <v>2.1787550000000002</v>
      </c>
    </row>
    <row r="350" spans="1:6" x14ac:dyDescent="0.2">
      <c r="A350" s="97">
        <v>43657.846296296295</v>
      </c>
      <c r="B350">
        <v>2.1709670000000001</v>
      </c>
      <c r="E350" s="97">
        <v>43657.846296296295</v>
      </c>
      <c r="F350">
        <v>2.1709670000000001</v>
      </c>
    </row>
    <row r="351" spans="1:6" x14ac:dyDescent="0.2">
      <c r="A351" s="97">
        <v>43657.85324074074</v>
      </c>
      <c r="B351">
        <v>2.185689</v>
      </c>
      <c r="E351" s="97">
        <v>43657.85324074074</v>
      </c>
      <c r="F351">
        <v>2.185689</v>
      </c>
    </row>
    <row r="352" spans="1:6" x14ac:dyDescent="0.2">
      <c r="A352" s="97">
        <v>43657.860289351855</v>
      </c>
      <c r="B352">
        <v>2.1838470000000001</v>
      </c>
      <c r="E352" s="97">
        <v>43657.860289351855</v>
      </c>
      <c r="F352">
        <v>2.1838470000000001</v>
      </c>
    </row>
    <row r="353" spans="1:6" x14ac:dyDescent="0.2">
      <c r="A353" s="97">
        <v>43657.8672337963</v>
      </c>
      <c r="B353">
        <v>2.1856070000000001</v>
      </c>
      <c r="E353" s="97">
        <v>43657.8672337963</v>
      </c>
      <c r="F353">
        <v>2.1856070000000001</v>
      </c>
    </row>
    <row r="354" spans="1:6" x14ac:dyDescent="0.2">
      <c r="A354" s="97">
        <v>43657.874178240738</v>
      </c>
      <c r="B354">
        <v>2.1767120000000002</v>
      </c>
      <c r="E354" s="97">
        <v>43657.874178240738</v>
      </c>
      <c r="F354">
        <v>2.1767120000000002</v>
      </c>
    </row>
    <row r="355" spans="1:6" x14ac:dyDescent="0.2">
      <c r="A355" s="97">
        <v>43657.881122685183</v>
      </c>
      <c r="B355">
        <v>2.1910419999999999</v>
      </c>
      <c r="E355" s="97">
        <v>43657.881122685183</v>
      </c>
      <c r="F355">
        <v>2.1910419999999999</v>
      </c>
    </row>
    <row r="356" spans="1:6" x14ac:dyDescent="0.2">
      <c r="A356" s="97">
        <v>43657.888067129628</v>
      </c>
      <c r="B356">
        <v>2.1919219999999999</v>
      </c>
      <c r="E356" s="97">
        <v>43657.888067129628</v>
      </c>
      <c r="F356">
        <v>2.1919219999999999</v>
      </c>
    </row>
    <row r="357" spans="1:6" x14ac:dyDescent="0.2">
      <c r="A357" s="97">
        <v>43657.895011574074</v>
      </c>
      <c r="B357">
        <v>2.1845330000000001</v>
      </c>
      <c r="E357" s="97">
        <v>43657.895011574074</v>
      </c>
      <c r="F357">
        <v>2.1845330000000001</v>
      </c>
    </row>
    <row r="358" spans="1:6" x14ac:dyDescent="0.2">
      <c r="A358" s="97">
        <v>43657.901956018519</v>
      </c>
      <c r="B358">
        <v>2.1915779999999998</v>
      </c>
      <c r="E358" s="97">
        <v>43657.901956018519</v>
      </c>
      <c r="F358">
        <v>2.1915779999999998</v>
      </c>
    </row>
    <row r="359" spans="1:6" x14ac:dyDescent="0.2">
      <c r="A359" s="97">
        <v>43657.908900462964</v>
      </c>
      <c r="B359">
        <v>2.1960449999999998</v>
      </c>
      <c r="E359" s="97">
        <v>43657.908900462964</v>
      </c>
      <c r="F359">
        <v>2.1960449999999998</v>
      </c>
    </row>
    <row r="360" spans="1:6" x14ac:dyDescent="0.2">
      <c r="A360" s="97">
        <v>43657.915844907409</v>
      </c>
      <c r="B360">
        <v>2.1736170000000001</v>
      </c>
      <c r="E360" s="97">
        <v>43657.915844907409</v>
      </c>
      <c r="F360">
        <v>2.1736170000000001</v>
      </c>
    </row>
    <row r="361" spans="1:6" x14ac:dyDescent="0.2">
      <c r="A361" s="97">
        <v>43657.922789351855</v>
      </c>
      <c r="B361">
        <v>2.1685099999999999</v>
      </c>
      <c r="E361" s="97">
        <v>43657.922789351855</v>
      </c>
      <c r="F361">
        <v>2.1685099999999999</v>
      </c>
    </row>
    <row r="362" spans="1:6" x14ac:dyDescent="0.2">
      <c r="A362" s="97">
        <v>43657.9297337963</v>
      </c>
      <c r="B362">
        <v>2.1820270000000002</v>
      </c>
      <c r="E362" s="97">
        <v>43657.9297337963</v>
      </c>
      <c r="F362">
        <v>2.1820270000000002</v>
      </c>
    </row>
    <row r="363" spans="1:6" x14ac:dyDescent="0.2">
      <c r="A363" s="97">
        <v>43657.936562499999</v>
      </c>
      <c r="B363">
        <v>2.215703</v>
      </c>
      <c r="E363" s="97">
        <v>43657.936562499999</v>
      </c>
      <c r="F363">
        <v>2.215703</v>
      </c>
    </row>
    <row r="364" spans="1:6" x14ac:dyDescent="0.2">
      <c r="A364" s="97">
        <v>43657.943506944444</v>
      </c>
      <c r="B364">
        <v>2.1801650000000001</v>
      </c>
      <c r="E364" s="97">
        <v>43657.943506944444</v>
      </c>
      <c r="F364">
        <v>2.1801650000000001</v>
      </c>
    </row>
    <row r="365" spans="1:6" x14ac:dyDescent="0.2">
      <c r="A365" s="97">
        <v>43657.95045138889</v>
      </c>
      <c r="B365">
        <v>2.1937859999999998</v>
      </c>
      <c r="E365" s="97">
        <v>43657.95045138889</v>
      </c>
      <c r="F365">
        <v>2.1937859999999998</v>
      </c>
    </row>
    <row r="366" spans="1:6" x14ac:dyDescent="0.2">
      <c r="A366" s="97">
        <v>43657.957395833335</v>
      </c>
      <c r="B366">
        <v>2.1849449999999999</v>
      </c>
      <c r="E366" s="97">
        <v>43657.957395833335</v>
      </c>
      <c r="F366">
        <v>2.1849449999999999</v>
      </c>
    </row>
    <row r="367" spans="1:6" x14ac:dyDescent="0.2">
      <c r="A367" s="97">
        <v>43657.96434027778</v>
      </c>
      <c r="B367">
        <v>2.1795840000000002</v>
      </c>
      <c r="E367" s="97">
        <v>43657.96434027778</v>
      </c>
      <c r="F367">
        <v>2.1795840000000002</v>
      </c>
    </row>
    <row r="368" spans="1:6" x14ac:dyDescent="0.2">
      <c r="A368" s="97">
        <v>43657.971284722225</v>
      </c>
      <c r="B368">
        <v>2.184097</v>
      </c>
      <c r="E368" s="97">
        <v>43657.971284722225</v>
      </c>
      <c r="F368">
        <v>2.184097</v>
      </c>
    </row>
    <row r="369" spans="1:6" x14ac:dyDescent="0.2">
      <c r="A369" s="97">
        <v>43657.978229166663</v>
      </c>
      <c r="B369">
        <v>2.173063</v>
      </c>
      <c r="E369" s="97">
        <v>43657.978229166663</v>
      </c>
      <c r="F369">
        <v>2.173063</v>
      </c>
    </row>
    <row r="370" spans="1:6" x14ac:dyDescent="0.2">
      <c r="A370" s="97">
        <v>43657.985173611109</v>
      </c>
      <c r="B370">
        <v>2.1673279999999999</v>
      </c>
      <c r="E370" s="97">
        <v>43657.985173611109</v>
      </c>
      <c r="F370">
        <v>2.1673279999999999</v>
      </c>
    </row>
    <row r="371" spans="1:6" x14ac:dyDescent="0.2">
      <c r="A371" s="97">
        <v>43657.992118055554</v>
      </c>
      <c r="B371">
        <v>2.18913</v>
      </c>
      <c r="E371" s="97">
        <v>43657.992118055554</v>
      </c>
      <c r="F371">
        <v>2.18913</v>
      </c>
    </row>
    <row r="372" spans="1:6" x14ac:dyDescent="0.2">
      <c r="A372" s="97">
        <v>43657.999166666668</v>
      </c>
      <c r="B372">
        <v>2.1636669999999998</v>
      </c>
      <c r="E372" s="97">
        <v>43657.999166666668</v>
      </c>
      <c r="F372">
        <v>2.1636669999999998</v>
      </c>
    </row>
    <row r="373" spans="1:6" x14ac:dyDescent="0.2">
      <c r="A373" s="97">
        <v>43658.006111111114</v>
      </c>
      <c r="B373">
        <v>2.160577</v>
      </c>
      <c r="E373" s="97">
        <v>43658.006111111114</v>
      </c>
      <c r="F373">
        <v>2.160577</v>
      </c>
    </row>
    <row r="374" spans="1:6" x14ac:dyDescent="0.2">
      <c r="A374" s="97">
        <v>43658.013055555559</v>
      </c>
      <c r="B374">
        <v>2.1588059999999998</v>
      </c>
      <c r="E374" s="97">
        <v>43658.013055555559</v>
      </c>
      <c r="F374">
        <v>2.1588059999999998</v>
      </c>
    </row>
    <row r="375" spans="1:6" x14ac:dyDescent="0.2">
      <c r="A375" s="97">
        <v>43658.02</v>
      </c>
      <c r="B375">
        <v>2.1605430000000001</v>
      </c>
      <c r="E375" s="97">
        <v>43658.02</v>
      </c>
      <c r="F375">
        <v>2.1605430000000001</v>
      </c>
    </row>
    <row r="376" spans="1:6" x14ac:dyDescent="0.2">
      <c r="A376" s="97">
        <v>43658.026944444442</v>
      </c>
      <c r="B376">
        <v>2.150166</v>
      </c>
      <c r="E376" s="97">
        <v>43658.026944444442</v>
      </c>
      <c r="F376">
        <v>2.150166</v>
      </c>
    </row>
    <row r="377" spans="1:6" x14ac:dyDescent="0.2">
      <c r="A377" s="97">
        <v>43658.033773148149</v>
      </c>
      <c r="B377">
        <v>2.1481889999999999</v>
      </c>
      <c r="E377" s="97">
        <v>43658.033773148149</v>
      </c>
      <c r="F377">
        <v>2.1481889999999999</v>
      </c>
    </row>
    <row r="378" spans="1:6" x14ac:dyDescent="0.2">
      <c r="A378" s="97">
        <v>43658.040717592594</v>
      </c>
      <c r="B378">
        <v>2.1158329999999999</v>
      </c>
      <c r="E378" s="97">
        <v>43658.040717592594</v>
      </c>
      <c r="F378">
        <v>2.1158329999999999</v>
      </c>
    </row>
    <row r="379" spans="1:6" x14ac:dyDescent="0.2">
      <c r="A379" s="97">
        <v>43658.047662037039</v>
      </c>
      <c r="B379">
        <v>2.13809</v>
      </c>
      <c r="E379" s="97">
        <v>43658.047662037039</v>
      </c>
      <c r="F379">
        <v>2.13809</v>
      </c>
    </row>
    <row r="380" spans="1:6" x14ac:dyDescent="0.2">
      <c r="A380" s="97">
        <v>43658.054606481484</v>
      </c>
      <c r="B380">
        <v>2.1206589999999998</v>
      </c>
      <c r="E380" s="97">
        <v>43658.054606481484</v>
      </c>
      <c r="F380">
        <v>2.1206589999999998</v>
      </c>
    </row>
    <row r="381" spans="1:6" x14ac:dyDescent="0.2">
      <c r="A381" s="97">
        <v>43658.061550925922</v>
      </c>
      <c r="B381">
        <v>2.1352899999999999</v>
      </c>
      <c r="E381" s="97">
        <v>43658.061550925922</v>
      </c>
      <c r="F381">
        <v>2.1352899999999999</v>
      </c>
    </row>
    <row r="382" spans="1:6" x14ac:dyDescent="0.2">
      <c r="A382" s="97">
        <v>43658.068599537037</v>
      </c>
      <c r="B382">
        <v>2.1128450000000001</v>
      </c>
      <c r="E382" s="97">
        <v>43658.068599537037</v>
      </c>
      <c r="F382">
        <v>2.1128450000000001</v>
      </c>
    </row>
    <row r="383" spans="1:6" x14ac:dyDescent="0.2">
      <c r="A383" s="97">
        <v>43658.075543981482</v>
      </c>
      <c r="B383">
        <v>2.115335</v>
      </c>
      <c r="E383" s="97">
        <v>43658.075543981482</v>
      </c>
      <c r="F383">
        <v>2.115335</v>
      </c>
    </row>
    <row r="384" spans="1:6" x14ac:dyDescent="0.2">
      <c r="A384" s="97">
        <v>43658.082488425927</v>
      </c>
      <c r="B384">
        <v>2.0975990000000002</v>
      </c>
      <c r="E384" s="97">
        <v>43658.082488425927</v>
      </c>
      <c r="F384">
        <v>2.0975990000000002</v>
      </c>
    </row>
    <row r="385" spans="1:6" x14ac:dyDescent="0.2">
      <c r="A385" s="97">
        <v>43658.089432870373</v>
      </c>
      <c r="B385">
        <v>2.0997859999999999</v>
      </c>
      <c r="E385" s="97">
        <v>43658.089432870373</v>
      </c>
      <c r="F385">
        <v>2.0997859999999999</v>
      </c>
    </row>
    <row r="386" spans="1:6" x14ac:dyDescent="0.2">
      <c r="A386" s="97">
        <v>43658.096377314818</v>
      </c>
      <c r="B386">
        <v>2.0851190000000002</v>
      </c>
      <c r="E386" s="97">
        <v>43658.096377314818</v>
      </c>
      <c r="F386">
        <v>2.0851190000000002</v>
      </c>
    </row>
    <row r="387" spans="1:6" x14ac:dyDescent="0.2">
      <c r="A387" s="97">
        <v>43658.103321759256</v>
      </c>
      <c r="B387">
        <v>2.0934659999999998</v>
      </c>
      <c r="E387" s="97">
        <v>43658.103321759256</v>
      </c>
      <c r="F387">
        <v>2.0934659999999998</v>
      </c>
    </row>
    <row r="388" spans="1:6" x14ac:dyDescent="0.2">
      <c r="A388" s="97">
        <v>43658.110266203701</v>
      </c>
      <c r="B388">
        <v>2.0834570000000001</v>
      </c>
      <c r="E388" s="97">
        <v>43658.110266203701</v>
      </c>
      <c r="F388">
        <v>2.0834570000000001</v>
      </c>
    </row>
    <row r="389" spans="1:6" x14ac:dyDescent="0.2">
      <c r="A389" s="97">
        <v>43658.117210648146</v>
      </c>
      <c r="B389">
        <v>2.1270929999999999</v>
      </c>
      <c r="E389" s="97">
        <v>43658.117210648146</v>
      </c>
      <c r="F389">
        <v>2.1270929999999999</v>
      </c>
    </row>
    <row r="390" spans="1:6" x14ac:dyDescent="0.2">
      <c r="A390" s="97">
        <v>43658.124039351853</v>
      </c>
      <c r="B390">
        <v>2.0774539999999999</v>
      </c>
      <c r="E390" s="97">
        <v>43658.124039351853</v>
      </c>
      <c r="F390">
        <v>2.0774539999999999</v>
      </c>
    </row>
    <row r="391" spans="1:6" x14ac:dyDescent="0.2">
      <c r="A391" s="97">
        <v>43658.130983796298</v>
      </c>
      <c r="B391">
        <v>2.0643769999999999</v>
      </c>
      <c r="E391" s="97">
        <v>43658.130983796298</v>
      </c>
      <c r="F391">
        <v>2.0643769999999999</v>
      </c>
    </row>
    <row r="392" spans="1:6" x14ac:dyDescent="0.2">
      <c r="A392" s="97">
        <v>43658.138032407405</v>
      </c>
      <c r="B392">
        <v>2.0658690000000002</v>
      </c>
      <c r="E392" s="97">
        <v>43658.138032407405</v>
      </c>
      <c r="F392">
        <v>2.0658690000000002</v>
      </c>
    </row>
    <row r="393" spans="1:6" x14ac:dyDescent="0.2">
      <c r="A393" s="97">
        <v>43658.144976851851</v>
      </c>
      <c r="B393">
        <v>2.0117980000000002</v>
      </c>
      <c r="E393" s="97">
        <v>43658.144976851851</v>
      </c>
      <c r="F393">
        <v>2.0117980000000002</v>
      </c>
    </row>
    <row r="394" spans="1:6" x14ac:dyDescent="0.2">
      <c r="A394" s="97">
        <v>43658.151921296296</v>
      </c>
      <c r="B394">
        <v>2.0520770000000002</v>
      </c>
      <c r="E394" s="97">
        <v>43658.151921296296</v>
      </c>
      <c r="F394">
        <v>2.0520770000000002</v>
      </c>
    </row>
    <row r="395" spans="1:6" x14ac:dyDescent="0.2">
      <c r="A395" s="97">
        <v>43658.158865740741</v>
      </c>
      <c r="B395">
        <v>2.0371939999999999</v>
      </c>
      <c r="E395" s="97">
        <v>43658.158865740741</v>
      </c>
      <c r="F395">
        <v>2.0371939999999999</v>
      </c>
    </row>
    <row r="396" spans="1:6" x14ac:dyDescent="0.2">
      <c r="A396" s="97">
        <v>43658.165810185186</v>
      </c>
      <c r="B396">
        <v>2.0174340000000002</v>
      </c>
      <c r="E396" s="97">
        <v>43658.165810185186</v>
      </c>
      <c r="F396">
        <v>2.0174340000000002</v>
      </c>
    </row>
    <row r="397" spans="1:6" x14ac:dyDescent="0.2">
      <c r="A397" s="97">
        <v>43658.172754629632</v>
      </c>
      <c r="B397">
        <v>2.0282249999999999</v>
      </c>
      <c r="E397" s="97">
        <v>43658.172754629632</v>
      </c>
      <c r="F397">
        <v>2.0282249999999999</v>
      </c>
    </row>
    <row r="398" spans="1:6" x14ac:dyDescent="0.2">
      <c r="A398" s="97">
        <v>43658.179699074077</v>
      </c>
      <c r="B398">
        <v>2.0304899999999999</v>
      </c>
      <c r="E398" s="97">
        <v>43658.179699074077</v>
      </c>
      <c r="F398">
        <v>2.0304899999999999</v>
      </c>
    </row>
    <row r="399" spans="1:6" x14ac:dyDescent="0.2">
      <c r="A399" s="97">
        <v>43658.186643518522</v>
      </c>
      <c r="B399">
        <v>2.025109</v>
      </c>
      <c r="E399" s="97">
        <v>43658.186643518522</v>
      </c>
      <c r="F399">
        <v>2.025109</v>
      </c>
    </row>
    <row r="400" spans="1:6" x14ac:dyDescent="0.2">
      <c r="A400" s="97">
        <v>43658.19358796296</v>
      </c>
      <c r="B400">
        <v>2.00989</v>
      </c>
      <c r="E400" s="97">
        <v>43658.19358796296</v>
      </c>
      <c r="F400">
        <v>2.00989</v>
      </c>
    </row>
    <row r="401" spans="1:6" x14ac:dyDescent="0.2">
      <c r="A401" s="97">
        <v>43658.200532407405</v>
      </c>
      <c r="B401">
        <v>1.9946980000000001</v>
      </c>
      <c r="E401" s="97">
        <v>43658.200532407405</v>
      </c>
      <c r="F401">
        <v>1.9946980000000001</v>
      </c>
    </row>
    <row r="402" spans="1:6" x14ac:dyDescent="0.2">
      <c r="A402" s="97">
        <v>43658.207476851851</v>
      </c>
      <c r="B402">
        <v>1.996956</v>
      </c>
      <c r="E402" s="97">
        <v>43658.207476851851</v>
      </c>
      <c r="F402">
        <v>1.996956</v>
      </c>
    </row>
    <row r="403" spans="1:6" x14ac:dyDescent="0.2">
      <c r="A403" s="97">
        <v>43658.214421296296</v>
      </c>
      <c r="B403">
        <v>1.9963949999999999</v>
      </c>
      <c r="E403" s="97">
        <v>43658.214421296296</v>
      </c>
      <c r="F403">
        <v>1.9963949999999999</v>
      </c>
    </row>
    <row r="404" spans="1:6" x14ac:dyDescent="0.2">
      <c r="A404" s="97">
        <v>43658.221250000002</v>
      </c>
      <c r="B404">
        <v>1.9911399999999999</v>
      </c>
      <c r="E404" s="97">
        <v>43658.221250000002</v>
      </c>
      <c r="F404">
        <v>1.9911399999999999</v>
      </c>
    </row>
    <row r="405" spans="1:6" x14ac:dyDescent="0.2">
      <c r="A405" s="97">
        <v>43658.228194444448</v>
      </c>
      <c r="B405">
        <v>1.998497</v>
      </c>
      <c r="E405" s="97">
        <v>43658.228194444448</v>
      </c>
      <c r="F405">
        <v>1.998497</v>
      </c>
    </row>
    <row r="406" spans="1:6" x14ac:dyDescent="0.2">
      <c r="A406" s="97">
        <v>43658.235138888886</v>
      </c>
      <c r="B406">
        <v>1.9964919999999999</v>
      </c>
      <c r="E406" s="97">
        <v>43658.235138888886</v>
      </c>
      <c r="F406">
        <v>1.9964919999999999</v>
      </c>
    </row>
    <row r="407" spans="1:6" x14ac:dyDescent="0.2">
      <c r="A407" s="97">
        <v>43658.242083333331</v>
      </c>
      <c r="B407">
        <v>1.97573</v>
      </c>
      <c r="E407" s="97">
        <v>43658.242083333331</v>
      </c>
      <c r="F407">
        <v>1.97573</v>
      </c>
    </row>
    <row r="408" spans="1:6" x14ac:dyDescent="0.2">
      <c r="A408" s="97">
        <v>43658.249027777776</v>
      </c>
      <c r="B408">
        <v>1.9823919999999999</v>
      </c>
      <c r="E408" s="97">
        <v>43658.249027777776</v>
      </c>
      <c r="F408">
        <v>1.9823919999999999</v>
      </c>
    </row>
    <row r="409" spans="1:6" x14ac:dyDescent="0.2">
      <c r="A409" s="97">
        <v>43658.255972222221</v>
      </c>
      <c r="B409">
        <v>1.9641120000000001</v>
      </c>
      <c r="E409" s="97">
        <v>43658.255972222221</v>
      </c>
      <c r="F409">
        <v>1.9641120000000001</v>
      </c>
    </row>
    <row r="410" spans="1:6" x14ac:dyDescent="0.2">
      <c r="A410" s="97">
        <v>43658.262916666667</v>
      </c>
      <c r="B410">
        <v>1.9862679999999999</v>
      </c>
      <c r="E410" s="97">
        <v>43658.262916666667</v>
      </c>
      <c r="F410">
        <v>1.9862679999999999</v>
      </c>
    </row>
    <row r="411" spans="1:6" x14ac:dyDescent="0.2">
      <c r="A411" s="97">
        <v>43658.269861111112</v>
      </c>
      <c r="B411">
        <v>1.9488019999999999</v>
      </c>
      <c r="E411" s="97">
        <v>43658.269861111112</v>
      </c>
      <c r="F411">
        <v>1.9488019999999999</v>
      </c>
    </row>
    <row r="412" spans="1:6" x14ac:dyDescent="0.2">
      <c r="A412" s="97">
        <v>43658.276909722219</v>
      </c>
      <c r="B412">
        <v>1.956288</v>
      </c>
      <c r="E412" s="97">
        <v>43658.276909722219</v>
      </c>
      <c r="F412">
        <v>1.956288</v>
      </c>
    </row>
    <row r="413" spans="1:6" x14ac:dyDescent="0.2">
      <c r="A413" s="97">
        <v>43658.283854166664</v>
      </c>
      <c r="B413">
        <v>1.9558</v>
      </c>
      <c r="E413" s="97">
        <v>43658.283854166664</v>
      </c>
      <c r="F413">
        <v>1.9558</v>
      </c>
    </row>
    <row r="414" spans="1:6" x14ac:dyDescent="0.2">
      <c r="A414" s="97">
        <v>43658.290798611109</v>
      </c>
      <c r="B414">
        <v>1.934893</v>
      </c>
      <c r="E414" s="97">
        <v>43658.290798611109</v>
      </c>
      <c r="F414">
        <v>1.934893</v>
      </c>
    </row>
    <row r="415" spans="1:6" x14ac:dyDescent="0.2">
      <c r="A415" s="97">
        <v>43658.297743055555</v>
      </c>
      <c r="B415">
        <v>1.929562</v>
      </c>
      <c r="E415" s="97">
        <v>43658.297743055555</v>
      </c>
      <c r="F415">
        <v>1.929562</v>
      </c>
    </row>
    <row r="416" spans="1:6" x14ac:dyDescent="0.2">
      <c r="A416" s="97">
        <v>43658.3046875</v>
      </c>
      <c r="B416">
        <v>1.9077660000000001</v>
      </c>
      <c r="E416" s="97">
        <v>43658.3046875</v>
      </c>
      <c r="F416">
        <v>1.9077660000000001</v>
      </c>
    </row>
    <row r="417" spans="1:6" x14ac:dyDescent="0.2">
      <c r="A417" s="97">
        <v>43658.311631944445</v>
      </c>
      <c r="B417">
        <v>1.9146609999999999</v>
      </c>
      <c r="E417" s="97">
        <v>43658.311631944445</v>
      </c>
      <c r="F417">
        <v>1.9146609999999999</v>
      </c>
    </row>
    <row r="418" spans="1:6" x14ac:dyDescent="0.2">
      <c r="A418" s="97">
        <v>43658.318460648145</v>
      </c>
      <c r="B418">
        <v>1.9162129999999999</v>
      </c>
      <c r="E418" s="97">
        <v>43658.318460648145</v>
      </c>
      <c r="F418">
        <v>1.9162129999999999</v>
      </c>
    </row>
    <row r="419" spans="1:6" x14ac:dyDescent="0.2">
      <c r="A419" s="97">
        <v>43658.32540509259</v>
      </c>
      <c r="B419">
        <v>1.9002129999999999</v>
      </c>
      <c r="E419" s="97">
        <v>43658.32540509259</v>
      </c>
      <c r="F419">
        <v>1.9002129999999999</v>
      </c>
    </row>
    <row r="420" spans="1:6" x14ac:dyDescent="0.2">
      <c r="A420" s="97">
        <v>43658.332349537035</v>
      </c>
      <c r="B420">
        <v>1.9027430000000001</v>
      </c>
      <c r="E420" s="97">
        <v>43658.332349537035</v>
      </c>
      <c r="F420">
        <v>1.9027430000000001</v>
      </c>
    </row>
    <row r="421" spans="1:6" x14ac:dyDescent="0.2">
      <c r="A421" s="97">
        <v>43658.33929398148</v>
      </c>
      <c r="B421">
        <v>1.895481</v>
      </c>
      <c r="E421" s="97">
        <v>43658.33929398148</v>
      </c>
      <c r="F421">
        <v>1.895481</v>
      </c>
    </row>
    <row r="422" spans="1:6" x14ac:dyDescent="0.2">
      <c r="A422" s="97">
        <v>43658.346342592595</v>
      </c>
      <c r="B422">
        <v>1.9100539999999999</v>
      </c>
      <c r="E422" s="97">
        <v>43658.346342592595</v>
      </c>
      <c r="F422">
        <v>1.9100539999999999</v>
      </c>
    </row>
    <row r="423" spans="1:6" x14ac:dyDescent="0.2">
      <c r="A423" s="97">
        <v>43658.35328703704</v>
      </c>
      <c r="B423">
        <v>1.8862190000000001</v>
      </c>
      <c r="E423" s="97">
        <v>43658.35328703704</v>
      </c>
      <c r="F423">
        <v>1.8862190000000001</v>
      </c>
    </row>
    <row r="424" spans="1:6" x14ac:dyDescent="0.2">
      <c r="A424" s="97">
        <v>43658.360231481478</v>
      </c>
      <c r="B424">
        <v>1.8908450000000001</v>
      </c>
      <c r="E424" s="97">
        <v>43658.360231481478</v>
      </c>
      <c r="F424">
        <v>1.8908450000000001</v>
      </c>
    </row>
    <row r="425" spans="1:6" x14ac:dyDescent="0.2">
      <c r="A425" s="97">
        <v>43658.367175925923</v>
      </c>
      <c r="B425">
        <v>1.890185</v>
      </c>
      <c r="E425" s="97">
        <v>43658.367175925923</v>
      </c>
      <c r="F425">
        <v>1.890185</v>
      </c>
    </row>
    <row r="426" spans="1:6" x14ac:dyDescent="0.2">
      <c r="A426" s="97">
        <v>43658.374120370368</v>
      </c>
      <c r="B426">
        <v>1.8765799999999999</v>
      </c>
      <c r="E426" s="97">
        <v>43658.374120370368</v>
      </c>
      <c r="F426">
        <v>1.8765799999999999</v>
      </c>
    </row>
    <row r="427" spans="1:6" x14ac:dyDescent="0.2">
      <c r="A427" s="97">
        <v>43658.381064814814</v>
      </c>
      <c r="B427">
        <v>1.8855459999999999</v>
      </c>
      <c r="E427" s="97">
        <v>43658.381064814814</v>
      </c>
      <c r="F427">
        <v>1.8855459999999999</v>
      </c>
    </row>
    <row r="428" spans="1:6" x14ac:dyDescent="0.2">
      <c r="A428" s="97">
        <v>43658.388009259259</v>
      </c>
      <c r="B428">
        <v>1.879675</v>
      </c>
      <c r="E428" s="97">
        <v>43658.388009259259</v>
      </c>
      <c r="F428">
        <v>1.879675</v>
      </c>
    </row>
    <row r="429" spans="1:6" x14ac:dyDescent="0.2">
      <c r="A429" s="97">
        <v>43658.394953703704</v>
      </c>
      <c r="B429">
        <v>1.8663689999999999</v>
      </c>
      <c r="E429" s="97">
        <v>43658.394953703704</v>
      </c>
      <c r="F429">
        <v>1.8663689999999999</v>
      </c>
    </row>
    <row r="430" spans="1:6" x14ac:dyDescent="0.2">
      <c r="A430" s="97">
        <v>43658.401898148149</v>
      </c>
      <c r="B430">
        <v>1.8763320000000001</v>
      </c>
      <c r="E430" s="97">
        <v>43658.401898148149</v>
      </c>
      <c r="F430">
        <v>1.8763320000000001</v>
      </c>
    </row>
    <row r="431" spans="1:6" x14ac:dyDescent="0.2">
      <c r="A431" s="97">
        <v>43658.408726851849</v>
      </c>
      <c r="B431">
        <v>1.8609009999999999</v>
      </c>
      <c r="E431" s="97">
        <v>43658.408726851849</v>
      </c>
      <c r="F431">
        <v>1.8609009999999999</v>
      </c>
    </row>
    <row r="432" spans="1:6" x14ac:dyDescent="0.2">
      <c r="A432" s="97">
        <v>43658.415775462963</v>
      </c>
      <c r="B432">
        <v>1.87324</v>
      </c>
      <c r="E432" s="97">
        <v>43658.415775462963</v>
      </c>
      <c r="F432">
        <v>1.87324</v>
      </c>
    </row>
    <row r="433" spans="1:6" x14ac:dyDescent="0.2">
      <c r="A433" s="97">
        <v>43658.422766203701</v>
      </c>
      <c r="B433">
        <v>1.8689290000000001</v>
      </c>
      <c r="E433" s="97">
        <v>43658.422766203701</v>
      </c>
      <c r="F433">
        <v>1.8689290000000001</v>
      </c>
    </row>
    <row r="434" spans="1:6" x14ac:dyDescent="0.2">
      <c r="A434" s="97">
        <v>43658.429710648146</v>
      </c>
      <c r="B434">
        <v>1.8686910000000001</v>
      </c>
      <c r="E434" s="97">
        <v>43658.429710648146</v>
      </c>
      <c r="F434">
        <v>1.8686910000000001</v>
      </c>
    </row>
    <row r="435" spans="1:6" x14ac:dyDescent="0.2">
      <c r="A435" s="97">
        <v>43658.436655092592</v>
      </c>
      <c r="B435">
        <v>1.8629709999999999</v>
      </c>
      <c r="E435" s="97">
        <v>43658.436655092592</v>
      </c>
      <c r="F435">
        <v>1.8629709999999999</v>
      </c>
    </row>
    <row r="436" spans="1:6" x14ac:dyDescent="0.2">
      <c r="A436" s="97">
        <v>43658.443599537037</v>
      </c>
      <c r="B436">
        <v>1.8533930000000001</v>
      </c>
      <c r="E436" s="97">
        <v>43658.443599537037</v>
      </c>
      <c r="F436">
        <v>1.8533930000000001</v>
      </c>
    </row>
    <row r="437" spans="1:6" x14ac:dyDescent="0.2">
      <c r="A437" s="97">
        <v>43658.450543981482</v>
      </c>
      <c r="B437">
        <v>1.8399859999999999</v>
      </c>
      <c r="E437" s="97">
        <v>43658.450543981482</v>
      </c>
      <c r="F437">
        <v>1.8399859999999999</v>
      </c>
    </row>
    <row r="438" spans="1:6" x14ac:dyDescent="0.2">
      <c r="A438" s="97">
        <v>43658.457488425927</v>
      </c>
      <c r="B438">
        <v>1.8497209999999999</v>
      </c>
      <c r="E438" s="97">
        <v>43658.457488425927</v>
      </c>
      <c r="F438">
        <v>1.8497209999999999</v>
      </c>
    </row>
    <row r="439" spans="1:6" x14ac:dyDescent="0.2">
      <c r="A439" s="97">
        <v>43658.464432870373</v>
      </c>
      <c r="B439">
        <v>1.843685</v>
      </c>
      <c r="E439" s="97">
        <v>43658.464432870373</v>
      </c>
      <c r="F439">
        <v>1.843685</v>
      </c>
    </row>
    <row r="440" spans="1:6" x14ac:dyDescent="0.2">
      <c r="A440" s="97">
        <v>43658.471377314818</v>
      </c>
      <c r="B440">
        <v>1.8263469999999999</v>
      </c>
      <c r="E440" s="97">
        <v>43658.471377314818</v>
      </c>
      <c r="F440">
        <v>1.8263469999999999</v>
      </c>
    </row>
    <row r="441" spans="1:6" x14ac:dyDescent="0.2">
      <c r="A441" s="97">
        <v>43658.478321759256</v>
      </c>
      <c r="B441">
        <v>1.8510720000000001</v>
      </c>
      <c r="E441" s="97">
        <v>43658.478321759256</v>
      </c>
      <c r="F441">
        <v>1.8510720000000001</v>
      </c>
    </row>
    <row r="442" spans="1:6" x14ac:dyDescent="0.2">
      <c r="A442" s="97">
        <v>43658.485266203701</v>
      </c>
      <c r="B442">
        <v>1.843504</v>
      </c>
      <c r="E442" s="97">
        <v>43658.485266203701</v>
      </c>
      <c r="F442">
        <v>1.843504</v>
      </c>
    </row>
    <row r="443" spans="1:6" x14ac:dyDescent="0.2">
      <c r="A443" s="97">
        <v>43658.492210648146</v>
      </c>
      <c r="B443">
        <v>1.8441320000000001</v>
      </c>
      <c r="E443" s="97">
        <v>43658.492210648146</v>
      </c>
      <c r="F443">
        <v>1.8441320000000001</v>
      </c>
    </row>
    <row r="444" spans="1:6" x14ac:dyDescent="0.2">
      <c r="A444" s="97">
        <v>43658.499155092592</v>
      </c>
      <c r="B444">
        <v>1.8403290000000001</v>
      </c>
      <c r="E444" s="97">
        <v>43658.499155092592</v>
      </c>
      <c r="F444">
        <v>1.8403290000000001</v>
      </c>
    </row>
    <row r="445" spans="1:6" x14ac:dyDescent="0.2">
      <c r="A445" s="97">
        <v>43658.505983796298</v>
      </c>
      <c r="B445">
        <v>1.8383179999999999</v>
      </c>
      <c r="E445" s="97">
        <v>43658.505983796298</v>
      </c>
      <c r="F445">
        <v>1.8383179999999999</v>
      </c>
    </row>
    <row r="446" spans="1:6" x14ac:dyDescent="0.2">
      <c r="A446" s="97">
        <v>43658.512928240743</v>
      </c>
      <c r="B446">
        <v>1.828228</v>
      </c>
      <c r="E446" s="97">
        <v>43658.512928240743</v>
      </c>
      <c r="F446">
        <v>1.828228</v>
      </c>
    </row>
    <row r="447" spans="1:6" x14ac:dyDescent="0.2">
      <c r="A447" s="97">
        <v>43658.519872685189</v>
      </c>
      <c r="B447">
        <v>1.829366</v>
      </c>
      <c r="E447" s="97">
        <v>43658.519872685189</v>
      </c>
      <c r="F447">
        <v>1.829366</v>
      </c>
    </row>
    <row r="448" spans="1:6" x14ac:dyDescent="0.2">
      <c r="A448" s="97">
        <v>43658.526817129627</v>
      </c>
      <c r="B448">
        <v>1.8152630000000001</v>
      </c>
      <c r="E448" s="97">
        <v>43658.526817129627</v>
      </c>
      <c r="F448">
        <v>1.8152630000000001</v>
      </c>
    </row>
    <row r="449" spans="1:6" x14ac:dyDescent="0.2">
      <c r="A449" s="97">
        <v>43658.533761574072</v>
      </c>
      <c r="B449">
        <v>1.8202989999999999</v>
      </c>
      <c r="E449" s="97">
        <v>43658.533761574072</v>
      </c>
      <c r="F449">
        <v>1.8202989999999999</v>
      </c>
    </row>
    <row r="450" spans="1:6" x14ac:dyDescent="0.2">
      <c r="A450" s="97">
        <v>43658.540706018517</v>
      </c>
      <c r="B450">
        <v>1.814454</v>
      </c>
      <c r="E450" s="97">
        <v>43658.540706018517</v>
      </c>
      <c r="F450">
        <v>1.814454</v>
      </c>
    </row>
    <row r="451" spans="1:6" x14ac:dyDescent="0.2">
      <c r="A451" s="97">
        <v>43658.547650462962</v>
      </c>
      <c r="B451">
        <v>1.798481</v>
      </c>
      <c r="E451" s="97">
        <v>43658.547650462962</v>
      </c>
      <c r="F451">
        <v>1.798481</v>
      </c>
    </row>
    <row r="452" spans="1:6" x14ac:dyDescent="0.2">
      <c r="A452" s="97">
        <v>43658.554594907408</v>
      </c>
      <c r="B452">
        <v>1.7878780000000001</v>
      </c>
      <c r="E452" s="97">
        <v>43658.554594907408</v>
      </c>
      <c r="F452">
        <v>1.7878780000000001</v>
      </c>
    </row>
    <row r="453" spans="1:6" x14ac:dyDescent="0.2">
      <c r="A453" s="97">
        <v>43658.561643518522</v>
      </c>
      <c r="B453">
        <v>1.8036319999999999</v>
      </c>
      <c r="E453" s="97">
        <v>43658.561643518522</v>
      </c>
      <c r="F453">
        <v>1.8036319999999999</v>
      </c>
    </row>
    <row r="454" spans="1:6" x14ac:dyDescent="0.2">
      <c r="A454" s="97">
        <v>43658.56858796296</v>
      </c>
      <c r="B454">
        <v>1.806316</v>
      </c>
      <c r="E454" s="97">
        <v>43658.56858796296</v>
      </c>
      <c r="F454">
        <v>1.806316</v>
      </c>
    </row>
    <row r="455" spans="1:6" x14ac:dyDescent="0.2">
      <c r="A455" s="97">
        <v>43658.575532407405</v>
      </c>
      <c r="B455">
        <v>1.798071</v>
      </c>
      <c r="E455" s="97">
        <v>43658.575532407405</v>
      </c>
      <c r="F455">
        <v>1.798071</v>
      </c>
    </row>
    <row r="456" spans="1:6" x14ac:dyDescent="0.2">
      <c r="A456" s="97">
        <v>43658.582476851851</v>
      </c>
      <c r="B456">
        <v>1.8156509999999999</v>
      </c>
      <c r="E456" s="97">
        <v>43658.582476851851</v>
      </c>
      <c r="F456">
        <v>1.8156509999999999</v>
      </c>
    </row>
    <row r="457" spans="1:6" x14ac:dyDescent="0.2">
      <c r="A457" s="97">
        <v>43658.589421296296</v>
      </c>
      <c r="B457">
        <v>1.8006660000000001</v>
      </c>
      <c r="E457" s="97">
        <v>43658.589421296296</v>
      </c>
      <c r="F457">
        <v>1.8006660000000001</v>
      </c>
    </row>
    <row r="458" spans="1:6" x14ac:dyDescent="0.2">
      <c r="A458" s="97">
        <v>43658.596365740741</v>
      </c>
      <c r="B458">
        <v>1.765916</v>
      </c>
      <c r="E458" s="97">
        <v>43658.596365740741</v>
      </c>
      <c r="F458">
        <v>1.765916</v>
      </c>
    </row>
    <row r="459" spans="1:6" x14ac:dyDescent="0.2">
      <c r="A459" s="97">
        <v>43658.603194444448</v>
      </c>
      <c r="B459">
        <v>1.794416</v>
      </c>
      <c r="E459" s="97">
        <v>43658.603194444448</v>
      </c>
      <c r="F459">
        <v>1.794416</v>
      </c>
    </row>
    <row r="460" spans="1:6" x14ac:dyDescent="0.2">
      <c r="A460" s="97">
        <v>43658.610243055555</v>
      </c>
      <c r="B460">
        <v>1.7890459999999999</v>
      </c>
      <c r="E460" s="97">
        <v>43658.610243055555</v>
      </c>
      <c r="F460">
        <v>1.7890459999999999</v>
      </c>
    </row>
    <row r="461" spans="1:6" x14ac:dyDescent="0.2">
      <c r="A461" s="97">
        <v>43658.6171875</v>
      </c>
      <c r="B461">
        <v>1.7910839999999999</v>
      </c>
      <c r="E461" s="97">
        <v>43658.6171875</v>
      </c>
      <c r="F461">
        <v>1.7910839999999999</v>
      </c>
    </row>
    <row r="462" spans="1:6" x14ac:dyDescent="0.2">
      <c r="A462" s="97">
        <v>43658.624131944445</v>
      </c>
      <c r="B462">
        <v>1.78748</v>
      </c>
      <c r="E462" s="97">
        <v>43658.624131944445</v>
      </c>
      <c r="F462">
        <v>1.78748</v>
      </c>
    </row>
    <row r="463" spans="1:6" x14ac:dyDescent="0.2">
      <c r="A463" s="97">
        <v>43658.631076388891</v>
      </c>
      <c r="B463">
        <v>1.7960910000000001</v>
      </c>
      <c r="E463" s="97">
        <v>43658.631076388891</v>
      </c>
      <c r="F463">
        <v>1.7960910000000001</v>
      </c>
    </row>
    <row r="464" spans="1:6" x14ac:dyDescent="0.2">
      <c r="A464" s="97">
        <v>43658.638020833336</v>
      </c>
      <c r="B464">
        <v>1.810832</v>
      </c>
      <c r="E464" s="97">
        <v>43658.638020833336</v>
      </c>
      <c r="F464">
        <v>1.810832</v>
      </c>
    </row>
    <row r="465" spans="1:6" x14ac:dyDescent="0.2">
      <c r="A465" s="97">
        <v>43658.644965277781</v>
      </c>
      <c r="B465">
        <v>1.8204180000000001</v>
      </c>
      <c r="E465" s="97">
        <v>43658.644965277781</v>
      </c>
      <c r="F465">
        <v>1.8204180000000001</v>
      </c>
    </row>
    <row r="466" spans="1:6" x14ac:dyDescent="0.2">
      <c r="A466" s="97">
        <v>43658.651909722219</v>
      </c>
      <c r="B466">
        <v>1.8230299999999999</v>
      </c>
      <c r="E466" s="97">
        <v>43658.651909722219</v>
      </c>
      <c r="F466">
        <v>1.8230299999999999</v>
      </c>
    </row>
    <row r="467" spans="1:6" x14ac:dyDescent="0.2">
      <c r="A467" s="97">
        <v>43658.658854166664</v>
      </c>
      <c r="B467">
        <v>1.851685</v>
      </c>
      <c r="E467" s="97">
        <v>43658.658854166664</v>
      </c>
      <c r="F467">
        <v>1.851685</v>
      </c>
    </row>
    <row r="468" spans="1:6" x14ac:dyDescent="0.2">
      <c r="A468" s="97">
        <v>43658.665798611109</v>
      </c>
      <c r="B468">
        <v>1.8594790000000001</v>
      </c>
      <c r="E468" s="97">
        <v>43658.665798611109</v>
      </c>
      <c r="F468">
        <v>1.8594790000000001</v>
      </c>
    </row>
    <row r="469" spans="1:6" x14ac:dyDescent="0.2">
      <c r="A469" s="97">
        <v>43658.672743055555</v>
      </c>
      <c r="B469">
        <v>1.8855630000000001</v>
      </c>
      <c r="E469" s="97">
        <v>43658.672743055555</v>
      </c>
      <c r="F469">
        <v>1.8855630000000001</v>
      </c>
    </row>
    <row r="470" spans="1:6" x14ac:dyDescent="0.2">
      <c r="A470" s="97">
        <v>43658.6796875</v>
      </c>
      <c r="B470">
        <v>1.8867959999999999</v>
      </c>
      <c r="E470" s="97">
        <v>43658.6796875</v>
      </c>
      <c r="F470">
        <v>1.8867959999999999</v>
      </c>
    </row>
    <row r="471" spans="1:6" x14ac:dyDescent="0.2">
      <c r="A471" s="97">
        <v>43658.686631944445</v>
      </c>
      <c r="B471">
        <v>1.89374</v>
      </c>
      <c r="E471" s="97">
        <v>43658.686631944445</v>
      </c>
      <c r="F471">
        <v>1.89374</v>
      </c>
    </row>
    <row r="472" spans="1:6" x14ac:dyDescent="0.2">
      <c r="A472" s="97">
        <v>43658.693576388891</v>
      </c>
      <c r="B472">
        <v>1.9256819999999999</v>
      </c>
      <c r="E472" s="97">
        <v>43658.693576388891</v>
      </c>
      <c r="F472">
        <v>1.9256819999999999</v>
      </c>
    </row>
    <row r="473" spans="1:6" x14ac:dyDescent="0.2">
      <c r="A473" s="97">
        <v>43658.70040509259</v>
      </c>
      <c r="B473">
        <v>1.931378</v>
      </c>
      <c r="E473" s="97">
        <v>43658.70040509259</v>
      </c>
      <c r="F473">
        <v>1.931378</v>
      </c>
    </row>
    <row r="474" spans="1:6" x14ac:dyDescent="0.2">
      <c r="A474" s="97">
        <v>43658.707349537035</v>
      </c>
      <c r="B474">
        <v>1.9459850000000001</v>
      </c>
      <c r="E474" s="97">
        <v>43658.707349537035</v>
      </c>
      <c r="F474">
        <v>1.9459850000000001</v>
      </c>
    </row>
    <row r="475" spans="1:6" x14ac:dyDescent="0.2">
      <c r="A475" s="97">
        <v>43658.723136574074</v>
      </c>
      <c r="B475">
        <v>2.021995</v>
      </c>
      <c r="E475" s="97">
        <v>43658.723136574074</v>
      </c>
      <c r="F475">
        <v>2.021995</v>
      </c>
    </row>
    <row r="476" spans="1:6" x14ac:dyDescent="0.2">
      <c r="A476" s="97">
        <v>43658.730081018519</v>
      </c>
      <c r="B476">
        <v>2.028778</v>
      </c>
      <c r="E476" s="97">
        <v>43658.730081018519</v>
      </c>
      <c r="F476">
        <v>2.028778</v>
      </c>
    </row>
    <row r="477" spans="1:6" x14ac:dyDescent="0.2">
      <c r="A477" s="97">
        <v>43658.737025462964</v>
      </c>
      <c r="B477">
        <v>2.0427970000000002</v>
      </c>
      <c r="E477" s="97">
        <v>43658.737025462964</v>
      </c>
      <c r="F477">
        <v>2.0427970000000002</v>
      </c>
    </row>
    <row r="478" spans="1:6" x14ac:dyDescent="0.2">
      <c r="A478" s="97">
        <v>43658.743969907409</v>
      </c>
      <c r="B478">
        <v>2.0412059999999999</v>
      </c>
      <c r="E478" s="97">
        <v>43658.743969907409</v>
      </c>
      <c r="F478">
        <v>2.0412059999999999</v>
      </c>
    </row>
    <row r="479" spans="1:6" x14ac:dyDescent="0.2">
      <c r="A479" s="97">
        <v>43658.750914351855</v>
      </c>
      <c r="B479">
        <v>2.0392670000000002</v>
      </c>
      <c r="E479" s="97">
        <v>43658.750914351855</v>
      </c>
      <c r="F479">
        <v>2.0392670000000002</v>
      </c>
    </row>
    <row r="480" spans="1:6" x14ac:dyDescent="0.2">
      <c r="A480" s="97">
        <v>43658.7578587963</v>
      </c>
      <c r="B480">
        <v>2.0427300000000002</v>
      </c>
      <c r="E480" s="97">
        <v>43658.7578587963</v>
      </c>
      <c r="F480">
        <v>2.0427300000000002</v>
      </c>
    </row>
    <row r="481" spans="1:6" x14ac:dyDescent="0.2">
      <c r="A481" s="97">
        <v>43658.764803240738</v>
      </c>
      <c r="B481">
        <v>2.0565739999999999</v>
      </c>
      <c r="E481" s="97">
        <v>43658.764803240738</v>
      </c>
      <c r="F481">
        <v>2.0565739999999999</v>
      </c>
    </row>
    <row r="482" spans="1:6" x14ac:dyDescent="0.2">
      <c r="A482" s="97">
        <v>43658.771631944444</v>
      </c>
      <c r="B482">
        <v>2.0181279999999999</v>
      </c>
      <c r="E482" s="97">
        <v>43658.771631944444</v>
      </c>
      <c r="F482">
        <v>2.0181279999999999</v>
      </c>
    </row>
    <row r="483" spans="1:6" x14ac:dyDescent="0.2">
      <c r="A483" s="97">
        <v>43658.77857638889</v>
      </c>
      <c r="B483">
        <v>2.0540240000000001</v>
      </c>
      <c r="E483" s="97">
        <v>43658.77857638889</v>
      </c>
      <c r="F483">
        <v>2.0540240000000001</v>
      </c>
    </row>
    <row r="484" spans="1:6" x14ac:dyDescent="0.2">
      <c r="A484" s="97">
        <v>43658.785520833335</v>
      </c>
      <c r="B484">
        <v>2.0545629999999999</v>
      </c>
      <c r="E484" s="97">
        <v>43658.785520833335</v>
      </c>
      <c r="F484">
        <v>2.0545629999999999</v>
      </c>
    </row>
    <row r="485" spans="1:6" x14ac:dyDescent="0.2">
      <c r="A485" s="97">
        <v>43658.792569444442</v>
      </c>
      <c r="B485">
        <v>2.0704720000000001</v>
      </c>
      <c r="E485" s="97">
        <v>43658.792569444442</v>
      </c>
      <c r="F485">
        <v>2.0704720000000001</v>
      </c>
    </row>
    <row r="486" spans="1:6" x14ac:dyDescent="0.2">
      <c r="A486" s="97">
        <v>43658.799513888887</v>
      </c>
      <c r="B486">
        <v>2.0562100000000001</v>
      </c>
      <c r="E486" s="97">
        <v>43658.799513888887</v>
      </c>
      <c r="F486">
        <v>2.0562100000000001</v>
      </c>
    </row>
    <row r="487" spans="1:6" x14ac:dyDescent="0.2">
      <c r="A487" s="97">
        <v>43658.806458333333</v>
      </c>
      <c r="B487">
        <v>2.0459969999999998</v>
      </c>
      <c r="E487" s="97">
        <v>43658.806458333333</v>
      </c>
      <c r="F487">
        <v>2.0459969999999998</v>
      </c>
    </row>
    <row r="488" spans="1:6" x14ac:dyDescent="0.2">
      <c r="A488" s="97">
        <v>43658.813402777778</v>
      </c>
      <c r="B488">
        <v>2.0786989999999999</v>
      </c>
      <c r="E488" s="97">
        <v>43658.813402777778</v>
      </c>
      <c r="F488">
        <v>2.0786989999999999</v>
      </c>
    </row>
    <row r="489" spans="1:6" x14ac:dyDescent="0.2">
      <c r="A489" s="97">
        <v>43658.820347222223</v>
      </c>
      <c r="B489">
        <v>2.0818150000000002</v>
      </c>
      <c r="E489" s="97">
        <v>43658.820347222223</v>
      </c>
      <c r="F489">
        <v>2.0818150000000002</v>
      </c>
    </row>
    <row r="490" spans="1:6" x14ac:dyDescent="0.2">
      <c r="A490" s="97">
        <v>43658.827291666668</v>
      </c>
      <c r="B490">
        <v>2.0757829999999999</v>
      </c>
      <c r="E490" s="97">
        <v>43658.827291666668</v>
      </c>
      <c r="F490">
        <v>2.0757829999999999</v>
      </c>
    </row>
    <row r="491" spans="1:6" x14ac:dyDescent="0.2">
      <c r="A491" s="97">
        <v>43658.834236111114</v>
      </c>
      <c r="B491">
        <v>2.0787239999999998</v>
      </c>
      <c r="E491" s="97">
        <v>43658.834236111114</v>
      </c>
      <c r="F491">
        <v>2.0787239999999998</v>
      </c>
    </row>
    <row r="492" spans="1:6" x14ac:dyDescent="0.2">
      <c r="A492" s="97">
        <v>43658.841180555559</v>
      </c>
      <c r="B492">
        <v>2.0878589999999999</v>
      </c>
      <c r="E492" s="97">
        <v>43658.841180555559</v>
      </c>
      <c r="F492">
        <v>2.0878589999999999</v>
      </c>
    </row>
    <row r="493" spans="1:6" x14ac:dyDescent="0.2">
      <c r="A493" s="97">
        <v>43658.848124999997</v>
      </c>
      <c r="B493">
        <v>2.1034269999999999</v>
      </c>
      <c r="E493" s="97">
        <v>43658.848124999997</v>
      </c>
      <c r="F493">
        <v>2.1034269999999999</v>
      </c>
    </row>
    <row r="494" spans="1:6" x14ac:dyDescent="0.2">
      <c r="A494" s="97">
        <v>43658.855069444442</v>
      </c>
      <c r="B494">
        <v>2.111189</v>
      </c>
      <c r="E494" s="97">
        <v>43658.855069444442</v>
      </c>
      <c r="F494">
        <v>2.111189</v>
      </c>
    </row>
    <row r="495" spans="1:6" x14ac:dyDescent="0.2">
      <c r="A495" s="97">
        <v>43658.862013888887</v>
      </c>
      <c r="B495">
        <v>2.1120030000000001</v>
      </c>
      <c r="E495" s="97">
        <v>43658.862013888887</v>
      </c>
      <c r="F495">
        <v>2.1120030000000001</v>
      </c>
    </row>
    <row r="496" spans="1:6" x14ac:dyDescent="0.2">
      <c r="A496" s="97">
        <v>43658.868842592594</v>
      </c>
      <c r="B496">
        <v>2.113553</v>
      </c>
      <c r="E496" s="97">
        <v>43658.868842592594</v>
      </c>
      <c r="F496">
        <v>2.113553</v>
      </c>
    </row>
    <row r="497" spans="1:6" x14ac:dyDescent="0.2">
      <c r="A497" s="97">
        <v>43658.875787037039</v>
      </c>
      <c r="B497">
        <v>2.1352440000000001</v>
      </c>
      <c r="E497" s="97">
        <v>43658.875787037039</v>
      </c>
      <c r="F497">
        <v>2.1352440000000001</v>
      </c>
    </row>
    <row r="498" spans="1:6" x14ac:dyDescent="0.2">
      <c r="A498" s="97">
        <v>43658.882731481484</v>
      </c>
      <c r="B498">
        <v>2.1509860000000001</v>
      </c>
      <c r="E498" s="97">
        <v>43658.882731481484</v>
      </c>
      <c r="F498">
        <v>2.1509860000000001</v>
      </c>
    </row>
    <row r="499" spans="1:6" x14ac:dyDescent="0.2">
      <c r="A499" s="97">
        <v>43658.889675925922</v>
      </c>
      <c r="B499">
        <v>2.1225520000000002</v>
      </c>
      <c r="E499" s="97">
        <v>43658.889675925922</v>
      </c>
      <c r="F499">
        <v>2.1225520000000002</v>
      </c>
    </row>
    <row r="500" spans="1:6" x14ac:dyDescent="0.2">
      <c r="A500" s="97">
        <v>43658.896620370368</v>
      </c>
      <c r="B500">
        <v>2.1543580000000002</v>
      </c>
      <c r="E500" s="97">
        <v>43658.896620370368</v>
      </c>
      <c r="F500">
        <v>2.1543580000000002</v>
      </c>
    </row>
    <row r="501" spans="1:6" x14ac:dyDescent="0.2">
      <c r="A501" s="97">
        <v>43658.903564814813</v>
      </c>
      <c r="B501">
        <v>2.1438959999999998</v>
      </c>
      <c r="E501" s="97">
        <v>43658.903564814813</v>
      </c>
      <c r="F501">
        <v>2.1438959999999998</v>
      </c>
    </row>
    <row r="502" spans="1:6" x14ac:dyDescent="0.2">
      <c r="A502" s="97">
        <v>43658.910509259258</v>
      </c>
      <c r="B502">
        <v>2.145988</v>
      </c>
      <c r="E502" s="97">
        <v>43658.910509259258</v>
      </c>
      <c r="F502">
        <v>2.145988</v>
      </c>
    </row>
    <row r="503" spans="1:6" x14ac:dyDescent="0.2">
      <c r="A503" s="97">
        <v>43658.917453703703</v>
      </c>
      <c r="B503">
        <v>2.145969</v>
      </c>
      <c r="E503" s="97">
        <v>43658.917453703703</v>
      </c>
      <c r="F503">
        <v>2.145969</v>
      </c>
    </row>
    <row r="504" spans="1:6" x14ac:dyDescent="0.2">
      <c r="A504" s="97">
        <v>43658.924398148149</v>
      </c>
      <c r="B504">
        <v>2.1595970000000002</v>
      </c>
      <c r="E504" s="97">
        <v>43658.924398148149</v>
      </c>
      <c r="F504">
        <v>2.1595970000000002</v>
      </c>
    </row>
    <row r="505" spans="1:6" x14ac:dyDescent="0.2">
      <c r="A505" s="97">
        <v>43658.931446759256</v>
      </c>
      <c r="B505">
        <v>2.159119</v>
      </c>
      <c r="E505" s="97">
        <v>43658.931446759256</v>
      </c>
      <c r="F505">
        <v>2.159119</v>
      </c>
    </row>
    <row r="506" spans="1:6" x14ac:dyDescent="0.2">
      <c r="A506" s="97">
        <v>43658.938391203701</v>
      </c>
      <c r="B506">
        <v>2.1763620000000001</v>
      </c>
      <c r="E506" s="97">
        <v>43658.938391203701</v>
      </c>
      <c r="F506">
        <v>2.1763620000000001</v>
      </c>
    </row>
    <row r="507" spans="1:6" x14ac:dyDescent="0.2">
      <c r="A507" s="97">
        <v>43658.945335648146</v>
      </c>
      <c r="B507">
        <v>2.15917</v>
      </c>
      <c r="E507" s="97">
        <v>43658.945335648146</v>
      </c>
      <c r="F507">
        <v>2.15917</v>
      </c>
    </row>
    <row r="508" spans="1:6" x14ac:dyDescent="0.2">
      <c r="A508" s="97">
        <v>43658.952280092592</v>
      </c>
      <c r="B508">
        <v>2.1429939999999998</v>
      </c>
      <c r="E508" s="97">
        <v>43658.952280092592</v>
      </c>
      <c r="F508">
        <v>2.1429939999999998</v>
      </c>
    </row>
    <row r="509" spans="1:6" x14ac:dyDescent="0.2">
      <c r="A509" s="97">
        <v>43658.959224537037</v>
      </c>
      <c r="B509">
        <v>2.1590150000000001</v>
      </c>
      <c r="E509" s="97">
        <v>43658.959224537037</v>
      </c>
      <c r="F509">
        <v>2.1590150000000001</v>
      </c>
    </row>
    <row r="510" spans="1:6" x14ac:dyDescent="0.2">
      <c r="A510" s="97">
        <v>43658.966053240743</v>
      </c>
      <c r="B510">
        <v>2.1527340000000001</v>
      </c>
      <c r="E510" s="97">
        <v>43658.966053240743</v>
      </c>
      <c r="F510">
        <v>2.1527340000000001</v>
      </c>
    </row>
    <row r="511" spans="1:6" x14ac:dyDescent="0.2">
      <c r="A511" s="97">
        <v>43658.972997685189</v>
      </c>
      <c r="B511">
        <v>2.1493259999999998</v>
      </c>
      <c r="E511" s="97">
        <v>43658.972997685189</v>
      </c>
      <c r="F511">
        <v>2.1493259999999998</v>
      </c>
    </row>
    <row r="512" spans="1:6" x14ac:dyDescent="0.2">
      <c r="A512" s="97">
        <v>43658.979942129627</v>
      </c>
      <c r="B512">
        <v>2.16649</v>
      </c>
      <c r="E512" s="97">
        <v>43658.979942129627</v>
      </c>
      <c r="F512">
        <v>2.16649</v>
      </c>
    </row>
    <row r="513" spans="1:6" x14ac:dyDescent="0.2">
      <c r="A513" s="97">
        <v>43658.986886574072</v>
      </c>
      <c r="B513">
        <v>2.1585109999999998</v>
      </c>
      <c r="E513" s="97">
        <v>43658.986886574072</v>
      </c>
      <c r="F513">
        <v>2.1585109999999998</v>
      </c>
    </row>
    <row r="514" spans="1:6" x14ac:dyDescent="0.2">
      <c r="A514" s="97">
        <v>43658.993831018517</v>
      </c>
      <c r="B514">
        <v>2.1708150000000002</v>
      </c>
      <c r="E514" s="97">
        <v>43658.993831018517</v>
      </c>
      <c r="F514">
        <v>2.1708150000000002</v>
      </c>
    </row>
    <row r="515" spans="1:6" x14ac:dyDescent="0.2">
      <c r="A515" s="97">
        <v>43659.000879629632</v>
      </c>
      <c r="B515">
        <v>2.164342</v>
      </c>
      <c r="E515" s="97">
        <v>43659.000879629632</v>
      </c>
      <c r="F515">
        <v>2.164342</v>
      </c>
    </row>
    <row r="516" spans="1:6" x14ac:dyDescent="0.2">
      <c r="A516" s="97">
        <v>43659.007824074077</v>
      </c>
      <c r="B516">
        <v>2.1635680000000002</v>
      </c>
      <c r="E516" s="97">
        <v>43659.007824074077</v>
      </c>
      <c r="F516">
        <v>2.1635680000000002</v>
      </c>
    </row>
    <row r="517" spans="1:6" x14ac:dyDescent="0.2">
      <c r="A517" s="97">
        <v>43659.014768518522</v>
      </c>
      <c r="B517">
        <v>2.1630449999999999</v>
      </c>
      <c r="E517" s="97">
        <v>43659.014768518522</v>
      </c>
      <c r="F517">
        <v>2.1630449999999999</v>
      </c>
    </row>
    <row r="518" spans="1:6" x14ac:dyDescent="0.2">
      <c r="A518" s="97">
        <v>43659.02171296296</v>
      </c>
      <c r="B518">
        <v>2.160917</v>
      </c>
      <c r="E518" s="97">
        <v>43659.02171296296</v>
      </c>
      <c r="F518">
        <v>2.160917</v>
      </c>
    </row>
    <row r="519" spans="1:6" x14ac:dyDescent="0.2">
      <c r="A519" s="97">
        <v>43659.028657407405</v>
      </c>
      <c r="B519">
        <v>2.1411410000000002</v>
      </c>
      <c r="E519" s="97">
        <v>43659.028657407405</v>
      </c>
      <c r="F519">
        <v>2.1411410000000002</v>
      </c>
    </row>
    <row r="520" spans="1:6" x14ac:dyDescent="0.2">
      <c r="A520" s="97">
        <v>43659.035601851851</v>
      </c>
      <c r="B520">
        <v>2.1584020000000002</v>
      </c>
      <c r="E520" s="97">
        <v>43659.035601851851</v>
      </c>
      <c r="F520">
        <v>2.1584020000000002</v>
      </c>
    </row>
    <row r="521" spans="1:6" x14ac:dyDescent="0.2">
      <c r="A521" s="97">
        <v>43659.042546296296</v>
      </c>
      <c r="B521">
        <v>2.1457869999999999</v>
      </c>
      <c r="E521" s="97">
        <v>43659.042546296296</v>
      </c>
      <c r="F521">
        <v>2.1457869999999999</v>
      </c>
    </row>
    <row r="522" spans="1:6" x14ac:dyDescent="0.2">
      <c r="A522" s="97">
        <v>43659.049490740741</v>
      </c>
      <c r="B522">
        <v>2.1632929999999999</v>
      </c>
      <c r="E522" s="97">
        <v>43659.049490740741</v>
      </c>
      <c r="F522">
        <v>2.1632929999999999</v>
      </c>
    </row>
    <row r="523" spans="1:6" x14ac:dyDescent="0.2">
      <c r="A523" s="97">
        <v>43659.056435185186</v>
      </c>
      <c r="B523">
        <v>2.1555960000000001</v>
      </c>
      <c r="E523" s="97">
        <v>43659.056435185186</v>
      </c>
      <c r="F523">
        <v>2.1555960000000001</v>
      </c>
    </row>
    <row r="524" spans="1:6" x14ac:dyDescent="0.2">
      <c r="A524" s="97">
        <v>43659.063263888886</v>
      </c>
      <c r="B524">
        <v>2.158255</v>
      </c>
      <c r="E524" s="97">
        <v>43659.063263888886</v>
      </c>
      <c r="F524">
        <v>2.158255</v>
      </c>
    </row>
    <row r="525" spans="1:6" x14ac:dyDescent="0.2">
      <c r="A525" s="97">
        <v>43659.0703125</v>
      </c>
      <c r="B525">
        <v>2.1418680000000001</v>
      </c>
      <c r="E525" s="97">
        <v>43659.0703125</v>
      </c>
      <c r="F525">
        <v>2.1418680000000001</v>
      </c>
    </row>
    <row r="526" spans="1:6" x14ac:dyDescent="0.2">
      <c r="A526" s="97">
        <v>43659.077256944445</v>
      </c>
      <c r="B526">
        <v>2.1389459999999998</v>
      </c>
      <c r="E526" s="97">
        <v>43659.077256944445</v>
      </c>
      <c r="F526">
        <v>2.1389459999999998</v>
      </c>
    </row>
    <row r="527" spans="1:6" x14ac:dyDescent="0.2">
      <c r="A527" s="97">
        <v>43659.084201388891</v>
      </c>
      <c r="B527">
        <v>2.1275529999999998</v>
      </c>
      <c r="E527" s="97">
        <v>43659.084201388891</v>
      </c>
      <c r="F527">
        <v>2.1275529999999998</v>
      </c>
    </row>
    <row r="528" spans="1:6" x14ac:dyDescent="0.2">
      <c r="A528" s="97">
        <v>43659.091145833336</v>
      </c>
      <c r="B528">
        <v>2.1349529999999999</v>
      </c>
      <c r="E528" s="97">
        <v>43659.091145833336</v>
      </c>
      <c r="F528">
        <v>2.1349529999999999</v>
      </c>
    </row>
    <row r="529" spans="1:6" x14ac:dyDescent="0.2">
      <c r="A529" s="97">
        <v>43659.098090277781</v>
      </c>
      <c r="B529">
        <v>2.1194329999999999</v>
      </c>
      <c r="E529" s="97">
        <v>43659.098090277781</v>
      </c>
      <c r="F529">
        <v>2.1194329999999999</v>
      </c>
    </row>
    <row r="530" spans="1:6" x14ac:dyDescent="0.2">
      <c r="A530" s="97">
        <v>43659.105034722219</v>
      </c>
      <c r="B530">
        <v>2.13103</v>
      </c>
      <c r="E530" s="97">
        <v>43659.105034722219</v>
      </c>
      <c r="F530">
        <v>2.13103</v>
      </c>
    </row>
    <row r="531" spans="1:6" x14ac:dyDescent="0.2">
      <c r="A531" s="97">
        <v>43659.111979166664</v>
      </c>
      <c r="B531">
        <v>2.1138249999999998</v>
      </c>
      <c r="E531" s="97">
        <v>43659.111979166664</v>
      </c>
      <c r="F531">
        <v>2.1138249999999998</v>
      </c>
    </row>
    <row r="532" spans="1:6" x14ac:dyDescent="0.2">
      <c r="A532" s="97">
        <v>43659.118923611109</v>
      </c>
      <c r="B532">
        <v>2.1810179999999999</v>
      </c>
      <c r="E532" s="97">
        <v>43659.118923611109</v>
      </c>
      <c r="F532">
        <v>2.1810179999999999</v>
      </c>
    </row>
    <row r="533" spans="1:6" x14ac:dyDescent="0.2">
      <c r="A533" s="97">
        <v>43659.125868055555</v>
      </c>
      <c r="B533">
        <v>2.124717</v>
      </c>
      <c r="E533" s="97">
        <v>43659.125868055555</v>
      </c>
      <c r="F533">
        <v>2.124717</v>
      </c>
    </row>
    <row r="534" spans="1:6" x14ac:dyDescent="0.2">
      <c r="A534" s="97">
        <v>43659.1328125</v>
      </c>
      <c r="B534">
        <v>2.1196959999999998</v>
      </c>
      <c r="E534" s="97">
        <v>43659.1328125</v>
      </c>
      <c r="F534">
        <v>2.1196959999999998</v>
      </c>
    </row>
    <row r="535" spans="1:6" x14ac:dyDescent="0.2">
      <c r="A535" s="97">
        <v>43659.139756944445</v>
      </c>
      <c r="B535">
        <v>2.120088</v>
      </c>
      <c r="E535" s="97">
        <v>43659.139756944445</v>
      </c>
      <c r="F535">
        <v>2.120088</v>
      </c>
    </row>
    <row r="536" spans="1:6" x14ac:dyDescent="0.2">
      <c r="A536" s="97">
        <v>43659.146701388891</v>
      </c>
      <c r="B536">
        <v>2.0992510000000002</v>
      </c>
      <c r="E536" s="97">
        <v>43659.146701388891</v>
      </c>
      <c r="F536">
        <v>2.0992510000000002</v>
      </c>
    </row>
    <row r="537" spans="1:6" x14ac:dyDescent="0.2">
      <c r="A537" s="97">
        <v>43659.153645833336</v>
      </c>
      <c r="B537">
        <v>2.0738889999999999</v>
      </c>
      <c r="E537" s="97">
        <v>43659.153645833336</v>
      </c>
      <c r="F537">
        <v>2.0738889999999999</v>
      </c>
    </row>
    <row r="538" spans="1:6" x14ac:dyDescent="0.2">
      <c r="A538" s="97">
        <v>43659.160474537035</v>
      </c>
      <c r="B538">
        <v>2.0907740000000001</v>
      </c>
      <c r="E538" s="97">
        <v>43659.160474537035</v>
      </c>
      <c r="F538">
        <v>2.0907740000000001</v>
      </c>
    </row>
    <row r="539" spans="1:6" x14ac:dyDescent="0.2">
      <c r="A539" s="97">
        <v>43659.16741898148</v>
      </c>
      <c r="B539">
        <v>2.0912660000000001</v>
      </c>
      <c r="E539" s="97">
        <v>43659.16741898148</v>
      </c>
      <c r="F539">
        <v>2.0912660000000001</v>
      </c>
    </row>
    <row r="540" spans="1:6" x14ac:dyDescent="0.2">
      <c r="A540" s="97">
        <v>43659.174363425926</v>
      </c>
      <c r="B540">
        <v>2.0921690000000002</v>
      </c>
      <c r="E540" s="97">
        <v>43659.174363425926</v>
      </c>
      <c r="F540">
        <v>2.0921690000000002</v>
      </c>
    </row>
    <row r="541" spans="1:6" x14ac:dyDescent="0.2">
      <c r="A541" s="97">
        <v>43659.181307870371</v>
      </c>
      <c r="B541">
        <v>2.097299</v>
      </c>
      <c r="E541" s="97">
        <v>43659.181307870371</v>
      </c>
      <c r="F541">
        <v>2.097299</v>
      </c>
    </row>
    <row r="542" spans="1:6" x14ac:dyDescent="0.2">
      <c r="A542" s="97">
        <v>43659.188252314816</v>
      </c>
      <c r="B542">
        <v>2.0911870000000001</v>
      </c>
      <c r="E542" s="97">
        <v>43659.188252314816</v>
      </c>
      <c r="F542">
        <v>2.0911870000000001</v>
      </c>
    </row>
    <row r="543" spans="1:6" x14ac:dyDescent="0.2">
      <c r="A543" s="97">
        <v>43659.195196759261</v>
      </c>
      <c r="B543">
        <v>2.0569600000000001</v>
      </c>
      <c r="E543" s="97">
        <v>43659.195196759261</v>
      </c>
      <c r="F543">
        <v>2.0569600000000001</v>
      </c>
    </row>
    <row r="544" spans="1:6" x14ac:dyDescent="0.2">
      <c r="A544" s="97">
        <v>43659.202141203707</v>
      </c>
      <c r="B544">
        <v>2.0771890000000002</v>
      </c>
      <c r="E544" s="97">
        <v>43659.202141203707</v>
      </c>
      <c r="F544">
        <v>2.0771890000000002</v>
      </c>
    </row>
    <row r="545" spans="1:6" x14ac:dyDescent="0.2">
      <c r="A545" s="97">
        <v>43659.209189814814</v>
      </c>
      <c r="B545">
        <v>2.0609769999999998</v>
      </c>
      <c r="E545" s="97">
        <v>43659.209189814814</v>
      </c>
      <c r="F545">
        <v>2.0609769999999998</v>
      </c>
    </row>
    <row r="546" spans="1:6" x14ac:dyDescent="0.2">
      <c r="A546" s="97">
        <v>43659.216134259259</v>
      </c>
      <c r="B546">
        <v>2.0568179999999998</v>
      </c>
      <c r="E546" s="97">
        <v>43659.216134259259</v>
      </c>
      <c r="F546">
        <v>2.0568179999999998</v>
      </c>
    </row>
    <row r="547" spans="1:6" x14ac:dyDescent="0.2">
      <c r="A547" s="97">
        <v>43659.223078703704</v>
      </c>
      <c r="B547">
        <v>2.0663079999999998</v>
      </c>
      <c r="E547" s="97">
        <v>43659.223078703704</v>
      </c>
      <c r="F547">
        <v>2.0663079999999998</v>
      </c>
    </row>
    <row r="548" spans="1:6" x14ac:dyDescent="0.2">
      <c r="A548" s="97">
        <v>43659.230023148149</v>
      </c>
      <c r="B548">
        <v>2.0538530000000002</v>
      </c>
      <c r="E548" s="97">
        <v>43659.230023148149</v>
      </c>
      <c r="F548">
        <v>2.0538530000000002</v>
      </c>
    </row>
    <row r="549" spans="1:6" x14ac:dyDescent="0.2">
      <c r="A549" s="97">
        <v>43659.236967592595</v>
      </c>
      <c r="B549">
        <v>2.058621</v>
      </c>
      <c r="E549" s="97">
        <v>43659.236967592595</v>
      </c>
      <c r="F549">
        <v>2.058621</v>
      </c>
    </row>
    <row r="550" spans="1:6" x14ac:dyDescent="0.2">
      <c r="A550" s="97">
        <v>43659.24391203704</v>
      </c>
      <c r="B550">
        <v>2.0460919999999998</v>
      </c>
      <c r="E550" s="97">
        <v>43659.24391203704</v>
      </c>
      <c r="F550">
        <v>2.0460919999999998</v>
      </c>
    </row>
    <row r="551" spans="1:6" x14ac:dyDescent="0.2">
      <c r="A551" s="97">
        <v>43659.250740740739</v>
      </c>
      <c r="B551">
        <v>2.0358329999999998</v>
      </c>
      <c r="E551" s="97">
        <v>43659.250740740739</v>
      </c>
      <c r="F551">
        <v>2.0358329999999998</v>
      </c>
    </row>
    <row r="552" spans="1:6" x14ac:dyDescent="0.2">
      <c r="A552" s="97">
        <v>43659.257685185185</v>
      </c>
      <c r="B552">
        <v>2.0430440000000001</v>
      </c>
      <c r="E552" s="97">
        <v>43659.257685185185</v>
      </c>
      <c r="F552">
        <v>2.0430440000000001</v>
      </c>
    </row>
    <row r="553" spans="1:6" x14ac:dyDescent="0.2">
      <c r="A553" s="97">
        <v>43659.26462962963</v>
      </c>
      <c r="B553">
        <v>2.0410750000000002</v>
      </c>
      <c r="E553" s="97">
        <v>43659.26462962963</v>
      </c>
      <c r="F553">
        <v>2.0410750000000002</v>
      </c>
    </row>
    <row r="554" spans="1:6" x14ac:dyDescent="0.2">
      <c r="A554" s="97">
        <v>43659.271574074075</v>
      </c>
      <c r="B554">
        <v>2.032079</v>
      </c>
      <c r="E554" s="97">
        <v>43659.271574074075</v>
      </c>
      <c r="F554">
        <v>2.032079</v>
      </c>
    </row>
    <row r="555" spans="1:6" x14ac:dyDescent="0.2">
      <c r="A555" s="97">
        <v>43659.278622685182</v>
      </c>
      <c r="B555">
        <v>2.0342539999999998</v>
      </c>
      <c r="E555" s="97">
        <v>43659.278622685182</v>
      </c>
      <c r="F555">
        <v>2.0342539999999998</v>
      </c>
    </row>
    <row r="556" spans="1:6" x14ac:dyDescent="0.2">
      <c r="A556" s="97">
        <v>43659.285567129627</v>
      </c>
      <c r="B556">
        <v>2.0182959999999999</v>
      </c>
      <c r="E556" s="97">
        <v>43659.285567129627</v>
      </c>
      <c r="F556">
        <v>2.0182959999999999</v>
      </c>
    </row>
    <row r="557" spans="1:6" x14ac:dyDescent="0.2">
      <c r="A557" s="97">
        <v>43659.292511574073</v>
      </c>
      <c r="B557">
        <v>2.0179909999999999</v>
      </c>
      <c r="E557" s="97">
        <v>43659.292511574073</v>
      </c>
      <c r="F557">
        <v>2.0179909999999999</v>
      </c>
    </row>
    <row r="558" spans="1:6" x14ac:dyDescent="0.2">
      <c r="A558" s="97">
        <v>43659.299456018518</v>
      </c>
      <c r="B558">
        <v>2.0139450000000001</v>
      </c>
      <c r="E558" s="97">
        <v>43659.299456018518</v>
      </c>
      <c r="F558">
        <v>2.0139450000000001</v>
      </c>
    </row>
    <row r="559" spans="1:6" x14ac:dyDescent="0.2">
      <c r="A559" s="97">
        <v>43659.306400462963</v>
      </c>
      <c r="B559">
        <v>2.0194179999999999</v>
      </c>
      <c r="E559" s="97">
        <v>43659.306400462963</v>
      </c>
      <c r="F559">
        <v>2.0194179999999999</v>
      </c>
    </row>
    <row r="560" spans="1:6" x14ac:dyDescent="0.2">
      <c r="A560" s="97">
        <v>43659.313344907408</v>
      </c>
      <c r="B560">
        <v>2.0173179999999999</v>
      </c>
      <c r="E560" s="97">
        <v>43659.313344907408</v>
      </c>
      <c r="F560">
        <v>2.0173179999999999</v>
      </c>
    </row>
    <row r="561" spans="1:6" x14ac:dyDescent="0.2">
      <c r="A561" s="97">
        <v>43659.320289351854</v>
      </c>
      <c r="B561">
        <v>2.0085069999999998</v>
      </c>
      <c r="E561" s="97">
        <v>43659.320289351854</v>
      </c>
      <c r="F561">
        <v>2.0085069999999998</v>
      </c>
    </row>
    <row r="562" spans="1:6" x14ac:dyDescent="0.2">
      <c r="A562" s="97">
        <v>43659.327233796299</v>
      </c>
      <c r="B562">
        <v>2.0032540000000001</v>
      </c>
      <c r="E562" s="97">
        <v>43659.327233796299</v>
      </c>
      <c r="F562">
        <v>2.0032540000000001</v>
      </c>
    </row>
    <row r="563" spans="1:6" x14ac:dyDescent="0.2">
      <c r="A563" s="97">
        <v>43659.334178240744</v>
      </c>
      <c r="B563">
        <v>2.0035050000000001</v>
      </c>
      <c r="E563" s="97">
        <v>43659.334178240744</v>
      </c>
      <c r="F563">
        <v>2.0035050000000001</v>
      </c>
    </row>
    <row r="564" spans="1:6" x14ac:dyDescent="0.2">
      <c r="A564" s="97">
        <v>43659.341122685182</v>
      </c>
      <c r="B564">
        <v>2.013655</v>
      </c>
      <c r="E564" s="97">
        <v>43659.341122685182</v>
      </c>
      <c r="F564">
        <v>2.013655</v>
      </c>
    </row>
    <row r="565" spans="1:6" x14ac:dyDescent="0.2">
      <c r="A565" s="97">
        <v>43659.348055555558</v>
      </c>
      <c r="B565">
        <v>2.014284</v>
      </c>
      <c r="E565" s="97">
        <v>43659.348055555558</v>
      </c>
      <c r="F565">
        <v>2.014284</v>
      </c>
    </row>
    <row r="566" spans="1:6" x14ac:dyDescent="0.2">
      <c r="A566" s="97">
        <v>43659.355000000003</v>
      </c>
      <c r="B566">
        <v>2.0095939999999999</v>
      </c>
      <c r="E566" s="97">
        <v>43659.355000000003</v>
      </c>
      <c r="F566">
        <v>2.0095939999999999</v>
      </c>
    </row>
    <row r="567" spans="1:6" x14ac:dyDescent="0.2">
      <c r="A567" s="97">
        <v>43659.361944444441</v>
      </c>
      <c r="B567">
        <v>2.0253950000000001</v>
      </c>
      <c r="E567" s="97">
        <v>43659.361944444441</v>
      </c>
      <c r="F567">
        <v>2.0253950000000001</v>
      </c>
    </row>
    <row r="568" spans="1:6" x14ac:dyDescent="0.2">
      <c r="A568" s="97">
        <v>43659.368888888886</v>
      </c>
      <c r="B568">
        <v>2.0057499999999999</v>
      </c>
      <c r="E568" s="97">
        <v>43659.368888888886</v>
      </c>
      <c r="F568">
        <v>2.0057499999999999</v>
      </c>
    </row>
    <row r="569" spans="1:6" x14ac:dyDescent="0.2">
      <c r="A569" s="97">
        <v>43659.375833333332</v>
      </c>
      <c r="B569">
        <v>1.998694</v>
      </c>
      <c r="E569" s="97">
        <v>43659.375833333332</v>
      </c>
      <c r="F569">
        <v>1.998694</v>
      </c>
    </row>
    <row r="570" spans="1:6" x14ac:dyDescent="0.2">
      <c r="A570" s="97">
        <v>43659.382777777777</v>
      </c>
      <c r="B570">
        <v>2.0037449999999999</v>
      </c>
      <c r="E570" s="97">
        <v>43659.382777777777</v>
      </c>
      <c r="F570">
        <v>2.0037449999999999</v>
      </c>
    </row>
    <row r="571" spans="1:6" x14ac:dyDescent="0.2">
      <c r="A571" s="97">
        <v>43659.389722222222</v>
      </c>
      <c r="B571">
        <v>2.0045570000000001</v>
      </c>
      <c r="E571" s="97">
        <v>43659.389722222222</v>
      </c>
      <c r="F571">
        <v>2.0045570000000001</v>
      </c>
    </row>
    <row r="572" spans="1:6" x14ac:dyDescent="0.2">
      <c r="A572" s="97">
        <v>43659.396666666667</v>
      </c>
      <c r="B572">
        <v>2.024292</v>
      </c>
      <c r="E572" s="97">
        <v>43659.396666666667</v>
      </c>
      <c r="F572">
        <v>2.024292</v>
      </c>
    </row>
    <row r="573" spans="1:6" x14ac:dyDescent="0.2">
      <c r="A573" s="97">
        <v>43659.403611111113</v>
      </c>
      <c r="B573">
        <v>2.0139670000000001</v>
      </c>
      <c r="E573" s="97">
        <v>43659.403611111113</v>
      </c>
      <c r="F573">
        <v>2.0139670000000001</v>
      </c>
    </row>
    <row r="574" spans="1:6" x14ac:dyDescent="0.2">
      <c r="A574" s="97">
        <v>43659.410555555558</v>
      </c>
      <c r="B574">
        <v>2.0135839999999998</v>
      </c>
      <c r="E574" s="97">
        <v>43659.410555555558</v>
      </c>
      <c r="F574">
        <v>2.0135839999999998</v>
      </c>
    </row>
    <row r="575" spans="1:6" x14ac:dyDescent="0.2">
      <c r="A575" s="97">
        <v>43659.417500000003</v>
      </c>
      <c r="B575">
        <v>1.918652</v>
      </c>
      <c r="E575" s="97">
        <v>43659.417500000003</v>
      </c>
      <c r="F575">
        <v>1.918652</v>
      </c>
    </row>
    <row r="576" spans="1:6" x14ac:dyDescent="0.2">
      <c r="A576" s="97">
        <v>43659.424490740741</v>
      </c>
      <c r="B576">
        <v>2.029185</v>
      </c>
      <c r="E576" s="97">
        <v>43659.424490740741</v>
      </c>
      <c r="F576">
        <v>2.029185</v>
      </c>
    </row>
    <row r="577" spans="1:6" x14ac:dyDescent="0.2">
      <c r="A577" s="97">
        <v>43659.431435185186</v>
      </c>
      <c r="B577">
        <v>2.0137749999999999</v>
      </c>
      <c r="E577" s="97">
        <v>43659.431435185186</v>
      </c>
      <c r="F577">
        <v>2.0137749999999999</v>
      </c>
    </row>
    <row r="578" spans="1:6" x14ac:dyDescent="0.2">
      <c r="A578" s="97">
        <v>43659.438379629632</v>
      </c>
      <c r="B578">
        <v>2.021258</v>
      </c>
      <c r="E578" s="97">
        <v>43659.438379629632</v>
      </c>
      <c r="F578">
        <v>2.021258</v>
      </c>
    </row>
    <row r="579" spans="1:6" x14ac:dyDescent="0.2">
      <c r="A579" s="97">
        <v>43659.445208333331</v>
      </c>
      <c r="B579">
        <v>2.016696</v>
      </c>
      <c r="E579" s="97">
        <v>43659.445208333331</v>
      </c>
      <c r="F579">
        <v>2.016696</v>
      </c>
    </row>
    <row r="580" spans="1:6" x14ac:dyDescent="0.2">
      <c r="A580" s="97">
        <v>43659.452152777776</v>
      </c>
      <c r="B580">
        <v>2.0352350000000001</v>
      </c>
      <c r="E580" s="97">
        <v>43659.452152777776</v>
      </c>
      <c r="F580">
        <v>2.0352350000000001</v>
      </c>
    </row>
    <row r="581" spans="1:6" x14ac:dyDescent="0.2">
      <c r="A581" s="97">
        <v>43659.459097222221</v>
      </c>
      <c r="B581">
        <v>2.018275</v>
      </c>
      <c r="E581" s="97">
        <v>43659.459097222221</v>
      </c>
      <c r="F581">
        <v>2.018275</v>
      </c>
    </row>
    <row r="582" spans="1:6" x14ac:dyDescent="0.2">
      <c r="A582" s="97">
        <v>43659.466041666667</v>
      </c>
      <c r="B582">
        <v>2.0222030000000002</v>
      </c>
      <c r="E582" s="97">
        <v>43659.466041666667</v>
      </c>
      <c r="F582">
        <v>2.0222030000000002</v>
      </c>
    </row>
    <row r="583" spans="1:6" x14ac:dyDescent="0.2">
      <c r="A583" s="97">
        <v>43659.472986111112</v>
      </c>
      <c r="B583">
        <v>2.042926</v>
      </c>
      <c r="E583" s="97">
        <v>43659.472986111112</v>
      </c>
      <c r="F583">
        <v>2.042926</v>
      </c>
    </row>
    <row r="584" spans="1:6" x14ac:dyDescent="0.2">
      <c r="A584" s="97">
        <v>43659.479930555557</v>
      </c>
      <c r="B584">
        <v>2.0392440000000001</v>
      </c>
      <c r="E584" s="97">
        <v>43659.479930555557</v>
      </c>
      <c r="F584">
        <v>2.0392440000000001</v>
      </c>
    </row>
    <row r="585" spans="1:6" x14ac:dyDescent="0.2">
      <c r="A585" s="97">
        <v>43659.486875000002</v>
      </c>
      <c r="B585">
        <v>2.0282300000000002</v>
      </c>
      <c r="E585" s="97">
        <v>43659.486875000002</v>
      </c>
      <c r="F585">
        <v>2.0282300000000002</v>
      </c>
    </row>
    <row r="586" spans="1:6" x14ac:dyDescent="0.2">
      <c r="A586" s="97">
        <v>43659.493923611109</v>
      </c>
      <c r="B586">
        <v>2.0331739999999998</v>
      </c>
      <c r="E586" s="97">
        <v>43659.493923611109</v>
      </c>
      <c r="F586">
        <v>2.0331739999999998</v>
      </c>
    </row>
    <row r="587" spans="1:6" x14ac:dyDescent="0.2">
      <c r="A587" s="97">
        <v>43659.500868055555</v>
      </c>
      <c r="B587">
        <v>2.042303</v>
      </c>
      <c r="E587" s="97">
        <v>43659.500868055555</v>
      </c>
      <c r="F587">
        <v>2.042303</v>
      </c>
    </row>
    <row r="588" spans="1:6" x14ac:dyDescent="0.2">
      <c r="A588" s="97">
        <v>43659.5078125</v>
      </c>
      <c r="B588">
        <v>2.0517910000000001</v>
      </c>
      <c r="E588" s="97">
        <v>43659.5078125</v>
      </c>
      <c r="F588">
        <v>2.0517910000000001</v>
      </c>
    </row>
    <row r="589" spans="1:6" x14ac:dyDescent="0.2">
      <c r="A589" s="97">
        <v>43659.514756944445</v>
      </c>
      <c r="B589">
        <v>2.0519720000000001</v>
      </c>
      <c r="E589" s="97">
        <v>43659.514756944445</v>
      </c>
      <c r="F589">
        <v>2.0519720000000001</v>
      </c>
    </row>
    <row r="590" spans="1:6" x14ac:dyDescent="0.2">
      <c r="A590" s="97">
        <v>43659.521701388891</v>
      </c>
      <c r="B590">
        <v>2.0407929999999999</v>
      </c>
      <c r="E590" s="97">
        <v>43659.521701388891</v>
      </c>
      <c r="F590">
        <v>2.0407929999999999</v>
      </c>
    </row>
    <row r="591" spans="1:6" x14ac:dyDescent="0.2">
      <c r="A591" s="97">
        <v>43659.528645833336</v>
      </c>
      <c r="B591">
        <v>2.0299809999999998</v>
      </c>
      <c r="E591" s="97">
        <v>43659.528645833336</v>
      </c>
      <c r="F591">
        <v>2.0299809999999998</v>
      </c>
    </row>
    <row r="592" spans="1:6" x14ac:dyDescent="0.2">
      <c r="A592" s="97">
        <v>43659.535590277781</v>
      </c>
      <c r="B592">
        <v>2.0358529999999999</v>
      </c>
      <c r="E592" s="97">
        <v>43659.535590277781</v>
      </c>
      <c r="F592">
        <v>2.0358529999999999</v>
      </c>
    </row>
    <row r="593" spans="1:6" x14ac:dyDescent="0.2">
      <c r="A593" s="97">
        <v>43659.54241898148</v>
      </c>
      <c r="B593">
        <v>2.0186220000000001</v>
      </c>
      <c r="E593" s="97">
        <v>43659.54241898148</v>
      </c>
      <c r="F593">
        <v>2.0186220000000001</v>
      </c>
    </row>
    <row r="594" spans="1:6" x14ac:dyDescent="0.2">
      <c r="A594" s="97">
        <v>43659.549363425926</v>
      </c>
      <c r="B594">
        <v>2.030294</v>
      </c>
      <c r="E594" s="97">
        <v>43659.549363425926</v>
      </c>
      <c r="F594">
        <v>2.030294</v>
      </c>
    </row>
    <row r="595" spans="1:6" x14ac:dyDescent="0.2">
      <c r="A595" s="97">
        <v>43659.556307870371</v>
      </c>
      <c r="B595">
        <v>2.0333299999999999</v>
      </c>
      <c r="E595" s="97">
        <v>43659.556307870371</v>
      </c>
      <c r="F595">
        <v>2.0333299999999999</v>
      </c>
    </row>
    <row r="596" spans="1:6" x14ac:dyDescent="0.2">
      <c r="A596" s="97">
        <v>43659.563356481478</v>
      </c>
      <c r="B596">
        <v>2.0274070000000002</v>
      </c>
      <c r="E596" s="97">
        <v>43659.563356481478</v>
      </c>
      <c r="F596">
        <v>2.0274070000000002</v>
      </c>
    </row>
    <row r="597" spans="1:6" x14ac:dyDescent="0.2">
      <c r="A597" s="97">
        <v>43659.570300925923</v>
      </c>
      <c r="B597">
        <v>2.0247609999999998</v>
      </c>
      <c r="E597" s="97">
        <v>43659.570300925923</v>
      </c>
      <c r="F597">
        <v>2.0247609999999998</v>
      </c>
    </row>
    <row r="598" spans="1:6" x14ac:dyDescent="0.2">
      <c r="A598" s="97">
        <v>43659.577245370368</v>
      </c>
      <c r="B598">
        <v>2.0176639999999999</v>
      </c>
      <c r="E598" s="97">
        <v>43659.577245370368</v>
      </c>
      <c r="F598">
        <v>2.0176639999999999</v>
      </c>
    </row>
    <row r="599" spans="1:6" x14ac:dyDescent="0.2">
      <c r="A599" s="97">
        <v>43659.584189814814</v>
      </c>
      <c r="B599">
        <v>2.0180630000000002</v>
      </c>
      <c r="E599" s="97">
        <v>43659.584189814814</v>
      </c>
      <c r="F599">
        <v>2.0180630000000002</v>
      </c>
    </row>
    <row r="600" spans="1:6" x14ac:dyDescent="0.2">
      <c r="A600" s="97">
        <v>43659.591134259259</v>
      </c>
      <c r="B600">
        <v>1.9987429999999999</v>
      </c>
      <c r="E600" s="97">
        <v>43659.591134259259</v>
      </c>
      <c r="F600">
        <v>1.9987429999999999</v>
      </c>
    </row>
    <row r="601" spans="1:6" x14ac:dyDescent="0.2">
      <c r="A601" s="97">
        <v>43659.598078703704</v>
      </c>
      <c r="B601">
        <v>1.9952719999999999</v>
      </c>
      <c r="E601" s="97">
        <v>43659.598078703704</v>
      </c>
      <c r="F601">
        <v>1.9952719999999999</v>
      </c>
    </row>
    <row r="602" spans="1:6" x14ac:dyDescent="0.2">
      <c r="A602" s="97">
        <v>43659.605023148149</v>
      </c>
      <c r="B602">
        <v>1.987797</v>
      </c>
      <c r="E602" s="97">
        <v>43659.605023148149</v>
      </c>
      <c r="F602">
        <v>1.987797</v>
      </c>
    </row>
    <row r="603" spans="1:6" x14ac:dyDescent="0.2">
      <c r="A603" s="97">
        <v>43659.611967592595</v>
      </c>
      <c r="B603">
        <v>1.989501</v>
      </c>
      <c r="E603" s="97">
        <v>43659.611967592595</v>
      </c>
      <c r="F603">
        <v>1.989501</v>
      </c>
    </row>
    <row r="604" spans="1:6" x14ac:dyDescent="0.2">
      <c r="A604" s="97">
        <v>43659.61891203704</v>
      </c>
      <c r="B604">
        <v>1.9764269999999999</v>
      </c>
      <c r="E604" s="97">
        <v>43659.61891203704</v>
      </c>
      <c r="F604">
        <v>1.9764269999999999</v>
      </c>
    </row>
    <row r="605" spans="1:6" x14ac:dyDescent="0.2">
      <c r="A605" s="97">
        <v>43659.625856481478</v>
      </c>
      <c r="B605">
        <v>1.968343</v>
      </c>
      <c r="E605" s="97">
        <v>43659.625856481478</v>
      </c>
      <c r="F605">
        <v>1.968343</v>
      </c>
    </row>
    <row r="606" spans="1:6" x14ac:dyDescent="0.2">
      <c r="A606" s="97">
        <v>43659.632789351854</v>
      </c>
      <c r="B606">
        <v>1.9505969999999999</v>
      </c>
      <c r="E606" s="97">
        <v>43659.632789351854</v>
      </c>
      <c r="F606">
        <v>1.9505969999999999</v>
      </c>
    </row>
    <row r="607" spans="1:6" x14ac:dyDescent="0.2">
      <c r="A607" s="97">
        <v>43659.639733796299</v>
      </c>
      <c r="B607">
        <v>1.970245</v>
      </c>
      <c r="E607" s="97">
        <v>43659.639733796299</v>
      </c>
      <c r="F607">
        <v>1.970245</v>
      </c>
    </row>
    <row r="608" spans="1:6" x14ac:dyDescent="0.2">
      <c r="A608" s="97">
        <v>43659.646678240744</v>
      </c>
      <c r="B608">
        <v>1.9856819999999999</v>
      </c>
      <c r="E608" s="97">
        <v>43659.646678240744</v>
      </c>
      <c r="F608">
        <v>1.9856819999999999</v>
      </c>
    </row>
    <row r="609" spans="1:6" x14ac:dyDescent="0.2">
      <c r="A609" s="97">
        <v>43659.653622685182</v>
      </c>
      <c r="B609">
        <v>2.002691</v>
      </c>
      <c r="E609" s="97">
        <v>43659.653622685182</v>
      </c>
      <c r="F609">
        <v>2.002691</v>
      </c>
    </row>
    <row r="610" spans="1:6" x14ac:dyDescent="0.2">
      <c r="A610" s="97">
        <v>43659.660567129627</v>
      </c>
      <c r="B610">
        <v>2.125435</v>
      </c>
      <c r="E610" s="97">
        <v>43659.660567129627</v>
      </c>
      <c r="F610">
        <v>2.125435</v>
      </c>
    </row>
    <row r="611" spans="1:6" x14ac:dyDescent="0.2">
      <c r="A611" s="97">
        <v>43659.667511574073</v>
      </c>
      <c r="B611">
        <v>2.077191</v>
      </c>
      <c r="E611" s="97">
        <v>43659.667511574073</v>
      </c>
      <c r="F611">
        <v>2.077191</v>
      </c>
    </row>
    <row r="612" spans="1:6" x14ac:dyDescent="0.2">
      <c r="A612" s="97">
        <v>43659.674456018518</v>
      </c>
      <c r="B612">
        <v>2.088495</v>
      </c>
      <c r="E612" s="97">
        <v>43659.674456018518</v>
      </c>
      <c r="F612">
        <v>2.088495</v>
      </c>
    </row>
    <row r="613" spans="1:6" x14ac:dyDescent="0.2">
      <c r="A613" s="97">
        <v>43659.681400462963</v>
      </c>
      <c r="B613">
        <v>2.1217090000000001</v>
      </c>
      <c r="E613" s="97">
        <v>43659.681400462963</v>
      </c>
      <c r="F613">
        <v>2.1217090000000001</v>
      </c>
    </row>
    <row r="614" spans="1:6" x14ac:dyDescent="0.2">
      <c r="A614" s="97">
        <v>43659.688344907408</v>
      </c>
      <c r="B614">
        <v>2.1361729999999999</v>
      </c>
      <c r="E614" s="97">
        <v>43659.688344907408</v>
      </c>
      <c r="F614">
        <v>2.1361729999999999</v>
      </c>
    </row>
    <row r="615" spans="1:6" x14ac:dyDescent="0.2">
      <c r="A615" s="97">
        <v>43659.695289351854</v>
      </c>
      <c r="B615">
        <v>2.1688999999999998</v>
      </c>
      <c r="E615" s="97">
        <v>43659.695289351854</v>
      </c>
      <c r="F615">
        <v>2.1688999999999998</v>
      </c>
    </row>
    <row r="616" spans="1:6" x14ac:dyDescent="0.2">
      <c r="A616" s="97">
        <v>43659.702233796299</v>
      </c>
      <c r="B616">
        <v>2.1710959999999999</v>
      </c>
      <c r="E616" s="97">
        <v>43659.702233796299</v>
      </c>
      <c r="F616">
        <v>2.1710959999999999</v>
      </c>
    </row>
    <row r="617" spans="1:6" x14ac:dyDescent="0.2">
      <c r="A617" s="97">
        <v>43659.709178240744</v>
      </c>
      <c r="B617">
        <v>2.1789710000000002</v>
      </c>
      <c r="E617" s="97">
        <v>43659.709178240744</v>
      </c>
      <c r="F617">
        <v>2.1789710000000002</v>
      </c>
    </row>
    <row r="618" spans="1:6" x14ac:dyDescent="0.2">
      <c r="A618" s="97">
        <v>43659.721724537034</v>
      </c>
      <c r="B618">
        <v>2.2354409999999998</v>
      </c>
      <c r="E618" s="97">
        <v>43659.721724537034</v>
      </c>
      <c r="F618">
        <v>2.2354409999999998</v>
      </c>
    </row>
    <row r="619" spans="1:6" x14ac:dyDescent="0.2">
      <c r="A619" s="97">
        <v>43659.728668981479</v>
      </c>
      <c r="B619">
        <v>2.2531240000000001</v>
      </c>
      <c r="E619" s="97">
        <v>43659.728668981479</v>
      </c>
      <c r="F619">
        <v>2.2531240000000001</v>
      </c>
    </row>
    <row r="620" spans="1:6" x14ac:dyDescent="0.2">
      <c r="A620" s="97">
        <v>43659.735613425924</v>
      </c>
      <c r="B620">
        <v>2.2427800000000002</v>
      </c>
      <c r="E620" s="97">
        <v>43659.735613425924</v>
      </c>
      <c r="F620">
        <v>2.2427800000000002</v>
      </c>
    </row>
    <row r="621" spans="1:6" x14ac:dyDescent="0.2">
      <c r="A621" s="97">
        <v>43659.74255787037</v>
      </c>
      <c r="B621">
        <v>2.2524479999999998</v>
      </c>
      <c r="E621" s="97">
        <v>43659.74255787037</v>
      </c>
      <c r="F621">
        <v>2.2524479999999998</v>
      </c>
    </row>
    <row r="622" spans="1:6" x14ac:dyDescent="0.2">
      <c r="A622" s="97">
        <v>43659.749502314815</v>
      </c>
      <c r="B622">
        <v>2.2585449999999998</v>
      </c>
      <c r="E622" s="97">
        <v>43659.749502314815</v>
      </c>
      <c r="F622">
        <v>2.2585449999999998</v>
      </c>
    </row>
    <row r="623" spans="1:6" x14ac:dyDescent="0.2">
      <c r="A623" s="97">
        <v>43659.75644675926</v>
      </c>
      <c r="B623">
        <v>2.275369</v>
      </c>
      <c r="E623" s="97">
        <v>43659.75644675926</v>
      </c>
      <c r="F623">
        <v>2.275369</v>
      </c>
    </row>
    <row r="624" spans="1:6" x14ac:dyDescent="0.2">
      <c r="A624" s="97">
        <v>43659.763391203705</v>
      </c>
      <c r="B624">
        <v>2.2755239999999999</v>
      </c>
      <c r="E624" s="97">
        <v>43659.763391203705</v>
      </c>
      <c r="F624">
        <v>2.2755239999999999</v>
      </c>
    </row>
    <row r="625" spans="1:6" x14ac:dyDescent="0.2">
      <c r="A625" s="97">
        <v>43659.770335648151</v>
      </c>
      <c r="B625">
        <v>2.2727599999999999</v>
      </c>
      <c r="E625" s="97">
        <v>43659.770335648151</v>
      </c>
      <c r="F625">
        <v>2.2727599999999999</v>
      </c>
    </row>
    <row r="626" spans="1:6" x14ac:dyDescent="0.2">
      <c r="A626" s="97">
        <v>43659.777280092596</v>
      </c>
      <c r="B626">
        <v>2.286651</v>
      </c>
      <c r="E626" s="97">
        <v>43659.777280092596</v>
      </c>
      <c r="F626">
        <v>2.286651</v>
      </c>
    </row>
    <row r="627" spans="1:6" x14ac:dyDescent="0.2">
      <c r="A627" s="97">
        <v>43659.784224537034</v>
      </c>
      <c r="B627">
        <v>2.2581470000000001</v>
      </c>
      <c r="E627" s="97">
        <v>43659.784224537034</v>
      </c>
      <c r="F627">
        <v>2.2581470000000001</v>
      </c>
    </row>
    <row r="628" spans="1:6" x14ac:dyDescent="0.2">
      <c r="A628" s="97">
        <v>43659.791168981479</v>
      </c>
      <c r="B628">
        <v>2.295982</v>
      </c>
      <c r="E628" s="97">
        <v>43659.791168981479</v>
      </c>
      <c r="F628">
        <v>2.295982</v>
      </c>
    </row>
    <row r="629" spans="1:6" x14ac:dyDescent="0.2">
      <c r="A629" s="97">
        <v>43659.798113425924</v>
      </c>
      <c r="B629">
        <v>2.2851819999999998</v>
      </c>
      <c r="E629" s="97">
        <v>43659.798113425924</v>
      </c>
      <c r="F629">
        <v>2.2851819999999998</v>
      </c>
    </row>
    <row r="630" spans="1:6" x14ac:dyDescent="0.2">
      <c r="A630" s="97">
        <v>43659.80505787037</v>
      </c>
      <c r="B630">
        <v>2.2867890000000002</v>
      </c>
      <c r="E630" s="97">
        <v>43659.80505787037</v>
      </c>
      <c r="F630">
        <v>2.2867890000000002</v>
      </c>
    </row>
    <row r="631" spans="1:6" x14ac:dyDescent="0.2">
      <c r="A631" s="97">
        <v>43659.811886574076</v>
      </c>
      <c r="B631">
        <v>2.2831610000000002</v>
      </c>
      <c r="E631" s="97">
        <v>43659.811886574076</v>
      </c>
      <c r="F631">
        <v>2.2831610000000002</v>
      </c>
    </row>
    <row r="632" spans="1:6" x14ac:dyDescent="0.2">
      <c r="A632" s="97">
        <v>43659.818831018521</v>
      </c>
      <c r="B632">
        <v>2.27366</v>
      </c>
      <c r="E632" s="97">
        <v>43659.818831018521</v>
      </c>
      <c r="F632">
        <v>2.27366</v>
      </c>
    </row>
    <row r="633" spans="1:6" x14ac:dyDescent="0.2">
      <c r="A633" s="97">
        <v>43659.825775462959</v>
      </c>
      <c r="B633">
        <v>2.2870499999999998</v>
      </c>
      <c r="E633" s="97">
        <v>43659.825775462959</v>
      </c>
      <c r="F633">
        <v>2.2870499999999998</v>
      </c>
    </row>
    <row r="634" spans="1:6" x14ac:dyDescent="0.2">
      <c r="A634" s="97">
        <v>43659.832719907405</v>
      </c>
      <c r="B634">
        <v>2.2817759999999998</v>
      </c>
      <c r="E634" s="97">
        <v>43659.832719907405</v>
      </c>
      <c r="F634">
        <v>2.2817759999999998</v>
      </c>
    </row>
    <row r="635" spans="1:6" x14ac:dyDescent="0.2">
      <c r="A635" s="97">
        <v>43659.83966435185</v>
      </c>
      <c r="B635">
        <v>2.26092</v>
      </c>
      <c r="E635" s="97">
        <v>43659.83966435185</v>
      </c>
      <c r="F635">
        <v>2.26092</v>
      </c>
    </row>
    <row r="636" spans="1:6" x14ac:dyDescent="0.2">
      <c r="A636" s="97">
        <v>43659.846608796295</v>
      </c>
      <c r="B636">
        <v>2.2702659999999999</v>
      </c>
      <c r="E636" s="97">
        <v>43659.846608796295</v>
      </c>
      <c r="F636">
        <v>2.2702659999999999</v>
      </c>
    </row>
    <row r="637" spans="1:6" x14ac:dyDescent="0.2">
      <c r="A637" s="97">
        <v>43659.85355324074</v>
      </c>
      <c r="B637">
        <v>2.265749</v>
      </c>
      <c r="E637" s="97">
        <v>43659.85355324074</v>
      </c>
      <c r="F637">
        <v>2.265749</v>
      </c>
    </row>
    <row r="638" spans="1:6" x14ac:dyDescent="0.2">
      <c r="A638" s="97">
        <v>43659.860601851855</v>
      </c>
      <c r="B638">
        <v>2.2739820000000002</v>
      </c>
      <c r="E638" s="97">
        <v>43659.860601851855</v>
      </c>
      <c r="F638">
        <v>2.2739820000000002</v>
      </c>
    </row>
    <row r="639" spans="1:6" x14ac:dyDescent="0.2">
      <c r="A639" s="97">
        <v>43659.867546296293</v>
      </c>
      <c r="B639">
        <v>2.2652350000000001</v>
      </c>
      <c r="E639" s="97">
        <v>43659.867546296293</v>
      </c>
      <c r="F639">
        <v>2.2652350000000001</v>
      </c>
    </row>
    <row r="640" spans="1:6" x14ac:dyDescent="0.2">
      <c r="A640" s="97">
        <v>43659.874490740738</v>
      </c>
      <c r="B640">
        <v>2.2639879999999999</v>
      </c>
      <c r="E640" s="97">
        <v>43659.874490740738</v>
      </c>
      <c r="F640">
        <v>2.2639879999999999</v>
      </c>
    </row>
    <row r="641" spans="1:6" x14ac:dyDescent="0.2">
      <c r="A641" s="97">
        <v>43659.881435185183</v>
      </c>
      <c r="B641">
        <v>2.2719619999999998</v>
      </c>
      <c r="E641" s="97">
        <v>43659.881435185183</v>
      </c>
      <c r="F641">
        <v>2.2719619999999998</v>
      </c>
    </row>
    <row r="642" spans="1:6" x14ac:dyDescent="0.2">
      <c r="A642" s="97">
        <v>43659.888379629629</v>
      </c>
      <c r="B642">
        <v>2.2618680000000002</v>
      </c>
      <c r="E642" s="97">
        <v>43659.888379629629</v>
      </c>
      <c r="F642">
        <v>2.2618680000000002</v>
      </c>
    </row>
    <row r="643" spans="1:6" x14ac:dyDescent="0.2">
      <c r="A643" s="97">
        <v>43659.895324074074</v>
      </c>
      <c r="B643">
        <v>2.2580659999999999</v>
      </c>
      <c r="E643" s="97">
        <v>43659.895324074074</v>
      </c>
      <c r="F643">
        <v>2.2580659999999999</v>
      </c>
    </row>
    <row r="644" spans="1:6" x14ac:dyDescent="0.2">
      <c r="A644" s="97">
        <v>43659.90215277778</v>
      </c>
      <c r="B644">
        <v>2.2601719999999998</v>
      </c>
      <c r="E644" s="97">
        <v>43659.90215277778</v>
      </c>
      <c r="F644">
        <v>2.2601719999999998</v>
      </c>
    </row>
    <row r="645" spans="1:6" x14ac:dyDescent="0.2">
      <c r="A645" s="97">
        <v>43659.909097222226</v>
      </c>
      <c r="B645">
        <v>2.24966</v>
      </c>
      <c r="E645" s="97">
        <v>43659.909097222226</v>
      </c>
      <c r="F645">
        <v>2.24966</v>
      </c>
    </row>
    <row r="646" spans="1:6" x14ac:dyDescent="0.2">
      <c r="A646" s="97">
        <v>43659.916041666664</v>
      </c>
      <c r="B646">
        <v>2.2507980000000001</v>
      </c>
      <c r="E646" s="97">
        <v>43659.916041666664</v>
      </c>
      <c r="F646">
        <v>2.2507980000000001</v>
      </c>
    </row>
    <row r="647" spans="1:6" x14ac:dyDescent="0.2">
      <c r="A647" s="97">
        <v>43659.922986111109</v>
      </c>
      <c r="B647">
        <v>2.2337069999999999</v>
      </c>
      <c r="E647" s="97">
        <v>43659.922986111109</v>
      </c>
      <c r="F647">
        <v>2.2337069999999999</v>
      </c>
    </row>
    <row r="648" spans="1:6" x14ac:dyDescent="0.2">
      <c r="A648" s="97">
        <v>43659.930034722223</v>
      </c>
      <c r="B648">
        <v>2.241107</v>
      </c>
      <c r="E648" s="97">
        <v>43659.930034722223</v>
      </c>
      <c r="F648">
        <v>2.241107</v>
      </c>
    </row>
    <row r="649" spans="1:6" x14ac:dyDescent="0.2">
      <c r="A649" s="97">
        <v>43659.936979166669</v>
      </c>
      <c r="B649">
        <v>2.2354500000000002</v>
      </c>
      <c r="E649" s="97">
        <v>43659.936979166669</v>
      </c>
      <c r="F649">
        <v>2.2354500000000002</v>
      </c>
    </row>
    <row r="650" spans="1:6" x14ac:dyDescent="0.2">
      <c r="A650" s="97">
        <v>43659.943923611114</v>
      </c>
      <c r="B650">
        <v>2.2291669999999999</v>
      </c>
      <c r="E650" s="97">
        <v>43659.943923611114</v>
      </c>
      <c r="F650">
        <v>2.2291669999999999</v>
      </c>
    </row>
    <row r="651" spans="1:6" x14ac:dyDescent="0.2">
      <c r="A651" s="97">
        <v>43659.950868055559</v>
      </c>
      <c r="B651">
        <v>2.2227809999999999</v>
      </c>
      <c r="E651" s="97">
        <v>43659.950868055559</v>
      </c>
      <c r="F651">
        <v>2.2227809999999999</v>
      </c>
    </row>
    <row r="652" spans="1:6" x14ac:dyDescent="0.2">
      <c r="A652" s="97">
        <v>43659.957812499997</v>
      </c>
      <c r="B652">
        <v>2.2194759999999998</v>
      </c>
      <c r="E652" s="97">
        <v>43659.957812499997</v>
      </c>
      <c r="F652">
        <v>2.2194759999999998</v>
      </c>
    </row>
    <row r="653" spans="1:6" x14ac:dyDescent="0.2">
      <c r="A653" s="97">
        <v>43659.964756944442</v>
      </c>
      <c r="B653">
        <v>2.2179899999999999</v>
      </c>
      <c r="E653" s="97">
        <v>43659.964756944442</v>
      </c>
      <c r="F653">
        <v>2.2179899999999999</v>
      </c>
    </row>
    <row r="654" spans="1:6" x14ac:dyDescent="0.2">
      <c r="A654" s="97">
        <v>43659.971701388888</v>
      </c>
      <c r="B654">
        <v>2.211999</v>
      </c>
      <c r="E654" s="97">
        <v>43659.971701388888</v>
      </c>
      <c r="F654">
        <v>2.211999</v>
      </c>
    </row>
    <row r="655" spans="1:6" x14ac:dyDescent="0.2">
      <c r="A655" s="97">
        <v>43659.978645833333</v>
      </c>
      <c r="B655">
        <v>2.2116769999999999</v>
      </c>
      <c r="E655" s="97">
        <v>43659.978645833333</v>
      </c>
      <c r="F655">
        <v>2.2116769999999999</v>
      </c>
    </row>
    <row r="656" spans="1:6" x14ac:dyDescent="0.2">
      <c r="A656" s="97">
        <v>43659.985590277778</v>
      </c>
      <c r="B656">
        <v>2.2160739999999999</v>
      </c>
      <c r="E656" s="97">
        <v>43659.985590277778</v>
      </c>
      <c r="F656">
        <v>2.2160739999999999</v>
      </c>
    </row>
    <row r="657" spans="1:6" x14ac:dyDescent="0.2">
      <c r="A657" s="97">
        <v>43659.992534722223</v>
      </c>
      <c r="B657">
        <v>2.1963050000000002</v>
      </c>
      <c r="E657" s="97">
        <v>43659.992534722223</v>
      </c>
      <c r="F657">
        <v>2.1963050000000002</v>
      </c>
    </row>
    <row r="658" spans="1:6" x14ac:dyDescent="0.2">
      <c r="A658" s="97">
        <v>43659.999467592592</v>
      </c>
      <c r="B658">
        <v>2.1882899999999998</v>
      </c>
      <c r="E658" s="97">
        <v>43659.999467592592</v>
      </c>
      <c r="F658">
        <v>2.1882899999999998</v>
      </c>
    </row>
    <row r="659" spans="1:6" x14ac:dyDescent="0.2">
      <c r="A659" s="97">
        <v>43660.006412037037</v>
      </c>
      <c r="B659">
        <v>2.1850299999999998</v>
      </c>
      <c r="E659" s="97">
        <v>43660.006412037037</v>
      </c>
      <c r="F659">
        <v>2.1850299999999998</v>
      </c>
    </row>
    <row r="660" spans="1:6" x14ac:dyDescent="0.2">
      <c r="A660" s="97">
        <v>43660.013356481482</v>
      </c>
      <c r="B660">
        <v>2.1692909999999999</v>
      </c>
      <c r="E660" s="97">
        <v>43660.013356481482</v>
      </c>
      <c r="F660">
        <v>2.1692909999999999</v>
      </c>
    </row>
    <row r="661" spans="1:6" x14ac:dyDescent="0.2">
      <c r="A661" s="97">
        <v>43660.020300925928</v>
      </c>
      <c r="B661">
        <v>2.1672609999999999</v>
      </c>
      <c r="E661" s="97">
        <v>43660.020300925928</v>
      </c>
      <c r="F661">
        <v>2.1672609999999999</v>
      </c>
    </row>
    <row r="662" spans="1:6" x14ac:dyDescent="0.2">
      <c r="A662" s="97">
        <v>43660.027245370373</v>
      </c>
      <c r="B662">
        <v>2.1673010000000001</v>
      </c>
      <c r="E662" s="97">
        <v>43660.027245370373</v>
      </c>
      <c r="F662">
        <v>2.1673010000000001</v>
      </c>
    </row>
    <row r="663" spans="1:6" x14ac:dyDescent="0.2">
      <c r="A663" s="97">
        <v>43660.034189814818</v>
      </c>
      <c r="B663">
        <v>2.1571820000000002</v>
      </c>
      <c r="E663" s="97">
        <v>43660.034189814818</v>
      </c>
      <c r="F663">
        <v>2.1571820000000002</v>
      </c>
    </row>
    <row r="664" spans="1:6" x14ac:dyDescent="0.2">
      <c r="A664" s="97">
        <v>43660.041134259256</v>
      </c>
      <c r="B664">
        <v>2.1522760000000001</v>
      </c>
      <c r="E664" s="97">
        <v>43660.041134259256</v>
      </c>
      <c r="F664">
        <v>2.1522760000000001</v>
      </c>
    </row>
    <row r="665" spans="1:6" x14ac:dyDescent="0.2">
      <c r="A665" s="97">
        <v>43660.048078703701</v>
      </c>
      <c r="B665">
        <v>2.1404730000000001</v>
      </c>
      <c r="E665" s="97">
        <v>43660.048078703701</v>
      </c>
      <c r="F665">
        <v>2.1404730000000001</v>
      </c>
    </row>
    <row r="666" spans="1:6" x14ac:dyDescent="0.2">
      <c r="A666" s="97">
        <v>43660.055023148147</v>
      </c>
      <c r="B666">
        <v>2.138655</v>
      </c>
      <c r="E666" s="97">
        <v>43660.055023148147</v>
      </c>
      <c r="F666">
        <v>2.138655</v>
      </c>
    </row>
    <row r="667" spans="1:6" x14ac:dyDescent="0.2">
      <c r="A667" s="97">
        <v>43660.061967592592</v>
      </c>
      <c r="B667">
        <v>2.1251500000000001</v>
      </c>
      <c r="E667" s="97">
        <v>43660.061967592592</v>
      </c>
      <c r="F667">
        <v>2.1251500000000001</v>
      </c>
    </row>
    <row r="668" spans="1:6" x14ac:dyDescent="0.2">
      <c r="A668" s="97">
        <v>43660.068912037037</v>
      </c>
      <c r="B668">
        <v>2.1287340000000001</v>
      </c>
      <c r="E668" s="97">
        <v>43660.068912037037</v>
      </c>
      <c r="F668">
        <v>2.1287340000000001</v>
      </c>
    </row>
    <row r="669" spans="1:6" x14ac:dyDescent="0.2">
      <c r="A669" s="97">
        <v>43660.075856481482</v>
      </c>
      <c r="B669">
        <v>2.1190099999999998</v>
      </c>
      <c r="E669" s="97">
        <v>43660.075856481482</v>
      </c>
      <c r="F669">
        <v>2.1190099999999998</v>
      </c>
    </row>
    <row r="670" spans="1:6" x14ac:dyDescent="0.2">
      <c r="A670" s="97">
        <v>43660.082800925928</v>
      </c>
      <c r="B670">
        <v>2.1106639999999999</v>
      </c>
      <c r="E670" s="97">
        <v>43660.082800925928</v>
      </c>
      <c r="F670">
        <v>2.1106639999999999</v>
      </c>
    </row>
    <row r="671" spans="1:6" x14ac:dyDescent="0.2">
      <c r="A671" s="97">
        <v>43660.089745370373</v>
      </c>
      <c r="B671">
        <v>2.0869239999999998</v>
      </c>
      <c r="E671" s="97">
        <v>43660.089745370373</v>
      </c>
      <c r="F671">
        <v>2.0869239999999998</v>
      </c>
    </row>
    <row r="672" spans="1:6" x14ac:dyDescent="0.2">
      <c r="A672" s="97">
        <v>43660.096574074072</v>
      </c>
      <c r="B672">
        <v>2.0857220000000001</v>
      </c>
      <c r="E672" s="97">
        <v>43660.096574074072</v>
      </c>
      <c r="F672">
        <v>2.0857220000000001</v>
      </c>
    </row>
    <row r="673" spans="1:6" x14ac:dyDescent="0.2">
      <c r="A673" s="97">
        <v>43660.103518518517</v>
      </c>
      <c r="B673">
        <v>2.0917859999999999</v>
      </c>
      <c r="E673" s="97">
        <v>43660.103518518517</v>
      </c>
      <c r="F673">
        <v>2.0917859999999999</v>
      </c>
    </row>
    <row r="674" spans="1:6" x14ac:dyDescent="0.2">
      <c r="A674" s="97">
        <v>43660.110462962963</v>
      </c>
      <c r="B674">
        <v>2.0755680000000001</v>
      </c>
      <c r="E674" s="97">
        <v>43660.110462962963</v>
      </c>
      <c r="F674">
        <v>2.0755680000000001</v>
      </c>
    </row>
    <row r="675" spans="1:6" x14ac:dyDescent="0.2">
      <c r="A675" s="97">
        <v>43660.117407407408</v>
      </c>
      <c r="B675">
        <v>2.0600269999999998</v>
      </c>
      <c r="E675" s="97">
        <v>43660.117407407408</v>
      </c>
      <c r="F675">
        <v>2.0600269999999998</v>
      </c>
    </row>
    <row r="676" spans="1:6" x14ac:dyDescent="0.2">
      <c r="A676" s="97">
        <v>43660.124351851853</v>
      </c>
      <c r="B676">
        <v>2.0478149999999999</v>
      </c>
      <c r="E676" s="97">
        <v>43660.124351851853</v>
      </c>
      <c r="F676">
        <v>2.0478149999999999</v>
      </c>
    </row>
    <row r="677" spans="1:6" x14ac:dyDescent="0.2">
      <c r="A677" s="97">
        <v>43660.131296296298</v>
      </c>
      <c r="B677">
        <v>2.062649</v>
      </c>
      <c r="E677" s="97">
        <v>43660.131296296298</v>
      </c>
      <c r="F677">
        <v>2.062649</v>
      </c>
    </row>
    <row r="678" spans="1:6" x14ac:dyDescent="0.2">
      <c r="A678" s="97">
        <v>43660.138344907406</v>
      </c>
      <c r="B678">
        <v>2.0624180000000001</v>
      </c>
      <c r="E678" s="97">
        <v>43660.138344907406</v>
      </c>
      <c r="F678">
        <v>2.0624180000000001</v>
      </c>
    </row>
    <row r="679" spans="1:6" x14ac:dyDescent="0.2">
      <c r="A679" s="97">
        <v>43660.145289351851</v>
      </c>
      <c r="B679">
        <v>2.0458789999999998</v>
      </c>
      <c r="E679" s="97">
        <v>43660.145289351851</v>
      </c>
      <c r="F679">
        <v>2.0458789999999998</v>
      </c>
    </row>
    <row r="680" spans="1:6" x14ac:dyDescent="0.2">
      <c r="A680" s="97">
        <v>43660.152233796296</v>
      </c>
      <c r="B680">
        <v>2.0439579999999999</v>
      </c>
      <c r="E680" s="97">
        <v>43660.152233796296</v>
      </c>
      <c r="F680">
        <v>2.0439579999999999</v>
      </c>
    </row>
    <row r="681" spans="1:6" x14ac:dyDescent="0.2">
      <c r="A681" s="97">
        <v>43660.159178240741</v>
      </c>
      <c r="B681">
        <v>2.032899</v>
      </c>
      <c r="E681" s="97">
        <v>43660.159178240741</v>
      </c>
      <c r="F681">
        <v>2.032899</v>
      </c>
    </row>
    <row r="682" spans="1:6" x14ac:dyDescent="0.2">
      <c r="A682" s="97">
        <v>43660.166122685187</v>
      </c>
      <c r="B682">
        <v>2.0312779999999999</v>
      </c>
      <c r="E682" s="97">
        <v>43660.166122685187</v>
      </c>
      <c r="F682">
        <v>2.0312779999999999</v>
      </c>
    </row>
    <row r="683" spans="1:6" x14ac:dyDescent="0.2">
      <c r="A683" s="97">
        <v>43660.173067129632</v>
      </c>
      <c r="B683">
        <v>2.0116610000000001</v>
      </c>
      <c r="E683" s="97">
        <v>43660.173067129632</v>
      </c>
      <c r="F683">
        <v>2.0116610000000001</v>
      </c>
    </row>
    <row r="684" spans="1:6" x14ac:dyDescent="0.2">
      <c r="A684" s="97">
        <v>43660.180011574077</v>
      </c>
      <c r="B684">
        <v>2.023031</v>
      </c>
      <c r="E684" s="97">
        <v>43660.180011574077</v>
      </c>
      <c r="F684">
        <v>2.023031</v>
      </c>
    </row>
    <row r="685" spans="1:6" x14ac:dyDescent="0.2">
      <c r="A685" s="97">
        <v>43660.186956018515</v>
      </c>
      <c r="B685">
        <v>2.013261</v>
      </c>
      <c r="E685" s="97">
        <v>43660.186956018515</v>
      </c>
      <c r="F685">
        <v>2.013261</v>
      </c>
    </row>
    <row r="686" spans="1:6" x14ac:dyDescent="0.2">
      <c r="A686" s="97">
        <v>43660.193784722222</v>
      </c>
      <c r="B686">
        <v>2.0119370000000001</v>
      </c>
      <c r="E686" s="97">
        <v>43660.193784722222</v>
      </c>
      <c r="F686">
        <v>2.0119370000000001</v>
      </c>
    </row>
    <row r="687" spans="1:6" x14ac:dyDescent="0.2">
      <c r="A687" s="97">
        <v>43660.200729166667</v>
      </c>
      <c r="B687">
        <v>1.9916389999999999</v>
      </c>
      <c r="E687" s="97">
        <v>43660.200729166667</v>
      </c>
      <c r="F687">
        <v>1.9916389999999999</v>
      </c>
    </row>
    <row r="688" spans="1:6" x14ac:dyDescent="0.2">
      <c r="A688" s="97">
        <v>43660.207777777781</v>
      </c>
      <c r="B688">
        <v>1.9955160000000001</v>
      </c>
      <c r="E688" s="97">
        <v>43660.207777777781</v>
      </c>
      <c r="F688">
        <v>1.9955160000000001</v>
      </c>
    </row>
    <row r="689" spans="1:6" x14ac:dyDescent="0.2">
      <c r="A689" s="97">
        <v>43660.214722222219</v>
      </c>
      <c r="B689">
        <v>1.9811639999999999</v>
      </c>
      <c r="E689" s="97">
        <v>43660.214722222219</v>
      </c>
      <c r="F689">
        <v>1.9811639999999999</v>
      </c>
    </row>
    <row r="690" spans="1:6" x14ac:dyDescent="0.2">
      <c r="A690" s="97">
        <v>43660.221666666665</v>
      </c>
      <c r="B690">
        <v>1.9716009999999999</v>
      </c>
      <c r="E690" s="97">
        <v>43660.221666666665</v>
      </c>
      <c r="F690">
        <v>1.9716009999999999</v>
      </c>
    </row>
    <row r="691" spans="1:6" x14ac:dyDescent="0.2">
      <c r="A691" s="97">
        <v>43660.22861111111</v>
      </c>
      <c r="B691">
        <v>1.9811129999999999</v>
      </c>
      <c r="E691" s="97">
        <v>43660.22861111111</v>
      </c>
      <c r="F691">
        <v>1.9811129999999999</v>
      </c>
    </row>
    <row r="692" spans="1:6" x14ac:dyDescent="0.2">
      <c r="A692" s="97">
        <v>43660.235555555555</v>
      </c>
      <c r="B692">
        <v>1.974602</v>
      </c>
      <c r="E692" s="97">
        <v>43660.235555555555</v>
      </c>
      <c r="F692">
        <v>1.974602</v>
      </c>
    </row>
    <row r="693" spans="1:6" x14ac:dyDescent="0.2">
      <c r="A693" s="97">
        <v>43660.2425</v>
      </c>
      <c r="B693">
        <v>1.977887</v>
      </c>
      <c r="E693" s="97">
        <v>43660.2425</v>
      </c>
      <c r="F693">
        <v>1.977887</v>
      </c>
    </row>
    <row r="694" spans="1:6" x14ac:dyDescent="0.2">
      <c r="A694" s="97">
        <v>43660.249444444446</v>
      </c>
      <c r="B694">
        <v>1.9677309999999999</v>
      </c>
      <c r="E694" s="97">
        <v>43660.249444444446</v>
      </c>
      <c r="F694">
        <v>1.9677309999999999</v>
      </c>
    </row>
    <row r="695" spans="1:6" x14ac:dyDescent="0.2">
      <c r="A695" s="97">
        <v>43660.256388888891</v>
      </c>
      <c r="B695">
        <v>1.9556359999999999</v>
      </c>
      <c r="E695" s="97">
        <v>43660.256388888891</v>
      </c>
      <c r="F695">
        <v>1.9556359999999999</v>
      </c>
    </row>
    <row r="696" spans="1:6" x14ac:dyDescent="0.2">
      <c r="A696" s="97">
        <v>43660.263333333336</v>
      </c>
      <c r="B696">
        <v>1.956518</v>
      </c>
      <c r="E696" s="97">
        <v>43660.263333333336</v>
      </c>
      <c r="F696">
        <v>1.956518</v>
      </c>
    </row>
    <row r="697" spans="1:6" x14ac:dyDescent="0.2">
      <c r="A697" s="97">
        <v>43660.270277777781</v>
      </c>
      <c r="B697">
        <v>1.949193</v>
      </c>
      <c r="E697" s="97">
        <v>43660.270277777781</v>
      </c>
      <c r="F697">
        <v>1.949193</v>
      </c>
    </row>
    <row r="698" spans="1:6" x14ac:dyDescent="0.2">
      <c r="A698" s="97">
        <v>43660.277222222219</v>
      </c>
      <c r="B698">
        <v>1.946736</v>
      </c>
      <c r="E698" s="97">
        <v>43660.277222222219</v>
      </c>
      <c r="F698">
        <v>1.946736</v>
      </c>
    </row>
    <row r="699" spans="1:6" x14ac:dyDescent="0.2">
      <c r="A699" s="97">
        <v>43660.284155092595</v>
      </c>
      <c r="B699">
        <v>1.946426</v>
      </c>
      <c r="E699" s="97">
        <v>43660.284155092595</v>
      </c>
      <c r="F699">
        <v>1.946426</v>
      </c>
    </row>
    <row r="700" spans="1:6" x14ac:dyDescent="0.2">
      <c r="A700" s="97">
        <v>43660.29109953704</v>
      </c>
      <c r="B700">
        <v>1.9268780000000001</v>
      </c>
      <c r="E700" s="97">
        <v>43660.29109953704</v>
      </c>
      <c r="F700">
        <v>1.9268780000000001</v>
      </c>
    </row>
    <row r="701" spans="1:6" x14ac:dyDescent="0.2">
      <c r="A701" s="97">
        <v>43660.298043981478</v>
      </c>
      <c r="B701">
        <v>1.9350769999999999</v>
      </c>
      <c r="E701" s="97">
        <v>43660.298043981478</v>
      </c>
      <c r="F701">
        <v>1.9350769999999999</v>
      </c>
    </row>
    <row r="702" spans="1:6" x14ac:dyDescent="0.2">
      <c r="A702" s="97">
        <v>43660.304988425924</v>
      </c>
      <c r="B702">
        <v>1.9418299999999999</v>
      </c>
      <c r="E702" s="97">
        <v>43660.304988425924</v>
      </c>
      <c r="F702">
        <v>1.9418299999999999</v>
      </c>
    </row>
    <row r="703" spans="1:6" x14ac:dyDescent="0.2">
      <c r="A703" s="97">
        <v>43660.311932870369</v>
      </c>
      <c r="B703">
        <v>1.9267319999999999</v>
      </c>
      <c r="E703" s="97">
        <v>43660.311932870369</v>
      </c>
      <c r="F703">
        <v>1.9267319999999999</v>
      </c>
    </row>
    <row r="704" spans="1:6" x14ac:dyDescent="0.2">
      <c r="A704" s="97">
        <v>43660.318877314814</v>
      </c>
      <c r="B704">
        <v>1.9335599999999999</v>
      </c>
      <c r="E704" s="97">
        <v>43660.318877314814</v>
      </c>
      <c r="F704">
        <v>1.9335599999999999</v>
      </c>
    </row>
    <row r="705" spans="1:6" x14ac:dyDescent="0.2">
      <c r="A705" s="97">
        <v>43660.325821759259</v>
      </c>
      <c r="B705">
        <v>1.9227000000000001</v>
      </c>
      <c r="E705" s="97">
        <v>43660.325821759259</v>
      </c>
      <c r="F705">
        <v>1.9227000000000001</v>
      </c>
    </row>
    <row r="706" spans="1:6" x14ac:dyDescent="0.2">
      <c r="A706" s="97">
        <v>43660.332766203705</v>
      </c>
      <c r="B706">
        <v>1.91476</v>
      </c>
      <c r="E706" s="97">
        <v>43660.332766203705</v>
      </c>
      <c r="F706">
        <v>1.91476</v>
      </c>
    </row>
    <row r="707" spans="1:6" x14ac:dyDescent="0.2">
      <c r="A707" s="97">
        <v>43660.33971064815</v>
      </c>
      <c r="B707">
        <v>1.909592</v>
      </c>
      <c r="E707" s="97">
        <v>43660.33971064815</v>
      </c>
      <c r="F707">
        <v>1.909592</v>
      </c>
    </row>
    <row r="708" spans="1:6" x14ac:dyDescent="0.2">
      <c r="A708" s="97">
        <v>43660.346655092595</v>
      </c>
      <c r="B708">
        <v>1.8146370000000001</v>
      </c>
      <c r="E708" s="97">
        <v>43660.346655092595</v>
      </c>
      <c r="F708">
        <v>1.8146370000000001</v>
      </c>
    </row>
    <row r="709" spans="1:6" x14ac:dyDescent="0.2">
      <c r="A709" s="97">
        <v>43660.35359953704</v>
      </c>
      <c r="B709">
        <v>1.9102349999999999</v>
      </c>
      <c r="E709" s="97">
        <v>43660.35359953704</v>
      </c>
      <c r="F709">
        <v>1.9102349999999999</v>
      </c>
    </row>
    <row r="710" spans="1:6" x14ac:dyDescent="0.2">
      <c r="A710" s="97">
        <v>43660.360543981478</v>
      </c>
      <c r="B710">
        <v>1.9194310000000001</v>
      </c>
      <c r="E710" s="97">
        <v>43660.360543981478</v>
      </c>
      <c r="F710">
        <v>1.9194310000000001</v>
      </c>
    </row>
    <row r="711" spans="1:6" x14ac:dyDescent="0.2">
      <c r="A711" s="97">
        <v>43660.367488425924</v>
      </c>
      <c r="B711">
        <v>1.897753</v>
      </c>
      <c r="E711" s="97">
        <v>43660.367488425924</v>
      </c>
      <c r="F711">
        <v>1.897753</v>
      </c>
    </row>
    <row r="712" spans="1:6" x14ac:dyDescent="0.2">
      <c r="A712" s="97">
        <v>43660.374432870369</v>
      </c>
      <c r="B712">
        <v>1.9131480000000001</v>
      </c>
      <c r="E712" s="97">
        <v>43660.374432870369</v>
      </c>
      <c r="F712">
        <v>1.9131480000000001</v>
      </c>
    </row>
    <row r="713" spans="1:6" x14ac:dyDescent="0.2">
      <c r="A713" s="97">
        <v>43660.381261574075</v>
      </c>
      <c r="B713">
        <v>1.9030359999999999</v>
      </c>
      <c r="E713" s="97">
        <v>43660.381261574075</v>
      </c>
      <c r="F713">
        <v>1.9030359999999999</v>
      </c>
    </row>
    <row r="714" spans="1:6" x14ac:dyDescent="0.2">
      <c r="A714" s="97">
        <v>43660.388206018521</v>
      </c>
      <c r="B714">
        <v>1.9203859999999999</v>
      </c>
      <c r="E714" s="97">
        <v>43660.388206018521</v>
      </c>
      <c r="F714">
        <v>1.9203859999999999</v>
      </c>
    </row>
    <row r="715" spans="1:6" x14ac:dyDescent="0.2">
      <c r="A715" s="97">
        <v>43660.395150462966</v>
      </c>
      <c r="B715">
        <v>1.9142680000000001</v>
      </c>
      <c r="E715" s="97">
        <v>43660.395150462966</v>
      </c>
      <c r="F715">
        <v>1.9142680000000001</v>
      </c>
    </row>
    <row r="716" spans="1:6" x14ac:dyDescent="0.2">
      <c r="A716" s="97">
        <v>43660.402094907404</v>
      </c>
      <c r="B716">
        <v>1.92136</v>
      </c>
      <c r="E716" s="97">
        <v>43660.402094907404</v>
      </c>
      <c r="F716">
        <v>1.92136</v>
      </c>
    </row>
    <row r="717" spans="1:6" x14ac:dyDescent="0.2">
      <c r="A717" s="97">
        <v>43660.409039351849</v>
      </c>
      <c r="B717">
        <v>1.9140170000000001</v>
      </c>
      <c r="E717" s="97">
        <v>43660.409039351849</v>
      </c>
      <c r="F717">
        <v>1.9140170000000001</v>
      </c>
    </row>
    <row r="718" spans="1:6" x14ac:dyDescent="0.2">
      <c r="A718" s="97">
        <v>43660.415983796294</v>
      </c>
      <c r="B718">
        <v>1.9015709999999999</v>
      </c>
      <c r="E718" s="97">
        <v>43660.415983796294</v>
      </c>
      <c r="F718">
        <v>1.9015709999999999</v>
      </c>
    </row>
    <row r="719" spans="1:6" x14ac:dyDescent="0.2">
      <c r="A719" s="97">
        <v>43660.423078703701</v>
      </c>
      <c r="B719">
        <v>1.9229309999999999</v>
      </c>
      <c r="E719" s="97">
        <v>43660.423078703701</v>
      </c>
      <c r="F719">
        <v>1.9229309999999999</v>
      </c>
    </row>
    <row r="720" spans="1:6" x14ac:dyDescent="0.2">
      <c r="A720" s="97">
        <v>43660.430023148147</v>
      </c>
      <c r="B720">
        <v>1.919659</v>
      </c>
      <c r="E720" s="97">
        <v>43660.430023148147</v>
      </c>
      <c r="F720">
        <v>1.919659</v>
      </c>
    </row>
    <row r="721" spans="1:6" x14ac:dyDescent="0.2">
      <c r="A721" s="97">
        <v>43660.436967592592</v>
      </c>
      <c r="B721">
        <v>1.90741</v>
      </c>
      <c r="E721" s="97">
        <v>43660.436967592592</v>
      </c>
      <c r="F721">
        <v>1.90741</v>
      </c>
    </row>
    <row r="722" spans="1:6" x14ac:dyDescent="0.2">
      <c r="A722" s="97">
        <v>43660.443912037037</v>
      </c>
      <c r="B722">
        <v>1.9026270000000001</v>
      </c>
      <c r="E722" s="97">
        <v>43660.443912037037</v>
      </c>
      <c r="F722">
        <v>1.9026270000000001</v>
      </c>
    </row>
    <row r="723" spans="1:6" x14ac:dyDescent="0.2">
      <c r="A723" s="97">
        <v>43660.450856481482</v>
      </c>
      <c r="B723">
        <v>1.893391</v>
      </c>
      <c r="E723" s="97">
        <v>43660.450856481482</v>
      </c>
      <c r="F723">
        <v>1.893391</v>
      </c>
    </row>
    <row r="724" spans="1:6" x14ac:dyDescent="0.2">
      <c r="A724" s="97">
        <v>43660.457800925928</v>
      </c>
      <c r="B724">
        <v>1.9032089999999999</v>
      </c>
      <c r="E724" s="97">
        <v>43660.457800925928</v>
      </c>
      <c r="F724">
        <v>1.9032089999999999</v>
      </c>
    </row>
    <row r="725" spans="1:6" x14ac:dyDescent="0.2">
      <c r="A725" s="97">
        <v>43660.464745370373</v>
      </c>
      <c r="B725">
        <v>1.901915</v>
      </c>
      <c r="E725" s="97">
        <v>43660.464745370373</v>
      </c>
      <c r="F725">
        <v>1.901915</v>
      </c>
    </row>
    <row r="726" spans="1:6" x14ac:dyDescent="0.2">
      <c r="A726" s="97">
        <v>43660.471689814818</v>
      </c>
      <c r="B726">
        <v>1.8903350000000001</v>
      </c>
      <c r="E726" s="97">
        <v>43660.471689814818</v>
      </c>
      <c r="F726">
        <v>1.8903350000000001</v>
      </c>
    </row>
    <row r="727" spans="1:6" x14ac:dyDescent="0.2">
      <c r="A727" s="97">
        <v>43660.478518518517</v>
      </c>
      <c r="B727">
        <v>1.881437</v>
      </c>
      <c r="E727" s="97">
        <v>43660.478518518517</v>
      </c>
      <c r="F727">
        <v>1.881437</v>
      </c>
    </row>
    <row r="728" spans="1:6" x14ac:dyDescent="0.2">
      <c r="A728" s="97">
        <v>43660.485462962963</v>
      </c>
      <c r="B728">
        <v>1.886557</v>
      </c>
      <c r="E728" s="97">
        <v>43660.485462962963</v>
      </c>
      <c r="F728">
        <v>1.886557</v>
      </c>
    </row>
    <row r="729" spans="1:6" x14ac:dyDescent="0.2">
      <c r="A729" s="97">
        <v>43660.492511574077</v>
      </c>
      <c r="B729">
        <v>1.8834880000000001</v>
      </c>
      <c r="E729" s="97">
        <v>43660.492511574077</v>
      </c>
      <c r="F729">
        <v>1.8834880000000001</v>
      </c>
    </row>
    <row r="730" spans="1:6" x14ac:dyDescent="0.2">
      <c r="A730" s="97">
        <v>43660.499456018515</v>
      </c>
      <c r="B730">
        <v>1.875785</v>
      </c>
      <c r="E730" s="97">
        <v>43660.499456018515</v>
      </c>
      <c r="F730">
        <v>1.875785</v>
      </c>
    </row>
    <row r="731" spans="1:6" x14ac:dyDescent="0.2">
      <c r="A731" s="97">
        <v>43660.50640046296</v>
      </c>
      <c r="B731">
        <v>1.8843300000000001</v>
      </c>
      <c r="E731" s="97">
        <v>43660.50640046296</v>
      </c>
      <c r="F731">
        <v>1.8843300000000001</v>
      </c>
    </row>
    <row r="732" spans="1:6" x14ac:dyDescent="0.2">
      <c r="A732" s="97">
        <v>43660.513344907406</v>
      </c>
      <c r="B732">
        <v>1.8913390000000001</v>
      </c>
      <c r="E732" s="97">
        <v>43660.513344907406</v>
      </c>
      <c r="F732">
        <v>1.8913390000000001</v>
      </c>
    </row>
    <row r="733" spans="1:6" x14ac:dyDescent="0.2">
      <c r="A733" s="97">
        <v>43660.520289351851</v>
      </c>
      <c r="B733">
        <v>1.8953450000000001</v>
      </c>
      <c r="E733" s="97">
        <v>43660.520289351851</v>
      </c>
      <c r="F733">
        <v>1.8953450000000001</v>
      </c>
    </row>
    <row r="734" spans="1:6" x14ac:dyDescent="0.2">
      <c r="A734" s="97">
        <v>43660.527233796296</v>
      </c>
      <c r="B734">
        <v>1.894331</v>
      </c>
      <c r="E734" s="97">
        <v>43660.527233796296</v>
      </c>
      <c r="F734">
        <v>1.894331</v>
      </c>
    </row>
    <row r="735" spans="1:6" x14ac:dyDescent="0.2">
      <c r="A735" s="97">
        <v>43660.534178240741</v>
      </c>
      <c r="B735">
        <v>1.906436</v>
      </c>
      <c r="E735" s="97">
        <v>43660.534178240741</v>
      </c>
      <c r="F735">
        <v>1.906436</v>
      </c>
    </row>
    <row r="736" spans="1:6" x14ac:dyDescent="0.2">
      <c r="A736" s="97">
        <v>43660.541122685187</v>
      </c>
      <c r="B736">
        <v>1.900542</v>
      </c>
      <c r="E736" s="97">
        <v>43660.541122685187</v>
      </c>
      <c r="F736">
        <v>1.900542</v>
      </c>
    </row>
    <row r="737" spans="1:6" x14ac:dyDescent="0.2">
      <c r="A737" s="97">
        <v>43660.548067129632</v>
      </c>
      <c r="B737">
        <v>1.908873</v>
      </c>
      <c r="E737" s="97">
        <v>43660.548067129632</v>
      </c>
      <c r="F737">
        <v>1.908873</v>
      </c>
    </row>
    <row r="738" spans="1:6" x14ac:dyDescent="0.2">
      <c r="A738" s="97">
        <v>43660.555011574077</v>
      </c>
      <c r="B738">
        <v>1.907203</v>
      </c>
      <c r="E738" s="97">
        <v>43660.555011574077</v>
      </c>
      <c r="F738">
        <v>1.907203</v>
      </c>
    </row>
    <row r="739" spans="1:6" x14ac:dyDescent="0.2">
      <c r="A739" s="97">
        <v>43660.561956018515</v>
      </c>
      <c r="B739">
        <v>1.93329</v>
      </c>
      <c r="E739" s="97">
        <v>43660.561956018515</v>
      </c>
      <c r="F739">
        <v>1.93329</v>
      </c>
    </row>
    <row r="740" spans="1:6" x14ac:dyDescent="0.2">
      <c r="A740" s="97">
        <v>43660.56890046296</v>
      </c>
      <c r="B740">
        <v>1.914811</v>
      </c>
      <c r="E740" s="97">
        <v>43660.56890046296</v>
      </c>
      <c r="F740">
        <v>1.914811</v>
      </c>
    </row>
    <row r="741" spans="1:6" x14ac:dyDescent="0.2">
      <c r="A741" s="97">
        <v>43660.575729166667</v>
      </c>
      <c r="B741">
        <v>1.920752</v>
      </c>
      <c r="E741" s="97">
        <v>43660.575729166667</v>
      </c>
      <c r="F741">
        <v>1.920752</v>
      </c>
    </row>
    <row r="742" spans="1:6" x14ac:dyDescent="0.2">
      <c r="A742" s="97">
        <v>43660.582673611112</v>
      </c>
      <c r="B742">
        <v>1.916285</v>
      </c>
      <c r="E742" s="97">
        <v>43660.582673611112</v>
      </c>
      <c r="F742">
        <v>1.916285</v>
      </c>
    </row>
    <row r="743" spans="1:6" x14ac:dyDescent="0.2">
      <c r="A743" s="97">
        <v>43660.589618055557</v>
      </c>
      <c r="B743">
        <v>1.9145399999999999</v>
      </c>
      <c r="E743" s="97">
        <v>43660.589618055557</v>
      </c>
      <c r="F743">
        <v>1.9145399999999999</v>
      </c>
    </row>
    <row r="744" spans="1:6" x14ac:dyDescent="0.2">
      <c r="A744" s="97">
        <v>43660.596562500003</v>
      </c>
      <c r="B744">
        <v>1.926194</v>
      </c>
      <c r="E744" s="97">
        <v>43660.596562500003</v>
      </c>
      <c r="F744">
        <v>1.926194</v>
      </c>
    </row>
    <row r="745" spans="1:6" x14ac:dyDescent="0.2">
      <c r="A745" s="97">
        <v>43660.603506944448</v>
      </c>
      <c r="B745">
        <v>1.9084399999999999</v>
      </c>
      <c r="E745" s="97">
        <v>43660.603506944448</v>
      </c>
      <c r="F745">
        <v>1.9084399999999999</v>
      </c>
    </row>
    <row r="746" spans="1:6" x14ac:dyDescent="0.2">
      <c r="A746" s="97">
        <v>43660.610451388886</v>
      </c>
      <c r="B746">
        <v>1.9089929999999999</v>
      </c>
      <c r="E746" s="97">
        <v>43660.610451388886</v>
      </c>
      <c r="F746">
        <v>1.9089929999999999</v>
      </c>
    </row>
    <row r="747" spans="1:6" x14ac:dyDescent="0.2">
      <c r="A747" s="97">
        <v>43660.617395833331</v>
      </c>
      <c r="B747">
        <v>1.913889</v>
      </c>
      <c r="E747" s="97">
        <v>43660.617395833331</v>
      </c>
      <c r="F747">
        <v>1.913889</v>
      </c>
    </row>
    <row r="748" spans="1:6" x14ac:dyDescent="0.2">
      <c r="A748" s="97">
        <v>43660.624340277776</v>
      </c>
      <c r="B748">
        <v>1.911322</v>
      </c>
      <c r="E748" s="97">
        <v>43660.624340277776</v>
      </c>
      <c r="F748">
        <v>1.911322</v>
      </c>
    </row>
    <row r="749" spans="1:6" x14ac:dyDescent="0.2">
      <c r="A749" s="97">
        <v>43660.631388888891</v>
      </c>
      <c r="B749">
        <v>1.9005570000000001</v>
      </c>
      <c r="E749" s="97">
        <v>43660.631388888891</v>
      </c>
      <c r="F749">
        <v>1.9005570000000001</v>
      </c>
    </row>
    <row r="750" spans="1:6" x14ac:dyDescent="0.2">
      <c r="A750" s="97">
        <v>43660.638333333336</v>
      </c>
      <c r="B750">
        <v>1.9097360000000001</v>
      </c>
      <c r="E750" s="97">
        <v>43660.638333333336</v>
      </c>
      <c r="F750">
        <v>1.9097360000000001</v>
      </c>
    </row>
    <row r="751" spans="1:6" x14ac:dyDescent="0.2">
      <c r="A751" s="97">
        <v>43660.645277777781</v>
      </c>
      <c r="B751">
        <v>1.911335</v>
      </c>
      <c r="E751" s="97">
        <v>43660.645277777781</v>
      </c>
      <c r="F751">
        <v>1.911335</v>
      </c>
    </row>
    <row r="752" spans="1:6" x14ac:dyDescent="0.2">
      <c r="A752" s="97">
        <v>43660.652222222219</v>
      </c>
      <c r="B752">
        <v>1.9052739999999999</v>
      </c>
      <c r="E752" s="97">
        <v>43660.652222222219</v>
      </c>
      <c r="F752">
        <v>1.9052739999999999</v>
      </c>
    </row>
    <row r="753" spans="1:6" x14ac:dyDescent="0.2">
      <c r="A753" s="97">
        <v>43660.659166666665</v>
      </c>
      <c r="B753">
        <v>1.9182459999999999</v>
      </c>
      <c r="E753" s="97">
        <v>43660.659166666665</v>
      </c>
      <c r="F753">
        <v>1.9182459999999999</v>
      </c>
    </row>
    <row r="754" spans="1:6" x14ac:dyDescent="0.2">
      <c r="A754" s="97">
        <v>43660.66611111111</v>
      </c>
      <c r="B754">
        <v>1.8976219999999999</v>
      </c>
      <c r="E754" s="97">
        <v>43660.66611111111</v>
      </c>
      <c r="F754">
        <v>1.8976219999999999</v>
      </c>
    </row>
    <row r="755" spans="1:6" x14ac:dyDescent="0.2">
      <c r="A755" s="97">
        <v>43660.672939814816</v>
      </c>
      <c r="B755">
        <v>1.9205179999999999</v>
      </c>
      <c r="E755" s="97">
        <v>43660.672939814816</v>
      </c>
      <c r="F755">
        <v>1.9205179999999999</v>
      </c>
    </row>
    <row r="756" spans="1:6" x14ac:dyDescent="0.2">
      <c r="A756" s="97">
        <v>43660.679884259262</v>
      </c>
      <c r="B756">
        <v>1.8997040000000001</v>
      </c>
      <c r="E756" s="97">
        <v>43660.679884259262</v>
      </c>
      <c r="F756">
        <v>1.8997040000000001</v>
      </c>
    </row>
    <row r="757" spans="1:6" x14ac:dyDescent="0.2">
      <c r="A757" s="97">
        <v>43660.686828703707</v>
      </c>
      <c r="B757">
        <v>1.916903</v>
      </c>
      <c r="E757" s="97">
        <v>43660.686828703707</v>
      </c>
      <c r="F757">
        <v>1.916903</v>
      </c>
    </row>
    <row r="758" spans="1:6" x14ac:dyDescent="0.2">
      <c r="A758" s="97">
        <v>43660.693773148145</v>
      </c>
      <c r="B758">
        <v>1.9158219999999999</v>
      </c>
      <c r="E758" s="97">
        <v>43660.693773148145</v>
      </c>
      <c r="F758">
        <v>1.9158219999999999</v>
      </c>
    </row>
    <row r="759" spans="1:6" x14ac:dyDescent="0.2">
      <c r="A759" s="97">
        <v>43660.700821759259</v>
      </c>
      <c r="B759">
        <v>1.9214739999999999</v>
      </c>
      <c r="E759" s="97">
        <v>43660.700821759259</v>
      </c>
      <c r="F759">
        <v>1.9214739999999999</v>
      </c>
    </row>
    <row r="760" spans="1:6" x14ac:dyDescent="0.2">
      <c r="A760" s="97">
        <v>43660.707766203705</v>
      </c>
      <c r="B760">
        <v>1.896658</v>
      </c>
      <c r="E760" s="97">
        <v>43660.707766203705</v>
      </c>
      <c r="F760">
        <v>1.896658</v>
      </c>
    </row>
    <row r="761" spans="1:6" x14ac:dyDescent="0.2">
      <c r="A761" s="97">
        <v>43660.723449074074</v>
      </c>
      <c r="B761">
        <v>1.981236</v>
      </c>
      <c r="E761" s="97">
        <v>43660.723449074074</v>
      </c>
      <c r="F761">
        <v>1.981236</v>
      </c>
    </row>
    <row r="762" spans="1:6" x14ac:dyDescent="0.2">
      <c r="A762" s="97">
        <v>43660.730393518519</v>
      </c>
      <c r="B762">
        <v>2.0018560000000001</v>
      </c>
      <c r="E762" s="97">
        <v>43660.730393518519</v>
      </c>
      <c r="F762">
        <v>2.0018560000000001</v>
      </c>
    </row>
    <row r="763" spans="1:6" x14ac:dyDescent="0.2">
      <c r="A763" s="97">
        <v>43660.737337962964</v>
      </c>
      <c r="B763">
        <v>1.997371</v>
      </c>
      <c r="E763" s="97">
        <v>43660.737337962964</v>
      </c>
      <c r="F763">
        <v>1.997371</v>
      </c>
    </row>
    <row r="764" spans="1:6" x14ac:dyDescent="0.2">
      <c r="A764" s="97">
        <v>43660.74428240741</v>
      </c>
      <c r="B764">
        <v>2.0016910000000001</v>
      </c>
      <c r="E764" s="97">
        <v>43660.74428240741</v>
      </c>
      <c r="F764">
        <v>2.0016910000000001</v>
      </c>
    </row>
    <row r="765" spans="1:6" x14ac:dyDescent="0.2">
      <c r="A765" s="97">
        <v>43660.751226851855</v>
      </c>
      <c r="B765">
        <v>2.0113539999999999</v>
      </c>
      <c r="E765" s="97">
        <v>43660.751226851855</v>
      </c>
      <c r="F765">
        <v>2.0113539999999999</v>
      </c>
    </row>
    <row r="766" spans="1:6" x14ac:dyDescent="0.2">
      <c r="A766" s="97">
        <v>43660.758055555554</v>
      </c>
      <c r="B766">
        <v>2.0063949999999999</v>
      </c>
      <c r="E766" s="97">
        <v>43660.758055555554</v>
      </c>
      <c r="F766">
        <v>2.0063949999999999</v>
      </c>
    </row>
    <row r="767" spans="1:6" x14ac:dyDescent="0.2">
      <c r="A767" s="97">
        <v>43660.764999999999</v>
      </c>
      <c r="B767">
        <v>2.0283609999999999</v>
      </c>
      <c r="E767" s="97">
        <v>43660.764999999999</v>
      </c>
      <c r="F767">
        <v>2.0283609999999999</v>
      </c>
    </row>
    <row r="768" spans="1:6" x14ac:dyDescent="0.2">
      <c r="A768" s="97">
        <v>43660.771944444445</v>
      </c>
      <c r="B768">
        <v>2.042138</v>
      </c>
      <c r="E768" s="97">
        <v>43660.771944444445</v>
      </c>
      <c r="F768">
        <v>2.042138</v>
      </c>
    </row>
    <row r="769" spans="1:6" x14ac:dyDescent="0.2">
      <c r="A769" s="97">
        <v>43660.77888888889</v>
      </c>
      <c r="B769">
        <v>2.0431710000000001</v>
      </c>
      <c r="E769" s="97">
        <v>43660.77888888889</v>
      </c>
      <c r="F769">
        <v>2.0431710000000001</v>
      </c>
    </row>
    <row r="770" spans="1:6" x14ac:dyDescent="0.2">
      <c r="A770" s="97">
        <v>43660.785833333335</v>
      </c>
      <c r="B770">
        <v>2.0383979999999999</v>
      </c>
      <c r="E770" s="97">
        <v>43660.785833333335</v>
      </c>
      <c r="F770">
        <v>2.0383979999999999</v>
      </c>
    </row>
    <row r="771" spans="1:6" x14ac:dyDescent="0.2">
      <c r="A771" s="97">
        <v>43660.792881944442</v>
      </c>
      <c r="B771">
        <v>2.0515310000000002</v>
      </c>
      <c r="E771" s="97">
        <v>43660.792881944442</v>
      </c>
      <c r="F771">
        <v>2.0515310000000002</v>
      </c>
    </row>
    <row r="772" spans="1:6" x14ac:dyDescent="0.2">
      <c r="A772" s="97">
        <v>43660.799826388888</v>
      </c>
      <c r="B772">
        <v>2.0529380000000002</v>
      </c>
      <c r="E772" s="97">
        <v>43660.799826388888</v>
      </c>
      <c r="F772">
        <v>2.0529380000000002</v>
      </c>
    </row>
    <row r="773" spans="1:6" x14ac:dyDescent="0.2">
      <c r="A773" s="97">
        <v>43660.806770833333</v>
      </c>
      <c r="B773">
        <v>2.056578</v>
      </c>
      <c r="E773" s="97">
        <v>43660.806770833333</v>
      </c>
      <c r="F773">
        <v>2.056578</v>
      </c>
    </row>
    <row r="774" spans="1:6" x14ac:dyDescent="0.2">
      <c r="A774" s="97">
        <v>43660.813715277778</v>
      </c>
      <c r="B774">
        <v>2.0759829999999999</v>
      </c>
      <c r="E774" s="97">
        <v>43660.813715277778</v>
      </c>
      <c r="F774">
        <v>2.0759829999999999</v>
      </c>
    </row>
    <row r="775" spans="1:6" x14ac:dyDescent="0.2">
      <c r="A775" s="97">
        <v>43660.820659722223</v>
      </c>
      <c r="B775">
        <v>2.0686450000000001</v>
      </c>
      <c r="E775" s="97">
        <v>43660.820659722223</v>
      </c>
      <c r="F775">
        <v>2.0686450000000001</v>
      </c>
    </row>
    <row r="776" spans="1:6" x14ac:dyDescent="0.2">
      <c r="A776" s="97">
        <v>43660.827604166669</v>
      </c>
      <c r="B776">
        <v>2.0847229999999999</v>
      </c>
      <c r="E776" s="97">
        <v>43660.827604166669</v>
      </c>
      <c r="F776">
        <v>2.0847229999999999</v>
      </c>
    </row>
    <row r="777" spans="1:6" x14ac:dyDescent="0.2">
      <c r="A777" s="97">
        <v>43660.834548611114</v>
      </c>
      <c r="B777">
        <v>2.0922320000000001</v>
      </c>
      <c r="E777" s="97">
        <v>43660.834548611114</v>
      </c>
      <c r="F777">
        <v>2.0922320000000001</v>
      </c>
    </row>
    <row r="778" spans="1:6" x14ac:dyDescent="0.2">
      <c r="A778" s="97">
        <v>43660.841493055559</v>
      </c>
      <c r="B778">
        <v>2.0867960000000001</v>
      </c>
      <c r="E778" s="97">
        <v>43660.841493055559</v>
      </c>
      <c r="F778">
        <v>2.0867960000000001</v>
      </c>
    </row>
    <row r="779" spans="1:6" x14ac:dyDescent="0.2">
      <c r="A779" s="97">
        <v>43660.848437499997</v>
      </c>
      <c r="B779">
        <v>2.1053790000000001</v>
      </c>
      <c r="E779" s="97">
        <v>43660.848437499997</v>
      </c>
      <c r="F779">
        <v>2.1053790000000001</v>
      </c>
    </row>
    <row r="780" spans="1:6" x14ac:dyDescent="0.2">
      <c r="A780" s="97">
        <v>43660.855266203704</v>
      </c>
      <c r="B780">
        <v>2.1039150000000002</v>
      </c>
      <c r="E780" s="97">
        <v>43660.855266203704</v>
      </c>
      <c r="F780">
        <v>2.1039150000000002</v>
      </c>
    </row>
    <row r="781" spans="1:6" x14ac:dyDescent="0.2">
      <c r="A781" s="97">
        <v>43660.862314814818</v>
      </c>
      <c r="B781">
        <v>2.1183860000000001</v>
      </c>
      <c r="E781" s="97">
        <v>43660.862314814818</v>
      </c>
      <c r="F781">
        <v>2.1183860000000001</v>
      </c>
    </row>
    <row r="782" spans="1:6" x14ac:dyDescent="0.2">
      <c r="A782" s="97">
        <v>43660.869259259256</v>
      </c>
      <c r="B782">
        <v>2.1144959999999999</v>
      </c>
      <c r="E782" s="97">
        <v>43660.869259259256</v>
      </c>
      <c r="F782">
        <v>2.1144959999999999</v>
      </c>
    </row>
    <row r="783" spans="1:6" x14ac:dyDescent="0.2">
      <c r="A783" s="97">
        <v>43660.876203703701</v>
      </c>
      <c r="B783">
        <v>2.125213</v>
      </c>
      <c r="E783" s="97">
        <v>43660.876203703701</v>
      </c>
      <c r="F783">
        <v>2.125213</v>
      </c>
    </row>
    <row r="784" spans="1:6" x14ac:dyDescent="0.2">
      <c r="A784" s="97">
        <v>43660.883148148147</v>
      </c>
      <c r="B784">
        <v>2.105667</v>
      </c>
      <c r="E784" s="97">
        <v>43660.883148148147</v>
      </c>
      <c r="F784">
        <v>2.105667</v>
      </c>
    </row>
    <row r="785" spans="1:6" x14ac:dyDescent="0.2">
      <c r="A785" s="97">
        <v>43660.890092592592</v>
      </c>
      <c r="B785">
        <v>2.1275080000000002</v>
      </c>
      <c r="E785" s="97">
        <v>43660.890092592592</v>
      </c>
      <c r="F785">
        <v>2.1275080000000002</v>
      </c>
    </row>
    <row r="786" spans="1:6" x14ac:dyDescent="0.2">
      <c r="A786" s="97">
        <v>43660.897037037037</v>
      </c>
      <c r="B786">
        <v>2.1187239999999998</v>
      </c>
      <c r="E786" s="97">
        <v>43660.897037037037</v>
      </c>
      <c r="F786">
        <v>2.1187239999999998</v>
      </c>
    </row>
    <row r="787" spans="1:6" x14ac:dyDescent="0.2">
      <c r="A787" s="97">
        <v>43660.903981481482</v>
      </c>
      <c r="B787">
        <v>2.1129899999999999</v>
      </c>
      <c r="E787" s="97">
        <v>43660.903981481482</v>
      </c>
      <c r="F787">
        <v>2.1129899999999999</v>
      </c>
    </row>
    <row r="788" spans="1:6" x14ac:dyDescent="0.2">
      <c r="A788" s="97">
        <v>43660.910925925928</v>
      </c>
      <c r="B788">
        <v>2.1079509999999999</v>
      </c>
      <c r="E788" s="97">
        <v>43660.910925925928</v>
      </c>
      <c r="F788">
        <v>2.1079509999999999</v>
      </c>
    </row>
    <row r="789" spans="1:6" x14ac:dyDescent="0.2">
      <c r="A789" s="97">
        <v>43660.917870370373</v>
      </c>
      <c r="B789">
        <v>2.10311</v>
      </c>
      <c r="E789" s="97">
        <v>43660.917870370373</v>
      </c>
      <c r="F789">
        <v>2.10311</v>
      </c>
    </row>
    <row r="790" spans="1:6" x14ac:dyDescent="0.2">
      <c r="A790" s="97">
        <v>43660.924814814818</v>
      </c>
      <c r="B790">
        <v>2.1046499999999999</v>
      </c>
      <c r="E790" s="97">
        <v>43660.924814814818</v>
      </c>
      <c r="F790">
        <v>2.1046499999999999</v>
      </c>
    </row>
    <row r="791" spans="1:6" x14ac:dyDescent="0.2">
      <c r="A791" s="97">
        <v>43660.931759259256</v>
      </c>
      <c r="B791">
        <v>2.1226069999999999</v>
      </c>
      <c r="E791" s="97">
        <v>43660.931759259256</v>
      </c>
      <c r="F791">
        <v>2.1226069999999999</v>
      </c>
    </row>
    <row r="792" spans="1:6" x14ac:dyDescent="0.2">
      <c r="A792" s="97">
        <v>43660.938703703701</v>
      </c>
      <c r="B792">
        <v>2.100317</v>
      </c>
      <c r="E792" s="97">
        <v>43660.938703703701</v>
      </c>
      <c r="F792">
        <v>2.100317</v>
      </c>
    </row>
    <row r="793" spans="1:6" x14ac:dyDescent="0.2">
      <c r="A793" s="97">
        <v>43660.945648148147</v>
      </c>
      <c r="B793">
        <v>2.0793200000000001</v>
      </c>
      <c r="E793" s="97">
        <v>43660.945648148147</v>
      </c>
      <c r="F793">
        <v>2.0793200000000001</v>
      </c>
    </row>
    <row r="794" spans="1:6" x14ac:dyDescent="0.2">
      <c r="A794" s="97">
        <v>43660.952476851853</v>
      </c>
      <c r="B794">
        <v>2.08338</v>
      </c>
      <c r="E794" s="97">
        <v>43660.952476851853</v>
      </c>
      <c r="F794">
        <v>2.08338</v>
      </c>
    </row>
    <row r="795" spans="1:6" x14ac:dyDescent="0.2">
      <c r="A795" s="97">
        <v>43660.959421296298</v>
      </c>
      <c r="B795">
        <v>2.0780210000000001</v>
      </c>
      <c r="E795" s="97">
        <v>43660.959421296298</v>
      </c>
      <c r="F795">
        <v>2.0780210000000001</v>
      </c>
    </row>
    <row r="796" spans="1:6" x14ac:dyDescent="0.2">
      <c r="A796" s="97">
        <v>43660.966365740744</v>
      </c>
      <c r="B796">
        <v>2.080864</v>
      </c>
      <c r="E796" s="97">
        <v>43660.966365740744</v>
      </c>
      <c r="F796">
        <v>2.080864</v>
      </c>
    </row>
    <row r="797" spans="1:6" x14ac:dyDescent="0.2">
      <c r="A797" s="97">
        <v>43660.973310185182</v>
      </c>
      <c r="B797">
        <v>2.080441</v>
      </c>
      <c r="E797" s="97">
        <v>43660.973310185182</v>
      </c>
      <c r="F797">
        <v>2.080441</v>
      </c>
    </row>
    <row r="798" spans="1:6" x14ac:dyDescent="0.2">
      <c r="A798" s="97">
        <v>43660.980254629627</v>
      </c>
      <c r="B798">
        <v>2.070424</v>
      </c>
      <c r="E798" s="97">
        <v>43660.980254629627</v>
      </c>
      <c r="F798">
        <v>2.070424</v>
      </c>
    </row>
    <row r="799" spans="1:6" x14ac:dyDescent="0.2">
      <c r="A799" s="97">
        <v>43660.987199074072</v>
      </c>
      <c r="B799">
        <v>2.0717099999999999</v>
      </c>
      <c r="E799" s="97">
        <v>43660.987199074072</v>
      </c>
      <c r="F799">
        <v>2.0717099999999999</v>
      </c>
    </row>
    <row r="800" spans="1:6" x14ac:dyDescent="0.2">
      <c r="A800" s="97">
        <v>43660.994143518517</v>
      </c>
      <c r="B800">
        <v>2.0662669999999999</v>
      </c>
      <c r="E800" s="97">
        <v>43660.994143518517</v>
      </c>
      <c r="F800">
        <v>2.0662669999999999</v>
      </c>
    </row>
    <row r="801" spans="1:6" x14ac:dyDescent="0.2">
      <c r="A801" s="97">
        <v>43661.001192129632</v>
      </c>
      <c r="B801">
        <v>2.0508839999999999</v>
      </c>
      <c r="E801" s="97">
        <v>43661.001192129632</v>
      </c>
      <c r="F801">
        <v>2.0508839999999999</v>
      </c>
    </row>
    <row r="802" spans="1:6" x14ac:dyDescent="0.2">
      <c r="A802" s="97">
        <v>43661.008136574077</v>
      </c>
      <c r="B802">
        <v>2.0503330000000002</v>
      </c>
      <c r="E802" s="97">
        <v>43661.008136574077</v>
      </c>
      <c r="F802">
        <v>2.0503330000000002</v>
      </c>
    </row>
    <row r="803" spans="1:6" x14ac:dyDescent="0.2">
      <c r="A803" s="97">
        <v>43661.015081018515</v>
      </c>
      <c r="B803">
        <v>2.0414029999999999</v>
      </c>
      <c r="E803" s="97">
        <v>43661.015081018515</v>
      </c>
      <c r="F803">
        <v>2.0414029999999999</v>
      </c>
    </row>
    <row r="804" spans="1:6" x14ac:dyDescent="0.2">
      <c r="A804" s="97">
        <v>43661.02202546296</v>
      </c>
      <c r="B804">
        <v>2.0209100000000002</v>
      </c>
      <c r="E804" s="97">
        <v>43661.02202546296</v>
      </c>
      <c r="F804">
        <v>2.0209100000000002</v>
      </c>
    </row>
    <row r="805" spans="1:6" x14ac:dyDescent="0.2">
      <c r="A805" s="97">
        <v>43661.028969907406</v>
      </c>
      <c r="B805">
        <v>2.0369090000000001</v>
      </c>
      <c r="E805" s="97">
        <v>43661.028969907406</v>
      </c>
      <c r="F805">
        <v>2.0369090000000001</v>
      </c>
    </row>
    <row r="806" spans="1:6" x14ac:dyDescent="0.2">
      <c r="A806" s="97">
        <v>43661.035914351851</v>
      </c>
      <c r="B806">
        <v>2.0310090000000001</v>
      </c>
      <c r="E806" s="97">
        <v>43661.035914351851</v>
      </c>
      <c r="F806">
        <v>2.0310090000000001</v>
      </c>
    </row>
    <row r="807" spans="1:6" x14ac:dyDescent="0.2">
      <c r="A807" s="97">
        <v>43661.042858796296</v>
      </c>
      <c r="B807">
        <v>2.0156719999999999</v>
      </c>
      <c r="E807" s="97">
        <v>43661.042858796296</v>
      </c>
      <c r="F807">
        <v>2.0156719999999999</v>
      </c>
    </row>
    <row r="808" spans="1:6" x14ac:dyDescent="0.2">
      <c r="A808" s="97">
        <v>43661.049687500003</v>
      </c>
      <c r="B808">
        <v>2.0208900000000001</v>
      </c>
      <c r="E808" s="97">
        <v>43661.049687500003</v>
      </c>
      <c r="F808">
        <v>2.0208900000000001</v>
      </c>
    </row>
    <row r="809" spans="1:6" x14ac:dyDescent="0.2">
      <c r="A809" s="97">
        <v>43661.056631944448</v>
      </c>
      <c r="B809">
        <v>2.0046349999999999</v>
      </c>
      <c r="E809" s="97">
        <v>43661.056631944448</v>
      </c>
      <c r="F809">
        <v>2.0046349999999999</v>
      </c>
    </row>
    <row r="810" spans="1:6" x14ac:dyDescent="0.2">
      <c r="A810" s="97">
        <v>43661.063576388886</v>
      </c>
      <c r="B810">
        <v>2.0020470000000001</v>
      </c>
      <c r="E810" s="97">
        <v>43661.063576388886</v>
      </c>
      <c r="F810">
        <v>2.0020470000000001</v>
      </c>
    </row>
    <row r="811" spans="1:6" x14ac:dyDescent="0.2">
      <c r="A811" s="97">
        <v>43661.070625</v>
      </c>
      <c r="B811">
        <v>1.994302</v>
      </c>
      <c r="E811" s="97">
        <v>43661.070625</v>
      </c>
      <c r="F811">
        <v>1.994302</v>
      </c>
    </row>
    <row r="812" spans="1:6" x14ac:dyDescent="0.2">
      <c r="A812" s="97">
        <v>43661.077569444446</v>
      </c>
      <c r="B812">
        <v>1.9864569999999999</v>
      </c>
      <c r="E812" s="97">
        <v>43661.077569444446</v>
      </c>
      <c r="F812">
        <v>1.9864569999999999</v>
      </c>
    </row>
    <row r="813" spans="1:6" x14ac:dyDescent="0.2">
      <c r="A813" s="97">
        <v>43661.084513888891</v>
      </c>
      <c r="B813">
        <v>1.9779450000000001</v>
      </c>
      <c r="E813" s="97">
        <v>43661.084513888891</v>
      </c>
      <c r="F813">
        <v>1.9779450000000001</v>
      </c>
    </row>
    <row r="814" spans="1:6" x14ac:dyDescent="0.2">
      <c r="A814" s="97">
        <v>43661.091458333336</v>
      </c>
      <c r="B814">
        <v>1.968002</v>
      </c>
      <c r="E814" s="97">
        <v>43661.091458333336</v>
      </c>
      <c r="F814">
        <v>1.968002</v>
      </c>
    </row>
    <row r="815" spans="1:6" x14ac:dyDescent="0.2">
      <c r="A815" s="97">
        <v>43661.098402777781</v>
      </c>
      <c r="B815">
        <v>1.9653400000000001</v>
      </c>
      <c r="E815" s="97">
        <v>43661.098402777781</v>
      </c>
      <c r="F815">
        <v>1.9653400000000001</v>
      </c>
    </row>
    <row r="816" spans="1:6" x14ac:dyDescent="0.2">
      <c r="A816" s="97">
        <v>43661.105347222219</v>
      </c>
      <c r="B816">
        <v>1.962526</v>
      </c>
      <c r="E816" s="97">
        <v>43661.105347222219</v>
      </c>
      <c r="F816">
        <v>1.962526</v>
      </c>
    </row>
    <row r="817" spans="1:6" x14ac:dyDescent="0.2">
      <c r="A817" s="97">
        <v>43661.112291666665</v>
      </c>
      <c r="B817">
        <v>1.94753</v>
      </c>
      <c r="E817" s="97">
        <v>43661.112291666665</v>
      </c>
      <c r="F817">
        <v>1.94753</v>
      </c>
    </row>
    <row r="818" spans="1:6" x14ac:dyDescent="0.2">
      <c r="A818" s="97">
        <v>43661.11923611111</v>
      </c>
      <c r="B818">
        <v>1.930123</v>
      </c>
      <c r="E818" s="97">
        <v>43661.11923611111</v>
      </c>
      <c r="F818">
        <v>1.930123</v>
      </c>
    </row>
    <row r="819" spans="1:6" x14ac:dyDescent="0.2">
      <c r="A819" s="97">
        <v>43661.126180555555</v>
      </c>
      <c r="B819">
        <v>1.937068</v>
      </c>
      <c r="E819" s="97">
        <v>43661.126180555555</v>
      </c>
      <c r="F819">
        <v>1.937068</v>
      </c>
    </row>
    <row r="820" spans="1:6" x14ac:dyDescent="0.2">
      <c r="A820" s="97">
        <v>43661.133125</v>
      </c>
      <c r="B820">
        <v>1.937624</v>
      </c>
      <c r="E820" s="97">
        <v>43661.133125</v>
      </c>
      <c r="F820">
        <v>1.937624</v>
      </c>
    </row>
    <row r="821" spans="1:6" x14ac:dyDescent="0.2">
      <c r="A821" s="97">
        <v>43661.140057870369</v>
      </c>
      <c r="B821">
        <v>1.93801</v>
      </c>
      <c r="E821" s="97">
        <v>43661.140057870369</v>
      </c>
      <c r="F821">
        <v>1.93801</v>
      </c>
    </row>
    <row r="822" spans="1:6" x14ac:dyDescent="0.2">
      <c r="A822" s="97">
        <v>43661.147002314814</v>
      </c>
      <c r="B822">
        <v>1.924304</v>
      </c>
      <c r="E822" s="97">
        <v>43661.147002314814</v>
      </c>
      <c r="F822">
        <v>1.924304</v>
      </c>
    </row>
    <row r="823" spans="1:6" x14ac:dyDescent="0.2">
      <c r="A823" s="97">
        <v>43661.153946759259</v>
      </c>
      <c r="B823">
        <v>1.927135</v>
      </c>
      <c r="E823" s="97">
        <v>43661.153946759259</v>
      </c>
      <c r="F823">
        <v>1.927135</v>
      </c>
    </row>
    <row r="824" spans="1:6" x14ac:dyDescent="0.2">
      <c r="A824" s="97">
        <v>43661.160891203705</v>
      </c>
      <c r="B824">
        <v>1.927686</v>
      </c>
      <c r="E824" s="97">
        <v>43661.160891203705</v>
      </c>
      <c r="F824">
        <v>1.927686</v>
      </c>
    </row>
    <row r="825" spans="1:6" x14ac:dyDescent="0.2">
      <c r="A825" s="97">
        <v>43661.16783564815</v>
      </c>
      <c r="B825">
        <v>1.9094580000000001</v>
      </c>
      <c r="E825" s="97">
        <v>43661.16783564815</v>
      </c>
      <c r="F825">
        <v>1.9094580000000001</v>
      </c>
    </row>
    <row r="826" spans="1:6" x14ac:dyDescent="0.2">
      <c r="A826" s="97">
        <v>43661.174780092595</v>
      </c>
      <c r="B826">
        <v>1.8931690000000001</v>
      </c>
      <c r="E826" s="97">
        <v>43661.174780092595</v>
      </c>
      <c r="F826">
        <v>1.8931690000000001</v>
      </c>
    </row>
    <row r="827" spans="1:6" x14ac:dyDescent="0.2">
      <c r="A827" s="97">
        <v>43661.18172453704</v>
      </c>
      <c r="B827">
        <v>1.9003779999999999</v>
      </c>
      <c r="E827" s="97">
        <v>43661.18172453704</v>
      </c>
      <c r="F827">
        <v>1.9003779999999999</v>
      </c>
    </row>
    <row r="828" spans="1:6" x14ac:dyDescent="0.2">
      <c r="A828" s="97">
        <v>43661.188668981478</v>
      </c>
      <c r="B828">
        <v>1.8936759999999999</v>
      </c>
      <c r="E828" s="97">
        <v>43661.188668981478</v>
      </c>
      <c r="F828">
        <v>1.8936759999999999</v>
      </c>
    </row>
    <row r="829" spans="1:6" x14ac:dyDescent="0.2">
      <c r="A829" s="97">
        <v>43661.195613425924</v>
      </c>
      <c r="B829">
        <v>1.890422</v>
      </c>
      <c r="E829" s="97">
        <v>43661.195613425924</v>
      </c>
      <c r="F829">
        <v>1.890422</v>
      </c>
    </row>
    <row r="830" spans="1:6" x14ac:dyDescent="0.2">
      <c r="A830" s="97">
        <v>43661.202557870369</v>
      </c>
      <c r="B830">
        <v>1.883273</v>
      </c>
      <c r="E830" s="97">
        <v>43661.202557870369</v>
      </c>
      <c r="F830">
        <v>1.883273</v>
      </c>
    </row>
    <row r="831" spans="1:6" x14ac:dyDescent="0.2">
      <c r="A831" s="97">
        <v>43661.209502314814</v>
      </c>
      <c r="B831">
        <v>1.8872439999999999</v>
      </c>
      <c r="E831" s="97">
        <v>43661.209502314814</v>
      </c>
      <c r="F831">
        <v>1.8872439999999999</v>
      </c>
    </row>
    <row r="832" spans="1:6" x14ac:dyDescent="0.2">
      <c r="A832" s="97">
        <v>43661.216446759259</v>
      </c>
      <c r="B832">
        <v>1.8813850000000001</v>
      </c>
      <c r="E832" s="97">
        <v>43661.216446759259</v>
      </c>
      <c r="F832">
        <v>1.8813850000000001</v>
      </c>
    </row>
    <row r="833" spans="1:6" x14ac:dyDescent="0.2">
      <c r="A833" s="97">
        <v>43661.223391203705</v>
      </c>
      <c r="B833">
        <v>1.8612150000000001</v>
      </c>
      <c r="E833" s="97">
        <v>43661.223391203705</v>
      </c>
      <c r="F833">
        <v>1.8612150000000001</v>
      </c>
    </row>
    <row r="834" spans="1:6" x14ac:dyDescent="0.2">
      <c r="A834" s="97">
        <v>43661.23033564815</v>
      </c>
      <c r="B834">
        <v>1.8619790000000001</v>
      </c>
      <c r="E834" s="97">
        <v>43661.23033564815</v>
      </c>
      <c r="F834">
        <v>1.8619790000000001</v>
      </c>
    </row>
    <row r="835" spans="1:6" x14ac:dyDescent="0.2">
      <c r="A835" s="97">
        <v>43661.237164351849</v>
      </c>
      <c r="B835">
        <v>1.859694</v>
      </c>
      <c r="E835" s="97">
        <v>43661.237164351849</v>
      </c>
      <c r="F835">
        <v>1.859694</v>
      </c>
    </row>
    <row r="836" spans="1:6" x14ac:dyDescent="0.2">
      <c r="A836" s="97">
        <v>43661.244108796294</v>
      </c>
      <c r="B836">
        <v>1.859885</v>
      </c>
      <c r="E836" s="97">
        <v>43661.244108796294</v>
      </c>
      <c r="F836">
        <v>1.859885</v>
      </c>
    </row>
    <row r="837" spans="1:6" x14ac:dyDescent="0.2">
      <c r="A837" s="97">
        <v>43661.25105324074</v>
      </c>
      <c r="B837">
        <v>1.8578079999999999</v>
      </c>
      <c r="E837" s="97">
        <v>43661.25105324074</v>
      </c>
      <c r="F837">
        <v>1.8578079999999999</v>
      </c>
    </row>
    <row r="838" spans="1:6" x14ac:dyDescent="0.2">
      <c r="A838" s="97">
        <v>43661.257997685185</v>
      </c>
      <c r="B838">
        <v>1.8434969999999999</v>
      </c>
      <c r="E838" s="97">
        <v>43661.257997685185</v>
      </c>
      <c r="F838">
        <v>1.8434969999999999</v>
      </c>
    </row>
    <row r="839" spans="1:6" x14ac:dyDescent="0.2">
      <c r="A839" s="97">
        <v>43661.26494212963</v>
      </c>
      <c r="B839">
        <v>1.8553090000000001</v>
      </c>
      <c r="E839" s="97">
        <v>43661.26494212963</v>
      </c>
      <c r="F839">
        <v>1.8553090000000001</v>
      </c>
    </row>
    <row r="840" spans="1:6" x14ac:dyDescent="0.2">
      <c r="A840" s="97">
        <v>43661.271886574075</v>
      </c>
      <c r="B840">
        <v>1.840927</v>
      </c>
      <c r="E840" s="97">
        <v>43661.271886574075</v>
      </c>
      <c r="F840">
        <v>1.840927</v>
      </c>
    </row>
    <row r="841" spans="1:6" x14ac:dyDescent="0.2">
      <c r="A841" s="97">
        <v>43661.278935185182</v>
      </c>
      <c r="B841">
        <v>1.8475429999999999</v>
      </c>
      <c r="E841" s="97">
        <v>43661.278935185182</v>
      </c>
      <c r="F841">
        <v>1.8475429999999999</v>
      </c>
    </row>
    <row r="842" spans="1:6" x14ac:dyDescent="0.2">
      <c r="A842" s="97">
        <v>43661.285879629628</v>
      </c>
      <c r="B842">
        <v>1.835874</v>
      </c>
      <c r="E842" s="97">
        <v>43661.285879629628</v>
      </c>
      <c r="F842">
        <v>1.835874</v>
      </c>
    </row>
    <row r="843" spans="1:6" x14ac:dyDescent="0.2">
      <c r="A843" s="97">
        <v>43661.292824074073</v>
      </c>
      <c r="B843">
        <v>1.836071</v>
      </c>
      <c r="E843" s="97">
        <v>43661.292824074073</v>
      </c>
      <c r="F843">
        <v>1.836071</v>
      </c>
    </row>
    <row r="844" spans="1:6" x14ac:dyDescent="0.2">
      <c r="A844" s="97">
        <v>43661.299768518518</v>
      </c>
      <c r="B844">
        <v>1.8434330000000001</v>
      </c>
      <c r="E844" s="97">
        <v>43661.299768518518</v>
      </c>
      <c r="F844">
        <v>1.8434330000000001</v>
      </c>
    </row>
    <row r="845" spans="1:6" x14ac:dyDescent="0.2">
      <c r="A845" s="97">
        <v>43661.306712962964</v>
      </c>
      <c r="B845">
        <v>1.8300590000000001</v>
      </c>
      <c r="E845" s="97">
        <v>43661.306712962964</v>
      </c>
      <c r="F845">
        <v>1.8300590000000001</v>
      </c>
    </row>
    <row r="846" spans="1:6" x14ac:dyDescent="0.2">
      <c r="A846" s="97">
        <v>43661.313657407409</v>
      </c>
      <c r="B846">
        <v>1.8515999999999999</v>
      </c>
      <c r="E846" s="97">
        <v>43661.313657407409</v>
      </c>
      <c r="F846">
        <v>1.8515999999999999</v>
      </c>
    </row>
    <row r="847" spans="1:6" x14ac:dyDescent="0.2">
      <c r="A847" s="97">
        <v>43661.320601851854</v>
      </c>
      <c r="B847">
        <v>1.84599</v>
      </c>
      <c r="E847" s="97">
        <v>43661.320601851854</v>
      </c>
      <c r="F847">
        <v>1.84599</v>
      </c>
    </row>
    <row r="848" spans="1:6" x14ac:dyDescent="0.2">
      <c r="A848" s="97">
        <v>43661.327546296299</v>
      </c>
      <c r="B848">
        <v>1.8308709999999999</v>
      </c>
      <c r="E848" s="97">
        <v>43661.327546296299</v>
      </c>
      <c r="F848">
        <v>1.8308709999999999</v>
      </c>
    </row>
    <row r="849" spans="1:6" x14ac:dyDescent="0.2">
      <c r="A849" s="97">
        <v>43661.334374999999</v>
      </c>
      <c r="B849">
        <v>1.841345</v>
      </c>
      <c r="E849" s="97">
        <v>43661.334374999999</v>
      </c>
      <c r="F849">
        <v>1.841345</v>
      </c>
    </row>
    <row r="850" spans="1:6" x14ac:dyDescent="0.2">
      <c r="A850" s="97">
        <v>43661.341319444444</v>
      </c>
      <c r="B850">
        <v>1.8462750000000001</v>
      </c>
      <c r="E850" s="97">
        <v>43661.341319444444</v>
      </c>
      <c r="F850">
        <v>1.8462750000000001</v>
      </c>
    </row>
    <row r="851" spans="1:6" x14ac:dyDescent="0.2">
      <c r="A851" s="97">
        <v>43661.348368055558</v>
      </c>
      <c r="B851">
        <v>1.817925</v>
      </c>
      <c r="E851" s="97">
        <v>43661.348368055558</v>
      </c>
      <c r="F851">
        <v>1.817925</v>
      </c>
    </row>
    <row r="852" spans="1:6" x14ac:dyDescent="0.2">
      <c r="A852" s="97">
        <v>43661.355312500003</v>
      </c>
      <c r="B852">
        <v>1.833216</v>
      </c>
      <c r="E852" s="97">
        <v>43661.355312500003</v>
      </c>
      <c r="F852">
        <v>1.833216</v>
      </c>
    </row>
    <row r="853" spans="1:6" x14ac:dyDescent="0.2">
      <c r="A853" s="97">
        <v>43661.362256944441</v>
      </c>
      <c r="B853">
        <v>1.829283</v>
      </c>
      <c r="E853" s="97">
        <v>43661.362256944441</v>
      </c>
      <c r="F853">
        <v>1.829283</v>
      </c>
    </row>
    <row r="854" spans="1:6" x14ac:dyDescent="0.2">
      <c r="A854" s="97">
        <v>43661.369201388887</v>
      </c>
      <c r="B854">
        <v>1.842808</v>
      </c>
      <c r="E854" s="97">
        <v>43661.369201388887</v>
      </c>
      <c r="F854">
        <v>1.842808</v>
      </c>
    </row>
    <row r="855" spans="1:6" x14ac:dyDescent="0.2">
      <c r="A855" s="97">
        <v>43661.376145833332</v>
      </c>
      <c r="B855">
        <v>1.8330379999999999</v>
      </c>
      <c r="E855" s="97">
        <v>43661.376145833332</v>
      </c>
      <c r="F855">
        <v>1.8330379999999999</v>
      </c>
    </row>
    <row r="856" spans="1:6" x14ac:dyDescent="0.2">
      <c r="A856" s="97">
        <v>43661.383090277777</v>
      </c>
      <c r="B856">
        <v>1.837933</v>
      </c>
      <c r="E856" s="97">
        <v>43661.383090277777</v>
      </c>
      <c r="F856">
        <v>1.837933</v>
      </c>
    </row>
    <row r="857" spans="1:6" x14ac:dyDescent="0.2">
      <c r="A857" s="97">
        <v>43661.390034722222</v>
      </c>
      <c r="B857">
        <v>1.855545</v>
      </c>
      <c r="E857" s="97">
        <v>43661.390034722222</v>
      </c>
      <c r="F857">
        <v>1.855545</v>
      </c>
    </row>
    <row r="858" spans="1:6" x14ac:dyDescent="0.2">
      <c r="A858" s="97">
        <v>43661.396979166668</v>
      </c>
      <c r="B858">
        <v>1.8603829999999999</v>
      </c>
      <c r="E858" s="97">
        <v>43661.396979166668</v>
      </c>
      <c r="F858">
        <v>1.8603829999999999</v>
      </c>
    </row>
    <row r="859" spans="1:6" x14ac:dyDescent="0.2">
      <c r="A859" s="97">
        <v>43661.403923611113</v>
      </c>
      <c r="B859">
        <v>1.852079</v>
      </c>
      <c r="E859" s="97">
        <v>43661.403923611113</v>
      </c>
      <c r="F859">
        <v>1.852079</v>
      </c>
    </row>
    <row r="860" spans="1:6" x14ac:dyDescent="0.2">
      <c r="A860" s="97">
        <v>43661.410868055558</v>
      </c>
      <c r="B860">
        <v>1.886282</v>
      </c>
      <c r="E860" s="97">
        <v>43661.410868055558</v>
      </c>
      <c r="F860">
        <v>1.886282</v>
      </c>
    </row>
    <row r="861" spans="1:6" x14ac:dyDescent="0.2">
      <c r="A861" s="97">
        <v>43661.417812500003</v>
      </c>
      <c r="B861">
        <v>1.8597939999999999</v>
      </c>
      <c r="E861" s="97">
        <v>43661.417812500003</v>
      </c>
      <c r="F861">
        <v>1.8597939999999999</v>
      </c>
    </row>
    <row r="862" spans="1:6" x14ac:dyDescent="0.2">
      <c r="A862" s="97">
        <v>43661.424803240741</v>
      </c>
      <c r="B862">
        <v>1.856436</v>
      </c>
      <c r="E862" s="97">
        <v>43661.424803240741</v>
      </c>
      <c r="F862">
        <v>1.856436</v>
      </c>
    </row>
    <row r="863" spans="1:6" x14ac:dyDescent="0.2">
      <c r="A863" s="97">
        <v>43661.431631944448</v>
      </c>
      <c r="B863">
        <v>1.839477</v>
      </c>
      <c r="E863" s="97">
        <v>43661.431631944448</v>
      </c>
      <c r="F863">
        <v>1.839477</v>
      </c>
    </row>
    <row r="864" spans="1:6" x14ac:dyDescent="0.2">
      <c r="A864" s="97">
        <v>43661.438576388886</v>
      </c>
      <c r="B864">
        <v>1.8383670000000001</v>
      </c>
      <c r="E864" s="97">
        <v>43661.438576388886</v>
      </c>
      <c r="F864">
        <v>1.8383670000000001</v>
      </c>
    </row>
    <row r="865" spans="1:6" x14ac:dyDescent="0.2">
      <c r="A865" s="97">
        <v>43661.445520833331</v>
      </c>
      <c r="B865">
        <v>1.829162</v>
      </c>
      <c r="E865" s="97">
        <v>43661.445520833331</v>
      </c>
      <c r="F865">
        <v>1.829162</v>
      </c>
    </row>
    <row r="866" spans="1:6" x14ac:dyDescent="0.2">
      <c r="A866" s="97">
        <v>43661.452465277776</v>
      </c>
      <c r="B866">
        <v>1.8269139999999999</v>
      </c>
      <c r="E866" s="97">
        <v>43661.452465277776</v>
      </c>
      <c r="F866">
        <v>1.8269139999999999</v>
      </c>
    </row>
    <row r="867" spans="1:6" x14ac:dyDescent="0.2">
      <c r="A867" s="97">
        <v>43661.460219907407</v>
      </c>
      <c r="B867">
        <v>1.8269139999999999</v>
      </c>
      <c r="E867" s="97">
        <v>43661.460219907407</v>
      </c>
      <c r="F867">
        <v>1.8269139999999999</v>
      </c>
    </row>
    <row r="868" spans="1:6" x14ac:dyDescent="0.2">
      <c r="A868" s="97">
        <v>43661.464502314811</v>
      </c>
      <c r="B868">
        <v>1.8009930000000001</v>
      </c>
      <c r="E868" s="97">
        <v>43661.464502314811</v>
      </c>
      <c r="F868">
        <v>1.8009930000000001</v>
      </c>
    </row>
    <row r="869" spans="1:6" x14ac:dyDescent="0.2">
      <c r="A869" s="97">
        <v>43661.468321759261</v>
      </c>
      <c r="B869">
        <v>1.9088099999999999</v>
      </c>
      <c r="E869" s="97">
        <v>43661.468321759261</v>
      </c>
      <c r="F869">
        <v>1.9088099999999999</v>
      </c>
    </row>
    <row r="870" spans="1:6" x14ac:dyDescent="0.2">
      <c r="A870" s="97">
        <v>43661.475266203706</v>
      </c>
      <c r="B870">
        <v>2.0783700000000001</v>
      </c>
      <c r="E870" s="97">
        <v>43661.475266203706</v>
      </c>
      <c r="F870">
        <v>2.0783700000000001</v>
      </c>
    </row>
    <row r="871" spans="1:6" x14ac:dyDescent="0.2">
      <c r="A871" s="97">
        <v>43661.482210648152</v>
      </c>
      <c r="B871">
        <v>1.9133549999999999</v>
      </c>
      <c r="E871" s="97">
        <v>43661.482210648152</v>
      </c>
      <c r="F871">
        <v>1.9133549999999999</v>
      </c>
    </row>
    <row r="872" spans="1:6" x14ac:dyDescent="0.2">
      <c r="A872" s="97">
        <v>43661.526145833333</v>
      </c>
      <c r="B872">
        <v>2.0619960000000002</v>
      </c>
      <c r="E872" s="97">
        <v>43661.489687499998</v>
      </c>
      <c r="F872">
        <v>0.118995</v>
      </c>
    </row>
    <row r="873" spans="1:6" x14ac:dyDescent="0.2">
      <c r="A873" s="97">
        <v>43661.533090277779</v>
      </c>
      <c r="B873">
        <v>2.012238</v>
      </c>
      <c r="E873" s="97">
        <v>43661.496631944443</v>
      </c>
      <c r="F873">
        <v>0.370089</v>
      </c>
    </row>
    <row r="874" spans="1:6" x14ac:dyDescent="0.2">
      <c r="A874" s="97">
        <v>43661.540034722224</v>
      </c>
      <c r="B874">
        <v>1.8646529999999999</v>
      </c>
      <c r="E874" s="97">
        <v>43661.503576388888</v>
      </c>
      <c r="F874">
        <v>0.370089</v>
      </c>
    </row>
    <row r="875" spans="1:6" x14ac:dyDescent="0.2">
      <c r="A875" s="97">
        <v>43661.547731481478</v>
      </c>
      <c r="B875">
        <v>1.8646529999999999</v>
      </c>
      <c r="E875" s="97">
        <v>43661.507395833331</v>
      </c>
      <c r="F875">
        <v>0.68462900000000004</v>
      </c>
    </row>
    <row r="876" spans="1:6" x14ac:dyDescent="0.2">
      <c r="A876" s="97">
        <v>43661.577939814815</v>
      </c>
      <c r="B876">
        <v>1.878134</v>
      </c>
      <c r="E876" s="97">
        <v>43661.511446759258</v>
      </c>
      <c r="F876">
        <v>0.68462900000000004</v>
      </c>
    </row>
    <row r="877" spans="1:6" x14ac:dyDescent="0.2">
      <c r="A877" s="97">
        <v>43661.58488425926</v>
      </c>
      <c r="B877">
        <v>1.8641449999999999</v>
      </c>
      <c r="E877" s="97">
        <v>43661.515381944446</v>
      </c>
      <c r="F877">
        <v>1.1602710000000001</v>
      </c>
    </row>
    <row r="878" spans="1:6" x14ac:dyDescent="0.2">
      <c r="A878" s="97">
        <v>43661.591828703706</v>
      </c>
      <c r="B878">
        <v>1.863629</v>
      </c>
      <c r="E878" s="97">
        <v>43661.519201388888</v>
      </c>
      <c r="F878">
        <v>1.5381530000000001</v>
      </c>
    </row>
    <row r="879" spans="1:6" x14ac:dyDescent="0.2">
      <c r="A879" s="97">
        <v>43661.59884259259</v>
      </c>
      <c r="B879">
        <v>1.880841</v>
      </c>
      <c r="E879" s="97">
        <v>43661.526145833333</v>
      </c>
      <c r="F879">
        <v>2.0619960000000002</v>
      </c>
    </row>
    <row r="880" spans="1:6" x14ac:dyDescent="0.2">
      <c r="A880" s="97">
        <v>43661.605787037035</v>
      </c>
      <c r="B880">
        <v>1.8818459999999999</v>
      </c>
      <c r="E880" s="97">
        <v>43661.533090277779</v>
      </c>
      <c r="F880">
        <v>2.012238</v>
      </c>
    </row>
    <row r="881" spans="1:6" x14ac:dyDescent="0.2">
      <c r="A881" s="97">
        <v>43661.61273148148</v>
      </c>
      <c r="B881">
        <v>1.872444</v>
      </c>
      <c r="E881" s="97">
        <v>43661.540034722224</v>
      </c>
      <c r="F881">
        <v>1.8646529999999999</v>
      </c>
    </row>
    <row r="882" spans="1:6" x14ac:dyDescent="0.2">
      <c r="A882" s="97">
        <v>43661.619675925926</v>
      </c>
      <c r="B882">
        <v>1.8988130000000001</v>
      </c>
      <c r="E882" s="97">
        <v>43661.547731481478</v>
      </c>
      <c r="F882">
        <v>1.8646529999999999</v>
      </c>
    </row>
    <row r="883" spans="1:6" x14ac:dyDescent="0.2">
      <c r="A883" s="97">
        <v>43661.626620370371</v>
      </c>
      <c r="B883">
        <v>1.8886970000000001</v>
      </c>
      <c r="E883" s="97">
        <v>43661.551782407405</v>
      </c>
      <c r="F883">
        <v>0.46867599999999998</v>
      </c>
    </row>
    <row r="884" spans="1:6" x14ac:dyDescent="0.2">
      <c r="A884" s="97">
        <v>43661.633564814816</v>
      </c>
      <c r="B884">
        <v>1.9156679999999999</v>
      </c>
      <c r="E884" s="97">
        <v>43661.555601851855</v>
      </c>
      <c r="F884">
        <v>0.46867599999999998</v>
      </c>
    </row>
    <row r="885" spans="1:6" x14ac:dyDescent="0.2">
      <c r="A885" s="97">
        <v>43661.640509259261</v>
      </c>
      <c r="B885">
        <v>1.9296530000000001</v>
      </c>
      <c r="E885" s="97">
        <v>43661.559421296297</v>
      </c>
      <c r="F885">
        <v>4.0000000000000002E-4</v>
      </c>
    </row>
    <row r="886" spans="1:6" x14ac:dyDescent="0.2">
      <c r="A886" s="97">
        <v>43661.647453703707</v>
      </c>
      <c r="B886">
        <v>1.932094</v>
      </c>
      <c r="E886" s="97">
        <v>43661.563240740739</v>
      </c>
      <c r="F886">
        <v>4.0000000000000002E-4</v>
      </c>
    </row>
    <row r="887" spans="1:6" x14ac:dyDescent="0.2">
      <c r="A887" s="97">
        <v>43661.654398148145</v>
      </c>
      <c r="B887">
        <v>1.9479010000000001</v>
      </c>
      <c r="E887" s="97">
        <v>43661.567175925928</v>
      </c>
      <c r="F887">
        <v>0.70452000000000004</v>
      </c>
    </row>
    <row r="888" spans="1:6" x14ac:dyDescent="0.2">
      <c r="A888" s="97">
        <v>43661.66134259259</v>
      </c>
      <c r="B888">
        <v>1.9701029999999999</v>
      </c>
      <c r="E888" s="97">
        <v>43661.57099537037</v>
      </c>
      <c r="F888">
        <v>1.511838</v>
      </c>
    </row>
    <row r="889" spans="1:6" x14ac:dyDescent="0.2">
      <c r="A889" s="97">
        <v>43661.668287037035</v>
      </c>
      <c r="B889">
        <v>1.961695</v>
      </c>
      <c r="E889" s="97">
        <v>43661.577939814815</v>
      </c>
      <c r="F889">
        <v>1.878134</v>
      </c>
    </row>
    <row r="890" spans="1:6" x14ac:dyDescent="0.2">
      <c r="A890" s="97">
        <v>43661.67523148148</v>
      </c>
      <c r="B890">
        <v>1.992691</v>
      </c>
      <c r="E890" s="97">
        <v>43661.58488425926</v>
      </c>
      <c r="F890">
        <v>1.8641449999999999</v>
      </c>
    </row>
    <row r="891" spans="1:6" x14ac:dyDescent="0.2">
      <c r="A891" s="97">
        <v>43661.682175925926</v>
      </c>
      <c r="B891">
        <v>2.0048599999999999</v>
      </c>
      <c r="E891" s="97">
        <v>43661.591828703706</v>
      </c>
      <c r="F891">
        <v>1.863629</v>
      </c>
    </row>
    <row r="892" spans="1:6" x14ac:dyDescent="0.2">
      <c r="A892" s="97">
        <v>43661.689004629632</v>
      </c>
      <c r="B892">
        <v>2.0141960000000001</v>
      </c>
      <c r="E892" s="97">
        <v>43661.59884259259</v>
      </c>
      <c r="F892">
        <v>1.880841</v>
      </c>
    </row>
    <row r="893" spans="1:6" x14ac:dyDescent="0.2">
      <c r="A893" s="97">
        <v>43661.695949074077</v>
      </c>
      <c r="B893">
        <v>2.011253</v>
      </c>
      <c r="E893" s="97">
        <v>43661.605787037035</v>
      </c>
      <c r="F893">
        <v>1.8818459999999999</v>
      </c>
    </row>
    <row r="894" spans="1:6" x14ac:dyDescent="0.2">
      <c r="A894" s="97">
        <v>43661.702893518515</v>
      </c>
      <c r="B894">
        <v>2.0447069999999998</v>
      </c>
      <c r="E894" s="97">
        <v>43661.61273148148</v>
      </c>
      <c r="F894">
        <v>1.872444</v>
      </c>
    </row>
    <row r="895" spans="1:6" x14ac:dyDescent="0.2">
      <c r="A895" s="97">
        <v>43661.709837962961</v>
      </c>
      <c r="B895">
        <v>2.0571929999999998</v>
      </c>
      <c r="E895" s="97">
        <v>43661.619675925926</v>
      </c>
      <c r="F895">
        <v>1.8988130000000001</v>
      </c>
    </row>
    <row r="896" spans="1:6" x14ac:dyDescent="0.2">
      <c r="A896" s="97">
        <v>43661.722500000003</v>
      </c>
      <c r="B896">
        <v>2.1147239999999998</v>
      </c>
      <c r="E896" s="97">
        <v>43661.626620370371</v>
      </c>
      <c r="F896">
        <v>1.8886970000000001</v>
      </c>
    </row>
    <row r="897" spans="1:6" x14ac:dyDescent="0.2">
      <c r="A897" s="97">
        <v>43661.729444444441</v>
      </c>
      <c r="B897">
        <v>2.1456119999999999</v>
      </c>
      <c r="E897" s="97">
        <v>43661.633564814816</v>
      </c>
      <c r="F897">
        <v>1.9156679999999999</v>
      </c>
    </row>
    <row r="898" spans="1:6" x14ac:dyDescent="0.2">
      <c r="A898" s="97">
        <v>43661.736388888887</v>
      </c>
      <c r="B898">
        <v>2.1336050000000002</v>
      </c>
      <c r="E898" s="97">
        <v>43661.640509259261</v>
      </c>
      <c r="F898">
        <v>1.9296530000000001</v>
      </c>
    </row>
    <row r="899" spans="1:6" x14ac:dyDescent="0.2">
      <c r="A899" s="97">
        <v>43661.743333333332</v>
      </c>
      <c r="B899">
        <v>2.141651</v>
      </c>
      <c r="E899" s="97">
        <v>43661.647453703707</v>
      </c>
      <c r="F899">
        <v>1.932094</v>
      </c>
    </row>
    <row r="900" spans="1:6" x14ac:dyDescent="0.2">
      <c r="A900" s="97">
        <v>43661.750277777777</v>
      </c>
      <c r="B900">
        <v>2.2046459999999999</v>
      </c>
      <c r="E900" s="97">
        <v>43661.654398148145</v>
      </c>
      <c r="F900">
        <v>1.9479010000000001</v>
      </c>
    </row>
    <row r="901" spans="1:6" x14ac:dyDescent="0.2">
      <c r="A901" s="97">
        <v>43661.757222222222</v>
      </c>
      <c r="B901">
        <v>2.1834289999999998</v>
      </c>
      <c r="E901" s="97">
        <v>43661.66134259259</v>
      </c>
      <c r="F901">
        <v>1.9701029999999999</v>
      </c>
    </row>
    <row r="902" spans="1:6" x14ac:dyDescent="0.2">
      <c r="A902" s="97">
        <v>43661.764166666668</v>
      </c>
      <c r="B902">
        <v>2.165702</v>
      </c>
      <c r="E902" s="97">
        <v>43661.668287037035</v>
      </c>
      <c r="F902">
        <v>1.961695</v>
      </c>
    </row>
    <row r="903" spans="1:6" x14ac:dyDescent="0.2">
      <c r="A903" s="97">
        <v>43661.770995370367</v>
      </c>
      <c r="B903">
        <v>2.1681180000000002</v>
      </c>
      <c r="E903" s="97">
        <v>43661.67523148148</v>
      </c>
      <c r="F903">
        <v>1.992691</v>
      </c>
    </row>
    <row r="904" spans="1:6" x14ac:dyDescent="0.2">
      <c r="A904" s="97">
        <v>43661.777939814812</v>
      </c>
      <c r="B904">
        <v>2.1753269999999998</v>
      </c>
      <c r="E904" s="97">
        <v>43661.682175925926</v>
      </c>
      <c r="F904">
        <v>2.0048599999999999</v>
      </c>
    </row>
    <row r="905" spans="1:6" x14ac:dyDescent="0.2">
      <c r="A905" s="97">
        <v>43661.784988425927</v>
      </c>
      <c r="B905">
        <v>2.1866240000000001</v>
      </c>
      <c r="E905" s="97">
        <v>43661.689004629632</v>
      </c>
      <c r="F905">
        <v>2.0141960000000001</v>
      </c>
    </row>
    <row r="906" spans="1:6" x14ac:dyDescent="0.2">
      <c r="A906" s="97">
        <v>43661.791932870372</v>
      </c>
      <c r="B906">
        <v>2.1961550000000001</v>
      </c>
      <c r="E906" s="97">
        <v>43661.695949074077</v>
      </c>
      <c r="F906">
        <v>2.011253</v>
      </c>
    </row>
    <row r="907" spans="1:6" x14ac:dyDescent="0.2">
      <c r="A907" s="97">
        <v>43661.798877314817</v>
      </c>
      <c r="B907">
        <v>2.202814</v>
      </c>
      <c r="E907" s="97">
        <v>43661.702893518515</v>
      </c>
      <c r="F907">
        <v>2.0447069999999998</v>
      </c>
    </row>
    <row r="908" spans="1:6" x14ac:dyDescent="0.2">
      <c r="A908" s="97">
        <v>43661.805821759262</v>
      </c>
      <c r="B908">
        <v>2.219414</v>
      </c>
      <c r="E908" s="97">
        <v>43661.709837962961</v>
      </c>
      <c r="F908">
        <v>2.0571929999999998</v>
      </c>
    </row>
    <row r="909" spans="1:6" x14ac:dyDescent="0.2">
      <c r="A909" s="97">
        <v>43661.8127662037</v>
      </c>
      <c r="B909">
        <v>2.2318560000000001</v>
      </c>
      <c r="E909" s="97">
        <v>43661.722500000003</v>
      </c>
      <c r="F909">
        <v>2.1147239999999998</v>
      </c>
    </row>
    <row r="910" spans="1:6" x14ac:dyDescent="0.2">
      <c r="A910" s="97">
        <v>43661.819710648146</v>
      </c>
      <c r="B910">
        <v>2.2210139999999998</v>
      </c>
      <c r="E910" s="97">
        <v>43661.729444444441</v>
      </c>
      <c r="F910">
        <v>2.1456119999999999</v>
      </c>
    </row>
    <row r="911" spans="1:6" x14ac:dyDescent="0.2">
      <c r="A911" s="97">
        <v>43661.826655092591</v>
      </c>
      <c r="B911">
        <v>2.239357</v>
      </c>
      <c r="E911" s="97">
        <v>43661.736388888887</v>
      </c>
      <c r="F911">
        <v>2.1336050000000002</v>
      </c>
    </row>
    <row r="912" spans="1:6" x14ac:dyDescent="0.2">
      <c r="A912" s="97">
        <v>43661.833599537036</v>
      </c>
      <c r="B912">
        <v>2.2421549999999999</v>
      </c>
      <c r="E912" s="97">
        <v>43661.743333333332</v>
      </c>
      <c r="F912">
        <v>2.141651</v>
      </c>
    </row>
    <row r="913" spans="1:6" x14ac:dyDescent="0.2">
      <c r="A913" s="97">
        <v>43661.840543981481</v>
      </c>
      <c r="B913">
        <v>2.2542659999999999</v>
      </c>
      <c r="E913" s="97">
        <v>43661.750277777777</v>
      </c>
      <c r="F913">
        <v>2.2046459999999999</v>
      </c>
    </row>
    <row r="914" spans="1:6" x14ac:dyDescent="0.2">
      <c r="A914" s="97">
        <v>43661.847488425927</v>
      </c>
      <c r="B914">
        <v>2.2556430000000001</v>
      </c>
      <c r="E914" s="97">
        <v>43661.757222222222</v>
      </c>
      <c r="F914">
        <v>2.1834289999999998</v>
      </c>
    </row>
    <row r="915" spans="1:6" x14ac:dyDescent="0.2">
      <c r="A915" s="97">
        <v>43661.854432870372</v>
      </c>
      <c r="B915">
        <v>2.2549380000000001</v>
      </c>
      <c r="E915" s="97">
        <v>43661.764166666668</v>
      </c>
      <c r="F915">
        <v>2.165702</v>
      </c>
    </row>
    <row r="916" spans="1:6" x14ac:dyDescent="0.2">
      <c r="A916" s="97">
        <v>43661.861377314817</v>
      </c>
      <c r="B916">
        <v>2.2604579999999999</v>
      </c>
      <c r="E916" s="97">
        <v>43661.770995370367</v>
      </c>
      <c r="F916">
        <v>2.1681180000000002</v>
      </c>
    </row>
    <row r="917" spans="1:6" x14ac:dyDescent="0.2">
      <c r="A917" s="97">
        <v>43661.868206018517</v>
      </c>
      <c r="B917">
        <v>2.2712400000000001</v>
      </c>
      <c r="E917" s="97">
        <v>43661.777939814812</v>
      </c>
      <c r="F917">
        <v>2.1753269999999998</v>
      </c>
    </row>
    <row r="918" spans="1:6" x14ac:dyDescent="0.2">
      <c r="A918" s="97">
        <v>43661.875150462962</v>
      </c>
      <c r="B918">
        <v>2.2753239999999999</v>
      </c>
      <c r="E918" s="97">
        <v>43661.784988425927</v>
      </c>
      <c r="F918">
        <v>2.1866240000000001</v>
      </c>
    </row>
    <row r="919" spans="1:6" x14ac:dyDescent="0.2">
      <c r="A919" s="97">
        <v>43661.882094907407</v>
      </c>
      <c r="B919">
        <v>2.279906</v>
      </c>
      <c r="E919" s="97">
        <v>43661.791932870372</v>
      </c>
      <c r="F919">
        <v>2.1961550000000001</v>
      </c>
    </row>
    <row r="920" spans="1:6" x14ac:dyDescent="0.2">
      <c r="A920" s="97">
        <v>43661.889039351852</v>
      </c>
      <c r="B920">
        <v>2.2769189999999999</v>
      </c>
      <c r="E920" s="97">
        <v>43661.798877314817</v>
      </c>
      <c r="F920">
        <v>2.202814</v>
      </c>
    </row>
    <row r="921" spans="1:6" x14ac:dyDescent="0.2">
      <c r="A921" s="97">
        <v>43661.895983796298</v>
      </c>
      <c r="B921">
        <v>2.287566</v>
      </c>
      <c r="E921" s="97">
        <v>43661.805821759262</v>
      </c>
      <c r="F921">
        <v>2.219414</v>
      </c>
    </row>
    <row r="922" spans="1:6" x14ac:dyDescent="0.2">
      <c r="A922" s="97">
        <v>43661.902928240743</v>
      </c>
      <c r="B922">
        <v>2.3577680000000001</v>
      </c>
      <c r="E922" s="97">
        <v>43661.8127662037</v>
      </c>
      <c r="F922">
        <v>2.2318560000000001</v>
      </c>
    </row>
    <row r="923" spans="1:6" x14ac:dyDescent="0.2">
      <c r="A923" s="97">
        <v>43661.909872685188</v>
      </c>
      <c r="B923">
        <v>2.2935400000000001</v>
      </c>
      <c r="E923" s="97">
        <v>43661.819710648146</v>
      </c>
      <c r="F923">
        <v>2.2210139999999998</v>
      </c>
    </row>
    <row r="924" spans="1:6" x14ac:dyDescent="0.2">
      <c r="A924" s="97">
        <v>43661.916817129626</v>
      </c>
      <c r="B924">
        <v>2.295709</v>
      </c>
      <c r="E924" s="97">
        <v>43661.826655092591</v>
      </c>
      <c r="F924">
        <v>2.239357</v>
      </c>
    </row>
    <row r="925" spans="1:6" x14ac:dyDescent="0.2">
      <c r="A925" s="97">
        <v>43661.92386574074</v>
      </c>
      <c r="B925">
        <v>2.3012410000000001</v>
      </c>
      <c r="E925" s="97">
        <v>43661.833599537036</v>
      </c>
      <c r="F925">
        <v>2.2421549999999999</v>
      </c>
    </row>
    <row r="926" spans="1:6" x14ac:dyDescent="0.2">
      <c r="A926" s="97">
        <v>43661.930810185186</v>
      </c>
      <c r="B926">
        <v>2.3112659999999998</v>
      </c>
      <c r="E926" s="97">
        <v>43661.840543981481</v>
      </c>
      <c r="F926">
        <v>2.2542659999999999</v>
      </c>
    </row>
    <row r="927" spans="1:6" x14ac:dyDescent="0.2">
      <c r="A927" s="97">
        <v>43661.937754629631</v>
      </c>
      <c r="B927">
        <v>2.3053119999999998</v>
      </c>
      <c r="E927" s="97">
        <v>43661.847488425927</v>
      </c>
      <c r="F927">
        <v>2.2556430000000001</v>
      </c>
    </row>
    <row r="928" spans="1:6" x14ac:dyDescent="0.2">
      <c r="A928" s="97">
        <v>43661.944699074076</v>
      </c>
      <c r="B928">
        <v>2.3092190000000001</v>
      </c>
      <c r="E928" s="97">
        <v>43661.854432870372</v>
      </c>
      <c r="F928">
        <v>2.2549380000000001</v>
      </c>
    </row>
    <row r="929" spans="1:6" x14ac:dyDescent="0.2">
      <c r="A929" s="97">
        <v>43661.951643518521</v>
      </c>
      <c r="B929">
        <v>2.312071</v>
      </c>
      <c r="E929" s="97">
        <v>43661.861377314817</v>
      </c>
      <c r="F929">
        <v>2.2604579999999999</v>
      </c>
    </row>
    <row r="930" spans="1:6" x14ac:dyDescent="0.2">
      <c r="A930" s="97">
        <v>43661.958587962959</v>
      </c>
      <c r="B930">
        <v>2.308929</v>
      </c>
      <c r="E930" s="97">
        <v>43661.868206018517</v>
      </c>
      <c r="F930">
        <v>2.2712400000000001</v>
      </c>
    </row>
    <row r="931" spans="1:6" x14ac:dyDescent="0.2">
      <c r="A931" s="97">
        <v>43661.965416666666</v>
      </c>
      <c r="B931">
        <v>2.313367</v>
      </c>
      <c r="E931" s="97">
        <v>43661.875150462962</v>
      </c>
      <c r="F931">
        <v>2.2753239999999999</v>
      </c>
    </row>
    <row r="932" spans="1:6" x14ac:dyDescent="0.2">
      <c r="A932" s="97">
        <v>43661.972361111111</v>
      </c>
      <c r="B932">
        <v>2.3110270000000002</v>
      </c>
      <c r="E932" s="97">
        <v>43661.882094907407</v>
      </c>
      <c r="F932">
        <v>2.279906</v>
      </c>
    </row>
    <row r="933" spans="1:6" x14ac:dyDescent="0.2">
      <c r="A933" s="97">
        <v>43661.979305555556</v>
      </c>
      <c r="B933">
        <v>2.3030059999999999</v>
      </c>
      <c r="E933" s="97">
        <v>43661.889039351852</v>
      </c>
      <c r="F933">
        <v>2.2769189999999999</v>
      </c>
    </row>
    <row r="934" spans="1:6" x14ac:dyDescent="0.2">
      <c r="A934" s="97">
        <v>43661.986250000002</v>
      </c>
      <c r="B934">
        <v>2.2951950000000001</v>
      </c>
      <c r="E934" s="97">
        <v>43661.895983796298</v>
      </c>
      <c r="F934">
        <v>2.287566</v>
      </c>
    </row>
    <row r="935" spans="1:6" x14ac:dyDescent="0.2">
      <c r="A935" s="97">
        <v>43661.993298611109</v>
      </c>
      <c r="B935">
        <v>2.2911670000000002</v>
      </c>
      <c r="E935" s="97">
        <v>43661.902928240743</v>
      </c>
      <c r="F935">
        <v>2.3577680000000001</v>
      </c>
    </row>
    <row r="936" spans="1:6" x14ac:dyDescent="0.2">
      <c r="A936" s="97">
        <v>43662.000243055554</v>
      </c>
      <c r="B936">
        <v>2.2972480000000002</v>
      </c>
      <c r="E936" s="97">
        <v>43661.909872685188</v>
      </c>
      <c r="F936">
        <v>2.2935400000000001</v>
      </c>
    </row>
    <row r="937" spans="1:6" x14ac:dyDescent="0.2">
      <c r="A937" s="97">
        <v>43662.007187499999</v>
      </c>
      <c r="B937">
        <v>2.2962699999999998</v>
      </c>
      <c r="E937" s="97">
        <v>43661.916817129626</v>
      </c>
      <c r="F937">
        <v>2.295709</v>
      </c>
    </row>
    <row r="938" spans="1:6" x14ac:dyDescent="0.2">
      <c r="A938" s="97">
        <v>43662.014131944445</v>
      </c>
      <c r="B938">
        <v>2.288303</v>
      </c>
      <c r="E938" s="97">
        <v>43661.92386574074</v>
      </c>
      <c r="F938">
        <v>2.3012410000000001</v>
      </c>
    </row>
    <row r="939" spans="1:6" x14ac:dyDescent="0.2">
      <c r="A939" s="97">
        <v>43662.02107638889</v>
      </c>
      <c r="B939">
        <v>2.289253</v>
      </c>
      <c r="E939" s="97">
        <v>43661.930810185186</v>
      </c>
      <c r="F939">
        <v>2.3112659999999998</v>
      </c>
    </row>
    <row r="940" spans="1:6" x14ac:dyDescent="0.2">
      <c r="A940" s="97">
        <v>43662.028020833335</v>
      </c>
      <c r="B940">
        <v>2.287712</v>
      </c>
      <c r="E940" s="97">
        <v>43661.937754629631</v>
      </c>
      <c r="F940">
        <v>2.3053119999999998</v>
      </c>
    </row>
    <row r="941" spans="1:6" x14ac:dyDescent="0.2">
      <c r="A941" s="97">
        <v>43662.03496527778</v>
      </c>
      <c r="B941">
        <v>2.2925629999999999</v>
      </c>
      <c r="E941" s="97">
        <v>43661.944699074076</v>
      </c>
      <c r="F941">
        <v>2.3092190000000001</v>
      </c>
    </row>
    <row r="942" spans="1:6" x14ac:dyDescent="0.2">
      <c r="A942" s="97">
        <v>43662.041909722226</v>
      </c>
      <c r="B942">
        <v>2.2746529999999998</v>
      </c>
      <c r="E942" s="97">
        <v>43661.951643518521</v>
      </c>
      <c r="F942">
        <v>2.312071</v>
      </c>
    </row>
    <row r="943" spans="1:6" x14ac:dyDescent="0.2">
      <c r="A943" s="97">
        <v>43662.048854166664</v>
      </c>
      <c r="B943">
        <v>2.2611539999999999</v>
      </c>
      <c r="E943" s="97">
        <v>43661.958587962959</v>
      </c>
      <c r="F943">
        <v>2.308929</v>
      </c>
    </row>
    <row r="944" spans="1:6" x14ac:dyDescent="0.2">
      <c r="A944" s="97">
        <v>43662.055798611109</v>
      </c>
      <c r="B944">
        <v>2.290597</v>
      </c>
      <c r="E944" s="97">
        <v>43661.965416666666</v>
      </c>
      <c r="F944">
        <v>2.313367</v>
      </c>
    </row>
    <row r="945" spans="1:6" x14ac:dyDescent="0.2">
      <c r="A945" s="97">
        <v>43662.062731481485</v>
      </c>
      <c r="B945">
        <v>2.2664939999999998</v>
      </c>
      <c r="E945" s="97">
        <v>43661.972361111111</v>
      </c>
      <c r="F945">
        <v>2.3110270000000002</v>
      </c>
    </row>
    <row r="946" spans="1:6" x14ac:dyDescent="0.2">
      <c r="A946" s="97">
        <v>43662.069675925923</v>
      </c>
      <c r="B946">
        <v>2.2408860000000002</v>
      </c>
      <c r="E946" s="97">
        <v>43661.979305555556</v>
      </c>
      <c r="F946">
        <v>2.3030059999999999</v>
      </c>
    </row>
    <row r="947" spans="1:6" x14ac:dyDescent="0.2">
      <c r="A947" s="97">
        <v>43662.076620370368</v>
      </c>
      <c r="B947">
        <v>2.2474029999999998</v>
      </c>
      <c r="E947" s="97">
        <v>43661.986250000002</v>
      </c>
      <c r="F947">
        <v>2.2951950000000001</v>
      </c>
    </row>
    <row r="948" spans="1:6" x14ac:dyDescent="0.2">
      <c r="A948" s="97">
        <v>43662.083564814813</v>
      </c>
      <c r="B948">
        <v>2.2525490000000001</v>
      </c>
      <c r="E948" s="97">
        <v>43661.993298611109</v>
      </c>
      <c r="F948">
        <v>2.2911670000000002</v>
      </c>
    </row>
    <row r="949" spans="1:6" x14ac:dyDescent="0.2">
      <c r="A949" s="97">
        <v>43662.090509259258</v>
      </c>
      <c r="B949">
        <v>2.247163</v>
      </c>
      <c r="E949" s="97">
        <v>43662.000243055554</v>
      </c>
      <c r="F949">
        <v>2.2972480000000002</v>
      </c>
    </row>
    <row r="950" spans="1:6" x14ac:dyDescent="0.2">
      <c r="A950" s="97">
        <v>43662.097453703704</v>
      </c>
      <c r="B950">
        <v>2.2456100000000001</v>
      </c>
      <c r="E950" s="97">
        <v>43662.007187499999</v>
      </c>
      <c r="F950">
        <v>2.2962699999999998</v>
      </c>
    </row>
    <row r="951" spans="1:6" x14ac:dyDescent="0.2">
      <c r="A951" s="97">
        <v>43662.104398148149</v>
      </c>
      <c r="B951">
        <v>2.2457790000000002</v>
      </c>
      <c r="E951" s="97">
        <v>43662.014131944445</v>
      </c>
      <c r="F951">
        <v>2.288303</v>
      </c>
    </row>
    <row r="952" spans="1:6" x14ac:dyDescent="0.2">
      <c r="A952" s="97">
        <v>43662.111342592594</v>
      </c>
      <c r="B952">
        <v>2.240021</v>
      </c>
      <c r="E952" s="97">
        <v>43662.02107638889</v>
      </c>
      <c r="F952">
        <v>2.289253</v>
      </c>
    </row>
    <row r="953" spans="1:6" x14ac:dyDescent="0.2">
      <c r="A953" s="97">
        <v>43662.118287037039</v>
      </c>
      <c r="B953">
        <v>2.2319680000000002</v>
      </c>
      <c r="E953" s="97">
        <v>43662.028020833335</v>
      </c>
      <c r="F953">
        <v>2.287712</v>
      </c>
    </row>
    <row r="954" spans="1:6" x14ac:dyDescent="0.2">
      <c r="A954" s="97">
        <v>43662.125231481485</v>
      </c>
      <c r="B954">
        <v>2.210807</v>
      </c>
      <c r="E954" s="97">
        <v>43662.03496527778</v>
      </c>
      <c r="F954">
        <v>2.2925629999999999</v>
      </c>
    </row>
    <row r="955" spans="1:6" x14ac:dyDescent="0.2">
      <c r="A955" s="97">
        <v>43662.132175925923</v>
      </c>
      <c r="B955">
        <v>2.2215020000000001</v>
      </c>
      <c r="E955" s="97">
        <v>43662.041909722226</v>
      </c>
      <c r="F955">
        <v>2.2746529999999998</v>
      </c>
    </row>
    <row r="956" spans="1:6" x14ac:dyDescent="0.2">
      <c r="A956" s="97">
        <v>43662.139120370368</v>
      </c>
      <c r="B956">
        <v>2.217425</v>
      </c>
      <c r="E956" s="97">
        <v>43662.048854166664</v>
      </c>
      <c r="F956">
        <v>2.2611539999999999</v>
      </c>
    </row>
    <row r="957" spans="1:6" x14ac:dyDescent="0.2">
      <c r="A957" s="97">
        <v>43662.146064814813</v>
      </c>
      <c r="B957">
        <v>2.222594</v>
      </c>
      <c r="E957" s="97">
        <v>43662.055798611109</v>
      </c>
      <c r="F957">
        <v>2.290597</v>
      </c>
    </row>
    <row r="958" spans="1:6" x14ac:dyDescent="0.2">
      <c r="A958" s="97">
        <v>43662.153009259258</v>
      </c>
      <c r="B958">
        <v>2.2067040000000002</v>
      </c>
      <c r="E958" s="97">
        <v>43662.062731481485</v>
      </c>
      <c r="F958">
        <v>2.2664939999999998</v>
      </c>
    </row>
    <row r="959" spans="1:6" x14ac:dyDescent="0.2">
      <c r="A959" s="97">
        <v>43662.159837962965</v>
      </c>
      <c r="B959">
        <v>2.2166980000000001</v>
      </c>
      <c r="E959" s="97">
        <v>43662.069675925923</v>
      </c>
      <c r="F959">
        <v>2.2408860000000002</v>
      </c>
    </row>
    <row r="960" spans="1:6" x14ac:dyDescent="0.2">
      <c r="A960" s="97">
        <v>43662.16678240741</v>
      </c>
      <c r="B960">
        <v>2.2019340000000001</v>
      </c>
      <c r="E960" s="97">
        <v>43662.076620370368</v>
      </c>
      <c r="F960">
        <v>2.2474029999999998</v>
      </c>
    </row>
    <row r="961" spans="1:6" x14ac:dyDescent="0.2">
      <c r="A961" s="97">
        <v>43662.173726851855</v>
      </c>
      <c r="B961">
        <v>2.195389</v>
      </c>
      <c r="E961" s="97">
        <v>43662.083564814813</v>
      </c>
      <c r="F961">
        <v>2.2525490000000001</v>
      </c>
    </row>
    <row r="962" spans="1:6" x14ac:dyDescent="0.2">
      <c r="A962" s="97">
        <v>43662.180671296293</v>
      </c>
      <c r="B962">
        <v>2.1909999999999998</v>
      </c>
      <c r="E962" s="97">
        <v>43662.090509259258</v>
      </c>
      <c r="F962">
        <v>2.247163</v>
      </c>
    </row>
    <row r="963" spans="1:6" x14ac:dyDescent="0.2">
      <c r="A963" s="97">
        <v>43662.187615740739</v>
      </c>
      <c r="B963">
        <v>2.1784859999999999</v>
      </c>
      <c r="E963" s="97">
        <v>43662.097453703704</v>
      </c>
      <c r="F963">
        <v>2.2456100000000001</v>
      </c>
    </row>
    <row r="964" spans="1:6" x14ac:dyDescent="0.2">
      <c r="A964" s="97">
        <v>43662.194560185184</v>
      </c>
      <c r="B964">
        <v>2.1835840000000002</v>
      </c>
      <c r="E964" s="97">
        <v>43662.104398148149</v>
      </c>
      <c r="F964">
        <v>2.2457790000000002</v>
      </c>
    </row>
    <row r="965" spans="1:6" x14ac:dyDescent="0.2">
      <c r="A965" s="97">
        <v>43662.201608796298</v>
      </c>
      <c r="B965">
        <v>2.1752199999999999</v>
      </c>
      <c r="E965" s="97">
        <v>43662.111342592594</v>
      </c>
      <c r="F965">
        <v>2.240021</v>
      </c>
    </row>
    <row r="966" spans="1:6" x14ac:dyDescent="0.2">
      <c r="A966" s="97">
        <v>43662.208553240744</v>
      </c>
      <c r="B966">
        <v>2.1749450000000001</v>
      </c>
      <c r="E966" s="97">
        <v>43662.118287037039</v>
      </c>
      <c r="F966">
        <v>2.2319680000000002</v>
      </c>
    </row>
    <row r="967" spans="1:6" x14ac:dyDescent="0.2">
      <c r="A967" s="97">
        <v>43662.215497685182</v>
      </c>
      <c r="B967">
        <v>2.1598480000000002</v>
      </c>
      <c r="E967" s="97">
        <v>43662.125231481485</v>
      </c>
      <c r="F967">
        <v>2.210807</v>
      </c>
    </row>
    <row r="968" spans="1:6" x14ac:dyDescent="0.2">
      <c r="A968" s="97">
        <v>43662.222442129627</v>
      </c>
      <c r="B968">
        <v>2.1632259999999999</v>
      </c>
      <c r="E968" s="97">
        <v>43662.132175925923</v>
      </c>
      <c r="F968">
        <v>2.2215020000000001</v>
      </c>
    </row>
    <row r="969" spans="1:6" x14ac:dyDescent="0.2">
      <c r="A969" s="97">
        <v>43662.229386574072</v>
      </c>
      <c r="B969">
        <v>2.159303</v>
      </c>
      <c r="E969" s="97">
        <v>43662.139120370368</v>
      </c>
      <c r="F969">
        <v>2.217425</v>
      </c>
    </row>
    <row r="970" spans="1:6" x14ac:dyDescent="0.2">
      <c r="A970" s="97">
        <v>43662.236331018517</v>
      </c>
      <c r="B970">
        <v>2.1491959999999999</v>
      </c>
      <c r="E970" s="97">
        <v>43662.146064814813</v>
      </c>
      <c r="F970">
        <v>2.222594</v>
      </c>
    </row>
    <row r="971" spans="1:6" x14ac:dyDescent="0.2">
      <c r="A971" s="97">
        <v>43662.243275462963</v>
      </c>
      <c r="B971">
        <v>2.1367470000000002</v>
      </c>
      <c r="E971" s="97">
        <v>43662.153009259258</v>
      </c>
      <c r="F971">
        <v>2.2067040000000002</v>
      </c>
    </row>
    <row r="972" spans="1:6" x14ac:dyDescent="0.2">
      <c r="A972" s="97">
        <v>43662.250219907408</v>
      </c>
      <c r="B972">
        <v>2.1434419999999998</v>
      </c>
      <c r="E972" s="97">
        <v>43662.159837962965</v>
      </c>
      <c r="F972">
        <v>2.2166980000000001</v>
      </c>
    </row>
    <row r="973" spans="1:6" x14ac:dyDescent="0.2">
      <c r="A973" s="97">
        <v>43662.257048611114</v>
      </c>
      <c r="B973">
        <v>2.138201</v>
      </c>
      <c r="E973" s="97">
        <v>43662.16678240741</v>
      </c>
      <c r="F973">
        <v>2.2019340000000001</v>
      </c>
    </row>
    <row r="974" spans="1:6" x14ac:dyDescent="0.2">
      <c r="A974" s="97">
        <v>43662.263993055552</v>
      </c>
      <c r="B974">
        <v>2.195541</v>
      </c>
      <c r="E974" s="97">
        <v>43662.173726851855</v>
      </c>
      <c r="F974">
        <v>2.195389</v>
      </c>
    </row>
    <row r="975" spans="1:6" x14ac:dyDescent="0.2">
      <c r="A975" s="97">
        <v>43662.271041666667</v>
      </c>
      <c r="B975">
        <v>2.1253169999999999</v>
      </c>
      <c r="E975" s="97">
        <v>43662.180671296293</v>
      </c>
      <c r="F975">
        <v>2.1909999999999998</v>
      </c>
    </row>
    <row r="976" spans="1:6" x14ac:dyDescent="0.2">
      <c r="A976" s="97">
        <v>43662.277986111112</v>
      </c>
      <c r="B976">
        <v>2.1103369999999999</v>
      </c>
      <c r="E976" s="97">
        <v>43662.187615740739</v>
      </c>
      <c r="F976">
        <v>2.1784859999999999</v>
      </c>
    </row>
    <row r="977" spans="1:6" x14ac:dyDescent="0.2">
      <c r="A977" s="97">
        <v>43662.284930555557</v>
      </c>
      <c r="B977">
        <v>2.1095069999999998</v>
      </c>
      <c r="E977" s="97">
        <v>43662.194560185184</v>
      </c>
      <c r="F977">
        <v>2.1835840000000002</v>
      </c>
    </row>
    <row r="978" spans="1:6" x14ac:dyDescent="0.2">
      <c r="A978" s="97">
        <v>43662.291875000003</v>
      </c>
      <c r="B978">
        <v>2.108066</v>
      </c>
      <c r="E978" s="97">
        <v>43662.201608796298</v>
      </c>
      <c r="F978">
        <v>2.1752199999999999</v>
      </c>
    </row>
    <row r="979" spans="1:6" x14ac:dyDescent="0.2">
      <c r="A979" s="97">
        <v>43662.298819444448</v>
      </c>
      <c r="B979">
        <v>2.1057700000000001</v>
      </c>
      <c r="E979" s="97">
        <v>43662.208553240744</v>
      </c>
      <c r="F979">
        <v>2.1749450000000001</v>
      </c>
    </row>
    <row r="980" spans="1:6" x14ac:dyDescent="0.2">
      <c r="A980" s="97">
        <v>43662.305763888886</v>
      </c>
      <c r="B980">
        <v>2.0934819999999998</v>
      </c>
      <c r="E980" s="97">
        <v>43662.215497685182</v>
      </c>
      <c r="F980">
        <v>2.1598480000000002</v>
      </c>
    </row>
    <row r="981" spans="1:6" x14ac:dyDescent="0.2">
      <c r="A981" s="97">
        <v>43662.312708333331</v>
      </c>
      <c r="B981">
        <v>2.0859040000000002</v>
      </c>
      <c r="E981" s="97">
        <v>43662.222442129627</v>
      </c>
      <c r="F981">
        <v>2.1632259999999999</v>
      </c>
    </row>
    <row r="982" spans="1:6" x14ac:dyDescent="0.2">
      <c r="A982" s="97">
        <v>43662.319652777776</v>
      </c>
      <c r="B982">
        <v>2.076721</v>
      </c>
      <c r="E982" s="97">
        <v>43662.229386574072</v>
      </c>
      <c r="F982">
        <v>2.159303</v>
      </c>
    </row>
    <row r="983" spans="1:6" x14ac:dyDescent="0.2">
      <c r="A983" s="97">
        <v>43662.326597222222</v>
      </c>
      <c r="B983">
        <v>2.0585209999999998</v>
      </c>
      <c r="E983" s="97">
        <v>43662.236331018517</v>
      </c>
      <c r="F983">
        <v>2.1491959999999999</v>
      </c>
    </row>
    <row r="984" spans="1:6" x14ac:dyDescent="0.2">
      <c r="A984" s="97">
        <v>43662.333541666667</v>
      </c>
      <c r="B984">
        <v>2.05768</v>
      </c>
      <c r="E984" s="97">
        <v>43662.243275462963</v>
      </c>
      <c r="F984">
        <v>2.1367470000000002</v>
      </c>
    </row>
    <row r="985" spans="1:6" x14ac:dyDescent="0.2">
      <c r="A985" s="97">
        <v>43662.340486111112</v>
      </c>
      <c r="B985">
        <v>2.0534690000000002</v>
      </c>
      <c r="E985" s="97">
        <v>43662.250219907408</v>
      </c>
      <c r="F985">
        <v>2.1434419999999998</v>
      </c>
    </row>
    <row r="986" spans="1:6" x14ac:dyDescent="0.2">
      <c r="A986" s="97">
        <v>43662.347430555557</v>
      </c>
      <c r="B986">
        <v>2.0361099999999999</v>
      </c>
      <c r="E986" s="97">
        <v>43662.257048611114</v>
      </c>
      <c r="F986">
        <v>2.138201</v>
      </c>
    </row>
    <row r="987" spans="1:6" x14ac:dyDescent="0.2">
      <c r="A987" s="97">
        <v>43662.354259259257</v>
      </c>
      <c r="B987">
        <v>2.0562589999999998</v>
      </c>
      <c r="E987" s="97">
        <v>43662.263993055552</v>
      </c>
      <c r="F987">
        <v>2.195541</v>
      </c>
    </row>
    <row r="988" spans="1:6" x14ac:dyDescent="0.2">
      <c r="A988" s="97">
        <v>43662.361203703702</v>
      </c>
      <c r="B988">
        <v>2.0371100000000002</v>
      </c>
      <c r="E988" s="97">
        <v>43662.271041666667</v>
      </c>
      <c r="F988">
        <v>2.1253169999999999</v>
      </c>
    </row>
    <row r="989" spans="1:6" x14ac:dyDescent="0.2">
      <c r="A989" s="97">
        <v>43662.368148148147</v>
      </c>
      <c r="B989">
        <v>2.02562</v>
      </c>
      <c r="E989" s="97">
        <v>43662.277986111112</v>
      </c>
      <c r="F989">
        <v>2.1103369999999999</v>
      </c>
    </row>
    <row r="990" spans="1:6" x14ac:dyDescent="0.2">
      <c r="A990" s="97">
        <v>43662.375092592592</v>
      </c>
      <c r="B990">
        <v>2.0353189999999999</v>
      </c>
      <c r="E990" s="97">
        <v>43662.284930555557</v>
      </c>
      <c r="F990">
        <v>2.1095069999999998</v>
      </c>
    </row>
    <row r="991" spans="1:6" x14ac:dyDescent="0.2">
      <c r="A991" s="97">
        <v>43662.382037037038</v>
      </c>
      <c r="B991">
        <v>2.0299429999999998</v>
      </c>
      <c r="E991" s="97">
        <v>43662.291875000003</v>
      </c>
      <c r="F991">
        <v>2.108066</v>
      </c>
    </row>
    <row r="992" spans="1:6" x14ac:dyDescent="0.2">
      <c r="A992" s="97">
        <v>43662.388981481483</v>
      </c>
      <c r="B992">
        <v>2.015396</v>
      </c>
      <c r="E992" s="97">
        <v>43662.298819444448</v>
      </c>
      <c r="F992">
        <v>2.1057700000000001</v>
      </c>
    </row>
    <row r="993" spans="1:6" x14ac:dyDescent="0.2">
      <c r="A993" s="97">
        <v>43662.395925925928</v>
      </c>
      <c r="B993">
        <v>2.0363560000000001</v>
      </c>
      <c r="E993" s="97">
        <v>43662.305763888886</v>
      </c>
      <c r="F993">
        <v>2.0934819999999998</v>
      </c>
    </row>
    <row r="994" spans="1:6" x14ac:dyDescent="0.2">
      <c r="A994" s="97">
        <v>43662.402870370373</v>
      </c>
      <c r="B994">
        <v>2.0133290000000001</v>
      </c>
      <c r="E994" s="97">
        <v>43662.312708333331</v>
      </c>
      <c r="F994">
        <v>2.0859040000000002</v>
      </c>
    </row>
    <row r="995" spans="1:6" x14ac:dyDescent="0.2">
      <c r="A995" s="97">
        <v>43662.409918981481</v>
      </c>
      <c r="B995">
        <v>2.009506</v>
      </c>
      <c r="E995" s="97">
        <v>43662.319652777776</v>
      </c>
      <c r="F995">
        <v>2.076721</v>
      </c>
    </row>
    <row r="996" spans="1:6" x14ac:dyDescent="0.2">
      <c r="A996" s="97">
        <v>43662.416863425926</v>
      </c>
      <c r="B996">
        <v>1.9868710000000001</v>
      </c>
      <c r="E996" s="97">
        <v>43662.326597222222</v>
      </c>
      <c r="F996">
        <v>2.0585209999999998</v>
      </c>
    </row>
    <row r="997" spans="1:6" x14ac:dyDescent="0.2">
      <c r="A997" s="97">
        <v>43662.423854166664</v>
      </c>
      <c r="B997">
        <v>2.0659239999999999</v>
      </c>
      <c r="E997" s="97">
        <v>43662.333541666667</v>
      </c>
      <c r="F997">
        <v>2.05768</v>
      </c>
    </row>
    <row r="998" spans="1:6" x14ac:dyDescent="0.2">
      <c r="A998" s="97">
        <v>43662.430798611109</v>
      </c>
      <c r="B998">
        <v>1.986</v>
      </c>
      <c r="E998" s="97">
        <v>43662.340486111112</v>
      </c>
      <c r="F998">
        <v>2.0534690000000002</v>
      </c>
    </row>
    <row r="999" spans="1:6" x14ac:dyDescent="0.2">
      <c r="A999" s="97">
        <v>43662.437743055554</v>
      </c>
      <c r="B999">
        <v>1.9821820000000001</v>
      </c>
      <c r="E999" s="97">
        <v>43662.347430555557</v>
      </c>
      <c r="F999">
        <v>2.0361099999999999</v>
      </c>
    </row>
    <row r="1000" spans="1:6" x14ac:dyDescent="0.2">
      <c r="A1000" s="97">
        <v>43662.444571759261</v>
      </c>
      <c r="B1000">
        <v>1.961349</v>
      </c>
      <c r="E1000" s="97">
        <v>43662.354259259257</v>
      </c>
      <c r="F1000">
        <v>2.0562589999999998</v>
      </c>
    </row>
    <row r="1001" spans="1:6" x14ac:dyDescent="0.2">
      <c r="A1001" s="97">
        <v>43662.451516203706</v>
      </c>
      <c r="B1001">
        <v>1.9682679999999999</v>
      </c>
      <c r="E1001" s="97">
        <v>43662.361203703702</v>
      </c>
      <c r="F1001">
        <v>2.0371100000000002</v>
      </c>
    </row>
    <row r="1002" spans="1:6" x14ac:dyDescent="0.2">
      <c r="A1002" s="97">
        <v>43662.458460648151</v>
      </c>
      <c r="B1002">
        <v>1.9359839999999999</v>
      </c>
      <c r="E1002" s="97">
        <v>43662.368148148147</v>
      </c>
      <c r="F1002">
        <v>2.02562</v>
      </c>
    </row>
    <row r="1003" spans="1:6" x14ac:dyDescent="0.2">
      <c r="A1003" s="97">
        <v>43662.465405092589</v>
      </c>
      <c r="B1003">
        <v>1.9242429999999999</v>
      </c>
      <c r="E1003" s="97">
        <v>43662.375092592592</v>
      </c>
      <c r="F1003">
        <v>2.0353189999999999</v>
      </c>
    </row>
    <row r="1004" spans="1:6" x14ac:dyDescent="0.2">
      <c r="A1004" s="97">
        <v>43662.472349537034</v>
      </c>
      <c r="B1004">
        <v>1.9192199999999999</v>
      </c>
      <c r="E1004" s="97">
        <v>43662.382037037038</v>
      </c>
      <c r="F1004">
        <v>2.0299429999999998</v>
      </c>
    </row>
    <row r="1005" spans="1:6" x14ac:dyDescent="0.2">
      <c r="A1005" s="97">
        <v>43662.47929398148</v>
      </c>
      <c r="B1005">
        <v>1.9015439999999999</v>
      </c>
      <c r="E1005" s="97">
        <v>43662.388981481483</v>
      </c>
      <c r="F1005">
        <v>2.015396</v>
      </c>
    </row>
    <row r="1006" spans="1:6" x14ac:dyDescent="0.2">
      <c r="A1006" s="97">
        <v>43662.486238425925</v>
      </c>
      <c r="B1006">
        <v>1.8921559999999999</v>
      </c>
      <c r="E1006" s="97">
        <v>43662.395925925928</v>
      </c>
      <c r="F1006">
        <v>2.0363560000000001</v>
      </c>
    </row>
    <row r="1007" spans="1:6" x14ac:dyDescent="0.2">
      <c r="A1007" s="97">
        <v>43662.493287037039</v>
      </c>
      <c r="B1007">
        <v>1.871129</v>
      </c>
      <c r="E1007" s="97">
        <v>43662.402870370373</v>
      </c>
      <c r="F1007">
        <v>2.0133290000000001</v>
      </c>
    </row>
    <row r="1008" spans="1:6" x14ac:dyDescent="0.2">
      <c r="A1008" s="97">
        <v>43662.500231481485</v>
      </c>
      <c r="B1008">
        <v>1.8735299999999999</v>
      </c>
      <c r="E1008" s="97">
        <v>43662.409918981481</v>
      </c>
      <c r="F1008">
        <v>2.009506</v>
      </c>
    </row>
    <row r="1009" spans="1:6" x14ac:dyDescent="0.2">
      <c r="A1009" s="97">
        <v>43662.507175925923</v>
      </c>
      <c r="B1009">
        <v>1.857461</v>
      </c>
      <c r="E1009" s="97">
        <v>43662.416863425926</v>
      </c>
      <c r="F1009">
        <v>1.9868710000000001</v>
      </c>
    </row>
    <row r="1010" spans="1:6" x14ac:dyDescent="0.2">
      <c r="A1010" s="97">
        <v>43662.514120370368</v>
      </c>
      <c r="B1010">
        <v>1.850112</v>
      </c>
      <c r="E1010" s="97">
        <v>43662.423854166664</v>
      </c>
      <c r="F1010">
        <v>2.0659239999999999</v>
      </c>
    </row>
    <row r="1011" spans="1:6" x14ac:dyDescent="0.2">
      <c r="A1011" s="97">
        <v>43662.521064814813</v>
      </c>
      <c r="B1011">
        <v>1.8398570000000001</v>
      </c>
      <c r="E1011" s="97">
        <v>43662.430798611109</v>
      </c>
      <c r="F1011">
        <v>1.986</v>
      </c>
    </row>
    <row r="1012" spans="1:6" x14ac:dyDescent="0.2">
      <c r="A1012" s="97">
        <v>43662.528009259258</v>
      </c>
      <c r="B1012">
        <v>1.819507</v>
      </c>
      <c r="E1012" s="97">
        <v>43662.437743055554</v>
      </c>
      <c r="F1012">
        <v>1.9821820000000001</v>
      </c>
    </row>
    <row r="1013" spans="1:6" x14ac:dyDescent="0.2">
      <c r="A1013" s="97">
        <v>43662.534953703704</v>
      </c>
      <c r="B1013">
        <v>1.8163009999999999</v>
      </c>
      <c r="E1013" s="97">
        <v>43662.444571759261</v>
      </c>
      <c r="F1013">
        <v>1.961349</v>
      </c>
    </row>
    <row r="1014" spans="1:6" x14ac:dyDescent="0.2">
      <c r="A1014" s="97">
        <v>43662.54178240741</v>
      </c>
      <c r="B1014">
        <v>1.797434</v>
      </c>
      <c r="E1014" s="97">
        <v>43662.451516203706</v>
      </c>
      <c r="F1014">
        <v>1.9682679999999999</v>
      </c>
    </row>
    <row r="1015" spans="1:6" x14ac:dyDescent="0.2">
      <c r="A1015" s="97">
        <v>43662.548726851855</v>
      </c>
      <c r="B1015">
        <v>1.78661</v>
      </c>
      <c r="E1015" s="97">
        <v>43662.458460648151</v>
      </c>
      <c r="F1015">
        <v>1.9359839999999999</v>
      </c>
    </row>
    <row r="1016" spans="1:6" x14ac:dyDescent="0.2">
      <c r="A1016" s="97">
        <v>43662.555671296293</v>
      </c>
      <c r="B1016">
        <v>1.7724120000000001</v>
      </c>
      <c r="E1016" s="97">
        <v>43662.465405092589</v>
      </c>
      <c r="F1016">
        <v>1.9242429999999999</v>
      </c>
    </row>
    <row r="1017" spans="1:6" x14ac:dyDescent="0.2">
      <c r="A1017" s="97">
        <v>43662.562719907408</v>
      </c>
      <c r="B1017">
        <v>1.76173</v>
      </c>
      <c r="E1017" s="97">
        <v>43662.472349537034</v>
      </c>
      <c r="F1017">
        <v>1.9192199999999999</v>
      </c>
    </row>
    <row r="1018" spans="1:6" x14ac:dyDescent="0.2">
      <c r="A1018" s="97">
        <v>43662.569664351853</v>
      </c>
      <c r="B1018">
        <v>1.765412</v>
      </c>
      <c r="E1018" s="97">
        <v>43662.47929398148</v>
      </c>
      <c r="F1018">
        <v>1.9015439999999999</v>
      </c>
    </row>
    <row r="1019" spans="1:6" x14ac:dyDescent="0.2">
      <c r="A1019" s="97">
        <v>43662.576608796298</v>
      </c>
      <c r="B1019">
        <v>1.7492840000000001</v>
      </c>
      <c r="E1019" s="97">
        <v>43662.486238425925</v>
      </c>
      <c r="F1019">
        <v>1.8921559999999999</v>
      </c>
    </row>
    <row r="1020" spans="1:6" x14ac:dyDescent="0.2">
      <c r="A1020" s="97">
        <v>43662.583553240744</v>
      </c>
      <c r="B1020">
        <v>1.7255860000000001</v>
      </c>
      <c r="E1020" s="97">
        <v>43662.493287037039</v>
      </c>
      <c r="F1020">
        <v>1.871129</v>
      </c>
    </row>
    <row r="1021" spans="1:6" x14ac:dyDescent="0.2">
      <c r="A1021" s="97">
        <v>43662.590497685182</v>
      </c>
      <c r="B1021">
        <v>1.727044</v>
      </c>
      <c r="E1021" s="97">
        <v>43662.500231481485</v>
      </c>
      <c r="F1021">
        <v>1.8735299999999999</v>
      </c>
    </row>
    <row r="1022" spans="1:6" x14ac:dyDescent="0.2">
      <c r="A1022" s="97">
        <v>43662.597442129627</v>
      </c>
      <c r="B1022">
        <v>1.711962</v>
      </c>
      <c r="E1022" s="97">
        <v>43662.507175925923</v>
      </c>
      <c r="F1022">
        <v>1.857461</v>
      </c>
    </row>
    <row r="1023" spans="1:6" x14ac:dyDescent="0.2">
      <c r="A1023" s="97">
        <v>43662.604386574072</v>
      </c>
      <c r="B1023">
        <v>1.696231</v>
      </c>
      <c r="E1023" s="97">
        <v>43662.514120370368</v>
      </c>
      <c r="F1023">
        <v>1.850112</v>
      </c>
    </row>
    <row r="1024" spans="1:6" x14ac:dyDescent="0.2">
      <c r="A1024" s="97">
        <v>43662.611331018517</v>
      </c>
      <c r="B1024">
        <v>1.6835979999999999</v>
      </c>
      <c r="E1024" s="97">
        <v>43662.521064814813</v>
      </c>
      <c r="F1024">
        <v>1.8398570000000001</v>
      </c>
    </row>
    <row r="1025" spans="1:6" x14ac:dyDescent="0.2">
      <c r="A1025" s="97">
        <v>43662.618275462963</v>
      </c>
      <c r="B1025">
        <v>1.6695850000000001</v>
      </c>
      <c r="E1025" s="97">
        <v>43662.528009259258</v>
      </c>
      <c r="F1025">
        <v>1.819507</v>
      </c>
    </row>
    <row r="1026" spans="1:6" x14ac:dyDescent="0.2">
      <c r="A1026" s="97">
        <v>43662.625219907408</v>
      </c>
      <c r="B1026">
        <v>1.652096</v>
      </c>
      <c r="E1026" s="97">
        <v>43662.534953703704</v>
      </c>
      <c r="F1026">
        <v>1.8163009999999999</v>
      </c>
    </row>
    <row r="1027" spans="1:6" x14ac:dyDescent="0.2">
      <c r="A1027" s="97">
        <v>43662.632152777776</v>
      </c>
      <c r="B1027">
        <v>1.642253</v>
      </c>
      <c r="E1027" s="97">
        <v>43662.54178240741</v>
      </c>
      <c r="F1027">
        <v>1.797434</v>
      </c>
    </row>
    <row r="1028" spans="1:6" x14ac:dyDescent="0.2">
      <c r="A1028" s="97">
        <v>43662.639097222222</v>
      </c>
      <c r="B1028">
        <v>1.652107</v>
      </c>
      <c r="E1028" s="97">
        <v>43662.548726851855</v>
      </c>
      <c r="F1028">
        <v>1.78661</v>
      </c>
    </row>
    <row r="1029" spans="1:6" x14ac:dyDescent="0.2">
      <c r="A1029" s="97">
        <v>43662.646041666667</v>
      </c>
      <c r="B1029">
        <v>1.641785</v>
      </c>
      <c r="E1029" s="97">
        <v>43662.555671296293</v>
      </c>
      <c r="F1029">
        <v>1.7724120000000001</v>
      </c>
    </row>
    <row r="1030" spans="1:6" x14ac:dyDescent="0.2">
      <c r="A1030" s="97">
        <v>43662.652986111112</v>
      </c>
      <c r="B1030">
        <v>1.656631</v>
      </c>
      <c r="E1030" s="97">
        <v>43662.562719907408</v>
      </c>
      <c r="F1030">
        <v>1.76173</v>
      </c>
    </row>
    <row r="1031" spans="1:6" x14ac:dyDescent="0.2">
      <c r="A1031" s="97">
        <v>43662.659930555557</v>
      </c>
      <c r="B1031">
        <v>1.641184</v>
      </c>
      <c r="E1031" s="97">
        <v>43662.569664351853</v>
      </c>
      <c r="F1031">
        <v>1.765412</v>
      </c>
    </row>
    <row r="1032" spans="1:6" x14ac:dyDescent="0.2">
      <c r="A1032" s="97">
        <v>43662.666875000003</v>
      </c>
      <c r="B1032">
        <v>1.656873</v>
      </c>
      <c r="E1032" s="97">
        <v>43662.576608796298</v>
      </c>
      <c r="F1032">
        <v>1.7492840000000001</v>
      </c>
    </row>
    <row r="1033" spans="1:6" x14ac:dyDescent="0.2">
      <c r="A1033" s="97">
        <v>43662.673819444448</v>
      </c>
      <c r="B1033">
        <v>1.6748689999999999</v>
      </c>
      <c r="E1033" s="97">
        <v>43662.583553240744</v>
      </c>
      <c r="F1033">
        <v>1.7255860000000001</v>
      </c>
    </row>
    <row r="1034" spans="1:6" x14ac:dyDescent="0.2">
      <c r="A1034" s="97">
        <v>43662.680763888886</v>
      </c>
      <c r="B1034">
        <v>1.6522589999999999</v>
      </c>
      <c r="E1034" s="97">
        <v>43662.590497685182</v>
      </c>
      <c r="F1034">
        <v>1.727044</v>
      </c>
    </row>
    <row r="1035" spans="1:6" x14ac:dyDescent="0.2">
      <c r="A1035" s="97">
        <v>43662.687708333331</v>
      </c>
      <c r="B1035">
        <v>1.7069019999999999</v>
      </c>
      <c r="E1035" s="97">
        <v>43662.597442129627</v>
      </c>
      <c r="F1035">
        <v>1.711962</v>
      </c>
    </row>
    <row r="1036" spans="1:6" x14ac:dyDescent="0.2">
      <c r="A1036" s="97">
        <v>43662.694652777776</v>
      </c>
      <c r="B1036">
        <v>1.7256130000000001</v>
      </c>
      <c r="E1036" s="97">
        <v>43662.604386574072</v>
      </c>
      <c r="F1036">
        <v>1.696231</v>
      </c>
    </row>
    <row r="1037" spans="1:6" x14ac:dyDescent="0.2">
      <c r="A1037" s="97">
        <v>43662.701597222222</v>
      </c>
      <c r="B1037">
        <v>1.74773</v>
      </c>
      <c r="E1037" s="97">
        <v>43662.611331018517</v>
      </c>
      <c r="F1037">
        <v>1.6835979999999999</v>
      </c>
    </row>
    <row r="1038" spans="1:6" x14ac:dyDescent="0.2">
      <c r="A1038" s="97">
        <v>43662.708541666667</v>
      </c>
      <c r="B1038">
        <v>1.7606310000000001</v>
      </c>
      <c r="E1038" s="97">
        <v>43662.618275462963</v>
      </c>
      <c r="F1038">
        <v>1.6695850000000001</v>
      </c>
    </row>
    <row r="1039" spans="1:6" x14ac:dyDescent="0.2">
      <c r="A1039" s="97">
        <v>43662.721087962964</v>
      </c>
      <c r="B1039">
        <v>1.817088</v>
      </c>
      <c r="E1039" s="97">
        <v>43662.625219907408</v>
      </c>
      <c r="F1039">
        <v>1.652096</v>
      </c>
    </row>
    <row r="1040" spans="1:6" x14ac:dyDescent="0.2">
      <c r="A1040" s="97">
        <v>43662.728032407409</v>
      </c>
      <c r="B1040">
        <v>1.8428690000000001</v>
      </c>
      <c r="E1040" s="97">
        <v>43662.632152777776</v>
      </c>
      <c r="F1040">
        <v>1.642253</v>
      </c>
    </row>
    <row r="1041" spans="1:6" x14ac:dyDescent="0.2">
      <c r="A1041" s="97">
        <v>43662.734976851854</v>
      </c>
      <c r="B1041">
        <v>1.8395330000000001</v>
      </c>
      <c r="E1041" s="97">
        <v>43662.639097222222</v>
      </c>
      <c r="F1041">
        <v>1.652107</v>
      </c>
    </row>
    <row r="1042" spans="1:6" x14ac:dyDescent="0.2">
      <c r="A1042" s="97">
        <v>43662.7419212963</v>
      </c>
      <c r="B1042">
        <v>1.8852120000000001</v>
      </c>
      <c r="E1042" s="97">
        <v>43662.646041666667</v>
      </c>
      <c r="F1042">
        <v>1.641785</v>
      </c>
    </row>
    <row r="1043" spans="1:6" x14ac:dyDescent="0.2">
      <c r="A1043" s="97">
        <v>43662.748865740738</v>
      </c>
      <c r="B1043">
        <v>1.846193</v>
      </c>
      <c r="E1043" s="97">
        <v>43662.652986111112</v>
      </c>
      <c r="F1043">
        <v>1.656631</v>
      </c>
    </row>
    <row r="1044" spans="1:6" x14ac:dyDescent="0.2">
      <c r="A1044" s="97">
        <v>43662.755810185183</v>
      </c>
      <c r="B1044">
        <v>1.838557</v>
      </c>
      <c r="E1044" s="97">
        <v>43662.659930555557</v>
      </c>
      <c r="F1044">
        <v>1.641184</v>
      </c>
    </row>
    <row r="1045" spans="1:6" x14ac:dyDescent="0.2">
      <c r="A1045" s="97">
        <v>43662.762754629628</v>
      </c>
      <c r="B1045">
        <v>1.8544590000000001</v>
      </c>
      <c r="E1045" s="97">
        <v>43662.666875000003</v>
      </c>
      <c r="F1045">
        <v>1.656873</v>
      </c>
    </row>
    <row r="1046" spans="1:6" x14ac:dyDescent="0.2">
      <c r="A1046" s="97">
        <v>43662.769699074073</v>
      </c>
      <c r="B1046">
        <v>1.8507990000000001</v>
      </c>
      <c r="E1046" s="97">
        <v>43662.673819444448</v>
      </c>
      <c r="F1046">
        <v>1.6748689999999999</v>
      </c>
    </row>
    <row r="1047" spans="1:6" x14ac:dyDescent="0.2">
      <c r="A1047" s="97">
        <v>43662.776643518519</v>
      </c>
      <c r="B1047">
        <v>1.8655349999999999</v>
      </c>
      <c r="E1047" s="97">
        <v>43662.680763888886</v>
      </c>
      <c r="F1047">
        <v>1.6522589999999999</v>
      </c>
    </row>
    <row r="1048" spans="1:6" x14ac:dyDescent="0.2">
      <c r="A1048" s="97">
        <v>43662.783587962964</v>
      </c>
      <c r="B1048">
        <v>1.8931560000000001</v>
      </c>
      <c r="E1048" s="97">
        <v>43662.687708333331</v>
      </c>
      <c r="F1048">
        <v>1.7069019999999999</v>
      </c>
    </row>
    <row r="1049" spans="1:6" x14ac:dyDescent="0.2">
      <c r="A1049" s="97">
        <v>43662.790532407409</v>
      </c>
      <c r="B1049">
        <v>1.8969579999999999</v>
      </c>
      <c r="E1049" s="97">
        <v>43662.694652777776</v>
      </c>
      <c r="F1049">
        <v>1.7256130000000001</v>
      </c>
    </row>
    <row r="1050" spans="1:6" x14ac:dyDescent="0.2">
      <c r="A1050" s="97">
        <v>43662.797476851854</v>
      </c>
      <c r="B1050">
        <v>1.9065270000000001</v>
      </c>
      <c r="E1050" s="97">
        <v>43662.701597222222</v>
      </c>
      <c r="F1050">
        <v>1.74773</v>
      </c>
    </row>
    <row r="1051" spans="1:6" x14ac:dyDescent="0.2">
      <c r="A1051" s="97">
        <v>43662.804305555554</v>
      </c>
      <c r="B1051">
        <v>1.9208190000000001</v>
      </c>
      <c r="E1051" s="97">
        <v>43662.708541666667</v>
      </c>
      <c r="F1051">
        <v>1.7606310000000001</v>
      </c>
    </row>
    <row r="1052" spans="1:6" x14ac:dyDescent="0.2">
      <c r="A1052" s="97">
        <v>43662.811249999999</v>
      </c>
      <c r="B1052">
        <v>1.9143479999999999</v>
      </c>
      <c r="E1052" s="97">
        <v>43662.721087962964</v>
      </c>
      <c r="F1052">
        <v>1.817088</v>
      </c>
    </row>
    <row r="1053" spans="1:6" x14ac:dyDescent="0.2">
      <c r="A1053" s="97">
        <v>43662.818194444444</v>
      </c>
      <c r="B1053">
        <v>1.9363980000000001</v>
      </c>
      <c r="E1053" s="97">
        <v>43662.728032407409</v>
      </c>
      <c r="F1053">
        <v>1.8428690000000001</v>
      </c>
    </row>
    <row r="1054" spans="1:6" x14ac:dyDescent="0.2">
      <c r="A1054" s="97">
        <v>43662.825138888889</v>
      </c>
      <c r="B1054">
        <v>1.920466</v>
      </c>
      <c r="E1054" s="97">
        <v>43662.734976851854</v>
      </c>
      <c r="F1054">
        <v>1.8395330000000001</v>
      </c>
    </row>
    <row r="1055" spans="1:6" x14ac:dyDescent="0.2">
      <c r="A1055" s="97">
        <v>43662.832083333335</v>
      </c>
      <c r="B1055">
        <v>1.9292450000000001</v>
      </c>
      <c r="E1055" s="97">
        <v>43662.7419212963</v>
      </c>
      <c r="F1055">
        <v>1.8852120000000001</v>
      </c>
    </row>
    <row r="1056" spans="1:6" x14ac:dyDescent="0.2">
      <c r="A1056" s="97">
        <v>43662.83902777778</v>
      </c>
      <c r="B1056">
        <v>1.9473100000000001</v>
      </c>
      <c r="E1056" s="97">
        <v>43662.748865740738</v>
      </c>
      <c r="F1056">
        <v>1.846193</v>
      </c>
    </row>
    <row r="1057" spans="1:6" x14ac:dyDescent="0.2">
      <c r="A1057" s="97">
        <v>43662.845972222225</v>
      </c>
      <c r="B1057">
        <v>1.947778</v>
      </c>
      <c r="E1057" s="97">
        <v>43662.755810185183</v>
      </c>
      <c r="F1057">
        <v>1.838557</v>
      </c>
    </row>
    <row r="1058" spans="1:6" x14ac:dyDescent="0.2">
      <c r="A1058" s="97">
        <v>43662.852916666663</v>
      </c>
      <c r="B1058">
        <v>1.9471890000000001</v>
      </c>
      <c r="E1058" s="97">
        <v>43662.762754629628</v>
      </c>
      <c r="F1058">
        <v>1.8544590000000001</v>
      </c>
    </row>
    <row r="1059" spans="1:6" x14ac:dyDescent="0.2">
      <c r="A1059" s="97">
        <v>43662.859965277778</v>
      </c>
      <c r="B1059">
        <v>1.9783090000000001</v>
      </c>
      <c r="E1059" s="97">
        <v>43662.769699074073</v>
      </c>
      <c r="F1059">
        <v>1.8507990000000001</v>
      </c>
    </row>
    <row r="1060" spans="1:6" x14ac:dyDescent="0.2">
      <c r="A1060" s="97">
        <v>43662.866909722223</v>
      </c>
      <c r="B1060">
        <v>1.9787589999999999</v>
      </c>
      <c r="E1060" s="97">
        <v>43662.776643518519</v>
      </c>
      <c r="F1060">
        <v>1.8655349999999999</v>
      </c>
    </row>
    <row r="1061" spans="1:6" x14ac:dyDescent="0.2">
      <c r="A1061" s="97">
        <v>43662.873854166668</v>
      </c>
      <c r="B1061">
        <v>1.972251</v>
      </c>
      <c r="E1061" s="97">
        <v>43662.783587962964</v>
      </c>
      <c r="F1061">
        <v>1.8931560000000001</v>
      </c>
    </row>
    <row r="1062" spans="1:6" x14ac:dyDescent="0.2">
      <c r="A1062" s="97">
        <v>43662.880798611113</v>
      </c>
      <c r="B1062">
        <v>1.9960789999999999</v>
      </c>
      <c r="E1062" s="97">
        <v>43662.790532407409</v>
      </c>
      <c r="F1062">
        <v>1.8969579999999999</v>
      </c>
    </row>
    <row r="1063" spans="1:6" x14ac:dyDescent="0.2">
      <c r="A1063" s="97">
        <v>43662.887743055559</v>
      </c>
      <c r="B1063">
        <v>1.990105</v>
      </c>
      <c r="E1063" s="97">
        <v>43662.797476851854</v>
      </c>
      <c r="F1063">
        <v>1.9065270000000001</v>
      </c>
    </row>
    <row r="1064" spans="1:6" x14ac:dyDescent="0.2">
      <c r="A1064" s="97">
        <v>43662.894687499997</v>
      </c>
      <c r="B1064">
        <v>1.989528</v>
      </c>
      <c r="E1064" s="97">
        <v>43662.804305555554</v>
      </c>
      <c r="F1064">
        <v>1.9208190000000001</v>
      </c>
    </row>
    <row r="1065" spans="1:6" x14ac:dyDescent="0.2">
      <c r="A1065" s="97">
        <v>43662.901516203703</v>
      </c>
      <c r="B1065">
        <v>1.9978370000000001</v>
      </c>
      <c r="E1065" s="97">
        <v>43662.811249999999</v>
      </c>
      <c r="F1065">
        <v>1.9143479999999999</v>
      </c>
    </row>
    <row r="1066" spans="1:6" x14ac:dyDescent="0.2">
      <c r="A1066" s="97">
        <v>43662.908460648148</v>
      </c>
      <c r="B1066">
        <v>1.999994</v>
      </c>
      <c r="E1066" s="97">
        <v>43662.818194444444</v>
      </c>
      <c r="F1066">
        <v>1.9363980000000001</v>
      </c>
    </row>
    <row r="1067" spans="1:6" x14ac:dyDescent="0.2">
      <c r="A1067" s="97">
        <v>43662.915405092594</v>
      </c>
      <c r="B1067">
        <v>1.991733</v>
      </c>
      <c r="E1067" s="97">
        <v>43662.825138888889</v>
      </c>
      <c r="F1067">
        <v>1.920466</v>
      </c>
    </row>
    <row r="1068" spans="1:6" x14ac:dyDescent="0.2">
      <c r="A1068" s="97">
        <v>43662.922349537039</v>
      </c>
      <c r="B1068">
        <v>2.0030749999999999</v>
      </c>
      <c r="E1068" s="97">
        <v>43662.832083333335</v>
      </c>
      <c r="F1068">
        <v>1.9292450000000001</v>
      </c>
    </row>
    <row r="1069" spans="1:6" x14ac:dyDescent="0.2">
      <c r="A1069" s="97">
        <v>43662.929398148146</v>
      </c>
      <c r="B1069">
        <v>1.9980739999999999</v>
      </c>
      <c r="E1069" s="97">
        <v>43662.83902777778</v>
      </c>
      <c r="F1069">
        <v>1.9473100000000001</v>
      </c>
    </row>
    <row r="1070" spans="1:6" x14ac:dyDescent="0.2">
      <c r="A1070" s="97">
        <v>43662.936342592591</v>
      </c>
      <c r="B1070">
        <v>2.0042580000000001</v>
      </c>
      <c r="E1070" s="97">
        <v>43662.845972222225</v>
      </c>
      <c r="F1070">
        <v>1.947778</v>
      </c>
    </row>
    <row r="1071" spans="1:6" x14ac:dyDescent="0.2">
      <c r="A1071" s="97">
        <v>43662.943287037036</v>
      </c>
      <c r="B1071">
        <v>2.004921</v>
      </c>
      <c r="E1071" s="97">
        <v>43662.852916666663</v>
      </c>
      <c r="F1071">
        <v>1.9471890000000001</v>
      </c>
    </row>
    <row r="1072" spans="1:6" x14ac:dyDescent="0.2">
      <c r="A1072" s="97">
        <v>43662.950231481482</v>
      </c>
      <c r="B1072">
        <v>2.0176959999999999</v>
      </c>
      <c r="E1072" s="97">
        <v>43662.859965277778</v>
      </c>
      <c r="F1072">
        <v>1.9783090000000001</v>
      </c>
    </row>
    <row r="1073" spans="1:6" x14ac:dyDescent="0.2">
      <c r="A1073" s="97">
        <v>43662.957175925927</v>
      </c>
      <c r="B1073">
        <v>2.015987</v>
      </c>
      <c r="E1073" s="97">
        <v>43662.866909722223</v>
      </c>
      <c r="F1073">
        <v>1.9787589999999999</v>
      </c>
    </row>
    <row r="1074" spans="1:6" x14ac:dyDescent="0.2">
      <c r="A1074" s="97">
        <v>43662.964120370372</v>
      </c>
      <c r="B1074">
        <v>2.0196139999999998</v>
      </c>
      <c r="E1074" s="97">
        <v>43662.873854166668</v>
      </c>
      <c r="F1074">
        <v>1.972251</v>
      </c>
    </row>
    <row r="1075" spans="1:6" x14ac:dyDescent="0.2">
      <c r="A1075" s="97">
        <v>43662.971064814818</v>
      </c>
      <c r="B1075">
        <v>2.0208110000000001</v>
      </c>
      <c r="E1075" s="97">
        <v>43662.880798611113</v>
      </c>
      <c r="F1075">
        <v>1.9960789999999999</v>
      </c>
    </row>
    <row r="1076" spans="1:6" x14ac:dyDescent="0.2">
      <c r="A1076" s="97">
        <v>43662.978009259263</v>
      </c>
      <c r="B1076">
        <v>2.0236860000000001</v>
      </c>
      <c r="E1076" s="97">
        <v>43662.887743055559</v>
      </c>
      <c r="F1076">
        <v>1.990105</v>
      </c>
    </row>
    <row r="1077" spans="1:6" x14ac:dyDescent="0.2">
      <c r="A1077" s="97">
        <v>43662.984953703701</v>
      </c>
      <c r="B1077">
        <v>2.0193400000000001</v>
      </c>
      <c r="E1077" s="97">
        <v>43662.894687499997</v>
      </c>
      <c r="F1077">
        <v>1.989528</v>
      </c>
    </row>
    <row r="1078" spans="1:6" x14ac:dyDescent="0.2">
      <c r="A1078" s="97">
        <v>43662.991898148146</v>
      </c>
      <c r="B1078">
        <v>2.0116309999999999</v>
      </c>
      <c r="E1078" s="97">
        <v>43662.901516203703</v>
      </c>
      <c r="F1078">
        <v>1.9978370000000001</v>
      </c>
    </row>
    <row r="1079" spans="1:6" x14ac:dyDescent="0.2">
      <c r="A1079" s="97">
        <v>43662.998831018522</v>
      </c>
      <c r="B1079">
        <v>2.0239280000000002</v>
      </c>
      <c r="E1079" s="97">
        <v>43662.908460648148</v>
      </c>
      <c r="F1079">
        <v>1.999994</v>
      </c>
    </row>
    <row r="1080" spans="1:6" x14ac:dyDescent="0.2">
      <c r="A1080" s="97">
        <v>43663.00577546296</v>
      </c>
      <c r="B1080">
        <v>2.0115599999999998</v>
      </c>
      <c r="E1080" s="97">
        <v>43662.915405092594</v>
      </c>
      <c r="F1080">
        <v>1.991733</v>
      </c>
    </row>
    <row r="1081" spans="1:6" x14ac:dyDescent="0.2">
      <c r="A1081" s="97">
        <v>43663.012719907405</v>
      </c>
      <c r="B1081">
        <v>2.020203</v>
      </c>
      <c r="E1081" s="97">
        <v>43662.922349537039</v>
      </c>
      <c r="F1081">
        <v>2.0030749999999999</v>
      </c>
    </row>
    <row r="1082" spans="1:6" x14ac:dyDescent="0.2">
      <c r="A1082" s="97">
        <v>43663.01966435185</v>
      </c>
      <c r="B1082">
        <v>1.986729</v>
      </c>
      <c r="E1082" s="97">
        <v>43662.929398148146</v>
      </c>
      <c r="F1082">
        <v>1.9980739999999999</v>
      </c>
    </row>
    <row r="1083" spans="1:6" x14ac:dyDescent="0.2">
      <c r="A1083" s="97">
        <v>43663.026608796295</v>
      </c>
      <c r="B1083">
        <v>2.0102310000000001</v>
      </c>
      <c r="E1083" s="97">
        <v>43662.936342592591</v>
      </c>
      <c r="F1083">
        <v>2.0042580000000001</v>
      </c>
    </row>
    <row r="1084" spans="1:6" x14ac:dyDescent="0.2">
      <c r="A1084" s="97">
        <v>43663.033553240741</v>
      </c>
      <c r="B1084">
        <v>1.9850939999999999</v>
      </c>
      <c r="E1084" s="97">
        <v>43662.943287037036</v>
      </c>
      <c r="F1084">
        <v>2.004921</v>
      </c>
    </row>
    <row r="1085" spans="1:6" x14ac:dyDescent="0.2">
      <c r="A1085" s="97">
        <v>43663.040497685186</v>
      </c>
      <c r="B1085">
        <v>2.0015269999999998</v>
      </c>
      <c r="E1085" s="97">
        <v>43662.950231481482</v>
      </c>
      <c r="F1085">
        <v>2.0176959999999999</v>
      </c>
    </row>
    <row r="1086" spans="1:6" x14ac:dyDescent="0.2">
      <c r="A1086" s="97">
        <v>43663.047442129631</v>
      </c>
      <c r="B1086">
        <v>1.990111</v>
      </c>
      <c r="E1086" s="97">
        <v>43662.957175925927</v>
      </c>
      <c r="F1086">
        <v>2.015987</v>
      </c>
    </row>
    <row r="1087" spans="1:6" x14ac:dyDescent="0.2">
      <c r="A1087" s="97">
        <v>43663.054386574076</v>
      </c>
      <c r="B1087">
        <v>1.989865</v>
      </c>
      <c r="E1087" s="97">
        <v>43662.964120370372</v>
      </c>
      <c r="F1087">
        <v>2.0196139999999998</v>
      </c>
    </row>
    <row r="1088" spans="1:6" x14ac:dyDescent="0.2">
      <c r="A1088" s="97">
        <v>43663.061331018522</v>
      </c>
      <c r="B1088">
        <v>1.9826349999999999</v>
      </c>
      <c r="E1088" s="97">
        <v>43662.971064814818</v>
      </c>
      <c r="F1088">
        <v>2.0208110000000001</v>
      </c>
    </row>
    <row r="1089" spans="1:6" x14ac:dyDescent="0.2">
      <c r="A1089" s="97">
        <v>43663.06827546296</v>
      </c>
      <c r="B1089">
        <v>1.988801</v>
      </c>
      <c r="E1089" s="97">
        <v>43662.978009259263</v>
      </c>
      <c r="F1089">
        <v>2.0236860000000001</v>
      </c>
    </row>
    <row r="1090" spans="1:6" x14ac:dyDescent="0.2">
      <c r="A1090" s="97">
        <v>43663.075219907405</v>
      </c>
      <c r="B1090">
        <v>1.9754989999999999</v>
      </c>
      <c r="E1090" s="97">
        <v>43662.984953703701</v>
      </c>
      <c r="F1090">
        <v>2.0193400000000001</v>
      </c>
    </row>
    <row r="1091" spans="1:6" x14ac:dyDescent="0.2">
      <c r="A1091" s="97">
        <v>43663.08216435185</v>
      </c>
      <c r="B1091">
        <v>1.9681010000000001</v>
      </c>
      <c r="E1091" s="97">
        <v>43662.991898148146</v>
      </c>
      <c r="F1091">
        <v>2.0116309999999999</v>
      </c>
    </row>
    <row r="1092" spans="1:6" x14ac:dyDescent="0.2">
      <c r="A1092" s="97">
        <v>43663.089108796295</v>
      </c>
      <c r="B1092">
        <v>1.97112</v>
      </c>
      <c r="E1092" s="97">
        <v>43662.998831018522</v>
      </c>
      <c r="F1092">
        <v>2.0239280000000002</v>
      </c>
    </row>
    <row r="1093" spans="1:6" x14ac:dyDescent="0.2">
      <c r="A1093" s="97">
        <v>43663.095937500002</v>
      </c>
      <c r="B1093">
        <v>1.9516199999999999</v>
      </c>
      <c r="E1093" s="97">
        <v>43663.00577546296</v>
      </c>
      <c r="F1093">
        <v>2.0115599999999998</v>
      </c>
    </row>
    <row r="1094" spans="1:6" x14ac:dyDescent="0.2">
      <c r="A1094" s="97">
        <v>43663.102881944447</v>
      </c>
      <c r="B1094">
        <v>1.9517169999999999</v>
      </c>
      <c r="E1094" s="97">
        <v>43663.012719907405</v>
      </c>
      <c r="F1094">
        <v>2.020203</v>
      </c>
    </row>
    <row r="1095" spans="1:6" x14ac:dyDescent="0.2">
      <c r="A1095" s="97">
        <v>43663.109826388885</v>
      </c>
      <c r="B1095">
        <v>1.950763</v>
      </c>
      <c r="E1095" s="97">
        <v>43663.01966435185</v>
      </c>
      <c r="F1095">
        <v>1.986729</v>
      </c>
    </row>
    <row r="1096" spans="1:6" x14ac:dyDescent="0.2">
      <c r="A1096" s="97">
        <v>43663.116770833331</v>
      </c>
      <c r="B1096">
        <v>1.9359850000000001</v>
      </c>
      <c r="E1096" s="97">
        <v>43663.026608796295</v>
      </c>
      <c r="F1096">
        <v>2.0102310000000001</v>
      </c>
    </row>
    <row r="1097" spans="1:6" x14ac:dyDescent="0.2">
      <c r="A1097" s="97">
        <v>43663.123715277776</v>
      </c>
      <c r="B1097">
        <v>1.926796</v>
      </c>
      <c r="E1097" s="97">
        <v>43663.033553240741</v>
      </c>
      <c r="F1097">
        <v>1.9850939999999999</v>
      </c>
    </row>
    <row r="1098" spans="1:6" x14ac:dyDescent="0.2">
      <c r="A1098" s="97">
        <v>43663.130659722221</v>
      </c>
      <c r="B1098">
        <v>1.895913</v>
      </c>
      <c r="E1098" s="97">
        <v>43663.040497685186</v>
      </c>
      <c r="F1098">
        <v>2.0015269999999998</v>
      </c>
    </row>
    <row r="1099" spans="1:6" x14ac:dyDescent="0.2">
      <c r="A1099" s="97">
        <v>43663.137708333335</v>
      </c>
      <c r="B1099">
        <v>1.9218980000000001</v>
      </c>
      <c r="E1099" s="97">
        <v>43663.047442129631</v>
      </c>
      <c r="F1099">
        <v>1.990111</v>
      </c>
    </row>
    <row r="1100" spans="1:6" x14ac:dyDescent="0.2">
      <c r="A1100" s="97">
        <v>43663.144652777781</v>
      </c>
      <c r="B1100">
        <v>1.9058120000000001</v>
      </c>
      <c r="E1100" s="97">
        <v>43663.054386574076</v>
      </c>
      <c r="F1100">
        <v>1.989865</v>
      </c>
    </row>
    <row r="1101" spans="1:6" x14ac:dyDescent="0.2">
      <c r="A1101" s="97">
        <v>43663.151597222219</v>
      </c>
      <c r="B1101">
        <v>1.8945050000000001</v>
      </c>
      <c r="E1101" s="97">
        <v>43663.061331018522</v>
      </c>
      <c r="F1101">
        <v>1.9826349999999999</v>
      </c>
    </row>
    <row r="1102" spans="1:6" x14ac:dyDescent="0.2">
      <c r="A1102" s="97">
        <v>43663.158541666664</v>
      </c>
      <c r="B1102">
        <v>1.887367</v>
      </c>
      <c r="E1102" s="97">
        <v>43663.06827546296</v>
      </c>
      <c r="F1102">
        <v>1.988801</v>
      </c>
    </row>
    <row r="1103" spans="1:6" x14ac:dyDescent="0.2">
      <c r="A1103" s="97">
        <v>43663.165486111109</v>
      </c>
      <c r="B1103">
        <v>1.8844240000000001</v>
      </c>
      <c r="E1103" s="97">
        <v>43663.075219907405</v>
      </c>
      <c r="F1103">
        <v>1.9754989999999999</v>
      </c>
    </row>
    <row r="1104" spans="1:6" x14ac:dyDescent="0.2">
      <c r="A1104" s="97">
        <v>43663.172430555554</v>
      </c>
      <c r="B1104">
        <v>1.886185</v>
      </c>
      <c r="E1104" s="97">
        <v>43663.08216435185</v>
      </c>
      <c r="F1104">
        <v>1.9681010000000001</v>
      </c>
    </row>
    <row r="1105" spans="1:6" x14ac:dyDescent="0.2">
      <c r="A1105" s="97">
        <v>43663.179375</v>
      </c>
      <c r="B1105">
        <v>1.8723050000000001</v>
      </c>
      <c r="E1105" s="97">
        <v>43663.089108796295</v>
      </c>
      <c r="F1105">
        <v>1.97112</v>
      </c>
    </row>
    <row r="1106" spans="1:6" x14ac:dyDescent="0.2">
      <c r="A1106" s="97">
        <v>43663.186203703706</v>
      </c>
      <c r="B1106">
        <v>1.871966</v>
      </c>
      <c r="E1106" s="97">
        <v>43663.095937500002</v>
      </c>
      <c r="F1106">
        <v>1.9516199999999999</v>
      </c>
    </row>
    <row r="1107" spans="1:6" x14ac:dyDescent="0.2">
      <c r="A1107" s="97">
        <v>43663.193148148152</v>
      </c>
      <c r="B1107">
        <v>1.8602810000000001</v>
      </c>
      <c r="E1107" s="97">
        <v>43663.102881944447</v>
      </c>
      <c r="F1107">
        <v>1.9517169999999999</v>
      </c>
    </row>
    <row r="1108" spans="1:6" x14ac:dyDescent="0.2">
      <c r="A1108" s="97">
        <v>43663.200092592589</v>
      </c>
      <c r="B1108">
        <v>1.860773</v>
      </c>
      <c r="E1108" s="97">
        <v>43663.109826388885</v>
      </c>
      <c r="F1108">
        <v>1.950763</v>
      </c>
    </row>
    <row r="1109" spans="1:6" x14ac:dyDescent="0.2">
      <c r="A1109" s="97">
        <v>43663.207141203704</v>
      </c>
      <c r="B1109">
        <v>1.8507359999999999</v>
      </c>
      <c r="E1109" s="97">
        <v>43663.116770833331</v>
      </c>
      <c r="F1109">
        <v>1.9359850000000001</v>
      </c>
    </row>
    <row r="1110" spans="1:6" x14ac:dyDescent="0.2">
      <c r="A1110" s="97">
        <v>43663.214085648149</v>
      </c>
      <c r="B1110">
        <v>1.8544510000000001</v>
      </c>
      <c r="E1110" s="97">
        <v>43663.123715277776</v>
      </c>
      <c r="F1110">
        <v>1.926796</v>
      </c>
    </row>
    <row r="1111" spans="1:6" x14ac:dyDescent="0.2">
      <c r="A1111" s="97">
        <v>43663.221030092594</v>
      </c>
      <c r="B1111">
        <v>1.852673</v>
      </c>
      <c r="E1111" s="97">
        <v>43663.130659722221</v>
      </c>
      <c r="F1111">
        <v>1.895913</v>
      </c>
    </row>
    <row r="1112" spans="1:6" x14ac:dyDescent="0.2">
      <c r="A1112" s="97">
        <v>43663.22797453704</v>
      </c>
      <c r="B1112">
        <v>1.836565</v>
      </c>
      <c r="E1112" s="97">
        <v>43663.137708333335</v>
      </c>
      <c r="F1112">
        <v>1.9218980000000001</v>
      </c>
    </row>
    <row r="1113" spans="1:6" x14ac:dyDescent="0.2">
      <c r="A1113" s="97">
        <v>43663.234918981485</v>
      </c>
      <c r="B1113">
        <v>1.836508</v>
      </c>
      <c r="E1113" s="97">
        <v>43663.144652777781</v>
      </c>
      <c r="F1113">
        <v>1.9058120000000001</v>
      </c>
    </row>
    <row r="1114" spans="1:6" x14ac:dyDescent="0.2">
      <c r="A1114" s="97">
        <v>43663.241863425923</v>
      </c>
      <c r="B1114">
        <v>1.823982</v>
      </c>
      <c r="E1114" s="97">
        <v>43663.151597222219</v>
      </c>
      <c r="F1114">
        <v>1.8945050000000001</v>
      </c>
    </row>
    <row r="1115" spans="1:6" x14ac:dyDescent="0.2">
      <c r="A1115" s="97">
        <v>43663.248807870368</v>
      </c>
      <c r="B1115">
        <v>1.818325</v>
      </c>
      <c r="E1115" s="97">
        <v>43663.158541666664</v>
      </c>
      <c r="F1115">
        <v>1.887367</v>
      </c>
    </row>
    <row r="1116" spans="1:6" x14ac:dyDescent="0.2">
      <c r="A1116" s="97">
        <v>43663.255752314813</v>
      </c>
      <c r="B1116">
        <v>1.810457</v>
      </c>
      <c r="E1116" s="97">
        <v>43663.165486111109</v>
      </c>
      <c r="F1116">
        <v>1.8844240000000001</v>
      </c>
    </row>
    <row r="1117" spans="1:6" x14ac:dyDescent="0.2">
      <c r="A1117" s="97">
        <v>43663.262696759259</v>
      </c>
      <c r="B1117">
        <v>1.8029710000000001</v>
      </c>
      <c r="E1117" s="97">
        <v>43663.172430555554</v>
      </c>
      <c r="F1117">
        <v>1.886185</v>
      </c>
    </row>
    <row r="1118" spans="1:6" x14ac:dyDescent="0.2">
      <c r="A1118" s="97">
        <v>43663.269641203704</v>
      </c>
      <c r="B1118">
        <v>1.7779430000000001</v>
      </c>
      <c r="E1118" s="97">
        <v>43663.179375</v>
      </c>
      <c r="F1118">
        <v>1.8723050000000001</v>
      </c>
    </row>
    <row r="1119" spans="1:6" x14ac:dyDescent="0.2">
      <c r="A1119" s="97">
        <v>43663.276574074072</v>
      </c>
      <c r="B1119">
        <v>1.788284</v>
      </c>
      <c r="E1119" s="97">
        <v>43663.186203703706</v>
      </c>
      <c r="F1119">
        <v>1.871966</v>
      </c>
    </row>
    <row r="1120" spans="1:6" x14ac:dyDescent="0.2">
      <c r="A1120" s="97">
        <v>43663.283518518518</v>
      </c>
      <c r="B1120">
        <v>1.7862560000000001</v>
      </c>
      <c r="E1120" s="97">
        <v>43663.193148148152</v>
      </c>
      <c r="F1120">
        <v>1.8602810000000001</v>
      </c>
    </row>
    <row r="1121" spans="1:6" x14ac:dyDescent="0.2">
      <c r="A1121" s="97">
        <v>43663.290462962963</v>
      </c>
      <c r="B1121">
        <v>1.7564010000000001</v>
      </c>
      <c r="E1121" s="97">
        <v>43663.200092592589</v>
      </c>
      <c r="F1121">
        <v>1.860773</v>
      </c>
    </row>
    <row r="1122" spans="1:6" x14ac:dyDescent="0.2">
      <c r="A1122" s="97">
        <v>43663.297407407408</v>
      </c>
      <c r="B1122">
        <v>1.7626710000000001</v>
      </c>
      <c r="E1122" s="97">
        <v>43663.207141203704</v>
      </c>
      <c r="F1122">
        <v>1.8507359999999999</v>
      </c>
    </row>
    <row r="1123" spans="1:6" x14ac:dyDescent="0.2">
      <c r="A1123" s="97">
        <v>43663.304351851853</v>
      </c>
      <c r="B1123">
        <v>1.765137</v>
      </c>
      <c r="E1123" s="97">
        <v>43663.214085648149</v>
      </c>
      <c r="F1123">
        <v>1.8544510000000001</v>
      </c>
    </row>
    <row r="1124" spans="1:6" x14ac:dyDescent="0.2">
      <c r="A1124" s="97">
        <v>43663.311296296299</v>
      </c>
      <c r="B1124">
        <v>1.749519</v>
      </c>
      <c r="E1124" s="97">
        <v>43663.221030092594</v>
      </c>
      <c r="F1124">
        <v>1.852673</v>
      </c>
    </row>
    <row r="1125" spans="1:6" x14ac:dyDescent="0.2">
      <c r="A1125" s="97">
        <v>43663.318240740744</v>
      </c>
      <c r="B1125">
        <v>1.743492</v>
      </c>
      <c r="E1125" s="97">
        <v>43663.22797453704</v>
      </c>
      <c r="F1125">
        <v>1.836565</v>
      </c>
    </row>
    <row r="1126" spans="1:6" x14ac:dyDescent="0.2">
      <c r="A1126" s="97">
        <v>43663.325185185182</v>
      </c>
      <c r="B1126">
        <v>1.724424</v>
      </c>
      <c r="E1126" s="97">
        <v>43663.234918981485</v>
      </c>
      <c r="F1126">
        <v>1.836508</v>
      </c>
    </row>
    <row r="1127" spans="1:6" x14ac:dyDescent="0.2">
      <c r="A1127" s="97">
        <v>43663.332129629627</v>
      </c>
      <c r="B1127">
        <v>1.7116169999999999</v>
      </c>
      <c r="E1127" s="97">
        <v>43663.241863425923</v>
      </c>
      <c r="F1127">
        <v>1.823982</v>
      </c>
    </row>
    <row r="1128" spans="1:6" x14ac:dyDescent="0.2">
      <c r="A1128" s="97">
        <v>43663.339074074072</v>
      </c>
      <c r="B1128">
        <v>1.7077709999999999</v>
      </c>
      <c r="E1128" s="97">
        <v>43663.248807870368</v>
      </c>
      <c r="F1128">
        <v>1.818325</v>
      </c>
    </row>
    <row r="1129" spans="1:6" x14ac:dyDescent="0.2">
      <c r="A1129" s="97">
        <v>43663.346018518518</v>
      </c>
      <c r="B1129">
        <v>1.6966190000000001</v>
      </c>
      <c r="E1129" s="97">
        <v>43663.255752314813</v>
      </c>
      <c r="F1129">
        <v>1.810457</v>
      </c>
    </row>
    <row r="1130" spans="1:6" x14ac:dyDescent="0.2">
      <c r="A1130" s="97">
        <v>43663.352962962963</v>
      </c>
      <c r="B1130">
        <v>1.7032339999999999</v>
      </c>
      <c r="E1130" s="97">
        <v>43663.262696759259</v>
      </c>
      <c r="F1130">
        <v>1.8029710000000001</v>
      </c>
    </row>
    <row r="1131" spans="1:6" x14ac:dyDescent="0.2">
      <c r="A1131" s="97">
        <v>43663.359907407408</v>
      </c>
      <c r="B1131">
        <v>1.684226</v>
      </c>
      <c r="E1131" s="97">
        <v>43663.269641203704</v>
      </c>
      <c r="F1131">
        <v>1.7779430000000001</v>
      </c>
    </row>
    <row r="1132" spans="1:6" x14ac:dyDescent="0.2">
      <c r="A1132" s="97">
        <v>43663.366851851853</v>
      </c>
      <c r="B1132">
        <v>1.699484</v>
      </c>
      <c r="E1132" s="97">
        <v>43663.276574074072</v>
      </c>
      <c r="F1132">
        <v>1.788284</v>
      </c>
    </row>
    <row r="1133" spans="1:6" x14ac:dyDescent="0.2">
      <c r="A1133" s="97">
        <v>43663.373796296299</v>
      </c>
      <c r="B1133">
        <v>1.6679250000000001</v>
      </c>
      <c r="E1133" s="97">
        <v>43663.283518518518</v>
      </c>
      <c r="F1133">
        <v>1.7862560000000001</v>
      </c>
    </row>
    <row r="1134" spans="1:6" x14ac:dyDescent="0.2">
      <c r="A1134" s="97">
        <v>43663.380729166667</v>
      </c>
      <c r="B1134">
        <v>1.6639619999999999</v>
      </c>
      <c r="E1134" s="97">
        <v>43663.290462962963</v>
      </c>
      <c r="F1134">
        <v>1.7564010000000001</v>
      </c>
    </row>
    <row r="1135" spans="1:6" x14ac:dyDescent="0.2">
      <c r="A1135" s="97">
        <v>43663.387673611112</v>
      </c>
      <c r="B1135">
        <v>1.668372</v>
      </c>
      <c r="E1135" s="97">
        <v>43663.297407407408</v>
      </c>
      <c r="F1135">
        <v>1.7626710000000001</v>
      </c>
    </row>
    <row r="1136" spans="1:6" x14ac:dyDescent="0.2">
      <c r="A1136" s="97">
        <v>43663.394618055558</v>
      </c>
      <c r="B1136">
        <v>1.6593789999999999</v>
      </c>
      <c r="E1136" s="97">
        <v>43663.304351851853</v>
      </c>
      <c r="F1136">
        <v>1.765137</v>
      </c>
    </row>
    <row r="1137" spans="1:6" x14ac:dyDescent="0.2">
      <c r="A1137" s="97">
        <v>43663.401562500003</v>
      </c>
      <c r="B1137">
        <v>1.669035</v>
      </c>
      <c r="E1137" s="97">
        <v>43663.311296296299</v>
      </c>
      <c r="F1137">
        <v>1.749519</v>
      </c>
    </row>
    <row r="1138" spans="1:6" x14ac:dyDescent="0.2">
      <c r="A1138" s="97">
        <v>43663.408506944441</v>
      </c>
      <c r="B1138">
        <v>1.6613169999999999</v>
      </c>
      <c r="E1138" s="97">
        <v>43663.318240740744</v>
      </c>
      <c r="F1138">
        <v>1.743492</v>
      </c>
    </row>
    <row r="1139" spans="1:6" x14ac:dyDescent="0.2">
      <c r="A1139" s="97">
        <v>43663.415451388886</v>
      </c>
      <c r="B1139">
        <v>1.6518250000000001</v>
      </c>
      <c r="E1139" s="97">
        <v>43663.325185185182</v>
      </c>
      <c r="F1139">
        <v>1.724424</v>
      </c>
    </row>
    <row r="1140" spans="1:6" x14ac:dyDescent="0.2">
      <c r="A1140" s="97">
        <v>43663.422442129631</v>
      </c>
      <c r="B1140">
        <v>1.6487810000000001</v>
      </c>
      <c r="E1140" s="97">
        <v>43663.332129629627</v>
      </c>
      <c r="F1140">
        <v>1.7116169999999999</v>
      </c>
    </row>
    <row r="1141" spans="1:6" x14ac:dyDescent="0.2">
      <c r="A1141" s="97">
        <v>43663.429386574076</v>
      </c>
      <c r="B1141">
        <v>1.6394310000000001</v>
      </c>
      <c r="E1141" s="97">
        <v>43663.339074074072</v>
      </c>
      <c r="F1141">
        <v>1.7077709999999999</v>
      </c>
    </row>
    <row r="1142" spans="1:6" x14ac:dyDescent="0.2">
      <c r="A1142" s="97">
        <v>43663.436331018522</v>
      </c>
      <c r="B1142">
        <v>1.6356360000000001</v>
      </c>
      <c r="E1142" s="97">
        <v>43663.346018518518</v>
      </c>
      <c r="F1142">
        <v>1.6966190000000001</v>
      </c>
    </row>
    <row r="1143" spans="1:6" x14ac:dyDescent="0.2">
      <c r="A1143" s="97">
        <v>43663.44327546296</v>
      </c>
      <c r="B1143">
        <v>1.6346700000000001</v>
      </c>
      <c r="E1143" s="97">
        <v>43663.352962962963</v>
      </c>
      <c r="F1143">
        <v>1.7032339999999999</v>
      </c>
    </row>
    <row r="1144" spans="1:6" x14ac:dyDescent="0.2">
      <c r="A1144" s="97">
        <v>43663.450219907405</v>
      </c>
      <c r="B1144">
        <v>1.610271</v>
      </c>
      <c r="E1144" s="97">
        <v>43663.359907407408</v>
      </c>
      <c r="F1144">
        <v>1.684226</v>
      </c>
    </row>
    <row r="1145" spans="1:6" x14ac:dyDescent="0.2">
      <c r="A1145" s="97">
        <v>43663.45716435185</v>
      </c>
      <c r="B1145">
        <v>1.6120239999999999</v>
      </c>
      <c r="E1145" s="97">
        <v>43663.366851851853</v>
      </c>
      <c r="F1145">
        <v>1.699484</v>
      </c>
    </row>
    <row r="1146" spans="1:6" x14ac:dyDescent="0.2">
      <c r="A1146" s="97">
        <v>43663.464108796295</v>
      </c>
      <c r="B1146">
        <v>1.606473</v>
      </c>
      <c r="E1146" s="97">
        <v>43663.373796296299</v>
      </c>
      <c r="F1146">
        <v>1.6679250000000001</v>
      </c>
    </row>
    <row r="1147" spans="1:6" x14ac:dyDescent="0.2">
      <c r="A1147" s="97">
        <v>43663.470937500002</v>
      </c>
      <c r="B1147">
        <v>1.608257</v>
      </c>
      <c r="E1147" s="97">
        <v>43663.380729166667</v>
      </c>
      <c r="F1147">
        <v>1.6639619999999999</v>
      </c>
    </row>
    <row r="1148" spans="1:6" x14ac:dyDescent="0.2">
      <c r="A1148" s="97">
        <v>43663.477881944447</v>
      </c>
      <c r="B1148">
        <v>1.6056760000000001</v>
      </c>
      <c r="E1148" s="97">
        <v>43663.387673611112</v>
      </c>
      <c r="F1148">
        <v>1.668372</v>
      </c>
    </row>
    <row r="1149" spans="1:6" x14ac:dyDescent="0.2">
      <c r="A1149" s="97">
        <v>43663.484826388885</v>
      </c>
      <c r="B1149">
        <v>1.6051979999999999</v>
      </c>
      <c r="E1149" s="97">
        <v>43663.394618055558</v>
      </c>
      <c r="F1149">
        <v>1.6593789999999999</v>
      </c>
    </row>
    <row r="1150" spans="1:6" x14ac:dyDescent="0.2">
      <c r="A1150" s="97">
        <v>43663.491875</v>
      </c>
      <c r="B1150">
        <v>1.610047</v>
      </c>
      <c r="E1150" s="97">
        <v>43663.401562500003</v>
      </c>
      <c r="F1150">
        <v>1.669035</v>
      </c>
    </row>
    <row r="1151" spans="1:6" x14ac:dyDescent="0.2">
      <c r="A1151" s="97">
        <v>43663.498819444445</v>
      </c>
      <c r="B1151">
        <v>1.5993999999999999</v>
      </c>
      <c r="E1151" s="97">
        <v>43663.408506944441</v>
      </c>
      <c r="F1151">
        <v>1.6613169999999999</v>
      </c>
    </row>
    <row r="1152" spans="1:6" x14ac:dyDescent="0.2">
      <c r="A1152" s="97">
        <v>43663.50576388889</v>
      </c>
      <c r="B1152">
        <v>1.5962099999999999</v>
      </c>
      <c r="E1152" s="97">
        <v>43663.415451388886</v>
      </c>
      <c r="F1152">
        <v>1.6518250000000001</v>
      </c>
    </row>
    <row r="1153" spans="1:6" x14ac:dyDescent="0.2">
      <c r="A1153" s="97">
        <v>43663.512708333335</v>
      </c>
      <c r="B1153">
        <v>1.590754</v>
      </c>
      <c r="E1153" s="97">
        <v>43663.422442129631</v>
      </c>
      <c r="F1153">
        <v>1.6487810000000001</v>
      </c>
    </row>
    <row r="1154" spans="1:6" x14ac:dyDescent="0.2">
      <c r="A1154" s="97">
        <v>43663.519652777781</v>
      </c>
      <c r="B1154">
        <v>1.5905849999999999</v>
      </c>
      <c r="E1154" s="97">
        <v>43663.429386574076</v>
      </c>
      <c r="F1154">
        <v>1.6394310000000001</v>
      </c>
    </row>
    <row r="1155" spans="1:6" x14ac:dyDescent="0.2">
      <c r="A1155" s="97">
        <v>43663.526597222219</v>
      </c>
      <c r="B1155">
        <v>1.5921730000000001</v>
      </c>
      <c r="E1155" s="97">
        <v>43663.436331018522</v>
      </c>
      <c r="F1155">
        <v>1.6356360000000001</v>
      </c>
    </row>
    <row r="1156" spans="1:6" x14ac:dyDescent="0.2">
      <c r="A1156" s="97">
        <v>43663.533541666664</v>
      </c>
      <c r="B1156">
        <v>1.5982069999999999</v>
      </c>
      <c r="E1156" s="97">
        <v>43663.44327546296</v>
      </c>
      <c r="F1156">
        <v>1.6346700000000001</v>
      </c>
    </row>
    <row r="1157" spans="1:6" x14ac:dyDescent="0.2">
      <c r="A1157" s="97">
        <v>43663.540486111109</v>
      </c>
      <c r="B1157">
        <v>1.6293789999999999</v>
      </c>
      <c r="E1157" s="97">
        <v>43663.450219907405</v>
      </c>
      <c r="F1157">
        <v>1.610271</v>
      </c>
    </row>
    <row r="1158" spans="1:6" x14ac:dyDescent="0.2">
      <c r="A1158" s="97">
        <v>43663.547430555554</v>
      </c>
      <c r="B1158">
        <v>1.596279</v>
      </c>
      <c r="E1158" s="97">
        <v>43663.45716435185</v>
      </c>
      <c r="F1158">
        <v>1.6120239999999999</v>
      </c>
    </row>
    <row r="1159" spans="1:6" x14ac:dyDescent="0.2">
      <c r="A1159" s="97">
        <v>43663.554375</v>
      </c>
      <c r="B1159">
        <v>1.5911649999999999</v>
      </c>
      <c r="E1159" s="97">
        <v>43663.464108796295</v>
      </c>
      <c r="F1159">
        <v>1.606473</v>
      </c>
    </row>
    <row r="1160" spans="1:6" x14ac:dyDescent="0.2">
      <c r="A1160" s="97">
        <v>43663.561319444445</v>
      </c>
      <c r="B1160">
        <v>1.5969789999999999</v>
      </c>
      <c r="E1160" s="97">
        <v>43663.470937500002</v>
      </c>
      <c r="F1160">
        <v>1.608257</v>
      </c>
    </row>
    <row r="1161" spans="1:6" x14ac:dyDescent="0.2">
      <c r="A1161" s="97">
        <v>43663.568148148152</v>
      </c>
      <c r="B1161">
        <v>1.592482</v>
      </c>
      <c r="E1161" s="97">
        <v>43663.477881944447</v>
      </c>
      <c r="F1161">
        <v>1.6056760000000001</v>
      </c>
    </row>
    <row r="1162" spans="1:6" x14ac:dyDescent="0.2">
      <c r="A1162" s="97">
        <v>43663.575092592589</v>
      </c>
      <c r="B1162">
        <v>1.5948070000000001</v>
      </c>
      <c r="E1162" s="97">
        <v>43663.484826388885</v>
      </c>
      <c r="F1162">
        <v>1.6051979999999999</v>
      </c>
    </row>
    <row r="1163" spans="1:6" x14ac:dyDescent="0.2">
      <c r="A1163" s="97">
        <v>43663.582037037035</v>
      </c>
      <c r="B1163">
        <v>1.5973710000000001</v>
      </c>
      <c r="E1163" s="97">
        <v>43663.491875</v>
      </c>
      <c r="F1163">
        <v>1.610047</v>
      </c>
    </row>
    <row r="1164" spans="1:6" x14ac:dyDescent="0.2">
      <c r="A1164" s="97">
        <v>43663.589328703703</v>
      </c>
      <c r="B1164">
        <v>1.5973710000000001</v>
      </c>
      <c r="E1164" s="97">
        <v>43663.498819444445</v>
      </c>
      <c r="F1164">
        <v>1.5993999999999999</v>
      </c>
    </row>
    <row r="1165" spans="1:6" x14ac:dyDescent="0.2">
      <c r="A1165" s="97">
        <v>43663.649236111109</v>
      </c>
      <c r="B1165">
        <v>1.7416389999999999</v>
      </c>
      <c r="E1165" s="97">
        <v>43663.50576388889</v>
      </c>
      <c r="F1165">
        <v>1.5962099999999999</v>
      </c>
    </row>
    <row r="1166" spans="1:6" x14ac:dyDescent="0.2">
      <c r="A1166" s="97">
        <v>43663.656412037039</v>
      </c>
      <c r="B1166">
        <v>1.7416389999999999</v>
      </c>
      <c r="E1166" s="97">
        <v>43663.512708333335</v>
      </c>
      <c r="F1166">
        <v>1.590754</v>
      </c>
    </row>
    <row r="1167" spans="1:6" x14ac:dyDescent="0.2">
      <c r="A1167" s="97">
        <v>43663.660358796296</v>
      </c>
      <c r="B1167">
        <v>1.8309070000000001</v>
      </c>
      <c r="E1167" s="97">
        <v>43663.519652777781</v>
      </c>
      <c r="F1167">
        <v>1.5905849999999999</v>
      </c>
    </row>
    <row r="1168" spans="1:6" x14ac:dyDescent="0.2">
      <c r="A1168" s="97">
        <v>43663.664178240739</v>
      </c>
      <c r="B1168">
        <v>1.6418509999999999</v>
      </c>
      <c r="E1168" s="97">
        <v>43663.526597222219</v>
      </c>
      <c r="F1168">
        <v>1.5921730000000001</v>
      </c>
    </row>
    <row r="1169" spans="1:6" x14ac:dyDescent="0.2">
      <c r="A1169" s="97">
        <v>43663.671122685184</v>
      </c>
      <c r="B1169">
        <v>1.6990099999999999</v>
      </c>
      <c r="E1169" s="97">
        <v>43663.533541666664</v>
      </c>
      <c r="F1169">
        <v>1.5982069999999999</v>
      </c>
    </row>
    <row r="1170" spans="1:6" x14ac:dyDescent="0.2">
      <c r="A1170" s="97">
        <v>43663.678067129629</v>
      </c>
      <c r="B1170">
        <v>1.6976370000000001</v>
      </c>
      <c r="E1170" s="97">
        <v>43663.540486111109</v>
      </c>
      <c r="F1170">
        <v>1.6293789999999999</v>
      </c>
    </row>
    <row r="1171" spans="1:6" x14ac:dyDescent="0.2">
      <c r="A1171" s="97">
        <v>43663.685011574074</v>
      </c>
      <c r="B1171">
        <v>1.6934070000000001</v>
      </c>
      <c r="E1171" s="97">
        <v>43663.547430555554</v>
      </c>
      <c r="F1171">
        <v>1.596279</v>
      </c>
    </row>
    <row r="1172" spans="1:6" x14ac:dyDescent="0.2">
      <c r="A1172" s="97">
        <v>43663.69195601852</v>
      </c>
      <c r="B1172">
        <v>1.698869</v>
      </c>
      <c r="E1172" s="97">
        <v>43663.554375</v>
      </c>
      <c r="F1172">
        <v>1.5911649999999999</v>
      </c>
    </row>
    <row r="1173" spans="1:6" x14ac:dyDescent="0.2">
      <c r="A1173" s="97">
        <v>43663.698900462965</v>
      </c>
      <c r="B1173">
        <v>1.708825</v>
      </c>
      <c r="E1173" s="97">
        <v>43663.561319444445</v>
      </c>
      <c r="F1173">
        <v>1.5969789999999999</v>
      </c>
    </row>
    <row r="1174" spans="1:6" x14ac:dyDescent="0.2">
      <c r="A1174" s="97">
        <v>43663.70584490741</v>
      </c>
      <c r="B1174">
        <v>1.708825</v>
      </c>
      <c r="E1174" s="97">
        <v>43663.568148148152</v>
      </c>
      <c r="F1174">
        <v>1.592482</v>
      </c>
    </row>
    <row r="1175" spans="1:6" x14ac:dyDescent="0.2">
      <c r="A1175" s="97">
        <v>43663.709548611114</v>
      </c>
      <c r="B1175">
        <v>1.648657</v>
      </c>
      <c r="E1175" s="97">
        <v>43663.575092592589</v>
      </c>
      <c r="F1175">
        <v>1.5948070000000001</v>
      </c>
    </row>
    <row r="1176" spans="1:6" x14ac:dyDescent="0.2">
      <c r="A1176" s="97">
        <v>43663.722210648149</v>
      </c>
      <c r="B1176">
        <v>1.7673829999999999</v>
      </c>
      <c r="E1176" s="97">
        <v>43663.582037037035</v>
      </c>
      <c r="F1176">
        <v>1.5973710000000001</v>
      </c>
    </row>
    <row r="1177" spans="1:6" x14ac:dyDescent="0.2">
      <c r="A1177" s="97">
        <v>43663.729155092595</v>
      </c>
      <c r="B1177">
        <v>1.7751870000000001</v>
      </c>
      <c r="E1177" s="97">
        <v>43663.589328703703</v>
      </c>
      <c r="F1177">
        <v>1.5973710000000001</v>
      </c>
    </row>
    <row r="1178" spans="1:6" x14ac:dyDescent="0.2">
      <c r="A1178" s="97">
        <v>43663.73609953704</v>
      </c>
      <c r="B1178">
        <v>1.795158</v>
      </c>
      <c r="E1178" s="97">
        <v>43663.593148148146</v>
      </c>
      <c r="F1178">
        <v>4.0000000000000002E-4</v>
      </c>
    </row>
    <row r="1179" spans="1:6" x14ac:dyDescent="0.2">
      <c r="A1179" s="97">
        <v>43663.743043981478</v>
      </c>
      <c r="B1179">
        <v>1.800163</v>
      </c>
      <c r="E1179" s="97">
        <v>43663.596967592595</v>
      </c>
      <c r="F1179">
        <v>4.0000000000000002E-4</v>
      </c>
    </row>
    <row r="1180" spans="1:6" x14ac:dyDescent="0.2">
      <c r="A1180" s="97">
        <v>43663.749988425923</v>
      </c>
      <c r="B1180">
        <v>1.7890250000000001</v>
      </c>
      <c r="E1180" s="97">
        <v>43663.600787037038</v>
      </c>
      <c r="F1180">
        <v>4.0000000000000002E-4</v>
      </c>
    </row>
    <row r="1181" spans="1:6" x14ac:dyDescent="0.2">
      <c r="A1181" s="97">
        <v>43663.756932870368</v>
      </c>
      <c r="B1181">
        <v>1.806697</v>
      </c>
      <c r="E1181" s="97">
        <v>43663.60460648148</v>
      </c>
      <c r="F1181">
        <v>4.0000000000000002E-4</v>
      </c>
    </row>
    <row r="1182" spans="1:6" x14ac:dyDescent="0.2">
      <c r="A1182" s="97">
        <v>43663.763877314814</v>
      </c>
      <c r="B1182">
        <v>1.813647</v>
      </c>
      <c r="E1182" s="97">
        <v>43663.608425925922</v>
      </c>
      <c r="F1182">
        <v>4.0000000000000002E-4</v>
      </c>
    </row>
    <row r="1183" spans="1:6" x14ac:dyDescent="0.2">
      <c r="A1183" s="97">
        <v>43663.770821759259</v>
      </c>
      <c r="B1183">
        <v>1.813436</v>
      </c>
      <c r="E1183" s="97">
        <v>43663.612314814818</v>
      </c>
      <c r="F1183">
        <v>4.0000000000000002E-4</v>
      </c>
    </row>
    <row r="1184" spans="1:6" x14ac:dyDescent="0.2">
      <c r="A1184" s="97">
        <v>43663.777766203704</v>
      </c>
      <c r="B1184">
        <v>1.8368800000000001</v>
      </c>
      <c r="E1184" s="97">
        <v>43663.61613425926</v>
      </c>
      <c r="F1184">
        <v>4.0000000000000002E-4</v>
      </c>
    </row>
    <row r="1185" spans="1:6" x14ac:dyDescent="0.2">
      <c r="A1185" s="97">
        <v>43663.784594907411</v>
      </c>
      <c r="B1185">
        <v>1.8376699999999999</v>
      </c>
      <c r="E1185" s="97">
        <v>43663.619953703703</v>
      </c>
      <c r="F1185">
        <v>4.0000000000000002E-4</v>
      </c>
    </row>
    <row r="1186" spans="1:6" x14ac:dyDescent="0.2">
      <c r="A1186" s="97">
        <v>43663.791643518518</v>
      </c>
      <c r="B1186">
        <v>1.838794</v>
      </c>
      <c r="E1186" s="97">
        <v>43663.623773148145</v>
      </c>
      <c r="F1186">
        <v>0.12731000000000001</v>
      </c>
    </row>
    <row r="1187" spans="1:6" x14ac:dyDescent="0.2">
      <c r="A1187" s="97">
        <v>43663.798587962963</v>
      </c>
      <c r="B1187">
        <v>1.86164</v>
      </c>
      <c r="E1187" s="97">
        <v>43663.627592592595</v>
      </c>
      <c r="F1187">
        <v>0.12731000000000001</v>
      </c>
    </row>
    <row r="1188" spans="1:6" x14ac:dyDescent="0.2">
      <c r="A1188" s="97">
        <v>43663.805532407408</v>
      </c>
      <c r="B1188">
        <v>1.869772</v>
      </c>
      <c r="E1188" s="97">
        <v>43663.631412037037</v>
      </c>
      <c r="F1188">
        <v>4.0000000000000002E-4</v>
      </c>
    </row>
    <row r="1189" spans="1:6" x14ac:dyDescent="0.2">
      <c r="A1189" s="97">
        <v>43663.812476851854</v>
      </c>
      <c r="B1189">
        <v>1.8786350000000001</v>
      </c>
      <c r="E1189" s="97">
        <v>43663.635347222225</v>
      </c>
      <c r="F1189">
        <v>0.98633400000000004</v>
      </c>
    </row>
    <row r="1190" spans="1:6" x14ac:dyDescent="0.2">
      <c r="A1190" s="97">
        <v>43663.819421296299</v>
      </c>
      <c r="B1190">
        <v>1.876549</v>
      </c>
      <c r="E1190" s="97">
        <v>43663.642291666663</v>
      </c>
      <c r="F1190">
        <v>1.308576</v>
      </c>
    </row>
    <row r="1191" spans="1:6" x14ac:dyDescent="0.2">
      <c r="A1191" s="97">
        <v>43663.826365740744</v>
      </c>
      <c r="B1191">
        <v>1.8878619999999999</v>
      </c>
      <c r="E1191" s="97">
        <v>43663.649236111109</v>
      </c>
      <c r="F1191">
        <v>1.7416389999999999</v>
      </c>
    </row>
    <row r="1192" spans="1:6" x14ac:dyDescent="0.2">
      <c r="A1192" s="97">
        <v>43663.833310185182</v>
      </c>
      <c r="B1192">
        <v>1.8971910000000001</v>
      </c>
      <c r="E1192" s="97">
        <v>43663.656412037039</v>
      </c>
      <c r="F1192">
        <v>1.7416389999999999</v>
      </c>
    </row>
    <row r="1193" spans="1:6" x14ac:dyDescent="0.2">
      <c r="A1193" s="97">
        <v>43663.840254629627</v>
      </c>
      <c r="B1193">
        <v>1.904663</v>
      </c>
      <c r="E1193" s="97">
        <v>43663.660358796296</v>
      </c>
      <c r="F1193">
        <v>1.8309070000000001</v>
      </c>
    </row>
    <row r="1194" spans="1:6" x14ac:dyDescent="0.2">
      <c r="A1194" s="97">
        <v>43663.847199074073</v>
      </c>
      <c r="B1194">
        <v>1.9070510000000001</v>
      </c>
      <c r="E1194" s="97">
        <v>43663.664178240739</v>
      </c>
      <c r="F1194">
        <v>1.6418509999999999</v>
      </c>
    </row>
    <row r="1195" spans="1:6" x14ac:dyDescent="0.2">
      <c r="A1195" s="97">
        <v>43663.854143518518</v>
      </c>
      <c r="B1195">
        <v>1.9179820000000001</v>
      </c>
      <c r="E1195" s="97">
        <v>43663.671122685184</v>
      </c>
      <c r="F1195">
        <v>1.6990099999999999</v>
      </c>
    </row>
    <row r="1196" spans="1:6" x14ac:dyDescent="0.2">
      <c r="A1196" s="97">
        <v>43663.861087962963</v>
      </c>
      <c r="B1196">
        <v>1.9170700000000001</v>
      </c>
      <c r="E1196" s="97">
        <v>43663.678067129629</v>
      </c>
      <c r="F1196">
        <v>1.6976370000000001</v>
      </c>
    </row>
    <row r="1197" spans="1:6" x14ac:dyDescent="0.2">
      <c r="A1197" s="97">
        <v>43663.868032407408</v>
      </c>
      <c r="B1197">
        <v>1.925762</v>
      </c>
      <c r="E1197" s="97">
        <v>43663.685011574074</v>
      </c>
      <c r="F1197">
        <v>1.6934070000000001</v>
      </c>
    </row>
    <row r="1198" spans="1:6" x14ac:dyDescent="0.2">
      <c r="A1198" s="97">
        <v>43663.874976851854</v>
      </c>
      <c r="B1198">
        <v>1.9231400000000001</v>
      </c>
      <c r="E1198" s="97">
        <v>43663.69195601852</v>
      </c>
      <c r="F1198">
        <v>1.698869</v>
      </c>
    </row>
    <row r="1199" spans="1:6" x14ac:dyDescent="0.2">
      <c r="A1199" s="97">
        <v>43663.881805555553</v>
      </c>
      <c r="B1199">
        <v>1.9226669999999999</v>
      </c>
      <c r="E1199" s="97">
        <v>43663.698900462965</v>
      </c>
      <c r="F1199">
        <v>1.708825</v>
      </c>
    </row>
    <row r="1200" spans="1:6" x14ac:dyDescent="0.2">
      <c r="A1200" s="97">
        <v>43663.888749999998</v>
      </c>
      <c r="B1200">
        <v>1.9272260000000001</v>
      </c>
      <c r="E1200" s="97">
        <v>43663.70584490741</v>
      </c>
      <c r="F1200">
        <v>1.708825</v>
      </c>
    </row>
    <row r="1201" spans="1:6" x14ac:dyDescent="0.2">
      <c r="A1201" s="97">
        <v>43663.895694444444</v>
      </c>
      <c r="B1201">
        <v>1.9480980000000001</v>
      </c>
      <c r="E1201" s="97">
        <v>43663.709548611114</v>
      </c>
      <c r="F1201">
        <v>1.648657</v>
      </c>
    </row>
    <row r="1202" spans="1:6" x14ac:dyDescent="0.2">
      <c r="A1202" s="97">
        <v>43663.902638888889</v>
      </c>
      <c r="B1202">
        <v>1.9399470000000001</v>
      </c>
      <c r="E1202" s="97">
        <v>43663.722210648149</v>
      </c>
      <c r="F1202">
        <v>1.7673829999999999</v>
      </c>
    </row>
    <row r="1203" spans="1:6" x14ac:dyDescent="0.2">
      <c r="A1203" s="97">
        <v>43663.909583333334</v>
      </c>
      <c r="B1203">
        <v>1.9443410000000001</v>
      </c>
      <c r="E1203" s="97">
        <v>43663.729155092595</v>
      </c>
      <c r="F1203">
        <v>1.7751870000000001</v>
      </c>
    </row>
    <row r="1204" spans="1:6" x14ac:dyDescent="0.2">
      <c r="A1204" s="97">
        <v>43663.916527777779</v>
      </c>
      <c r="B1204">
        <v>1.9351739999999999</v>
      </c>
      <c r="E1204" s="97">
        <v>43663.73609953704</v>
      </c>
      <c r="F1204">
        <v>1.795158</v>
      </c>
    </row>
    <row r="1205" spans="1:6" x14ac:dyDescent="0.2">
      <c r="A1205" s="97">
        <v>43663.923472222225</v>
      </c>
      <c r="B1205">
        <v>1.9437800000000001</v>
      </c>
      <c r="E1205" s="97">
        <v>43663.743043981478</v>
      </c>
      <c r="F1205">
        <v>1.800163</v>
      </c>
    </row>
    <row r="1206" spans="1:6" x14ac:dyDescent="0.2">
      <c r="A1206" s="97">
        <v>43663.930520833332</v>
      </c>
      <c r="B1206">
        <v>1.9419960000000001</v>
      </c>
      <c r="E1206" s="97">
        <v>43663.749988425923</v>
      </c>
      <c r="F1206">
        <v>1.7890250000000001</v>
      </c>
    </row>
    <row r="1207" spans="1:6" x14ac:dyDescent="0.2">
      <c r="A1207" s="97">
        <v>43663.937465277777</v>
      </c>
      <c r="B1207">
        <v>1.94777</v>
      </c>
      <c r="E1207" s="97">
        <v>43663.756932870368</v>
      </c>
      <c r="F1207">
        <v>1.806697</v>
      </c>
    </row>
    <row r="1208" spans="1:6" x14ac:dyDescent="0.2">
      <c r="A1208" s="97">
        <v>43663.944409722222</v>
      </c>
      <c r="B1208">
        <v>1.953551</v>
      </c>
      <c r="E1208" s="97">
        <v>43663.763877314814</v>
      </c>
      <c r="F1208">
        <v>1.813647</v>
      </c>
    </row>
    <row r="1209" spans="1:6" x14ac:dyDescent="0.2">
      <c r="A1209" s="97">
        <v>43663.951354166667</v>
      </c>
      <c r="B1209">
        <v>1.9429920000000001</v>
      </c>
      <c r="E1209" s="97">
        <v>43663.770821759259</v>
      </c>
      <c r="F1209">
        <v>1.813436</v>
      </c>
    </row>
    <row r="1210" spans="1:6" x14ac:dyDescent="0.2">
      <c r="A1210" s="97">
        <v>43663.958298611113</v>
      </c>
      <c r="B1210">
        <v>1.95244</v>
      </c>
      <c r="E1210" s="97">
        <v>43663.777766203704</v>
      </c>
      <c r="F1210">
        <v>1.8368800000000001</v>
      </c>
    </row>
    <row r="1211" spans="1:6" x14ac:dyDescent="0.2">
      <c r="A1211" s="97">
        <v>43663.965243055558</v>
      </c>
      <c r="B1211">
        <v>1.955209</v>
      </c>
      <c r="E1211" s="97">
        <v>43663.784594907411</v>
      </c>
      <c r="F1211">
        <v>1.8376699999999999</v>
      </c>
    </row>
    <row r="1212" spans="1:6" x14ac:dyDescent="0.2">
      <c r="A1212" s="97">
        <v>43663.972071759257</v>
      </c>
      <c r="B1212">
        <v>1.952364</v>
      </c>
      <c r="E1212" s="97">
        <v>43663.791643518518</v>
      </c>
      <c r="F1212">
        <v>1.838794</v>
      </c>
    </row>
    <row r="1213" spans="1:6" x14ac:dyDescent="0.2">
      <c r="A1213" s="97">
        <v>43663.979016203702</v>
      </c>
      <c r="B1213">
        <v>1.953125</v>
      </c>
      <c r="E1213" s="97">
        <v>43663.798587962963</v>
      </c>
      <c r="F1213">
        <v>1.86164</v>
      </c>
    </row>
    <row r="1214" spans="1:6" x14ac:dyDescent="0.2">
      <c r="A1214" s="97">
        <v>43663.985960648148</v>
      </c>
      <c r="B1214">
        <v>1.9436720000000001</v>
      </c>
      <c r="E1214" s="97">
        <v>43663.805532407408</v>
      </c>
      <c r="F1214">
        <v>1.869772</v>
      </c>
    </row>
    <row r="1215" spans="1:6" x14ac:dyDescent="0.2">
      <c r="A1215" s="97">
        <v>43663.992905092593</v>
      </c>
      <c r="B1215">
        <v>1.952628</v>
      </c>
      <c r="E1215" s="97">
        <v>43663.812476851854</v>
      </c>
      <c r="F1215">
        <v>1.8786350000000001</v>
      </c>
    </row>
    <row r="1216" spans="1:6" x14ac:dyDescent="0.2">
      <c r="A1216" s="97">
        <v>43663.9999537037</v>
      </c>
      <c r="B1216">
        <v>1.9507840000000001</v>
      </c>
      <c r="E1216" s="97">
        <v>43663.819421296299</v>
      </c>
      <c r="F1216">
        <v>1.876549</v>
      </c>
    </row>
    <row r="1217" spans="1:6" x14ac:dyDescent="0.2">
      <c r="A1217" s="97">
        <v>43664.006898148145</v>
      </c>
      <c r="B1217">
        <v>1.9535340000000001</v>
      </c>
      <c r="E1217" s="97">
        <v>43663.826365740744</v>
      </c>
      <c r="F1217">
        <v>1.8878619999999999</v>
      </c>
    </row>
    <row r="1218" spans="1:6" x14ac:dyDescent="0.2">
      <c r="A1218" s="97">
        <v>43664.013842592591</v>
      </c>
      <c r="B1218">
        <v>1.96288</v>
      </c>
      <c r="E1218" s="97">
        <v>43663.833310185182</v>
      </c>
      <c r="F1218">
        <v>1.8971910000000001</v>
      </c>
    </row>
    <row r="1219" spans="1:6" x14ac:dyDescent="0.2">
      <c r="A1219" s="97">
        <v>43664.020787037036</v>
      </c>
      <c r="B1219">
        <v>1.956323</v>
      </c>
      <c r="E1219" s="97">
        <v>43663.840254629627</v>
      </c>
      <c r="F1219">
        <v>1.904663</v>
      </c>
    </row>
    <row r="1220" spans="1:6" x14ac:dyDescent="0.2">
      <c r="A1220" s="97">
        <v>43664.027731481481</v>
      </c>
      <c r="B1220">
        <v>1.956469</v>
      </c>
      <c r="E1220" s="97">
        <v>43663.847199074073</v>
      </c>
      <c r="F1220">
        <v>1.9070510000000001</v>
      </c>
    </row>
    <row r="1221" spans="1:6" x14ac:dyDescent="0.2">
      <c r="A1221" s="97">
        <v>43664.034675925926</v>
      </c>
      <c r="B1221">
        <v>1.966512</v>
      </c>
      <c r="E1221" s="97">
        <v>43663.854143518518</v>
      </c>
      <c r="F1221">
        <v>1.9179820000000001</v>
      </c>
    </row>
    <row r="1222" spans="1:6" x14ac:dyDescent="0.2">
      <c r="A1222" s="97">
        <v>43664.041620370372</v>
      </c>
      <c r="B1222">
        <v>1.9532659999999999</v>
      </c>
      <c r="E1222" s="97">
        <v>43663.861087962963</v>
      </c>
      <c r="F1222">
        <v>1.9170700000000001</v>
      </c>
    </row>
    <row r="1223" spans="1:6" x14ac:dyDescent="0.2">
      <c r="A1223" s="97">
        <v>43664.048564814817</v>
      </c>
      <c r="B1223">
        <v>1.956321</v>
      </c>
      <c r="E1223" s="97">
        <v>43663.868032407408</v>
      </c>
      <c r="F1223">
        <v>1.925762</v>
      </c>
    </row>
    <row r="1224" spans="1:6" x14ac:dyDescent="0.2">
      <c r="A1224" s="97">
        <v>43664.055509259262</v>
      </c>
      <c r="B1224">
        <v>1.955578</v>
      </c>
      <c r="E1224" s="97">
        <v>43663.874976851854</v>
      </c>
      <c r="F1224">
        <v>1.9231400000000001</v>
      </c>
    </row>
    <row r="1225" spans="1:6" x14ac:dyDescent="0.2">
      <c r="A1225" s="97">
        <v>43664.0624537037</v>
      </c>
      <c r="B1225">
        <v>1.940223</v>
      </c>
      <c r="E1225" s="97">
        <v>43663.881805555553</v>
      </c>
      <c r="F1225">
        <v>1.9226669999999999</v>
      </c>
    </row>
    <row r="1226" spans="1:6" x14ac:dyDescent="0.2">
      <c r="A1226" s="97">
        <v>43664.069386574076</v>
      </c>
      <c r="B1226">
        <v>1.9333050000000001</v>
      </c>
      <c r="E1226" s="97">
        <v>43663.888749999998</v>
      </c>
      <c r="F1226">
        <v>1.9272260000000001</v>
      </c>
    </row>
    <row r="1227" spans="1:6" x14ac:dyDescent="0.2">
      <c r="A1227" s="97">
        <v>43664.076331018521</v>
      </c>
      <c r="B1227">
        <v>1.944699</v>
      </c>
      <c r="E1227" s="97">
        <v>43663.895694444444</v>
      </c>
      <c r="F1227">
        <v>1.9480980000000001</v>
      </c>
    </row>
    <row r="1228" spans="1:6" x14ac:dyDescent="0.2">
      <c r="A1228" s="97">
        <v>43664.083275462966</v>
      </c>
      <c r="B1228">
        <v>1.9461740000000001</v>
      </c>
      <c r="E1228" s="97">
        <v>43663.902638888889</v>
      </c>
      <c r="F1228">
        <v>1.9399470000000001</v>
      </c>
    </row>
    <row r="1229" spans="1:6" x14ac:dyDescent="0.2">
      <c r="A1229" s="97">
        <v>43664.090219907404</v>
      </c>
      <c r="B1229">
        <v>1.943071</v>
      </c>
      <c r="E1229" s="97">
        <v>43663.909583333334</v>
      </c>
      <c r="F1229">
        <v>1.9443410000000001</v>
      </c>
    </row>
    <row r="1230" spans="1:6" x14ac:dyDescent="0.2">
      <c r="A1230" s="97">
        <v>43664.09716435185</v>
      </c>
      <c r="B1230">
        <v>1.9491719999999999</v>
      </c>
      <c r="E1230" s="97">
        <v>43663.916527777779</v>
      </c>
      <c r="F1230">
        <v>1.9351739999999999</v>
      </c>
    </row>
    <row r="1231" spans="1:6" x14ac:dyDescent="0.2">
      <c r="A1231" s="97">
        <v>43664.104108796295</v>
      </c>
      <c r="B1231">
        <v>1.9374899999999999</v>
      </c>
      <c r="E1231" s="97">
        <v>43663.923472222225</v>
      </c>
      <c r="F1231">
        <v>1.9437800000000001</v>
      </c>
    </row>
    <row r="1232" spans="1:6" x14ac:dyDescent="0.2">
      <c r="A1232" s="97">
        <v>43664.11105324074</v>
      </c>
      <c r="B1232">
        <v>1.9322919999999999</v>
      </c>
      <c r="E1232" s="97">
        <v>43663.930520833332</v>
      </c>
      <c r="F1232">
        <v>1.9419960000000001</v>
      </c>
    </row>
    <row r="1233" spans="1:6" x14ac:dyDescent="0.2">
      <c r="A1233" s="97">
        <v>43664.117997685185</v>
      </c>
      <c r="B1233">
        <v>1.917945</v>
      </c>
      <c r="E1233" s="97">
        <v>43663.937465277777</v>
      </c>
      <c r="F1233">
        <v>1.94777</v>
      </c>
    </row>
    <row r="1234" spans="1:6" x14ac:dyDescent="0.2">
      <c r="A1234" s="97">
        <v>43664.124942129631</v>
      </c>
      <c r="B1234">
        <v>1.9216009999999999</v>
      </c>
      <c r="E1234" s="97">
        <v>43663.944409722222</v>
      </c>
      <c r="F1234">
        <v>1.953551</v>
      </c>
    </row>
    <row r="1235" spans="1:6" x14ac:dyDescent="0.2">
      <c r="A1235" s="97">
        <v>43664.131886574076</v>
      </c>
      <c r="B1235">
        <v>1.9093119999999999</v>
      </c>
      <c r="E1235" s="97">
        <v>43663.951354166667</v>
      </c>
      <c r="F1235">
        <v>1.9429920000000001</v>
      </c>
    </row>
    <row r="1236" spans="1:6" x14ac:dyDescent="0.2">
      <c r="A1236" s="97">
        <v>43664.138831018521</v>
      </c>
      <c r="B1236">
        <v>1.9031929999999999</v>
      </c>
      <c r="E1236" s="97">
        <v>43663.958298611113</v>
      </c>
      <c r="F1236">
        <v>1.95244</v>
      </c>
    </row>
    <row r="1237" spans="1:6" x14ac:dyDescent="0.2">
      <c r="A1237" s="97">
        <v>43664.145775462966</v>
      </c>
      <c r="B1237">
        <v>1.90876</v>
      </c>
      <c r="E1237" s="97">
        <v>43663.965243055558</v>
      </c>
      <c r="F1237">
        <v>1.955209</v>
      </c>
    </row>
    <row r="1238" spans="1:6" x14ac:dyDescent="0.2">
      <c r="A1238" s="97">
        <v>43664.152719907404</v>
      </c>
      <c r="B1238">
        <v>1.8991009999999999</v>
      </c>
      <c r="E1238" s="97">
        <v>43663.972071759257</v>
      </c>
      <c r="F1238">
        <v>1.952364</v>
      </c>
    </row>
    <row r="1239" spans="1:6" x14ac:dyDescent="0.2">
      <c r="A1239" s="97">
        <v>43664.15966435185</v>
      </c>
      <c r="B1239">
        <v>1.959686</v>
      </c>
      <c r="E1239" s="97">
        <v>43663.979016203702</v>
      </c>
      <c r="F1239">
        <v>1.953125</v>
      </c>
    </row>
    <row r="1240" spans="1:6" x14ac:dyDescent="0.2">
      <c r="A1240" s="97">
        <v>43664.166608796295</v>
      </c>
      <c r="B1240">
        <v>1.903764</v>
      </c>
      <c r="E1240" s="97">
        <v>43663.985960648148</v>
      </c>
      <c r="F1240">
        <v>1.9436720000000001</v>
      </c>
    </row>
    <row r="1241" spans="1:6" x14ac:dyDescent="0.2">
      <c r="A1241" s="97">
        <v>43664.173437500001</v>
      </c>
      <c r="B1241">
        <v>1.8966320000000001</v>
      </c>
      <c r="E1241" s="97">
        <v>43663.992905092593</v>
      </c>
      <c r="F1241">
        <v>1.952628</v>
      </c>
    </row>
    <row r="1242" spans="1:6" x14ac:dyDescent="0.2">
      <c r="A1242" s="97">
        <v>43664.180381944447</v>
      </c>
      <c r="B1242">
        <v>1.8837619999999999</v>
      </c>
      <c r="E1242" s="97">
        <v>43663.9999537037</v>
      </c>
      <c r="F1242">
        <v>1.9507840000000001</v>
      </c>
    </row>
    <row r="1243" spans="1:6" x14ac:dyDescent="0.2">
      <c r="A1243" s="97">
        <v>43664.187326388892</v>
      </c>
      <c r="B1243">
        <v>1.8782430000000001</v>
      </c>
      <c r="E1243" s="97">
        <v>43664.006898148145</v>
      </c>
      <c r="F1243">
        <v>1.9535340000000001</v>
      </c>
    </row>
    <row r="1244" spans="1:6" x14ac:dyDescent="0.2">
      <c r="A1244" s="97">
        <v>43664.19427083333</v>
      </c>
      <c r="B1244">
        <v>1.8734660000000001</v>
      </c>
      <c r="E1244" s="97">
        <v>43664.013842592591</v>
      </c>
      <c r="F1244">
        <v>1.96288</v>
      </c>
    </row>
    <row r="1245" spans="1:6" x14ac:dyDescent="0.2">
      <c r="A1245" s="97">
        <v>43664.201215277775</v>
      </c>
      <c r="B1245">
        <v>1.87897</v>
      </c>
      <c r="E1245" s="97">
        <v>43664.020787037036</v>
      </c>
      <c r="F1245">
        <v>1.956323</v>
      </c>
    </row>
    <row r="1246" spans="1:6" x14ac:dyDescent="0.2">
      <c r="A1246" s="97">
        <v>43664.20826388889</v>
      </c>
      <c r="B1246">
        <v>1.872771</v>
      </c>
      <c r="E1246" s="97">
        <v>43664.027731481481</v>
      </c>
      <c r="F1246">
        <v>1.956469</v>
      </c>
    </row>
    <row r="1247" spans="1:6" x14ac:dyDescent="0.2">
      <c r="A1247" s="97">
        <v>43664.215208333335</v>
      </c>
      <c r="B1247">
        <v>1.8688039999999999</v>
      </c>
      <c r="E1247" s="97">
        <v>43664.034675925926</v>
      </c>
      <c r="F1247">
        <v>1.966512</v>
      </c>
    </row>
    <row r="1248" spans="1:6" x14ac:dyDescent="0.2">
      <c r="A1248" s="97">
        <v>43664.22215277778</v>
      </c>
      <c r="B1248">
        <v>1.8525750000000001</v>
      </c>
      <c r="E1248" s="97">
        <v>43664.041620370372</v>
      </c>
      <c r="F1248">
        <v>1.9532659999999999</v>
      </c>
    </row>
    <row r="1249" spans="1:6" x14ac:dyDescent="0.2">
      <c r="A1249" s="97">
        <v>43664.229097222225</v>
      </c>
      <c r="B1249">
        <v>1.844017</v>
      </c>
      <c r="E1249" s="97">
        <v>43664.048564814817</v>
      </c>
      <c r="F1249">
        <v>1.956321</v>
      </c>
    </row>
    <row r="1250" spans="1:6" x14ac:dyDescent="0.2">
      <c r="A1250" s="97">
        <v>43664.236041666663</v>
      </c>
      <c r="B1250">
        <v>1.851966</v>
      </c>
      <c r="E1250" s="97">
        <v>43664.055509259262</v>
      </c>
      <c r="F1250">
        <v>1.955578</v>
      </c>
    </row>
    <row r="1251" spans="1:6" x14ac:dyDescent="0.2">
      <c r="A1251" s="97">
        <v>43664.242986111109</v>
      </c>
      <c r="B1251">
        <v>1.8497250000000001</v>
      </c>
      <c r="E1251" s="97">
        <v>43664.0624537037</v>
      </c>
      <c r="F1251">
        <v>1.940223</v>
      </c>
    </row>
    <row r="1252" spans="1:6" x14ac:dyDescent="0.2">
      <c r="A1252" s="97">
        <v>43664.249930555554</v>
      </c>
      <c r="B1252">
        <v>1.840368</v>
      </c>
      <c r="E1252" s="97">
        <v>43664.069386574076</v>
      </c>
      <c r="F1252">
        <v>1.9333050000000001</v>
      </c>
    </row>
    <row r="1253" spans="1:6" x14ac:dyDescent="0.2">
      <c r="A1253" s="97">
        <v>43664.256874999999</v>
      </c>
      <c r="B1253">
        <v>1.844759</v>
      </c>
      <c r="E1253" s="97">
        <v>43664.076331018521</v>
      </c>
      <c r="F1253">
        <v>1.944699</v>
      </c>
    </row>
    <row r="1254" spans="1:6" x14ac:dyDescent="0.2">
      <c r="A1254" s="97">
        <v>43664.263819444444</v>
      </c>
      <c r="B1254">
        <v>1.8258080000000001</v>
      </c>
      <c r="E1254" s="97">
        <v>43664.083275462966</v>
      </c>
      <c r="F1254">
        <v>1.9461740000000001</v>
      </c>
    </row>
    <row r="1255" spans="1:6" x14ac:dyDescent="0.2">
      <c r="A1255" s="97">
        <v>43664.270648148151</v>
      </c>
      <c r="B1255">
        <v>1.8237840000000001</v>
      </c>
      <c r="E1255" s="97">
        <v>43664.090219907404</v>
      </c>
      <c r="F1255">
        <v>1.943071</v>
      </c>
    </row>
    <row r="1256" spans="1:6" x14ac:dyDescent="0.2">
      <c r="A1256" s="97">
        <v>43664.277696759258</v>
      </c>
      <c r="B1256">
        <v>1.810449</v>
      </c>
      <c r="E1256" s="97">
        <v>43664.09716435185</v>
      </c>
      <c r="F1256">
        <v>1.9491719999999999</v>
      </c>
    </row>
    <row r="1257" spans="1:6" x14ac:dyDescent="0.2">
      <c r="A1257" s="97">
        <v>43664.284641203703</v>
      </c>
      <c r="B1257">
        <v>1.8064089999999999</v>
      </c>
      <c r="E1257" s="97">
        <v>43664.104108796295</v>
      </c>
      <c r="F1257">
        <v>1.9374899999999999</v>
      </c>
    </row>
    <row r="1258" spans="1:6" x14ac:dyDescent="0.2">
      <c r="A1258" s="97">
        <v>43664.291585648149</v>
      </c>
      <c r="B1258">
        <v>1.8124389999999999</v>
      </c>
      <c r="E1258" s="97">
        <v>43664.11105324074</v>
      </c>
      <c r="F1258">
        <v>1.9322919999999999</v>
      </c>
    </row>
    <row r="1259" spans="1:6" x14ac:dyDescent="0.2">
      <c r="A1259" s="97">
        <v>43664.298530092594</v>
      </c>
      <c r="B1259">
        <v>1.7873889999999999</v>
      </c>
      <c r="E1259" s="97">
        <v>43664.117997685185</v>
      </c>
      <c r="F1259">
        <v>1.917945</v>
      </c>
    </row>
    <row r="1260" spans="1:6" x14ac:dyDescent="0.2">
      <c r="A1260" s="97">
        <v>43664.305474537039</v>
      </c>
      <c r="B1260">
        <v>1.7927630000000001</v>
      </c>
      <c r="E1260" s="97">
        <v>43664.124942129631</v>
      </c>
      <c r="F1260">
        <v>1.9216009999999999</v>
      </c>
    </row>
    <row r="1261" spans="1:6" x14ac:dyDescent="0.2">
      <c r="A1261" s="97">
        <v>43664.312418981484</v>
      </c>
      <c r="B1261">
        <v>1.8025249999999999</v>
      </c>
      <c r="E1261" s="97">
        <v>43664.131886574076</v>
      </c>
      <c r="F1261">
        <v>1.9093119999999999</v>
      </c>
    </row>
    <row r="1262" spans="1:6" x14ac:dyDescent="0.2">
      <c r="A1262" s="97">
        <v>43664.319363425922</v>
      </c>
      <c r="B1262">
        <v>1.7900849999999999</v>
      </c>
      <c r="E1262" s="97">
        <v>43664.138831018521</v>
      </c>
      <c r="F1262">
        <v>1.9031929999999999</v>
      </c>
    </row>
    <row r="1263" spans="1:6" x14ac:dyDescent="0.2">
      <c r="A1263" s="97">
        <v>43664.326307870368</v>
      </c>
      <c r="B1263">
        <v>1.794033</v>
      </c>
      <c r="E1263" s="97">
        <v>43664.145775462966</v>
      </c>
      <c r="F1263">
        <v>1.90876</v>
      </c>
    </row>
    <row r="1264" spans="1:6" x14ac:dyDescent="0.2">
      <c r="A1264" s="97">
        <v>43664.333252314813</v>
      </c>
      <c r="B1264">
        <v>1.771307</v>
      </c>
      <c r="E1264" s="97">
        <v>43664.152719907404</v>
      </c>
      <c r="F1264">
        <v>1.8991009999999999</v>
      </c>
    </row>
    <row r="1265" spans="1:6" x14ac:dyDescent="0.2">
      <c r="A1265" s="97">
        <v>43664.340196759258</v>
      </c>
      <c r="B1265">
        <v>1.773604</v>
      </c>
      <c r="E1265" s="97">
        <v>43664.15966435185</v>
      </c>
      <c r="F1265">
        <v>1.959686</v>
      </c>
    </row>
    <row r="1266" spans="1:6" x14ac:dyDescent="0.2">
      <c r="A1266" s="97">
        <v>43664.347141203703</v>
      </c>
      <c r="B1266">
        <v>1.7645379999999999</v>
      </c>
      <c r="E1266" s="97">
        <v>43664.166608796295</v>
      </c>
      <c r="F1266">
        <v>1.903764</v>
      </c>
    </row>
    <row r="1267" spans="1:6" x14ac:dyDescent="0.2">
      <c r="A1267" s="97">
        <v>43664.354085648149</v>
      </c>
      <c r="B1267">
        <v>1.76369</v>
      </c>
      <c r="E1267" s="97">
        <v>43664.173437500001</v>
      </c>
      <c r="F1267">
        <v>1.8966320000000001</v>
      </c>
    </row>
    <row r="1268" spans="1:6" x14ac:dyDescent="0.2">
      <c r="A1268" s="97">
        <v>43664.361030092594</v>
      </c>
      <c r="B1268">
        <v>1.7391369999999999</v>
      </c>
      <c r="E1268" s="97">
        <v>43664.180381944447</v>
      </c>
      <c r="F1268">
        <v>1.8837619999999999</v>
      </c>
    </row>
    <row r="1269" spans="1:6" x14ac:dyDescent="0.2">
      <c r="A1269" s="97">
        <v>43664.367858796293</v>
      </c>
      <c r="B1269">
        <v>1.762535</v>
      </c>
      <c r="E1269" s="97">
        <v>43664.187326388892</v>
      </c>
      <c r="F1269">
        <v>1.8782430000000001</v>
      </c>
    </row>
    <row r="1270" spans="1:6" x14ac:dyDescent="0.2">
      <c r="A1270" s="97">
        <v>43664.374803240738</v>
      </c>
      <c r="B1270">
        <v>1.7771650000000001</v>
      </c>
      <c r="E1270" s="97">
        <v>43664.19427083333</v>
      </c>
      <c r="F1270">
        <v>1.8734660000000001</v>
      </c>
    </row>
    <row r="1271" spans="1:6" x14ac:dyDescent="0.2">
      <c r="A1271" s="97">
        <v>43664.381747685184</v>
      </c>
      <c r="B1271">
        <v>1.750872</v>
      </c>
      <c r="E1271" s="97">
        <v>43664.201215277775</v>
      </c>
      <c r="F1271">
        <v>1.87897</v>
      </c>
    </row>
    <row r="1272" spans="1:6" x14ac:dyDescent="0.2">
      <c r="A1272" s="97">
        <v>43664.388692129629</v>
      </c>
      <c r="B1272">
        <v>1.7494890000000001</v>
      </c>
      <c r="E1272" s="97">
        <v>43664.20826388889</v>
      </c>
      <c r="F1272">
        <v>1.872771</v>
      </c>
    </row>
    <row r="1273" spans="1:6" x14ac:dyDescent="0.2">
      <c r="A1273" s="97">
        <v>43664.395636574074</v>
      </c>
      <c r="B1273">
        <v>1.7561279999999999</v>
      </c>
      <c r="E1273" s="97">
        <v>43664.215208333335</v>
      </c>
      <c r="F1273">
        <v>1.8688039999999999</v>
      </c>
    </row>
    <row r="1274" spans="1:6" x14ac:dyDescent="0.2">
      <c r="A1274" s="97">
        <v>43664.402581018519</v>
      </c>
      <c r="B1274">
        <v>1.7426790000000001</v>
      </c>
      <c r="E1274" s="97">
        <v>43664.22215277778</v>
      </c>
      <c r="F1274">
        <v>1.8525750000000001</v>
      </c>
    </row>
    <row r="1275" spans="1:6" x14ac:dyDescent="0.2">
      <c r="A1275" s="97">
        <v>43664.409525462965</v>
      </c>
      <c r="B1275">
        <v>1.7467550000000001</v>
      </c>
      <c r="E1275" s="97">
        <v>43664.229097222225</v>
      </c>
      <c r="F1275">
        <v>1.844017</v>
      </c>
    </row>
    <row r="1276" spans="1:6" x14ac:dyDescent="0.2">
      <c r="A1276" s="97">
        <v>43664.416574074072</v>
      </c>
      <c r="B1276">
        <v>1.7398899999999999</v>
      </c>
      <c r="E1276" s="97">
        <v>43664.236041666663</v>
      </c>
      <c r="F1276">
        <v>1.851966</v>
      </c>
    </row>
    <row r="1277" spans="1:6" x14ac:dyDescent="0.2">
      <c r="A1277" s="97">
        <v>43664.42355324074</v>
      </c>
      <c r="B1277">
        <v>1.7332289999999999</v>
      </c>
      <c r="E1277" s="97">
        <v>43664.242986111109</v>
      </c>
      <c r="F1277">
        <v>1.8497250000000001</v>
      </c>
    </row>
    <row r="1278" spans="1:6" x14ac:dyDescent="0.2">
      <c r="A1278" s="97">
        <v>43664.430497685185</v>
      </c>
      <c r="B1278">
        <v>1.728367</v>
      </c>
      <c r="E1278" s="97">
        <v>43664.249930555554</v>
      </c>
      <c r="F1278">
        <v>1.840368</v>
      </c>
    </row>
    <row r="1279" spans="1:6" x14ac:dyDescent="0.2">
      <c r="A1279" s="97">
        <v>43664.437442129631</v>
      </c>
      <c r="B1279">
        <v>1.7411890000000001</v>
      </c>
      <c r="E1279" s="97">
        <v>43664.256874999999</v>
      </c>
      <c r="F1279">
        <v>1.844759</v>
      </c>
    </row>
    <row r="1280" spans="1:6" x14ac:dyDescent="0.2">
      <c r="A1280" s="97">
        <v>43664.444386574076</v>
      </c>
      <c r="B1280">
        <v>1.7366740000000001</v>
      </c>
      <c r="E1280" s="97">
        <v>43664.263819444444</v>
      </c>
      <c r="F1280">
        <v>1.8258080000000001</v>
      </c>
    </row>
    <row r="1281" spans="1:6" x14ac:dyDescent="0.2">
      <c r="A1281" s="97">
        <v>43664.451331018521</v>
      </c>
      <c r="B1281">
        <v>1.7409269999999999</v>
      </c>
      <c r="E1281" s="97">
        <v>43664.270648148151</v>
      </c>
      <c r="F1281">
        <v>1.8237840000000001</v>
      </c>
    </row>
    <row r="1282" spans="1:6" x14ac:dyDescent="0.2">
      <c r="A1282" s="97">
        <v>43664.458275462966</v>
      </c>
      <c r="B1282">
        <v>1.7308060000000001</v>
      </c>
      <c r="E1282" s="97">
        <v>43664.277696759258</v>
      </c>
      <c r="F1282">
        <v>1.810449</v>
      </c>
    </row>
    <row r="1283" spans="1:6" x14ac:dyDescent="0.2">
      <c r="A1283" s="97">
        <v>43664.465104166666</v>
      </c>
      <c r="B1283">
        <v>1.7311179999999999</v>
      </c>
      <c r="E1283" s="97">
        <v>43664.284641203703</v>
      </c>
      <c r="F1283">
        <v>1.8064089999999999</v>
      </c>
    </row>
    <row r="1284" spans="1:6" x14ac:dyDescent="0.2">
      <c r="A1284" s="97">
        <v>43664.472048611111</v>
      </c>
      <c r="B1284">
        <v>1.724127</v>
      </c>
      <c r="E1284" s="97">
        <v>43664.291585648149</v>
      </c>
      <c r="F1284">
        <v>1.8124389999999999</v>
      </c>
    </row>
    <row r="1285" spans="1:6" x14ac:dyDescent="0.2">
      <c r="A1285" s="97">
        <v>43664.478993055556</v>
      </c>
      <c r="B1285">
        <v>1.721843</v>
      </c>
      <c r="E1285" s="97">
        <v>43664.298530092594</v>
      </c>
      <c r="F1285">
        <v>1.7873889999999999</v>
      </c>
    </row>
    <row r="1286" spans="1:6" x14ac:dyDescent="0.2">
      <c r="A1286" s="97">
        <v>43664.485937500001</v>
      </c>
      <c r="B1286">
        <v>1.773231</v>
      </c>
      <c r="E1286" s="97">
        <v>43664.305474537039</v>
      </c>
      <c r="F1286">
        <v>1.7927630000000001</v>
      </c>
    </row>
    <row r="1287" spans="1:6" x14ac:dyDescent="0.2">
      <c r="A1287" s="97">
        <v>43664.492986111109</v>
      </c>
      <c r="B1287">
        <v>1.721652</v>
      </c>
      <c r="E1287" s="97">
        <v>43664.312418981484</v>
      </c>
      <c r="F1287">
        <v>1.8025249999999999</v>
      </c>
    </row>
    <row r="1288" spans="1:6" x14ac:dyDescent="0.2">
      <c r="A1288" s="97">
        <v>43664.499930555554</v>
      </c>
      <c r="B1288">
        <v>1.7152799999999999</v>
      </c>
      <c r="E1288" s="97">
        <v>43664.319363425922</v>
      </c>
      <c r="F1288">
        <v>1.7900849999999999</v>
      </c>
    </row>
    <row r="1289" spans="1:6" x14ac:dyDescent="0.2">
      <c r="A1289" s="97">
        <v>43664.506874999999</v>
      </c>
      <c r="B1289">
        <v>1.7038690000000001</v>
      </c>
      <c r="E1289" s="97">
        <v>43664.326307870368</v>
      </c>
      <c r="F1289">
        <v>1.794033</v>
      </c>
    </row>
    <row r="1290" spans="1:6" x14ac:dyDescent="0.2">
      <c r="A1290" s="97">
        <v>43664.513819444444</v>
      </c>
      <c r="B1290">
        <v>1.7146060000000001</v>
      </c>
      <c r="E1290" s="97">
        <v>43664.333252314813</v>
      </c>
      <c r="F1290">
        <v>1.771307</v>
      </c>
    </row>
    <row r="1291" spans="1:6" x14ac:dyDescent="0.2">
      <c r="A1291" s="97">
        <v>43664.52076388889</v>
      </c>
      <c r="B1291">
        <v>1.7183550000000001</v>
      </c>
      <c r="E1291" s="97">
        <v>43664.340196759258</v>
      </c>
      <c r="F1291">
        <v>1.773604</v>
      </c>
    </row>
    <row r="1292" spans="1:6" x14ac:dyDescent="0.2">
      <c r="A1292" s="97">
        <v>43664.527708333335</v>
      </c>
      <c r="B1292">
        <v>1.7210380000000001</v>
      </c>
      <c r="E1292" s="97">
        <v>43664.347141203703</v>
      </c>
      <c r="F1292">
        <v>1.7645379999999999</v>
      </c>
    </row>
    <row r="1293" spans="1:6" x14ac:dyDescent="0.2">
      <c r="A1293" s="97">
        <v>43664.53465277778</v>
      </c>
      <c r="B1293">
        <v>1.7186349999999999</v>
      </c>
      <c r="E1293" s="97">
        <v>43664.354085648149</v>
      </c>
      <c r="F1293">
        <v>1.76369</v>
      </c>
    </row>
    <row r="1294" spans="1:6" x14ac:dyDescent="0.2">
      <c r="A1294" s="97">
        <v>43664.541597222225</v>
      </c>
      <c r="B1294">
        <v>1.719322</v>
      </c>
      <c r="E1294" s="97">
        <v>43664.361030092594</v>
      </c>
      <c r="F1294">
        <v>1.7391369999999999</v>
      </c>
    </row>
    <row r="1295" spans="1:6" x14ac:dyDescent="0.2">
      <c r="A1295" s="97">
        <v>43664.548541666663</v>
      </c>
      <c r="B1295">
        <v>1.7147250000000001</v>
      </c>
      <c r="E1295" s="97">
        <v>43664.367858796293</v>
      </c>
      <c r="F1295">
        <v>1.762535</v>
      </c>
    </row>
    <row r="1296" spans="1:6" x14ac:dyDescent="0.2">
      <c r="A1296" s="97">
        <v>43664.55537037037</v>
      </c>
      <c r="B1296">
        <v>1.725371</v>
      </c>
      <c r="E1296" s="97">
        <v>43664.374803240738</v>
      </c>
      <c r="F1296">
        <v>1.7771650000000001</v>
      </c>
    </row>
    <row r="1297" spans="1:6" x14ac:dyDescent="0.2">
      <c r="A1297" s="97">
        <v>43664.562418981484</v>
      </c>
      <c r="B1297">
        <v>1.709598</v>
      </c>
      <c r="E1297" s="97">
        <v>43664.381747685184</v>
      </c>
      <c r="F1297">
        <v>1.750872</v>
      </c>
    </row>
    <row r="1298" spans="1:6" x14ac:dyDescent="0.2">
      <c r="A1298" s="97">
        <v>43664.569363425922</v>
      </c>
      <c r="B1298">
        <v>1.728915</v>
      </c>
      <c r="E1298" s="97">
        <v>43664.388692129629</v>
      </c>
      <c r="F1298">
        <v>1.7494890000000001</v>
      </c>
    </row>
    <row r="1299" spans="1:6" x14ac:dyDescent="0.2">
      <c r="A1299" s="97">
        <v>43664.576307870368</v>
      </c>
      <c r="B1299">
        <v>1.7773779999999999</v>
      </c>
      <c r="E1299" s="97">
        <v>43664.395636574074</v>
      </c>
      <c r="F1299">
        <v>1.7561279999999999</v>
      </c>
    </row>
    <row r="1300" spans="1:6" x14ac:dyDescent="0.2">
      <c r="A1300" s="97">
        <v>43664.583252314813</v>
      </c>
      <c r="B1300">
        <v>1.7216210000000001</v>
      </c>
      <c r="E1300" s="97">
        <v>43664.402581018519</v>
      </c>
      <c r="F1300">
        <v>1.7426790000000001</v>
      </c>
    </row>
    <row r="1301" spans="1:6" x14ac:dyDescent="0.2">
      <c r="A1301" s="97">
        <v>43664.590196759258</v>
      </c>
      <c r="B1301">
        <v>1.7275879999999999</v>
      </c>
      <c r="E1301" s="97">
        <v>43664.409525462965</v>
      </c>
      <c r="F1301">
        <v>1.7467550000000001</v>
      </c>
    </row>
    <row r="1302" spans="1:6" x14ac:dyDescent="0.2">
      <c r="A1302" s="97">
        <v>43664.597141203703</v>
      </c>
      <c r="B1302">
        <v>1.760324</v>
      </c>
      <c r="E1302" s="97">
        <v>43664.416574074072</v>
      </c>
      <c r="F1302">
        <v>1.7398899999999999</v>
      </c>
    </row>
    <row r="1303" spans="1:6" x14ac:dyDescent="0.2">
      <c r="A1303" s="97">
        <v>43664.604085648149</v>
      </c>
      <c r="B1303">
        <v>1.7229779999999999</v>
      </c>
      <c r="E1303" s="97">
        <v>43664.42355324074</v>
      </c>
      <c r="F1303">
        <v>1.7332289999999999</v>
      </c>
    </row>
    <row r="1304" spans="1:6" x14ac:dyDescent="0.2">
      <c r="A1304" s="97">
        <v>43664.611030092594</v>
      </c>
      <c r="B1304">
        <v>1.7001580000000001</v>
      </c>
      <c r="E1304" s="97">
        <v>43664.430497685185</v>
      </c>
      <c r="F1304">
        <v>1.728367</v>
      </c>
    </row>
    <row r="1305" spans="1:6" x14ac:dyDescent="0.2">
      <c r="A1305" s="97">
        <v>43664.617974537039</v>
      </c>
      <c r="B1305">
        <v>1.720167</v>
      </c>
      <c r="E1305" s="97">
        <v>43664.437442129631</v>
      </c>
      <c r="F1305">
        <v>1.7411890000000001</v>
      </c>
    </row>
    <row r="1306" spans="1:6" x14ac:dyDescent="0.2">
      <c r="A1306" s="97">
        <v>43664.624918981484</v>
      </c>
      <c r="B1306">
        <v>1.7333879999999999</v>
      </c>
      <c r="E1306" s="97">
        <v>43664.444386574076</v>
      </c>
      <c r="F1306">
        <v>1.7366740000000001</v>
      </c>
    </row>
    <row r="1307" spans="1:6" x14ac:dyDescent="0.2">
      <c r="A1307" s="97">
        <v>43664.631863425922</v>
      </c>
      <c r="B1307">
        <v>1.7351129999999999</v>
      </c>
      <c r="E1307" s="97">
        <v>43664.451331018521</v>
      </c>
      <c r="F1307">
        <v>1.7409269999999999</v>
      </c>
    </row>
    <row r="1308" spans="1:6" x14ac:dyDescent="0.2">
      <c r="A1308" s="97">
        <v>43664.638807870368</v>
      </c>
      <c r="B1308">
        <v>1.7418849999999999</v>
      </c>
      <c r="E1308" s="97">
        <v>43664.458275462966</v>
      </c>
      <c r="F1308">
        <v>1.7308060000000001</v>
      </c>
    </row>
    <row r="1309" spans="1:6" x14ac:dyDescent="0.2">
      <c r="A1309" s="97">
        <v>43664.645752314813</v>
      </c>
      <c r="B1309">
        <v>1.7425440000000001</v>
      </c>
      <c r="E1309" s="97">
        <v>43664.465104166666</v>
      </c>
      <c r="F1309">
        <v>1.7311179999999999</v>
      </c>
    </row>
    <row r="1310" spans="1:6" x14ac:dyDescent="0.2">
      <c r="A1310" s="97">
        <v>43664.652581018519</v>
      </c>
      <c r="B1310">
        <v>1.76603</v>
      </c>
      <c r="E1310" s="97">
        <v>43664.472048611111</v>
      </c>
      <c r="F1310">
        <v>1.724127</v>
      </c>
    </row>
    <row r="1311" spans="1:6" x14ac:dyDescent="0.2">
      <c r="A1311" s="97">
        <v>43664.659525462965</v>
      </c>
      <c r="B1311">
        <v>1.7510140000000001</v>
      </c>
      <c r="E1311" s="97">
        <v>43664.478993055556</v>
      </c>
      <c r="F1311">
        <v>1.721843</v>
      </c>
    </row>
    <row r="1312" spans="1:6" x14ac:dyDescent="0.2">
      <c r="A1312" s="97">
        <v>43664.66646990741</v>
      </c>
      <c r="B1312">
        <v>1.7679309999999999</v>
      </c>
      <c r="E1312" s="97">
        <v>43664.485937500001</v>
      </c>
      <c r="F1312">
        <v>1.773231</v>
      </c>
    </row>
    <row r="1313" spans="1:6" x14ac:dyDescent="0.2">
      <c r="A1313" s="97">
        <v>43664.673414351855</v>
      </c>
      <c r="B1313">
        <v>1.7855369999999999</v>
      </c>
      <c r="E1313" s="97">
        <v>43664.492986111109</v>
      </c>
      <c r="F1313">
        <v>1.721652</v>
      </c>
    </row>
    <row r="1314" spans="1:6" x14ac:dyDescent="0.2">
      <c r="A1314" s="97">
        <v>43664.680358796293</v>
      </c>
      <c r="B1314">
        <v>1.7985660000000001</v>
      </c>
      <c r="E1314" s="97">
        <v>43664.499930555554</v>
      </c>
      <c r="F1314">
        <v>1.7152799999999999</v>
      </c>
    </row>
    <row r="1315" spans="1:6" x14ac:dyDescent="0.2">
      <c r="A1315" s="97">
        <v>43664.687303240738</v>
      </c>
      <c r="B1315">
        <v>1.8283480000000001</v>
      </c>
      <c r="E1315" s="97">
        <v>43664.506874999999</v>
      </c>
      <c r="F1315">
        <v>1.7038690000000001</v>
      </c>
    </row>
    <row r="1316" spans="1:6" x14ac:dyDescent="0.2">
      <c r="A1316" s="97">
        <v>43664.694247685184</v>
      </c>
      <c r="B1316">
        <v>1.8232470000000001</v>
      </c>
      <c r="E1316" s="97">
        <v>43664.513819444444</v>
      </c>
      <c r="F1316">
        <v>1.7146060000000001</v>
      </c>
    </row>
    <row r="1317" spans="1:6" x14ac:dyDescent="0.2">
      <c r="A1317" s="97">
        <v>43664.701296296298</v>
      </c>
      <c r="B1317">
        <v>1.8450599999999999</v>
      </c>
      <c r="E1317" s="97">
        <v>43664.52076388889</v>
      </c>
      <c r="F1317">
        <v>1.7183550000000001</v>
      </c>
    </row>
    <row r="1318" spans="1:6" x14ac:dyDescent="0.2">
      <c r="A1318" s="97">
        <v>43664.708240740743</v>
      </c>
      <c r="B1318">
        <v>1.849494</v>
      </c>
      <c r="E1318" s="97">
        <v>43664.527708333335</v>
      </c>
      <c r="F1318">
        <v>1.7210380000000001</v>
      </c>
    </row>
    <row r="1319" spans="1:6" x14ac:dyDescent="0.2">
      <c r="A1319" s="97">
        <v>43664.723923611113</v>
      </c>
      <c r="B1319">
        <v>1.915791</v>
      </c>
      <c r="E1319" s="97">
        <v>43664.53465277778</v>
      </c>
      <c r="F1319">
        <v>1.7186349999999999</v>
      </c>
    </row>
    <row r="1320" spans="1:6" x14ac:dyDescent="0.2">
      <c r="A1320" s="97">
        <v>43664.730752314812</v>
      </c>
      <c r="B1320">
        <v>1.9562649999999999</v>
      </c>
      <c r="E1320" s="97">
        <v>43664.541597222225</v>
      </c>
      <c r="F1320">
        <v>1.719322</v>
      </c>
    </row>
    <row r="1321" spans="1:6" x14ac:dyDescent="0.2">
      <c r="A1321" s="97">
        <v>43664.737696759257</v>
      </c>
      <c r="B1321">
        <v>1.9523839999999999</v>
      </c>
      <c r="E1321" s="97">
        <v>43664.548541666663</v>
      </c>
      <c r="F1321">
        <v>1.7147250000000001</v>
      </c>
    </row>
    <row r="1322" spans="1:6" x14ac:dyDescent="0.2">
      <c r="A1322" s="97">
        <v>43664.744641203702</v>
      </c>
      <c r="B1322">
        <v>1.969894</v>
      </c>
      <c r="E1322" s="97">
        <v>43664.55537037037</v>
      </c>
      <c r="F1322">
        <v>1.725371</v>
      </c>
    </row>
    <row r="1323" spans="1:6" x14ac:dyDescent="0.2">
      <c r="A1323" s="97">
        <v>43664.751585648148</v>
      </c>
      <c r="B1323">
        <v>1.9687520000000001</v>
      </c>
      <c r="E1323" s="97">
        <v>43664.562418981484</v>
      </c>
      <c r="F1323">
        <v>1.709598</v>
      </c>
    </row>
    <row r="1324" spans="1:6" x14ac:dyDescent="0.2">
      <c r="A1324" s="97">
        <v>43664.758530092593</v>
      </c>
      <c r="B1324">
        <v>1.9734240000000001</v>
      </c>
      <c r="E1324" s="97">
        <v>43664.569363425922</v>
      </c>
      <c r="F1324">
        <v>1.728915</v>
      </c>
    </row>
    <row r="1325" spans="1:6" x14ac:dyDescent="0.2">
      <c r="A1325" s="97">
        <v>43664.765474537038</v>
      </c>
      <c r="B1325">
        <v>1.9909300000000001</v>
      </c>
      <c r="E1325" s="97">
        <v>43664.576307870368</v>
      </c>
      <c r="F1325">
        <v>1.7773779999999999</v>
      </c>
    </row>
    <row r="1326" spans="1:6" x14ac:dyDescent="0.2">
      <c r="A1326" s="97">
        <v>43664.772418981483</v>
      </c>
      <c r="B1326">
        <v>2.064457</v>
      </c>
      <c r="E1326" s="97">
        <v>43664.583252314813</v>
      </c>
      <c r="F1326">
        <v>1.7216210000000001</v>
      </c>
    </row>
    <row r="1327" spans="1:6" x14ac:dyDescent="0.2">
      <c r="A1327" s="97">
        <v>43664.779363425929</v>
      </c>
      <c r="B1327">
        <v>2.0128430000000002</v>
      </c>
      <c r="E1327" s="97">
        <v>43664.590196759258</v>
      </c>
      <c r="F1327">
        <v>1.7275879999999999</v>
      </c>
    </row>
    <row r="1328" spans="1:6" x14ac:dyDescent="0.2">
      <c r="A1328" s="97">
        <v>43664.786307870374</v>
      </c>
      <c r="B1328">
        <v>2.0130840000000001</v>
      </c>
      <c r="E1328" s="97">
        <v>43664.597141203703</v>
      </c>
      <c r="F1328">
        <v>1.760324</v>
      </c>
    </row>
    <row r="1329" spans="1:6" x14ac:dyDescent="0.2">
      <c r="A1329" s="97">
        <v>43664.793356481481</v>
      </c>
      <c r="B1329">
        <v>2.0276860000000001</v>
      </c>
      <c r="E1329" s="97">
        <v>43664.604085648149</v>
      </c>
      <c r="F1329">
        <v>1.7229779999999999</v>
      </c>
    </row>
    <row r="1330" spans="1:6" x14ac:dyDescent="0.2">
      <c r="A1330" s="97">
        <v>43664.800300925926</v>
      </c>
      <c r="B1330">
        <v>2.042173</v>
      </c>
      <c r="E1330" s="97">
        <v>43664.611030092594</v>
      </c>
      <c r="F1330">
        <v>1.7001580000000001</v>
      </c>
    </row>
    <row r="1331" spans="1:6" x14ac:dyDescent="0.2">
      <c r="A1331" s="97">
        <v>43664.807245370372</v>
      </c>
      <c r="B1331">
        <v>2.048667</v>
      </c>
      <c r="E1331" s="97">
        <v>43664.617974537039</v>
      </c>
      <c r="F1331">
        <v>1.720167</v>
      </c>
    </row>
    <row r="1332" spans="1:6" x14ac:dyDescent="0.2">
      <c r="A1332" s="97">
        <v>43664.814189814817</v>
      </c>
      <c r="B1332">
        <v>2.0564450000000001</v>
      </c>
      <c r="E1332" s="97">
        <v>43664.624918981484</v>
      </c>
      <c r="F1332">
        <v>1.7333879999999999</v>
      </c>
    </row>
    <row r="1333" spans="1:6" x14ac:dyDescent="0.2">
      <c r="A1333" s="97">
        <v>43664.821134259262</v>
      </c>
      <c r="B1333">
        <v>2.0632700000000002</v>
      </c>
      <c r="E1333" s="97">
        <v>43664.631863425922</v>
      </c>
      <c r="F1333">
        <v>1.7351129999999999</v>
      </c>
    </row>
    <row r="1334" spans="1:6" x14ac:dyDescent="0.2">
      <c r="A1334" s="97">
        <v>43664.8280787037</v>
      </c>
      <c r="B1334">
        <v>2.0740319999999999</v>
      </c>
      <c r="E1334" s="97">
        <v>43664.638807870368</v>
      </c>
      <c r="F1334">
        <v>1.7418849999999999</v>
      </c>
    </row>
    <row r="1335" spans="1:6" x14ac:dyDescent="0.2">
      <c r="A1335" s="97">
        <v>43664.834907407407</v>
      </c>
      <c r="B1335">
        <v>2.1004700000000001</v>
      </c>
      <c r="E1335" s="97">
        <v>43664.645752314813</v>
      </c>
      <c r="F1335">
        <v>1.7425440000000001</v>
      </c>
    </row>
    <row r="1336" spans="1:6" x14ac:dyDescent="0.2">
      <c r="A1336" s="97">
        <v>43664.841851851852</v>
      </c>
      <c r="B1336">
        <v>2.099288</v>
      </c>
      <c r="E1336" s="97">
        <v>43664.652581018519</v>
      </c>
      <c r="F1336">
        <v>1.76603</v>
      </c>
    </row>
    <row r="1337" spans="1:6" x14ac:dyDescent="0.2">
      <c r="A1337" s="97">
        <v>43664.848796296297</v>
      </c>
      <c r="B1337">
        <v>2.1138970000000001</v>
      </c>
      <c r="E1337" s="97">
        <v>43664.659525462965</v>
      </c>
      <c r="F1337">
        <v>1.7510140000000001</v>
      </c>
    </row>
    <row r="1338" spans="1:6" x14ac:dyDescent="0.2">
      <c r="A1338" s="97">
        <v>43664.855740740742</v>
      </c>
      <c r="B1338">
        <v>2.1254960000000001</v>
      </c>
      <c r="E1338" s="97">
        <v>43664.66646990741</v>
      </c>
      <c r="F1338">
        <v>1.7679309999999999</v>
      </c>
    </row>
    <row r="1339" spans="1:6" x14ac:dyDescent="0.2">
      <c r="A1339" s="97">
        <v>43664.86278935185</v>
      </c>
      <c r="B1339">
        <v>2.128028</v>
      </c>
      <c r="E1339" s="97">
        <v>43664.673414351855</v>
      </c>
      <c r="F1339">
        <v>1.7855369999999999</v>
      </c>
    </row>
    <row r="1340" spans="1:6" x14ac:dyDescent="0.2">
      <c r="A1340" s="97">
        <v>43664.869733796295</v>
      </c>
      <c r="B1340">
        <v>2.1343649999999998</v>
      </c>
      <c r="E1340" s="97">
        <v>43664.680358796293</v>
      </c>
      <c r="F1340">
        <v>1.7985660000000001</v>
      </c>
    </row>
    <row r="1341" spans="1:6" x14ac:dyDescent="0.2">
      <c r="A1341" s="97">
        <v>43664.87667824074</v>
      </c>
      <c r="B1341">
        <v>2.1104609999999999</v>
      </c>
      <c r="E1341" s="97">
        <v>43664.687303240738</v>
      </c>
      <c r="F1341">
        <v>1.8283480000000001</v>
      </c>
    </row>
    <row r="1342" spans="1:6" x14ac:dyDescent="0.2">
      <c r="A1342" s="97">
        <v>43664.883622685185</v>
      </c>
      <c r="B1342">
        <v>2.1341960000000002</v>
      </c>
      <c r="E1342" s="97">
        <v>43664.694247685184</v>
      </c>
      <c r="F1342">
        <v>1.8232470000000001</v>
      </c>
    </row>
    <row r="1343" spans="1:6" x14ac:dyDescent="0.2">
      <c r="A1343" s="97">
        <v>43664.890567129631</v>
      </c>
      <c r="B1343">
        <v>2.1482199999999998</v>
      </c>
      <c r="E1343" s="97">
        <v>43664.701296296298</v>
      </c>
      <c r="F1343">
        <v>1.8450599999999999</v>
      </c>
    </row>
    <row r="1344" spans="1:6" x14ac:dyDescent="0.2">
      <c r="A1344" s="97">
        <v>43664.897511574076</v>
      </c>
      <c r="B1344">
        <v>2.1469680000000002</v>
      </c>
      <c r="E1344" s="97">
        <v>43664.708240740743</v>
      </c>
      <c r="F1344">
        <v>1.849494</v>
      </c>
    </row>
    <row r="1345" spans="1:6" x14ac:dyDescent="0.2">
      <c r="A1345" s="97">
        <v>43664.904456018521</v>
      </c>
      <c r="B1345">
        <v>2.1568239999999999</v>
      </c>
      <c r="E1345" s="97">
        <v>43664.723923611113</v>
      </c>
      <c r="F1345">
        <v>1.915791</v>
      </c>
    </row>
    <row r="1346" spans="1:6" x14ac:dyDescent="0.2">
      <c r="A1346" s="97">
        <v>43664.911400462966</v>
      </c>
      <c r="B1346">
        <v>2.1518700000000002</v>
      </c>
      <c r="E1346" s="97">
        <v>43664.730752314812</v>
      </c>
      <c r="F1346">
        <v>1.9562649999999999</v>
      </c>
    </row>
    <row r="1347" spans="1:6" x14ac:dyDescent="0.2">
      <c r="A1347" s="97">
        <v>43664.918344907404</v>
      </c>
      <c r="B1347">
        <v>2.1640060000000001</v>
      </c>
      <c r="E1347" s="97">
        <v>43664.737696759257</v>
      </c>
      <c r="F1347">
        <v>1.9523839999999999</v>
      </c>
    </row>
    <row r="1348" spans="1:6" x14ac:dyDescent="0.2">
      <c r="A1348" s="97">
        <v>43664.925173611111</v>
      </c>
      <c r="B1348">
        <v>2.1617980000000001</v>
      </c>
      <c r="E1348" s="97">
        <v>43664.744641203702</v>
      </c>
      <c r="F1348">
        <v>1.969894</v>
      </c>
    </row>
    <row r="1349" spans="1:6" x14ac:dyDescent="0.2">
      <c r="A1349" s="97">
        <v>43664.932222222225</v>
      </c>
      <c r="B1349">
        <v>2.1629689999999999</v>
      </c>
      <c r="E1349" s="97">
        <v>43664.751585648148</v>
      </c>
      <c r="F1349">
        <v>1.9687520000000001</v>
      </c>
    </row>
    <row r="1350" spans="1:6" x14ac:dyDescent="0.2">
      <c r="A1350" s="97">
        <v>43664.939166666663</v>
      </c>
      <c r="B1350">
        <v>2.1721110000000001</v>
      </c>
      <c r="E1350" s="97">
        <v>43664.758530092593</v>
      </c>
      <c r="F1350">
        <v>1.9734240000000001</v>
      </c>
    </row>
    <row r="1351" spans="1:6" x14ac:dyDescent="0.2">
      <c r="A1351" s="97">
        <v>43664.946111111109</v>
      </c>
      <c r="B1351">
        <v>2.1798579999999999</v>
      </c>
      <c r="E1351" s="97">
        <v>43664.765474537038</v>
      </c>
      <c r="F1351">
        <v>1.9909300000000001</v>
      </c>
    </row>
    <row r="1352" spans="1:6" x14ac:dyDescent="0.2">
      <c r="A1352" s="97">
        <v>43664.953055555554</v>
      </c>
      <c r="B1352">
        <v>2.1628720000000001</v>
      </c>
      <c r="E1352" s="97">
        <v>43664.772418981483</v>
      </c>
      <c r="F1352">
        <v>2.064457</v>
      </c>
    </row>
    <row r="1353" spans="1:6" x14ac:dyDescent="0.2">
      <c r="A1353" s="97">
        <v>43664.959999999999</v>
      </c>
      <c r="B1353">
        <v>2.1784330000000001</v>
      </c>
      <c r="E1353" s="97">
        <v>43664.779363425929</v>
      </c>
      <c r="F1353">
        <v>2.0128430000000002</v>
      </c>
    </row>
    <row r="1354" spans="1:6" x14ac:dyDescent="0.2">
      <c r="A1354" s="97">
        <v>43664.966944444444</v>
      </c>
      <c r="B1354">
        <v>2.184304</v>
      </c>
      <c r="E1354" s="97">
        <v>43664.786307870374</v>
      </c>
      <c r="F1354">
        <v>2.0130840000000001</v>
      </c>
    </row>
    <row r="1355" spans="1:6" x14ac:dyDescent="0.2">
      <c r="A1355" s="97">
        <v>43664.97388888889</v>
      </c>
      <c r="B1355">
        <v>2.1966760000000001</v>
      </c>
      <c r="E1355" s="97">
        <v>43664.793356481481</v>
      </c>
      <c r="F1355">
        <v>2.0276860000000001</v>
      </c>
    </row>
    <row r="1356" spans="1:6" x14ac:dyDescent="0.2">
      <c r="A1356" s="97">
        <v>43664.980833333335</v>
      </c>
      <c r="B1356">
        <v>2.1904020000000002</v>
      </c>
      <c r="E1356" s="97">
        <v>43664.800300925926</v>
      </c>
      <c r="F1356">
        <v>2.042173</v>
      </c>
    </row>
    <row r="1357" spans="1:6" x14ac:dyDescent="0.2">
      <c r="A1357" s="97">
        <v>43664.98777777778</v>
      </c>
      <c r="B1357">
        <v>2.1714669999999998</v>
      </c>
      <c r="E1357" s="97">
        <v>43664.807245370372</v>
      </c>
      <c r="F1357">
        <v>2.048667</v>
      </c>
    </row>
    <row r="1358" spans="1:6" x14ac:dyDescent="0.2">
      <c r="A1358" s="97">
        <v>43664.994722222225</v>
      </c>
      <c r="B1358">
        <v>2.1952199999999999</v>
      </c>
      <c r="E1358" s="97">
        <v>43664.814189814817</v>
      </c>
      <c r="F1358">
        <v>2.0564450000000001</v>
      </c>
    </row>
    <row r="1359" spans="1:6" x14ac:dyDescent="0.2">
      <c r="A1359" s="97">
        <v>43665.001666666663</v>
      </c>
      <c r="B1359">
        <v>2.1996310000000001</v>
      </c>
      <c r="E1359" s="97">
        <v>43664.821134259262</v>
      </c>
      <c r="F1359">
        <v>2.0632700000000002</v>
      </c>
    </row>
    <row r="1360" spans="1:6" x14ac:dyDescent="0.2">
      <c r="A1360" s="97">
        <v>43665.008611111109</v>
      </c>
      <c r="B1360">
        <v>2.1955840000000002</v>
      </c>
      <c r="E1360" s="97">
        <v>43664.8280787037</v>
      </c>
      <c r="F1360">
        <v>2.0740319999999999</v>
      </c>
    </row>
    <row r="1361" spans="1:6" x14ac:dyDescent="0.2">
      <c r="A1361" s="97">
        <v>43665.015555555554</v>
      </c>
      <c r="B1361">
        <v>2.196224</v>
      </c>
      <c r="E1361" s="97">
        <v>43664.834907407407</v>
      </c>
      <c r="F1361">
        <v>2.1004700000000001</v>
      </c>
    </row>
    <row r="1362" spans="1:6" x14ac:dyDescent="0.2">
      <c r="A1362" s="97">
        <v>43665.022499999999</v>
      </c>
      <c r="B1362">
        <v>2.1991149999999999</v>
      </c>
      <c r="E1362" s="97">
        <v>43664.841851851852</v>
      </c>
      <c r="F1362">
        <v>2.099288</v>
      </c>
    </row>
    <row r="1363" spans="1:6" x14ac:dyDescent="0.2">
      <c r="A1363" s="97">
        <v>43665.029328703706</v>
      </c>
      <c r="B1363">
        <v>2.2045979999999998</v>
      </c>
      <c r="E1363" s="97">
        <v>43664.848796296297</v>
      </c>
      <c r="F1363">
        <v>2.1138970000000001</v>
      </c>
    </row>
    <row r="1364" spans="1:6" x14ac:dyDescent="0.2">
      <c r="A1364" s="97">
        <v>43665.036273148151</v>
      </c>
      <c r="B1364">
        <v>2.1982300000000001</v>
      </c>
      <c r="E1364" s="97">
        <v>43664.855740740742</v>
      </c>
      <c r="F1364">
        <v>2.1254960000000001</v>
      </c>
    </row>
    <row r="1365" spans="1:6" x14ac:dyDescent="0.2">
      <c r="A1365" s="97">
        <v>43665.043217592596</v>
      </c>
      <c r="B1365">
        <v>2.2103009999999998</v>
      </c>
      <c r="E1365" s="97">
        <v>43664.86278935185</v>
      </c>
      <c r="F1365">
        <v>2.128028</v>
      </c>
    </row>
    <row r="1366" spans="1:6" x14ac:dyDescent="0.2">
      <c r="A1366" s="97">
        <v>43665.050162037034</v>
      </c>
      <c r="B1366">
        <v>2.1998250000000001</v>
      </c>
      <c r="E1366" s="97">
        <v>43664.869733796295</v>
      </c>
      <c r="F1366">
        <v>2.1343649999999998</v>
      </c>
    </row>
    <row r="1367" spans="1:6" x14ac:dyDescent="0.2">
      <c r="A1367" s="97">
        <v>43665.057106481479</v>
      </c>
      <c r="B1367">
        <v>2.2023259999999998</v>
      </c>
      <c r="E1367" s="97">
        <v>43664.87667824074</v>
      </c>
      <c r="F1367">
        <v>2.1104609999999999</v>
      </c>
    </row>
    <row r="1368" spans="1:6" x14ac:dyDescent="0.2">
      <c r="A1368" s="97">
        <v>43665.064050925925</v>
      </c>
      <c r="B1368">
        <v>2.1787079999999999</v>
      </c>
      <c r="E1368" s="97">
        <v>43664.883622685185</v>
      </c>
      <c r="F1368">
        <v>2.1341960000000002</v>
      </c>
    </row>
    <row r="1369" spans="1:6" x14ac:dyDescent="0.2">
      <c r="A1369" s="97">
        <v>43665.07099537037</v>
      </c>
      <c r="B1369">
        <v>2.2121309999999998</v>
      </c>
      <c r="E1369" s="97">
        <v>43664.890567129631</v>
      </c>
      <c r="F1369">
        <v>2.1482199999999998</v>
      </c>
    </row>
    <row r="1370" spans="1:6" x14ac:dyDescent="0.2">
      <c r="A1370" s="97">
        <v>43665.078043981484</v>
      </c>
      <c r="B1370">
        <v>2.1881149999999998</v>
      </c>
      <c r="E1370" s="97">
        <v>43664.897511574076</v>
      </c>
      <c r="F1370">
        <v>2.1469680000000002</v>
      </c>
    </row>
    <row r="1371" spans="1:6" x14ac:dyDescent="0.2">
      <c r="A1371" s="97">
        <v>43665.084988425922</v>
      </c>
      <c r="B1371">
        <v>2.2048709999999998</v>
      </c>
      <c r="E1371" s="97">
        <v>43664.904456018521</v>
      </c>
      <c r="F1371">
        <v>2.1568239999999999</v>
      </c>
    </row>
    <row r="1372" spans="1:6" x14ac:dyDescent="0.2">
      <c r="A1372" s="97">
        <v>43665.091932870368</v>
      </c>
      <c r="B1372">
        <v>2.1944029999999999</v>
      </c>
      <c r="E1372" s="97">
        <v>43664.911400462966</v>
      </c>
      <c r="F1372">
        <v>2.1518700000000002</v>
      </c>
    </row>
    <row r="1373" spans="1:6" x14ac:dyDescent="0.2">
      <c r="A1373" s="97">
        <v>43665.098877314813</v>
      </c>
      <c r="B1373">
        <v>2.1944240000000002</v>
      </c>
      <c r="E1373" s="97">
        <v>43664.918344907404</v>
      </c>
      <c r="F1373">
        <v>2.1640060000000001</v>
      </c>
    </row>
    <row r="1374" spans="1:6" x14ac:dyDescent="0.2">
      <c r="A1374" s="97">
        <v>43665.105821759258</v>
      </c>
      <c r="B1374">
        <v>2.1883330000000001</v>
      </c>
      <c r="E1374" s="97">
        <v>43664.925173611111</v>
      </c>
      <c r="F1374">
        <v>2.1617980000000001</v>
      </c>
    </row>
    <row r="1375" spans="1:6" x14ac:dyDescent="0.2">
      <c r="A1375" s="97">
        <v>43665.112766203703</v>
      </c>
      <c r="B1375">
        <v>2.1919599999999999</v>
      </c>
      <c r="E1375" s="97">
        <v>43664.932222222225</v>
      </c>
      <c r="F1375">
        <v>2.1629689999999999</v>
      </c>
    </row>
    <row r="1376" spans="1:6" x14ac:dyDescent="0.2">
      <c r="A1376" s="97">
        <v>43665.119710648149</v>
      </c>
      <c r="B1376">
        <v>2.2020300000000002</v>
      </c>
      <c r="E1376" s="97">
        <v>43664.939166666663</v>
      </c>
      <c r="F1376">
        <v>2.1721110000000001</v>
      </c>
    </row>
    <row r="1377" spans="1:6" x14ac:dyDescent="0.2">
      <c r="A1377" s="97">
        <v>43665.126539351855</v>
      </c>
      <c r="B1377">
        <v>2.219643</v>
      </c>
      <c r="E1377" s="97">
        <v>43664.946111111109</v>
      </c>
      <c r="F1377">
        <v>2.1798579999999999</v>
      </c>
    </row>
    <row r="1378" spans="1:6" x14ac:dyDescent="0.2">
      <c r="A1378" s="97">
        <v>43665.133483796293</v>
      </c>
      <c r="B1378">
        <v>2.188666</v>
      </c>
      <c r="E1378" s="97">
        <v>43664.953055555554</v>
      </c>
      <c r="F1378">
        <v>2.1628720000000001</v>
      </c>
    </row>
    <row r="1379" spans="1:6" x14ac:dyDescent="0.2">
      <c r="A1379" s="97">
        <v>43665.140428240738</v>
      </c>
      <c r="B1379">
        <v>2.1726529999999999</v>
      </c>
      <c r="E1379" s="97">
        <v>43664.959999999999</v>
      </c>
      <c r="F1379">
        <v>2.1784330000000001</v>
      </c>
    </row>
    <row r="1380" spans="1:6" x14ac:dyDescent="0.2">
      <c r="A1380" s="97">
        <v>43665.147476851853</v>
      </c>
      <c r="B1380">
        <v>2.1696279999999999</v>
      </c>
      <c r="E1380" s="97">
        <v>43664.966944444444</v>
      </c>
      <c r="F1380">
        <v>2.184304</v>
      </c>
    </row>
    <row r="1381" spans="1:6" x14ac:dyDescent="0.2">
      <c r="A1381" s="97">
        <v>43665.154421296298</v>
      </c>
      <c r="B1381">
        <v>2.1755629999999999</v>
      </c>
      <c r="E1381" s="97">
        <v>43664.97388888889</v>
      </c>
      <c r="F1381">
        <v>2.1966760000000001</v>
      </c>
    </row>
    <row r="1382" spans="1:6" x14ac:dyDescent="0.2">
      <c r="A1382" s="97">
        <v>43665.161365740743</v>
      </c>
      <c r="B1382">
        <v>2.1550729999999998</v>
      </c>
      <c r="E1382" s="97">
        <v>43664.980833333335</v>
      </c>
      <c r="F1382">
        <v>2.1904020000000002</v>
      </c>
    </row>
    <row r="1383" spans="1:6" x14ac:dyDescent="0.2">
      <c r="A1383" s="97">
        <v>43665.168310185189</v>
      </c>
      <c r="B1383">
        <v>2.1592980000000002</v>
      </c>
      <c r="E1383" s="97">
        <v>43664.98777777778</v>
      </c>
      <c r="F1383">
        <v>2.1714669999999998</v>
      </c>
    </row>
    <row r="1384" spans="1:6" x14ac:dyDescent="0.2">
      <c r="A1384" s="97">
        <v>43665.175254629627</v>
      </c>
      <c r="B1384">
        <v>2.1692619999999998</v>
      </c>
      <c r="E1384" s="97">
        <v>43664.994722222225</v>
      </c>
      <c r="F1384">
        <v>2.1952199999999999</v>
      </c>
    </row>
    <row r="1385" spans="1:6" x14ac:dyDescent="0.2">
      <c r="A1385" s="97">
        <v>43665.182199074072</v>
      </c>
      <c r="B1385">
        <v>2.1703459999999999</v>
      </c>
      <c r="E1385" s="97">
        <v>43665.001666666663</v>
      </c>
      <c r="F1385">
        <v>2.1996310000000001</v>
      </c>
    </row>
    <row r="1386" spans="1:6" x14ac:dyDescent="0.2">
      <c r="A1386" s="97">
        <v>43665.189143518517</v>
      </c>
      <c r="B1386">
        <v>2.1610499999999999</v>
      </c>
      <c r="E1386" s="97">
        <v>43665.008611111109</v>
      </c>
      <c r="F1386">
        <v>2.1955840000000002</v>
      </c>
    </row>
    <row r="1387" spans="1:6" x14ac:dyDescent="0.2">
      <c r="A1387" s="97">
        <v>43665.196087962962</v>
      </c>
      <c r="B1387">
        <v>2.1550039999999999</v>
      </c>
      <c r="E1387" s="97">
        <v>43665.015555555554</v>
      </c>
      <c r="F1387">
        <v>2.196224</v>
      </c>
    </row>
    <row r="1388" spans="1:6" x14ac:dyDescent="0.2">
      <c r="A1388" s="97">
        <v>43665.203032407408</v>
      </c>
      <c r="B1388">
        <v>2.1447639999999999</v>
      </c>
      <c r="E1388" s="97">
        <v>43665.022499999999</v>
      </c>
      <c r="F1388">
        <v>2.1991149999999999</v>
      </c>
    </row>
    <row r="1389" spans="1:6" x14ac:dyDescent="0.2">
      <c r="A1389" s="97">
        <v>43665.209976851853</v>
      </c>
      <c r="B1389">
        <v>2.1458889999999999</v>
      </c>
      <c r="E1389" s="97">
        <v>43665.029328703706</v>
      </c>
      <c r="F1389">
        <v>2.2045979999999998</v>
      </c>
    </row>
    <row r="1390" spans="1:6" x14ac:dyDescent="0.2">
      <c r="A1390" s="97">
        <v>43665.216921296298</v>
      </c>
      <c r="B1390">
        <v>2.1483560000000002</v>
      </c>
      <c r="E1390" s="97">
        <v>43665.036273148151</v>
      </c>
      <c r="F1390">
        <v>2.1982300000000001</v>
      </c>
    </row>
    <row r="1391" spans="1:6" x14ac:dyDescent="0.2">
      <c r="A1391" s="97">
        <v>43665.223749999997</v>
      </c>
      <c r="B1391">
        <v>2.1417700000000002</v>
      </c>
      <c r="E1391" s="97">
        <v>43665.043217592596</v>
      </c>
      <c r="F1391">
        <v>2.2103009999999998</v>
      </c>
    </row>
    <row r="1392" spans="1:6" x14ac:dyDescent="0.2">
      <c r="A1392" s="97">
        <v>43665.230694444443</v>
      </c>
      <c r="B1392">
        <v>2.133721</v>
      </c>
      <c r="E1392" s="97">
        <v>43665.050162037034</v>
      </c>
      <c r="F1392">
        <v>2.1998250000000001</v>
      </c>
    </row>
    <row r="1393" spans="1:6" x14ac:dyDescent="0.2">
      <c r="A1393" s="97">
        <v>43665.237638888888</v>
      </c>
      <c r="B1393">
        <v>2.136034</v>
      </c>
      <c r="E1393" s="97">
        <v>43665.057106481479</v>
      </c>
      <c r="F1393">
        <v>2.2023259999999998</v>
      </c>
    </row>
    <row r="1394" spans="1:6" x14ac:dyDescent="0.2">
      <c r="A1394" s="97">
        <v>43665.244583333333</v>
      </c>
      <c r="B1394">
        <v>2.1286019999999999</v>
      </c>
      <c r="E1394" s="97">
        <v>43665.064050925925</v>
      </c>
      <c r="F1394">
        <v>2.1787079999999999</v>
      </c>
    </row>
    <row r="1395" spans="1:6" x14ac:dyDescent="0.2">
      <c r="A1395" s="97">
        <v>43665.251527777778</v>
      </c>
      <c r="B1395">
        <v>2.1288740000000002</v>
      </c>
      <c r="E1395" s="97">
        <v>43665.07099537037</v>
      </c>
      <c r="F1395">
        <v>2.2121309999999998</v>
      </c>
    </row>
    <row r="1396" spans="1:6" x14ac:dyDescent="0.2">
      <c r="A1396" s="97">
        <v>43665.258472222224</v>
      </c>
      <c r="B1396">
        <v>2.1176729999999999</v>
      </c>
      <c r="E1396" s="97">
        <v>43665.078043981484</v>
      </c>
      <c r="F1396">
        <v>2.1881149999999998</v>
      </c>
    </row>
    <row r="1397" spans="1:6" x14ac:dyDescent="0.2">
      <c r="A1397" s="97">
        <v>43665.265567129631</v>
      </c>
      <c r="B1397">
        <v>2.121191</v>
      </c>
      <c r="E1397" s="97">
        <v>43665.084988425922</v>
      </c>
      <c r="F1397">
        <v>2.2048709999999998</v>
      </c>
    </row>
    <row r="1398" spans="1:6" x14ac:dyDescent="0.2">
      <c r="A1398" s="97">
        <v>43665.272511574076</v>
      </c>
      <c r="B1398">
        <v>2.1047069999999999</v>
      </c>
      <c r="E1398" s="97">
        <v>43665.091932870368</v>
      </c>
      <c r="F1398">
        <v>2.1944029999999999</v>
      </c>
    </row>
    <row r="1399" spans="1:6" x14ac:dyDescent="0.2">
      <c r="A1399" s="97">
        <v>43665.279456018521</v>
      </c>
      <c r="B1399">
        <v>2.118296</v>
      </c>
      <c r="E1399" s="97">
        <v>43665.098877314813</v>
      </c>
      <c r="F1399">
        <v>2.1944240000000002</v>
      </c>
    </row>
    <row r="1400" spans="1:6" x14ac:dyDescent="0.2">
      <c r="A1400" s="97">
        <v>43665.286400462966</v>
      </c>
      <c r="B1400">
        <v>2.1077979999999998</v>
      </c>
      <c r="E1400" s="97">
        <v>43665.105821759258</v>
      </c>
      <c r="F1400">
        <v>2.1883330000000001</v>
      </c>
    </row>
    <row r="1401" spans="1:6" x14ac:dyDescent="0.2">
      <c r="A1401" s="97">
        <v>43665.293344907404</v>
      </c>
      <c r="B1401">
        <v>2.093432</v>
      </c>
      <c r="E1401" s="97">
        <v>43665.112766203703</v>
      </c>
      <c r="F1401">
        <v>2.1919599999999999</v>
      </c>
    </row>
    <row r="1402" spans="1:6" x14ac:dyDescent="0.2">
      <c r="A1402" s="97">
        <v>43665.30028935185</v>
      </c>
      <c r="B1402">
        <v>2.093315</v>
      </c>
      <c r="E1402" s="97">
        <v>43665.119710648149</v>
      </c>
      <c r="F1402">
        <v>2.2020300000000002</v>
      </c>
    </row>
    <row r="1403" spans="1:6" x14ac:dyDescent="0.2">
      <c r="A1403" s="97">
        <v>43665.307233796295</v>
      </c>
      <c r="B1403">
        <v>2.0897359999999998</v>
      </c>
      <c r="E1403" s="97">
        <v>43665.126539351855</v>
      </c>
      <c r="F1403">
        <v>2.219643</v>
      </c>
    </row>
    <row r="1404" spans="1:6" x14ac:dyDescent="0.2">
      <c r="A1404" s="97">
        <v>43665.31417824074</v>
      </c>
      <c r="B1404">
        <v>2.0852210000000002</v>
      </c>
      <c r="E1404" s="97">
        <v>43665.133483796293</v>
      </c>
      <c r="F1404">
        <v>2.188666</v>
      </c>
    </row>
    <row r="1405" spans="1:6" x14ac:dyDescent="0.2">
      <c r="A1405" s="97">
        <v>43665.321006944447</v>
      </c>
      <c r="B1405">
        <v>2.0755789999999998</v>
      </c>
      <c r="E1405" s="97">
        <v>43665.140428240738</v>
      </c>
      <c r="F1405">
        <v>2.1726529999999999</v>
      </c>
    </row>
    <row r="1406" spans="1:6" x14ac:dyDescent="0.2">
      <c r="A1406" s="97">
        <v>43665.327951388892</v>
      </c>
      <c r="B1406">
        <v>2.062335</v>
      </c>
      <c r="E1406" s="97">
        <v>43665.147476851853</v>
      </c>
      <c r="F1406">
        <v>2.1696279999999999</v>
      </c>
    </row>
    <row r="1407" spans="1:6" x14ac:dyDescent="0.2">
      <c r="A1407" s="97">
        <v>43665.334999999999</v>
      </c>
      <c r="B1407">
        <v>2.0777290000000002</v>
      </c>
      <c r="E1407" s="97">
        <v>43665.154421296298</v>
      </c>
      <c r="F1407">
        <v>2.1755629999999999</v>
      </c>
    </row>
    <row r="1408" spans="1:6" x14ac:dyDescent="0.2">
      <c r="A1408" s="97">
        <v>43665.341944444444</v>
      </c>
      <c r="B1408">
        <v>2.0686779999999998</v>
      </c>
      <c r="E1408" s="97">
        <v>43665.161365740743</v>
      </c>
      <c r="F1408">
        <v>2.1550729999999998</v>
      </c>
    </row>
    <row r="1409" spans="1:6" x14ac:dyDescent="0.2">
      <c r="A1409" s="97">
        <v>43665.34888888889</v>
      </c>
      <c r="B1409">
        <v>2.068613</v>
      </c>
      <c r="E1409" s="97">
        <v>43665.168310185189</v>
      </c>
      <c r="F1409">
        <v>2.1592980000000002</v>
      </c>
    </row>
    <row r="1410" spans="1:6" x14ac:dyDescent="0.2">
      <c r="A1410" s="97">
        <v>43665.355833333335</v>
      </c>
      <c r="B1410">
        <v>2.0574520000000001</v>
      </c>
      <c r="E1410" s="97">
        <v>43665.175254629627</v>
      </c>
      <c r="F1410">
        <v>2.1692619999999998</v>
      </c>
    </row>
    <row r="1411" spans="1:6" x14ac:dyDescent="0.2">
      <c r="A1411" s="97">
        <v>43665.36277777778</v>
      </c>
      <c r="B1411">
        <v>2.0530369999999998</v>
      </c>
      <c r="E1411" s="97">
        <v>43665.182199074072</v>
      </c>
      <c r="F1411">
        <v>2.1703459999999999</v>
      </c>
    </row>
    <row r="1412" spans="1:6" x14ac:dyDescent="0.2">
      <c r="A1412" s="97">
        <v>43665.369722222225</v>
      </c>
      <c r="B1412">
        <v>2.0577700000000001</v>
      </c>
      <c r="E1412" s="97">
        <v>43665.189143518517</v>
      </c>
      <c r="F1412">
        <v>2.1610499999999999</v>
      </c>
    </row>
    <row r="1413" spans="1:6" x14ac:dyDescent="0.2">
      <c r="A1413" s="97">
        <v>43665.376666666663</v>
      </c>
      <c r="B1413">
        <v>2.0497269999999999</v>
      </c>
      <c r="E1413" s="97">
        <v>43665.196087962962</v>
      </c>
      <c r="F1413">
        <v>2.1550039999999999</v>
      </c>
    </row>
    <row r="1414" spans="1:6" x14ac:dyDescent="0.2">
      <c r="A1414" s="97">
        <v>43665.383611111109</v>
      </c>
      <c r="B1414">
        <v>2.0519639999999999</v>
      </c>
      <c r="E1414" s="97">
        <v>43665.203032407408</v>
      </c>
      <c r="F1414">
        <v>2.1447639999999999</v>
      </c>
    </row>
    <row r="1415" spans="1:6" x14ac:dyDescent="0.2">
      <c r="A1415" s="97">
        <v>43665.390555555554</v>
      </c>
      <c r="B1415">
        <v>2.0505650000000002</v>
      </c>
      <c r="E1415" s="97">
        <v>43665.209976851853</v>
      </c>
      <c r="F1415">
        <v>2.1458889999999999</v>
      </c>
    </row>
    <row r="1416" spans="1:6" x14ac:dyDescent="0.2">
      <c r="A1416" s="97">
        <v>43665.397499999999</v>
      </c>
      <c r="B1416">
        <v>2.0448200000000001</v>
      </c>
      <c r="E1416" s="97">
        <v>43665.216921296298</v>
      </c>
      <c r="F1416">
        <v>2.1483560000000002</v>
      </c>
    </row>
    <row r="1417" spans="1:6" x14ac:dyDescent="0.2">
      <c r="A1417" s="97">
        <v>43665.404444444444</v>
      </c>
      <c r="B1417">
        <v>2.0318779999999999</v>
      </c>
      <c r="E1417" s="97">
        <v>43665.223749999997</v>
      </c>
      <c r="F1417">
        <v>2.1417700000000002</v>
      </c>
    </row>
    <row r="1418" spans="1:6" x14ac:dyDescent="0.2">
      <c r="A1418" s="97">
        <v>43665.41138888889</v>
      </c>
      <c r="B1418">
        <v>2.0367310000000001</v>
      </c>
      <c r="E1418" s="97">
        <v>43665.230694444443</v>
      </c>
      <c r="F1418">
        <v>2.133721</v>
      </c>
    </row>
    <row r="1419" spans="1:6" x14ac:dyDescent="0.2">
      <c r="A1419" s="97">
        <v>43665.418217592596</v>
      </c>
      <c r="B1419">
        <v>2.0173019999999999</v>
      </c>
      <c r="E1419" s="97">
        <v>43665.237638888888</v>
      </c>
      <c r="F1419">
        <v>2.136034</v>
      </c>
    </row>
    <row r="1420" spans="1:6" x14ac:dyDescent="0.2">
      <c r="A1420" s="97">
        <v>43665.425162037034</v>
      </c>
      <c r="B1420">
        <v>2.0397099999999999</v>
      </c>
      <c r="E1420" s="97">
        <v>43665.244583333333</v>
      </c>
      <c r="F1420">
        <v>2.1286019999999999</v>
      </c>
    </row>
    <row r="1421" spans="1:6" x14ac:dyDescent="0.2">
      <c r="A1421" s="97">
        <v>43665.432106481479</v>
      </c>
      <c r="B1421">
        <v>2.03566</v>
      </c>
      <c r="E1421" s="97">
        <v>43665.251527777778</v>
      </c>
      <c r="F1421">
        <v>2.1288740000000002</v>
      </c>
    </row>
    <row r="1422" spans="1:6" x14ac:dyDescent="0.2">
      <c r="A1422" s="97">
        <v>43665.439050925925</v>
      </c>
      <c r="B1422">
        <v>2.032257</v>
      </c>
      <c r="E1422" s="97">
        <v>43665.258472222224</v>
      </c>
      <c r="F1422">
        <v>2.1176729999999999</v>
      </c>
    </row>
    <row r="1423" spans="1:6" x14ac:dyDescent="0.2">
      <c r="A1423" s="97">
        <v>43665.44599537037</v>
      </c>
      <c r="B1423">
        <v>2.026526</v>
      </c>
      <c r="E1423" s="97">
        <v>43665.265567129631</v>
      </c>
      <c r="F1423">
        <v>2.121191</v>
      </c>
    </row>
    <row r="1424" spans="1:6" x14ac:dyDescent="0.2">
      <c r="A1424" s="97">
        <v>43665.452939814815</v>
      </c>
      <c r="B1424">
        <v>2.0191240000000001</v>
      </c>
      <c r="E1424" s="97">
        <v>43665.272511574076</v>
      </c>
      <c r="F1424">
        <v>2.1047069999999999</v>
      </c>
    </row>
    <row r="1425" spans="1:6" x14ac:dyDescent="0.2">
      <c r="A1425" s="97">
        <v>43665.45988425926</v>
      </c>
      <c r="B1425">
        <v>2.0243579999999999</v>
      </c>
      <c r="E1425" s="97">
        <v>43665.279456018521</v>
      </c>
      <c r="F1425">
        <v>2.118296</v>
      </c>
    </row>
    <row r="1426" spans="1:6" x14ac:dyDescent="0.2">
      <c r="A1426" s="97">
        <v>43665.466828703706</v>
      </c>
      <c r="B1426">
        <v>2.016451</v>
      </c>
      <c r="E1426" s="97">
        <v>43665.286400462966</v>
      </c>
      <c r="F1426">
        <v>2.1077979999999998</v>
      </c>
    </row>
    <row r="1427" spans="1:6" x14ac:dyDescent="0.2">
      <c r="A1427" s="97">
        <v>43665.473877314813</v>
      </c>
      <c r="B1427">
        <v>2.012178</v>
      </c>
      <c r="E1427" s="97">
        <v>43665.293344907404</v>
      </c>
      <c r="F1427">
        <v>2.093432</v>
      </c>
    </row>
    <row r="1428" spans="1:6" x14ac:dyDescent="0.2">
      <c r="A1428" s="97">
        <v>43665.480821759258</v>
      </c>
      <c r="B1428">
        <v>1.9981789999999999</v>
      </c>
      <c r="E1428" s="97">
        <v>43665.30028935185</v>
      </c>
      <c r="F1428">
        <v>2.093315</v>
      </c>
    </row>
    <row r="1429" spans="1:6" x14ac:dyDescent="0.2">
      <c r="A1429" s="97">
        <v>43665.487766203703</v>
      </c>
      <c r="B1429">
        <v>2.002227</v>
      </c>
      <c r="E1429" s="97">
        <v>43665.307233796295</v>
      </c>
      <c r="F1429">
        <v>2.0897359999999998</v>
      </c>
    </row>
    <row r="1430" spans="1:6" x14ac:dyDescent="0.2">
      <c r="A1430" s="97">
        <v>43665.494710648149</v>
      </c>
      <c r="B1430">
        <v>2.0032390000000002</v>
      </c>
      <c r="E1430" s="97">
        <v>43665.31417824074</v>
      </c>
      <c r="F1430">
        <v>2.0852210000000002</v>
      </c>
    </row>
    <row r="1431" spans="1:6" x14ac:dyDescent="0.2">
      <c r="A1431" s="97">
        <v>43665.501655092594</v>
      </c>
      <c r="B1431">
        <v>1.9997309999999999</v>
      </c>
      <c r="E1431" s="97">
        <v>43665.321006944447</v>
      </c>
      <c r="F1431">
        <v>2.0755789999999998</v>
      </c>
    </row>
    <row r="1432" spans="1:6" x14ac:dyDescent="0.2">
      <c r="A1432" s="97">
        <v>43665.508483796293</v>
      </c>
      <c r="B1432">
        <v>2.0065179999999998</v>
      </c>
      <c r="E1432" s="97">
        <v>43665.327951388892</v>
      </c>
      <c r="F1432">
        <v>2.062335</v>
      </c>
    </row>
    <row r="1433" spans="1:6" x14ac:dyDescent="0.2">
      <c r="A1433" s="97">
        <v>43665.515428240738</v>
      </c>
      <c r="B1433">
        <v>1.9981059999999999</v>
      </c>
      <c r="E1433" s="97">
        <v>43665.334999999999</v>
      </c>
      <c r="F1433">
        <v>2.0777290000000002</v>
      </c>
    </row>
    <row r="1434" spans="1:6" x14ac:dyDescent="0.2">
      <c r="A1434" s="97">
        <v>43665.522372685184</v>
      </c>
      <c r="B1434">
        <v>1.99919</v>
      </c>
      <c r="E1434" s="97">
        <v>43665.341944444444</v>
      </c>
      <c r="F1434">
        <v>2.0686779999999998</v>
      </c>
    </row>
    <row r="1435" spans="1:6" x14ac:dyDescent="0.2">
      <c r="A1435" s="97">
        <v>43665.529317129629</v>
      </c>
      <c r="B1435">
        <v>1.9820150000000001</v>
      </c>
      <c r="E1435" s="97">
        <v>43665.34888888889</v>
      </c>
      <c r="F1435">
        <v>2.068613</v>
      </c>
    </row>
    <row r="1436" spans="1:6" x14ac:dyDescent="0.2">
      <c r="A1436" s="97">
        <v>43665.536261574074</v>
      </c>
      <c r="B1436">
        <v>1.9920370000000001</v>
      </c>
      <c r="E1436" s="97">
        <v>43665.355833333335</v>
      </c>
      <c r="F1436">
        <v>2.0574520000000001</v>
      </c>
    </row>
    <row r="1437" spans="1:6" x14ac:dyDescent="0.2">
      <c r="A1437" s="97">
        <v>43665.543310185189</v>
      </c>
      <c r="B1437">
        <v>1.9938610000000001</v>
      </c>
      <c r="E1437" s="97">
        <v>43665.36277777778</v>
      </c>
      <c r="F1437">
        <v>2.0530369999999998</v>
      </c>
    </row>
    <row r="1438" spans="1:6" x14ac:dyDescent="0.2">
      <c r="A1438" s="97">
        <v>43665.550254629627</v>
      </c>
      <c r="B1438">
        <v>1.9846189999999999</v>
      </c>
      <c r="E1438" s="97">
        <v>43665.369722222225</v>
      </c>
      <c r="F1438">
        <v>2.0577700000000001</v>
      </c>
    </row>
    <row r="1439" spans="1:6" x14ac:dyDescent="0.2">
      <c r="A1439" s="97">
        <v>43665.557199074072</v>
      </c>
      <c r="B1439">
        <v>1.98359</v>
      </c>
      <c r="E1439" s="97">
        <v>43665.376666666663</v>
      </c>
      <c r="F1439">
        <v>2.0497269999999999</v>
      </c>
    </row>
    <row r="1440" spans="1:6" x14ac:dyDescent="0.2">
      <c r="A1440" s="97">
        <v>43665.564143518517</v>
      </c>
      <c r="B1440">
        <v>1.9861519999999999</v>
      </c>
      <c r="E1440" s="97">
        <v>43665.383611111109</v>
      </c>
      <c r="F1440">
        <v>2.0519639999999999</v>
      </c>
    </row>
    <row r="1441" spans="1:6" x14ac:dyDescent="0.2">
      <c r="A1441" s="97">
        <v>43665.571087962962</v>
      </c>
      <c r="B1441">
        <v>1.979338</v>
      </c>
      <c r="E1441" s="97">
        <v>43665.390555555554</v>
      </c>
      <c r="F1441">
        <v>2.0505650000000002</v>
      </c>
    </row>
    <row r="1442" spans="1:6" x14ac:dyDescent="0.2">
      <c r="A1442" s="97">
        <v>43665.578032407408</v>
      </c>
      <c r="B1442">
        <v>1.9825140000000001</v>
      </c>
      <c r="E1442" s="97">
        <v>43665.397499999999</v>
      </c>
      <c r="F1442">
        <v>2.0448200000000001</v>
      </c>
    </row>
    <row r="1443" spans="1:6" x14ac:dyDescent="0.2">
      <c r="A1443" s="97">
        <v>43665.584976851853</v>
      </c>
      <c r="B1443">
        <v>1.9613290000000001</v>
      </c>
      <c r="E1443" s="97">
        <v>43665.404444444444</v>
      </c>
      <c r="F1443">
        <v>2.0318779999999999</v>
      </c>
    </row>
    <row r="1444" spans="1:6" x14ac:dyDescent="0.2">
      <c r="A1444" s="97">
        <v>43665.591921296298</v>
      </c>
      <c r="B1444">
        <v>1.9755069999999999</v>
      </c>
      <c r="E1444" s="97">
        <v>43665.41138888889</v>
      </c>
      <c r="F1444">
        <v>2.0367310000000001</v>
      </c>
    </row>
    <row r="1445" spans="1:6" x14ac:dyDescent="0.2">
      <c r="A1445" s="97">
        <v>43665.598865740743</v>
      </c>
      <c r="B1445">
        <v>1.9818070000000001</v>
      </c>
      <c r="E1445" s="97">
        <v>43665.418217592596</v>
      </c>
      <c r="F1445">
        <v>2.0173019999999999</v>
      </c>
    </row>
    <row r="1446" spans="1:6" x14ac:dyDescent="0.2">
      <c r="A1446" s="97">
        <v>43665.605694444443</v>
      </c>
      <c r="B1446">
        <v>1.986019</v>
      </c>
      <c r="E1446" s="97">
        <v>43665.425162037034</v>
      </c>
      <c r="F1446">
        <v>2.0397099999999999</v>
      </c>
    </row>
    <row r="1447" spans="1:6" x14ac:dyDescent="0.2">
      <c r="A1447" s="97">
        <v>43665.612743055557</v>
      </c>
      <c r="B1447">
        <v>2.0403910000000001</v>
      </c>
      <c r="E1447" s="97">
        <v>43665.432106481479</v>
      </c>
      <c r="F1447">
        <v>2.03566</v>
      </c>
    </row>
    <row r="1448" spans="1:6" x14ac:dyDescent="0.2">
      <c r="A1448" s="97">
        <v>43665.619687500002</v>
      </c>
      <c r="B1448">
        <v>1.9732460000000001</v>
      </c>
      <c r="E1448" s="97">
        <v>43665.439050925925</v>
      </c>
      <c r="F1448">
        <v>2.032257</v>
      </c>
    </row>
    <row r="1449" spans="1:6" x14ac:dyDescent="0.2">
      <c r="A1449" s="97">
        <v>43665.626631944448</v>
      </c>
      <c r="B1449">
        <v>1.9766509999999999</v>
      </c>
      <c r="E1449" s="97">
        <v>43665.44599537037</v>
      </c>
      <c r="F1449">
        <v>2.026526</v>
      </c>
    </row>
    <row r="1450" spans="1:6" x14ac:dyDescent="0.2">
      <c r="A1450" s="97">
        <v>43665.633576388886</v>
      </c>
      <c r="B1450">
        <v>1.9739979999999999</v>
      </c>
      <c r="E1450" s="97">
        <v>43665.452939814815</v>
      </c>
      <c r="F1450">
        <v>2.0191240000000001</v>
      </c>
    </row>
    <row r="1451" spans="1:6" x14ac:dyDescent="0.2">
      <c r="A1451" s="97">
        <v>43665.640520833331</v>
      </c>
      <c r="B1451">
        <v>1.966569</v>
      </c>
      <c r="E1451" s="97">
        <v>43665.45988425926</v>
      </c>
      <c r="F1451">
        <v>2.0243579999999999</v>
      </c>
    </row>
    <row r="1452" spans="1:6" x14ac:dyDescent="0.2">
      <c r="A1452" s="97">
        <v>43665.647465277776</v>
      </c>
      <c r="B1452">
        <v>1.974388</v>
      </c>
      <c r="E1452" s="97">
        <v>43665.466828703706</v>
      </c>
      <c r="F1452">
        <v>2.016451</v>
      </c>
    </row>
    <row r="1453" spans="1:6" x14ac:dyDescent="0.2">
      <c r="A1453" s="97">
        <v>43665.654409722221</v>
      </c>
      <c r="B1453">
        <v>1.980059</v>
      </c>
      <c r="E1453" s="97">
        <v>43665.473877314813</v>
      </c>
      <c r="F1453">
        <v>2.012178</v>
      </c>
    </row>
    <row r="1454" spans="1:6" x14ac:dyDescent="0.2">
      <c r="A1454" s="97">
        <v>43665.661354166667</v>
      </c>
      <c r="B1454">
        <v>1.9756640000000001</v>
      </c>
      <c r="E1454" s="97">
        <v>43665.480821759258</v>
      </c>
      <c r="F1454">
        <v>1.9981789999999999</v>
      </c>
    </row>
    <row r="1455" spans="1:6" x14ac:dyDescent="0.2">
      <c r="A1455" s="97">
        <v>43665.668298611112</v>
      </c>
      <c r="B1455">
        <v>1.9745140000000001</v>
      </c>
      <c r="E1455" s="97">
        <v>43665.487766203703</v>
      </c>
      <c r="F1455">
        <v>2.002227</v>
      </c>
    </row>
    <row r="1456" spans="1:6" x14ac:dyDescent="0.2">
      <c r="A1456" s="97">
        <v>43665.675243055557</v>
      </c>
      <c r="B1456">
        <v>1.969203</v>
      </c>
      <c r="E1456" s="97">
        <v>43665.494710648149</v>
      </c>
      <c r="F1456">
        <v>2.0032390000000002</v>
      </c>
    </row>
    <row r="1457" spans="1:6" x14ac:dyDescent="0.2">
      <c r="A1457" s="97">
        <v>43665.682187500002</v>
      </c>
      <c r="B1457">
        <v>1.990521</v>
      </c>
      <c r="E1457" s="97">
        <v>43665.501655092594</v>
      </c>
      <c r="F1457">
        <v>1.9997309999999999</v>
      </c>
    </row>
    <row r="1458" spans="1:6" x14ac:dyDescent="0.2">
      <c r="A1458" s="97">
        <v>43665.689131944448</v>
      </c>
      <c r="B1458">
        <v>1.995862</v>
      </c>
      <c r="E1458" s="97">
        <v>43665.508483796293</v>
      </c>
      <c r="F1458">
        <v>2.0065179999999998</v>
      </c>
    </row>
    <row r="1459" spans="1:6" x14ac:dyDescent="0.2">
      <c r="A1459" s="97">
        <v>43665.696076388886</v>
      </c>
      <c r="B1459">
        <v>2.0024380000000002</v>
      </c>
      <c r="E1459" s="97">
        <v>43665.515428240738</v>
      </c>
      <c r="F1459">
        <v>1.9981059999999999</v>
      </c>
    </row>
    <row r="1460" spans="1:6" x14ac:dyDescent="0.2">
      <c r="A1460" s="97">
        <v>43665.702905092592</v>
      </c>
      <c r="B1460">
        <v>2.0519910000000001</v>
      </c>
      <c r="E1460" s="97">
        <v>43665.522372685184</v>
      </c>
      <c r="F1460">
        <v>1.99919</v>
      </c>
    </row>
    <row r="1461" spans="1:6" x14ac:dyDescent="0.2">
      <c r="A1461" s="97">
        <v>43665.709849537037</v>
      </c>
      <c r="B1461">
        <v>2.013344</v>
      </c>
      <c r="E1461" s="97">
        <v>43665.529317129629</v>
      </c>
      <c r="F1461">
        <v>1.9820150000000001</v>
      </c>
    </row>
    <row r="1462" spans="1:6" x14ac:dyDescent="0.2">
      <c r="A1462" s="97">
        <v>43665.722511574073</v>
      </c>
      <c r="B1462">
        <v>2.0768789999999999</v>
      </c>
      <c r="E1462" s="97">
        <v>43665.536261574074</v>
      </c>
      <c r="F1462">
        <v>1.9920370000000001</v>
      </c>
    </row>
    <row r="1463" spans="1:6" x14ac:dyDescent="0.2">
      <c r="A1463" s="97">
        <v>43665.729456018518</v>
      </c>
      <c r="B1463">
        <v>2.097232</v>
      </c>
      <c r="E1463" s="97">
        <v>43665.543310185189</v>
      </c>
      <c r="F1463">
        <v>1.9938610000000001</v>
      </c>
    </row>
    <row r="1464" spans="1:6" x14ac:dyDescent="0.2">
      <c r="A1464" s="97">
        <v>43665.736400462964</v>
      </c>
      <c r="B1464">
        <v>2.1297540000000001</v>
      </c>
      <c r="E1464" s="97">
        <v>43665.550254629627</v>
      </c>
      <c r="F1464">
        <v>1.9846189999999999</v>
      </c>
    </row>
    <row r="1465" spans="1:6" x14ac:dyDescent="0.2">
      <c r="A1465" s="97">
        <v>43665.743344907409</v>
      </c>
      <c r="B1465">
        <v>2.1106259999999999</v>
      </c>
      <c r="E1465" s="97">
        <v>43665.557199074072</v>
      </c>
      <c r="F1465">
        <v>1.98359</v>
      </c>
    </row>
    <row r="1466" spans="1:6" x14ac:dyDescent="0.2">
      <c r="A1466" s="97">
        <v>43665.750289351854</v>
      </c>
      <c r="B1466">
        <v>2.1196869999999999</v>
      </c>
      <c r="E1466" s="97">
        <v>43665.564143518517</v>
      </c>
      <c r="F1466">
        <v>1.9861519999999999</v>
      </c>
    </row>
    <row r="1467" spans="1:6" x14ac:dyDescent="0.2">
      <c r="A1467" s="97">
        <v>43665.757233796299</v>
      </c>
      <c r="B1467">
        <v>2.1217429999999999</v>
      </c>
      <c r="E1467" s="97">
        <v>43665.571087962962</v>
      </c>
      <c r="F1467">
        <v>1.979338</v>
      </c>
    </row>
    <row r="1468" spans="1:6" x14ac:dyDescent="0.2">
      <c r="A1468" s="97">
        <v>43665.764178240737</v>
      </c>
      <c r="B1468">
        <v>2.1268829999999999</v>
      </c>
      <c r="E1468" s="97">
        <v>43665.578032407408</v>
      </c>
      <c r="F1468">
        <v>1.9825140000000001</v>
      </c>
    </row>
    <row r="1469" spans="1:6" x14ac:dyDescent="0.2">
      <c r="A1469" s="97">
        <v>43665.771122685182</v>
      </c>
      <c r="B1469">
        <v>2.1252879999999998</v>
      </c>
      <c r="E1469" s="97">
        <v>43665.584976851853</v>
      </c>
      <c r="F1469">
        <v>1.9613290000000001</v>
      </c>
    </row>
    <row r="1470" spans="1:6" x14ac:dyDescent="0.2">
      <c r="A1470" s="97">
        <v>43665.777951388889</v>
      </c>
      <c r="B1470">
        <v>2.1365159999999999</v>
      </c>
      <c r="E1470" s="97">
        <v>43665.591921296298</v>
      </c>
      <c r="F1470">
        <v>1.9755069999999999</v>
      </c>
    </row>
    <row r="1471" spans="1:6" x14ac:dyDescent="0.2">
      <c r="A1471" s="97">
        <v>43665.784895833334</v>
      </c>
      <c r="B1471">
        <v>2.1508530000000001</v>
      </c>
      <c r="E1471" s="97">
        <v>43665.598865740743</v>
      </c>
      <c r="F1471">
        <v>1.9818070000000001</v>
      </c>
    </row>
    <row r="1472" spans="1:6" x14ac:dyDescent="0.2">
      <c r="A1472" s="97">
        <v>43665.791944444441</v>
      </c>
      <c r="B1472">
        <v>2.1626470000000002</v>
      </c>
      <c r="E1472" s="97">
        <v>43665.605694444443</v>
      </c>
      <c r="F1472">
        <v>1.986019</v>
      </c>
    </row>
    <row r="1473" spans="1:6" x14ac:dyDescent="0.2">
      <c r="A1473" s="97">
        <v>43665.798888888887</v>
      </c>
      <c r="B1473">
        <v>2.1774710000000002</v>
      </c>
      <c r="E1473" s="97">
        <v>43665.612743055557</v>
      </c>
      <c r="F1473">
        <v>2.0403910000000001</v>
      </c>
    </row>
    <row r="1474" spans="1:6" x14ac:dyDescent="0.2">
      <c r="A1474" s="97">
        <v>43665.805833333332</v>
      </c>
      <c r="B1474">
        <v>2.1784240000000001</v>
      </c>
      <c r="E1474" s="97">
        <v>43665.619687500002</v>
      </c>
      <c r="F1474">
        <v>1.9732460000000001</v>
      </c>
    </row>
    <row r="1475" spans="1:6" x14ac:dyDescent="0.2">
      <c r="A1475" s="97">
        <v>43665.812777777777</v>
      </c>
      <c r="B1475">
        <v>2.1861549999999998</v>
      </c>
      <c r="E1475" s="97">
        <v>43665.626631944448</v>
      </c>
      <c r="F1475">
        <v>1.9766509999999999</v>
      </c>
    </row>
    <row r="1476" spans="1:6" x14ac:dyDescent="0.2">
      <c r="A1476" s="97">
        <v>43665.819722222222</v>
      </c>
      <c r="B1476">
        <v>2.1977880000000001</v>
      </c>
      <c r="E1476" s="97">
        <v>43665.633576388886</v>
      </c>
      <c r="F1476">
        <v>1.9739979999999999</v>
      </c>
    </row>
    <row r="1477" spans="1:6" x14ac:dyDescent="0.2">
      <c r="A1477" s="97">
        <v>43665.826666666668</v>
      </c>
      <c r="B1477">
        <v>2.20573</v>
      </c>
      <c r="E1477" s="97">
        <v>43665.640520833331</v>
      </c>
      <c r="F1477">
        <v>1.966569</v>
      </c>
    </row>
    <row r="1478" spans="1:6" x14ac:dyDescent="0.2">
      <c r="A1478" s="97">
        <v>43665.833611111113</v>
      </c>
      <c r="B1478">
        <v>2.2024910000000002</v>
      </c>
      <c r="E1478" s="97">
        <v>43665.647465277776</v>
      </c>
      <c r="F1478">
        <v>1.974388</v>
      </c>
    </row>
    <row r="1479" spans="1:6" x14ac:dyDescent="0.2">
      <c r="A1479" s="97">
        <v>43665.840555555558</v>
      </c>
      <c r="B1479">
        <v>2.205867</v>
      </c>
      <c r="E1479" s="97">
        <v>43665.654409722221</v>
      </c>
      <c r="F1479">
        <v>1.980059</v>
      </c>
    </row>
    <row r="1480" spans="1:6" x14ac:dyDescent="0.2">
      <c r="A1480" s="97">
        <v>43665.847500000003</v>
      </c>
      <c r="B1480">
        <v>2.20886</v>
      </c>
      <c r="E1480" s="97">
        <v>43665.661354166667</v>
      </c>
      <c r="F1480">
        <v>1.9756640000000001</v>
      </c>
    </row>
    <row r="1481" spans="1:6" x14ac:dyDescent="0.2">
      <c r="A1481" s="97">
        <v>43665.854444444441</v>
      </c>
      <c r="B1481">
        <v>2.2071779999999999</v>
      </c>
      <c r="E1481" s="97">
        <v>43665.668298611112</v>
      </c>
      <c r="F1481">
        <v>1.9745140000000001</v>
      </c>
    </row>
    <row r="1482" spans="1:6" x14ac:dyDescent="0.2">
      <c r="A1482" s="97">
        <v>43665.861388888887</v>
      </c>
      <c r="B1482">
        <v>2.2335500000000001</v>
      </c>
      <c r="E1482" s="97">
        <v>43665.675243055557</v>
      </c>
      <c r="F1482">
        <v>1.969203</v>
      </c>
    </row>
    <row r="1483" spans="1:6" x14ac:dyDescent="0.2">
      <c r="A1483" s="97">
        <v>43665.868333333332</v>
      </c>
      <c r="B1483">
        <v>2.255503</v>
      </c>
      <c r="E1483" s="97">
        <v>43665.682187500002</v>
      </c>
      <c r="F1483">
        <v>1.990521</v>
      </c>
    </row>
    <row r="1484" spans="1:6" x14ac:dyDescent="0.2">
      <c r="A1484" s="97">
        <v>43665.875162037039</v>
      </c>
      <c r="B1484">
        <v>2.2469350000000001</v>
      </c>
      <c r="E1484" s="97">
        <v>43665.689131944448</v>
      </c>
      <c r="F1484">
        <v>1.995862</v>
      </c>
    </row>
    <row r="1485" spans="1:6" x14ac:dyDescent="0.2">
      <c r="A1485" s="97">
        <v>43665.882106481484</v>
      </c>
      <c r="B1485">
        <v>2.261927</v>
      </c>
      <c r="E1485" s="97">
        <v>43665.696076388886</v>
      </c>
      <c r="F1485">
        <v>2.0024380000000002</v>
      </c>
    </row>
    <row r="1486" spans="1:6" x14ac:dyDescent="0.2">
      <c r="A1486" s="97">
        <v>43665.889050925929</v>
      </c>
      <c r="B1486">
        <v>2.2666270000000002</v>
      </c>
      <c r="E1486" s="97">
        <v>43665.702905092592</v>
      </c>
      <c r="F1486">
        <v>2.0519910000000001</v>
      </c>
    </row>
    <row r="1487" spans="1:6" x14ac:dyDescent="0.2">
      <c r="A1487" s="97">
        <v>43665.895995370367</v>
      </c>
      <c r="B1487">
        <v>2.2816160000000001</v>
      </c>
      <c r="E1487" s="97">
        <v>43665.709849537037</v>
      </c>
      <c r="F1487">
        <v>2.013344</v>
      </c>
    </row>
    <row r="1488" spans="1:6" x14ac:dyDescent="0.2">
      <c r="A1488" s="97">
        <v>43665.902939814812</v>
      </c>
      <c r="B1488">
        <v>2.2805909999999998</v>
      </c>
      <c r="E1488" s="97">
        <v>43665.722511574073</v>
      </c>
      <c r="F1488">
        <v>2.0768789999999999</v>
      </c>
    </row>
    <row r="1489" spans="1:6" x14ac:dyDescent="0.2">
      <c r="A1489" s="97">
        <v>43665.909884259258</v>
      </c>
      <c r="B1489">
        <v>2.2911109999999999</v>
      </c>
      <c r="E1489" s="97">
        <v>43665.729456018518</v>
      </c>
      <c r="F1489">
        <v>2.097232</v>
      </c>
    </row>
    <row r="1490" spans="1:6" x14ac:dyDescent="0.2">
      <c r="A1490" s="97">
        <v>43665.916828703703</v>
      </c>
      <c r="B1490">
        <v>2.299852</v>
      </c>
      <c r="E1490" s="97">
        <v>43665.736400462964</v>
      </c>
      <c r="F1490">
        <v>2.1297540000000001</v>
      </c>
    </row>
    <row r="1491" spans="1:6" x14ac:dyDescent="0.2">
      <c r="A1491" s="97">
        <v>43665.923773148148</v>
      </c>
      <c r="B1491">
        <v>2.2948559999999998</v>
      </c>
      <c r="E1491" s="97">
        <v>43665.743344907409</v>
      </c>
      <c r="F1491">
        <v>2.1106259999999999</v>
      </c>
    </row>
    <row r="1492" spans="1:6" x14ac:dyDescent="0.2">
      <c r="A1492" s="97">
        <v>43665.930821759262</v>
      </c>
      <c r="B1492">
        <v>2.385567</v>
      </c>
      <c r="E1492" s="97">
        <v>43665.750289351854</v>
      </c>
      <c r="F1492">
        <v>2.1196869999999999</v>
      </c>
    </row>
    <row r="1493" spans="1:6" x14ac:dyDescent="0.2">
      <c r="A1493" s="97">
        <v>43665.9377662037</v>
      </c>
      <c r="B1493">
        <v>2.3121239999999998</v>
      </c>
      <c r="E1493" s="97">
        <v>43665.757233796299</v>
      </c>
      <c r="F1493">
        <v>2.1217429999999999</v>
      </c>
    </row>
    <row r="1494" spans="1:6" x14ac:dyDescent="0.2">
      <c r="A1494" s="97">
        <v>43665.944710648146</v>
      </c>
      <c r="B1494">
        <v>2.3258420000000002</v>
      </c>
      <c r="E1494" s="97">
        <v>43665.764178240737</v>
      </c>
      <c r="F1494">
        <v>2.1268829999999999</v>
      </c>
    </row>
    <row r="1495" spans="1:6" x14ac:dyDescent="0.2">
      <c r="A1495" s="97">
        <v>43665.951655092591</v>
      </c>
      <c r="B1495">
        <v>2.322327</v>
      </c>
      <c r="E1495" s="97">
        <v>43665.771122685182</v>
      </c>
      <c r="F1495">
        <v>2.1252879999999998</v>
      </c>
    </row>
    <row r="1496" spans="1:6" x14ac:dyDescent="0.2">
      <c r="A1496" s="97">
        <v>43665.958599537036</v>
      </c>
      <c r="B1496">
        <v>2.3313139999999999</v>
      </c>
      <c r="E1496" s="97">
        <v>43665.777951388889</v>
      </c>
      <c r="F1496">
        <v>2.1365159999999999</v>
      </c>
    </row>
    <row r="1497" spans="1:6" x14ac:dyDescent="0.2">
      <c r="A1497" s="97">
        <v>43665.965543981481</v>
      </c>
      <c r="B1497">
        <v>2.3287559999999998</v>
      </c>
      <c r="E1497" s="97">
        <v>43665.784895833334</v>
      </c>
      <c r="F1497">
        <v>2.1508530000000001</v>
      </c>
    </row>
    <row r="1498" spans="1:6" x14ac:dyDescent="0.2">
      <c r="A1498" s="97">
        <v>43665.972372685188</v>
      </c>
      <c r="B1498">
        <v>2.327439</v>
      </c>
      <c r="E1498" s="97">
        <v>43665.791944444441</v>
      </c>
      <c r="F1498">
        <v>2.1626470000000002</v>
      </c>
    </row>
    <row r="1499" spans="1:6" x14ac:dyDescent="0.2">
      <c r="A1499" s="97">
        <v>43665.979317129626</v>
      </c>
      <c r="B1499">
        <v>2.3329550000000001</v>
      </c>
      <c r="E1499" s="97">
        <v>43665.798888888887</v>
      </c>
      <c r="F1499">
        <v>2.1774710000000002</v>
      </c>
    </row>
    <row r="1500" spans="1:6" x14ac:dyDescent="0.2">
      <c r="A1500" s="97">
        <v>43665.986261574071</v>
      </c>
      <c r="B1500">
        <v>2.346838</v>
      </c>
      <c r="E1500" s="97">
        <v>43665.805833333332</v>
      </c>
      <c r="F1500">
        <v>2.1784240000000001</v>
      </c>
    </row>
    <row r="1501" spans="1:6" x14ac:dyDescent="0.2">
      <c r="A1501" s="97">
        <v>43665.993206018517</v>
      </c>
      <c r="B1501">
        <v>2.3375059999999999</v>
      </c>
      <c r="E1501" s="97">
        <v>43665.812777777777</v>
      </c>
      <c r="F1501">
        <v>2.1861549999999998</v>
      </c>
    </row>
    <row r="1502" spans="1:6" x14ac:dyDescent="0.2">
      <c r="A1502" s="97">
        <v>43666.000254629631</v>
      </c>
      <c r="B1502">
        <v>2.3304670000000001</v>
      </c>
      <c r="E1502" s="97">
        <v>43665.819722222222</v>
      </c>
      <c r="F1502">
        <v>2.1977880000000001</v>
      </c>
    </row>
    <row r="1503" spans="1:6" x14ac:dyDescent="0.2">
      <c r="A1503" s="97">
        <v>43666.007199074076</v>
      </c>
      <c r="B1503">
        <v>2.3188309999999999</v>
      </c>
      <c r="E1503" s="97">
        <v>43665.826666666668</v>
      </c>
      <c r="F1503">
        <v>2.20573</v>
      </c>
    </row>
    <row r="1504" spans="1:6" x14ac:dyDescent="0.2">
      <c r="A1504" s="97">
        <v>43666.014143518521</v>
      </c>
      <c r="B1504">
        <v>2.3295469999999998</v>
      </c>
      <c r="E1504" s="97">
        <v>43665.833611111113</v>
      </c>
      <c r="F1504">
        <v>2.2024910000000002</v>
      </c>
    </row>
    <row r="1505" spans="1:6" x14ac:dyDescent="0.2">
      <c r="A1505" s="97">
        <v>43666.021087962959</v>
      </c>
      <c r="B1505">
        <v>2.3274059999999999</v>
      </c>
      <c r="E1505" s="97">
        <v>43665.840555555558</v>
      </c>
      <c r="F1505">
        <v>2.205867</v>
      </c>
    </row>
    <row r="1506" spans="1:6" x14ac:dyDescent="0.2">
      <c r="A1506" s="97">
        <v>43666.028032407405</v>
      </c>
      <c r="B1506">
        <v>2.3118979999999998</v>
      </c>
      <c r="E1506" s="97">
        <v>43665.847500000003</v>
      </c>
      <c r="F1506">
        <v>2.20886</v>
      </c>
    </row>
    <row r="1507" spans="1:6" x14ac:dyDescent="0.2">
      <c r="A1507" s="97">
        <v>43666.03497685185</v>
      </c>
      <c r="B1507">
        <v>2.335073</v>
      </c>
      <c r="E1507" s="97">
        <v>43665.854444444441</v>
      </c>
      <c r="F1507">
        <v>2.2071779999999999</v>
      </c>
    </row>
    <row r="1508" spans="1:6" x14ac:dyDescent="0.2">
      <c r="A1508" s="97">
        <v>43666.041921296295</v>
      </c>
      <c r="B1508">
        <v>2.3332350000000002</v>
      </c>
      <c r="E1508" s="97">
        <v>43665.861388888887</v>
      </c>
      <c r="F1508">
        <v>2.2335500000000001</v>
      </c>
    </row>
    <row r="1509" spans="1:6" x14ac:dyDescent="0.2">
      <c r="A1509" s="97">
        <v>43666.04886574074</v>
      </c>
      <c r="B1509">
        <v>2.3377089999999998</v>
      </c>
      <c r="E1509" s="97">
        <v>43665.868333333332</v>
      </c>
      <c r="F1509">
        <v>2.255503</v>
      </c>
    </row>
    <row r="1510" spans="1:6" x14ac:dyDescent="0.2">
      <c r="A1510" s="97">
        <v>43666.055810185186</v>
      </c>
      <c r="B1510">
        <v>2.3187060000000002</v>
      </c>
      <c r="E1510" s="97">
        <v>43665.875162037039</v>
      </c>
      <c r="F1510">
        <v>2.2469350000000001</v>
      </c>
    </row>
    <row r="1511" spans="1:6" x14ac:dyDescent="0.2">
      <c r="A1511" s="97">
        <v>43666.062754629631</v>
      </c>
      <c r="B1511">
        <v>2.339502</v>
      </c>
      <c r="E1511" s="97">
        <v>43665.882106481484</v>
      </c>
      <c r="F1511">
        <v>2.261927</v>
      </c>
    </row>
    <row r="1512" spans="1:6" x14ac:dyDescent="0.2">
      <c r="A1512" s="97">
        <v>43666.069687499999</v>
      </c>
      <c r="B1512">
        <v>2.331572</v>
      </c>
      <c r="E1512" s="97">
        <v>43665.889050925929</v>
      </c>
      <c r="F1512">
        <v>2.2666270000000002</v>
      </c>
    </row>
    <row r="1513" spans="1:6" x14ac:dyDescent="0.2">
      <c r="A1513" s="97">
        <v>43666.076631944445</v>
      </c>
      <c r="B1513">
        <v>2.329939</v>
      </c>
      <c r="E1513" s="97">
        <v>43665.895995370367</v>
      </c>
      <c r="F1513">
        <v>2.2816160000000001</v>
      </c>
    </row>
    <row r="1514" spans="1:6" x14ac:dyDescent="0.2">
      <c r="A1514" s="97">
        <v>43666.08357638889</v>
      </c>
      <c r="B1514">
        <v>2.329615</v>
      </c>
      <c r="E1514" s="97">
        <v>43665.902939814812</v>
      </c>
      <c r="F1514">
        <v>2.2805909999999998</v>
      </c>
    </row>
    <row r="1515" spans="1:6" x14ac:dyDescent="0.2">
      <c r="A1515" s="97">
        <v>43666.090520833335</v>
      </c>
      <c r="B1515">
        <v>2.3201290000000001</v>
      </c>
      <c r="E1515" s="97">
        <v>43665.909884259258</v>
      </c>
      <c r="F1515">
        <v>2.2911109999999999</v>
      </c>
    </row>
    <row r="1516" spans="1:6" x14ac:dyDescent="0.2">
      <c r="A1516" s="97">
        <v>43666.09746527778</v>
      </c>
      <c r="B1516">
        <v>2.319518</v>
      </c>
      <c r="E1516" s="97">
        <v>43665.916828703703</v>
      </c>
      <c r="F1516">
        <v>2.299852</v>
      </c>
    </row>
    <row r="1517" spans="1:6" x14ac:dyDescent="0.2">
      <c r="A1517" s="97">
        <v>43666.104409722226</v>
      </c>
      <c r="B1517">
        <v>2.3195670000000002</v>
      </c>
      <c r="E1517" s="97">
        <v>43665.923773148148</v>
      </c>
      <c r="F1517">
        <v>2.2948559999999998</v>
      </c>
    </row>
    <row r="1518" spans="1:6" x14ac:dyDescent="0.2">
      <c r="A1518" s="97">
        <v>43666.111354166664</v>
      </c>
      <c r="B1518">
        <v>2.3244189999999998</v>
      </c>
      <c r="E1518" s="97">
        <v>43665.930821759262</v>
      </c>
      <c r="F1518">
        <v>2.385567</v>
      </c>
    </row>
    <row r="1519" spans="1:6" x14ac:dyDescent="0.2">
      <c r="A1519" s="97">
        <v>43666.118298611109</v>
      </c>
      <c r="B1519">
        <v>2.3184269999999998</v>
      </c>
      <c r="E1519" s="97">
        <v>43665.9377662037</v>
      </c>
      <c r="F1519">
        <v>2.3121239999999998</v>
      </c>
    </row>
    <row r="1520" spans="1:6" x14ac:dyDescent="0.2">
      <c r="A1520" s="97">
        <v>43666.125243055554</v>
      </c>
      <c r="B1520">
        <v>2.3141850000000002</v>
      </c>
      <c r="E1520" s="97">
        <v>43665.944710648146</v>
      </c>
      <c r="F1520">
        <v>2.3258420000000002</v>
      </c>
    </row>
    <row r="1521" spans="1:6" x14ac:dyDescent="0.2">
      <c r="A1521" s="97">
        <v>43666.132187499999</v>
      </c>
      <c r="B1521">
        <v>2.3174000000000001</v>
      </c>
      <c r="E1521" s="97">
        <v>43665.951655092591</v>
      </c>
      <c r="F1521">
        <v>2.322327</v>
      </c>
    </row>
    <row r="1522" spans="1:6" x14ac:dyDescent="0.2">
      <c r="A1522" s="97">
        <v>43666.139131944445</v>
      </c>
      <c r="B1522">
        <v>2.3151519999999999</v>
      </c>
      <c r="E1522" s="97">
        <v>43665.958599537036</v>
      </c>
      <c r="F1522">
        <v>2.3313139999999999</v>
      </c>
    </row>
    <row r="1523" spans="1:6" x14ac:dyDescent="0.2">
      <c r="A1523" s="97">
        <v>43666.14607638889</v>
      </c>
      <c r="B1523">
        <v>2.3110019999999998</v>
      </c>
      <c r="E1523" s="97">
        <v>43665.965543981481</v>
      </c>
      <c r="F1523">
        <v>2.3287559999999998</v>
      </c>
    </row>
    <row r="1524" spans="1:6" x14ac:dyDescent="0.2">
      <c r="A1524" s="97">
        <v>43666.153020833335</v>
      </c>
      <c r="B1524">
        <v>2.3229060000000001</v>
      </c>
      <c r="E1524" s="97">
        <v>43665.972372685188</v>
      </c>
      <c r="F1524">
        <v>2.327439</v>
      </c>
    </row>
    <row r="1525" spans="1:6" x14ac:dyDescent="0.2">
      <c r="A1525" s="97">
        <v>43666.15996527778</v>
      </c>
      <c r="B1525">
        <v>2.3179370000000001</v>
      </c>
      <c r="E1525" s="97">
        <v>43665.979317129626</v>
      </c>
      <c r="F1525">
        <v>2.3329550000000001</v>
      </c>
    </row>
    <row r="1526" spans="1:6" x14ac:dyDescent="0.2">
      <c r="A1526" s="97">
        <v>43666.16679398148</v>
      </c>
      <c r="B1526">
        <v>2.3097150000000002</v>
      </c>
      <c r="E1526" s="97">
        <v>43665.986261574071</v>
      </c>
      <c r="F1526">
        <v>2.346838</v>
      </c>
    </row>
    <row r="1527" spans="1:6" x14ac:dyDescent="0.2">
      <c r="A1527" s="97">
        <v>43666.173738425925</v>
      </c>
      <c r="B1527">
        <v>2.3018689999999999</v>
      </c>
      <c r="E1527" s="97">
        <v>43665.993206018517</v>
      </c>
      <c r="F1527">
        <v>2.3375059999999999</v>
      </c>
    </row>
    <row r="1528" spans="1:6" x14ac:dyDescent="0.2">
      <c r="A1528" s="97">
        <v>43666.18068287037</v>
      </c>
      <c r="B1528">
        <v>2.3100079999999998</v>
      </c>
      <c r="E1528" s="97">
        <v>43666.000254629631</v>
      </c>
      <c r="F1528">
        <v>2.3304670000000001</v>
      </c>
    </row>
    <row r="1529" spans="1:6" x14ac:dyDescent="0.2">
      <c r="A1529" s="97">
        <v>43666.187627314815</v>
      </c>
      <c r="B1529">
        <v>2.3043179999999999</v>
      </c>
      <c r="E1529" s="97">
        <v>43666.007199074076</v>
      </c>
      <c r="F1529">
        <v>2.3188309999999999</v>
      </c>
    </row>
    <row r="1530" spans="1:6" x14ac:dyDescent="0.2">
      <c r="A1530" s="97">
        <v>43666.194571759261</v>
      </c>
      <c r="B1530">
        <v>2.3079360000000002</v>
      </c>
      <c r="E1530" s="97">
        <v>43666.014143518521</v>
      </c>
      <c r="F1530">
        <v>2.3295469999999998</v>
      </c>
    </row>
    <row r="1531" spans="1:6" x14ac:dyDescent="0.2">
      <c r="A1531" s="97">
        <v>43666.201516203706</v>
      </c>
      <c r="B1531">
        <v>2.3096169999999998</v>
      </c>
      <c r="E1531" s="97">
        <v>43666.021087962959</v>
      </c>
      <c r="F1531">
        <v>2.3274059999999999</v>
      </c>
    </row>
    <row r="1532" spans="1:6" x14ac:dyDescent="0.2">
      <c r="A1532" s="97">
        <v>43666.208564814813</v>
      </c>
      <c r="B1532">
        <v>2.3100520000000002</v>
      </c>
      <c r="E1532" s="97">
        <v>43666.028032407405</v>
      </c>
      <c r="F1532">
        <v>2.3118979999999998</v>
      </c>
    </row>
    <row r="1533" spans="1:6" x14ac:dyDescent="0.2">
      <c r="A1533" s="97">
        <v>43666.215509259258</v>
      </c>
      <c r="B1533">
        <v>2.3097560000000001</v>
      </c>
      <c r="E1533" s="97">
        <v>43666.03497685185</v>
      </c>
      <c r="F1533">
        <v>2.335073</v>
      </c>
    </row>
    <row r="1534" spans="1:6" x14ac:dyDescent="0.2">
      <c r="A1534" s="97">
        <v>43666.222453703704</v>
      </c>
      <c r="B1534">
        <v>2.3048709999999999</v>
      </c>
      <c r="E1534" s="97">
        <v>43666.041921296295</v>
      </c>
      <c r="F1534">
        <v>2.3332350000000002</v>
      </c>
    </row>
    <row r="1535" spans="1:6" x14ac:dyDescent="0.2">
      <c r="A1535" s="97">
        <v>43666.229398148149</v>
      </c>
      <c r="B1535">
        <v>2.2941419999999999</v>
      </c>
      <c r="E1535" s="97">
        <v>43666.04886574074</v>
      </c>
      <c r="F1535">
        <v>2.3377089999999998</v>
      </c>
    </row>
    <row r="1536" spans="1:6" x14ac:dyDescent="0.2">
      <c r="A1536" s="97">
        <v>43666.236342592594</v>
      </c>
      <c r="B1536">
        <v>2.2909790000000001</v>
      </c>
      <c r="E1536" s="97">
        <v>43666.055810185186</v>
      </c>
      <c r="F1536">
        <v>2.3187060000000002</v>
      </c>
    </row>
    <row r="1537" spans="1:6" x14ac:dyDescent="0.2">
      <c r="A1537" s="97">
        <v>43666.243287037039</v>
      </c>
      <c r="B1537">
        <v>2.302092</v>
      </c>
      <c r="E1537" s="97">
        <v>43666.062754629631</v>
      </c>
      <c r="F1537">
        <v>2.339502</v>
      </c>
    </row>
    <row r="1538" spans="1:6" x14ac:dyDescent="0.2">
      <c r="A1538" s="97">
        <v>43666.250231481485</v>
      </c>
      <c r="B1538">
        <v>2.2898369999999999</v>
      </c>
      <c r="E1538" s="97">
        <v>43666.069687499999</v>
      </c>
      <c r="F1538">
        <v>2.331572</v>
      </c>
    </row>
    <row r="1539" spans="1:6" x14ac:dyDescent="0.2">
      <c r="A1539" s="97">
        <v>43666.257175925923</v>
      </c>
      <c r="B1539">
        <v>2.2912919999999999</v>
      </c>
      <c r="E1539" s="97">
        <v>43666.076631944445</v>
      </c>
      <c r="F1539">
        <v>2.329939</v>
      </c>
    </row>
    <row r="1540" spans="1:6" x14ac:dyDescent="0.2">
      <c r="A1540" s="97">
        <v>43666.264120370368</v>
      </c>
      <c r="B1540">
        <v>2.2961100000000001</v>
      </c>
      <c r="E1540" s="97">
        <v>43666.08357638889</v>
      </c>
      <c r="F1540">
        <v>2.329615</v>
      </c>
    </row>
    <row r="1541" spans="1:6" x14ac:dyDescent="0.2">
      <c r="A1541" s="97">
        <v>43666.271099537036</v>
      </c>
      <c r="B1541">
        <v>2.290225</v>
      </c>
      <c r="E1541" s="97">
        <v>43666.090520833335</v>
      </c>
      <c r="F1541">
        <v>2.3201290000000001</v>
      </c>
    </row>
    <row r="1542" spans="1:6" x14ac:dyDescent="0.2">
      <c r="A1542" s="97">
        <v>43666.278043981481</v>
      </c>
      <c r="B1542">
        <v>2.2767469999999999</v>
      </c>
      <c r="E1542" s="97">
        <v>43666.09746527778</v>
      </c>
      <c r="F1542">
        <v>2.319518</v>
      </c>
    </row>
    <row r="1543" spans="1:6" x14ac:dyDescent="0.2">
      <c r="A1543" s="97">
        <v>43666.284988425927</v>
      </c>
      <c r="B1543">
        <v>2.2762180000000001</v>
      </c>
      <c r="E1543" s="97">
        <v>43666.104409722226</v>
      </c>
      <c r="F1543">
        <v>2.3195670000000002</v>
      </c>
    </row>
    <row r="1544" spans="1:6" x14ac:dyDescent="0.2">
      <c r="A1544" s="97">
        <v>43666.291932870372</v>
      </c>
      <c r="B1544">
        <v>2.2749510000000002</v>
      </c>
      <c r="E1544" s="97">
        <v>43666.111354166664</v>
      </c>
      <c r="F1544">
        <v>2.3244189999999998</v>
      </c>
    </row>
    <row r="1545" spans="1:6" x14ac:dyDescent="0.2">
      <c r="A1545" s="97">
        <v>43666.298877314817</v>
      </c>
      <c r="B1545">
        <v>2.2616939999999999</v>
      </c>
      <c r="E1545" s="97">
        <v>43666.118298611109</v>
      </c>
      <c r="F1545">
        <v>2.3184269999999998</v>
      </c>
    </row>
    <row r="1546" spans="1:6" x14ac:dyDescent="0.2">
      <c r="A1546" s="97">
        <v>43666.305821759262</v>
      </c>
      <c r="B1546">
        <v>2.256955</v>
      </c>
      <c r="E1546" s="97">
        <v>43666.125243055554</v>
      </c>
      <c r="F1546">
        <v>2.3141850000000002</v>
      </c>
    </row>
    <row r="1547" spans="1:6" x14ac:dyDescent="0.2">
      <c r="A1547" s="97">
        <v>43666.3127662037</v>
      </c>
      <c r="B1547">
        <v>2.2539530000000001</v>
      </c>
      <c r="E1547" s="97">
        <v>43666.132187499999</v>
      </c>
      <c r="F1547">
        <v>2.3174000000000001</v>
      </c>
    </row>
    <row r="1548" spans="1:6" x14ac:dyDescent="0.2">
      <c r="A1548" s="97">
        <v>43666.319710648146</v>
      </c>
      <c r="B1548">
        <v>2.240138</v>
      </c>
      <c r="E1548" s="97">
        <v>43666.139131944445</v>
      </c>
      <c r="F1548">
        <v>2.3151519999999999</v>
      </c>
    </row>
    <row r="1549" spans="1:6" x14ac:dyDescent="0.2">
      <c r="A1549" s="97">
        <v>43666.326655092591</v>
      </c>
      <c r="B1549">
        <v>2.2425250000000001</v>
      </c>
      <c r="E1549" s="97">
        <v>43666.14607638889</v>
      </c>
      <c r="F1549">
        <v>2.3110019999999998</v>
      </c>
    </row>
    <row r="1550" spans="1:6" x14ac:dyDescent="0.2">
      <c r="A1550" s="97">
        <v>43666.333599537036</v>
      </c>
      <c r="B1550">
        <v>2.238899</v>
      </c>
      <c r="E1550" s="97">
        <v>43666.153020833335</v>
      </c>
      <c r="F1550">
        <v>2.3229060000000001</v>
      </c>
    </row>
    <row r="1551" spans="1:6" x14ac:dyDescent="0.2">
      <c r="A1551" s="97">
        <v>43666.340543981481</v>
      </c>
      <c r="B1551">
        <v>2.2385709999999999</v>
      </c>
      <c r="E1551" s="97">
        <v>43666.15996527778</v>
      </c>
      <c r="F1551">
        <v>2.3179370000000001</v>
      </c>
    </row>
    <row r="1552" spans="1:6" x14ac:dyDescent="0.2">
      <c r="A1552" s="97">
        <v>43666.347488425927</v>
      </c>
      <c r="B1552">
        <v>2.2282959999999998</v>
      </c>
      <c r="E1552" s="97">
        <v>43666.16679398148</v>
      </c>
      <c r="F1552">
        <v>2.3097150000000002</v>
      </c>
    </row>
    <row r="1553" spans="1:6" x14ac:dyDescent="0.2">
      <c r="A1553" s="97">
        <v>43666.354432870372</v>
      </c>
      <c r="B1553">
        <v>2.215109</v>
      </c>
      <c r="E1553" s="97">
        <v>43666.173738425925</v>
      </c>
      <c r="F1553">
        <v>2.3018689999999999</v>
      </c>
    </row>
    <row r="1554" spans="1:6" x14ac:dyDescent="0.2">
      <c r="A1554" s="97">
        <v>43666.361261574071</v>
      </c>
      <c r="B1554">
        <v>2.2273770000000002</v>
      </c>
      <c r="E1554" s="97">
        <v>43666.18068287037</v>
      </c>
      <c r="F1554">
        <v>2.3100079999999998</v>
      </c>
    </row>
    <row r="1555" spans="1:6" x14ac:dyDescent="0.2">
      <c r="A1555" s="97">
        <v>43666.368206018517</v>
      </c>
      <c r="B1555">
        <v>2.2264360000000001</v>
      </c>
      <c r="E1555" s="97">
        <v>43666.187627314815</v>
      </c>
      <c r="F1555">
        <v>2.3043179999999999</v>
      </c>
    </row>
    <row r="1556" spans="1:6" x14ac:dyDescent="0.2">
      <c r="A1556" s="97">
        <v>43666.375150462962</v>
      </c>
      <c r="B1556">
        <v>2.2239420000000001</v>
      </c>
      <c r="E1556" s="97">
        <v>43666.194571759261</v>
      </c>
      <c r="F1556">
        <v>2.3079360000000002</v>
      </c>
    </row>
    <row r="1557" spans="1:6" x14ac:dyDescent="0.2">
      <c r="A1557" s="97">
        <v>43666.382094907407</v>
      </c>
      <c r="B1557">
        <v>2.2152159999999999</v>
      </c>
      <c r="E1557" s="97">
        <v>43666.201516203706</v>
      </c>
      <c r="F1557">
        <v>2.3096169999999998</v>
      </c>
    </row>
    <row r="1558" spans="1:6" x14ac:dyDescent="0.2">
      <c r="A1558" s="97">
        <v>43666.389039351852</v>
      </c>
      <c r="B1558">
        <v>2.217651</v>
      </c>
      <c r="E1558" s="97">
        <v>43666.208564814813</v>
      </c>
      <c r="F1558">
        <v>2.3100520000000002</v>
      </c>
    </row>
    <row r="1559" spans="1:6" x14ac:dyDescent="0.2">
      <c r="A1559" s="97">
        <v>43666.395983796298</v>
      </c>
      <c r="B1559">
        <v>2.2071299999999998</v>
      </c>
      <c r="E1559" s="97">
        <v>43666.215509259258</v>
      </c>
      <c r="F1559">
        <v>2.3097560000000001</v>
      </c>
    </row>
    <row r="1560" spans="1:6" x14ac:dyDescent="0.2">
      <c r="A1560" s="97">
        <v>43666.402928240743</v>
      </c>
      <c r="B1560">
        <v>2.2098640000000001</v>
      </c>
      <c r="E1560" s="97">
        <v>43666.222453703704</v>
      </c>
      <c r="F1560">
        <v>2.3048709999999999</v>
      </c>
    </row>
    <row r="1561" spans="1:6" x14ac:dyDescent="0.2">
      <c r="A1561" s="97">
        <v>43666.40997685185</v>
      </c>
      <c r="B1561">
        <v>2.2002419999999998</v>
      </c>
      <c r="E1561" s="97">
        <v>43666.229398148149</v>
      </c>
      <c r="F1561">
        <v>2.2941419999999999</v>
      </c>
    </row>
    <row r="1562" spans="1:6" x14ac:dyDescent="0.2">
      <c r="A1562" s="97">
        <v>43666.416921296295</v>
      </c>
      <c r="B1562">
        <v>2.2192940000000001</v>
      </c>
      <c r="E1562" s="97">
        <v>43666.236342592594</v>
      </c>
      <c r="F1562">
        <v>2.2909790000000001</v>
      </c>
    </row>
    <row r="1563" spans="1:6" x14ac:dyDescent="0.2">
      <c r="A1563" s="97">
        <v>43666.42386574074</v>
      </c>
      <c r="B1563">
        <v>2.2001210000000002</v>
      </c>
      <c r="E1563" s="97">
        <v>43666.243287037039</v>
      </c>
      <c r="F1563">
        <v>2.302092</v>
      </c>
    </row>
    <row r="1564" spans="1:6" x14ac:dyDescent="0.2">
      <c r="A1564" s="97">
        <v>43666.430810185186</v>
      </c>
      <c r="B1564">
        <v>2.1950769999999999</v>
      </c>
      <c r="E1564" s="97">
        <v>43666.250231481485</v>
      </c>
      <c r="F1564">
        <v>2.2898369999999999</v>
      </c>
    </row>
    <row r="1565" spans="1:6" x14ac:dyDescent="0.2">
      <c r="A1565" s="97">
        <v>43666.437754629631</v>
      </c>
      <c r="B1565">
        <v>2.2082090000000001</v>
      </c>
      <c r="E1565" s="97">
        <v>43666.257175925923</v>
      </c>
      <c r="F1565">
        <v>2.2912919999999999</v>
      </c>
    </row>
    <row r="1566" spans="1:6" x14ac:dyDescent="0.2">
      <c r="A1566" s="97">
        <v>43666.444699074076</v>
      </c>
      <c r="B1566">
        <v>2.2053560000000001</v>
      </c>
      <c r="E1566" s="97">
        <v>43666.264120370368</v>
      </c>
      <c r="F1566">
        <v>2.2961100000000001</v>
      </c>
    </row>
    <row r="1567" spans="1:6" x14ac:dyDescent="0.2">
      <c r="A1567" s="97">
        <v>43666.451643518521</v>
      </c>
      <c r="B1567">
        <v>2.1940590000000002</v>
      </c>
      <c r="E1567" s="97">
        <v>43666.271099537036</v>
      </c>
      <c r="F1567">
        <v>2.290225</v>
      </c>
    </row>
    <row r="1568" spans="1:6" x14ac:dyDescent="0.2">
      <c r="A1568" s="97">
        <v>43666.458472222221</v>
      </c>
      <c r="B1568">
        <v>2.193873</v>
      </c>
      <c r="E1568" s="97">
        <v>43666.278043981481</v>
      </c>
      <c r="F1568">
        <v>2.2767469999999999</v>
      </c>
    </row>
    <row r="1569" spans="1:6" x14ac:dyDescent="0.2">
      <c r="A1569" s="97">
        <v>43666.465416666666</v>
      </c>
      <c r="B1569">
        <v>2.1882929999999998</v>
      </c>
      <c r="E1569" s="97">
        <v>43666.284988425927</v>
      </c>
      <c r="F1569">
        <v>2.2762180000000001</v>
      </c>
    </row>
    <row r="1570" spans="1:6" x14ac:dyDescent="0.2">
      <c r="A1570" s="97">
        <v>43666.472361111111</v>
      </c>
      <c r="B1570">
        <v>2.1932079999999998</v>
      </c>
      <c r="E1570" s="97">
        <v>43666.291932870372</v>
      </c>
      <c r="F1570">
        <v>2.2749510000000002</v>
      </c>
    </row>
    <row r="1571" spans="1:6" x14ac:dyDescent="0.2">
      <c r="A1571" s="97">
        <v>43666.479409722226</v>
      </c>
      <c r="B1571">
        <v>2.1937899999999999</v>
      </c>
      <c r="E1571" s="97">
        <v>43666.298877314817</v>
      </c>
      <c r="F1571">
        <v>2.2616939999999999</v>
      </c>
    </row>
    <row r="1572" spans="1:6" x14ac:dyDescent="0.2">
      <c r="A1572" s="97">
        <v>43666.486354166664</v>
      </c>
      <c r="B1572">
        <v>2.202836</v>
      </c>
      <c r="E1572" s="97">
        <v>43666.305821759262</v>
      </c>
      <c r="F1572">
        <v>2.256955</v>
      </c>
    </row>
    <row r="1573" spans="1:6" x14ac:dyDescent="0.2">
      <c r="A1573" s="97">
        <v>43666.493298611109</v>
      </c>
      <c r="B1573">
        <v>2.1785770000000002</v>
      </c>
      <c r="E1573" s="97">
        <v>43666.3127662037</v>
      </c>
      <c r="F1573">
        <v>2.2539530000000001</v>
      </c>
    </row>
    <row r="1574" spans="1:6" x14ac:dyDescent="0.2">
      <c r="A1574" s="97">
        <v>43666.500243055554</v>
      </c>
      <c r="B1574">
        <v>2.1863190000000001</v>
      </c>
      <c r="E1574" s="97">
        <v>43666.319710648146</v>
      </c>
      <c r="F1574">
        <v>2.240138</v>
      </c>
    </row>
    <row r="1575" spans="1:6" x14ac:dyDescent="0.2">
      <c r="A1575" s="97">
        <v>43666.507187499999</v>
      </c>
      <c r="B1575">
        <v>2.1936550000000001</v>
      </c>
      <c r="E1575" s="97">
        <v>43666.326655092591</v>
      </c>
      <c r="F1575">
        <v>2.2425250000000001</v>
      </c>
    </row>
    <row r="1576" spans="1:6" x14ac:dyDescent="0.2">
      <c r="A1576" s="97">
        <v>43666.514131944445</v>
      </c>
      <c r="B1576">
        <v>2.1946569999999999</v>
      </c>
      <c r="E1576" s="97">
        <v>43666.333599537036</v>
      </c>
      <c r="F1576">
        <v>2.238899</v>
      </c>
    </row>
    <row r="1577" spans="1:6" x14ac:dyDescent="0.2">
      <c r="A1577" s="97">
        <v>43666.52107638889</v>
      </c>
      <c r="B1577">
        <v>2.1977440000000001</v>
      </c>
      <c r="E1577" s="97">
        <v>43666.340543981481</v>
      </c>
      <c r="F1577">
        <v>2.2385709999999999</v>
      </c>
    </row>
    <row r="1578" spans="1:6" x14ac:dyDescent="0.2">
      <c r="A1578" s="97">
        <v>43666.528020833335</v>
      </c>
      <c r="B1578">
        <v>2.1977180000000001</v>
      </c>
      <c r="E1578" s="97">
        <v>43666.347488425927</v>
      </c>
      <c r="F1578">
        <v>2.2282959999999998</v>
      </c>
    </row>
    <row r="1579" spans="1:6" x14ac:dyDescent="0.2">
      <c r="A1579" s="97">
        <v>43666.53496527778</v>
      </c>
      <c r="B1579">
        <v>2.1993360000000002</v>
      </c>
      <c r="E1579" s="97">
        <v>43666.354432870372</v>
      </c>
      <c r="F1579">
        <v>2.215109</v>
      </c>
    </row>
    <row r="1580" spans="1:6" x14ac:dyDescent="0.2">
      <c r="A1580" s="97">
        <v>43666.541909722226</v>
      </c>
      <c r="B1580">
        <v>2.1994639999999999</v>
      </c>
      <c r="E1580" s="97">
        <v>43666.361261574071</v>
      </c>
      <c r="F1580">
        <v>2.2273770000000002</v>
      </c>
    </row>
    <row r="1581" spans="1:6" x14ac:dyDescent="0.2">
      <c r="A1581" s="97">
        <v>43666.548854166664</v>
      </c>
      <c r="B1581">
        <v>2.2021820000000001</v>
      </c>
      <c r="E1581" s="97">
        <v>43666.368206018517</v>
      </c>
      <c r="F1581">
        <v>2.2264360000000001</v>
      </c>
    </row>
    <row r="1582" spans="1:6" x14ac:dyDescent="0.2">
      <c r="A1582" s="97">
        <v>43666.55568287037</v>
      </c>
      <c r="B1582">
        <v>2.1994950000000002</v>
      </c>
      <c r="E1582" s="97">
        <v>43666.375150462962</v>
      </c>
      <c r="F1582">
        <v>2.2239420000000001</v>
      </c>
    </row>
    <row r="1583" spans="1:6" x14ac:dyDescent="0.2">
      <c r="A1583" s="97">
        <v>43666.562627314815</v>
      </c>
      <c r="B1583">
        <v>2.2046100000000002</v>
      </c>
      <c r="E1583" s="97">
        <v>43666.382094907407</v>
      </c>
      <c r="F1583">
        <v>2.2152159999999999</v>
      </c>
    </row>
    <row r="1584" spans="1:6" x14ac:dyDescent="0.2">
      <c r="A1584" s="97">
        <v>43666.569571759261</v>
      </c>
      <c r="B1584">
        <v>2.2097560000000001</v>
      </c>
      <c r="E1584" s="97">
        <v>43666.389039351852</v>
      </c>
      <c r="F1584">
        <v>2.217651</v>
      </c>
    </row>
    <row r="1585" spans="1:6" x14ac:dyDescent="0.2">
      <c r="A1585" s="97">
        <v>43666.576516203706</v>
      </c>
      <c r="B1585">
        <v>2.206909</v>
      </c>
      <c r="E1585" s="97">
        <v>43666.395983796298</v>
      </c>
      <c r="F1585">
        <v>2.2071299999999998</v>
      </c>
    </row>
    <row r="1586" spans="1:6" x14ac:dyDescent="0.2">
      <c r="A1586" s="97">
        <v>43666.583460648151</v>
      </c>
      <c r="B1586">
        <v>2.210019</v>
      </c>
      <c r="E1586" s="97">
        <v>43666.402928240743</v>
      </c>
      <c r="F1586">
        <v>2.2098640000000001</v>
      </c>
    </row>
    <row r="1587" spans="1:6" x14ac:dyDescent="0.2">
      <c r="A1587" s="97">
        <v>43666.590405092589</v>
      </c>
      <c r="B1587">
        <v>2.2276349999999998</v>
      </c>
      <c r="E1587" s="97">
        <v>43666.40997685185</v>
      </c>
      <c r="F1587">
        <v>2.2002419999999998</v>
      </c>
    </row>
    <row r="1588" spans="1:6" x14ac:dyDescent="0.2">
      <c r="A1588" s="97">
        <v>43666.597349537034</v>
      </c>
      <c r="B1588">
        <v>2.2105589999999999</v>
      </c>
      <c r="E1588" s="97">
        <v>43666.416921296295</v>
      </c>
      <c r="F1588">
        <v>2.2192940000000001</v>
      </c>
    </row>
    <row r="1589" spans="1:6" x14ac:dyDescent="0.2">
      <c r="A1589" s="97">
        <v>43666.604398148149</v>
      </c>
      <c r="B1589">
        <v>2.2240039999999999</v>
      </c>
      <c r="E1589" s="97">
        <v>43666.42386574074</v>
      </c>
      <c r="F1589">
        <v>2.2001210000000002</v>
      </c>
    </row>
    <row r="1590" spans="1:6" x14ac:dyDescent="0.2">
      <c r="A1590" s="97">
        <v>43666.611342592594</v>
      </c>
      <c r="B1590">
        <v>2.2186210000000002</v>
      </c>
      <c r="E1590" s="97">
        <v>43666.430810185186</v>
      </c>
      <c r="F1590">
        <v>2.1950769999999999</v>
      </c>
    </row>
    <row r="1591" spans="1:6" x14ac:dyDescent="0.2">
      <c r="A1591" s="97">
        <v>43666.618287037039</v>
      </c>
      <c r="B1591">
        <v>2.2134339999999999</v>
      </c>
      <c r="E1591" s="97">
        <v>43666.437754629631</v>
      </c>
      <c r="F1591">
        <v>2.2082090000000001</v>
      </c>
    </row>
    <row r="1592" spans="1:6" x14ac:dyDescent="0.2">
      <c r="A1592" s="97">
        <v>43666.625231481485</v>
      </c>
      <c r="B1592">
        <v>2.2138140000000002</v>
      </c>
      <c r="E1592" s="97">
        <v>43666.444699074076</v>
      </c>
      <c r="F1592">
        <v>2.2053560000000001</v>
      </c>
    </row>
    <row r="1593" spans="1:6" x14ac:dyDescent="0.2">
      <c r="A1593" s="97">
        <v>43666.632175925923</v>
      </c>
      <c r="B1593">
        <v>2.219398</v>
      </c>
      <c r="E1593" s="97">
        <v>43666.451643518521</v>
      </c>
      <c r="F1593">
        <v>2.1940590000000002</v>
      </c>
    </row>
    <row r="1594" spans="1:6" x14ac:dyDescent="0.2">
      <c r="A1594" s="97">
        <v>43666.639120370368</v>
      </c>
      <c r="B1594">
        <v>2.2155849999999999</v>
      </c>
      <c r="E1594" s="97">
        <v>43666.458472222221</v>
      </c>
      <c r="F1594">
        <v>2.193873</v>
      </c>
    </row>
    <row r="1595" spans="1:6" x14ac:dyDescent="0.2">
      <c r="A1595" s="97">
        <v>43666.646064814813</v>
      </c>
      <c r="B1595">
        <v>2.2361019999999998</v>
      </c>
      <c r="E1595" s="97">
        <v>43666.465416666666</v>
      </c>
      <c r="F1595">
        <v>2.1882929999999998</v>
      </c>
    </row>
    <row r="1596" spans="1:6" x14ac:dyDescent="0.2">
      <c r="A1596" s="97">
        <v>43666.65289351852</v>
      </c>
      <c r="B1596">
        <v>2.2266469999999998</v>
      </c>
      <c r="E1596" s="97">
        <v>43666.472361111111</v>
      </c>
      <c r="F1596">
        <v>2.1932079999999998</v>
      </c>
    </row>
    <row r="1597" spans="1:6" x14ac:dyDescent="0.2">
      <c r="A1597" s="97">
        <v>43666.659837962965</v>
      </c>
      <c r="B1597">
        <v>2.243125</v>
      </c>
      <c r="E1597" s="97">
        <v>43666.479409722226</v>
      </c>
      <c r="F1597">
        <v>2.1937899999999999</v>
      </c>
    </row>
    <row r="1598" spans="1:6" x14ac:dyDescent="0.2">
      <c r="A1598" s="97">
        <v>43666.66678240741</v>
      </c>
      <c r="B1598">
        <v>2.2409690000000002</v>
      </c>
      <c r="E1598" s="97">
        <v>43666.486354166664</v>
      </c>
      <c r="F1598">
        <v>2.202836</v>
      </c>
    </row>
    <row r="1599" spans="1:6" x14ac:dyDescent="0.2">
      <c r="A1599" s="97">
        <v>43666.673831018517</v>
      </c>
      <c r="B1599">
        <v>2.1175510000000002</v>
      </c>
      <c r="E1599" s="97">
        <v>43666.493298611109</v>
      </c>
      <c r="F1599">
        <v>2.1785770000000002</v>
      </c>
    </row>
    <row r="1600" spans="1:6" x14ac:dyDescent="0.2">
      <c r="A1600" s="97">
        <v>43666.680775462963</v>
      </c>
      <c r="B1600">
        <v>2.23028</v>
      </c>
      <c r="E1600" s="97">
        <v>43666.500243055554</v>
      </c>
      <c r="F1600">
        <v>2.1863190000000001</v>
      </c>
    </row>
    <row r="1601" spans="1:6" x14ac:dyDescent="0.2">
      <c r="A1601" s="97">
        <v>43666.687719907408</v>
      </c>
      <c r="B1601">
        <v>2.2351329999999998</v>
      </c>
      <c r="E1601" s="97">
        <v>43666.507187499999</v>
      </c>
      <c r="F1601">
        <v>2.1936550000000001</v>
      </c>
    </row>
    <row r="1602" spans="1:6" x14ac:dyDescent="0.2">
      <c r="A1602" s="97">
        <v>43666.694664351853</v>
      </c>
      <c r="B1602">
        <v>2.2266059999999999</v>
      </c>
      <c r="E1602" s="97">
        <v>43666.514131944445</v>
      </c>
      <c r="F1602">
        <v>2.1946569999999999</v>
      </c>
    </row>
    <row r="1603" spans="1:6" x14ac:dyDescent="0.2">
      <c r="A1603" s="97">
        <v>43666.701608796298</v>
      </c>
      <c r="B1603">
        <v>2.2370909999999999</v>
      </c>
      <c r="E1603" s="97">
        <v>43666.52107638889</v>
      </c>
      <c r="F1603">
        <v>2.1977440000000001</v>
      </c>
    </row>
    <row r="1604" spans="1:6" x14ac:dyDescent="0.2">
      <c r="A1604" s="97">
        <v>43666.708553240744</v>
      </c>
      <c r="B1604">
        <v>2.2375289999999999</v>
      </c>
      <c r="E1604" s="97">
        <v>43666.528020833335</v>
      </c>
      <c r="F1604">
        <v>2.1977180000000001</v>
      </c>
    </row>
    <row r="1605" spans="1:6" x14ac:dyDescent="0.2">
      <c r="A1605" s="97">
        <v>43666.72111111111</v>
      </c>
      <c r="B1605">
        <v>2.27942</v>
      </c>
      <c r="E1605" s="97">
        <v>43666.53496527778</v>
      </c>
      <c r="F1605">
        <v>2.1993360000000002</v>
      </c>
    </row>
    <row r="1606" spans="1:6" x14ac:dyDescent="0.2">
      <c r="A1606" s="97">
        <v>43666.728055555555</v>
      </c>
      <c r="B1606">
        <v>2.2965059999999999</v>
      </c>
      <c r="E1606" s="97">
        <v>43666.541909722226</v>
      </c>
      <c r="F1606">
        <v>2.1994639999999999</v>
      </c>
    </row>
    <row r="1607" spans="1:6" x14ac:dyDescent="0.2">
      <c r="A1607" s="97">
        <v>43666.735000000001</v>
      </c>
      <c r="B1607">
        <v>2.292081</v>
      </c>
      <c r="E1607" s="97">
        <v>43666.548854166664</v>
      </c>
      <c r="F1607">
        <v>2.2021820000000001</v>
      </c>
    </row>
    <row r="1608" spans="1:6" x14ac:dyDescent="0.2">
      <c r="A1608" s="97">
        <v>43666.741828703707</v>
      </c>
      <c r="B1608">
        <v>2.3025699999999998</v>
      </c>
      <c r="E1608" s="97">
        <v>43666.55568287037</v>
      </c>
      <c r="F1608">
        <v>2.1994950000000002</v>
      </c>
    </row>
    <row r="1609" spans="1:6" x14ac:dyDescent="0.2">
      <c r="A1609" s="97">
        <v>43666.748773148145</v>
      </c>
      <c r="B1609">
        <v>2.3016169999999998</v>
      </c>
      <c r="E1609" s="97">
        <v>43666.562627314815</v>
      </c>
      <c r="F1609">
        <v>2.2046100000000002</v>
      </c>
    </row>
    <row r="1610" spans="1:6" x14ac:dyDescent="0.2">
      <c r="A1610" s="97">
        <v>43666.75571759259</v>
      </c>
      <c r="B1610">
        <v>2.2877459999999998</v>
      </c>
      <c r="E1610" s="97">
        <v>43666.569571759261</v>
      </c>
      <c r="F1610">
        <v>2.2097560000000001</v>
      </c>
    </row>
    <row r="1611" spans="1:6" x14ac:dyDescent="0.2">
      <c r="A1611" s="97">
        <v>43666.762662037036</v>
      </c>
      <c r="B1611">
        <v>2.304246</v>
      </c>
      <c r="E1611" s="97">
        <v>43666.576516203706</v>
      </c>
      <c r="F1611">
        <v>2.206909</v>
      </c>
    </row>
    <row r="1612" spans="1:6" x14ac:dyDescent="0.2">
      <c r="A1612" s="97">
        <v>43666.769606481481</v>
      </c>
      <c r="B1612">
        <v>2.3031139999999999</v>
      </c>
      <c r="E1612" s="97">
        <v>43666.583460648151</v>
      </c>
      <c r="F1612">
        <v>2.210019</v>
      </c>
    </row>
    <row r="1613" spans="1:6" x14ac:dyDescent="0.2">
      <c r="A1613" s="97">
        <v>43666.776550925926</v>
      </c>
      <c r="B1613">
        <v>2.2953049999999999</v>
      </c>
      <c r="E1613" s="97">
        <v>43666.590405092589</v>
      </c>
      <c r="F1613">
        <v>2.2276349999999998</v>
      </c>
    </row>
    <row r="1614" spans="1:6" x14ac:dyDescent="0.2">
      <c r="A1614" s="97">
        <v>43666.783495370371</v>
      </c>
      <c r="B1614">
        <v>2.3159749999999999</v>
      </c>
      <c r="E1614" s="97">
        <v>43666.597349537034</v>
      </c>
      <c r="F1614">
        <v>2.2105589999999999</v>
      </c>
    </row>
    <row r="1615" spans="1:6" x14ac:dyDescent="0.2">
      <c r="A1615" s="97">
        <v>43666.790543981479</v>
      </c>
      <c r="B1615">
        <v>2.326597</v>
      </c>
      <c r="E1615" s="97">
        <v>43666.604398148149</v>
      </c>
      <c r="F1615">
        <v>2.2240039999999999</v>
      </c>
    </row>
    <row r="1616" spans="1:6" x14ac:dyDescent="0.2">
      <c r="A1616" s="97">
        <v>43666.797488425924</v>
      </c>
      <c r="B1616">
        <v>2.3383970000000001</v>
      </c>
      <c r="E1616" s="97">
        <v>43666.611342592594</v>
      </c>
      <c r="F1616">
        <v>2.2186210000000002</v>
      </c>
    </row>
    <row r="1617" spans="1:6" x14ac:dyDescent="0.2">
      <c r="A1617" s="97">
        <v>43666.804432870369</v>
      </c>
      <c r="B1617">
        <v>2.3510119999999999</v>
      </c>
      <c r="E1617" s="97">
        <v>43666.618287037039</v>
      </c>
      <c r="F1617">
        <v>2.2134339999999999</v>
      </c>
    </row>
    <row r="1618" spans="1:6" x14ac:dyDescent="0.2">
      <c r="A1618" s="97">
        <v>43666.811377314814</v>
      </c>
      <c r="B1618">
        <v>2.339677</v>
      </c>
      <c r="E1618" s="97">
        <v>43666.625231481485</v>
      </c>
      <c r="F1618">
        <v>2.2138140000000002</v>
      </c>
    </row>
    <row r="1619" spans="1:6" x14ac:dyDescent="0.2">
      <c r="A1619" s="97">
        <v>43666.81832175926</v>
      </c>
      <c r="B1619">
        <v>2.3533520000000001</v>
      </c>
      <c r="E1619" s="97">
        <v>43666.632175925923</v>
      </c>
      <c r="F1619">
        <v>2.219398</v>
      </c>
    </row>
    <row r="1620" spans="1:6" x14ac:dyDescent="0.2">
      <c r="A1620" s="97">
        <v>43666.825266203705</v>
      </c>
      <c r="B1620">
        <v>2.358733</v>
      </c>
      <c r="E1620" s="97">
        <v>43666.639120370368</v>
      </c>
      <c r="F1620">
        <v>2.2155849999999999</v>
      </c>
    </row>
    <row r="1621" spans="1:6" x14ac:dyDescent="0.2">
      <c r="A1621" s="97">
        <v>43666.832094907404</v>
      </c>
      <c r="B1621">
        <v>2.3650579999999999</v>
      </c>
      <c r="E1621" s="97">
        <v>43666.646064814813</v>
      </c>
      <c r="F1621">
        <v>2.2361019999999998</v>
      </c>
    </row>
    <row r="1622" spans="1:6" x14ac:dyDescent="0.2">
      <c r="A1622" s="97">
        <v>43666.839039351849</v>
      </c>
      <c r="B1622">
        <v>2.3587410000000002</v>
      </c>
      <c r="E1622" s="97">
        <v>43666.65289351852</v>
      </c>
      <c r="F1622">
        <v>2.2266469999999998</v>
      </c>
    </row>
    <row r="1623" spans="1:6" x14ac:dyDescent="0.2">
      <c r="A1623" s="97">
        <v>43666.845983796295</v>
      </c>
      <c r="B1623">
        <v>2.371127</v>
      </c>
      <c r="E1623" s="97">
        <v>43666.659837962965</v>
      </c>
      <c r="F1623">
        <v>2.243125</v>
      </c>
    </row>
    <row r="1624" spans="1:6" x14ac:dyDescent="0.2">
      <c r="A1624" s="97">
        <v>43666.85292824074</v>
      </c>
      <c r="B1624">
        <v>2.3631720000000001</v>
      </c>
      <c r="E1624" s="97">
        <v>43666.66678240741</v>
      </c>
      <c r="F1624">
        <v>2.2409690000000002</v>
      </c>
    </row>
    <row r="1625" spans="1:6" x14ac:dyDescent="0.2">
      <c r="A1625" s="97">
        <v>43666.859976851854</v>
      </c>
      <c r="B1625">
        <v>2.3688189999999998</v>
      </c>
      <c r="E1625" s="97">
        <v>43666.673831018517</v>
      </c>
      <c r="F1625">
        <v>2.1175510000000002</v>
      </c>
    </row>
    <row r="1626" spans="1:6" x14ac:dyDescent="0.2">
      <c r="A1626" s="97">
        <v>43666.8669212963</v>
      </c>
      <c r="B1626">
        <v>2.3667889999999998</v>
      </c>
      <c r="E1626" s="97">
        <v>43666.680775462963</v>
      </c>
      <c r="F1626">
        <v>2.23028</v>
      </c>
    </row>
    <row r="1627" spans="1:6" x14ac:dyDescent="0.2">
      <c r="A1627" s="97">
        <v>43666.873865740738</v>
      </c>
      <c r="B1627">
        <v>2.450059</v>
      </c>
      <c r="E1627" s="97">
        <v>43666.687719907408</v>
      </c>
      <c r="F1627">
        <v>2.2351329999999998</v>
      </c>
    </row>
    <row r="1628" spans="1:6" x14ac:dyDescent="0.2">
      <c r="A1628" s="97">
        <v>43666.880810185183</v>
      </c>
      <c r="B1628">
        <v>2.3715999999999999</v>
      </c>
      <c r="E1628" s="97">
        <v>43666.694664351853</v>
      </c>
      <c r="F1628">
        <v>2.2266059999999999</v>
      </c>
    </row>
    <row r="1629" spans="1:6" x14ac:dyDescent="0.2">
      <c r="A1629" s="97">
        <v>43666.887754629628</v>
      </c>
      <c r="B1629">
        <v>2.3797130000000002</v>
      </c>
      <c r="E1629" s="97">
        <v>43666.701608796298</v>
      </c>
      <c r="F1629">
        <v>2.2370909999999999</v>
      </c>
    </row>
    <row r="1630" spans="1:6" x14ac:dyDescent="0.2">
      <c r="A1630" s="97">
        <v>43666.894699074073</v>
      </c>
      <c r="B1630">
        <v>2.3710800000000001</v>
      </c>
      <c r="E1630" s="97">
        <v>43666.708553240744</v>
      </c>
      <c r="F1630">
        <v>2.2375289999999999</v>
      </c>
    </row>
    <row r="1631" spans="1:6" x14ac:dyDescent="0.2">
      <c r="A1631" s="97">
        <v>43666.901643518519</v>
      </c>
      <c r="B1631">
        <v>2.3672309999999999</v>
      </c>
      <c r="E1631" s="97">
        <v>43666.72111111111</v>
      </c>
      <c r="F1631">
        <v>2.27942</v>
      </c>
    </row>
    <row r="1632" spans="1:6" x14ac:dyDescent="0.2">
      <c r="A1632" s="97">
        <v>43666.908587962964</v>
      </c>
      <c r="B1632">
        <v>2.3672529999999998</v>
      </c>
      <c r="E1632" s="97">
        <v>43666.728055555555</v>
      </c>
      <c r="F1632">
        <v>2.2965059999999999</v>
      </c>
    </row>
    <row r="1633" spans="1:6" x14ac:dyDescent="0.2">
      <c r="A1633" s="97">
        <v>43666.915532407409</v>
      </c>
      <c r="B1633">
        <v>2.3516249999999999</v>
      </c>
      <c r="E1633" s="97">
        <v>43666.735000000001</v>
      </c>
      <c r="F1633">
        <v>2.292081</v>
      </c>
    </row>
    <row r="1634" spans="1:6" x14ac:dyDescent="0.2">
      <c r="A1634" s="97">
        <v>43666.922476851854</v>
      </c>
      <c r="B1634">
        <v>2.3563700000000001</v>
      </c>
      <c r="E1634" s="97">
        <v>43666.741828703707</v>
      </c>
      <c r="F1634">
        <v>2.3025699999999998</v>
      </c>
    </row>
    <row r="1635" spans="1:6" x14ac:dyDescent="0.2">
      <c r="A1635" s="97">
        <v>43666.929409722223</v>
      </c>
      <c r="B1635">
        <v>2.3573930000000001</v>
      </c>
      <c r="E1635" s="97">
        <v>43666.748773148145</v>
      </c>
      <c r="F1635">
        <v>2.3016169999999998</v>
      </c>
    </row>
    <row r="1636" spans="1:6" x14ac:dyDescent="0.2">
      <c r="A1636" s="97">
        <v>43666.936354166668</v>
      </c>
      <c r="B1636">
        <v>2.3437929999999998</v>
      </c>
      <c r="E1636" s="97">
        <v>43666.75571759259</v>
      </c>
      <c r="F1636">
        <v>2.2877459999999998</v>
      </c>
    </row>
    <row r="1637" spans="1:6" x14ac:dyDescent="0.2">
      <c r="A1637" s="97">
        <v>43666.943298611113</v>
      </c>
      <c r="B1637">
        <v>2.3474460000000001</v>
      </c>
      <c r="E1637" s="97">
        <v>43666.762662037036</v>
      </c>
      <c r="F1637">
        <v>2.304246</v>
      </c>
    </row>
    <row r="1638" spans="1:6" x14ac:dyDescent="0.2">
      <c r="A1638" s="97">
        <v>43666.950243055559</v>
      </c>
      <c r="B1638">
        <v>2.3332000000000002</v>
      </c>
      <c r="E1638" s="97">
        <v>43666.769606481481</v>
      </c>
      <c r="F1638">
        <v>2.3031139999999999</v>
      </c>
    </row>
    <row r="1639" spans="1:6" x14ac:dyDescent="0.2">
      <c r="A1639" s="97">
        <v>43666.957187499997</v>
      </c>
      <c r="B1639">
        <v>2.3205779999999998</v>
      </c>
      <c r="E1639" s="97">
        <v>43666.776550925926</v>
      </c>
      <c r="F1639">
        <v>2.2953049999999999</v>
      </c>
    </row>
    <row r="1640" spans="1:6" x14ac:dyDescent="0.2">
      <c r="A1640" s="97">
        <v>43666.964131944442</v>
      </c>
      <c r="B1640">
        <v>2.3248769999999999</v>
      </c>
      <c r="E1640" s="97">
        <v>43666.783495370371</v>
      </c>
      <c r="F1640">
        <v>2.3159749999999999</v>
      </c>
    </row>
    <row r="1641" spans="1:6" x14ac:dyDescent="0.2">
      <c r="A1641" s="97">
        <v>43666.971076388887</v>
      </c>
      <c r="B1641">
        <v>2.3193950000000001</v>
      </c>
      <c r="E1641" s="97">
        <v>43666.790543981479</v>
      </c>
      <c r="F1641">
        <v>2.326597</v>
      </c>
    </row>
    <row r="1642" spans="1:6" x14ac:dyDescent="0.2">
      <c r="A1642" s="97">
        <v>43666.978020833332</v>
      </c>
      <c r="B1642">
        <v>2.3106059999999999</v>
      </c>
      <c r="E1642" s="97">
        <v>43666.797488425924</v>
      </c>
      <c r="F1642">
        <v>2.3383970000000001</v>
      </c>
    </row>
    <row r="1643" spans="1:6" x14ac:dyDescent="0.2">
      <c r="A1643" s="97">
        <v>43666.984965277778</v>
      </c>
      <c r="B1643">
        <v>2.300684</v>
      </c>
      <c r="E1643" s="97">
        <v>43666.804432870369</v>
      </c>
      <c r="F1643">
        <v>2.3510119999999999</v>
      </c>
    </row>
    <row r="1644" spans="1:6" x14ac:dyDescent="0.2">
      <c r="A1644" s="97">
        <v>43666.991909722223</v>
      </c>
      <c r="B1644">
        <v>2.3008419999999998</v>
      </c>
      <c r="E1644" s="97">
        <v>43666.811377314814</v>
      </c>
      <c r="F1644">
        <v>2.339677</v>
      </c>
    </row>
    <row r="1645" spans="1:6" x14ac:dyDescent="0.2">
      <c r="A1645" s="97">
        <v>43666.998854166668</v>
      </c>
      <c r="B1645">
        <v>2.2956949999999998</v>
      </c>
      <c r="E1645" s="97">
        <v>43666.81832175926</v>
      </c>
      <c r="F1645">
        <v>2.3533520000000001</v>
      </c>
    </row>
    <row r="1646" spans="1:6" x14ac:dyDescent="0.2">
      <c r="A1646" s="97">
        <v>43667.005798611113</v>
      </c>
      <c r="B1646">
        <v>2.2759360000000002</v>
      </c>
      <c r="E1646" s="97">
        <v>43666.825266203705</v>
      </c>
      <c r="F1646">
        <v>2.358733</v>
      </c>
    </row>
    <row r="1647" spans="1:6" x14ac:dyDescent="0.2">
      <c r="A1647" s="97">
        <v>43667.012743055559</v>
      </c>
      <c r="B1647">
        <v>2.2830629999999998</v>
      </c>
      <c r="E1647" s="97">
        <v>43666.832094907404</v>
      </c>
      <c r="F1647">
        <v>2.3650579999999999</v>
      </c>
    </row>
    <row r="1648" spans="1:6" x14ac:dyDescent="0.2">
      <c r="A1648" s="97">
        <v>43667.019687499997</v>
      </c>
      <c r="B1648">
        <v>2.269641</v>
      </c>
      <c r="E1648" s="97">
        <v>43666.839039351849</v>
      </c>
      <c r="F1648">
        <v>2.3587410000000002</v>
      </c>
    </row>
    <row r="1649" spans="1:6" x14ac:dyDescent="0.2">
      <c r="A1649" s="97">
        <v>43667.026516203703</v>
      </c>
      <c r="B1649">
        <v>2.2668599999999999</v>
      </c>
      <c r="E1649" s="97">
        <v>43666.845983796295</v>
      </c>
      <c r="F1649">
        <v>2.371127</v>
      </c>
    </row>
    <row r="1650" spans="1:6" x14ac:dyDescent="0.2">
      <c r="A1650" s="97">
        <v>43667.033460648148</v>
      </c>
      <c r="B1650">
        <v>2.267299</v>
      </c>
      <c r="E1650" s="97">
        <v>43666.85292824074</v>
      </c>
      <c r="F1650">
        <v>2.3631720000000001</v>
      </c>
    </row>
    <row r="1651" spans="1:6" x14ac:dyDescent="0.2">
      <c r="A1651" s="97">
        <v>43667.040405092594</v>
      </c>
      <c r="B1651">
        <v>2.2533089999999998</v>
      </c>
      <c r="E1651" s="97">
        <v>43666.859976851854</v>
      </c>
      <c r="F1651">
        <v>2.3688189999999998</v>
      </c>
    </row>
    <row r="1652" spans="1:6" x14ac:dyDescent="0.2">
      <c r="A1652" s="97">
        <v>43667.047349537039</v>
      </c>
      <c r="B1652">
        <v>2.2459349999999998</v>
      </c>
      <c r="E1652" s="97">
        <v>43666.8669212963</v>
      </c>
      <c r="F1652">
        <v>2.3667889999999998</v>
      </c>
    </row>
    <row r="1653" spans="1:6" x14ac:dyDescent="0.2">
      <c r="A1653" s="97">
        <v>43667.054293981484</v>
      </c>
      <c r="B1653">
        <v>2.247026</v>
      </c>
      <c r="E1653" s="97">
        <v>43666.873865740738</v>
      </c>
      <c r="F1653">
        <v>2.450059</v>
      </c>
    </row>
    <row r="1654" spans="1:6" x14ac:dyDescent="0.2">
      <c r="A1654" s="97">
        <v>43667.061238425929</v>
      </c>
      <c r="B1654">
        <v>2.2369289999999999</v>
      </c>
      <c r="E1654" s="97">
        <v>43666.880810185183</v>
      </c>
      <c r="F1654">
        <v>2.3715999999999999</v>
      </c>
    </row>
    <row r="1655" spans="1:6" x14ac:dyDescent="0.2">
      <c r="A1655" s="97">
        <v>43667.068287037036</v>
      </c>
      <c r="B1655">
        <v>2.2277749999999998</v>
      </c>
      <c r="E1655" s="97">
        <v>43666.887754629628</v>
      </c>
      <c r="F1655">
        <v>2.3797130000000002</v>
      </c>
    </row>
    <row r="1656" spans="1:6" x14ac:dyDescent="0.2">
      <c r="A1656" s="97">
        <v>43667.075231481482</v>
      </c>
      <c r="B1656">
        <v>2.2122359999999999</v>
      </c>
      <c r="E1656" s="97">
        <v>43666.894699074073</v>
      </c>
      <c r="F1656">
        <v>2.3710800000000001</v>
      </c>
    </row>
    <row r="1657" spans="1:6" x14ac:dyDescent="0.2">
      <c r="A1657" s="97">
        <v>43667.082175925927</v>
      </c>
      <c r="B1657">
        <v>2.2040769999999998</v>
      </c>
      <c r="E1657" s="97">
        <v>43666.901643518519</v>
      </c>
      <c r="F1657">
        <v>2.3672309999999999</v>
      </c>
    </row>
    <row r="1658" spans="1:6" x14ac:dyDescent="0.2">
      <c r="A1658" s="97">
        <v>43667.089120370372</v>
      </c>
      <c r="B1658">
        <v>2.216078</v>
      </c>
      <c r="E1658" s="97">
        <v>43666.908587962964</v>
      </c>
      <c r="F1658">
        <v>2.3672529999999998</v>
      </c>
    </row>
    <row r="1659" spans="1:6" x14ac:dyDescent="0.2">
      <c r="A1659" s="97">
        <v>43667.096064814818</v>
      </c>
      <c r="B1659">
        <v>2.2071179999999999</v>
      </c>
      <c r="E1659" s="97">
        <v>43666.915532407409</v>
      </c>
      <c r="F1659">
        <v>2.3516249999999999</v>
      </c>
    </row>
    <row r="1660" spans="1:6" x14ac:dyDescent="0.2">
      <c r="A1660" s="97">
        <v>43667.103009259263</v>
      </c>
      <c r="B1660">
        <v>2.2004570000000001</v>
      </c>
      <c r="E1660" s="97">
        <v>43666.922476851854</v>
      </c>
      <c r="F1660">
        <v>2.3563700000000001</v>
      </c>
    </row>
    <row r="1661" spans="1:6" x14ac:dyDescent="0.2">
      <c r="A1661" s="97">
        <v>43667.109953703701</v>
      </c>
      <c r="B1661">
        <v>2.1883870000000001</v>
      </c>
      <c r="E1661" s="97">
        <v>43666.929409722223</v>
      </c>
      <c r="F1661">
        <v>2.3573930000000001</v>
      </c>
    </row>
    <row r="1662" spans="1:6" x14ac:dyDescent="0.2">
      <c r="A1662" s="97">
        <v>43667.116898148146</v>
      </c>
      <c r="B1662">
        <v>2.1639520000000001</v>
      </c>
      <c r="E1662" s="97">
        <v>43666.936354166668</v>
      </c>
      <c r="F1662">
        <v>2.3437929999999998</v>
      </c>
    </row>
    <row r="1663" spans="1:6" x14ac:dyDescent="0.2">
      <c r="A1663" s="97">
        <v>43667.123726851853</v>
      </c>
      <c r="B1663">
        <v>2.1760069999999998</v>
      </c>
      <c r="E1663" s="97">
        <v>43666.943298611113</v>
      </c>
      <c r="F1663">
        <v>2.3474460000000001</v>
      </c>
    </row>
    <row r="1664" spans="1:6" x14ac:dyDescent="0.2">
      <c r="A1664" s="97">
        <v>43667.130671296298</v>
      </c>
      <c r="B1664">
        <v>2.166337</v>
      </c>
      <c r="E1664" s="97">
        <v>43666.950243055559</v>
      </c>
      <c r="F1664">
        <v>2.3332000000000002</v>
      </c>
    </row>
    <row r="1665" spans="1:6" x14ac:dyDescent="0.2">
      <c r="A1665" s="97">
        <v>43667.137719907405</v>
      </c>
      <c r="B1665">
        <v>2.1649609999999999</v>
      </c>
      <c r="E1665" s="97">
        <v>43666.957187499997</v>
      </c>
      <c r="F1665">
        <v>2.3205779999999998</v>
      </c>
    </row>
    <row r="1666" spans="1:6" x14ac:dyDescent="0.2">
      <c r="A1666" s="97">
        <v>43667.14466435185</v>
      </c>
      <c r="B1666">
        <v>2.1555580000000001</v>
      </c>
      <c r="E1666" s="97">
        <v>43666.964131944442</v>
      </c>
      <c r="F1666">
        <v>2.3248769999999999</v>
      </c>
    </row>
    <row r="1667" spans="1:6" x14ac:dyDescent="0.2">
      <c r="A1667" s="97">
        <v>43667.151608796295</v>
      </c>
      <c r="B1667">
        <v>2.162236</v>
      </c>
      <c r="E1667" s="97">
        <v>43666.971076388887</v>
      </c>
      <c r="F1667">
        <v>2.3193950000000001</v>
      </c>
    </row>
    <row r="1668" spans="1:6" x14ac:dyDescent="0.2">
      <c r="A1668" s="97">
        <v>43667.158553240741</v>
      </c>
      <c r="B1668">
        <v>2.1438730000000001</v>
      </c>
      <c r="E1668" s="97">
        <v>43666.978020833332</v>
      </c>
      <c r="F1668">
        <v>2.3106059999999999</v>
      </c>
    </row>
    <row r="1669" spans="1:6" x14ac:dyDescent="0.2">
      <c r="A1669" s="97">
        <v>43667.165497685186</v>
      </c>
      <c r="B1669">
        <v>2.2123879999999998</v>
      </c>
      <c r="E1669" s="97">
        <v>43666.984965277778</v>
      </c>
      <c r="F1669">
        <v>2.300684</v>
      </c>
    </row>
    <row r="1670" spans="1:6" x14ac:dyDescent="0.2">
      <c r="A1670" s="97">
        <v>43667.172442129631</v>
      </c>
      <c r="B1670">
        <v>2.1292599999999999</v>
      </c>
      <c r="E1670" s="97">
        <v>43666.991909722223</v>
      </c>
      <c r="F1670">
        <v>2.3008419999999998</v>
      </c>
    </row>
    <row r="1671" spans="1:6" x14ac:dyDescent="0.2">
      <c r="A1671" s="97">
        <v>43667.179386574076</v>
      </c>
      <c r="B1671">
        <v>2.1240079999999999</v>
      </c>
      <c r="E1671" s="97">
        <v>43666.998854166668</v>
      </c>
      <c r="F1671">
        <v>2.2956949999999998</v>
      </c>
    </row>
    <row r="1672" spans="1:6" x14ac:dyDescent="0.2">
      <c r="A1672" s="97">
        <v>43667.186331018522</v>
      </c>
      <c r="B1672">
        <v>2.1215579999999998</v>
      </c>
      <c r="E1672" s="97">
        <v>43667.005798611113</v>
      </c>
      <c r="F1672">
        <v>2.2759360000000002</v>
      </c>
    </row>
    <row r="1673" spans="1:6" x14ac:dyDescent="0.2">
      <c r="A1673" s="97">
        <v>43667.19327546296</v>
      </c>
      <c r="B1673">
        <v>2.1158299999999999</v>
      </c>
      <c r="E1673" s="97">
        <v>43667.012743055559</v>
      </c>
      <c r="F1673">
        <v>2.2830629999999998</v>
      </c>
    </row>
    <row r="1674" spans="1:6" x14ac:dyDescent="0.2">
      <c r="A1674" s="97">
        <v>43667.200219907405</v>
      </c>
      <c r="B1674">
        <v>2.1115189999999999</v>
      </c>
      <c r="E1674" s="97">
        <v>43667.019687499997</v>
      </c>
      <c r="F1674">
        <v>2.269641</v>
      </c>
    </row>
    <row r="1675" spans="1:6" x14ac:dyDescent="0.2">
      <c r="A1675" s="97">
        <v>43667.20716435185</v>
      </c>
      <c r="B1675">
        <v>2.1109969999999998</v>
      </c>
      <c r="E1675" s="97">
        <v>43667.026516203703</v>
      </c>
      <c r="F1675">
        <v>2.2668599999999999</v>
      </c>
    </row>
    <row r="1676" spans="1:6" x14ac:dyDescent="0.2">
      <c r="A1676" s="97">
        <v>43667.214108796295</v>
      </c>
      <c r="B1676">
        <v>2.093302</v>
      </c>
      <c r="E1676" s="97">
        <v>43667.033460648148</v>
      </c>
      <c r="F1676">
        <v>2.267299</v>
      </c>
    </row>
    <row r="1677" spans="1:6" x14ac:dyDescent="0.2">
      <c r="A1677" s="97">
        <v>43667.220937500002</v>
      </c>
      <c r="B1677">
        <v>2.0867170000000002</v>
      </c>
      <c r="E1677" s="97">
        <v>43667.040405092594</v>
      </c>
      <c r="F1677">
        <v>2.2533089999999998</v>
      </c>
    </row>
    <row r="1678" spans="1:6" x14ac:dyDescent="0.2">
      <c r="A1678" s="97">
        <v>43667.228032407409</v>
      </c>
      <c r="B1678">
        <v>2.0625960000000001</v>
      </c>
      <c r="E1678" s="97">
        <v>43667.047349537039</v>
      </c>
      <c r="F1678">
        <v>2.2459349999999998</v>
      </c>
    </row>
    <row r="1679" spans="1:6" x14ac:dyDescent="0.2">
      <c r="A1679" s="97">
        <v>43667.234976851854</v>
      </c>
      <c r="B1679">
        <v>2.0768629999999999</v>
      </c>
      <c r="E1679" s="97">
        <v>43667.054293981484</v>
      </c>
      <c r="F1679">
        <v>2.247026</v>
      </c>
    </row>
    <row r="1680" spans="1:6" x14ac:dyDescent="0.2">
      <c r="A1680" s="97">
        <v>43667.2419212963</v>
      </c>
      <c r="B1680">
        <v>2.0803449999999999</v>
      </c>
      <c r="E1680" s="97">
        <v>43667.061238425929</v>
      </c>
      <c r="F1680">
        <v>2.2369289999999999</v>
      </c>
    </row>
    <row r="1681" spans="1:6" x14ac:dyDescent="0.2">
      <c r="A1681" s="97">
        <v>43667.248865740738</v>
      </c>
      <c r="B1681">
        <v>2.0729639999999998</v>
      </c>
      <c r="E1681" s="97">
        <v>43667.068287037036</v>
      </c>
      <c r="F1681">
        <v>2.2277749999999998</v>
      </c>
    </row>
    <row r="1682" spans="1:6" x14ac:dyDescent="0.2">
      <c r="A1682" s="97">
        <v>43667.255810185183</v>
      </c>
      <c r="B1682">
        <v>2.0660790000000002</v>
      </c>
      <c r="E1682" s="97">
        <v>43667.075231481482</v>
      </c>
      <c r="F1682">
        <v>2.2122359999999999</v>
      </c>
    </row>
    <row r="1683" spans="1:6" x14ac:dyDescent="0.2">
      <c r="A1683" s="97">
        <v>43667.262754629628</v>
      </c>
      <c r="B1683">
        <v>2.0656699999999999</v>
      </c>
      <c r="E1683" s="97">
        <v>43667.082175925927</v>
      </c>
      <c r="F1683">
        <v>2.2040769999999998</v>
      </c>
    </row>
    <row r="1684" spans="1:6" x14ac:dyDescent="0.2">
      <c r="A1684" s="97">
        <v>43667.269699074073</v>
      </c>
      <c r="B1684">
        <v>2.061404</v>
      </c>
      <c r="E1684" s="97">
        <v>43667.089120370372</v>
      </c>
      <c r="F1684">
        <v>2.216078</v>
      </c>
    </row>
    <row r="1685" spans="1:6" x14ac:dyDescent="0.2">
      <c r="A1685" s="97">
        <v>43667.276643518519</v>
      </c>
      <c r="B1685">
        <v>2.0517159999999999</v>
      </c>
      <c r="E1685" s="97">
        <v>43667.096064814818</v>
      </c>
      <c r="F1685">
        <v>2.2071179999999999</v>
      </c>
    </row>
    <row r="1686" spans="1:6" x14ac:dyDescent="0.2">
      <c r="A1686" s="97">
        <v>43667.283587962964</v>
      </c>
      <c r="B1686">
        <v>2.043841</v>
      </c>
      <c r="E1686" s="97">
        <v>43667.103009259263</v>
      </c>
      <c r="F1686">
        <v>2.2004570000000001</v>
      </c>
    </row>
    <row r="1687" spans="1:6" x14ac:dyDescent="0.2">
      <c r="A1687" s="97">
        <v>43667.290532407409</v>
      </c>
      <c r="B1687">
        <v>2.0454310000000002</v>
      </c>
      <c r="E1687" s="97">
        <v>43667.109953703701</v>
      </c>
      <c r="F1687">
        <v>2.1883870000000001</v>
      </c>
    </row>
    <row r="1688" spans="1:6" x14ac:dyDescent="0.2">
      <c r="A1688" s="97">
        <v>43667.297476851854</v>
      </c>
      <c r="B1688">
        <v>2.0279310000000002</v>
      </c>
      <c r="E1688" s="97">
        <v>43667.116898148146</v>
      </c>
      <c r="F1688">
        <v>2.1639520000000001</v>
      </c>
    </row>
    <row r="1689" spans="1:6" x14ac:dyDescent="0.2">
      <c r="A1689" s="97">
        <v>43667.3044212963</v>
      </c>
      <c r="B1689">
        <v>2.044378</v>
      </c>
      <c r="E1689" s="97">
        <v>43667.123726851853</v>
      </c>
      <c r="F1689">
        <v>2.1760069999999998</v>
      </c>
    </row>
    <row r="1690" spans="1:6" x14ac:dyDescent="0.2">
      <c r="A1690" s="97">
        <v>43667.311249999999</v>
      </c>
      <c r="B1690">
        <v>2.0322179999999999</v>
      </c>
      <c r="E1690" s="97">
        <v>43667.130671296298</v>
      </c>
      <c r="F1690">
        <v>2.166337</v>
      </c>
    </row>
    <row r="1691" spans="1:6" x14ac:dyDescent="0.2">
      <c r="A1691" s="97">
        <v>43667.318194444444</v>
      </c>
      <c r="B1691">
        <v>2.0327280000000001</v>
      </c>
      <c r="E1691" s="97">
        <v>43667.137719907405</v>
      </c>
      <c r="F1691">
        <v>2.1649609999999999</v>
      </c>
    </row>
    <row r="1692" spans="1:6" x14ac:dyDescent="0.2">
      <c r="A1692" s="97">
        <v>43667.325138888889</v>
      </c>
      <c r="B1692">
        <v>2.0964290000000001</v>
      </c>
      <c r="E1692" s="97">
        <v>43667.14466435185</v>
      </c>
      <c r="F1692">
        <v>2.1555580000000001</v>
      </c>
    </row>
    <row r="1693" spans="1:6" x14ac:dyDescent="0.2">
      <c r="A1693" s="97">
        <v>43667.332083333335</v>
      </c>
      <c r="B1693">
        <v>2.0189750000000002</v>
      </c>
      <c r="E1693" s="97">
        <v>43667.151608796295</v>
      </c>
      <c r="F1693">
        <v>2.162236</v>
      </c>
    </row>
    <row r="1694" spans="1:6" x14ac:dyDescent="0.2">
      <c r="A1694" s="97">
        <v>43667.33902777778</v>
      </c>
      <c r="B1694">
        <v>2.0122819999999999</v>
      </c>
      <c r="E1694" s="97">
        <v>43667.158553240741</v>
      </c>
      <c r="F1694">
        <v>2.1438730000000001</v>
      </c>
    </row>
    <row r="1695" spans="1:6" x14ac:dyDescent="0.2">
      <c r="A1695" s="97">
        <v>43667.345972222225</v>
      </c>
      <c r="B1695">
        <v>2.0169820000000001</v>
      </c>
      <c r="E1695" s="97">
        <v>43667.165497685186</v>
      </c>
      <c r="F1695">
        <v>2.2123879999999998</v>
      </c>
    </row>
    <row r="1696" spans="1:6" x14ac:dyDescent="0.2">
      <c r="A1696" s="97">
        <v>43667.352916666663</v>
      </c>
      <c r="B1696">
        <v>2.0014029999999998</v>
      </c>
      <c r="E1696" s="97">
        <v>43667.172442129631</v>
      </c>
      <c r="F1696">
        <v>2.1292599999999999</v>
      </c>
    </row>
    <row r="1697" spans="1:6" x14ac:dyDescent="0.2">
      <c r="A1697" s="97">
        <v>43667.359861111108</v>
      </c>
      <c r="B1697">
        <v>2.036448</v>
      </c>
      <c r="E1697" s="97">
        <v>43667.179386574076</v>
      </c>
      <c r="F1697">
        <v>2.1240079999999999</v>
      </c>
    </row>
    <row r="1698" spans="1:6" x14ac:dyDescent="0.2">
      <c r="A1698" s="97">
        <v>43667.366909722223</v>
      </c>
      <c r="B1698">
        <v>2.0062700000000002</v>
      </c>
      <c r="E1698" s="97">
        <v>43667.186331018522</v>
      </c>
      <c r="F1698">
        <v>2.1215579999999998</v>
      </c>
    </row>
    <row r="1699" spans="1:6" x14ac:dyDescent="0.2">
      <c r="A1699" s="97">
        <v>43667.373854166668</v>
      </c>
      <c r="B1699">
        <v>2.0074640000000001</v>
      </c>
      <c r="E1699" s="97">
        <v>43667.19327546296</v>
      </c>
      <c r="F1699">
        <v>2.1158299999999999</v>
      </c>
    </row>
    <row r="1700" spans="1:6" x14ac:dyDescent="0.2">
      <c r="A1700" s="97">
        <v>43667.380798611113</v>
      </c>
      <c r="B1700">
        <v>2.0015559999999999</v>
      </c>
      <c r="E1700" s="97">
        <v>43667.200219907405</v>
      </c>
      <c r="F1700">
        <v>2.1115189999999999</v>
      </c>
    </row>
    <row r="1701" spans="1:6" x14ac:dyDescent="0.2">
      <c r="A1701" s="97">
        <v>43667.387743055559</v>
      </c>
      <c r="B1701">
        <v>2.0050330000000001</v>
      </c>
      <c r="E1701" s="97">
        <v>43667.20716435185</v>
      </c>
      <c r="F1701">
        <v>2.1109969999999998</v>
      </c>
    </row>
    <row r="1702" spans="1:6" x14ac:dyDescent="0.2">
      <c r="A1702" s="97">
        <v>43667.394687499997</v>
      </c>
      <c r="B1702">
        <v>2.0056120000000002</v>
      </c>
      <c r="E1702" s="97">
        <v>43667.214108796295</v>
      </c>
      <c r="F1702">
        <v>2.093302</v>
      </c>
    </row>
    <row r="1703" spans="1:6" x14ac:dyDescent="0.2">
      <c r="A1703" s="97">
        <v>43667.401631944442</v>
      </c>
      <c r="B1703">
        <v>2.0073159999999999</v>
      </c>
      <c r="E1703" s="97">
        <v>43667.220937500002</v>
      </c>
      <c r="F1703">
        <v>2.0867170000000002</v>
      </c>
    </row>
    <row r="1704" spans="1:6" x14ac:dyDescent="0.2">
      <c r="A1704" s="97">
        <v>43667.408460648148</v>
      </c>
      <c r="B1704">
        <v>2.00047</v>
      </c>
      <c r="E1704" s="97">
        <v>43667.228032407409</v>
      </c>
      <c r="F1704">
        <v>2.0625960000000001</v>
      </c>
    </row>
    <row r="1705" spans="1:6" x14ac:dyDescent="0.2">
      <c r="A1705" s="97">
        <v>43667.415405092594</v>
      </c>
      <c r="B1705">
        <v>1.9954019999999999</v>
      </c>
      <c r="E1705" s="97">
        <v>43667.234976851854</v>
      </c>
      <c r="F1705">
        <v>2.0768629999999999</v>
      </c>
    </row>
    <row r="1706" spans="1:6" x14ac:dyDescent="0.2">
      <c r="A1706" s="97">
        <v>43667.422349537039</v>
      </c>
      <c r="B1706">
        <v>1.9882930000000001</v>
      </c>
      <c r="E1706" s="97">
        <v>43667.2419212963</v>
      </c>
      <c r="F1706">
        <v>2.0803449999999999</v>
      </c>
    </row>
    <row r="1707" spans="1:6" x14ac:dyDescent="0.2">
      <c r="A1707" s="97">
        <v>43667.429293981484</v>
      </c>
      <c r="B1707">
        <v>2.0827490000000002</v>
      </c>
      <c r="E1707" s="97">
        <v>43667.248865740738</v>
      </c>
      <c r="F1707">
        <v>2.0729639999999998</v>
      </c>
    </row>
    <row r="1708" spans="1:6" x14ac:dyDescent="0.2">
      <c r="A1708" s="97">
        <v>43667.436342592591</v>
      </c>
      <c r="B1708">
        <v>1.9900169999999999</v>
      </c>
      <c r="E1708" s="97">
        <v>43667.255810185183</v>
      </c>
      <c r="F1708">
        <v>2.0660790000000002</v>
      </c>
    </row>
    <row r="1709" spans="1:6" x14ac:dyDescent="0.2">
      <c r="A1709" s="97">
        <v>43667.443287037036</v>
      </c>
      <c r="B1709">
        <v>2.0069530000000002</v>
      </c>
      <c r="E1709" s="97">
        <v>43667.262754629628</v>
      </c>
      <c r="F1709">
        <v>2.0656699999999999</v>
      </c>
    </row>
    <row r="1710" spans="1:6" x14ac:dyDescent="0.2">
      <c r="A1710" s="97">
        <v>43667.450231481482</v>
      </c>
      <c r="B1710">
        <v>2.0034719999999999</v>
      </c>
      <c r="E1710" s="97">
        <v>43667.269699074073</v>
      </c>
      <c r="F1710">
        <v>2.061404</v>
      </c>
    </row>
    <row r="1711" spans="1:6" x14ac:dyDescent="0.2">
      <c r="A1711" s="97">
        <v>43667.457175925927</v>
      </c>
      <c r="B1711">
        <v>2.077887</v>
      </c>
      <c r="E1711" s="97">
        <v>43667.276643518519</v>
      </c>
      <c r="F1711">
        <v>2.0517159999999999</v>
      </c>
    </row>
    <row r="1712" spans="1:6" x14ac:dyDescent="0.2">
      <c r="A1712" s="97">
        <v>43667.464120370372</v>
      </c>
      <c r="B1712">
        <v>1.9800169999999999</v>
      </c>
      <c r="E1712" s="97">
        <v>43667.283587962964</v>
      </c>
      <c r="F1712">
        <v>2.043841</v>
      </c>
    </row>
    <row r="1713" spans="1:6" x14ac:dyDescent="0.2">
      <c r="A1713" s="97">
        <v>43667.471064814818</v>
      </c>
      <c r="B1713">
        <v>1.9959910000000001</v>
      </c>
      <c r="E1713" s="97">
        <v>43667.290532407409</v>
      </c>
      <c r="F1713">
        <v>2.0454310000000002</v>
      </c>
    </row>
    <row r="1714" spans="1:6" x14ac:dyDescent="0.2">
      <c r="A1714" s="97">
        <v>43667.478009259263</v>
      </c>
      <c r="B1714">
        <v>2.0096790000000002</v>
      </c>
      <c r="E1714" s="97">
        <v>43667.297476851854</v>
      </c>
      <c r="F1714">
        <v>2.0279310000000002</v>
      </c>
    </row>
    <row r="1715" spans="1:6" x14ac:dyDescent="0.2">
      <c r="A1715" s="97">
        <v>43667.484953703701</v>
      </c>
      <c r="B1715">
        <v>2.006265</v>
      </c>
      <c r="E1715" s="97">
        <v>43667.3044212963</v>
      </c>
      <c r="F1715">
        <v>2.044378</v>
      </c>
    </row>
    <row r="1716" spans="1:6" x14ac:dyDescent="0.2">
      <c r="A1716" s="97">
        <v>43667.491898148146</v>
      </c>
      <c r="B1716">
        <v>2.0202779999999998</v>
      </c>
      <c r="E1716" s="97">
        <v>43667.311249999999</v>
      </c>
      <c r="F1716">
        <v>2.0322179999999999</v>
      </c>
    </row>
    <row r="1717" spans="1:6" x14ac:dyDescent="0.2">
      <c r="A1717" s="97">
        <v>43667.498726851853</v>
      </c>
      <c r="B1717">
        <v>2.01017</v>
      </c>
      <c r="E1717" s="97">
        <v>43667.318194444444</v>
      </c>
      <c r="F1717">
        <v>2.0327280000000001</v>
      </c>
    </row>
    <row r="1718" spans="1:6" x14ac:dyDescent="0.2">
      <c r="A1718" s="97">
        <v>43667.50577546296</v>
      </c>
      <c r="B1718">
        <v>1.9977579999999999</v>
      </c>
      <c r="E1718" s="97">
        <v>43667.325138888889</v>
      </c>
      <c r="F1718">
        <v>2.0964290000000001</v>
      </c>
    </row>
    <row r="1719" spans="1:6" x14ac:dyDescent="0.2">
      <c r="A1719" s="97">
        <v>43667.512719907405</v>
      </c>
      <c r="B1719">
        <v>2.01003</v>
      </c>
      <c r="E1719" s="97">
        <v>43667.332083333335</v>
      </c>
      <c r="F1719">
        <v>2.0189750000000002</v>
      </c>
    </row>
    <row r="1720" spans="1:6" x14ac:dyDescent="0.2">
      <c r="A1720" s="97">
        <v>43667.51966435185</v>
      </c>
      <c r="B1720">
        <v>2.0219960000000001</v>
      </c>
      <c r="E1720" s="97">
        <v>43667.33902777778</v>
      </c>
      <c r="F1720">
        <v>2.0122819999999999</v>
      </c>
    </row>
    <row r="1721" spans="1:6" x14ac:dyDescent="0.2">
      <c r="A1721" s="97">
        <v>43667.526608796295</v>
      </c>
      <c r="B1721">
        <v>2.0209069999999998</v>
      </c>
      <c r="E1721" s="97">
        <v>43667.345972222225</v>
      </c>
      <c r="F1721">
        <v>2.0169820000000001</v>
      </c>
    </row>
    <row r="1722" spans="1:6" x14ac:dyDescent="0.2">
      <c r="A1722" s="97">
        <v>43667.533553240741</v>
      </c>
      <c r="B1722">
        <v>2.0222129999999998</v>
      </c>
      <c r="E1722" s="97">
        <v>43667.352916666663</v>
      </c>
      <c r="F1722">
        <v>2.0014029999999998</v>
      </c>
    </row>
    <row r="1723" spans="1:6" x14ac:dyDescent="0.2">
      <c r="A1723" s="97">
        <v>43667.540497685186</v>
      </c>
      <c r="B1723">
        <v>2.032124</v>
      </c>
      <c r="E1723" s="97">
        <v>43667.359861111108</v>
      </c>
      <c r="F1723">
        <v>2.036448</v>
      </c>
    </row>
    <row r="1724" spans="1:6" x14ac:dyDescent="0.2">
      <c r="A1724" s="97">
        <v>43667.547442129631</v>
      </c>
      <c r="B1724">
        <v>2.0415839999999998</v>
      </c>
      <c r="E1724" s="97">
        <v>43667.366909722223</v>
      </c>
      <c r="F1724">
        <v>2.0062700000000002</v>
      </c>
    </row>
    <row r="1725" spans="1:6" x14ac:dyDescent="0.2">
      <c r="A1725" s="97">
        <v>43667.554386574076</v>
      </c>
      <c r="B1725">
        <v>2.0448409999999999</v>
      </c>
      <c r="E1725" s="97">
        <v>43667.373854166668</v>
      </c>
      <c r="F1725">
        <v>2.0074640000000001</v>
      </c>
    </row>
    <row r="1726" spans="1:6" x14ac:dyDescent="0.2">
      <c r="A1726" s="97">
        <v>43667.561331018522</v>
      </c>
      <c r="B1726">
        <v>2.0401479999999999</v>
      </c>
      <c r="E1726" s="97">
        <v>43667.380798611113</v>
      </c>
      <c r="F1726">
        <v>2.0015559999999999</v>
      </c>
    </row>
    <row r="1727" spans="1:6" x14ac:dyDescent="0.2">
      <c r="A1727" s="97">
        <v>43667.56827546296</v>
      </c>
      <c r="B1727">
        <v>2.0261710000000002</v>
      </c>
      <c r="E1727" s="97">
        <v>43667.387743055559</v>
      </c>
      <c r="F1727">
        <v>2.0050330000000001</v>
      </c>
    </row>
    <row r="1728" spans="1:6" x14ac:dyDescent="0.2">
      <c r="A1728" s="97">
        <v>43667.575219907405</v>
      </c>
      <c r="B1728">
        <v>2.0468009999999999</v>
      </c>
      <c r="E1728" s="97">
        <v>43667.394687499997</v>
      </c>
      <c r="F1728">
        <v>2.0056120000000002</v>
      </c>
    </row>
    <row r="1729" spans="1:6" x14ac:dyDescent="0.2">
      <c r="A1729" s="97">
        <v>43667.58216435185</v>
      </c>
      <c r="B1729">
        <v>2.0361989999999999</v>
      </c>
      <c r="E1729" s="97">
        <v>43667.401631944442</v>
      </c>
      <c r="F1729">
        <v>2.0073159999999999</v>
      </c>
    </row>
    <row r="1730" spans="1:6" x14ac:dyDescent="0.2">
      <c r="A1730" s="97">
        <v>43667.589108796295</v>
      </c>
      <c r="B1730">
        <v>2.042049</v>
      </c>
      <c r="E1730" s="97">
        <v>43667.408460648148</v>
      </c>
      <c r="F1730">
        <v>2.00047</v>
      </c>
    </row>
    <row r="1731" spans="1:6" x14ac:dyDescent="0.2">
      <c r="A1731" s="97">
        <v>43667.596053240741</v>
      </c>
      <c r="B1731">
        <v>2.0331049999999999</v>
      </c>
      <c r="E1731" s="97">
        <v>43667.415405092594</v>
      </c>
      <c r="F1731">
        <v>1.9954019999999999</v>
      </c>
    </row>
    <row r="1732" spans="1:6" x14ac:dyDescent="0.2">
      <c r="A1732" s="97">
        <v>43667.602881944447</v>
      </c>
      <c r="B1732">
        <v>2.0322960000000001</v>
      </c>
      <c r="E1732" s="97">
        <v>43667.422349537039</v>
      </c>
      <c r="F1732">
        <v>1.9882930000000001</v>
      </c>
    </row>
    <row r="1733" spans="1:6" x14ac:dyDescent="0.2">
      <c r="A1733" s="97">
        <v>43667.609826388885</v>
      </c>
      <c r="B1733">
        <v>2.0364019999999998</v>
      </c>
      <c r="E1733" s="97">
        <v>43667.429293981484</v>
      </c>
      <c r="F1733">
        <v>2.0827490000000002</v>
      </c>
    </row>
    <row r="1734" spans="1:6" x14ac:dyDescent="0.2">
      <c r="A1734" s="97">
        <v>43667.616770833331</v>
      </c>
      <c r="B1734">
        <v>2.0286400000000002</v>
      </c>
      <c r="E1734" s="97">
        <v>43667.436342592591</v>
      </c>
      <c r="F1734">
        <v>1.9900169999999999</v>
      </c>
    </row>
    <row r="1735" spans="1:6" x14ac:dyDescent="0.2">
      <c r="A1735" s="97">
        <v>43667.623715277776</v>
      </c>
      <c r="B1735">
        <v>2.0364580000000001</v>
      </c>
      <c r="E1735" s="97">
        <v>43667.443287037036</v>
      </c>
      <c r="F1735">
        <v>2.0069530000000002</v>
      </c>
    </row>
    <row r="1736" spans="1:6" x14ac:dyDescent="0.2">
      <c r="A1736" s="97">
        <v>43667.630659722221</v>
      </c>
      <c r="B1736">
        <v>2.0334219999999998</v>
      </c>
      <c r="E1736" s="97">
        <v>43667.450231481482</v>
      </c>
      <c r="F1736">
        <v>2.0034719999999999</v>
      </c>
    </row>
    <row r="1737" spans="1:6" x14ac:dyDescent="0.2">
      <c r="A1737" s="97">
        <v>43667.637604166666</v>
      </c>
      <c r="B1737">
        <v>2.0284</v>
      </c>
      <c r="E1737" s="97">
        <v>43667.457175925927</v>
      </c>
      <c r="F1737">
        <v>2.077887</v>
      </c>
    </row>
    <row r="1738" spans="1:6" x14ac:dyDescent="0.2">
      <c r="A1738" s="97">
        <v>43667.644652777781</v>
      </c>
      <c r="B1738">
        <v>2.0308109999999999</v>
      </c>
      <c r="E1738" s="97">
        <v>43667.464120370372</v>
      </c>
      <c r="F1738">
        <v>1.9800169999999999</v>
      </c>
    </row>
    <row r="1739" spans="1:6" x14ac:dyDescent="0.2">
      <c r="A1739" s="97">
        <v>43667.651597222219</v>
      </c>
      <c r="B1739">
        <v>2.0298430000000001</v>
      </c>
      <c r="E1739" s="97">
        <v>43667.471064814818</v>
      </c>
      <c r="F1739">
        <v>1.9959910000000001</v>
      </c>
    </row>
    <row r="1740" spans="1:6" x14ac:dyDescent="0.2">
      <c r="A1740" s="97">
        <v>43667.658541666664</v>
      </c>
      <c r="B1740">
        <v>2.0325060000000001</v>
      </c>
      <c r="E1740" s="97">
        <v>43667.478009259263</v>
      </c>
      <c r="F1740">
        <v>2.0096790000000002</v>
      </c>
    </row>
    <row r="1741" spans="1:6" x14ac:dyDescent="0.2">
      <c r="A1741" s="97">
        <v>43667.665486111109</v>
      </c>
      <c r="B1741">
        <v>2.0441280000000002</v>
      </c>
      <c r="E1741" s="97">
        <v>43667.484953703701</v>
      </c>
      <c r="F1741">
        <v>2.006265</v>
      </c>
    </row>
    <row r="1742" spans="1:6" x14ac:dyDescent="0.2">
      <c r="A1742" s="97">
        <v>43667.672430555554</v>
      </c>
      <c r="B1742">
        <v>2.0332159999999999</v>
      </c>
      <c r="E1742" s="97">
        <v>43667.491898148146</v>
      </c>
      <c r="F1742">
        <v>2.0202779999999998</v>
      </c>
    </row>
    <row r="1743" spans="1:6" x14ac:dyDescent="0.2">
      <c r="A1743" s="97">
        <v>43667.679375</v>
      </c>
      <c r="B1743">
        <v>2.0335519999999998</v>
      </c>
      <c r="E1743" s="97">
        <v>43667.498726851853</v>
      </c>
      <c r="F1743">
        <v>2.01017</v>
      </c>
    </row>
    <row r="1744" spans="1:6" x14ac:dyDescent="0.2">
      <c r="A1744" s="97">
        <v>43667.686319444445</v>
      </c>
      <c r="B1744">
        <v>2.0448</v>
      </c>
      <c r="E1744" s="97">
        <v>43667.50577546296</v>
      </c>
      <c r="F1744">
        <v>1.9977579999999999</v>
      </c>
    </row>
    <row r="1745" spans="1:6" x14ac:dyDescent="0.2">
      <c r="A1745" s="97">
        <v>43667.69326388889</v>
      </c>
      <c r="B1745">
        <v>2.0495299999999999</v>
      </c>
      <c r="E1745" s="97">
        <v>43667.512719907405</v>
      </c>
      <c r="F1745">
        <v>2.01003</v>
      </c>
    </row>
    <row r="1746" spans="1:6" x14ac:dyDescent="0.2">
      <c r="A1746" s="97">
        <v>43667.700092592589</v>
      </c>
      <c r="B1746">
        <v>2.0609609999999998</v>
      </c>
      <c r="E1746" s="97">
        <v>43667.51966435185</v>
      </c>
      <c r="F1746">
        <v>2.0219960000000001</v>
      </c>
    </row>
    <row r="1747" spans="1:6" x14ac:dyDescent="0.2">
      <c r="A1747" s="97">
        <v>43667.707037037035</v>
      </c>
      <c r="B1747">
        <v>2.060171</v>
      </c>
      <c r="E1747" s="97">
        <v>43667.526608796295</v>
      </c>
      <c r="F1747">
        <v>2.0209069999999998</v>
      </c>
    </row>
    <row r="1748" spans="1:6" x14ac:dyDescent="0.2">
      <c r="A1748" s="97">
        <v>43667.722824074073</v>
      </c>
      <c r="B1748">
        <v>2.112269</v>
      </c>
      <c r="E1748" s="97">
        <v>43667.533553240741</v>
      </c>
      <c r="F1748">
        <v>2.0222129999999998</v>
      </c>
    </row>
    <row r="1749" spans="1:6" x14ac:dyDescent="0.2">
      <c r="A1749" s="97">
        <v>43667.729768518519</v>
      </c>
      <c r="B1749">
        <v>2.1453389999999999</v>
      </c>
      <c r="E1749" s="97">
        <v>43667.540497685186</v>
      </c>
      <c r="F1749">
        <v>2.032124</v>
      </c>
    </row>
    <row r="1750" spans="1:6" x14ac:dyDescent="0.2">
      <c r="A1750" s="97">
        <v>43667.736712962964</v>
      </c>
      <c r="B1750">
        <v>2.1509670000000001</v>
      </c>
      <c r="E1750" s="97">
        <v>43667.547442129631</v>
      </c>
      <c r="F1750">
        <v>2.0415839999999998</v>
      </c>
    </row>
    <row r="1751" spans="1:6" x14ac:dyDescent="0.2">
      <c r="A1751" s="97">
        <v>43667.743657407409</v>
      </c>
      <c r="B1751">
        <v>2.1619380000000001</v>
      </c>
      <c r="E1751" s="97">
        <v>43667.554386574076</v>
      </c>
      <c r="F1751">
        <v>2.0448409999999999</v>
      </c>
    </row>
    <row r="1752" spans="1:6" x14ac:dyDescent="0.2">
      <c r="A1752" s="97">
        <v>43667.750601851854</v>
      </c>
      <c r="B1752">
        <v>2.1578430000000002</v>
      </c>
      <c r="E1752" s="97">
        <v>43667.561331018522</v>
      </c>
      <c r="F1752">
        <v>2.0401479999999999</v>
      </c>
    </row>
    <row r="1753" spans="1:6" x14ac:dyDescent="0.2">
      <c r="A1753" s="97">
        <v>43667.7575462963</v>
      </c>
      <c r="B1753">
        <v>2.1706889999999999</v>
      </c>
      <c r="E1753" s="97">
        <v>43667.56827546296</v>
      </c>
      <c r="F1753">
        <v>2.0261710000000002</v>
      </c>
    </row>
    <row r="1754" spans="1:6" x14ac:dyDescent="0.2">
      <c r="A1754" s="97">
        <v>43667.764490740738</v>
      </c>
      <c r="B1754">
        <v>2.1800269999999999</v>
      </c>
      <c r="E1754" s="97">
        <v>43667.575219907405</v>
      </c>
      <c r="F1754">
        <v>2.0468009999999999</v>
      </c>
    </row>
    <row r="1755" spans="1:6" x14ac:dyDescent="0.2">
      <c r="A1755" s="97">
        <v>43667.771435185183</v>
      </c>
      <c r="B1755">
        <v>2.1802649999999999</v>
      </c>
      <c r="E1755" s="97">
        <v>43667.58216435185</v>
      </c>
      <c r="F1755">
        <v>2.0361989999999999</v>
      </c>
    </row>
    <row r="1756" spans="1:6" x14ac:dyDescent="0.2">
      <c r="A1756" s="97">
        <v>43667.778263888889</v>
      </c>
      <c r="B1756">
        <v>2.1912739999999999</v>
      </c>
      <c r="E1756" s="97">
        <v>43667.589108796295</v>
      </c>
      <c r="F1756">
        <v>2.042049</v>
      </c>
    </row>
    <row r="1757" spans="1:6" x14ac:dyDescent="0.2">
      <c r="A1757" s="97">
        <v>43667.785208333335</v>
      </c>
      <c r="B1757">
        <v>2.1915499999999999</v>
      </c>
      <c r="E1757" s="97">
        <v>43667.596053240741</v>
      </c>
      <c r="F1757">
        <v>2.0331049999999999</v>
      </c>
    </row>
    <row r="1758" spans="1:6" x14ac:dyDescent="0.2">
      <c r="A1758" s="97">
        <v>43667.792256944442</v>
      </c>
      <c r="B1758">
        <v>2.1897950000000002</v>
      </c>
      <c r="E1758" s="97">
        <v>43667.602881944447</v>
      </c>
      <c r="F1758">
        <v>2.0322960000000001</v>
      </c>
    </row>
    <row r="1759" spans="1:6" x14ac:dyDescent="0.2">
      <c r="A1759" s="97">
        <v>43667.799201388887</v>
      </c>
      <c r="B1759">
        <v>2.1950280000000002</v>
      </c>
      <c r="E1759" s="97">
        <v>43667.609826388885</v>
      </c>
      <c r="F1759">
        <v>2.0364019999999998</v>
      </c>
    </row>
    <row r="1760" spans="1:6" x14ac:dyDescent="0.2">
      <c r="A1760" s="97">
        <v>43667.806145833332</v>
      </c>
      <c r="B1760">
        <v>2.1988639999999999</v>
      </c>
      <c r="E1760" s="97">
        <v>43667.616770833331</v>
      </c>
      <c r="F1760">
        <v>2.0286400000000002</v>
      </c>
    </row>
    <row r="1761" spans="1:6" x14ac:dyDescent="0.2">
      <c r="A1761" s="97">
        <v>43667.813090277778</v>
      </c>
      <c r="B1761">
        <v>2.2890060000000001</v>
      </c>
      <c r="E1761" s="97">
        <v>43667.623715277776</v>
      </c>
      <c r="F1761">
        <v>2.0364580000000001</v>
      </c>
    </row>
    <row r="1762" spans="1:6" x14ac:dyDescent="0.2">
      <c r="A1762" s="97">
        <v>43667.820034722223</v>
      </c>
      <c r="B1762">
        <v>2.2112099999999999</v>
      </c>
      <c r="E1762" s="97">
        <v>43667.630659722221</v>
      </c>
      <c r="F1762">
        <v>2.0334219999999998</v>
      </c>
    </row>
    <row r="1763" spans="1:6" x14ac:dyDescent="0.2">
      <c r="A1763" s="97">
        <v>43667.826979166668</v>
      </c>
      <c r="B1763">
        <v>2.2109179999999999</v>
      </c>
      <c r="E1763" s="97">
        <v>43667.637604166666</v>
      </c>
      <c r="F1763">
        <v>2.0284</v>
      </c>
    </row>
    <row r="1764" spans="1:6" x14ac:dyDescent="0.2">
      <c r="A1764" s="97">
        <v>43667.833923611113</v>
      </c>
      <c r="B1764">
        <v>2.2130809999999999</v>
      </c>
      <c r="E1764" s="97">
        <v>43667.644652777781</v>
      </c>
      <c r="F1764">
        <v>2.0308109999999999</v>
      </c>
    </row>
    <row r="1765" spans="1:6" x14ac:dyDescent="0.2">
      <c r="A1765" s="97">
        <v>43667.840868055559</v>
      </c>
      <c r="B1765">
        <v>2.2274970000000001</v>
      </c>
      <c r="E1765" s="97">
        <v>43667.651597222219</v>
      </c>
      <c r="F1765">
        <v>2.0298430000000001</v>
      </c>
    </row>
    <row r="1766" spans="1:6" x14ac:dyDescent="0.2">
      <c r="A1766" s="97">
        <v>43667.847812499997</v>
      </c>
      <c r="B1766">
        <v>2.2229239999999999</v>
      </c>
      <c r="E1766" s="97">
        <v>43667.658541666664</v>
      </c>
      <c r="F1766">
        <v>2.0325060000000001</v>
      </c>
    </row>
    <row r="1767" spans="1:6" x14ac:dyDescent="0.2">
      <c r="A1767" s="97">
        <v>43667.854756944442</v>
      </c>
      <c r="B1767">
        <v>2.2308370000000002</v>
      </c>
      <c r="E1767" s="97">
        <v>43667.665486111109</v>
      </c>
      <c r="F1767">
        <v>2.0441280000000002</v>
      </c>
    </row>
    <row r="1768" spans="1:6" x14ac:dyDescent="0.2">
      <c r="A1768" s="97">
        <v>43667.861701388887</v>
      </c>
      <c r="B1768">
        <v>2.237727</v>
      </c>
      <c r="E1768" s="97">
        <v>43667.672430555554</v>
      </c>
      <c r="F1768">
        <v>2.0332159999999999</v>
      </c>
    </row>
    <row r="1769" spans="1:6" x14ac:dyDescent="0.2">
      <c r="A1769" s="97">
        <v>43667.868530092594</v>
      </c>
      <c r="B1769">
        <v>2.2317339999999999</v>
      </c>
      <c r="E1769" s="97">
        <v>43667.679375</v>
      </c>
      <c r="F1769">
        <v>2.0335519999999998</v>
      </c>
    </row>
    <row r="1770" spans="1:6" x14ac:dyDescent="0.2">
      <c r="A1770" s="97">
        <v>43667.875474537039</v>
      </c>
      <c r="B1770">
        <v>2.2367340000000002</v>
      </c>
      <c r="E1770" s="97">
        <v>43667.686319444445</v>
      </c>
      <c r="F1770">
        <v>2.0448</v>
      </c>
    </row>
    <row r="1771" spans="1:6" x14ac:dyDescent="0.2">
      <c r="A1771" s="97">
        <v>43667.882418981484</v>
      </c>
      <c r="B1771">
        <v>2.3029540000000002</v>
      </c>
      <c r="E1771" s="97">
        <v>43667.69326388889</v>
      </c>
      <c r="F1771">
        <v>2.0495299999999999</v>
      </c>
    </row>
    <row r="1772" spans="1:6" x14ac:dyDescent="0.2">
      <c r="A1772" s="97">
        <v>43667.889363425929</v>
      </c>
      <c r="B1772">
        <v>2.2344059999999999</v>
      </c>
      <c r="E1772" s="97">
        <v>43667.700092592589</v>
      </c>
      <c r="F1772">
        <v>2.0609609999999998</v>
      </c>
    </row>
    <row r="1773" spans="1:6" x14ac:dyDescent="0.2">
      <c r="A1773" s="97">
        <v>43667.896307870367</v>
      </c>
      <c r="B1773">
        <v>2.233438</v>
      </c>
      <c r="E1773" s="97">
        <v>43667.707037037035</v>
      </c>
      <c r="F1773">
        <v>2.060171</v>
      </c>
    </row>
    <row r="1774" spans="1:6" x14ac:dyDescent="0.2">
      <c r="A1774" s="97">
        <v>43667.903252314813</v>
      </c>
      <c r="B1774">
        <v>2.2238720000000001</v>
      </c>
      <c r="E1774" s="97">
        <v>43667.722824074073</v>
      </c>
      <c r="F1774">
        <v>2.112269</v>
      </c>
    </row>
    <row r="1775" spans="1:6" x14ac:dyDescent="0.2">
      <c r="A1775" s="97">
        <v>43667.910196759258</v>
      </c>
      <c r="B1775">
        <v>2.2299690000000001</v>
      </c>
      <c r="E1775" s="97">
        <v>43667.729768518519</v>
      </c>
      <c r="F1775">
        <v>2.1453389999999999</v>
      </c>
    </row>
    <row r="1776" spans="1:6" x14ac:dyDescent="0.2">
      <c r="A1776" s="97">
        <v>43667.917141203703</v>
      </c>
      <c r="B1776">
        <v>2.236558</v>
      </c>
      <c r="E1776" s="97">
        <v>43667.736712962964</v>
      </c>
      <c r="F1776">
        <v>2.1509670000000001</v>
      </c>
    </row>
    <row r="1777" spans="1:6" x14ac:dyDescent="0.2">
      <c r="A1777" s="97">
        <v>43667.924085648148</v>
      </c>
      <c r="B1777">
        <v>2.230877</v>
      </c>
      <c r="E1777" s="97">
        <v>43667.743657407409</v>
      </c>
      <c r="F1777">
        <v>2.1619380000000001</v>
      </c>
    </row>
    <row r="1778" spans="1:6" x14ac:dyDescent="0.2">
      <c r="A1778" s="97">
        <v>43667.931134259263</v>
      </c>
      <c r="B1778">
        <v>2.2201089999999999</v>
      </c>
      <c r="E1778" s="97">
        <v>43667.750601851854</v>
      </c>
      <c r="F1778">
        <v>2.1578430000000002</v>
      </c>
    </row>
    <row r="1779" spans="1:6" x14ac:dyDescent="0.2">
      <c r="A1779" s="97">
        <v>43667.938078703701</v>
      </c>
      <c r="B1779">
        <v>2.2224499999999998</v>
      </c>
      <c r="E1779" s="97">
        <v>43667.7575462963</v>
      </c>
      <c r="F1779">
        <v>2.1706889999999999</v>
      </c>
    </row>
    <row r="1780" spans="1:6" x14ac:dyDescent="0.2">
      <c r="A1780" s="97">
        <v>43667.945023148146</v>
      </c>
      <c r="B1780">
        <v>2.2888980000000001</v>
      </c>
      <c r="E1780" s="97">
        <v>43667.764490740738</v>
      </c>
      <c r="F1780">
        <v>2.1800269999999999</v>
      </c>
    </row>
    <row r="1781" spans="1:6" x14ac:dyDescent="0.2">
      <c r="A1781" s="97">
        <v>43667.951967592591</v>
      </c>
      <c r="B1781">
        <v>2.2133099999999999</v>
      </c>
      <c r="E1781" s="97">
        <v>43667.771435185183</v>
      </c>
      <c r="F1781">
        <v>2.1802649999999999</v>
      </c>
    </row>
    <row r="1782" spans="1:6" x14ac:dyDescent="0.2">
      <c r="A1782" s="97">
        <v>43667.958912037036</v>
      </c>
      <c r="B1782">
        <v>2.1969590000000001</v>
      </c>
      <c r="E1782" s="97">
        <v>43667.778263888889</v>
      </c>
      <c r="F1782">
        <v>2.1912739999999999</v>
      </c>
    </row>
    <row r="1783" spans="1:6" x14ac:dyDescent="0.2">
      <c r="A1783" s="97">
        <v>43667.965740740743</v>
      </c>
      <c r="B1783">
        <v>2.1983419999999998</v>
      </c>
      <c r="E1783" s="97">
        <v>43667.785208333335</v>
      </c>
      <c r="F1783">
        <v>2.1915499999999999</v>
      </c>
    </row>
    <row r="1784" spans="1:6" x14ac:dyDescent="0.2">
      <c r="A1784" s="97">
        <v>43667.972685185188</v>
      </c>
      <c r="B1784">
        <v>2.201943</v>
      </c>
      <c r="E1784" s="97">
        <v>43667.792256944442</v>
      </c>
      <c r="F1784">
        <v>2.1897950000000002</v>
      </c>
    </row>
    <row r="1785" spans="1:6" x14ac:dyDescent="0.2">
      <c r="A1785" s="97">
        <v>43667.979629629626</v>
      </c>
      <c r="B1785">
        <v>2.192558</v>
      </c>
      <c r="E1785" s="97">
        <v>43667.799201388887</v>
      </c>
      <c r="F1785">
        <v>2.1950280000000002</v>
      </c>
    </row>
    <row r="1786" spans="1:6" x14ac:dyDescent="0.2">
      <c r="A1786" s="97">
        <v>43667.986574074072</v>
      </c>
      <c r="B1786">
        <v>2.1855609999999999</v>
      </c>
      <c r="E1786" s="97">
        <v>43667.806145833332</v>
      </c>
      <c r="F1786">
        <v>2.1988639999999999</v>
      </c>
    </row>
    <row r="1787" spans="1:6" x14ac:dyDescent="0.2">
      <c r="A1787" s="97">
        <v>43667.993518518517</v>
      </c>
      <c r="B1787">
        <v>2.1758389999999999</v>
      </c>
      <c r="E1787" s="97">
        <v>43667.813090277778</v>
      </c>
      <c r="F1787">
        <v>2.2890060000000001</v>
      </c>
    </row>
    <row r="1788" spans="1:6" x14ac:dyDescent="0.2">
      <c r="A1788" s="97">
        <v>43668.000567129631</v>
      </c>
      <c r="B1788">
        <v>2.169143</v>
      </c>
      <c r="E1788" s="97">
        <v>43667.820034722223</v>
      </c>
      <c r="F1788">
        <v>2.2112099999999999</v>
      </c>
    </row>
    <row r="1789" spans="1:6" x14ac:dyDescent="0.2">
      <c r="A1789" s="97">
        <v>43668.007511574076</v>
      </c>
      <c r="B1789">
        <v>2.1558890000000002</v>
      </c>
      <c r="E1789" s="97">
        <v>43667.826979166668</v>
      </c>
      <c r="F1789">
        <v>2.2109179999999999</v>
      </c>
    </row>
    <row r="1790" spans="1:6" x14ac:dyDescent="0.2">
      <c r="A1790" s="97">
        <v>43668.014456018522</v>
      </c>
      <c r="B1790">
        <v>2.158026</v>
      </c>
      <c r="E1790" s="97">
        <v>43667.833923611113</v>
      </c>
      <c r="F1790">
        <v>2.2130809999999999</v>
      </c>
    </row>
    <row r="1791" spans="1:6" x14ac:dyDescent="0.2">
      <c r="A1791" s="97">
        <v>43668.02140046296</v>
      </c>
      <c r="B1791">
        <v>2.1442459999999999</v>
      </c>
      <c r="E1791" s="97">
        <v>43667.840868055559</v>
      </c>
      <c r="F1791">
        <v>2.2274970000000001</v>
      </c>
    </row>
    <row r="1792" spans="1:6" x14ac:dyDescent="0.2">
      <c r="A1792" s="97">
        <v>43668.028344907405</v>
      </c>
      <c r="B1792">
        <v>2.135332</v>
      </c>
      <c r="E1792" s="97">
        <v>43667.847812499997</v>
      </c>
      <c r="F1792">
        <v>2.2229239999999999</v>
      </c>
    </row>
    <row r="1793" spans="1:6" x14ac:dyDescent="0.2">
      <c r="A1793" s="97">
        <v>43668.03528935185</v>
      </c>
      <c r="B1793">
        <v>2.1288149999999999</v>
      </c>
      <c r="E1793" s="97">
        <v>43667.854756944442</v>
      </c>
      <c r="F1793">
        <v>2.2308370000000002</v>
      </c>
    </row>
    <row r="1794" spans="1:6" x14ac:dyDescent="0.2">
      <c r="A1794" s="97">
        <v>43668.042233796295</v>
      </c>
      <c r="B1794">
        <v>2.1257999999999999</v>
      </c>
      <c r="E1794" s="97">
        <v>43667.861701388887</v>
      </c>
      <c r="F1794">
        <v>2.237727</v>
      </c>
    </row>
    <row r="1795" spans="1:6" x14ac:dyDescent="0.2">
      <c r="A1795" s="97">
        <v>43668.049178240741</v>
      </c>
      <c r="B1795">
        <v>2.0956009999999998</v>
      </c>
      <c r="E1795" s="97">
        <v>43667.868530092594</v>
      </c>
      <c r="F1795">
        <v>2.2317339999999999</v>
      </c>
    </row>
    <row r="1796" spans="1:6" x14ac:dyDescent="0.2">
      <c r="A1796" s="97">
        <v>43668.056006944447</v>
      </c>
      <c r="B1796">
        <v>2.108943</v>
      </c>
      <c r="E1796" s="97">
        <v>43667.875474537039</v>
      </c>
      <c r="F1796">
        <v>2.2367340000000002</v>
      </c>
    </row>
    <row r="1797" spans="1:6" x14ac:dyDescent="0.2">
      <c r="A1797" s="97">
        <v>43668.062951388885</v>
      </c>
      <c r="B1797">
        <v>2.0963240000000001</v>
      </c>
      <c r="E1797" s="97">
        <v>43667.882418981484</v>
      </c>
      <c r="F1797">
        <v>2.3029540000000002</v>
      </c>
    </row>
    <row r="1798" spans="1:6" x14ac:dyDescent="0.2">
      <c r="A1798" s="97">
        <v>43668.07</v>
      </c>
      <c r="B1798">
        <v>2.0987</v>
      </c>
      <c r="E1798" s="97">
        <v>43667.889363425929</v>
      </c>
      <c r="F1798">
        <v>2.2344059999999999</v>
      </c>
    </row>
    <row r="1799" spans="1:6" x14ac:dyDescent="0.2">
      <c r="A1799" s="97">
        <v>43668.076944444445</v>
      </c>
      <c r="B1799">
        <v>2.081156</v>
      </c>
      <c r="E1799" s="97">
        <v>43667.896307870367</v>
      </c>
      <c r="F1799">
        <v>2.233438</v>
      </c>
    </row>
    <row r="1800" spans="1:6" x14ac:dyDescent="0.2">
      <c r="A1800" s="97">
        <v>43668.08388888889</v>
      </c>
      <c r="B1800">
        <v>2.0741869999999998</v>
      </c>
      <c r="E1800" s="97">
        <v>43667.903252314813</v>
      </c>
      <c r="F1800">
        <v>2.2238720000000001</v>
      </c>
    </row>
    <row r="1801" spans="1:6" x14ac:dyDescent="0.2">
      <c r="A1801" s="97">
        <v>43668.090833333335</v>
      </c>
      <c r="B1801">
        <v>2.0638359999999998</v>
      </c>
      <c r="E1801" s="97">
        <v>43667.910196759258</v>
      </c>
      <c r="F1801">
        <v>2.2299690000000001</v>
      </c>
    </row>
    <row r="1802" spans="1:6" x14ac:dyDescent="0.2">
      <c r="A1802" s="97">
        <v>43668.097777777781</v>
      </c>
      <c r="B1802">
        <v>2.0622919999999998</v>
      </c>
      <c r="E1802" s="97">
        <v>43667.917141203703</v>
      </c>
      <c r="F1802">
        <v>2.236558</v>
      </c>
    </row>
    <row r="1803" spans="1:6" x14ac:dyDescent="0.2">
      <c r="A1803" s="97">
        <v>43668.104722222219</v>
      </c>
      <c r="B1803">
        <v>2.052022</v>
      </c>
      <c r="E1803" s="97">
        <v>43667.924085648148</v>
      </c>
      <c r="F1803">
        <v>2.230877</v>
      </c>
    </row>
    <row r="1804" spans="1:6" x14ac:dyDescent="0.2">
      <c r="A1804" s="97">
        <v>43668.111666666664</v>
      </c>
      <c r="B1804">
        <v>2.0509949999999999</v>
      </c>
      <c r="E1804" s="97">
        <v>43667.931134259263</v>
      </c>
      <c r="F1804">
        <v>2.2201089999999999</v>
      </c>
    </row>
    <row r="1805" spans="1:6" x14ac:dyDescent="0.2">
      <c r="A1805" s="97">
        <v>43668.118611111109</v>
      </c>
      <c r="B1805">
        <v>2.0508320000000002</v>
      </c>
      <c r="E1805" s="97">
        <v>43667.938078703701</v>
      </c>
      <c r="F1805">
        <v>2.2224499999999998</v>
      </c>
    </row>
    <row r="1806" spans="1:6" x14ac:dyDescent="0.2">
      <c r="A1806" s="97">
        <v>43668.125555555554</v>
      </c>
      <c r="B1806">
        <v>2.0052669999999999</v>
      </c>
      <c r="E1806" s="97">
        <v>43667.945023148146</v>
      </c>
      <c r="F1806">
        <v>2.2888980000000001</v>
      </c>
    </row>
    <row r="1807" spans="1:6" x14ac:dyDescent="0.2">
      <c r="A1807" s="97">
        <v>43668.1325</v>
      </c>
      <c r="B1807">
        <v>2.0247190000000002</v>
      </c>
      <c r="E1807" s="97">
        <v>43667.951967592591</v>
      </c>
      <c r="F1807">
        <v>2.2133099999999999</v>
      </c>
    </row>
    <row r="1808" spans="1:6" x14ac:dyDescent="0.2">
      <c r="A1808" s="97">
        <v>43668.139444444445</v>
      </c>
      <c r="B1808">
        <v>2.0273249999999998</v>
      </c>
      <c r="E1808" s="97">
        <v>43667.958912037036</v>
      </c>
      <c r="F1808">
        <v>2.1969590000000001</v>
      </c>
    </row>
    <row r="1809" spans="1:6" x14ac:dyDescent="0.2">
      <c r="A1809" s="97">
        <v>43668.14638888889</v>
      </c>
      <c r="B1809">
        <v>2.0290490000000001</v>
      </c>
      <c r="E1809" s="97">
        <v>43667.965740740743</v>
      </c>
      <c r="F1809">
        <v>2.1983419999999998</v>
      </c>
    </row>
    <row r="1810" spans="1:6" x14ac:dyDescent="0.2">
      <c r="A1810" s="97">
        <v>43668.153333333335</v>
      </c>
      <c r="B1810">
        <v>2.008569</v>
      </c>
      <c r="E1810" s="97">
        <v>43667.972685185188</v>
      </c>
      <c r="F1810">
        <v>2.201943</v>
      </c>
    </row>
    <row r="1811" spans="1:6" x14ac:dyDescent="0.2">
      <c r="A1811" s="97">
        <v>43668.160162037035</v>
      </c>
      <c r="B1811">
        <v>2.015374</v>
      </c>
      <c r="E1811" s="97">
        <v>43667.979629629626</v>
      </c>
      <c r="F1811">
        <v>2.192558</v>
      </c>
    </row>
    <row r="1812" spans="1:6" x14ac:dyDescent="0.2">
      <c r="A1812" s="97">
        <v>43668.16710648148</v>
      </c>
      <c r="B1812">
        <v>2.0059900000000002</v>
      </c>
      <c r="E1812" s="97">
        <v>43667.986574074072</v>
      </c>
      <c r="F1812">
        <v>2.1855609999999999</v>
      </c>
    </row>
    <row r="1813" spans="1:6" x14ac:dyDescent="0.2">
      <c r="A1813" s="97">
        <v>43668.174050925925</v>
      </c>
      <c r="B1813">
        <v>1.989039</v>
      </c>
      <c r="E1813" s="97">
        <v>43667.993518518517</v>
      </c>
      <c r="F1813">
        <v>2.1758389999999999</v>
      </c>
    </row>
    <row r="1814" spans="1:6" x14ac:dyDescent="0.2">
      <c r="A1814" s="97">
        <v>43668.180995370371</v>
      </c>
      <c r="B1814">
        <v>1.985012</v>
      </c>
      <c r="E1814" s="97">
        <v>43668.000567129631</v>
      </c>
      <c r="F1814">
        <v>2.169143</v>
      </c>
    </row>
    <row r="1815" spans="1:6" x14ac:dyDescent="0.2">
      <c r="A1815" s="97">
        <v>43668.188090277778</v>
      </c>
      <c r="B1815">
        <v>1.97946</v>
      </c>
      <c r="E1815" s="97">
        <v>43668.007511574076</v>
      </c>
      <c r="F1815">
        <v>2.1558890000000002</v>
      </c>
    </row>
    <row r="1816" spans="1:6" x14ac:dyDescent="0.2">
      <c r="A1816" s="97">
        <v>43668.195034722223</v>
      </c>
      <c r="B1816">
        <v>1.97858</v>
      </c>
      <c r="E1816" s="97">
        <v>43668.014456018522</v>
      </c>
      <c r="F1816">
        <v>2.158026</v>
      </c>
    </row>
    <row r="1817" spans="1:6" x14ac:dyDescent="0.2">
      <c r="A1817" s="97">
        <v>43668.201979166668</v>
      </c>
      <c r="B1817">
        <v>1.972334</v>
      </c>
      <c r="E1817" s="97">
        <v>43668.02140046296</v>
      </c>
      <c r="F1817">
        <v>2.1442459999999999</v>
      </c>
    </row>
    <row r="1818" spans="1:6" x14ac:dyDescent="0.2">
      <c r="A1818" s="97">
        <v>43668.208923611113</v>
      </c>
      <c r="B1818">
        <v>1.957544</v>
      </c>
      <c r="E1818" s="97">
        <v>43668.028344907405</v>
      </c>
      <c r="F1818">
        <v>2.135332</v>
      </c>
    </row>
    <row r="1819" spans="1:6" x14ac:dyDescent="0.2">
      <c r="A1819" s="97">
        <v>43668.215868055559</v>
      </c>
      <c r="B1819">
        <v>1.965598</v>
      </c>
      <c r="E1819" s="97">
        <v>43668.03528935185</v>
      </c>
      <c r="F1819">
        <v>2.1288149999999999</v>
      </c>
    </row>
    <row r="1820" spans="1:6" x14ac:dyDescent="0.2">
      <c r="A1820" s="97">
        <v>43668.222812499997</v>
      </c>
      <c r="B1820">
        <v>1.9602409999999999</v>
      </c>
      <c r="E1820" s="97">
        <v>43668.042233796295</v>
      </c>
      <c r="F1820">
        <v>2.1257999999999999</v>
      </c>
    </row>
    <row r="1821" spans="1:6" x14ac:dyDescent="0.2">
      <c r="A1821" s="97">
        <v>43668.229756944442</v>
      </c>
      <c r="B1821">
        <v>1.9528110000000001</v>
      </c>
      <c r="E1821" s="97">
        <v>43668.049178240741</v>
      </c>
      <c r="F1821">
        <v>2.0956009999999998</v>
      </c>
    </row>
    <row r="1822" spans="1:6" x14ac:dyDescent="0.2">
      <c r="A1822" s="97">
        <v>43668.236701388887</v>
      </c>
      <c r="B1822">
        <v>1.9522520000000001</v>
      </c>
      <c r="E1822" s="97">
        <v>43668.056006944447</v>
      </c>
      <c r="F1822">
        <v>2.108943</v>
      </c>
    </row>
    <row r="1823" spans="1:6" x14ac:dyDescent="0.2">
      <c r="A1823" s="97">
        <v>43668.243645833332</v>
      </c>
      <c r="B1823">
        <v>1.948761</v>
      </c>
      <c r="E1823" s="97">
        <v>43668.062951388885</v>
      </c>
      <c r="F1823">
        <v>2.0963240000000001</v>
      </c>
    </row>
    <row r="1824" spans="1:6" x14ac:dyDescent="0.2">
      <c r="A1824" s="97">
        <v>43668.250474537039</v>
      </c>
      <c r="B1824">
        <v>1.9510700000000001</v>
      </c>
      <c r="E1824" s="97">
        <v>43668.07</v>
      </c>
      <c r="F1824">
        <v>2.0987</v>
      </c>
    </row>
    <row r="1825" spans="1:6" x14ac:dyDescent="0.2">
      <c r="A1825" s="97">
        <v>43668.257523148146</v>
      </c>
      <c r="B1825">
        <v>1.9414119999999999</v>
      </c>
      <c r="E1825" s="97">
        <v>43668.076944444445</v>
      </c>
      <c r="F1825">
        <v>2.081156</v>
      </c>
    </row>
    <row r="1826" spans="1:6" x14ac:dyDescent="0.2">
      <c r="A1826" s="97">
        <v>43668.264467592591</v>
      </c>
      <c r="B1826">
        <v>1.938096</v>
      </c>
      <c r="E1826" s="97">
        <v>43668.08388888889</v>
      </c>
      <c r="F1826">
        <v>2.0741869999999998</v>
      </c>
    </row>
    <row r="1827" spans="1:6" x14ac:dyDescent="0.2">
      <c r="A1827" s="97">
        <v>43668.271412037036</v>
      </c>
      <c r="B1827">
        <v>1.9422539999999999</v>
      </c>
      <c r="E1827" s="97">
        <v>43668.090833333335</v>
      </c>
      <c r="F1827">
        <v>2.0638359999999998</v>
      </c>
    </row>
    <row r="1828" spans="1:6" x14ac:dyDescent="0.2">
      <c r="A1828" s="97">
        <v>43668.278356481482</v>
      </c>
      <c r="B1828">
        <v>1.8372539999999999</v>
      </c>
      <c r="E1828" s="97">
        <v>43668.097777777781</v>
      </c>
      <c r="F1828">
        <v>2.0622919999999998</v>
      </c>
    </row>
    <row r="1829" spans="1:6" x14ac:dyDescent="0.2">
      <c r="A1829" s="97">
        <v>43668.285300925927</v>
      </c>
      <c r="B1829">
        <v>1.934912</v>
      </c>
      <c r="E1829" s="97">
        <v>43668.104722222219</v>
      </c>
      <c r="F1829">
        <v>2.052022</v>
      </c>
    </row>
    <row r="1830" spans="1:6" x14ac:dyDescent="0.2">
      <c r="A1830" s="97">
        <v>43668.292245370372</v>
      </c>
      <c r="B1830">
        <v>1.9263710000000001</v>
      </c>
      <c r="E1830" s="97">
        <v>43668.111666666664</v>
      </c>
      <c r="F1830">
        <v>2.0509949999999999</v>
      </c>
    </row>
    <row r="1831" spans="1:6" x14ac:dyDescent="0.2">
      <c r="A1831" s="97">
        <v>43668.299189814818</v>
      </c>
      <c r="B1831">
        <v>1.928434</v>
      </c>
      <c r="E1831" s="97">
        <v>43668.118611111109</v>
      </c>
      <c r="F1831">
        <v>2.0508320000000002</v>
      </c>
    </row>
    <row r="1832" spans="1:6" x14ac:dyDescent="0.2">
      <c r="A1832" s="97">
        <v>43668.306134259263</v>
      </c>
      <c r="B1832">
        <v>1.9211689999999999</v>
      </c>
      <c r="E1832" s="97">
        <v>43668.125555555554</v>
      </c>
      <c r="F1832">
        <v>2.0052669999999999</v>
      </c>
    </row>
    <row r="1833" spans="1:6" x14ac:dyDescent="0.2">
      <c r="A1833" s="97">
        <v>43668.313078703701</v>
      </c>
      <c r="B1833">
        <v>1.916946</v>
      </c>
      <c r="E1833" s="97">
        <v>43668.1325</v>
      </c>
      <c r="F1833">
        <v>2.0247190000000002</v>
      </c>
    </row>
    <row r="1834" spans="1:6" x14ac:dyDescent="0.2">
      <c r="A1834" s="97">
        <v>43668.320023148146</v>
      </c>
      <c r="B1834">
        <v>1.9153530000000001</v>
      </c>
      <c r="E1834" s="97">
        <v>43668.139444444445</v>
      </c>
      <c r="F1834">
        <v>2.0273249999999998</v>
      </c>
    </row>
    <row r="1835" spans="1:6" x14ac:dyDescent="0.2">
      <c r="A1835" s="97">
        <v>43668.326967592591</v>
      </c>
      <c r="B1835">
        <v>1.9190100000000001</v>
      </c>
      <c r="E1835" s="97">
        <v>43668.14638888889</v>
      </c>
      <c r="F1835">
        <v>2.0290490000000001</v>
      </c>
    </row>
    <row r="1836" spans="1:6" x14ac:dyDescent="0.2">
      <c r="A1836" s="97">
        <v>43668.333912037036</v>
      </c>
      <c r="B1836">
        <v>1.91188</v>
      </c>
      <c r="E1836" s="97">
        <v>43668.153333333335</v>
      </c>
      <c r="F1836">
        <v>2.008569</v>
      </c>
    </row>
    <row r="1837" spans="1:6" x14ac:dyDescent="0.2">
      <c r="A1837" s="97">
        <v>43668.340856481482</v>
      </c>
      <c r="B1837">
        <v>1.8971169999999999</v>
      </c>
      <c r="E1837" s="97">
        <v>43668.160162037035</v>
      </c>
      <c r="F1837">
        <v>2.015374</v>
      </c>
    </row>
    <row r="1838" spans="1:6" x14ac:dyDescent="0.2">
      <c r="A1838" s="97">
        <v>43668.347800925927</v>
      </c>
      <c r="B1838">
        <v>1.906504</v>
      </c>
      <c r="E1838" s="97">
        <v>43668.16710648148</v>
      </c>
      <c r="F1838">
        <v>2.0059900000000002</v>
      </c>
    </row>
    <row r="1839" spans="1:6" x14ac:dyDescent="0.2">
      <c r="A1839" s="97">
        <v>43668.354629629626</v>
      </c>
      <c r="B1839">
        <v>1.9098379999999999</v>
      </c>
      <c r="E1839" s="97">
        <v>43668.174050925925</v>
      </c>
      <c r="F1839">
        <v>1.989039</v>
      </c>
    </row>
    <row r="1840" spans="1:6" x14ac:dyDescent="0.2">
      <c r="A1840" s="97">
        <v>43668.361574074072</v>
      </c>
      <c r="B1840">
        <v>1.9000410000000001</v>
      </c>
      <c r="E1840" s="97">
        <v>43668.180995370371</v>
      </c>
      <c r="F1840">
        <v>1.985012</v>
      </c>
    </row>
    <row r="1841" spans="1:6" x14ac:dyDescent="0.2">
      <c r="A1841" s="97">
        <v>43668.368518518517</v>
      </c>
      <c r="B1841">
        <v>1.895567</v>
      </c>
      <c r="E1841" s="97">
        <v>43668.188090277778</v>
      </c>
      <c r="F1841">
        <v>1.97946</v>
      </c>
    </row>
    <row r="1842" spans="1:6" x14ac:dyDescent="0.2">
      <c r="A1842" s="97">
        <v>43668.375462962962</v>
      </c>
      <c r="B1842">
        <v>1.9104429999999999</v>
      </c>
      <c r="E1842" s="97">
        <v>43668.195034722223</v>
      </c>
      <c r="F1842">
        <v>1.97858</v>
      </c>
    </row>
    <row r="1843" spans="1:6" x14ac:dyDescent="0.2">
      <c r="A1843" s="97">
        <v>43668.382407407407</v>
      </c>
      <c r="B1843">
        <v>1.8992100000000001</v>
      </c>
      <c r="E1843" s="97">
        <v>43668.201979166668</v>
      </c>
      <c r="F1843">
        <v>1.972334</v>
      </c>
    </row>
    <row r="1844" spans="1:6" x14ac:dyDescent="0.2">
      <c r="A1844" s="97">
        <v>43668.389351851853</v>
      </c>
      <c r="B1844">
        <v>1.90479</v>
      </c>
      <c r="E1844" s="97">
        <v>43668.208923611113</v>
      </c>
      <c r="F1844">
        <v>1.957544</v>
      </c>
    </row>
    <row r="1845" spans="1:6" x14ac:dyDescent="0.2">
      <c r="A1845" s="97">
        <v>43668.39640046296</v>
      </c>
      <c r="B1845">
        <v>1.9080779999999999</v>
      </c>
      <c r="E1845" s="97">
        <v>43668.215868055559</v>
      </c>
      <c r="F1845">
        <v>1.965598</v>
      </c>
    </row>
    <row r="1846" spans="1:6" x14ac:dyDescent="0.2">
      <c r="A1846" s="97">
        <v>43668.403344907405</v>
      </c>
      <c r="B1846">
        <v>1.918609</v>
      </c>
      <c r="E1846" s="97">
        <v>43668.222812499997</v>
      </c>
      <c r="F1846">
        <v>1.9602409999999999</v>
      </c>
    </row>
    <row r="1847" spans="1:6" x14ac:dyDescent="0.2">
      <c r="A1847" s="97">
        <v>43668.41028935185</v>
      </c>
      <c r="B1847">
        <v>1.900188</v>
      </c>
      <c r="E1847" s="97">
        <v>43668.229756944442</v>
      </c>
      <c r="F1847">
        <v>1.9528110000000001</v>
      </c>
    </row>
    <row r="1848" spans="1:6" x14ac:dyDescent="0.2">
      <c r="A1848" s="97">
        <v>43668.417233796295</v>
      </c>
      <c r="B1848">
        <v>1.9106510000000001</v>
      </c>
      <c r="E1848" s="97">
        <v>43668.236701388887</v>
      </c>
      <c r="F1848">
        <v>1.9522520000000001</v>
      </c>
    </row>
    <row r="1849" spans="1:6" x14ac:dyDescent="0.2">
      <c r="A1849" s="97">
        <v>43668.424178240741</v>
      </c>
      <c r="B1849">
        <v>1.901645</v>
      </c>
      <c r="E1849" s="97">
        <v>43668.243645833332</v>
      </c>
      <c r="F1849">
        <v>1.948761</v>
      </c>
    </row>
    <row r="1850" spans="1:6" x14ac:dyDescent="0.2">
      <c r="A1850" s="97">
        <v>43668.431122685186</v>
      </c>
      <c r="B1850">
        <v>1.914309</v>
      </c>
      <c r="E1850" s="97">
        <v>43668.250474537039</v>
      </c>
      <c r="F1850">
        <v>1.9510700000000001</v>
      </c>
    </row>
    <row r="1851" spans="1:6" x14ac:dyDescent="0.2">
      <c r="A1851" s="97">
        <v>43668.438067129631</v>
      </c>
      <c r="B1851">
        <v>1.9085399999999999</v>
      </c>
      <c r="E1851" s="97">
        <v>43668.257523148146</v>
      </c>
      <c r="F1851">
        <v>1.9414119999999999</v>
      </c>
    </row>
    <row r="1852" spans="1:6" x14ac:dyDescent="0.2">
      <c r="A1852" s="97">
        <v>43668.444895833331</v>
      </c>
      <c r="B1852">
        <v>1.9229780000000001</v>
      </c>
      <c r="E1852" s="97">
        <v>43668.264467592591</v>
      </c>
      <c r="F1852">
        <v>1.938096</v>
      </c>
    </row>
    <row r="1853" spans="1:6" x14ac:dyDescent="0.2">
      <c r="A1853" s="97">
        <v>43668.451840277776</v>
      </c>
      <c r="B1853">
        <v>1.9275519999999999</v>
      </c>
      <c r="E1853" s="97">
        <v>43668.271412037036</v>
      </c>
      <c r="F1853">
        <v>1.9422539999999999</v>
      </c>
    </row>
    <row r="1854" spans="1:6" x14ac:dyDescent="0.2">
      <c r="A1854" s="97">
        <v>43668.458784722221</v>
      </c>
      <c r="B1854">
        <v>1.923495</v>
      </c>
      <c r="E1854" s="97">
        <v>43668.278356481482</v>
      </c>
      <c r="F1854">
        <v>1.8372539999999999</v>
      </c>
    </row>
    <row r="1855" spans="1:6" x14ac:dyDescent="0.2">
      <c r="A1855" s="97">
        <v>43668.465833333335</v>
      </c>
      <c r="B1855">
        <v>1.922328</v>
      </c>
      <c r="E1855" s="97">
        <v>43668.285300925927</v>
      </c>
      <c r="F1855">
        <v>1.934912</v>
      </c>
    </row>
    <row r="1856" spans="1:6" x14ac:dyDescent="0.2">
      <c r="A1856" s="97">
        <v>43668.472777777781</v>
      </c>
      <c r="B1856">
        <v>1.9504520000000001</v>
      </c>
      <c r="E1856" s="97">
        <v>43668.292245370372</v>
      </c>
      <c r="F1856">
        <v>1.9263710000000001</v>
      </c>
    </row>
    <row r="1857" spans="1:6" x14ac:dyDescent="0.2">
      <c r="A1857" s="97">
        <v>43668.479722222219</v>
      </c>
      <c r="B1857">
        <v>1.9301029999999999</v>
      </c>
      <c r="E1857" s="97">
        <v>43668.299189814818</v>
      </c>
      <c r="F1857">
        <v>1.928434</v>
      </c>
    </row>
    <row r="1858" spans="1:6" x14ac:dyDescent="0.2">
      <c r="A1858" s="97">
        <v>43668.486666666664</v>
      </c>
      <c r="B1858">
        <v>1.93082</v>
      </c>
      <c r="E1858" s="97">
        <v>43668.306134259263</v>
      </c>
      <c r="F1858">
        <v>1.9211689999999999</v>
      </c>
    </row>
    <row r="1859" spans="1:6" x14ac:dyDescent="0.2">
      <c r="A1859" s="97">
        <v>43668.493611111109</v>
      </c>
      <c r="B1859">
        <v>1.9834689999999999</v>
      </c>
      <c r="E1859" s="97">
        <v>43668.313078703701</v>
      </c>
      <c r="F1859">
        <v>1.916946</v>
      </c>
    </row>
    <row r="1860" spans="1:6" x14ac:dyDescent="0.2">
      <c r="A1860" s="97">
        <v>43668.500555555554</v>
      </c>
      <c r="B1860">
        <v>1.9433</v>
      </c>
      <c r="E1860" s="97">
        <v>43668.320023148146</v>
      </c>
      <c r="F1860">
        <v>1.9153530000000001</v>
      </c>
    </row>
    <row r="1861" spans="1:6" x14ac:dyDescent="0.2">
      <c r="A1861" s="97">
        <v>43668.5075</v>
      </c>
      <c r="B1861">
        <v>1.949606</v>
      </c>
      <c r="E1861" s="97">
        <v>43668.326967592591</v>
      </c>
      <c r="F1861">
        <v>1.9190100000000001</v>
      </c>
    </row>
    <row r="1862" spans="1:6" x14ac:dyDescent="0.2">
      <c r="A1862" s="97">
        <v>43668.514444444445</v>
      </c>
      <c r="B1862">
        <v>1.9598469999999999</v>
      </c>
      <c r="E1862" s="97">
        <v>43668.333912037036</v>
      </c>
      <c r="F1862">
        <v>1.91188</v>
      </c>
    </row>
    <row r="1863" spans="1:6" x14ac:dyDescent="0.2">
      <c r="A1863" s="97">
        <v>43668.52138888889</v>
      </c>
      <c r="B1863">
        <v>1.9647939999999999</v>
      </c>
      <c r="E1863" s="97">
        <v>43668.340856481482</v>
      </c>
      <c r="F1863">
        <v>1.8971169999999999</v>
      </c>
    </row>
    <row r="1864" spans="1:6" x14ac:dyDescent="0.2">
      <c r="A1864" s="97">
        <v>43668.528333333335</v>
      </c>
      <c r="B1864">
        <v>1.971328</v>
      </c>
      <c r="E1864" s="97">
        <v>43668.347800925927</v>
      </c>
      <c r="F1864">
        <v>1.906504</v>
      </c>
    </row>
    <row r="1865" spans="1:6" x14ac:dyDescent="0.2">
      <c r="A1865" s="97">
        <v>43668.535266203704</v>
      </c>
      <c r="B1865">
        <v>1.9753639999999999</v>
      </c>
      <c r="E1865" s="97">
        <v>43668.354629629626</v>
      </c>
      <c r="F1865">
        <v>1.9098379999999999</v>
      </c>
    </row>
    <row r="1866" spans="1:6" x14ac:dyDescent="0.2">
      <c r="A1866" s="97">
        <v>43668.542210648149</v>
      </c>
      <c r="B1866">
        <v>1.974691</v>
      </c>
      <c r="E1866" s="97">
        <v>43668.361574074072</v>
      </c>
      <c r="F1866">
        <v>1.9000410000000001</v>
      </c>
    </row>
    <row r="1867" spans="1:6" x14ac:dyDescent="0.2">
      <c r="A1867" s="97">
        <v>43668.549155092594</v>
      </c>
      <c r="B1867">
        <v>1.994359</v>
      </c>
      <c r="E1867" s="97">
        <v>43668.368518518517</v>
      </c>
      <c r="F1867">
        <v>1.895567</v>
      </c>
    </row>
    <row r="1868" spans="1:6" x14ac:dyDescent="0.2">
      <c r="A1868" s="97">
        <v>43668.55609953704</v>
      </c>
      <c r="B1868">
        <v>1.9949859999999999</v>
      </c>
      <c r="E1868" s="97">
        <v>43668.375462962962</v>
      </c>
      <c r="F1868">
        <v>1.9104429999999999</v>
      </c>
    </row>
    <row r="1869" spans="1:6" x14ac:dyDescent="0.2">
      <c r="A1869" s="97">
        <v>43668.563043981485</v>
      </c>
      <c r="B1869">
        <v>1.98672</v>
      </c>
      <c r="E1869" s="97">
        <v>43668.382407407407</v>
      </c>
      <c r="F1869">
        <v>1.8992100000000001</v>
      </c>
    </row>
    <row r="1870" spans="1:6" x14ac:dyDescent="0.2">
      <c r="A1870" s="97">
        <v>43668.569988425923</v>
      </c>
      <c r="B1870">
        <v>1.986548</v>
      </c>
      <c r="E1870" s="97">
        <v>43668.389351851853</v>
      </c>
      <c r="F1870">
        <v>1.90479</v>
      </c>
    </row>
    <row r="1871" spans="1:6" x14ac:dyDescent="0.2">
      <c r="A1871" s="97">
        <v>43668.576932870368</v>
      </c>
      <c r="B1871">
        <v>2.00474</v>
      </c>
      <c r="E1871" s="97">
        <v>43668.39640046296</v>
      </c>
      <c r="F1871">
        <v>1.9080779999999999</v>
      </c>
    </row>
    <row r="1872" spans="1:6" x14ac:dyDescent="0.2">
      <c r="A1872" s="97">
        <v>43668.583877314813</v>
      </c>
      <c r="B1872">
        <v>2.0071020000000002</v>
      </c>
      <c r="E1872" s="97">
        <v>43668.403344907405</v>
      </c>
      <c r="F1872">
        <v>1.918609</v>
      </c>
    </row>
    <row r="1873" spans="1:6" x14ac:dyDescent="0.2">
      <c r="A1873" s="97">
        <v>43668.590821759259</v>
      </c>
      <c r="B1873">
        <v>1.996014</v>
      </c>
      <c r="E1873" s="97">
        <v>43668.41028935185</v>
      </c>
      <c r="F1873">
        <v>1.900188</v>
      </c>
    </row>
    <row r="1874" spans="1:6" x14ac:dyDescent="0.2">
      <c r="A1874" s="97">
        <v>43668.597766203704</v>
      </c>
      <c r="B1874">
        <v>2.0099770000000001</v>
      </c>
      <c r="E1874" s="97">
        <v>43668.417233796295</v>
      </c>
      <c r="F1874">
        <v>1.9106510000000001</v>
      </c>
    </row>
    <row r="1875" spans="1:6" x14ac:dyDescent="0.2">
      <c r="A1875" s="97">
        <v>43668.604710648149</v>
      </c>
      <c r="B1875">
        <v>2.0032559999999999</v>
      </c>
      <c r="E1875" s="97">
        <v>43668.424178240741</v>
      </c>
      <c r="F1875">
        <v>1.901645</v>
      </c>
    </row>
    <row r="1876" spans="1:6" x14ac:dyDescent="0.2">
      <c r="A1876" s="97">
        <v>43668.611655092594</v>
      </c>
      <c r="B1876">
        <v>2.004791</v>
      </c>
      <c r="E1876" s="97">
        <v>43668.431122685186</v>
      </c>
      <c r="F1876">
        <v>1.914309</v>
      </c>
    </row>
    <row r="1877" spans="1:6" x14ac:dyDescent="0.2">
      <c r="A1877" s="97">
        <v>43668.61859953704</v>
      </c>
      <c r="B1877">
        <v>2.00271</v>
      </c>
      <c r="E1877" s="97">
        <v>43668.438067129631</v>
      </c>
      <c r="F1877">
        <v>1.9085399999999999</v>
      </c>
    </row>
    <row r="1878" spans="1:6" x14ac:dyDescent="0.2">
      <c r="A1878" s="97">
        <v>43668.625543981485</v>
      </c>
      <c r="B1878">
        <v>2.0010949999999998</v>
      </c>
      <c r="E1878" s="97">
        <v>43668.444895833331</v>
      </c>
      <c r="F1878">
        <v>1.9229780000000001</v>
      </c>
    </row>
    <row r="1879" spans="1:6" x14ac:dyDescent="0.2">
      <c r="A1879" s="97">
        <v>43668.632372685184</v>
      </c>
      <c r="B1879">
        <v>2.008346</v>
      </c>
      <c r="E1879" s="97">
        <v>43668.451840277776</v>
      </c>
      <c r="F1879">
        <v>1.9275519999999999</v>
      </c>
    </row>
    <row r="1880" spans="1:6" x14ac:dyDescent="0.2">
      <c r="A1880" s="97">
        <v>43668.639317129629</v>
      </c>
      <c r="B1880">
        <v>2.010624</v>
      </c>
      <c r="E1880" s="97">
        <v>43668.458784722221</v>
      </c>
      <c r="F1880">
        <v>1.923495</v>
      </c>
    </row>
    <row r="1881" spans="1:6" x14ac:dyDescent="0.2">
      <c r="A1881" s="97">
        <v>43668.646261574075</v>
      </c>
      <c r="B1881">
        <v>2.0382129999999998</v>
      </c>
      <c r="E1881" s="97">
        <v>43668.465833333335</v>
      </c>
      <c r="F1881">
        <v>1.922328</v>
      </c>
    </row>
    <row r="1882" spans="1:6" x14ac:dyDescent="0.2">
      <c r="A1882" s="97">
        <v>43668.65320601852</v>
      </c>
      <c r="B1882">
        <v>2.0385409999999999</v>
      </c>
      <c r="E1882" s="97">
        <v>43668.472777777781</v>
      </c>
      <c r="F1882">
        <v>1.9504520000000001</v>
      </c>
    </row>
    <row r="1883" spans="1:6" x14ac:dyDescent="0.2">
      <c r="A1883" s="97">
        <v>43668.660150462965</v>
      </c>
      <c r="B1883">
        <v>2.046297</v>
      </c>
      <c r="E1883" s="97">
        <v>43668.479722222219</v>
      </c>
      <c r="F1883">
        <v>1.9301029999999999</v>
      </c>
    </row>
    <row r="1884" spans="1:6" x14ac:dyDescent="0.2">
      <c r="A1884" s="97">
        <v>43668.667094907411</v>
      </c>
      <c r="B1884">
        <v>2.0667559999999998</v>
      </c>
      <c r="E1884" s="97">
        <v>43668.486666666664</v>
      </c>
      <c r="F1884">
        <v>1.93082</v>
      </c>
    </row>
    <row r="1885" spans="1:6" x14ac:dyDescent="0.2">
      <c r="A1885" s="97">
        <v>43668.674143518518</v>
      </c>
      <c r="B1885">
        <v>2.0807440000000001</v>
      </c>
      <c r="E1885" s="97">
        <v>43668.493611111109</v>
      </c>
      <c r="F1885">
        <v>1.9834689999999999</v>
      </c>
    </row>
    <row r="1886" spans="1:6" x14ac:dyDescent="0.2">
      <c r="A1886" s="97">
        <v>43668.681087962963</v>
      </c>
      <c r="B1886">
        <v>1.9794259999999999</v>
      </c>
      <c r="E1886" s="97">
        <v>43668.500555555554</v>
      </c>
      <c r="F1886">
        <v>1.9433</v>
      </c>
    </row>
    <row r="1887" spans="1:6" x14ac:dyDescent="0.2">
      <c r="A1887" s="97">
        <v>43668.688032407408</v>
      </c>
      <c r="B1887">
        <v>2.0910899999999999</v>
      </c>
      <c r="E1887" s="97">
        <v>43668.5075</v>
      </c>
      <c r="F1887">
        <v>1.949606</v>
      </c>
    </row>
    <row r="1888" spans="1:6" x14ac:dyDescent="0.2">
      <c r="A1888" s="97">
        <v>43668.694976851853</v>
      </c>
      <c r="B1888">
        <v>2.1094219999999999</v>
      </c>
      <c r="E1888" s="97">
        <v>43668.514444444445</v>
      </c>
      <c r="F1888">
        <v>1.9598469999999999</v>
      </c>
    </row>
    <row r="1889" spans="1:6" x14ac:dyDescent="0.2">
      <c r="A1889" s="97">
        <v>43668.701921296299</v>
      </c>
      <c r="B1889">
        <v>2.123389</v>
      </c>
      <c r="E1889" s="97">
        <v>43668.52138888889</v>
      </c>
      <c r="F1889">
        <v>1.9647939999999999</v>
      </c>
    </row>
    <row r="1890" spans="1:6" x14ac:dyDescent="0.2">
      <c r="A1890" s="97">
        <v>43668.708865740744</v>
      </c>
      <c r="B1890">
        <v>2.1393689999999999</v>
      </c>
      <c r="E1890" s="97">
        <v>43668.528333333335</v>
      </c>
      <c r="F1890">
        <v>1.971328</v>
      </c>
    </row>
    <row r="1891" spans="1:6" x14ac:dyDescent="0.2">
      <c r="A1891" s="97">
        <v>43668.721412037034</v>
      </c>
      <c r="B1891">
        <v>2.1770640000000001</v>
      </c>
      <c r="E1891" s="97">
        <v>43668.535266203704</v>
      </c>
      <c r="F1891">
        <v>1.9753639999999999</v>
      </c>
    </row>
    <row r="1892" spans="1:6" x14ac:dyDescent="0.2">
      <c r="A1892" s="97">
        <v>43668.728356481479</v>
      </c>
      <c r="B1892">
        <v>2.2241900000000001</v>
      </c>
      <c r="E1892" s="97">
        <v>43668.542210648149</v>
      </c>
      <c r="F1892">
        <v>1.974691</v>
      </c>
    </row>
    <row r="1893" spans="1:6" x14ac:dyDescent="0.2">
      <c r="A1893" s="97">
        <v>43668.735300925924</v>
      </c>
      <c r="B1893">
        <v>2.2342939999999998</v>
      </c>
      <c r="E1893" s="97">
        <v>43668.549155092594</v>
      </c>
      <c r="F1893">
        <v>1.994359</v>
      </c>
    </row>
    <row r="1894" spans="1:6" x14ac:dyDescent="0.2">
      <c r="A1894" s="97">
        <v>43668.742245370369</v>
      </c>
      <c r="B1894">
        <v>2.2359460000000002</v>
      </c>
      <c r="E1894" s="97">
        <v>43668.55609953704</v>
      </c>
      <c r="F1894">
        <v>1.9949859999999999</v>
      </c>
    </row>
    <row r="1895" spans="1:6" x14ac:dyDescent="0.2">
      <c r="A1895" s="97">
        <v>43668.749189814815</v>
      </c>
      <c r="B1895">
        <v>2.2335859999999998</v>
      </c>
      <c r="E1895" s="97">
        <v>43668.563043981485</v>
      </c>
      <c r="F1895">
        <v>1.98672</v>
      </c>
    </row>
    <row r="1896" spans="1:6" x14ac:dyDescent="0.2">
      <c r="A1896" s="97">
        <v>43668.75613425926</v>
      </c>
      <c r="B1896">
        <v>2.2545269999999999</v>
      </c>
      <c r="E1896" s="97">
        <v>43668.569988425923</v>
      </c>
      <c r="F1896">
        <v>1.986548</v>
      </c>
    </row>
    <row r="1897" spans="1:6" x14ac:dyDescent="0.2">
      <c r="A1897" s="97">
        <v>43668.763078703705</v>
      </c>
      <c r="B1897">
        <v>2.252624</v>
      </c>
      <c r="E1897" s="97">
        <v>43668.576932870368</v>
      </c>
      <c r="F1897">
        <v>2.00474</v>
      </c>
    </row>
    <row r="1898" spans="1:6" x14ac:dyDescent="0.2">
      <c r="A1898" s="97">
        <v>43668.77002314815</v>
      </c>
      <c r="B1898">
        <v>2.2426889999999999</v>
      </c>
      <c r="E1898" s="97">
        <v>43668.583877314813</v>
      </c>
      <c r="F1898">
        <v>2.0071020000000002</v>
      </c>
    </row>
    <row r="1899" spans="1:6" x14ac:dyDescent="0.2">
      <c r="A1899" s="97">
        <v>43668.776967592596</v>
      </c>
      <c r="B1899">
        <v>2.3293970000000002</v>
      </c>
      <c r="E1899" s="97">
        <v>43668.590821759259</v>
      </c>
      <c r="F1899">
        <v>1.996014</v>
      </c>
    </row>
    <row r="1900" spans="1:6" x14ac:dyDescent="0.2">
      <c r="A1900" s="97">
        <v>43668.783912037034</v>
      </c>
      <c r="B1900">
        <v>2.2698529999999999</v>
      </c>
      <c r="E1900" s="97">
        <v>43668.597766203704</v>
      </c>
      <c r="F1900">
        <v>2.0099770000000001</v>
      </c>
    </row>
    <row r="1901" spans="1:6" x14ac:dyDescent="0.2">
      <c r="A1901" s="97">
        <v>43668.790856481479</v>
      </c>
      <c r="B1901">
        <v>2.2780279999999999</v>
      </c>
      <c r="E1901" s="97">
        <v>43668.604710648149</v>
      </c>
      <c r="F1901">
        <v>2.0032559999999999</v>
      </c>
    </row>
    <row r="1902" spans="1:6" x14ac:dyDescent="0.2">
      <c r="A1902" s="97">
        <v>43668.797800925924</v>
      </c>
      <c r="B1902">
        <v>2.2736399999999999</v>
      </c>
      <c r="E1902" s="97">
        <v>43668.611655092594</v>
      </c>
      <c r="F1902">
        <v>2.004791</v>
      </c>
    </row>
    <row r="1903" spans="1:6" x14ac:dyDescent="0.2">
      <c r="A1903" s="97">
        <v>43668.804745370369</v>
      </c>
      <c r="B1903">
        <v>2.3022610000000001</v>
      </c>
      <c r="E1903" s="97">
        <v>43668.61859953704</v>
      </c>
      <c r="F1903">
        <v>2.00271</v>
      </c>
    </row>
    <row r="1904" spans="1:6" x14ac:dyDescent="0.2">
      <c r="A1904" s="97">
        <v>43668.811574074076</v>
      </c>
      <c r="B1904">
        <v>2.2803930000000001</v>
      </c>
      <c r="E1904" s="97">
        <v>43668.625543981485</v>
      </c>
      <c r="F1904">
        <v>2.0010949999999998</v>
      </c>
    </row>
    <row r="1905" spans="1:6" x14ac:dyDescent="0.2">
      <c r="A1905" s="97">
        <v>43668.818518518521</v>
      </c>
      <c r="B1905">
        <v>2.2823869999999999</v>
      </c>
      <c r="E1905" s="97">
        <v>43668.632372685184</v>
      </c>
      <c r="F1905">
        <v>2.008346</v>
      </c>
    </row>
    <row r="1906" spans="1:6" x14ac:dyDescent="0.2">
      <c r="A1906" s="97">
        <v>43668.825462962966</v>
      </c>
      <c r="B1906">
        <v>2.371718</v>
      </c>
      <c r="E1906" s="97">
        <v>43668.639317129629</v>
      </c>
      <c r="F1906">
        <v>2.010624</v>
      </c>
    </row>
    <row r="1907" spans="1:6" x14ac:dyDescent="0.2">
      <c r="A1907" s="97">
        <v>43668.832407407404</v>
      </c>
      <c r="B1907">
        <v>2.2996590000000001</v>
      </c>
      <c r="E1907" s="97">
        <v>43668.646261574075</v>
      </c>
      <c r="F1907">
        <v>2.0382129999999998</v>
      </c>
    </row>
    <row r="1908" spans="1:6" x14ac:dyDescent="0.2">
      <c r="A1908" s="97">
        <v>43668.83935185185</v>
      </c>
      <c r="B1908">
        <v>2.3124560000000001</v>
      </c>
      <c r="E1908" s="97">
        <v>43668.65320601852</v>
      </c>
      <c r="F1908">
        <v>2.0385409999999999</v>
      </c>
    </row>
    <row r="1909" spans="1:6" x14ac:dyDescent="0.2">
      <c r="A1909" s="97">
        <v>43668.846296296295</v>
      </c>
      <c r="B1909">
        <v>2.31243</v>
      </c>
      <c r="E1909" s="97">
        <v>43668.660150462965</v>
      </c>
      <c r="F1909">
        <v>2.046297</v>
      </c>
    </row>
    <row r="1910" spans="1:6" x14ac:dyDescent="0.2">
      <c r="A1910" s="97">
        <v>43668.85324074074</v>
      </c>
      <c r="B1910">
        <v>2.3169249999999999</v>
      </c>
      <c r="E1910" s="97">
        <v>43668.667094907411</v>
      </c>
      <c r="F1910">
        <v>2.0667559999999998</v>
      </c>
    </row>
    <row r="1911" spans="1:6" x14ac:dyDescent="0.2">
      <c r="A1911" s="97">
        <v>43668.860289351855</v>
      </c>
      <c r="B1911">
        <v>2.3283269999999998</v>
      </c>
      <c r="E1911" s="97">
        <v>43668.674143518518</v>
      </c>
      <c r="F1911">
        <v>2.0807440000000001</v>
      </c>
    </row>
    <row r="1912" spans="1:6" x14ac:dyDescent="0.2">
      <c r="A1912" s="97">
        <v>43668.8672337963</v>
      </c>
      <c r="B1912">
        <v>2.3386960000000001</v>
      </c>
      <c r="E1912" s="97">
        <v>43668.681087962963</v>
      </c>
      <c r="F1912">
        <v>1.9794259999999999</v>
      </c>
    </row>
    <row r="1913" spans="1:6" x14ac:dyDescent="0.2">
      <c r="A1913" s="97">
        <v>43668.874178240738</v>
      </c>
      <c r="B1913">
        <v>2.3447960000000001</v>
      </c>
      <c r="E1913" s="97">
        <v>43668.688032407408</v>
      </c>
      <c r="F1913">
        <v>2.0910899999999999</v>
      </c>
    </row>
    <row r="1914" spans="1:6" x14ac:dyDescent="0.2">
      <c r="A1914" s="97">
        <v>43668.881122685183</v>
      </c>
      <c r="B1914">
        <v>2.4117359999999999</v>
      </c>
      <c r="E1914" s="97">
        <v>43668.694976851853</v>
      </c>
      <c r="F1914">
        <v>2.1094219999999999</v>
      </c>
    </row>
    <row r="1915" spans="1:6" x14ac:dyDescent="0.2">
      <c r="A1915" s="97">
        <v>43668.888067129628</v>
      </c>
      <c r="B1915">
        <v>2.345402</v>
      </c>
      <c r="E1915" s="97">
        <v>43668.701921296299</v>
      </c>
      <c r="F1915">
        <v>2.123389</v>
      </c>
    </row>
    <row r="1916" spans="1:6" x14ac:dyDescent="0.2">
      <c r="A1916" s="97">
        <v>43668.895011574074</v>
      </c>
      <c r="B1916">
        <v>2.3348900000000001</v>
      </c>
      <c r="E1916" s="97">
        <v>43668.708865740744</v>
      </c>
      <c r="F1916">
        <v>2.1393689999999999</v>
      </c>
    </row>
    <row r="1917" spans="1:6" x14ac:dyDescent="0.2">
      <c r="A1917" s="97">
        <v>43668.901956018519</v>
      </c>
      <c r="B1917">
        <v>2.350606</v>
      </c>
      <c r="E1917" s="97">
        <v>43668.721412037034</v>
      </c>
      <c r="F1917">
        <v>2.1770640000000001</v>
      </c>
    </row>
    <row r="1918" spans="1:6" x14ac:dyDescent="0.2">
      <c r="A1918" s="97">
        <v>43668.908784722225</v>
      </c>
      <c r="B1918">
        <v>2.3505590000000001</v>
      </c>
      <c r="E1918" s="97">
        <v>43668.728356481479</v>
      </c>
      <c r="F1918">
        <v>2.2241900000000001</v>
      </c>
    </row>
    <row r="1919" spans="1:6" x14ac:dyDescent="0.2">
      <c r="A1919" s="97">
        <v>43668.915729166663</v>
      </c>
      <c r="B1919">
        <v>2.343302</v>
      </c>
      <c r="E1919" s="97">
        <v>43668.735300925924</v>
      </c>
      <c r="F1919">
        <v>2.2342939999999998</v>
      </c>
    </row>
    <row r="1920" spans="1:6" x14ac:dyDescent="0.2">
      <c r="A1920" s="97">
        <v>43668.922673611109</v>
      </c>
      <c r="B1920">
        <v>2.3531040000000001</v>
      </c>
      <c r="E1920" s="97">
        <v>43668.742245370369</v>
      </c>
      <c r="F1920">
        <v>2.2359460000000002</v>
      </c>
    </row>
    <row r="1921" spans="1:6" x14ac:dyDescent="0.2">
      <c r="A1921" s="97">
        <v>43668.929722222223</v>
      </c>
      <c r="B1921">
        <v>2.349434</v>
      </c>
      <c r="E1921" s="97">
        <v>43668.749189814815</v>
      </c>
      <c r="F1921">
        <v>2.2335859999999998</v>
      </c>
    </row>
    <row r="1922" spans="1:6" x14ac:dyDescent="0.2">
      <c r="A1922" s="97">
        <v>43668.936666666668</v>
      </c>
      <c r="B1922">
        <v>2.3490829999999998</v>
      </c>
      <c r="E1922" s="97">
        <v>43668.75613425926</v>
      </c>
      <c r="F1922">
        <v>2.2545269999999999</v>
      </c>
    </row>
    <row r="1923" spans="1:6" x14ac:dyDescent="0.2">
      <c r="A1923" s="97">
        <v>43668.943611111114</v>
      </c>
      <c r="B1923">
        <v>2.35595</v>
      </c>
      <c r="E1923" s="97">
        <v>43668.763078703705</v>
      </c>
      <c r="F1923">
        <v>2.252624</v>
      </c>
    </row>
    <row r="1924" spans="1:6" x14ac:dyDescent="0.2">
      <c r="A1924" s="97">
        <v>43668.950555555559</v>
      </c>
      <c r="B1924">
        <v>2.3612069999999998</v>
      </c>
      <c r="E1924" s="97">
        <v>43668.77002314815</v>
      </c>
      <c r="F1924">
        <v>2.2426889999999999</v>
      </c>
    </row>
    <row r="1925" spans="1:6" x14ac:dyDescent="0.2">
      <c r="A1925" s="97">
        <v>43668.957499999997</v>
      </c>
      <c r="B1925">
        <v>2.3557730000000001</v>
      </c>
      <c r="E1925" s="97">
        <v>43668.776967592596</v>
      </c>
      <c r="F1925">
        <v>2.3293970000000002</v>
      </c>
    </row>
    <row r="1926" spans="1:6" x14ac:dyDescent="0.2">
      <c r="A1926" s="97">
        <v>43668.964444444442</v>
      </c>
      <c r="B1926">
        <v>2.3687070000000001</v>
      </c>
      <c r="E1926" s="97">
        <v>43668.783912037034</v>
      </c>
      <c r="F1926">
        <v>2.2698529999999999</v>
      </c>
    </row>
    <row r="1927" spans="1:6" x14ac:dyDescent="0.2">
      <c r="A1927" s="97">
        <v>43668.971388888887</v>
      </c>
      <c r="B1927">
        <v>2.3623069999999999</v>
      </c>
      <c r="E1927" s="97">
        <v>43668.790856481479</v>
      </c>
      <c r="F1927">
        <v>2.2780279999999999</v>
      </c>
    </row>
    <row r="1928" spans="1:6" x14ac:dyDescent="0.2">
      <c r="A1928" s="97">
        <v>43668.978333333333</v>
      </c>
      <c r="B1928">
        <v>2.3643160000000001</v>
      </c>
      <c r="E1928" s="97">
        <v>43668.797800925924</v>
      </c>
      <c r="F1928">
        <v>2.2736399999999999</v>
      </c>
    </row>
    <row r="1929" spans="1:6" x14ac:dyDescent="0.2">
      <c r="A1929" s="97">
        <v>43668.985277777778</v>
      </c>
      <c r="B1929">
        <v>2.3973499999999999</v>
      </c>
      <c r="E1929" s="97">
        <v>43668.804745370369</v>
      </c>
      <c r="F1929">
        <v>2.3022610000000001</v>
      </c>
    </row>
    <row r="1930" spans="1:6" x14ac:dyDescent="0.2">
      <c r="A1930" s="97">
        <v>43668.992222222223</v>
      </c>
      <c r="B1930">
        <v>2.3654899999999999</v>
      </c>
      <c r="E1930" s="97">
        <v>43668.811574074076</v>
      </c>
      <c r="F1930">
        <v>2.2803930000000001</v>
      </c>
    </row>
    <row r="1931" spans="1:6" x14ac:dyDescent="0.2">
      <c r="A1931" s="97">
        <v>43668.999155092592</v>
      </c>
      <c r="B1931">
        <v>2.3788550000000002</v>
      </c>
      <c r="E1931" s="97">
        <v>43668.818518518521</v>
      </c>
      <c r="F1931">
        <v>2.2823869999999999</v>
      </c>
    </row>
    <row r="1932" spans="1:6" x14ac:dyDescent="0.2">
      <c r="A1932" s="97">
        <v>43669.006099537037</v>
      </c>
      <c r="B1932">
        <v>2.3842590000000001</v>
      </c>
      <c r="E1932" s="97">
        <v>43668.825462962966</v>
      </c>
      <c r="F1932">
        <v>2.371718</v>
      </c>
    </row>
    <row r="1933" spans="1:6" x14ac:dyDescent="0.2">
      <c r="A1933" s="97">
        <v>43669.013043981482</v>
      </c>
      <c r="B1933">
        <v>2.3716520000000001</v>
      </c>
      <c r="E1933" s="97">
        <v>43668.832407407404</v>
      </c>
      <c r="F1933">
        <v>2.2996590000000001</v>
      </c>
    </row>
    <row r="1934" spans="1:6" x14ac:dyDescent="0.2">
      <c r="A1934" s="97">
        <v>43669.019988425927</v>
      </c>
      <c r="B1934">
        <v>2.3653379999999999</v>
      </c>
      <c r="E1934" s="97">
        <v>43668.83935185185</v>
      </c>
      <c r="F1934">
        <v>2.3124560000000001</v>
      </c>
    </row>
    <row r="1935" spans="1:6" x14ac:dyDescent="0.2">
      <c r="A1935" s="97">
        <v>43669.026932870373</v>
      </c>
      <c r="B1935">
        <v>2.3795419999999998</v>
      </c>
      <c r="E1935" s="97">
        <v>43668.846296296295</v>
      </c>
      <c r="F1935">
        <v>2.31243</v>
      </c>
    </row>
    <row r="1936" spans="1:6" x14ac:dyDescent="0.2">
      <c r="A1936" s="97">
        <v>43669.033877314818</v>
      </c>
      <c r="B1936">
        <v>2.3691420000000001</v>
      </c>
      <c r="E1936" s="97">
        <v>43668.85324074074</v>
      </c>
      <c r="F1936">
        <v>2.3169249999999999</v>
      </c>
    </row>
    <row r="1937" spans="1:6" x14ac:dyDescent="0.2">
      <c r="A1937" s="97">
        <v>43669.040821759256</v>
      </c>
      <c r="B1937">
        <v>2.3701660000000002</v>
      </c>
      <c r="E1937" s="97">
        <v>43668.860289351855</v>
      </c>
      <c r="F1937">
        <v>2.3283269999999998</v>
      </c>
    </row>
    <row r="1938" spans="1:6" x14ac:dyDescent="0.2">
      <c r="A1938" s="97">
        <v>43669.047766203701</v>
      </c>
      <c r="B1938">
        <v>2.3756529999999998</v>
      </c>
      <c r="E1938" s="97">
        <v>43668.8672337963</v>
      </c>
      <c r="F1938">
        <v>2.3386960000000001</v>
      </c>
    </row>
    <row r="1939" spans="1:6" x14ac:dyDescent="0.2">
      <c r="A1939" s="97">
        <v>43669.054710648146</v>
      </c>
      <c r="B1939">
        <v>2.375013</v>
      </c>
      <c r="E1939" s="97">
        <v>43668.874178240738</v>
      </c>
      <c r="F1939">
        <v>2.3447960000000001</v>
      </c>
    </row>
    <row r="1940" spans="1:6" x14ac:dyDescent="0.2">
      <c r="A1940" s="97">
        <v>43669.061655092592</v>
      </c>
      <c r="B1940">
        <v>2.3762750000000001</v>
      </c>
      <c r="E1940" s="97">
        <v>43668.881122685183</v>
      </c>
      <c r="F1940">
        <v>2.4117359999999999</v>
      </c>
    </row>
    <row r="1941" spans="1:6" x14ac:dyDescent="0.2">
      <c r="A1941" s="97">
        <v>43669.068599537037</v>
      </c>
      <c r="B1941">
        <v>2.362946</v>
      </c>
      <c r="E1941" s="97">
        <v>43668.888067129628</v>
      </c>
      <c r="F1941">
        <v>2.345402</v>
      </c>
    </row>
    <row r="1942" spans="1:6" x14ac:dyDescent="0.2">
      <c r="A1942" s="97">
        <v>43669.075543981482</v>
      </c>
      <c r="B1942">
        <v>2.4272269999999998</v>
      </c>
      <c r="E1942" s="97">
        <v>43668.895011574074</v>
      </c>
      <c r="F1942">
        <v>2.3348900000000001</v>
      </c>
    </row>
    <row r="1943" spans="1:6" x14ac:dyDescent="0.2">
      <c r="A1943" s="97">
        <v>43669.082488425927</v>
      </c>
      <c r="B1943">
        <v>2.3508399999999998</v>
      </c>
      <c r="E1943" s="97">
        <v>43668.901956018519</v>
      </c>
      <c r="F1943">
        <v>2.350606</v>
      </c>
    </row>
    <row r="1944" spans="1:6" x14ac:dyDescent="0.2">
      <c r="A1944" s="97">
        <v>43669.089432870373</v>
      </c>
      <c r="B1944">
        <v>2.3495629999999998</v>
      </c>
      <c r="E1944" s="97">
        <v>43668.908784722225</v>
      </c>
      <c r="F1944">
        <v>2.3505590000000001</v>
      </c>
    </row>
    <row r="1945" spans="1:6" x14ac:dyDescent="0.2">
      <c r="A1945" s="97">
        <v>43669.096261574072</v>
      </c>
      <c r="B1945">
        <v>2.3613019999999998</v>
      </c>
      <c r="E1945" s="97">
        <v>43668.915729166663</v>
      </c>
      <c r="F1945">
        <v>2.343302</v>
      </c>
    </row>
    <row r="1946" spans="1:6" x14ac:dyDescent="0.2">
      <c r="A1946" s="97">
        <v>43669.103206018517</v>
      </c>
      <c r="B1946">
        <v>2.3549310000000001</v>
      </c>
      <c r="E1946" s="97">
        <v>43668.922673611109</v>
      </c>
      <c r="F1946">
        <v>2.3531040000000001</v>
      </c>
    </row>
    <row r="1947" spans="1:6" x14ac:dyDescent="0.2">
      <c r="A1947" s="97">
        <v>43669.110150462962</v>
      </c>
      <c r="B1947">
        <v>2.349173</v>
      </c>
      <c r="E1947" s="97">
        <v>43668.929722222223</v>
      </c>
      <c r="F1947">
        <v>2.349434</v>
      </c>
    </row>
    <row r="1948" spans="1:6" x14ac:dyDescent="0.2">
      <c r="A1948" s="97">
        <v>43669.117094907408</v>
      </c>
      <c r="B1948">
        <v>2.3465760000000002</v>
      </c>
      <c r="E1948" s="97">
        <v>43668.936666666668</v>
      </c>
      <c r="F1948">
        <v>2.3490829999999998</v>
      </c>
    </row>
    <row r="1949" spans="1:6" x14ac:dyDescent="0.2">
      <c r="A1949" s="97">
        <v>43669.124039351853</v>
      </c>
      <c r="B1949">
        <v>2.3366229999999999</v>
      </c>
      <c r="E1949" s="97">
        <v>43668.943611111114</v>
      </c>
      <c r="F1949">
        <v>2.35595</v>
      </c>
    </row>
    <row r="1950" spans="1:6" x14ac:dyDescent="0.2">
      <c r="A1950" s="97">
        <v>43669.131145833337</v>
      </c>
      <c r="B1950">
        <v>2.332141</v>
      </c>
      <c r="E1950" s="97">
        <v>43668.950555555559</v>
      </c>
      <c r="F1950">
        <v>2.3612069999999998</v>
      </c>
    </row>
    <row r="1951" spans="1:6" x14ac:dyDescent="0.2">
      <c r="A1951" s="97">
        <v>43669.138090277775</v>
      </c>
      <c r="B1951">
        <v>2.3149860000000002</v>
      </c>
      <c r="E1951" s="97">
        <v>43668.957499999997</v>
      </c>
      <c r="F1951">
        <v>2.3557730000000001</v>
      </c>
    </row>
    <row r="1952" spans="1:6" x14ac:dyDescent="0.2">
      <c r="A1952" s="97">
        <v>43669.14503472222</v>
      </c>
      <c r="B1952">
        <v>2.3152490000000001</v>
      </c>
      <c r="E1952" s="97">
        <v>43668.964444444442</v>
      </c>
      <c r="F1952">
        <v>2.3687070000000001</v>
      </c>
    </row>
    <row r="1953" spans="1:6" x14ac:dyDescent="0.2">
      <c r="A1953" s="97">
        <v>43669.151979166665</v>
      </c>
      <c r="B1953">
        <v>2.318845</v>
      </c>
      <c r="E1953" s="97">
        <v>43668.971388888887</v>
      </c>
      <c r="F1953">
        <v>2.3623069999999999</v>
      </c>
    </row>
    <row r="1954" spans="1:6" x14ac:dyDescent="0.2">
      <c r="A1954" s="97">
        <v>43669.15892361111</v>
      </c>
      <c r="B1954">
        <v>2.3040539999999998</v>
      </c>
      <c r="E1954" s="97">
        <v>43668.978333333333</v>
      </c>
      <c r="F1954">
        <v>2.3643160000000001</v>
      </c>
    </row>
    <row r="1955" spans="1:6" x14ac:dyDescent="0.2">
      <c r="A1955" s="97">
        <v>43669.165868055556</v>
      </c>
      <c r="B1955">
        <v>2.3187669999999998</v>
      </c>
      <c r="E1955" s="97">
        <v>43668.985277777778</v>
      </c>
      <c r="F1955">
        <v>2.3973499999999999</v>
      </c>
    </row>
    <row r="1956" spans="1:6" x14ac:dyDescent="0.2">
      <c r="A1956" s="97">
        <v>43669.172812500001</v>
      </c>
      <c r="B1956">
        <v>2.3003770000000001</v>
      </c>
      <c r="E1956" s="97">
        <v>43668.992222222223</v>
      </c>
      <c r="F1956">
        <v>2.3654899999999999</v>
      </c>
    </row>
    <row r="1957" spans="1:6" x14ac:dyDescent="0.2">
      <c r="A1957" s="97">
        <v>43669.179756944446</v>
      </c>
      <c r="B1957">
        <v>2.2982770000000001</v>
      </c>
      <c r="E1957" s="97">
        <v>43668.999155092592</v>
      </c>
      <c r="F1957">
        <v>2.3788550000000002</v>
      </c>
    </row>
    <row r="1958" spans="1:6" x14ac:dyDescent="0.2">
      <c r="A1958" s="97">
        <v>43669.186701388891</v>
      </c>
      <c r="B1958">
        <v>2.293987</v>
      </c>
      <c r="E1958" s="97">
        <v>43669.006099537037</v>
      </c>
      <c r="F1958">
        <v>2.3842590000000001</v>
      </c>
    </row>
    <row r="1959" spans="1:6" x14ac:dyDescent="0.2">
      <c r="A1959" s="97">
        <v>43669.193530092591</v>
      </c>
      <c r="B1959">
        <v>2.2994279999999998</v>
      </c>
      <c r="E1959" s="97">
        <v>43669.013043981482</v>
      </c>
      <c r="F1959">
        <v>2.3716520000000001</v>
      </c>
    </row>
    <row r="1960" spans="1:6" x14ac:dyDescent="0.2">
      <c r="A1960" s="97">
        <v>43669.200578703705</v>
      </c>
      <c r="B1960">
        <v>2.2829090000000001</v>
      </c>
      <c r="E1960" s="97">
        <v>43669.019988425927</v>
      </c>
      <c r="F1960">
        <v>2.3653379999999999</v>
      </c>
    </row>
    <row r="1961" spans="1:6" x14ac:dyDescent="0.2">
      <c r="A1961" s="97">
        <v>43669.20752314815</v>
      </c>
      <c r="B1961">
        <v>2.275182</v>
      </c>
      <c r="E1961" s="97">
        <v>43669.026932870373</v>
      </c>
      <c r="F1961">
        <v>2.3795419999999998</v>
      </c>
    </row>
    <row r="1962" spans="1:6" x14ac:dyDescent="0.2">
      <c r="A1962" s="97">
        <v>43669.214467592596</v>
      </c>
      <c r="B1962">
        <v>2.2747679999999999</v>
      </c>
      <c r="E1962" s="97">
        <v>43669.033877314818</v>
      </c>
      <c r="F1962">
        <v>2.3691420000000001</v>
      </c>
    </row>
    <row r="1963" spans="1:6" x14ac:dyDescent="0.2">
      <c r="A1963" s="97">
        <v>43669.221412037034</v>
      </c>
      <c r="B1963">
        <v>2.2639119999999999</v>
      </c>
      <c r="E1963" s="97">
        <v>43669.040821759256</v>
      </c>
      <c r="F1963">
        <v>2.3701660000000002</v>
      </c>
    </row>
    <row r="1964" spans="1:6" x14ac:dyDescent="0.2">
      <c r="A1964" s="97">
        <v>43669.228356481479</v>
      </c>
      <c r="B1964">
        <v>2.274969</v>
      </c>
      <c r="E1964" s="97">
        <v>43669.047766203701</v>
      </c>
      <c r="F1964">
        <v>2.3756529999999998</v>
      </c>
    </row>
    <row r="1965" spans="1:6" x14ac:dyDescent="0.2">
      <c r="A1965" s="97">
        <v>43669.235300925924</v>
      </c>
      <c r="B1965">
        <v>2.2512219999999998</v>
      </c>
      <c r="E1965" s="97">
        <v>43669.054710648146</v>
      </c>
      <c r="F1965">
        <v>2.375013</v>
      </c>
    </row>
    <row r="1966" spans="1:6" x14ac:dyDescent="0.2">
      <c r="A1966" s="97">
        <v>43669.242245370369</v>
      </c>
      <c r="B1966">
        <v>2.2485149999999998</v>
      </c>
      <c r="E1966" s="97">
        <v>43669.061655092592</v>
      </c>
      <c r="F1966">
        <v>2.3762750000000001</v>
      </c>
    </row>
    <row r="1967" spans="1:6" x14ac:dyDescent="0.2">
      <c r="A1967" s="97">
        <v>43669.249189814815</v>
      </c>
      <c r="B1967">
        <v>2.2421169999999999</v>
      </c>
      <c r="E1967" s="97">
        <v>43669.068599537037</v>
      </c>
      <c r="F1967">
        <v>2.362946</v>
      </c>
    </row>
    <row r="1968" spans="1:6" x14ac:dyDescent="0.2">
      <c r="A1968" s="97">
        <v>43669.25613425926</v>
      </c>
      <c r="B1968">
        <v>2.240599</v>
      </c>
      <c r="E1968" s="97">
        <v>43669.075543981482</v>
      </c>
      <c r="F1968">
        <v>2.4272269999999998</v>
      </c>
    </row>
    <row r="1969" spans="1:6" x14ac:dyDescent="0.2">
      <c r="A1969" s="97">
        <v>43669.263078703705</v>
      </c>
      <c r="B1969">
        <v>2.229158</v>
      </c>
      <c r="E1969" s="97">
        <v>43669.082488425927</v>
      </c>
      <c r="F1969">
        <v>2.3508399999999998</v>
      </c>
    </row>
    <row r="1970" spans="1:6" x14ac:dyDescent="0.2">
      <c r="A1970" s="97">
        <v>43669.27002314815</v>
      </c>
      <c r="B1970">
        <v>2.2255760000000002</v>
      </c>
      <c r="E1970" s="97">
        <v>43669.089432870373</v>
      </c>
      <c r="F1970">
        <v>2.3495629999999998</v>
      </c>
    </row>
    <row r="1971" spans="1:6" x14ac:dyDescent="0.2">
      <c r="A1971" s="97">
        <v>43669.276967592596</v>
      </c>
      <c r="B1971">
        <v>2.2196380000000002</v>
      </c>
      <c r="E1971" s="97">
        <v>43669.096261574072</v>
      </c>
      <c r="F1971">
        <v>2.3613019999999998</v>
      </c>
    </row>
    <row r="1972" spans="1:6" x14ac:dyDescent="0.2">
      <c r="A1972" s="97">
        <v>43669.283912037034</v>
      </c>
      <c r="B1972">
        <v>2.2088350000000001</v>
      </c>
      <c r="E1972" s="97">
        <v>43669.103206018517</v>
      </c>
      <c r="F1972">
        <v>2.3549310000000001</v>
      </c>
    </row>
    <row r="1973" spans="1:6" x14ac:dyDescent="0.2">
      <c r="A1973" s="97">
        <v>43669.29074074074</v>
      </c>
      <c r="B1973">
        <v>2.19739</v>
      </c>
      <c r="E1973" s="97">
        <v>43669.110150462962</v>
      </c>
      <c r="F1973">
        <v>2.349173</v>
      </c>
    </row>
    <row r="1974" spans="1:6" x14ac:dyDescent="0.2">
      <c r="A1974" s="97">
        <v>43669.297685185185</v>
      </c>
      <c r="B1974">
        <v>2.1923219999999999</v>
      </c>
      <c r="E1974" s="97">
        <v>43669.117094907408</v>
      </c>
      <c r="F1974">
        <v>2.3465760000000002</v>
      </c>
    </row>
    <row r="1975" spans="1:6" x14ac:dyDescent="0.2">
      <c r="A1975" s="97">
        <v>43669.304629629631</v>
      </c>
      <c r="B1975">
        <v>2.1875089999999999</v>
      </c>
      <c r="E1975" s="97">
        <v>43669.124039351853</v>
      </c>
      <c r="F1975">
        <v>2.3366229999999999</v>
      </c>
    </row>
    <row r="1976" spans="1:6" x14ac:dyDescent="0.2">
      <c r="A1976" s="97">
        <v>43669.311574074076</v>
      </c>
      <c r="B1976">
        <v>2.1902750000000002</v>
      </c>
      <c r="E1976" s="97">
        <v>43669.131145833337</v>
      </c>
      <c r="F1976">
        <v>2.332141</v>
      </c>
    </row>
    <row r="1977" spans="1:6" x14ac:dyDescent="0.2">
      <c r="A1977" s="97">
        <v>43669.318518518521</v>
      </c>
      <c r="B1977">
        <v>2.179913</v>
      </c>
      <c r="E1977" s="97">
        <v>43669.138090277775</v>
      </c>
      <c r="F1977">
        <v>2.3149860000000002</v>
      </c>
    </row>
    <row r="1978" spans="1:6" x14ac:dyDescent="0.2">
      <c r="A1978" s="97">
        <v>43669.325462962966</v>
      </c>
      <c r="B1978">
        <v>2.1744620000000001</v>
      </c>
      <c r="E1978" s="97">
        <v>43669.14503472222</v>
      </c>
      <c r="F1978">
        <v>2.3152490000000001</v>
      </c>
    </row>
    <row r="1979" spans="1:6" x14ac:dyDescent="0.2">
      <c r="A1979" s="97">
        <v>43669.332407407404</v>
      </c>
      <c r="B1979">
        <v>2.1736490000000002</v>
      </c>
      <c r="E1979" s="97">
        <v>43669.151979166665</v>
      </c>
      <c r="F1979">
        <v>2.318845</v>
      </c>
    </row>
    <row r="1980" spans="1:6" x14ac:dyDescent="0.2">
      <c r="A1980" s="97">
        <v>43669.339456018519</v>
      </c>
      <c r="B1980">
        <v>2.1615839999999999</v>
      </c>
      <c r="E1980" s="97">
        <v>43669.15892361111</v>
      </c>
      <c r="F1980">
        <v>2.3040539999999998</v>
      </c>
    </row>
    <row r="1981" spans="1:6" x14ac:dyDescent="0.2">
      <c r="A1981" s="97">
        <v>43669.346400462964</v>
      </c>
      <c r="B1981">
        <v>2.1472329999999999</v>
      </c>
      <c r="E1981" s="97">
        <v>43669.165868055556</v>
      </c>
      <c r="F1981">
        <v>2.3187669999999998</v>
      </c>
    </row>
    <row r="1982" spans="1:6" x14ac:dyDescent="0.2">
      <c r="A1982" s="97">
        <v>43669.353344907409</v>
      </c>
      <c r="B1982">
        <v>2.1440480000000002</v>
      </c>
      <c r="E1982" s="97">
        <v>43669.172812500001</v>
      </c>
      <c r="F1982">
        <v>2.3003770000000001</v>
      </c>
    </row>
    <row r="1983" spans="1:6" x14ac:dyDescent="0.2">
      <c r="A1983" s="97">
        <v>43669.360289351855</v>
      </c>
      <c r="B1983">
        <v>2.1430189999999998</v>
      </c>
      <c r="E1983" s="97">
        <v>43669.179756944446</v>
      </c>
      <c r="F1983">
        <v>2.2982770000000001</v>
      </c>
    </row>
    <row r="1984" spans="1:6" x14ac:dyDescent="0.2">
      <c r="A1984" s="97">
        <v>43669.3672337963</v>
      </c>
      <c r="B1984">
        <v>2.127138</v>
      </c>
      <c r="E1984" s="97">
        <v>43669.186701388891</v>
      </c>
      <c r="F1984">
        <v>2.293987</v>
      </c>
    </row>
    <row r="1985" spans="1:6" x14ac:dyDescent="0.2">
      <c r="A1985" s="97">
        <v>43669.374178240738</v>
      </c>
      <c r="B1985">
        <v>2.1381559999999999</v>
      </c>
      <c r="E1985" s="97">
        <v>43669.193530092591</v>
      </c>
      <c r="F1985">
        <v>2.2994279999999998</v>
      </c>
    </row>
    <row r="1986" spans="1:6" x14ac:dyDescent="0.2">
      <c r="A1986" s="97">
        <v>43669.381122685183</v>
      </c>
      <c r="B1986">
        <v>2.1253340000000001</v>
      </c>
      <c r="E1986" s="97">
        <v>43669.200578703705</v>
      </c>
      <c r="F1986">
        <v>2.2829090000000001</v>
      </c>
    </row>
    <row r="1987" spans="1:6" x14ac:dyDescent="0.2">
      <c r="A1987" s="97">
        <v>43669.38795138889</v>
      </c>
      <c r="B1987">
        <v>2.1041379999999998</v>
      </c>
      <c r="E1987" s="97">
        <v>43669.20752314815</v>
      </c>
      <c r="F1987">
        <v>2.275182</v>
      </c>
    </row>
    <row r="1988" spans="1:6" x14ac:dyDescent="0.2">
      <c r="A1988" s="97">
        <v>43669.394895833335</v>
      </c>
      <c r="B1988">
        <v>2.1104880000000001</v>
      </c>
      <c r="E1988" s="97">
        <v>43669.214467592596</v>
      </c>
      <c r="F1988">
        <v>2.2747679999999999</v>
      </c>
    </row>
    <row r="1989" spans="1:6" x14ac:dyDescent="0.2">
      <c r="A1989" s="97">
        <v>43669.40184027778</v>
      </c>
      <c r="B1989">
        <v>2.096543</v>
      </c>
      <c r="E1989" s="97">
        <v>43669.221412037034</v>
      </c>
      <c r="F1989">
        <v>2.2639119999999999</v>
      </c>
    </row>
    <row r="1990" spans="1:6" x14ac:dyDescent="0.2">
      <c r="A1990" s="97">
        <v>43669.408888888887</v>
      </c>
      <c r="B1990">
        <v>2.1033710000000001</v>
      </c>
      <c r="E1990" s="97">
        <v>43669.228356481479</v>
      </c>
      <c r="F1990">
        <v>2.274969</v>
      </c>
    </row>
    <row r="1991" spans="1:6" x14ac:dyDescent="0.2">
      <c r="A1991" s="97">
        <v>43669.415833333333</v>
      </c>
      <c r="B1991">
        <v>2.1019369999999999</v>
      </c>
      <c r="E1991" s="97">
        <v>43669.235300925924</v>
      </c>
      <c r="F1991">
        <v>2.2512219999999998</v>
      </c>
    </row>
    <row r="1992" spans="1:6" x14ac:dyDescent="0.2">
      <c r="A1992" s="97">
        <v>43669.422777777778</v>
      </c>
      <c r="B1992">
        <v>2.0895380000000001</v>
      </c>
      <c r="E1992" s="97">
        <v>43669.242245370369</v>
      </c>
      <c r="F1992">
        <v>2.2485149999999998</v>
      </c>
    </row>
    <row r="1993" spans="1:6" x14ac:dyDescent="0.2">
      <c r="A1993" s="97">
        <v>43669.429722222223</v>
      </c>
      <c r="B1993">
        <v>2.0931220000000001</v>
      </c>
      <c r="E1993" s="97">
        <v>43669.249189814815</v>
      </c>
      <c r="F1993">
        <v>2.2421169999999999</v>
      </c>
    </row>
    <row r="1994" spans="1:6" x14ac:dyDescent="0.2">
      <c r="A1994" s="97">
        <v>43669.436666666668</v>
      </c>
      <c r="B1994">
        <v>2.0943149999999999</v>
      </c>
      <c r="E1994" s="97">
        <v>43669.25613425926</v>
      </c>
      <c r="F1994">
        <v>2.240599</v>
      </c>
    </row>
    <row r="1995" spans="1:6" x14ac:dyDescent="0.2">
      <c r="A1995" s="97">
        <v>43669.443611111114</v>
      </c>
      <c r="B1995">
        <v>2.0781179999999999</v>
      </c>
      <c r="E1995" s="97">
        <v>43669.263078703705</v>
      </c>
      <c r="F1995">
        <v>2.229158</v>
      </c>
    </row>
    <row r="1996" spans="1:6" x14ac:dyDescent="0.2">
      <c r="A1996" s="97">
        <v>43669.450555555559</v>
      </c>
      <c r="B1996">
        <v>2.0917279999999998</v>
      </c>
      <c r="E1996" s="97">
        <v>43669.27002314815</v>
      </c>
      <c r="F1996">
        <v>2.2255760000000002</v>
      </c>
    </row>
    <row r="1997" spans="1:6" x14ac:dyDescent="0.2">
      <c r="A1997" s="97">
        <v>43669.457499999997</v>
      </c>
      <c r="B1997">
        <v>2.0720939999999999</v>
      </c>
      <c r="E1997" s="97">
        <v>43669.276967592596</v>
      </c>
      <c r="F1997">
        <v>2.2196380000000002</v>
      </c>
    </row>
    <row r="1998" spans="1:6" x14ac:dyDescent="0.2">
      <c r="A1998" s="97">
        <v>43669.464444444442</v>
      </c>
      <c r="B1998">
        <v>2.0720830000000001</v>
      </c>
      <c r="E1998" s="97">
        <v>43669.283912037034</v>
      </c>
      <c r="F1998">
        <v>2.2088350000000001</v>
      </c>
    </row>
    <row r="1999" spans="1:6" x14ac:dyDescent="0.2">
      <c r="A1999" s="97">
        <v>43669.471388888887</v>
      </c>
      <c r="B1999">
        <v>2.0631469999999998</v>
      </c>
      <c r="E1999" s="97">
        <v>43669.29074074074</v>
      </c>
      <c r="F1999">
        <v>2.19739</v>
      </c>
    </row>
    <row r="2000" spans="1:6" x14ac:dyDescent="0.2">
      <c r="A2000" s="97">
        <v>43669.478321759256</v>
      </c>
      <c r="B2000">
        <v>2.0760269999999998</v>
      </c>
      <c r="E2000" s="97">
        <v>43669.297685185185</v>
      </c>
      <c r="F2000">
        <v>2.1923219999999999</v>
      </c>
    </row>
    <row r="2001" spans="1:6" x14ac:dyDescent="0.2">
      <c r="A2001" s="97">
        <v>43669.485266203701</v>
      </c>
      <c r="B2001">
        <v>2.0731120000000001</v>
      </c>
      <c r="E2001" s="97">
        <v>43669.304629629631</v>
      </c>
      <c r="F2001">
        <v>2.1875089999999999</v>
      </c>
    </row>
    <row r="2002" spans="1:6" x14ac:dyDescent="0.2">
      <c r="A2002" s="97">
        <v>43669.492210648146</v>
      </c>
      <c r="B2002">
        <v>2.0846710000000002</v>
      </c>
      <c r="E2002" s="97">
        <v>43669.311574074076</v>
      </c>
      <c r="F2002">
        <v>2.1902750000000002</v>
      </c>
    </row>
    <row r="2003" spans="1:6" x14ac:dyDescent="0.2">
      <c r="A2003" s="97">
        <v>43669.499155092592</v>
      </c>
      <c r="B2003">
        <v>2.0682109999999998</v>
      </c>
      <c r="E2003" s="97">
        <v>43669.318518518521</v>
      </c>
      <c r="F2003">
        <v>2.179913</v>
      </c>
    </row>
    <row r="2004" spans="1:6" x14ac:dyDescent="0.2">
      <c r="A2004" s="97">
        <v>43669.506099537037</v>
      </c>
      <c r="B2004">
        <v>2.069474</v>
      </c>
      <c r="E2004" s="97">
        <v>43669.325462962966</v>
      </c>
      <c r="F2004">
        <v>2.1744620000000001</v>
      </c>
    </row>
    <row r="2005" spans="1:6" x14ac:dyDescent="0.2">
      <c r="A2005" s="97">
        <v>43669.513043981482</v>
      </c>
      <c r="B2005">
        <v>2.0776439999999998</v>
      </c>
      <c r="E2005" s="97">
        <v>43669.332407407404</v>
      </c>
      <c r="F2005">
        <v>2.1736490000000002</v>
      </c>
    </row>
    <row r="2006" spans="1:6" x14ac:dyDescent="0.2">
      <c r="A2006" s="97">
        <v>43669.519988425927</v>
      </c>
      <c r="B2006">
        <v>2.0686930000000001</v>
      </c>
      <c r="E2006" s="97">
        <v>43669.339456018519</v>
      </c>
      <c r="F2006">
        <v>2.1615839999999999</v>
      </c>
    </row>
    <row r="2007" spans="1:6" x14ac:dyDescent="0.2">
      <c r="A2007" s="97">
        <v>43669.526932870373</v>
      </c>
      <c r="B2007">
        <v>2.0590619999999999</v>
      </c>
      <c r="E2007" s="97">
        <v>43669.346400462964</v>
      </c>
      <c r="F2007">
        <v>2.1472329999999999</v>
      </c>
    </row>
    <row r="2008" spans="1:6" x14ac:dyDescent="0.2">
      <c r="A2008" s="97">
        <v>43669.533877314818</v>
      </c>
      <c r="B2008">
        <v>2.0667810000000002</v>
      </c>
      <c r="E2008" s="97">
        <v>43669.353344907409</v>
      </c>
      <c r="F2008">
        <v>2.1440480000000002</v>
      </c>
    </row>
    <row r="2009" spans="1:6" x14ac:dyDescent="0.2">
      <c r="A2009" s="97">
        <v>43669.540821759256</v>
      </c>
      <c r="B2009">
        <v>2.0502889999999998</v>
      </c>
      <c r="E2009" s="97">
        <v>43669.360289351855</v>
      </c>
      <c r="F2009">
        <v>2.1430189999999998</v>
      </c>
    </row>
    <row r="2010" spans="1:6" x14ac:dyDescent="0.2">
      <c r="A2010" s="97">
        <v>43669.547766203701</v>
      </c>
      <c r="B2010">
        <v>2.0679189999999998</v>
      </c>
      <c r="E2010" s="97">
        <v>43669.3672337963</v>
      </c>
      <c r="F2010">
        <v>2.127138</v>
      </c>
    </row>
    <row r="2011" spans="1:6" x14ac:dyDescent="0.2">
      <c r="A2011" s="97">
        <v>43669.554710648146</v>
      </c>
      <c r="B2011">
        <v>2.067923</v>
      </c>
      <c r="E2011" s="97">
        <v>43669.374178240738</v>
      </c>
      <c r="F2011">
        <v>2.1381559999999999</v>
      </c>
    </row>
    <row r="2012" spans="1:6" x14ac:dyDescent="0.2">
      <c r="A2012" s="97">
        <v>43669.561655092592</v>
      </c>
      <c r="B2012">
        <v>2.058656</v>
      </c>
      <c r="E2012" s="97">
        <v>43669.381122685183</v>
      </c>
      <c r="F2012">
        <v>2.1253340000000001</v>
      </c>
    </row>
    <row r="2013" spans="1:6" x14ac:dyDescent="0.2">
      <c r="A2013" s="97">
        <v>43669.568599537037</v>
      </c>
      <c r="B2013">
        <v>2.063774</v>
      </c>
      <c r="E2013" s="97">
        <v>43669.38795138889</v>
      </c>
      <c r="F2013">
        <v>2.1041379999999998</v>
      </c>
    </row>
    <row r="2014" spans="1:6" x14ac:dyDescent="0.2">
      <c r="A2014" s="97">
        <v>43669.575428240743</v>
      </c>
      <c r="B2014">
        <v>2.0621489999999998</v>
      </c>
      <c r="E2014" s="97">
        <v>43669.394895833335</v>
      </c>
      <c r="F2014">
        <v>2.1104880000000001</v>
      </c>
    </row>
    <row r="2015" spans="1:6" x14ac:dyDescent="0.2">
      <c r="A2015" s="97">
        <v>43669.582372685189</v>
      </c>
      <c r="B2015">
        <v>2.053979</v>
      </c>
      <c r="E2015" s="97">
        <v>43669.40184027778</v>
      </c>
      <c r="F2015">
        <v>2.096543</v>
      </c>
    </row>
    <row r="2016" spans="1:6" x14ac:dyDescent="0.2">
      <c r="A2016" s="97">
        <v>43669.589317129627</v>
      </c>
      <c r="B2016">
        <v>2.045671</v>
      </c>
      <c r="E2016" s="97">
        <v>43669.408888888887</v>
      </c>
      <c r="F2016">
        <v>2.1033710000000001</v>
      </c>
    </row>
    <row r="2017" spans="1:6" x14ac:dyDescent="0.2">
      <c r="A2017" s="97">
        <v>43669.596261574072</v>
      </c>
      <c r="B2017">
        <v>2.0474169999999998</v>
      </c>
      <c r="E2017" s="97">
        <v>43669.415833333333</v>
      </c>
      <c r="F2017">
        <v>2.1019369999999999</v>
      </c>
    </row>
    <row r="2018" spans="1:6" x14ac:dyDescent="0.2">
      <c r="A2018" s="97">
        <v>43669.603206018517</v>
      </c>
      <c r="B2018">
        <v>2.050897</v>
      </c>
      <c r="E2018" s="97">
        <v>43669.422777777778</v>
      </c>
      <c r="F2018">
        <v>2.0895380000000001</v>
      </c>
    </row>
    <row r="2019" spans="1:6" x14ac:dyDescent="0.2">
      <c r="A2019" s="97">
        <v>43669.610150462962</v>
      </c>
      <c r="B2019">
        <v>2.0538479999999999</v>
      </c>
      <c r="E2019" s="97">
        <v>43669.429722222223</v>
      </c>
      <c r="F2019">
        <v>2.0931220000000001</v>
      </c>
    </row>
    <row r="2020" spans="1:6" x14ac:dyDescent="0.2">
      <c r="A2020" s="97">
        <v>43669.617199074077</v>
      </c>
      <c r="B2020">
        <v>2.0557789999999998</v>
      </c>
      <c r="E2020" s="97">
        <v>43669.436666666668</v>
      </c>
      <c r="F2020">
        <v>2.0943149999999999</v>
      </c>
    </row>
    <row r="2021" spans="1:6" x14ac:dyDescent="0.2">
      <c r="A2021" s="97">
        <v>43669.624143518522</v>
      </c>
      <c r="B2021">
        <v>2.0615890000000001</v>
      </c>
      <c r="E2021" s="97">
        <v>43669.443611111114</v>
      </c>
      <c r="F2021">
        <v>2.0781179999999999</v>
      </c>
    </row>
    <row r="2022" spans="1:6" x14ac:dyDescent="0.2">
      <c r="A2022" s="97">
        <v>43669.63108796296</v>
      </c>
      <c r="B2022">
        <v>2.040502</v>
      </c>
      <c r="E2022" s="97">
        <v>43669.450555555559</v>
      </c>
      <c r="F2022">
        <v>2.0917279999999998</v>
      </c>
    </row>
    <row r="2023" spans="1:6" x14ac:dyDescent="0.2">
      <c r="A2023" s="97">
        <v>43669.638032407405</v>
      </c>
      <c r="B2023">
        <v>2.0581420000000001</v>
      </c>
      <c r="E2023" s="97">
        <v>43669.457499999997</v>
      </c>
      <c r="F2023">
        <v>2.0720939999999999</v>
      </c>
    </row>
    <row r="2024" spans="1:6" x14ac:dyDescent="0.2">
      <c r="A2024" s="97">
        <v>43669.644976851851</v>
      </c>
      <c r="B2024">
        <v>2.0567229999999999</v>
      </c>
      <c r="E2024" s="97">
        <v>43669.464444444442</v>
      </c>
      <c r="F2024">
        <v>2.0720830000000001</v>
      </c>
    </row>
    <row r="2025" spans="1:6" x14ac:dyDescent="0.2">
      <c r="A2025" s="97">
        <v>43669.651921296296</v>
      </c>
      <c r="B2025">
        <v>2.0816910000000002</v>
      </c>
      <c r="E2025" s="97">
        <v>43669.471388888887</v>
      </c>
      <c r="F2025">
        <v>2.0631469999999998</v>
      </c>
    </row>
    <row r="2026" spans="1:6" x14ac:dyDescent="0.2">
      <c r="A2026" s="97">
        <v>43669.658865740741</v>
      </c>
      <c r="B2026">
        <v>2.0718969999999999</v>
      </c>
      <c r="E2026" s="97">
        <v>43669.478321759256</v>
      </c>
      <c r="F2026">
        <v>2.0760269999999998</v>
      </c>
    </row>
    <row r="2027" spans="1:6" x14ac:dyDescent="0.2">
      <c r="A2027" s="97">
        <v>43669.665694444448</v>
      </c>
      <c r="B2027">
        <v>2.0819070000000002</v>
      </c>
      <c r="E2027" s="97">
        <v>43669.485266203701</v>
      </c>
      <c r="F2027">
        <v>2.0731120000000001</v>
      </c>
    </row>
    <row r="2028" spans="1:6" x14ac:dyDescent="0.2">
      <c r="A2028" s="97">
        <v>43669.672638888886</v>
      </c>
      <c r="B2028">
        <v>2.0932849999999998</v>
      </c>
      <c r="E2028" s="97">
        <v>43669.492210648146</v>
      </c>
      <c r="F2028">
        <v>2.0846710000000002</v>
      </c>
    </row>
    <row r="2029" spans="1:6" x14ac:dyDescent="0.2">
      <c r="A2029" s="97">
        <v>43669.679583333331</v>
      </c>
      <c r="B2029">
        <v>2.1064919999999998</v>
      </c>
      <c r="E2029" s="97">
        <v>43669.499155092592</v>
      </c>
      <c r="F2029">
        <v>2.0682109999999998</v>
      </c>
    </row>
    <row r="2030" spans="1:6" x14ac:dyDescent="0.2">
      <c r="A2030" s="97">
        <v>43669.686631944445</v>
      </c>
      <c r="B2030">
        <v>2.1200939999999999</v>
      </c>
      <c r="E2030" s="97">
        <v>43669.506099537037</v>
      </c>
      <c r="F2030">
        <v>2.069474</v>
      </c>
    </row>
    <row r="2031" spans="1:6" x14ac:dyDescent="0.2">
      <c r="A2031" s="97">
        <v>43669.693576388891</v>
      </c>
      <c r="B2031">
        <v>2.1178509999999999</v>
      </c>
      <c r="E2031" s="97">
        <v>43669.513043981482</v>
      </c>
      <c r="F2031">
        <v>2.0776439999999998</v>
      </c>
    </row>
    <row r="2032" spans="1:6" x14ac:dyDescent="0.2">
      <c r="A2032" s="97">
        <v>43669.700520833336</v>
      </c>
      <c r="B2032">
        <v>2.1484190000000001</v>
      </c>
      <c r="E2032" s="97">
        <v>43669.519988425927</v>
      </c>
      <c r="F2032">
        <v>2.0686930000000001</v>
      </c>
    </row>
    <row r="2033" spans="1:6" x14ac:dyDescent="0.2">
      <c r="A2033" s="97">
        <v>43669.707465277781</v>
      </c>
      <c r="B2033">
        <v>2.1588340000000001</v>
      </c>
      <c r="E2033" s="97">
        <v>43669.526932870373</v>
      </c>
      <c r="F2033">
        <v>2.0590619999999999</v>
      </c>
    </row>
    <row r="2034" spans="1:6" x14ac:dyDescent="0.2">
      <c r="A2034" s="97">
        <v>43669.72314814815</v>
      </c>
      <c r="B2034">
        <v>2.2182740000000001</v>
      </c>
      <c r="E2034" s="97">
        <v>43669.533877314818</v>
      </c>
      <c r="F2034">
        <v>2.0667810000000002</v>
      </c>
    </row>
    <row r="2035" spans="1:6" x14ac:dyDescent="0.2">
      <c r="A2035" s="97">
        <v>43669.730092592596</v>
      </c>
      <c r="B2035">
        <v>2.2459069999999999</v>
      </c>
      <c r="E2035" s="97">
        <v>43669.540821759256</v>
      </c>
      <c r="F2035">
        <v>2.0502889999999998</v>
      </c>
    </row>
    <row r="2036" spans="1:6" x14ac:dyDescent="0.2">
      <c r="A2036" s="97">
        <v>43669.737037037034</v>
      </c>
      <c r="B2036">
        <v>2.25054</v>
      </c>
      <c r="E2036" s="97">
        <v>43669.547766203701</v>
      </c>
      <c r="F2036">
        <v>2.0679189999999998</v>
      </c>
    </row>
    <row r="2037" spans="1:6" x14ac:dyDescent="0.2">
      <c r="A2037" s="97">
        <v>43669.743981481479</v>
      </c>
      <c r="B2037">
        <v>2.2445889999999999</v>
      </c>
      <c r="E2037" s="97">
        <v>43669.554710648146</v>
      </c>
      <c r="F2037">
        <v>2.067923</v>
      </c>
    </row>
    <row r="2038" spans="1:6" x14ac:dyDescent="0.2">
      <c r="A2038" s="97">
        <v>43669.750810185185</v>
      </c>
      <c r="B2038">
        <v>2.252157</v>
      </c>
      <c r="E2038" s="97">
        <v>43669.561655092592</v>
      </c>
      <c r="F2038">
        <v>2.058656</v>
      </c>
    </row>
    <row r="2039" spans="1:6" x14ac:dyDescent="0.2">
      <c r="A2039" s="97">
        <v>43669.757754629631</v>
      </c>
      <c r="B2039">
        <v>2.2752729999999999</v>
      </c>
      <c r="E2039" s="97">
        <v>43669.568599537037</v>
      </c>
      <c r="F2039">
        <v>2.063774</v>
      </c>
    </row>
    <row r="2040" spans="1:6" x14ac:dyDescent="0.2">
      <c r="A2040" s="97">
        <v>43669.764699074076</v>
      </c>
      <c r="B2040">
        <v>2.2891539999999999</v>
      </c>
      <c r="E2040" s="97">
        <v>43669.575428240743</v>
      </c>
      <c r="F2040">
        <v>2.0621489999999998</v>
      </c>
    </row>
    <row r="2041" spans="1:6" x14ac:dyDescent="0.2">
      <c r="A2041" s="97">
        <v>43669.771643518521</v>
      </c>
      <c r="B2041">
        <v>2.269485</v>
      </c>
      <c r="E2041" s="97">
        <v>43669.582372685189</v>
      </c>
      <c r="F2041">
        <v>2.053979</v>
      </c>
    </row>
    <row r="2042" spans="1:6" x14ac:dyDescent="0.2">
      <c r="A2042" s="97">
        <v>43669.778587962966</v>
      </c>
      <c r="B2042">
        <v>2.2918180000000001</v>
      </c>
      <c r="E2042" s="97">
        <v>43669.589317129627</v>
      </c>
      <c r="F2042">
        <v>2.045671</v>
      </c>
    </row>
    <row r="2043" spans="1:6" x14ac:dyDescent="0.2">
      <c r="A2043" s="97">
        <v>43669.785532407404</v>
      </c>
      <c r="B2043">
        <v>2.2879160000000001</v>
      </c>
      <c r="E2043" s="97">
        <v>43669.596261574072</v>
      </c>
      <c r="F2043">
        <v>2.0474169999999998</v>
      </c>
    </row>
    <row r="2044" spans="1:6" x14ac:dyDescent="0.2">
      <c r="A2044" s="97">
        <v>43669.79247685185</v>
      </c>
      <c r="B2044">
        <v>2.2878449999999999</v>
      </c>
      <c r="E2044" s="97">
        <v>43669.603206018517</v>
      </c>
      <c r="F2044">
        <v>2.050897</v>
      </c>
    </row>
    <row r="2045" spans="1:6" x14ac:dyDescent="0.2">
      <c r="A2045" s="97">
        <v>43669.799421296295</v>
      </c>
      <c r="B2045">
        <v>2.300554</v>
      </c>
      <c r="E2045" s="97">
        <v>43669.610150462962</v>
      </c>
      <c r="F2045">
        <v>2.0538479999999999</v>
      </c>
    </row>
    <row r="2046" spans="1:6" x14ac:dyDescent="0.2">
      <c r="A2046" s="97">
        <v>43669.80636574074</v>
      </c>
      <c r="B2046">
        <v>2.3052730000000001</v>
      </c>
      <c r="E2046" s="97">
        <v>43669.617199074077</v>
      </c>
      <c r="F2046">
        <v>2.0557789999999998</v>
      </c>
    </row>
    <row r="2047" spans="1:6" x14ac:dyDescent="0.2">
      <c r="A2047" s="97">
        <v>43669.813414351855</v>
      </c>
      <c r="B2047">
        <v>2.3260339999999999</v>
      </c>
      <c r="E2047" s="97">
        <v>43669.624143518522</v>
      </c>
      <c r="F2047">
        <v>2.0615890000000001</v>
      </c>
    </row>
    <row r="2048" spans="1:6" x14ac:dyDescent="0.2">
      <c r="A2048" s="97">
        <v>43669.8203587963</v>
      </c>
      <c r="B2048">
        <v>2.3206850000000001</v>
      </c>
      <c r="E2048" s="97">
        <v>43669.63108796296</v>
      </c>
      <c r="F2048">
        <v>2.040502</v>
      </c>
    </row>
    <row r="2049" spans="1:6" x14ac:dyDescent="0.2">
      <c r="A2049" s="97">
        <v>43669.827303240738</v>
      </c>
      <c r="B2049">
        <v>2.320951</v>
      </c>
      <c r="E2049" s="97">
        <v>43669.638032407405</v>
      </c>
      <c r="F2049">
        <v>2.0581420000000001</v>
      </c>
    </row>
    <row r="2050" spans="1:6" x14ac:dyDescent="0.2">
      <c r="A2050" s="97">
        <v>43669.834247685183</v>
      </c>
      <c r="B2050">
        <v>2.3438840000000001</v>
      </c>
      <c r="E2050" s="97">
        <v>43669.644976851851</v>
      </c>
      <c r="F2050">
        <v>2.0567229999999999</v>
      </c>
    </row>
    <row r="2051" spans="1:6" x14ac:dyDescent="0.2">
      <c r="A2051" s="97">
        <v>43669.841192129628</v>
      </c>
      <c r="B2051">
        <v>2.34754</v>
      </c>
      <c r="E2051" s="97">
        <v>43669.651921296296</v>
      </c>
      <c r="F2051">
        <v>2.0816910000000002</v>
      </c>
    </row>
    <row r="2052" spans="1:6" x14ac:dyDescent="0.2">
      <c r="A2052" s="97">
        <v>43669.848020833335</v>
      </c>
      <c r="B2052">
        <v>2.3486579999999999</v>
      </c>
      <c r="E2052" s="97">
        <v>43669.658865740741</v>
      </c>
      <c r="F2052">
        <v>2.0718969999999999</v>
      </c>
    </row>
    <row r="2053" spans="1:6" x14ac:dyDescent="0.2">
      <c r="A2053" s="97">
        <v>43669.85496527778</v>
      </c>
      <c r="B2053">
        <v>2.3631280000000001</v>
      </c>
      <c r="E2053" s="97">
        <v>43669.665694444448</v>
      </c>
      <c r="F2053">
        <v>2.0819070000000002</v>
      </c>
    </row>
    <row r="2054" spans="1:6" x14ac:dyDescent="0.2">
      <c r="A2054" s="97">
        <v>43669.861909722225</v>
      </c>
      <c r="B2054">
        <v>2.3634789999999999</v>
      </c>
      <c r="E2054" s="97">
        <v>43669.672638888886</v>
      </c>
      <c r="F2054">
        <v>2.0932849999999998</v>
      </c>
    </row>
    <row r="2055" spans="1:6" x14ac:dyDescent="0.2">
      <c r="A2055" s="97">
        <v>43669.868854166663</v>
      </c>
      <c r="B2055">
        <v>2.364954</v>
      </c>
      <c r="E2055" s="97">
        <v>43669.679583333331</v>
      </c>
      <c r="F2055">
        <v>2.1064919999999998</v>
      </c>
    </row>
    <row r="2056" spans="1:6" x14ac:dyDescent="0.2">
      <c r="A2056" s="97">
        <v>43669.875798611109</v>
      </c>
      <c r="B2056">
        <v>2.3746999999999998</v>
      </c>
      <c r="E2056" s="97">
        <v>43669.686631944445</v>
      </c>
      <c r="F2056">
        <v>2.1200939999999999</v>
      </c>
    </row>
    <row r="2057" spans="1:6" x14ac:dyDescent="0.2">
      <c r="A2057" s="97">
        <v>43669.882847222223</v>
      </c>
      <c r="B2057">
        <v>2.378892</v>
      </c>
      <c r="E2057" s="97">
        <v>43669.693576388891</v>
      </c>
      <c r="F2057">
        <v>2.1178509999999999</v>
      </c>
    </row>
    <row r="2058" spans="1:6" x14ac:dyDescent="0.2">
      <c r="A2058" s="97">
        <v>43669.889791666668</v>
      </c>
      <c r="B2058">
        <v>2.3874529999999998</v>
      </c>
      <c r="E2058" s="97">
        <v>43669.700520833336</v>
      </c>
      <c r="F2058">
        <v>2.1484190000000001</v>
      </c>
    </row>
    <row r="2059" spans="1:6" x14ac:dyDescent="0.2">
      <c r="A2059" s="97">
        <v>43669.896736111114</v>
      </c>
      <c r="B2059">
        <v>2.405691</v>
      </c>
      <c r="E2059" s="97">
        <v>43669.707465277781</v>
      </c>
      <c r="F2059">
        <v>2.1588340000000001</v>
      </c>
    </row>
    <row r="2060" spans="1:6" x14ac:dyDescent="0.2">
      <c r="A2060" s="97">
        <v>43669.903680555559</v>
      </c>
      <c r="B2060">
        <v>2.4171040000000001</v>
      </c>
      <c r="E2060" s="97">
        <v>43669.72314814815</v>
      </c>
      <c r="F2060">
        <v>2.2182740000000001</v>
      </c>
    </row>
    <row r="2061" spans="1:6" x14ac:dyDescent="0.2">
      <c r="A2061" s="97">
        <v>43669.910624999997</v>
      </c>
      <c r="B2061">
        <v>2.426488</v>
      </c>
      <c r="E2061" s="97">
        <v>43669.730092592596</v>
      </c>
      <c r="F2061">
        <v>2.2459069999999999</v>
      </c>
    </row>
    <row r="2062" spans="1:6" x14ac:dyDescent="0.2">
      <c r="A2062" s="97">
        <v>43669.917569444442</v>
      </c>
      <c r="B2062">
        <v>2.4478300000000002</v>
      </c>
      <c r="E2062" s="97">
        <v>43669.737037037034</v>
      </c>
      <c r="F2062">
        <v>2.25054</v>
      </c>
    </row>
    <row r="2063" spans="1:6" x14ac:dyDescent="0.2">
      <c r="A2063" s="97">
        <v>43669.924513888887</v>
      </c>
      <c r="B2063">
        <v>2.4709620000000001</v>
      </c>
      <c r="E2063" s="97">
        <v>43669.743981481479</v>
      </c>
      <c r="F2063">
        <v>2.2445889999999999</v>
      </c>
    </row>
    <row r="2064" spans="1:6" x14ac:dyDescent="0.2">
      <c r="A2064" s="97">
        <v>43669.931458333333</v>
      </c>
      <c r="B2064">
        <v>2.5056609999999999</v>
      </c>
      <c r="E2064" s="97">
        <v>43669.750810185185</v>
      </c>
      <c r="F2064">
        <v>2.252157</v>
      </c>
    </row>
    <row r="2065" spans="1:6" x14ac:dyDescent="0.2">
      <c r="A2065" s="97">
        <v>43669.938402777778</v>
      </c>
      <c r="B2065">
        <v>2.5264000000000002</v>
      </c>
      <c r="E2065" s="97">
        <v>43669.757754629631</v>
      </c>
      <c r="F2065">
        <v>2.2752729999999999</v>
      </c>
    </row>
    <row r="2066" spans="1:6" x14ac:dyDescent="0.2">
      <c r="A2066" s="97">
        <v>43669.945231481484</v>
      </c>
      <c r="B2066">
        <v>2.5474320000000001</v>
      </c>
      <c r="E2066" s="97">
        <v>43669.764699074076</v>
      </c>
      <c r="F2066">
        <v>2.2891539999999999</v>
      </c>
    </row>
    <row r="2067" spans="1:6" x14ac:dyDescent="0.2">
      <c r="A2067" s="97">
        <v>43669.952280092592</v>
      </c>
      <c r="B2067">
        <v>2.5743659999999999</v>
      </c>
      <c r="E2067" s="97">
        <v>43669.771643518521</v>
      </c>
      <c r="F2067">
        <v>2.269485</v>
      </c>
    </row>
    <row r="2068" spans="1:6" x14ac:dyDescent="0.2">
      <c r="A2068" s="97">
        <v>43669.959224537037</v>
      </c>
      <c r="B2068">
        <v>2.5918679999999998</v>
      </c>
      <c r="E2068" s="97">
        <v>43669.778587962966</v>
      </c>
      <c r="F2068">
        <v>2.2918180000000001</v>
      </c>
    </row>
    <row r="2069" spans="1:6" x14ac:dyDescent="0.2">
      <c r="A2069" s="97">
        <v>43669.966168981482</v>
      </c>
      <c r="B2069">
        <v>2.6326420000000001</v>
      </c>
      <c r="E2069" s="97">
        <v>43669.785532407404</v>
      </c>
      <c r="F2069">
        <v>2.2879160000000001</v>
      </c>
    </row>
    <row r="2070" spans="1:6" x14ac:dyDescent="0.2">
      <c r="A2070" s="97">
        <v>43669.973113425927</v>
      </c>
      <c r="B2070">
        <v>2.6457470000000001</v>
      </c>
      <c r="E2070" s="97">
        <v>43669.79247685185</v>
      </c>
      <c r="F2070">
        <v>2.2878449999999999</v>
      </c>
    </row>
    <row r="2071" spans="1:6" x14ac:dyDescent="0.2">
      <c r="A2071" s="97">
        <v>43669.980057870373</v>
      </c>
      <c r="B2071">
        <v>2.7255180000000001</v>
      </c>
      <c r="E2071" s="97">
        <v>43669.799421296295</v>
      </c>
      <c r="F2071">
        <v>2.300554</v>
      </c>
    </row>
    <row r="2072" spans="1:6" x14ac:dyDescent="0.2">
      <c r="A2072" s="97">
        <v>43669.987002314818</v>
      </c>
      <c r="B2072">
        <v>2.676342</v>
      </c>
      <c r="E2072" s="97">
        <v>43669.80636574074</v>
      </c>
      <c r="F2072">
        <v>2.3052730000000001</v>
      </c>
    </row>
    <row r="2073" spans="1:6" x14ac:dyDescent="0.2">
      <c r="A2073" s="97">
        <v>43669.993946759256</v>
      </c>
      <c r="B2073">
        <v>2.6884899999999998</v>
      </c>
      <c r="E2073" s="97">
        <v>43669.813414351855</v>
      </c>
      <c r="F2073">
        <v>2.3260339999999999</v>
      </c>
    </row>
    <row r="2074" spans="1:6" x14ac:dyDescent="0.2">
      <c r="A2074" s="97">
        <v>43670.000891203701</v>
      </c>
      <c r="B2074">
        <v>2.6986560000000002</v>
      </c>
      <c r="E2074" s="97">
        <v>43669.8203587963</v>
      </c>
      <c r="F2074">
        <v>2.3206850000000001</v>
      </c>
    </row>
    <row r="2075" spans="1:6" x14ac:dyDescent="0.2">
      <c r="A2075" s="97">
        <v>43670.007835648146</v>
      </c>
      <c r="B2075">
        <v>2.7126939999999999</v>
      </c>
      <c r="E2075" s="97">
        <v>43669.827303240738</v>
      </c>
      <c r="F2075">
        <v>2.320951</v>
      </c>
    </row>
    <row r="2076" spans="1:6" x14ac:dyDescent="0.2">
      <c r="A2076" s="97">
        <v>43670.014780092592</v>
      </c>
      <c r="B2076">
        <v>2.7107969999999999</v>
      </c>
      <c r="E2076" s="97">
        <v>43669.834247685183</v>
      </c>
      <c r="F2076">
        <v>2.3438840000000001</v>
      </c>
    </row>
    <row r="2077" spans="1:6" x14ac:dyDescent="0.2">
      <c r="A2077" s="97">
        <v>43670.021724537037</v>
      </c>
      <c r="B2077">
        <v>2.726483</v>
      </c>
      <c r="E2077" s="97">
        <v>43669.841192129628</v>
      </c>
      <c r="F2077">
        <v>2.34754</v>
      </c>
    </row>
    <row r="2078" spans="1:6" x14ac:dyDescent="0.2">
      <c r="A2078" s="97">
        <v>43670.028668981482</v>
      </c>
      <c r="B2078">
        <v>2.724272</v>
      </c>
      <c r="E2078" s="97">
        <v>43669.848020833335</v>
      </c>
      <c r="F2078">
        <v>2.3486579999999999</v>
      </c>
    </row>
    <row r="2079" spans="1:6" x14ac:dyDescent="0.2">
      <c r="A2079" s="97">
        <v>43670.035613425927</v>
      </c>
      <c r="B2079">
        <v>2.7352940000000001</v>
      </c>
      <c r="E2079" s="97">
        <v>43669.85496527778</v>
      </c>
      <c r="F2079">
        <v>2.3631280000000001</v>
      </c>
    </row>
    <row r="2080" spans="1:6" x14ac:dyDescent="0.2">
      <c r="A2080" s="97">
        <v>43670.042442129627</v>
      </c>
      <c r="B2080">
        <v>2.7397399999999998</v>
      </c>
      <c r="E2080" s="97">
        <v>43669.861909722225</v>
      </c>
      <c r="F2080">
        <v>2.3634789999999999</v>
      </c>
    </row>
    <row r="2081" spans="1:6" x14ac:dyDescent="0.2">
      <c r="A2081" s="97">
        <v>43670.049386574072</v>
      </c>
      <c r="B2081">
        <v>2.7362199999999999</v>
      </c>
      <c r="E2081" s="97">
        <v>43669.868854166663</v>
      </c>
      <c r="F2081">
        <v>2.364954</v>
      </c>
    </row>
    <row r="2082" spans="1:6" x14ac:dyDescent="0.2">
      <c r="A2082" s="97">
        <v>43670.056331018517</v>
      </c>
      <c r="B2082">
        <v>2.7415240000000001</v>
      </c>
      <c r="E2082" s="97">
        <v>43669.875798611109</v>
      </c>
      <c r="F2082">
        <v>2.3746999999999998</v>
      </c>
    </row>
    <row r="2083" spans="1:6" x14ac:dyDescent="0.2">
      <c r="A2083" s="97">
        <v>43670.063275462962</v>
      </c>
      <c r="B2083">
        <v>2.7409919999999999</v>
      </c>
      <c r="E2083" s="97">
        <v>43669.882847222223</v>
      </c>
      <c r="F2083">
        <v>2.378892</v>
      </c>
    </row>
    <row r="2084" spans="1:6" x14ac:dyDescent="0.2">
      <c r="A2084" s="97">
        <v>43670.070219907408</v>
      </c>
      <c r="B2084">
        <v>2.7289949999999998</v>
      </c>
      <c r="E2084" s="97">
        <v>43669.889791666668</v>
      </c>
      <c r="F2084">
        <v>2.3874529999999998</v>
      </c>
    </row>
    <row r="2085" spans="1:6" x14ac:dyDescent="0.2">
      <c r="A2085" s="97">
        <v>43670.077164351853</v>
      </c>
      <c r="B2085">
        <v>2.7460650000000002</v>
      </c>
      <c r="E2085" s="97">
        <v>43669.896736111114</v>
      </c>
      <c r="F2085">
        <v>2.405691</v>
      </c>
    </row>
    <row r="2086" spans="1:6" x14ac:dyDescent="0.2">
      <c r="A2086" s="97">
        <v>43670.084108796298</v>
      </c>
      <c r="B2086">
        <v>2.725282</v>
      </c>
      <c r="E2086" s="97">
        <v>43669.903680555559</v>
      </c>
      <c r="F2086">
        <v>2.4171040000000001</v>
      </c>
    </row>
    <row r="2087" spans="1:6" x14ac:dyDescent="0.2">
      <c r="A2087" s="97">
        <v>43670.091157407405</v>
      </c>
      <c r="B2087">
        <v>2.7239719999999998</v>
      </c>
      <c r="E2087" s="97">
        <v>43669.910624999997</v>
      </c>
      <c r="F2087">
        <v>2.426488</v>
      </c>
    </row>
    <row r="2088" spans="1:6" x14ac:dyDescent="0.2">
      <c r="A2088" s="97">
        <v>43670.098101851851</v>
      </c>
      <c r="B2088">
        <v>2.7300810000000002</v>
      </c>
      <c r="E2088" s="97">
        <v>43669.917569444442</v>
      </c>
      <c r="F2088">
        <v>2.4478300000000002</v>
      </c>
    </row>
    <row r="2089" spans="1:6" x14ac:dyDescent="0.2">
      <c r="A2089" s="97">
        <v>43670.105046296296</v>
      </c>
      <c r="B2089">
        <v>2.7091609999999999</v>
      </c>
      <c r="E2089" s="97">
        <v>43669.924513888887</v>
      </c>
      <c r="F2089">
        <v>2.4709620000000001</v>
      </c>
    </row>
    <row r="2090" spans="1:6" x14ac:dyDescent="0.2">
      <c r="A2090" s="97">
        <v>43670.111990740741</v>
      </c>
      <c r="B2090">
        <v>2.696202</v>
      </c>
      <c r="E2090" s="97">
        <v>43669.931458333333</v>
      </c>
      <c r="F2090">
        <v>2.5056609999999999</v>
      </c>
    </row>
    <row r="2091" spans="1:6" x14ac:dyDescent="0.2">
      <c r="A2091" s="97">
        <v>43670.118935185186</v>
      </c>
      <c r="B2091">
        <v>2.6770939999999999</v>
      </c>
      <c r="E2091" s="97">
        <v>43669.938402777778</v>
      </c>
      <c r="F2091">
        <v>2.5264000000000002</v>
      </c>
    </row>
    <row r="2092" spans="1:6" x14ac:dyDescent="0.2">
      <c r="A2092" s="97">
        <v>43670.125879629632</v>
      </c>
      <c r="B2092">
        <v>2.6740360000000001</v>
      </c>
      <c r="E2092" s="97">
        <v>43669.945231481484</v>
      </c>
      <c r="F2092">
        <v>2.5474320000000001</v>
      </c>
    </row>
    <row r="2093" spans="1:6" x14ac:dyDescent="0.2">
      <c r="A2093" s="97">
        <v>43670.1328587963</v>
      </c>
      <c r="B2093">
        <v>2.6490809999999998</v>
      </c>
      <c r="E2093" s="97">
        <v>43669.952280092592</v>
      </c>
      <c r="F2093">
        <v>2.5743659999999999</v>
      </c>
    </row>
    <row r="2094" spans="1:6" x14ac:dyDescent="0.2">
      <c r="A2094" s="97">
        <v>43670.139687499999</v>
      </c>
      <c r="B2094">
        <v>2.6407319999999999</v>
      </c>
      <c r="E2094" s="97">
        <v>43669.959224537037</v>
      </c>
      <c r="F2094">
        <v>2.5918679999999998</v>
      </c>
    </row>
    <row r="2095" spans="1:6" x14ac:dyDescent="0.2">
      <c r="A2095" s="97">
        <v>43670.146631944444</v>
      </c>
      <c r="B2095">
        <v>2.6308729999999998</v>
      </c>
      <c r="E2095" s="97">
        <v>43669.966168981482</v>
      </c>
      <c r="F2095">
        <v>2.6326420000000001</v>
      </c>
    </row>
    <row r="2096" spans="1:6" x14ac:dyDescent="0.2">
      <c r="A2096" s="97">
        <v>43670.15357638889</v>
      </c>
      <c r="B2096">
        <v>2.6109070000000001</v>
      </c>
      <c r="E2096" s="97">
        <v>43669.973113425927</v>
      </c>
      <c r="F2096">
        <v>2.6457470000000001</v>
      </c>
    </row>
    <row r="2097" spans="1:6" x14ac:dyDescent="0.2">
      <c r="A2097" s="97">
        <v>43670.160520833335</v>
      </c>
      <c r="B2097">
        <v>2.594354</v>
      </c>
      <c r="E2097" s="97">
        <v>43669.980057870373</v>
      </c>
      <c r="F2097">
        <v>2.7255180000000001</v>
      </c>
    </row>
    <row r="2098" spans="1:6" x14ac:dyDescent="0.2">
      <c r="A2098" s="97">
        <v>43670.16746527778</v>
      </c>
      <c r="B2098">
        <v>2.5805039999999999</v>
      </c>
      <c r="E2098" s="97">
        <v>43669.987002314818</v>
      </c>
      <c r="F2098">
        <v>2.676342</v>
      </c>
    </row>
    <row r="2099" spans="1:6" x14ac:dyDescent="0.2">
      <c r="A2099" s="97">
        <v>43670.174409722225</v>
      </c>
      <c r="B2099">
        <v>2.5707650000000002</v>
      </c>
      <c r="E2099" s="97">
        <v>43669.993946759256</v>
      </c>
      <c r="F2099">
        <v>2.6884899999999998</v>
      </c>
    </row>
    <row r="2100" spans="1:6" x14ac:dyDescent="0.2">
      <c r="A2100" s="97">
        <v>43670.181354166663</v>
      </c>
      <c r="B2100">
        <v>2.5496539999999999</v>
      </c>
      <c r="E2100" s="97">
        <v>43670.000891203701</v>
      </c>
      <c r="F2100">
        <v>2.6986560000000002</v>
      </c>
    </row>
    <row r="2101" spans="1:6" x14ac:dyDescent="0.2">
      <c r="A2101" s="97">
        <v>43670.188298611109</v>
      </c>
      <c r="B2101">
        <v>2.5144730000000002</v>
      </c>
      <c r="E2101" s="97">
        <v>43670.007835648146</v>
      </c>
      <c r="F2101">
        <v>2.7126939999999999</v>
      </c>
    </row>
    <row r="2102" spans="1:6" x14ac:dyDescent="0.2">
      <c r="A2102" s="97">
        <v>43670.195243055554</v>
      </c>
      <c r="B2102">
        <v>2.511209</v>
      </c>
      <c r="E2102" s="97">
        <v>43670.014780092592</v>
      </c>
      <c r="F2102">
        <v>2.7107969999999999</v>
      </c>
    </row>
    <row r="2103" spans="1:6" x14ac:dyDescent="0.2">
      <c r="A2103" s="97">
        <v>43670.202291666668</v>
      </c>
      <c r="B2103">
        <v>2.4959910000000001</v>
      </c>
      <c r="E2103" s="97">
        <v>43670.021724537037</v>
      </c>
      <c r="F2103">
        <v>2.726483</v>
      </c>
    </row>
    <row r="2104" spans="1:6" x14ac:dyDescent="0.2">
      <c r="A2104" s="97">
        <v>43670.209236111114</v>
      </c>
      <c r="B2104">
        <v>2.470869</v>
      </c>
      <c r="E2104" s="97">
        <v>43670.028668981482</v>
      </c>
      <c r="F2104">
        <v>2.724272</v>
      </c>
    </row>
    <row r="2105" spans="1:6" x14ac:dyDescent="0.2">
      <c r="A2105" s="97">
        <v>43670.216180555559</v>
      </c>
      <c r="B2105">
        <v>2.464645</v>
      </c>
      <c r="E2105" s="97">
        <v>43670.035613425927</v>
      </c>
      <c r="F2105">
        <v>2.7352940000000001</v>
      </c>
    </row>
    <row r="2106" spans="1:6" x14ac:dyDescent="0.2">
      <c r="A2106" s="97">
        <v>43670.223124999997</v>
      </c>
      <c r="B2106">
        <v>2.4453589999999998</v>
      </c>
      <c r="E2106" s="97">
        <v>43670.042442129627</v>
      </c>
      <c r="F2106">
        <v>2.7397399999999998</v>
      </c>
    </row>
    <row r="2107" spans="1:6" x14ac:dyDescent="0.2">
      <c r="A2107" s="97">
        <v>43670.230069444442</v>
      </c>
      <c r="B2107">
        <v>2.4251939999999998</v>
      </c>
      <c r="E2107" s="97">
        <v>43670.049386574072</v>
      </c>
      <c r="F2107">
        <v>2.7362199999999999</v>
      </c>
    </row>
    <row r="2108" spans="1:6" x14ac:dyDescent="0.2">
      <c r="A2108" s="97">
        <v>43670.236898148149</v>
      </c>
      <c r="B2108">
        <v>2.4107020000000001</v>
      </c>
      <c r="E2108" s="97">
        <v>43670.056331018517</v>
      </c>
      <c r="F2108">
        <v>2.7415240000000001</v>
      </c>
    </row>
    <row r="2109" spans="1:6" x14ac:dyDescent="0.2">
      <c r="A2109" s="97">
        <v>43670.243842592594</v>
      </c>
      <c r="B2109">
        <v>2.405017</v>
      </c>
      <c r="E2109" s="97">
        <v>43670.063275462962</v>
      </c>
      <c r="F2109">
        <v>2.7409919999999999</v>
      </c>
    </row>
    <row r="2110" spans="1:6" x14ac:dyDescent="0.2">
      <c r="A2110" s="97">
        <v>43670.250787037039</v>
      </c>
      <c r="B2110">
        <v>2.3796590000000002</v>
      </c>
      <c r="E2110" s="97">
        <v>43670.070219907408</v>
      </c>
      <c r="F2110">
        <v>2.7289949999999998</v>
      </c>
    </row>
    <row r="2111" spans="1:6" x14ac:dyDescent="0.2">
      <c r="A2111" s="97">
        <v>43670.257731481484</v>
      </c>
      <c r="B2111">
        <v>2.3681540000000001</v>
      </c>
      <c r="E2111" s="97">
        <v>43670.077164351853</v>
      </c>
      <c r="F2111">
        <v>2.7460650000000002</v>
      </c>
    </row>
    <row r="2112" spans="1:6" x14ac:dyDescent="0.2">
      <c r="A2112" s="97">
        <v>43670.264675925922</v>
      </c>
      <c r="B2112">
        <v>2.352732</v>
      </c>
      <c r="E2112" s="97">
        <v>43670.084108796298</v>
      </c>
      <c r="F2112">
        <v>2.725282</v>
      </c>
    </row>
    <row r="2113" spans="1:6" x14ac:dyDescent="0.2">
      <c r="A2113" s="97">
        <v>43670.271724537037</v>
      </c>
      <c r="B2113">
        <v>2.3265760000000002</v>
      </c>
      <c r="E2113" s="97">
        <v>43670.091157407405</v>
      </c>
      <c r="F2113">
        <v>2.7239719999999998</v>
      </c>
    </row>
    <row r="2114" spans="1:6" x14ac:dyDescent="0.2">
      <c r="A2114" s="97">
        <v>43670.278668981482</v>
      </c>
      <c r="B2114">
        <v>2.3001140000000002</v>
      </c>
      <c r="E2114" s="97">
        <v>43670.098101851851</v>
      </c>
      <c r="F2114">
        <v>2.7300810000000002</v>
      </c>
    </row>
    <row r="2115" spans="1:6" x14ac:dyDescent="0.2">
      <c r="A2115" s="97">
        <v>43670.285613425927</v>
      </c>
      <c r="B2115">
        <v>2.2703899999999999</v>
      </c>
      <c r="E2115" s="97">
        <v>43670.105046296296</v>
      </c>
      <c r="F2115">
        <v>2.7091609999999999</v>
      </c>
    </row>
    <row r="2116" spans="1:6" x14ac:dyDescent="0.2">
      <c r="A2116" s="97">
        <v>43670.292557870373</v>
      </c>
      <c r="B2116">
        <v>2.2560530000000001</v>
      </c>
      <c r="E2116" s="97">
        <v>43670.111990740741</v>
      </c>
      <c r="F2116">
        <v>2.696202</v>
      </c>
    </row>
    <row r="2117" spans="1:6" x14ac:dyDescent="0.2">
      <c r="A2117" s="97">
        <v>43670.299502314818</v>
      </c>
      <c r="B2117">
        <v>2.217063</v>
      </c>
      <c r="E2117" s="97">
        <v>43670.118935185186</v>
      </c>
      <c r="F2117">
        <v>2.6770939999999999</v>
      </c>
    </row>
    <row r="2118" spans="1:6" x14ac:dyDescent="0.2">
      <c r="A2118" s="97">
        <v>43670.306446759256</v>
      </c>
      <c r="B2118">
        <v>2.200739</v>
      </c>
      <c r="E2118" s="97">
        <v>43670.125879629632</v>
      </c>
      <c r="F2118">
        <v>2.6740360000000001</v>
      </c>
    </row>
    <row r="2119" spans="1:6" x14ac:dyDescent="0.2">
      <c r="A2119" s="97">
        <v>43670.313391203701</v>
      </c>
      <c r="B2119">
        <v>2.1758769999999998</v>
      </c>
      <c r="E2119" s="97">
        <v>43670.1328587963</v>
      </c>
      <c r="F2119">
        <v>2.6490809999999998</v>
      </c>
    </row>
    <row r="2120" spans="1:6" x14ac:dyDescent="0.2">
      <c r="A2120" s="97">
        <v>43670.320335648146</v>
      </c>
      <c r="B2120">
        <v>2.166156</v>
      </c>
      <c r="E2120" s="97">
        <v>43670.139687499999</v>
      </c>
      <c r="F2120">
        <v>2.6407319999999999</v>
      </c>
    </row>
    <row r="2121" spans="1:6" x14ac:dyDescent="0.2">
      <c r="A2121" s="97">
        <v>43670.327280092592</v>
      </c>
      <c r="B2121">
        <v>2.1322390000000002</v>
      </c>
      <c r="E2121" s="97">
        <v>43670.146631944444</v>
      </c>
      <c r="F2121">
        <v>2.6308729999999998</v>
      </c>
    </row>
    <row r="2122" spans="1:6" x14ac:dyDescent="0.2">
      <c r="A2122" s="97">
        <v>43670.334108796298</v>
      </c>
      <c r="B2122">
        <v>2.1052550000000001</v>
      </c>
      <c r="E2122" s="97">
        <v>43670.15357638889</v>
      </c>
      <c r="F2122">
        <v>2.6109070000000001</v>
      </c>
    </row>
    <row r="2123" spans="1:6" x14ac:dyDescent="0.2">
      <c r="A2123" s="97">
        <v>43670.341157407405</v>
      </c>
      <c r="B2123">
        <v>2.0870120000000001</v>
      </c>
      <c r="E2123" s="97">
        <v>43670.160520833335</v>
      </c>
      <c r="F2123">
        <v>2.594354</v>
      </c>
    </row>
    <row r="2124" spans="1:6" x14ac:dyDescent="0.2">
      <c r="A2124" s="97">
        <v>43670.348101851851</v>
      </c>
      <c r="B2124">
        <v>2.0714090000000001</v>
      </c>
      <c r="E2124" s="97">
        <v>43670.16746527778</v>
      </c>
      <c r="F2124">
        <v>2.5805039999999999</v>
      </c>
    </row>
    <row r="2125" spans="1:6" x14ac:dyDescent="0.2">
      <c r="A2125" s="97">
        <v>43670.355046296296</v>
      </c>
      <c r="B2125">
        <v>2.0625369999999998</v>
      </c>
      <c r="E2125" s="97">
        <v>43670.174409722225</v>
      </c>
      <c r="F2125">
        <v>2.5707650000000002</v>
      </c>
    </row>
    <row r="2126" spans="1:6" x14ac:dyDescent="0.2">
      <c r="A2126" s="97">
        <v>43670.361990740741</v>
      </c>
      <c r="B2126">
        <v>2.0425719999999998</v>
      </c>
      <c r="E2126" s="97">
        <v>43670.181354166663</v>
      </c>
      <c r="F2126">
        <v>2.5496539999999999</v>
      </c>
    </row>
    <row r="2127" spans="1:6" x14ac:dyDescent="0.2">
      <c r="A2127" s="97">
        <v>43670.368935185186</v>
      </c>
      <c r="B2127">
        <v>2.035059</v>
      </c>
      <c r="E2127" s="97">
        <v>43670.188298611109</v>
      </c>
      <c r="F2127">
        <v>2.5144730000000002</v>
      </c>
    </row>
    <row r="2128" spans="1:6" x14ac:dyDescent="0.2">
      <c r="A2128" s="97">
        <v>43670.375879629632</v>
      </c>
      <c r="B2128">
        <v>2.0164740000000001</v>
      </c>
      <c r="E2128" s="97">
        <v>43670.195243055554</v>
      </c>
      <c r="F2128">
        <v>2.511209</v>
      </c>
    </row>
    <row r="2129" spans="1:6" x14ac:dyDescent="0.2">
      <c r="A2129" s="97">
        <v>43670.382824074077</v>
      </c>
      <c r="B2129">
        <v>2.0163319999999998</v>
      </c>
      <c r="E2129" s="97">
        <v>43670.202291666668</v>
      </c>
      <c r="F2129">
        <v>2.4959910000000001</v>
      </c>
    </row>
    <row r="2130" spans="1:6" x14ac:dyDescent="0.2">
      <c r="A2130" s="97">
        <v>43670.389768518522</v>
      </c>
      <c r="B2130">
        <v>2.0209929999999998</v>
      </c>
      <c r="E2130" s="97">
        <v>43670.209236111114</v>
      </c>
      <c r="F2130">
        <v>2.470869</v>
      </c>
    </row>
    <row r="2131" spans="1:6" x14ac:dyDescent="0.2">
      <c r="A2131" s="97">
        <v>43670.39671296296</v>
      </c>
      <c r="B2131">
        <v>2.0007139999999999</v>
      </c>
      <c r="E2131" s="97">
        <v>43670.216180555559</v>
      </c>
      <c r="F2131">
        <v>2.464645</v>
      </c>
    </row>
    <row r="2132" spans="1:6" x14ac:dyDescent="0.2">
      <c r="A2132" s="97">
        <v>43670.403657407405</v>
      </c>
      <c r="B2132">
        <v>1.999835</v>
      </c>
      <c r="E2132" s="97">
        <v>43670.223124999997</v>
      </c>
      <c r="F2132">
        <v>2.4453589999999998</v>
      </c>
    </row>
    <row r="2133" spans="1:6" x14ac:dyDescent="0.2">
      <c r="A2133" s="97">
        <v>43670.410601851851</v>
      </c>
      <c r="B2133">
        <v>1.9654510000000001</v>
      </c>
      <c r="E2133" s="97">
        <v>43670.230069444442</v>
      </c>
      <c r="F2133">
        <v>2.4251939999999998</v>
      </c>
    </row>
    <row r="2134" spans="1:6" x14ac:dyDescent="0.2">
      <c r="A2134" s="97">
        <v>43670.417546296296</v>
      </c>
      <c r="B2134">
        <v>1.9628920000000001</v>
      </c>
      <c r="E2134" s="97">
        <v>43670.236898148149</v>
      </c>
      <c r="F2134">
        <v>2.4107020000000001</v>
      </c>
    </row>
    <row r="2135" spans="1:6" x14ac:dyDescent="0.2">
      <c r="A2135" s="97">
        <v>43670.424490740741</v>
      </c>
      <c r="B2135">
        <v>1.9525429999999999</v>
      </c>
      <c r="E2135" s="97">
        <v>43670.243842592594</v>
      </c>
      <c r="F2135">
        <v>2.405017</v>
      </c>
    </row>
    <row r="2136" spans="1:6" x14ac:dyDescent="0.2">
      <c r="A2136" s="97">
        <v>43670.431319444448</v>
      </c>
      <c r="B2136">
        <v>1.9500150000000001</v>
      </c>
      <c r="E2136" s="97">
        <v>43670.250787037039</v>
      </c>
      <c r="F2136">
        <v>2.3796590000000002</v>
      </c>
    </row>
    <row r="2137" spans="1:6" x14ac:dyDescent="0.2">
      <c r="A2137" s="97">
        <v>43670.438263888886</v>
      </c>
      <c r="B2137">
        <v>1.9385049999999999</v>
      </c>
      <c r="E2137" s="97">
        <v>43670.257731481484</v>
      </c>
      <c r="F2137">
        <v>2.3681540000000001</v>
      </c>
    </row>
    <row r="2138" spans="1:6" x14ac:dyDescent="0.2">
      <c r="A2138" s="97">
        <v>43670.445208333331</v>
      </c>
      <c r="B2138">
        <v>1.9080680000000001</v>
      </c>
      <c r="E2138" s="97">
        <v>43670.264675925922</v>
      </c>
      <c r="F2138">
        <v>2.352732</v>
      </c>
    </row>
    <row r="2139" spans="1:6" x14ac:dyDescent="0.2">
      <c r="A2139" s="97">
        <v>43670.452152777776</v>
      </c>
      <c r="B2139">
        <v>1.9000060000000001</v>
      </c>
      <c r="E2139" s="97">
        <v>43670.271724537037</v>
      </c>
      <c r="F2139">
        <v>2.3265760000000002</v>
      </c>
    </row>
    <row r="2140" spans="1:6" x14ac:dyDescent="0.2">
      <c r="A2140" s="97">
        <v>43670.459097222221</v>
      </c>
      <c r="B2140">
        <v>1.869761</v>
      </c>
      <c r="E2140" s="97">
        <v>43670.278668981482</v>
      </c>
      <c r="F2140">
        <v>2.3001140000000002</v>
      </c>
    </row>
    <row r="2141" spans="1:6" x14ac:dyDescent="0.2">
      <c r="A2141" s="97">
        <v>43670.466041666667</v>
      </c>
      <c r="B2141">
        <v>1.8678079999999999</v>
      </c>
      <c r="E2141" s="97">
        <v>43670.285613425927</v>
      </c>
      <c r="F2141">
        <v>2.2703899999999999</v>
      </c>
    </row>
    <row r="2142" spans="1:6" x14ac:dyDescent="0.2">
      <c r="A2142" s="97">
        <v>43670.472986111112</v>
      </c>
      <c r="B2142">
        <v>1.8611610000000001</v>
      </c>
      <c r="E2142" s="97">
        <v>43670.292557870373</v>
      </c>
      <c r="F2142">
        <v>2.2560530000000001</v>
      </c>
    </row>
    <row r="2143" spans="1:6" x14ac:dyDescent="0.2">
      <c r="A2143" s="97">
        <v>43670.480034722219</v>
      </c>
      <c r="B2143">
        <v>1.8371010000000001</v>
      </c>
      <c r="E2143" s="97">
        <v>43670.299502314818</v>
      </c>
      <c r="F2143">
        <v>2.217063</v>
      </c>
    </row>
    <row r="2144" spans="1:6" x14ac:dyDescent="0.2">
      <c r="A2144" s="97">
        <v>43670.486979166664</v>
      </c>
      <c r="B2144">
        <v>1.825806</v>
      </c>
      <c r="E2144" s="97">
        <v>43670.306446759256</v>
      </c>
      <c r="F2144">
        <v>2.200739</v>
      </c>
    </row>
    <row r="2145" spans="1:6" x14ac:dyDescent="0.2">
      <c r="A2145" s="97">
        <v>43670.493923611109</v>
      </c>
      <c r="B2145">
        <v>1.8092239999999999</v>
      </c>
      <c r="E2145" s="97">
        <v>43670.313391203701</v>
      </c>
      <c r="F2145">
        <v>2.1758769999999998</v>
      </c>
    </row>
    <row r="2146" spans="1:6" x14ac:dyDescent="0.2">
      <c r="A2146" s="97">
        <v>43670.500868055555</v>
      </c>
      <c r="B2146">
        <v>1.7978609999999999</v>
      </c>
      <c r="E2146" s="97">
        <v>43670.320335648146</v>
      </c>
      <c r="F2146">
        <v>2.166156</v>
      </c>
    </row>
    <row r="2147" spans="1:6" x14ac:dyDescent="0.2">
      <c r="A2147" s="97">
        <v>43670.5078125</v>
      </c>
      <c r="B2147">
        <v>1.772618</v>
      </c>
      <c r="E2147" s="97">
        <v>43670.327280092592</v>
      </c>
      <c r="F2147">
        <v>2.1322390000000002</v>
      </c>
    </row>
    <row r="2148" spans="1:6" x14ac:dyDescent="0.2">
      <c r="A2148" s="97">
        <v>43670.514756944445</v>
      </c>
      <c r="B2148">
        <v>1.7301299999999999</v>
      </c>
      <c r="E2148" s="97">
        <v>43670.334108796298</v>
      </c>
      <c r="F2148">
        <v>2.1052550000000001</v>
      </c>
    </row>
    <row r="2149" spans="1:6" x14ac:dyDescent="0.2">
      <c r="A2149" s="97">
        <v>43670.521701388891</v>
      </c>
      <c r="B2149">
        <v>1.682369</v>
      </c>
      <c r="E2149" s="97">
        <v>43670.341157407405</v>
      </c>
      <c r="F2149">
        <v>2.0870120000000001</v>
      </c>
    </row>
    <row r="2150" spans="1:6" x14ac:dyDescent="0.2">
      <c r="A2150" s="97">
        <v>43670.52853009259</v>
      </c>
      <c r="B2150">
        <v>1.7498549999999999</v>
      </c>
      <c r="E2150" s="97">
        <v>43670.348101851851</v>
      </c>
      <c r="F2150">
        <v>2.0714090000000001</v>
      </c>
    </row>
    <row r="2151" spans="1:6" x14ac:dyDescent="0.2">
      <c r="A2151" s="97">
        <v>43670.535474537035</v>
      </c>
      <c r="B2151">
        <v>1.7308429999999999</v>
      </c>
      <c r="E2151" s="97">
        <v>43670.355046296296</v>
      </c>
      <c r="F2151">
        <v>2.0625369999999998</v>
      </c>
    </row>
    <row r="2152" spans="1:6" x14ac:dyDescent="0.2">
      <c r="A2152" s="97">
        <v>43670.54241898148</v>
      </c>
      <c r="B2152">
        <v>1.7206939999999999</v>
      </c>
      <c r="E2152" s="97">
        <v>43670.361990740741</v>
      </c>
      <c r="F2152">
        <v>2.0425719999999998</v>
      </c>
    </row>
    <row r="2153" spans="1:6" x14ac:dyDescent="0.2">
      <c r="A2153" s="97">
        <v>43670.549467592595</v>
      </c>
      <c r="B2153">
        <v>1.7056690000000001</v>
      </c>
      <c r="E2153" s="97">
        <v>43670.368935185186</v>
      </c>
      <c r="F2153">
        <v>2.035059</v>
      </c>
    </row>
    <row r="2154" spans="1:6" x14ac:dyDescent="0.2">
      <c r="A2154" s="97">
        <v>43670.55641203704</v>
      </c>
      <c r="B2154">
        <v>1.7012100000000001</v>
      </c>
      <c r="E2154" s="97">
        <v>43670.375879629632</v>
      </c>
      <c r="F2154">
        <v>2.0164740000000001</v>
      </c>
    </row>
    <row r="2155" spans="1:6" x14ac:dyDescent="0.2">
      <c r="A2155" s="97">
        <v>43670.563356481478</v>
      </c>
      <c r="B2155">
        <v>1.6973609999999999</v>
      </c>
      <c r="E2155" s="97">
        <v>43670.382824074077</v>
      </c>
      <c r="F2155">
        <v>2.0163319999999998</v>
      </c>
    </row>
    <row r="2156" spans="1:6" x14ac:dyDescent="0.2">
      <c r="A2156" s="97">
        <v>43670.570300925923</v>
      </c>
      <c r="B2156">
        <v>1.6791259999999999</v>
      </c>
      <c r="E2156" s="97">
        <v>43670.389768518522</v>
      </c>
      <c r="F2156">
        <v>2.0209929999999998</v>
      </c>
    </row>
    <row r="2157" spans="1:6" x14ac:dyDescent="0.2">
      <c r="A2157" s="97">
        <v>43670.577245370368</v>
      </c>
      <c r="B2157">
        <v>1.6732389999999999</v>
      </c>
      <c r="E2157" s="97">
        <v>43670.39671296296</v>
      </c>
      <c r="F2157">
        <v>2.0007139999999999</v>
      </c>
    </row>
    <row r="2158" spans="1:6" x14ac:dyDescent="0.2">
      <c r="A2158" s="97">
        <v>43670.584189814814</v>
      </c>
      <c r="B2158">
        <v>1.651205</v>
      </c>
      <c r="E2158" s="97">
        <v>43670.403657407405</v>
      </c>
      <c r="F2158">
        <v>1.999835</v>
      </c>
    </row>
    <row r="2159" spans="1:6" x14ac:dyDescent="0.2">
      <c r="A2159" s="97">
        <v>43670.591134259259</v>
      </c>
      <c r="B2159">
        <v>1.6454819999999999</v>
      </c>
      <c r="E2159" s="97">
        <v>43670.410601851851</v>
      </c>
      <c r="F2159">
        <v>1.9654510000000001</v>
      </c>
    </row>
    <row r="2160" spans="1:6" x14ac:dyDescent="0.2">
      <c r="A2160" s="97">
        <v>43670.598078703704</v>
      </c>
      <c r="B2160">
        <v>1.6295900000000001</v>
      </c>
      <c r="E2160" s="97">
        <v>43670.417546296296</v>
      </c>
      <c r="F2160">
        <v>1.9628920000000001</v>
      </c>
    </row>
    <row r="2161" spans="1:6" x14ac:dyDescent="0.2">
      <c r="A2161" s="97">
        <v>43670.605023148149</v>
      </c>
      <c r="B2161">
        <v>1.625189</v>
      </c>
      <c r="E2161" s="97">
        <v>43670.424490740741</v>
      </c>
      <c r="F2161">
        <v>1.9525429999999999</v>
      </c>
    </row>
    <row r="2162" spans="1:6" x14ac:dyDescent="0.2">
      <c r="A2162" s="97">
        <v>43670.611967592595</v>
      </c>
      <c r="B2162">
        <v>1.65412</v>
      </c>
      <c r="E2162" s="97">
        <v>43670.431319444448</v>
      </c>
      <c r="F2162">
        <v>1.9500150000000001</v>
      </c>
    </row>
    <row r="2163" spans="1:6" x14ac:dyDescent="0.2">
      <c r="A2163" s="97">
        <v>43670.61891203704</v>
      </c>
      <c r="B2163">
        <v>1.626341</v>
      </c>
      <c r="E2163" s="97">
        <v>43670.438263888886</v>
      </c>
      <c r="F2163">
        <v>1.9385049999999999</v>
      </c>
    </row>
    <row r="2164" spans="1:6" x14ac:dyDescent="0.2">
      <c r="A2164" s="97">
        <v>43670.625740740739</v>
      </c>
      <c r="B2164">
        <v>1.625694</v>
      </c>
      <c r="E2164" s="97">
        <v>43670.445208333331</v>
      </c>
      <c r="F2164">
        <v>1.9080680000000001</v>
      </c>
    </row>
    <row r="2165" spans="1:6" x14ac:dyDescent="0.2">
      <c r="A2165" s="97">
        <v>43670.632685185185</v>
      </c>
      <c r="B2165">
        <v>1.6266210000000001</v>
      </c>
      <c r="E2165" s="97">
        <v>43670.452152777776</v>
      </c>
      <c r="F2165">
        <v>1.9000060000000001</v>
      </c>
    </row>
    <row r="2166" spans="1:6" x14ac:dyDescent="0.2">
      <c r="A2166" s="97">
        <v>43670.63962962963</v>
      </c>
      <c r="B2166">
        <v>1.6096509999999999</v>
      </c>
      <c r="E2166" s="97">
        <v>43670.459097222221</v>
      </c>
      <c r="F2166">
        <v>1.869761</v>
      </c>
    </row>
    <row r="2167" spans="1:6" x14ac:dyDescent="0.2">
      <c r="A2167" s="97">
        <v>43670.646574074075</v>
      </c>
      <c r="B2167">
        <v>1.614204</v>
      </c>
      <c r="E2167" s="97">
        <v>43670.466041666667</v>
      </c>
      <c r="F2167">
        <v>1.8678079999999999</v>
      </c>
    </row>
    <row r="2168" spans="1:6" x14ac:dyDescent="0.2">
      <c r="A2168" s="97">
        <v>43670.65351851852</v>
      </c>
      <c r="B2168">
        <v>1.6113200000000001</v>
      </c>
      <c r="E2168" s="97">
        <v>43670.472986111112</v>
      </c>
      <c r="F2168">
        <v>1.8611610000000001</v>
      </c>
    </row>
    <row r="2169" spans="1:6" x14ac:dyDescent="0.2">
      <c r="A2169" s="97">
        <v>43670.660462962966</v>
      </c>
      <c r="B2169">
        <v>1.6110359999999999</v>
      </c>
      <c r="E2169" s="97">
        <v>43670.480034722219</v>
      </c>
      <c r="F2169">
        <v>1.8371010000000001</v>
      </c>
    </row>
    <row r="2170" spans="1:6" x14ac:dyDescent="0.2">
      <c r="A2170" s="97">
        <v>43670.667407407411</v>
      </c>
      <c r="B2170">
        <v>1.6260840000000001</v>
      </c>
      <c r="E2170" s="97">
        <v>43670.486979166664</v>
      </c>
      <c r="F2170">
        <v>1.825806</v>
      </c>
    </row>
    <row r="2171" spans="1:6" x14ac:dyDescent="0.2">
      <c r="A2171" s="97">
        <v>43670.674351851849</v>
      </c>
      <c r="B2171">
        <v>1.640693</v>
      </c>
      <c r="E2171" s="97">
        <v>43670.493923611109</v>
      </c>
      <c r="F2171">
        <v>1.8092239999999999</v>
      </c>
    </row>
    <row r="2172" spans="1:6" x14ac:dyDescent="0.2">
      <c r="A2172" s="97">
        <v>43670.681296296294</v>
      </c>
      <c r="B2172">
        <v>1.6298280000000001</v>
      </c>
      <c r="E2172" s="97">
        <v>43670.500868055555</v>
      </c>
      <c r="F2172">
        <v>1.7978609999999999</v>
      </c>
    </row>
    <row r="2173" spans="1:6" x14ac:dyDescent="0.2">
      <c r="A2173" s="97">
        <v>43670.688344907408</v>
      </c>
      <c r="B2173">
        <v>1.6630799999999999</v>
      </c>
      <c r="E2173" s="97">
        <v>43670.5078125</v>
      </c>
      <c r="F2173">
        <v>1.772618</v>
      </c>
    </row>
    <row r="2174" spans="1:6" x14ac:dyDescent="0.2">
      <c r="A2174" s="97">
        <v>43670.695289351854</v>
      </c>
      <c r="B2174">
        <v>1.658482</v>
      </c>
      <c r="E2174" s="97">
        <v>43670.514756944445</v>
      </c>
      <c r="F2174">
        <v>1.7301299999999999</v>
      </c>
    </row>
    <row r="2175" spans="1:6" x14ac:dyDescent="0.2">
      <c r="A2175" s="97">
        <v>43670.702233796299</v>
      </c>
      <c r="B2175">
        <v>1.6798679999999999</v>
      </c>
      <c r="E2175" s="97">
        <v>43670.521701388891</v>
      </c>
      <c r="F2175">
        <v>1.682369</v>
      </c>
    </row>
    <row r="2176" spans="1:6" x14ac:dyDescent="0.2">
      <c r="A2176" s="97">
        <v>43670.709178240744</v>
      </c>
      <c r="B2176">
        <v>1.6704019999999999</v>
      </c>
      <c r="E2176" s="97">
        <v>43670.52853009259</v>
      </c>
      <c r="F2176">
        <v>1.7498549999999999</v>
      </c>
    </row>
    <row r="2177" spans="1:6" x14ac:dyDescent="0.2">
      <c r="A2177" s="97">
        <v>43670.721724537034</v>
      </c>
      <c r="B2177">
        <v>1.760853</v>
      </c>
      <c r="E2177" s="97">
        <v>43670.535474537035</v>
      </c>
      <c r="F2177">
        <v>1.7308429999999999</v>
      </c>
    </row>
    <row r="2178" spans="1:6" x14ac:dyDescent="0.2">
      <c r="A2178" s="97">
        <v>43670.728668981479</v>
      </c>
      <c r="B2178">
        <v>1.7761039999999999</v>
      </c>
      <c r="E2178" s="97">
        <v>43670.54241898148</v>
      </c>
      <c r="F2178">
        <v>1.7206939999999999</v>
      </c>
    </row>
    <row r="2179" spans="1:6" x14ac:dyDescent="0.2">
      <c r="A2179" s="97">
        <v>43670.735613425924</v>
      </c>
      <c r="B2179">
        <v>1.7947489999999999</v>
      </c>
      <c r="E2179" s="97">
        <v>43670.549467592595</v>
      </c>
      <c r="F2179">
        <v>1.7056690000000001</v>
      </c>
    </row>
    <row r="2180" spans="1:6" x14ac:dyDescent="0.2">
      <c r="A2180" s="97">
        <v>43670.74255787037</v>
      </c>
      <c r="B2180">
        <v>1.799112</v>
      </c>
      <c r="E2180" s="97">
        <v>43670.55641203704</v>
      </c>
      <c r="F2180">
        <v>1.7012100000000001</v>
      </c>
    </row>
    <row r="2181" spans="1:6" x14ac:dyDescent="0.2">
      <c r="A2181" s="97">
        <v>43670.749502314815</v>
      </c>
      <c r="B2181">
        <v>1.8206819999999999</v>
      </c>
      <c r="E2181" s="97">
        <v>43670.563356481478</v>
      </c>
      <c r="F2181">
        <v>1.6973609999999999</v>
      </c>
    </row>
    <row r="2182" spans="1:6" x14ac:dyDescent="0.2">
      <c r="A2182" s="97">
        <v>43670.75644675926</v>
      </c>
      <c r="B2182">
        <v>1.805644</v>
      </c>
      <c r="E2182" s="97">
        <v>43670.570300925923</v>
      </c>
      <c r="F2182">
        <v>1.6791259999999999</v>
      </c>
    </row>
    <row r="2183" spans="1:6" x14ac:dyDescent="0.2">
      <c r="A2183" s="97">
        <v>43670.763391203705</v>
      </c>
      <c r="B2183">
        <v>1.818786</v>
      </c>
      <c r="E2183" s="97">
        <v>43670.577245370368</v>
      </c>
      <c r="F2183">
        <v>1.6732389999999999</v>
      </c>
    </row>
    <row r="2184" spans="1:6" x14ac:dyDescent="0.2">
      <c r="A2184" s="97">
        <v>43670.770335648151</v>
      </c>
      <c r="B2184">
        <v>1.8440099999999999</v>
      </c>
      <c r="E2184" s="97">
        <v>43670.584189814814</v>
      </c>
      <c r="F2184">
        <v>1.651205</v>
      </c>
    </row>
    <row r="2185" spans="1:6" x14ac:dyDescent="0.2">
      <c r="A2185" s="97">
        <v>43670.777280092596</v>
      </c>
      <c r="B2185">
        <v>1.8441129999999999</v>
      </c>
      <c r="E2185" s="97">
        <v>43670.591134259259</v>
      </c>
      <c r="F2185">
        <v>1.6454819999999999</v>
      </c>
    </row>
    <row r="2186" spans="1:6" x14ac:dyDescent="0.2">
      <c r="A2186" s="97">
        <v>43670.784224537034</v>
      </c>
      <c r="B2186">
        <v>1.8466830000000001</v>
      </c>
      <c r="E2186" s="97">
        <v>43670.598078703704</v>
      </c>
      <c r="F2186">
        <v>1.6295900000000001</v>
      </c>
    </row>
    <row r="2187" spans="1:6" x14ac:dyDescent="0.2">
      <c r="A2187" s="97">
        <v>43670.79115740741</v>
      </c>
      <c r="B2187">
        <v>1.8632420000000001</v>
      </c>
      <c r="E2187" s="97">
        <v>43670.605023148149</v>
      </c>
      <c r="F2187">
        <v>1.625189</v>
      </c>
    </row>
    <row r="2188" spans="1:6" x14ac:dyDescent="0.2">
      <c r="A2188" s="97">
        <v>43670.798101851855</v>
      </c>
      <c r="B2188">
        <v>1.8643909999999999</v>
      </c>
      <c r="E2188" s="97">
        <v>43670.611967592595</v>
      </c>
      <c r="F2188">
        <v>1.65412</v>
      </c>
    </row>
    <row r="2189" spans="1:6" x14ac:dyDescent="0.2">
      <c r="A2189" s="97">
        <v>43670.805046296293</v>
      </c>
      <c r="B2189">
        <v>1.8730560000000001</v>
      </c>
      <c r="E2189" s="97">
        <v>43670.61891203704</v>
      </c>
      <c r="F2189">
        <v>1.626341</v>
      </c>
    </row>
    <row r="2190" spans="1:6" x14ac:dyDescent="0.2">
      <c r="A2190" s="97">
        <v>43670.811990740738</v>
      </c>
      <c r="B2190">
        <v>1.8789039999999999</v>
      </c>
      <c r="E2190" s="97">
        <v>43670.625740740739</v>
      </c>
      <c r="F2190">
        <v>1.625694</v>
      </c>
    </row>
    <row r="2191" spans="1:6" x14ac:dyDescent="0.2">
      <c r="A2191" s="97">
        <v>43670.818935185183</v>
      </c>
      <c r="B2191">
        <v>1.8947229999999999</v>
      </c>
      <c r="E2191" s="97">
        <v>43670.632685185185</v>
      </c>
      <c r="F2191">
        <v>1.6266210000000001</v>
      </c>
    </row>
    <row r="2192" spans="1:6" x14ac:dyDescent="0.2">
      <c r="A2192" s="97">
        <v>43670.825879629629</v>
      </c>
      <c r="B2192">
        <v>1.8907130000000001</v>
      </c>
      <c r="E2192" s="97">
        <v>43670.63962962963</v>
      </c>
      <c r="F2192">
        <v>1.6096509999999999</v>
      </c>
    </row>
    <row r="2193" spans="1:6" x14ac:dyDescent="0.2">
      <c r="A2193" s="97">
        <v>43670.832824074074</v>
      </c>
      <c r="B2193">
        <v>1.903508</v>
      </c>
      <c r="E2193" s="97">
        <v>43670.646574074075</v>
      </c>
      <c r="F2193">
        <v>1.614204</v>
      </c>
    </row>
    <row r="2194" spans="1:6" x14ac:dyDescent="0.2">
      <c r="A2194" s="97">
        <v>43670.839768518519</v>
      </c>
      <c r="B2194">
        <v>1.9016379999999999</v>
      </c>
      <c r="E2194" s="97">
        <v>43670.65351851852</v>
      </c>
      <c r="F2194">
        <v>1.6113200000000001</v>
      </c>
    </row>
    <row r="2195" spans="1:6" x14ac:dyDescent="0.2">
      <c r="A2195" s="97">
        <v>43670.846712962964</v>
      </c>
      <c r="B2195">
        <v>1.9056740000000001</v>
      </c>
      <c r="E2195" s="97">
        <v>43670.660462962966</v>
      </c>
      <c r="F2195">
        <v>1.6110359999999999</v>
      </c>
    </row>
    <row r="2196" spans="1:6" x14ac:dyDescent="0.2">
      <c r="A2196" s="97">
        <v>43670.85365740741</v>
      </c>
      <c r="B2196">
        <v>1.9081049999999999</v>
      </c>
      <c r="E2196" s="97">
        <v>43670.667407407411</v>
      </c>
      <c r="F2196">
        <v>1.6260840000000001</v>
      </c>
    </row>
    <row r="2197" spans="1:6" x14ac:dyDescent="0.2">
      <c r="A2197" s="97">
        <v>43670.860601851855</v>
      </c>
      <c r="B2197">
        <v>1.913017</v>
      </c>
      <c r="E2197" s="97">
        <v>43670.674351851849</v>
      </c>
      <c r="F2197">
        <v>1.640693</v>
      </c>
    </row>
    <row r="2198" spans="1:6" x14ac:dyDescent="0.2">
      <c r="A2198" s="97">
        <v>43670.867546296293</v>
      </c>
      <c r="B2198">
        <v>1.922993</v>
      </c>
      <c r="E2198" s="97">
        <v>43670.681296296294</v>
      </c>
      <c r="F2198">
        <v>1.6298280000000001</v>
      </c>
    </row>
    <row r="2199" spans="1:6" x14ac:dyDescent="0.2">
      <c r="A2199" s="97">
        <v>43670.874490740738</v>
      </c>
      <c r="B2199">
        <v>1.9212370000000001</v>
      </c>
      <c r="E2199" s="97">
        <v>43670.688344907408</v>
      </c>
      <c r="F2199">
        <v>1.6630799999999999</v>
      </c>
    </row>
    <row r="2200" spans="1:6" x14ac:dyDescent="0.2">
      <c r="A2200" s="97">
        <v>43670.881435185183</v>
      </c>
      <c r="B2200">
        <v>1.9201109999999999</v>
      </c>
      <c r="E2200" s="97">
        <v>43670.695289351854</v>
      </c>
      <c r="F2200">
        <v>1.658482</v>
      </c>
    </row>
    <row r="2201" spans="1:6" x14ac:dyDescent="0.2">
      <c r="A2201" s="97">
        <v>43670.88826388889</v>
      </c>
      <c r="B2201">
        <v>1.912269</v>
      </c>
      <c r="E2201" s="97">
        <v>43670.702233796299</v>
      </c>
      <c r="F2201">
        <v>1.6798679999999999</v>
      </c>
    </row>
    <row r="2202" spans="1:6" x14ac:dyDescent="0.2">
      <c r="A2202" s="97">
        <v>43670.895208333335</v>
      </c>
      <c r="B2202">
        <v>1.9228259999999999</v>
      </c>
      <c r="E2202" s="97">
        <v>43670.709178240744</v>
      </c>
      <c r="F2202">
        <v>1.6704019999999999</v>
      </c>
    </row>
    <row r="2203" spans="1:6" x14ac:dyDescent="0.2">
      <c r="A2203" s="97">
        <v>43670.90215277778</v>
      </c>
      <c r="B2203">
        <v>1.922949</v>
      </c>
      <c r="E2203" s="97">
        <v>43670.721724537034</v>
      </c>
      <c r="F2203">
        <v>1.760853</v>
      </c>
    </row>
    <row r="2204" spans="1:6" x14ac:dyDescent="0.2">
      <c r="A2204" s="97">
        <v>43670.909097222226</v>
      </c>
      <c r="B2204">
        <v>1.9187369999999999</v>
      </c>
      <c r="E2204" s="97">
        <v>43670.728668981479</v>
      </c>
      <c r="F2204">
        <v>1.7761039999999999</v>
      </c>
    </row>
    <row r="2205" spans="1:6" x14ac:dyDescent="0.2">
      <c r="A2205" s="97">
        <v>43670.916041666664</v>
      </c>
      <c r="B2205">
        <v>1.9239999999999999</v>
      </c>
      <c r="E2205" s="97">
        <v>43670.735613425924</v>
      </c>
      <c r="F2205">
        <v>1.7947489999999999</v>
      </c>
    </row>
    <row r="2206" spans="1:6" x14ac:dyDescent="0.2">
      <c r="A2206" s="97">
        <v>43670.922986111109</v>
      </c>
      <c r="B2206">
        <v>1.9196930000000001</v>
      </c>
      <c r="E2206" s="97">
        <v>43670.74255787037</v>
      </c>
      <c r="F2206">
        <v>1.799112</v>
      </c>
    </row>
    <row r="2207" spans="1:6" x14ac:dyDescent="0.2">
      <c r="A2207" s="97">
        <v>43670.930034722223</v>
      </c>
      <c r="B2207">
        <v>1.9050879999999999</v>
      </c>
      <c r="E2207" s="97">
        <v>43670.749502314815</v>
      </c>
      <c r="F2207">
        <v>1.8206819999999999</v>
      </c>
    </row>
    <row r="2208" spans="1:6" x14ac:dyDescent="0.2">
      <c r="A2208" s="97">
        <v>43670.936979166669</v>
      </c>
      <c r="B2208">
        <v>1.9141109999999999</v>
      </c>
      <c r="E2208" s="97">
        <v>43670.75644675926</v>
      </c>
      <c r="F2208">
        <v>1.805644</v>
      </c>
    </row>
    <row r="2209" spans="1:6" x14ac:dyDescent="0.2">
      <c r="A2209" s="97">
        <v>43670.943923611114</v>
      </c>
      <c r="B2209">
        <v>1.911446</v>
      </c>
      <c r="E2209" s="97">
        <v>43670.763391203705</v>
      </c>
      <c r="F2209">
        <v>1.818786</v>
      </c>
    </row>
    <row r="2210" spans="1:6" x14ac:dyDescent="0.2">
      <c r="A2210" s="97">
        <v>43670.950868055559</v>
      </c>
      <c r="B2210">
        <v>1.906798</v>
      </c>
      <c r="E2210" s="97">
        <v>43670.770335648151</v>
      </c>
      <c r="F2210">
        <v>1.8440099999999999</v>
      </c>
    </row>
    <row r="2211" spans="1:6" x14ac:dyDescent="0.2">
      <c r="A2211" s="97">
        <v>43670.957812499997</v>
      </c>
      <c r="B2211">
        <v>1.8995230000000001</v>
      </c>
      <c r="E2211" s="97">
        <v>43670.777280092596</v>
      </c>
      <c r="F2211">
        <v>1.8441129999999999</v>
      </c>
    </row>
    <row r="2212" spans="1:6" x14ac:dyDescent="0.2">
      <c r="A2212" s="97">
        <v>43670.964756944442</v>
      </c>
      <c r="B2212">
        <v>1.908811</v>
      </c>
      <c r="E2212" s="97">
        <v>43670.784224537034</v>
      </c>
      <c r="F2212">
        <v>1.8466830000000001</v>
      </c>
    </row>
    <row r="2213" spans="1:6" x14ac:dyDescent="0.2">
      <c r="A2213" s="97">
        <v>43670.971701388888</v>
      </c>
      <c r="B2213">
        <v>1.8970819999999999</v>
      </c>
      <c r="E2213" s="97">
        <v>43670.79115740741</v>
      </c>
      <c r="F2213">
        <v>1.8632420000000001</v>
      </c>
    </row>
    <row r="2214" spans="1:6" x14ac:dyDescent="0.2">
      <c r="A2214" s="97">
        <v>43670.978645833333</v>
      </c>
      <c r="B2214">
        <v>1.9088000000000001</v>
      </c>
      <c r="E2214" s="97">
        <v>43670.798101851855</v>
      </c>
      <c r="F2214">
        <v>1.8643909999999999</v>
      </c>
    </row>
    <row r="2215" spans="1:6" x14ac:dyDescent="0.2">
      <c r="A2215" s="97">
        <v>43670.985474537039</v>
      </c>
      <c r="B2215">
        <v>1.905783</v>
      </c>
      <c r="E2215" s="97">
        <v>43670.805046296293</v>
      </c>
      <c r="F2215">
        <v>1.8730560000000001</v>
      </c>
    </row>
    <row r="2216" spans="1:6" x14ac:dyDescent="0.2">
      <c r="A2216" s="97">
        <v>43670.992418981485</v>
      </c>
      <c r="B2216">
        <v>1.895656</v>
      </c>
      <c r="E2216" s="97">
        <v>43670.811990740738</v>
      </c>
      <c r="F2216">
        <v>1.8789039999999999</v>
      </c>
    </row>
    <row r="2217" spans="1:6" x14ac:dyDescent="0.2">
      <c r="A2217" s="97">
        <v>43670.999467592592</v>
      </c>
      <c r="B2217">
        <v>1.888784</v>
      </c>
      <c r="E2217" s="97">
        <v>43670.818935185183</v>
      </c>
      <c r="F2217">
        <v>1.8947229999999999</v>
      </c>
    </row>
    <row r="2218" spans="1:6" x14ac:dyDescent="0.2">
      <c r="A2218" s="97">
        <v>43671.006412037037</v>
      </c>
      <c r="B2218">
        <v>1.8982730000000001</v>
      </c>
      <c r="E2218" s="97">
        <v>43670.825879629629</v>
      </c>
      <c r="F2218">
        <v>1.8907130000000001</v>
      </c>
    </row>
    <row r="2219" spans="1:6" x14ac:dyDescent="0.2">
      <c r="A2219" s="97">
        <v>43671.013356481482</v>
      </c>
      <c r="B2219">
        <v>1.8866160000000001</v>
      </c>
      <c r="E2219" s="97">
        <v>43670.832824074074</v>
      </c>
      <c r="F2219">
        <v>1.903508</v>
      </c>
    </row>
    <row r="2220" spans="1:6" x14ac:dyDescent="0.2">
      <c r="A2220" s="97">
        <v>43671.020300925928</v>
      </c>
      <c r="B2220">
        <v>1.888862</v>
      </c>
      <c r="E2220" s="97">
        <v>43670.839768518519</v>
      </c>
      <c r="F2220">
        <v>1.9016379999999999</v>
      </c>
    </row>
    <row r="2221" spans="1:6" x14ac:dyDescent="0.2">
      <c r="A2221" s="97">
        <v>43671.027245370373</v>
      </c>
      <c r="B2221">
        <v>1.8774679999999999</v>
      </c>
      <c r="E2221" s="97">
        <v>43670.846712962964</v>
      </c>
      <c r="F2221">
        <v>1.9056740000000001</v>
      </c>
    </row>
    <row r="2222" spans="1:6" x14ac:dyDescent="0.2">
      <c r="A2222" s="97">
        <v>43671.034189814818</v>
      </c>
      <c r="B2222">
        <v>1.8798319999999999</v>
      </c>
      <c r="E2222" s="97">
        <v>43670.85365740741</v>
      </c>
      <c r="F2222">
        <v>1.9081049999999999</v>
      </c>
    </row>
    <row r="2223" spans="1:6" x14ac:dyDescent="0.2">
      <c r="A2223" s="97">
        <v>43671.041134259256</v>
      </c>
      <c r="B2223">
        <v>1.877718</v>
      </c>
      <c r="E2223" s="97">
        <v>43670.860601851855</v>
      </c>
      <c r="F2223">
        <v>1.913017</v>
      </c>
    </row>
    <row r="2224" spans="1:6" x14ac:dyDescent="0.2">
      <c r="A2224" s="97">
        <v>43671.048078703701</v>
      </c>
      <c r="B2224">
        <v>1.871831</v>
      </c>
      <c r="E2224" s="97">
        <v>43670.867546296293</v>
      </c>
      <c r="F2224">
        <v>1.922993</v>
      </c>
    </row>
    <row r="2225" spans="1:6" x14ac:dyDescent="0.2">
      <c r="A2225" s="97">
        <v>43671.055023148147</v>
      </c>
      <c r="B2225">
        <v>1.8668389999999999</v>
      </c>
      <c r="E2225" s="97">
        <v>43670.874490740738</v>
      </c>
      <c r="F2225">
        <v>1.9212370000000001</v>
      </c>
    </row>
    <row r="2226" spans="1:6" x14ac:dyDescent="0.2">
      <c r="A2226" s="97">
        <v>43671.061967592592</v>
      </c>
      <c r="B2226">
        <v>1.86303</v>
      </c>
      <c r="E2226" s="97">
        <v>43670.881435185183</v>
      </c>
      <c r="F2226">
        <v>1.9201109999999999</v>
      </c>
    </row>
    <row r="2227" spans="1:6" x14ac:dyDescent="0.2">
      <c r="A2227" s="97">
        <v>43671.068912037037</v>
      </c>
      <c r="B2227">
        <v>1.859866</v>
      </c>
      <c r="E2227" s="97">
        <v>43670.88826388889</v>
      </c>
      <c r="F2227">
        <v>1.912269</v>
      </c>
    </row>
    <row r="2228" spans="1:6" x14ac:dyDescent="0.2">
      <c r="A2228" s="97">
        <v>43671.075856481482</v>
      </c>
      <c r="B2228">
        <v>1.852095</v>
      </c>
      <c r="E2228" s="97">
        <v>43670.895208333335</v>
      </c>
      <c r="F2228">
        <v>1.9228259999999999</v>
      </c>
    </row>
    <row r="2229" spans="1:6" x14ac:dyDescent="0.2">
      <c r="A2229" s="97">
        <v>43671.082800925928</v>
      </c>
      <c r="B2229">
        <v>1.8578509999999999</v>
      </c>
      <c r="E2229" s="97">
        <v>43670.90215277778</v>
      </c>
      <c r="F2229">
        <v>1.922949</v>
      </c>
    </row>
    <row r="2230" spans="1:6" x14ac:dyDescent="0.2">
      <c r="A2230" s="97">
        <v>43671.089629629627</v>
      </c>
      <c r="B2230">
        <v>1.8493200000000001</v>
      </c>
      <c r="E2230" s="97">
        <v>43670.909097222226</v>
      </c>
      <c r="F2230">
        <v>1.9187369999999999</v>
      </c>
    </row>
    <row r="2231" spans="1:6" x14ac:dyDescent="0.2">
      <c r="A2231" s="97">
        <v>43671.096574074072</v>
      </c>
      <c r="B2231">
        <v>1.8532729999999999</v>
      </c>
      <c r="E2231" s="97">
        <v>43670.916041666664</v>
      </c>
      <c r="F2231">
        <v>1.9239999999999999</v>
      </c>
    </row>
    <row r="2232" spans="1:6" x14ac:dyDescent="0.2">
      <c r="A2232" s="97">
        <v>43671.103518518517</v>
      </c>
      <c r="B2232">
        <v>1.8316209999999999</v>
      </c>
      <c r="E2232" s="97">
        <v>43670.922986111109</v>
      </c>
      <c r="F2232">
        <v>1.9196930000000001</v>
      </c>
    </row>
    <row r="2233" spans="1:6" x14ac:dyDescent="0.2">
      <c r="A2233" s="97">
        <v>43671.110613425924</v>
      </c>
      <c r="B2233">
        <v>1.8407960000000001</v>
      </c>
      <c r="E2233" s="97">
        <v>43670.930034722223</v>
      </c>
      <c r="F2233">
        <v>1.9050879999999999</v>
      </c>
    </row>
    <row r="2234" spans="1:6" x14ac:dyDescent="0.2">
      <c r="A2234" s="97">
        <v>43671.11755787037</v>
      </c>
      <c r="B2234">
        <v>1.8416090000000001</v>
      </c>
      <c r="E2234" s="97">
        <v>43670.936979166669</v>
      </c>
      <c r="F2234">
        <v>1.9141109999999999</v>
      </c>
    </row>
    <row r="2235" spans="1:6" x14ac:dyDescent="0.2">
      <c r="A2235" s="97">
        <v>43671.124502314815</v>
      </c>
      <c r="B2235">
        <v>1.831977</v>
      </c>
      <c r="E2235" s="97">
        <v>43670.943923611114</v>
      </c>
      <c r="F2235">
        <v>1.911446</v>
      </c>
    </row>
    <row r="2236" spans="1:6" x14ac:dyDescent="0.2">
      <c r="A2236" s="97">
        <v>43671.13144675926</v>
      </c>
      <c r="B2236">
        <v>1.830379</v>
      </c>
      <c r="E2236" s="97">
        <v>43670.950868055559</v>
      </c>
      <c r="F2236">
        <v>1.906798</v>
      </c>
    </row>
    <row r="2237" spans="1:6" x14ac:dyDescent="0.2">
      <c r="A2237" s="97">
        <v>43671.138391203705</v>
      </c>
      <c r="B2237">
        <v>1.824227</v>
      </c>
      <c r="E2237" s="97">
        <v>43670.957812499997</v>
      </c>
      <c r="F2237">
        <v>1.8995230000000001</v>
      </c>
    </row>
    <row r="2238" spans="1:6" x14ac:dyDescent="0.2">
      <c r="A2238" s="97">
        <v>43671.145335648151</v>
      </c>
      <c r="B2238">
        <v>1.8349420000000001</v>
      </c>
      <c r="E2238" s="97">
        <v>43670.964756944442</v>
      </c>
      <c r="F2238">
        <v>1.908811</v>
      </c>
    </row>
    <row r="2239" spans="1:6" x14ac:dyDescent="0.2">
      <c r="A2239" s="97">
        <v>43671.152280092596</v>
      </c>
      <c r="B2239">
        <v>1.8324339999999999</v>
      </c>
      <c r="E2239" s="97">
        <v>43670.971701388888</v>
      </c>
      <c r="F2239">
        <v>1.8970819999999999</v>
      </c>
    </row>
    <row r="2240" spans="1:6" x14ac:dyDescent="0.2">
      <c r="A2240" s="97">
        <v>43671.159224537034</v>
      </c>
      <c r="B2240">
        <v>1.8210869999999999</v>
      </c>
      <c r="E2240" s="97">
        <v>43670.978645833333</v>
      </c>
      <c r="F2240">
        <v>1.9088000000000001</v>
      </c>
    </row>
    <row r="2241" spans="1:6" x14ac:dyDescent="0.2">
      <c r="A2241" s="97">
        <v>43671.166168981479</v>
      </c>
      <c r="B2241">
        <v>1.8127979999999999</v>
      </c>
      <c r="E2241" s="97">
        <v>43670.985474537039</v>
      </c>
      <c r="F2241">
        <v>1.905783</v>
      </c>
    </row>
    <row r="2242" spans="1:6" x14ac:dyDescent="0.2">
      <c r="A2242" s="97">
        <v>43671.173113425924</v>
      </c>
      <c r="B2242">
        <v>1.820562</v>
      </c>
      <c r="E2242" s="97">
        <v>43670.992418981485</v>
      </c>
      <c r="F2242">
        <v>1.895656</v>
      </c>
    </row>
    <row r="2243" spans="1:6" x14ac:dyDescent="0.2">
      <c r="A2243" s="97">
        <v>43671.180046296293</v>
      </c>
      <c r="B2243">
        <v>1.814513</v>
      </c>
      <c r="E2243" s="97">
        <v>43670.999467592592</v>
      </c>
      <c r="F2243">
        <v>1.888784</v>
      </c>
    </row>
    <row r="2244" spans="1:6" x14ac:dyDescent="0.2">
      <c r="A2244" s="97">
        <v>43671.186990740738</v>
      </c>
      <c r="B2244">
        <v>1.8188839999999999</v>
      </c>
      <c r="E2244" s="97">
        <v>43671.006412037037</v>
      </c>
      <c r="F2244">
        <v>1.8982730000000001</v>
      </c>
    </row>
    <row r="2245" spans="1:6" x14ac:dyDescent="0.2">
      <c r="A2245" s="97">
        <v>43671.193935185183</v>
      </c>
      <c r="B2245">
        <v>1.806681</v>
      </c>
      <c r="E2245" s="97">
        <v>43671.013356481482</v>
      </c>
      <c r="F2245">
        <v>1.8866160000000001</v>
      </c>
    </row>
    <row r="2246" spans="1:6" x14ac:dyDescent="0.2">
      <c r="A2246" s="97">
        <v>43671.200879629629</v>
      </c>
      <c r="B2246">
        <v>1.792232</v>
      </c>
      <c r="E2246" s="97">
        <v>43671.020300925928</v>
      </c>
      <c r="F2246">
        <v>1.888862</v>
      </c>
    </row>
    <row r="2247" spans="1:6" x14ac:dyDescent="0.2">
      <c r="A2247" s="97">
        <v>43671.207824074074</v>
      </c>
      <c r="B2247">
        <v>1.800527</v>
      </c>
      <c r="E2247" s="97">
        <v>43671.027245370373</v>
      </c>
      <c r="F2247">
        <v>1.8774679999999999</v>
      </c>
    </row>
    <row r="2248" spans="1:6" x14ac:dyDescent="0.2">
      <c r="A2248" s="97">
        <v>43671.214768518519</v>
      </c>
      <c r="B2248">
        <v>1.7758389999999999</v>
      </c>
      <c r="E2248" s="97">
        <v>43671.034189814818</v>
      </c>
      <c r="F2248">
        <v>1.8798319999999999</v>
      </c>
    </row>
    <row r="2249" spans="1:6" x14ac:dyDescent="0.2">
      <c r="A2249" s="97">
        <v>43671.221712962964</v>
      </c>
      <c r="B2249">
        <v>1.779482</v>
      </c>
      <c r="E2249" s="97">
        <v>43671.041134259256</v>
      </c>
      <c r="F2249">
        <v>1.877718</v>
      </c>
    </row>
    <row r="2250" spans="1:6" x14ac:dyDescent="0.2">
      <c r="A2250" s="97">
        <v>43671.22865740741</v>
      </c>
      <c r="B2250">
        <v>1.762513</v>
      </c>
      <c r="E2250" s="97">
        <v>43671.048078703701</v>
      </c>
      <c r="F2250">
        <v>1.871831</v>
      </c>
    </row>
    <row r="2251" spans="1:6" x14ac:dyDescent="0.2">
      <c r="A2251" s="97">
        <v>43671.235601851855</v>
      </c>
      <c r="B2251">
        <v>1.7738229999999999</v>
      </c>
      <c r="E2251" s="97">
        <v>43671.055023148147</v>
      </c>
      <c r="F2251">
        <v>1.8668389999999999</v>
      </c>
    </row>
    <row r="2252" spans="1:6" x14ac:dyDescent="0.2">
      <c r="A2252" s="97">
        <v>43671.242546296293</v>
      </c>
      <c r="B2252">
        <v>1.7717510000000001</v>
      </c>
      <c r="E2252" s="97">
        <v>43671.061967592592</v>
      </c>
      <c r="F2252">
        <v>1.86303</v>
      </c>
    </row>
    <row r="2253" spans="1:6" x14ac:dyDescent="0.2">
      <c r="A2253" s="97">
        <v>43671.249490740738</v>
      </c>
      <c r="B2253">
        <v>1.7481899999999999</v>
      </c>
      <c r="E2253" s="97">
        <v>43671.068912037037</v>
      </c>
      <c r="F2253">
        <v>1.859866</v>
      </c>
    </row>
    <row r="2254" spans="1:6" x14ac:dyDescent="0.2">
      <c r="A2254" s="97">
        <v>43671.256435185183</v>
      </c>
      <c r="B2254">
        <v>1.7555780000000001</v>
      </c>
      <c r="E2254" s="97">
        <v>43671.075856481482</v>
      </c>
      <c r="F2254">
        <v>1.852095</v>
      </c>
    </row>
    <row r="2255" spans="1:6" x14ac:dyDescent="0.2">
      <c r="A2255" s="97">
        <v>43671.263379629629</v>
      </c>
      <c r="B2255">
        <v>1.751557</v>
      </c>
      <c r="E2255" s="97">
        <v>43671.082800925928</v>
      </c>
      <c r="F2255">
        <v>1.8578509999999999</v>
      </c>
    </row>
    <row r="2256" spans="1:6" x14ac:dyDescent="0.2">
      <c r="A2256" s="97">
        <v>43671.270324074074</v>
      </c>
      <c r="B2256">
        <v>1.751911</v>
      </c>
      <c r="E2256" s="97">
        <v>43671.089629629627</v>
      </c>
      <c r="F2256">
        <v>1.8493200000000001</v>
      </c>
    </row>
    <row r="2257" spans="1:6" x14ac:dyDescent="0.2">
      <c r="A2257" s="97">
        <v>43671.27715277778</v>
      </c>
      <c r="B2257">
        <v>1.747887</v>
      </c>
      <c r="E2257" s="97">
        <v>43671.096574074072</v>
      </c>
      <c r="F2257">
        <v>1.8532729999999999</v>
      </c>
    </row>
    <row r="2258" spans="1:6" x14ac:dyDescent="0.2">
      <c r="A2258" s="97">
        <v>43671.284097222226</v>
      </c>
      <c r="B2258">
        <v>1.7466600000000001</v>
      </c>
      <c r="E2258" s="97">
        <v>43671.103518518517</v>
      </c>
      <c r="F2258">
        <v>1.8316209999999999</v>
      </c>
    </row>
    <row r="2259" spans="1:6" x14ac:dyDescent="0.2">
      <c r="A2259" s="97">
        <v>43671.291041666664</v>
      </c>
      <c r="B2259">
        <v>1.761388</v>
      </c>
      <c r="E2259" s="97">
        <v>43671.110613425924</v>
      </c>
      <c r="F2259">
        <v>1.8407960000000001</v>
      </c>
    </row>
    <row r="2260" spans="1:6" x14ac:dyDescent="0.2">
      <c r="A2260" s="97">
        <v>43671.297986111109</v>
      </c>
      <c r="B2260">
        <v>1.729555</v>
      </c>
      <c r="E2260" s="97">
        <v>43671.11755787037</v>
      </c>
      <c r="F2260">
        <v>1.8416090000000001</v>
      </c>
    </row>
    <row r="2261" spans="1:6" x14ac:dyDescent="0.2">
      <c r="A2261" s="97">
        <v>43671.304930555554</v>
      </c>
      <c r="B2261">
        <v>1.7263790000000001</v>
      </c>
      <c r="E2261" s="97">
        <v>43671.124502314815</v>
      </c>
      <c r="F2261">
        <v>1.831977</v>
      </c>
    </row>
    <row r="2262" spans="1:6" x14ac:dyDescent="0.2">
      <c r="A2262" s="97">
        <v>43671.311874999999</v>
      </c>
      <c r="B2262">
        <v>1.7330159999999999</v>
      </c>
      <c r="E2262" s="97">
        <v>43671.13144675926</v>
      </c>
      <c r="F2262">
        <v>1.830379</v>
      </c>
    </row>
    <row r="2263" spans="1:6" x14ac:dyDescent="0.2">
      <c r="A2263" s="97">
        <v>43671.318923611114</v>
      </c>
      <c r="B2263">
        <v>1.7227300000000001</v>
      </c>
      <c r="E2263" s="97">
        <v>43671.138391203705</v>
      </c>
      <c r="F2263">
        <v>1.824227</v>
      </c>
    </row>
    <row r="2264" spans="1:6" x14ac:dyDescent="0.2">
      <c r="A2264" s="97">
        <v>43671.325868055559</v>
      </c>
      <c r="B2264">
        <v>1.713581</v>
      </c>
      <c r="E2264" s="97">
        <v>43671.145335648151</v>
      </c>
      <c r="F2264">
        <v>1.8349420000000001</v>
      </c>
    </row>
    <row r="2265" spans="1:6" x14ac:dyDescent="0.2">
      <c r="A2265" s="97">
        <v>43671.332812499997</v>
      </c>
      <c r="B2265">
        <v>1.7121930000000001</v>
      </c>
      <c r="E2265" s="97">
        <v>43671.152280092596</v>
      </c>
      <c r="F2265">
        <v>1.8324339999999999</v>
      </c>
    </row>
    <row r="2266" spans="1:6" x14ac:dyDescent="0.2">
      <c r="A2266" s="97">
        <v>43671.339756944442</v>
      </c>
      <c r="B2266">
        <v>1.7036739999999999</v>
      </c>
      <c r="E2266" s="97">
        <v>43671.159224537034</v>
      </c>
      <c r="F2266">
        <v>1.8210869999999999</v>
      </c>
    </row>
    <row r="2267" spans="1:6" x14ac:dyDescent="0.2">
      <c r="A2267" s="97">
        <v>43671.346701388888</v>
      </c>
      <c r="B2267">
        <v>1.708752</v>
      </c>
      <c r="E2267" s="97">
        <v>43671.166168981479</v>
      </c>
      <c r="F2267">
        <v>1.8127979999999999</v>
      </c>
    </row>
    <row r="2268" spans="1:6" x14ac:dyDescent="0.2">
      <c r="A2268" s="97">
        <v>43671.353645833333</v>
      </c>
      <c r="B2268">
        <v>1.713095</v>
      </c>
      <c r="E2268" s="97">
        <v>43671.173113425924</v>
      </c>
      <c r="F2268">
        <v>1.820562</v>
      </c>
    </row>
    <row r="2269" spans="1:6" x14ac:dyDescent="0.2">
      <c r="A2269" s="97">
        <v>43671.360590277778</v>
      </c>
      <c r="B2269">
        <v>1.7108080000000001</v>
      </c>
      <c r="E2269" s="97">
        <v>43671.180046296293</v>
      </c>
      <c r="F2269">
        <v>1.814513</v>
      </c>
    </row>
    <row r="2270" spans="1:6" x14ac:dyDescent="0.2">
      <c r="A2270" s="97">
        <v>43671.367534722223</v>
      </c>
      <c r="B2270">
        <v>1.702407</v>
      </c>
      <c r="E2270" s="97">
        <v>43671.186990740738</v>
      </c>
      <c r="F2270">
        <v>1.8188839999999999</v>
      </c>
    </row>
    <row r="2271" spans="1:6" x14ac:dyDescent="0.2">
      <c r="A2271" s="97">
        <v>43671.374363425923</v>
      </c>
      <c r="B2271">
        <v>1.697111</v>
      </c>
      <c r="E2271" s="97">
        <v>43671.193935185183</v>
      </c>
      <c r="F2271">
        <v>1.806681</v>
      </c>
    </row>
    <row r="2272" spans="1:6" x14ac:dyDescent="0.2">
      <c r="A2272" s="97">
        <v>43671.381307870368</v>
      </c>
      <c r="B2272">
        <v>1.696291</v>
      </c>
      <c r="E2272" s="97">
        <v>43671.200879629629</v>
      </c>
      <c r="F2272">
        <v>1.792232</v>
      </c>
    </row>
    <row r="2273" spans="1:6" x14ac:dyDescent="0.2">
      <c r="A2273" s="97">
        <v>43671.388252314813</v>
      </c>
      <c r="B2273">
        <v>1.7078580000000001</v>
      </c>
      <c r="E2273" s="97">
        <v>43671.207824074074</v>
      </c>
      <c r="F2273">
        <v>1.800527</v>
      </c>
    </row>
    <row r="2274" spans="1:6" x14ac:dyDescent="0.2">
      <c r="A2274" s="97">
        <v>43671.395196759258</v>
      </c>
      <c r="B2274">
        <v>1.677732</v>
      </c>
      <c r="E2274" s="97">
        <v>43671.214768518519</v>
      </c>
      <c r="F2274">
        <v>1.7758389999999999</v>
      </c>
    </row>
    <row r="2275" spans="1:6" x14ac:dyDescent="0.2">
      <c r="A2275" s="97">
        <v>43671.402141203704</v>
      </c>
      <c r="B2275">
        <v>1.694075</v>
      </c>
      <c r="E2275" s="97">
        <v>43671.221712962964</v>
      </c>
      <c r="F2275">
        <v>1.779482</v>
      </c>
    </row>
    <row r="2276" spans="1:6" x14ac:dyDescent="0.2">
      <c r="A2276" s="97">
        <v>43671.409189814818</v>
      </c>
      <c r="B2276">
        <v>1.6928160000000001</v>
      </c>
      <c r="E2276" s="97">
        <v>43671.22865740741</v>
      </c>
      <c r="F2276">
        <v>1.762513</v>
      </c>
    </row>
    <row r="2277" spans="1:6" x14ac:dyDescent="0.2">
      <c r="A2277" s="97">
        <v>43671.416134259256</v>
      </c>
      <c r="B2277">
        <v>1.7083550000000001</v>
      </c>
      <c r="E2277" s="97">
        <v>43671.235601851855</v>
      </c>
      <c r="F2277">
        <v>1.7738229999999999</v>
      </c>
    </row>
    <row r="2278" spans="1:6" x14ac:dyDescent="0.2">
      <c r="A2278" s="97">
        <v>43671.423078703701</v>
      </c>
      <c r="B2278">
        <v>1.697058</v>
      </c>
      <c r="E2278" s="97">
        <v>43671.242546296293</v>
      </c>
      <c r="F2278">
        <v>1.7717510000000001</v>
      </c>
    </row>
    <row r="2279" spans="1:6" x14ac:dyDescent="0.2">
      <c r="A2279" s="97">
        <v>43671.430023148147</v>
      </c>
      <c r="B2279">
        <v>1.6913659999999999</v>
      </c>
      <c r="E2279" s="97">
        <v>43671.249490740738</v>
      </c>
      <c r="F2279">
        <v>1.7481899999999999</v>
      </c>
    </row>
    <row r="2280" spans="1:6" x14ac:dyDescent="0.2">
      <c r="A2280" s="97">
        <v>43671.436967592592</v>
      </c>
      <c r="B2280">
        <v>1.707678</v>
      </c>
      <c r="E2280" s="97">
        <v>43671.256435185183</v>
      </c>
      <c r="F2280">
        <v>1.7555780000000001</v>
      </c>
    </row>
    <row r="2281" spans="1:6" x14ac:dyDescent="0.2">
      <c r="A2281" s="97">
        <v>43671.443912037037</v>
      </c>
      <c r="B2281">
        <v>1.6955519999999999</v>
      </c>
      <c r="E2281" s="97">
        <v>43671.263379629629</v>
      </c>
      <c r="F2281">
        <v>1.751557</v>
      </c>
    </row>
    <row r="2282" spans="1:6" x14ac:dyDescent="0.2">
      <c r="A2282" s="97">
        <v>43671.450856481482</v>
      </c>
      <c r="B2282">
        <v>1.70316</v>
      </c>
      <c r="E2282" s="97">
        <v>43671.270324074074</v>
      </c>
      <c r="F2282">
        <v>1.751911</v>
      </c>
    </row>
    <row r="2283" spans="1:6" x14ac:dyDescent="0.2">
      <c r="A2283" s="97">
        <v>43671.457800925928</v>
      </c>
      <c r="B2283">
        <v>1.6966079999999999</v>
      </c>
      <c r="E2283" s="97">
        <v>43671.27715277778</v>
      </c>
      <c r="F2283">
        <v>1.747887</v>
      </c>
    </row>
    <row r="2284" spans="1:6" x14ac:dyDescent="0.2">
      <c r="A2284" s="97">
        <v>43671.464629629627</v>
      </c>
      <c r="B2284">
        <v>1.709279</v>
      </c>
      <c r="E2284" s="97">
        <v>43671.284097222226</v>
      </c>
      <c r="F2284">
        <v>1.7466600000000001</v>
      </c>
    </row>
    <row r="2285" spans="1:6" x14ac:dyDescent="0.2">
      <c r="A2285" s="97">
        <v>43671.471574074072</v>
      </c>
      <c r="B2285">
        <v>1.714982</v>
      </c>
      <c r="E2285" s="97">
        <v>43671.291041666664</v>
      </c>
      <c r="F2285">
        <v>1.761388</v>
      </c>
    </row>
    <row r="2286" spans="1:6" x14ac:dyDescent="0.2">
      <c r="A2286" s="97">
        <v>43671.478622685187</v>
      </c>
      <c r="B2286">
        <v>1.7061249999999999</v>
      </c>
      <c r="E2286" s="97">
        <v>43671.297986111109</v>
      </c>
      <c r="F2286">
        <v>1.729555</v>
      </c>
    </row>
    <row r="2287" spans="1:6" x14ac:dyDescent="0.2">
      <c r="A2287" s="97">
        <v>43671.485567129632</v>
      </c>
      <c r="B2287">
        <v>1.6957230000000001</v>
      </c>
      <c r="E2287" s="97">
        <v>43671.304930555554</v>
      </c>
      <c r="F2287">
        <v>1.7263790000000001</v>
      </c>
    </row>
    <row r="2288" spans="1:6" x14ac:dyDescent="0.2">
      <c r="A2288" s="97">
        <v>43671.492511574077</v>
      </c>
      <c r="B2288">
        <v>1.7089049999999999</v>
      </c>
      <c r="E2288" s="97">
        <v>43671.311874999999</v>
      </c>
      <c r="F2288">
        <v>1.7330159999999999</v>
      </c>
    </row>
    <row r="2289" spans="1:6" x14ac:dyDescent="0.2">
      <c r="A2289" s="97">
        <v>43671.499456018515</v>
      </c>
      <c r="B2289">
        <v>1.710348</v>
      </c>
      <c r="E2289" s="97">
        <v>43671.318923611114</v>
      </c>
      <c r="F2289">
        <v>1.7227300000000001</v>
      </c>
    </row>
    <row r="2290" spans="1:6" x14ac:dyDescent="0.2">
      <c r="A2290" s="97">
        <v>43671.50640046296</v>
      </c>
      <c r="B2290">
        <v>1.7039089999999999</v>
      </c>
      <c r="E2290" s="97">
        <v>43671.325868055559</v>
      </c>
      <c r="F2290">
        <v>1.713581</v>
      </c>
    </row>
    <row r="2291" spans="1:6" x14ac:dyDescent="0.2">
      <c r="A2291" s="97">
        <v>43671.513344907406</v>
      </c>
      <c r="B2291">
        <v>1.598562</v>
      </c>
      <c r="E2291" s="97">
        <v>43671.332812499997</v>
      </c>
      <c r="F2291">
        <v>1.7121930000000001</v>
      </c>
    </row>
    <row r="2292" spans="1:6" x14ac:dyDescent="0.2">
      <c r="A2292" s="97">
        <v>43671.520289351851</v>
      </c>
      <c r="B2292">
        <v>1.703214</v>
      </c>
      <c r="E2292" s="97">
        <v>43671.339756944442</v>
      </c>
      <c r="F2292">
        <v>1.7036739999999999</v>
      </c>
    </row>
    <row r="2293" spans="1:6" x14ac:dyDescent="0.2">
      <c r="A2293" s="97">
        <v>43671.527233796296</v>
      </c>
      <c r="B2293">
        <v>1.7060059999999999</v>
      </c>
      <c r="E2293" s="97">
        <v>43671.346701388888</v>
      </c>
      <c r="F2293">
        <v>1.708752</v>
      </c>
    </row>
    <row r="2294" spans="1:6" x14ac:dyDescent="0.2">
      <c r="A2294" s="97">
        <v>43671.534178240741</v>
      </c>
      <c r="B2294">
        <v>1.7002919999999999</v>
      </c>
      <c r="E2294" s="97">
        <v>43671.353645833333</v>
      </c>
      <c r="F2294">
        <v>1.713095</v>
      </c>
    </row>
    <row r="2295" spans="1:6" x14ac:dyDescent="0.2">
      <c r="A2295" s="97">
        <v>43671.541122685187</v>
      </c>
      <c r="B2295">
        <v>1.7081630000000001</v>
      </c>
      <c r="E2295" s="97">
        <v>43671.360590277778</v>
      </c>
      <c r="F2295">
        <v>1.7108080000000001</v>
      </c>
    </row>
    <row r="2296" spans="1:6" x14ac:dyDescent="0.2">
      <c r="A2296" s="97">
        <v>43671.548067129632</v>
      </c>
      <c r="B2296">
        <v>1.7115279999999999</v>
      </c>
      <c r="E2296" s="97">
        <v>43671.367534722223</v>
      </c>
      <c r="F2296">
        <v>1.702407</v>
      </c>
    </row>
    <row r="2297" spans="1:6" x14ac:dyDescent="0.2">
      <c r="A2297" s="97">
        <v>43671.555011574077</v>
      </c>
      <c r="B2297">
        <v>1.705552</v>
      </c>
      <c r="E2297" s="97">
        <v>43671.374363425923</v>
      </c>
      <c r="F2297">
        <v>1.697111</v>
      </c>
    </row>
    <row r="2298" spans="1:6" x14ac:dyDescent="0.2">
      <c r="A2298" s="97">
        <v>43671.561840277776</v>
      </c>
      <c r="B2298">
        <v>1.7145570000000001</v>
      </c>
      <c r="E2298" s="97">
        <v>43671.381307870368</v>
      </c>
      <c r="F2298">
        <v>1.696291</v>
      </c>
    </row>
    <row r="2299" spans="1:6" x14ac:dyDescent="0.2">
      <c r="A2299" s="97">
        <v>43671.568784722222</v>
      </c>
      <c r="B2299">
        <v>1.7099629999999999</v>
      </c>
      <c r="E2299" s="97">
        <v>43671.388252314813</v>
      </c>
      <c r="F2299">
        <v>1.7078580000000001</v>
      </c>
    </row>
    <row r="2300" spans="1:6" x14ac:dyDescent="0.2">
      <c r="A2300" s="97">
        <v>43671.575729166667</v>
      </c>
      <c r="B2300">
        <v>1.7071959999999999</v>
      </c>
      <c r="E2300" s="97">
        <v>43671.395196759258</v>
      </c>
      <c r="F2300">
        <v>1.677732</v>
      </c>
    </row>
    <row r="2301" spans="1:6" x14ac:dyDescent="0.2">
      <c r="A2301" s="97">
        <v>43671.582673611112</v>
      </c>
      <c r="B2301">
        <v>1.705894</v>
      </c>
      <c r="E2301" s="97">
        <v>43671.402141203704</v>
      </c>
      <c r="F2301">
        <v>1.694075</v>
      </c>
    </row>
    <row r="2302" spans="1:6" x14ac:dyDescent="0.2">
      <c r="A2302" s="97">
        <v>43671.589618055557</v>
      </c>
      <c r="B2302">
        <v>1.7057059999999999</v>
      </c>
      <c r="E2302" s="97">
        <v>43671.409189814818</v>
      </c>
      <c r="F2302">
        <v>1.6928160000000001</v>
      </c>
    </row>
    <row r="2303" spans="1:6" x14ac:dyDescent="0.2">
      <c r="A2303" s="97">
        <v>43671.596562500003</v>
      </c>
      <c r="B2303">
        <v>1.7043360000000001</v>
      </c>
      <c r="E2303" s="97">
        <v>43671.416134259256</v>
      </c>
      <c r="F2303">
        <v>1.7083550000000001</v>
      </c>
    </row>
    <row r="2304" spans="1:6" x14ac:dyDescent="0.2">
      <c r="A2304" s="97">
        <v>43671.603506944448</v>
      </c>
      <c r="B2304">
        <v>1.695357</v>
      </c>
      <c r="E2304" s="97">
        <v>43671.423078703701</v>
      </c>
      <c r="F2304">
        <v>1.697058</v>
      </c>
    </row>
    <row r="2305" spans="1:6" x14ac:dyDescent="0.2">
      <c r="A2305" s="97">
        <v>43671.610451388886</v>
      </c>
      <c r="B2305">
        <v>1.682083</v>
      </c>
      <c r="E2305" s="97">
        <v>43671.430023148147</v>
      </c>
      <c r="F2305">
        <v>1.6913659999999999</v>
      </c>
    </row>
    <row r="2306" spans="1:6" x14ac:dyDescent="0.2">
      <c r="A2306" s="97">
        <v>43671.6175</v>
      </c>
      <c r="B2306">
        <v>1.7018040000000001</v>
      </c>
      <c r="E2306" s="97">
        <v>43671.436967592592</v>
      </c>
      <c r="F2306">
        <v>1.707678</v>
      </c>
    </row>
    <row r="2307" spans="1:6" x14ac:dyDescent="0.2">
      <c r="A2307" s="97">
        <v>43671.624444444446</v>
      </c>
      <c r="B2307">
        <v>1.718091</v>
      </c>
      <c r="E2307" s="97">
        <v>43671.443912037037</v>
      </c>
      <c r="F2307">
        <v>1.6955519999999999</v>
      </c>
    </row>
    <row r="2308" spans="1:6" x14ac:dyDescent="0.2">
      <c r="A2308" s="97">
        <v>43671.631388888891</v>
      </c>
      <c r="B2308">
        <v>1.698285</v>
      </c>
      <c r="E2308" s="97">
        <v>43671.450856481482</v>
      </c>
      <c r="F2308">
        <v>1.70316</v>
      </c>
    </row>
    <row r="2309" spans="1:6" x14ac:dyDescent="0.2">
      <c r="A2309" s="97">
        <v>43671.638333333336</v>
      </c>
      <c r="B2309">
        <v>1.7322610000000001</v>
      </c>
      <c r="E2309" s="97">
        <v>43671.457800925928</v>
      </c>
      <c r="F2309">
        <v>1.6966079999999999</v>
      </c>
    </row>
    <row r="2310" spans="1:6" x14ac:dyDescent="0.2">
      <c r="A2310" s="97">
        <v>43671.645277777781</v>
      </c>
      <c r="B2310">
        <v>1.7259070000000001</v>
      </c>
      <c r="E2310" s="97">
        <v>43671.464629629627</v>
      </c>
      <c r="F2310">
        <v>1.709279</v>
      </c>
    </row>
    <row r="2311" spans="1:6" x14ac:dyDescent="0.2">
      <c r="A2311" s="97">
        <v>43671.652222222219</v>
      </c>
      <c r="B2311">
        <v>1.7500150000000001</v>
      </c>
      <c r="E2311" s="97">
        <v>43671.471574074072</v>
      </c>
      <c r="F2311">
        <v>1.714982</v>
      </c>
    </row>
    <row r="2312" spans="1:6" x14ac:dyDescent="0.2">
      <c r="A2312" s="97">
        <v>43671.659050925926</v>
      </c>
      <c r="B2312">
        <v>1.752305</v>
      </c>
      <c r="E2312" s="97">
        <v>43671.478622685187</v>
      </c>
      <c r="F2312">
        <v>1.7061249999999999</v>
      </c>
    </row>
    <row r="2313" spans="1:6" x14ac:dyDescent="0.2">
      <c r="A2313" s="97">
        <v>43671.665995370371</v>
      </c>
      <c r="B2313">
        <v>1.7553160000000001</v>
      </c>
      <c r="E2313" s="97">
        <v>43671.485567129632</v>
      </c>
      <c r="F2313">
        <v>1.6957230000000001</v>
      </c>
    </row>
    <row r="2314" spans="1:6" x14ac:dyDescent="0.2">
      <c r="A2314" s="97">
        <v>43671.672939814816</v>
      </c>
      <c r="B2314">
        <v>1.773234</v>
      </c>
      <c r="E2314" s="97">
        <v>43671.492511574077</v>
      </c>
      <c r="F2314">
        <v>1.7089049999999999</v>
      </c>
    </row>
    <row r="2315" spans="1:6" x14ac:dyDescent="0.2">
      <c r="A2315" s="97">
        <v>43671.679884259262</v>
      </c>
      <c r="B2315">
        <v>1.762894</v>
      </c>
      <c r="E2315" s="97">
        <v>43671.499456018515</v>
      </c>
      <c r="F2315">
        <v>1.710348</v>
      </c>
    </row>
    <row r="2316" spans="1:6" x14ac:dyDescent="0.2">
      <c r="A2316" s="97">
        <v>43671.686932870369</v>
      </c>
      <c r="B2316">
        <v>1.8105100000000001</v>
      </c>
      <c r="E2316" s="97">
        <v>43671.50640046296</v>
      </c>
      <c r="F2316">
        <v>1.7039089999999999</v>
      </c>
    </row>
    <row r="2317" spans="1:6" x14ac:dyDescent="0.2">
      <c r="A2317" s="97">
        <v>43671.693877314814</v>
      </c>
      <c r="B2317">
        <v>1.8206180000000001</v>
      </c>
      <c r="E2317" s="97">
        <v>43671.513344907406</v>
      </c>
      <c r="F2317">
        <v>1.598562</v>
      </c>
    </row>
    <row r="2318" spans="1:6" x14ac:dyDescent="0.2">
      <c r="A2318" s="97">
        <v>43671.700821759259</v>
      </c>
      <c r="B2318">
        <v>1.829604</v>
      </c>
      <c r="E2318" s="97">
        <v>43671.520289351851</v>
      </c>
      <c r="F2318">
        <v>1.703214</v>
      </c>
    </row>
    <row r="2319" spans="1:6" x14ac:dyDescent="0.2">
      <c r="A2319" s="97">
        <v>43671.707766203705</v>
      </c>
      <c r="B2319">
        <v>1.8650070000000001</v>
      </c>
      <c r="E2319" s="97">
        <v>43671.527233796296</v>
      </c>
      <c r="F2319">
        <v>1.7060059999999999</v>
      </c>
    </row>
    <row r="2320" spans="1:6" x14ac:dyDescent="0.2">
      <c r="A2320" s="97">
        <v>43671.723449074074</v>
      </c>
      <c r="B2320">
        <v>1.88161</v>
      </c>
      <c r="E2320" s="97">
        <v>43671.534178240741</v>
      </c>
      <c r="F2320">
        <v>1.7002919999999999</v>
      </c>
    </row>
    <row r="2321" spans="1:6" x14ac:dyDescent="0.2">
      <c r="A2321" s="97">
        <v>43671.730393518519</v>
      </c>
      <c r="B2321">
        <v>1.911681</v>
      </c>
      <c r="E2321" s="97">
        <v>43671.541122685187</v>
      </c>
      <c r="F2321">
        <v>1.7081630000000001</v>
      </c>
    </row>
    <row r="2322" spans="1:6" x14ac:dyDescent="0.2">
      <c r="A2322" s="97">
        <v>43671.737337962964</v>
      </c>
      <c r="B2322">
        <v>1.9532050000000001</v>
      </c>
      <c r="E2322" s="97">
        <v>43671.548067129632</v>
      </c>
      <c r="F2322">
        <v>1.7115279999999999</v>
      </c>
    </row>
    <row r="2323" spans="1:6" x14ac:dyDescent="0.2">
      <c r="A2323" s="97">
        <v>43671.744166666664</v>
      </c>
      <c r="B2323">
        <v>1.981047</v>
      </c>
      <c r="E2323" s="97">
        <v>43671.555011574077</v>
      </c>
      <c r="F2323">
        <v>1.705552</v>
      </c>
    </row>
    <row r="2324" spans="1:6" x14ac:dyDescent="0.2">
      <c r="A2324" s="97">
        <v>43671.751111111109</v>
      </c>
      <c r="B2324">
        <v>1.971457</v>
      </c>
      <c r="E2324" s="97">
        <v>43671.561840277776</v>
      </c>
      <c r="F2324">
        <v>1.7145570000000001</v>
      </c>
    </row>
    <row r="2325" spans="1:6" x14ac:dyDescent="0.2">
      <c r="A2325" s="97">
        <v>43671.758055555554</v>
      </c>
      <c r="B2325">
        <v>1.9631449999999999</v>
      </c>
      <c r="E2325" s="97">
        <v>43671.568784722222</v>
      </c>
      <c r="F2325">
        <v>1.7099629999999999</v>
      </c>
    </row>
    <row r="2326" spans="1:6" x14ac:dyDescent="0.2">
      <c r="A2326" s="97">
        <v>43671.764999999999</v>
      </c>
      <c r="B2326">
        <v>1.9639470000000001</v>
      </c>
      <c r="E2326" s="97">
        <v>43671.575729166667</v>
      </c>
      <c r="F2326">
        <v>1.7071959999999999</v>
      </c>
    </row>
    <row r="2327" spans="1:6" x14ac:dyDescent="0.2">
      <c r="A2327" s="97">
        <v>43671.771944444445</v>
      </c>
      <c r="B2327">
        <v>1.99597</v>
      </c>
      <c r="E2327" s="97">
        <v>43671.582673611112</v>
      </c>
      <c r="F2327">
        <v>1.705894</v>
      </c>
    </row>
    <row r="2328" spans="1:6" x14ac:dyDescent="0.2">
      <c r="A2328" s="97">
        <v>43671.77888888889</v>
      </c>
      <c r="B2328">
        <v>2.000604</v>
      </c>
      <c r="E2328" s="97">
        <v>43671.589618055557</v>
      </c>
      <c r="F2328">
        <v>1.7057059999999999</v>
      </c>
    </row>
    <row r="2329" spans="1:6" x14ac:dyDescent="0.2">
      <c r="A2329" s="97">
        <v>43671.785833333335</v>
      </c>
      <c r="B2329">
        <v>2.00813</v>
      </c>
      <c r="E2329" s="97">
        <v>43671.596562500003</v>
      </c>
      <c r="F2329">
        <v>1.7043360000000001</v>
      </c>
    </row>
    <row r="2330" spans="1:6" x14ac:dyDescent="0.2">
      <c r="A2330" s="97">
        <v>43671.792881944442</v>
      </c>
      <c r="B2330">
        <v>2.0397780000000001</v>
      </c>
      <c r="E2330" s="97">
        <v>43671.603506944448</v>
      </c>
      <c r="F2330">
        <v>1.695357</v>
      </c>
    </row>
    <row r="2331" spans="1:6" x14ac:dyDescent="0.2">
      <c r="A2331" s="97">
        <v>43671.799826388888</v>
      </c>
      <c r="B2331">
        <v>2.024079</v>
      </c>
      <c r="E2331" s="97">
        <v>43671.610451388886</v>
      </c>
      <c r="F2331">
        <v>1.682083</v>
      </c>
    </row>
    <row r="2332" spans="1:6" x14ac:dyDescent="0.2">
      <c r="A2332" s="97">
        <v>43671.806770833333</v>
      </c>
      <c r="B2332">
        <v>2.0518190000000001</v>
      </c>
      <c r="E2332" s="97">
        <v>43671.6175</v>
      </c>
      <c r="F2332">
        <v>1.7018040000000001</v>
      </c>
    </row>
    <row r="2333" spans="1:6" x14ac:dyDescent="0.2">
      <c r="A2333" s="97">
        <v>43671.813715277778</v>
      </c>
      <c r="B2333">
        <v>2.0567980000000001</v>
      </c>
      <c r="E2333" s="97">
        <v>43671.624444444446</v>
      </c>
      <c r="F2333">
        <v>1.718091</v>
      </c>
    </row>
    <row r="2334" spans="1:6" x14ac:dyDescent="0.2">
      <c r="A2334" s="97">
        <v>43671.820659722223</v>
      </c>
      <c r="B2334">
        <v>2.062376</v>
      </c>
      <c r="E2334" s="97">
        <v>43671.631388888891</v>
      </c>
      <c r="F2334">
        <v>1.698285</v>
      </c>
    </row>
    <row r="2335" spans="1:6" x14ac:dyDescent="0.2">
      <c r="A2335" s="97">
        <v>43671.827604166669</v>
      </c>
      <c r="B2335">
        <v>2.1518329999999999</v>
      </c>
      <c r="E2335" s="97">
        <v>43671.638333333336</v>
      </c>
      <c r="F2335">
        <v>1.7322610000000001</v>
      </c>
    </row>
    <row r="2336" spans="1:6" x14ac:dyDescent="0.2">
      <c r="A2336" s="97">
        <v>43671.834432870368</v>
      </c>
      <c r="B2336">
        <v>2.0859100000000002</v>
      </c>
      <c r="E2336" s="97">
        <v>43671.645277777781</v>
      </c>
      <c r="F2336">
        <v>1.7259070000000001</v>
      </c>
    </row>
    <row r="2337" spans="1:6" x14ac:dyDescent="0.2">
      <c r="A2337" s="97">
        <v>43671.841377314813</v>
      </c>
      <c r="B2337">
        <v>2.095774</v>
      </c>
      <c r="E2337" s="97">
        <v>43671.652222222219</v>
      </c>
      <c r="F2337">
        <v>1.7500150000000001</v>
      </c>
    </row>
    <row r="2338" spans="1:6" x14ac:dyDescent="0.2">
      <c r="A2338" s="97">
        <v>43671.848321759258</v>
      </c>
      <c r="B2338">
        <v>2.092562</v>
      </c>
      <c r="E2338" s="97">
        <v>43671.659050925926</v>
      </c>
      <c r="F2338">
        <v>1.752305</v>
      </c>
    </row>
    <row r="2339" spans="1:6" x14ac:dyDescent="0.2">
      <c r="A2339" s="97">
        <v>43671.855266203704</v>
      </c>
      <c r="B2339">
        <v>2.1035469999999998</v>
      </c>
      <c r="E2339" s="97">
        <v>43671.665995370371</v>
      </c>
      <c r="F2339">
        <v>1.7553160000000001</v>
      </c>
    </row>
    <row r="2340" spans="1:6" x14ac:dyDescent="0.2">
      <c r="A2340" s="97">
        <v>43671.862314814818</v>
      </c>
      <c r="B2340">
        <v>2.1017769999999998</v>
      </c>
      <c r="E2340" s="97">
        <v>43671.672939814816</v>
      </c>
      <c r="F2340">
        <v>1.773234</v>
      </c>
    </row>
    <row r="2341" spans="1:6" x14ac:dyDescent="0.2">
      <c r="A2341" s="97">
        <v>43671.869259259256</v>
      </c>
      <c r="B2341">
        <v>2.1058500000000002</v>
      </c>
      <c r="E2341" s="97">
        <v>43671.679884259262</v>
      </c>
      <c r="F2341">
        <v>1.762894</v>
      </c>
    </row>
    <row r="2342" spans="1:6" x14ac:dyDescent="0.2">
      <c r="A2342" s="97">
        <v>43671.876203703701</v>
      </c>
      <c r="B2342">
        <v>2.1137899999999998</v>
      </c>
      <c r="E2342" s="97">
        <v>43671.686932870369</v>
      </c>
      <c r="F2342">
        <v>1.8105100000000001</v>
      </c>
    </row>
    <row r="2343" spans="1:6" x14ac:dyDescent="0.2">
      <c r="A2343" s="97">
        <v>43671.883148148147</v>
      </c>
      <c r="B2343">
        <v>2.1204990000000001</v>
      </c>
      <c r="E2343" s="97">
        <v>43671.693877314814</v>
      </c>
      <c r="F2343">
        <v>1.8206180000000001</v>
      </c>
    </row>
    <row r="2344" spans="1:6" x14ac:dyDescent="0.2">
      <c r="A2344" s="97">
        <v>43671.890092592592</v>
      </c>
      <c r="B2344">
        <v>2.1187839999999998</v>
      </c>
      <c r="E2344" s="97">
        <v>43671.700821759259</v>
      </c>
      <c r="F2344">
        <v>1.829604</v>
      </c>
    </row>
    <row r="2345" spans="1:6" x14ac:dyDescent="0.2">
      <c r="A2345" s="97">
        <v>43671.897037037037</v>
      </c>
      <c r="B2345">
        <v>2.129426</v>
      </c>
      <c r="E2345" s="97">
        <v>43671.707766203705</v>
      </c>
      <c r="F2345">
        <v>1.8650070000000001</v>
      </c>
    </row>
    <row r="2346" spans="1:6" x14ac:dyDescent="0.2">
      <c r="A2346" s="97">
        <v>43671.903981481482</v>
      </c>
      <c r="B2346">
        <v>2.1318130000000002</v>
      </c>
      <c r="E2346" s="97">
        <v>43671.723449074074</v>
      </c>
      <c r="F2346">
        <v>1.88161</v>
      </c>
    </row>
    <row r="2347" spans="1:6" x14ac:dyDescent="0.2">
      <c r="A2347" s="97">
        <v>43671.910925925928</v>
      </c>
      <c r="B2347">
        <v>2.136066</v>
      </c>
      <c r="E2347" s="97">
        <v>43671.730393518519</v>
      </c>
      <c r="F2347">
        <v>1.911681</v>
      </c>
    </row>
    <row r="2348" spans="1:6" x14ac:dyDescent="0.2">
      <c r="A2348" s="97">
        <v>43671.917870370373</v>
      </c>
      <c r="B2348">
        <v>2.1365280000000002</v>
      </c>
      <c r="E2348" s="97">
        <v>43671.737337962964</v>
      </c>
      <c r="F2348">
        <v>1.9532050000000001</v>
      </c>
    </row>
    <row r="2349" spans="1:6" x14ac:dyDescent="0.2">
      <c r="A2349" s="97">
        <v>43671.924814814818</v>
      </c>
      <c r="B2349">
        <v>2.128692</v>
      </c>
      <c r="E2349" s="97">
        <v>43671.744166666664</v>
      </c>
      <c r="F2349">
        <v>1.981047</v>
      </c>
    </row>
    <row r="2350" spans="1:6" x14ac:dyDescent="0.2">
      <c r="A2350" s="97">
        <v>43671.931747685187</v>
      </c>
      <c r="B2350">
        <v>2.1451470000000001</v>
      </c>
      <c r="E2350" s="97">
        <v>43671.751111111109</v>
      </c>
      <c r="F2350">
        <v>1.971457</v>
      </c>
    </row>
    <row r="2351" spans="1:6" x14ac:dyDescent="0.2">
      <c r="A2351" s="97">
        <v>43671.938692129632</v>
      </c>
      <c r="B2351">
        <v>2.1306389999999999</v>
      </c>
      <c r="E2351" s="97">
        <v>43671.758055555554</v>
      </c>
      <c r="F2351">
        <v>1.9631449999999999</v>
      </c>
    </row>
    <row r="2352" spans="1:6" x14ac:dyDescent="0.2">
      <c r="A2352" s="97">
        <v>43671.945636574077</v>
      </c>
      <c r="B2352">
        <v>2.1458710000000001</v>
      </c>
      <c r="E2352" s="97">
        <v>43671.764999999999</v>
      </c>
      <c r="F2352">
        <v>1.9639470000000001</v>
      </c>
    </row>
    <row r="2353" spans="1:6" x14ac:dyDescent="0.2">
      <c r="A2353" s="97">
        <v>43671.952581018515</v>
      </c>
      <c r="B2353">
        <v>2.138525</v>
      </c>
      <c r="E2353" s="97">
        <v>43671.771944444445</v>
      </c>
      <c r="F2353">
        <v>1.99597</v>
      </c>
    </row>
    <row r="2354" spans="1:6" x14ac:dyDescent="0.2">
      <c r="A2354" s="97">
        <v>43671.95952546296</v>
      </c>
      <c r="B2354">
        <v>2.1366700000000001</v>
      </c>
      <c r="E2354" s="97">
        <v>43671.77888888889</v>
      </c>
      <c r="F2354">
        <v>2.000604</v>
      </c>
    </row>
    <row r="2355" spans="1:6" x14ac:dyDescent="0.2">
      <c r="A2355" s="97">
        <v>43671.966469907406</v>
      </c>
      <c r="B2355">
        <v>2.150706</v>
      </c>
      <c r="E2355" s="97">
        <v>43671.785833333335</v>
      </c>
      <c r="F2355">
        <v>2.00813</v>
      </c>
    </row>
    <row r="2356" spans="1:6" x14ac:dyDescent="0.2">
      <c r="A2356" s="97">
        <v>43671.973414351851</v>
      </c>
      <c r="B2356">
        <v>2.1384979999999998</v>
      </c>
      <c r="E2356" s="97">
        <v>43671.792881944442</v>
      </c>
      <c r="F2356">
        <v>2.0397780000000001</v>
      </c>
    </row>
    <row r="2357" spans="1:6" x14ac:dyDescent="0.2">
      <c r="A2357" s="97">
        <v>43671.980358796296</v>
      </c>
      <c r="B2357">
        <v>2.1466470000000002</v>
      </c>
      <c r="E2357" s="97">
        <v>43671.799826388888</v>
      </c>
      <c r="F2357">
        <v>2.024079</v>
      </c>
    </row>
    <row r="2358" spans="1:6" x14ac:dyDescent="0.2">
      <c r="A2358" s="97">
        <v>43671.987303240741</v>
      </c>
      <c r="B2358">
        <v>2.1297739999999998</v>
      </c>
      <c r="E2358" s="97">
        <v>43671.806770833333</v>
      </c>
      <c r="F2358">
        <v>2.0518190000000001</v>
      </c>
    </row>
    <row r="2359" spans="1:6" x14ac:dyDescent="0.2">
      <c r="A2359" s="97">
        <v>43671.994247685187</v>
      </c>
      <c r="B2359">
        <v>2.143977</v>
      </c>
      <c r="E2359" s="97">
        <v>43671.813715277778</v>
      </c>
      <c r="F2359">
        <v>2.0567980000000001</v>
      </c>
    </row>
    <row r="2360" spans="1:6" x14ac:dyDescent="0.2">
      <c r="A2360" s="97">
        <v>43672.001192129632</v>
      </c>
      <c r="B2360">
        <v>2.1310539999999998</v>
      </c>
      <c r="E2360" s="97">
        <v>43671.820659722223</v>
      </c>
      <c r="F2360">
        <v>2.062376</v>
      </c>
    </row>
    <row r="2361" spans="1:6" x14ac:dyDescent="0.2">
      <c r="A2361" s="97">
        <v>43672.008136574077</v>
      </c>
      <c r="B2361">
        <v>2.130236</v>
      </c>
      <c r="E2361" s="97">
        <v>43671.827604166669</v>
      </c>
      <c r="F2361">
        <v>2.1518329999999999</v>
      </c>
    </row>
    <row r="2362" spans="1:6" x14ac:dyDescent="0.2">
      <c r="A2362" s="97">
        <v>43672.015081018515</v>
      </c>
      <c r="B2362">
        <v>2.1452239999999998</v>
      </c>
      <c r="E2362" s="97">
        <v>43671.834432870368</v>
      </c>
      <c r="F2362">
        <v>2.0859100000000002</v>
      </c>
    </row>
    <row r="2363" spans="1:6" x14ac:dyDescent="0.2">
      <c r="A2363" s="97">
        <v>43672.02202546296</v>
      </c>
      <c r="B2363">
        <v>2.1267040000000001</v>
      </c>
      <c r="E2363" s="97">
        <v>43671.841377314813</v>
      </c>
      <c r="F2363">
        <v>2.095774</v>
      </c>
    </row>
    <row r="2364" spans="1:6" x14ac:dyDescent="0.2">
      <c r="A2364" s="97">
        <v>43672.028854166667</v>
      </c>
      <c r="B2364">
        <v>2.1164130000000001</v>
      </c>
      <c r="E2364" s="97">
        <v>43671.848321759258</v>
      </c>
      <c r="F2364">
        <v>2.092562</v>
      </c>
    </row>
    <row r="2365" spans="1:6" x14ac:dyDescent="0.2">
      <c r="A2365" s="97">
        <v>43672.035798611112</v>
      </c>
      <c r="B2365">
        <v>2.1166809999999998</v>
      </c>
      <c r="E2365" s="97">
        <v>43671.855266203704</v>
      </c>
      <c r="F2365">
        <v>2.1035469999999998</v>
      </c>
    </row>
    <row r="2366" spans="1:6" x14ac:dyDescent="0.2">
      <c r="A2366" s="97">
        <v>43672.042743055557</v>
      </c>
      <c r="B2366">
        <v>2.1176599999999999</v>
      </c>
      <c r="E2366" s="97">
        <v>43671.862314814818</v>
      </c>
      <c r="F2366">
        <v>2.1017769999999998</v>
      </c>
    </row>
    <row r="2367" spans="1:6" x14ac:dyDescent="0.2">
      <c r="A2367" s="97">
        <v>43672.049687500003</v>
      </c>
      <c r="B2367">
        <v>2.1254300000000002</v>
      </c>
      <c r="E2367" s="97">
        <v>43671.869259259256</v>
      </c>
      <c r="F2367">
        <v>2.1058500000000002</v>
      </c>
    </row>
    <row r="2368" spans="1:6" x14ac:dyDescent="0.2">
      <c r="A2368" s="97">
        <v>43672.056631944448</v>
      </c>
      <c r="B2368">
        <v>2.1145290000000001</v>
      </c>
      <c r="E2368" s="97">
        <v>43671.876203703701</v>
      </c>
      <c r="F2368">
        <v>2.1137899999999998</v>
      </c>
    </row>
    <row r="2369" spans="1:6" x14ac:dyDescent="0.2">
      <c r="A2369" s="97">
        <v>43672.063576388886</v>
      </c>
      <c r="B2369">
        <v>2.0940379999999998</v>
      </c>
      <c r="E2369" s="97">
        <v>43671.883148148147</v>
      </c>
      <c r="F2369">
        <v>2.1204990000000001</v>
      </c>
    </row>
    <row r="2370" spans="1:6" x14ac:dyDescent="0.2">
      <c r="A2370" s="97">
        <v>43672.070671296293</v>
      </c>
      <c r="B2370">
        <v>2.1087310000000001</v>
      </c>
      <c r="E2370" s="97">
        <v>43671.890092592592</v>
      </c>
      <c r="F2370">
        <v>2.1187839999999998</v>
      </c>
    </row>
    <row r="2371" spans="1:6" x14ac:dyDescent="0.2">
      <c r="A2371" s="97">
        <v>43672.077615740738</v>
      </c>
      <c r="B2371">
        <v>1.973911</v>
      </c>
      <c r="E2371" s="97">
        <v>43671.897037037037</v>
      </c>
      <c r="F2371">
        <v>2.129426</v>
      </c>
    </row>
    <row r="2372" spans="1:6" x14ac:dyDescent="0.2">
      <c r="A2372" s="97">
        <v>43672.084560185183</v>
      </c>
      <c r="B2372">
        <v>2.0932940000000002</v>
      </c>
      <c r="E2372" s="97">
        <v>43671.903981481482</v>
      </c>
      <c r="F2372">
        <v>2.1318130000000002</v>
      </c>
    </row>
    <row r="2373" spans="1:6" x14ac:dyDescent="0.2">
      <c r="A2373" s="97">
        <v>43672.091504629629</v>
      </c>
      <c r="B2373">
        <v>2.1107450000000001</v>
      </c>
      <c r="E2373" s="97">
        <v>43671.910925925928</v>
      </c>
      <c r="F2373">
        <v>2.136066</v>
      </c>
    </row>
    <row r="2374" spans="1:6" x14ac:dyDescent="0.2">
      <c r="A2374" s="97">
        <v>43672.098449074074</v>
      </c>
      <c r="B2374">
        <v>2.0880480000000001</v>
      </c>
      <c r="E2374" s="97">
        <v>43671.917870370373</v>
      </c>
      <c r="F2374">
        <v>2.1365280000000002</v>
      </c>
    </row>
    <row r="2375" spans="1:6" x14ac:dyDescent="0.2">
      <c r="A2375" s="97">
        <v>43672.105393518519</v>
      </c>
      <c r="B2375">
        <v>2.0884469999999999</v>
      </c>
      <c r="E2375" s="97">
        <v>43671.924814814818</v>
      </c>
      <c r="F2375">
        <v>2.128692</v>
      </c>
    </row>
    <row r="2376" spans="1:6" x14ac:dyDescent="0.2">
      <c r="A2376" s="97">
        <v>43672.112337962964</v>
      </c>
      <c r="B2376">
        <v>2.0707520000000001</v>
      </c>
      <c r="E2376" s="97">
        <v>43671.931747685187</v>
      </c>
      <c r="F2376">
        <v>2.1451470000000001</v>
      </c>
    </row>
    <row r="2377" spans="1:6" x14ac:dyDescent="0.2">
      <c r="A2377" s="97">
        <v>43672.119166666664</v>
      </c>
      <c r="B2377">
        <v>2.0611630000000001</v>
      </c>
      <c r="E2377" s="97">
        <v>43671.938692129632</v>
      </c>
      <c r="F2377">
        <v>2.1306389999999999</v>
      </c>
    </row>
    <row r="2378" spans="1:6" x14ac:dyDescent="0.2">
      <c r="A2378" s="97">
        <v>43672.126111111109</v>
      </c>
      <c r="B2378">
        <v>2.0542340000000001</v>
      </c>
      <c r="E2378" s="97">
        <v>43671.945636574077</v>
      </c>
      <c r="F2378">
        <v>2.1458710000000001</v>
      </c>
    </row>
    <row r="2379" spans="1:6" x14ac:dyDescent="0.2">
      <c r="A2379" s="97">
        <v>43672.133055555554</v>
      </c>
      <c r="B2379">
        <v>2.0566279999999999</v>
      </c>
      <c r="E2379" s="97">
        <v>43671.952581018515</v>
      </c>
      <c r="F2379">
        <v>2.138525</v>
      </c>
    </row>
    <row r="2380" spans="1:6" x14ac:dyDescent="0.2">
      <c r="A2380" s="97">
        <v>43672.140104166669</v>
      </c>
      <c r="B2380">
        <v>2.0466920000000002</v>
      </c>
      <c r="E2380" s="97">
        <v>43671.95952546296</v>
      </c>
      <c r="F2380">
        <v>2.1366700000000001</v>
      </c>
    </row>
    <row r="2381" spans="1:6" x14ac:dyDescent="0.2">
      <c r="A2381" s="97">
        <v>43672.147048611114</v>
      </c>
      <c r="B2381">
        <v>2.0500859999999999</v>
      </c>
      <c r="E2381" s="97">
        <v>43671.966469907406</v>
      </c>
      <c r="F2381">
        <v>2.150706</v>
      </c>
    </row>
    <row r="2382" spans="1:6" x14ac:dyDescent="0.2">
      <c r="A2382" s="97">
        <v>43672.153993055559</v>
      </c>
      <c r="B2382">
        <v>2.049191</v>
      </c>
      <c r="E2382" s="97">
        <v>43671.973414351851</v>
      </c>
      <c r="F2382">
        <v>2.1384979999999998</v>
      </c>
    </row>
    <row r="2383" spans="1:6" x14ac:dyDescent="0.2">
      <c r="A2383" s="97">
        <v>43672.160937499997</v>
      </c>
      <c r="B2383">
        <v>2.0523560000000001</v>
      </c>
      <c r="E2383" s="97">
        <v>43671.980358796296</v>
      </c>
      <c r="F2383">
        <v>2.1466470000000002</v>
      </c>
    </row>
    <row r="2384" spans="1:6" x14ac:dyDescent="0.2">
      <c r="A2384" s="97">
        <v>43672.167881944442</v>
      </c>
      <c r="B2384">
        <v>2.042011</v>
      </c>
      <c r="E2384" s="97">
        <v>43671.987303240741</v>
      </c>
      <c r="F2384">
        <v>2.1297739999999998</v>
      </c>
    </row>
    <row r="2385" spans="1:6" x14ac:dyDescent="0.2">
      <c r="A2385" s="97">
        <v>43672.174826388888</v>
      </c>
      <c r="B2385">
        <v>2.0203340000000001</v>
      </c>
      <c r="E2385" s="97">
        <v>43671.994247685187</v>
      </c>
      <c r="F2385">
        <v>2.143977</v>
      </c>
    </row>
    <row r="2386" spans="1:6" x14ac:dyDescent="0.2">
      <c r="A2386" s="97">
        <v>43672.181770833333</v>
      </c>
      <c r="B2386">
        <v>2.026843</v>
      </c>
      <c r="E2386" s="97">
        <v>43672.001192129632</v>
      </c>
      <c r="F2386">
        <v>2.1310539999999998</v>
      </c>
    </row>
    <row r="2387" spans="1:6" x14ac:dyDescent="0.2">
      <c r="A2387" s="97">
        <v>43672.188715277778</v>
      </c>
      <c r="B2387">
        <v>2.0219779999999998</v>
      </c>
      <c r="E2387" s="97">
        <v>43672.008136574077</v>
      </c>
      <c r="F2387">
        <v>2.130236</v>
      </c>
    </row>
    <row r="2388" spans="1:6" x14ac:dyDescent="0.2">
      <c r="A2388" s="97">
        <v>43672.195659722223</v>
      </c>
      <c r="B2388">
        <v>2.0114420000000002</v>
      </c>
      <c r="E2388" s="97">
        <v>43672.015081018515</v>
      </c>
      <c r="F2388">
        <v>2.1452239999999998</v>
      </c>
    </row>
    <row r="2389" spans="1:6" x14ac:dyDescent="0.2">
      <c r="A2389" s="97">
        <v>43672.202604166669</v>
      </c>
      <c r="B2389">
        <v>2.025093</v>
      </c>
      <c r="E2389" s="97">
        <v>43672.02202546296</v>
      </c>
      <c r="F2389">
        <v>2.1267040000000001</v>
      </c>
    </row>
    <row r="2390" spans="1:6" x14ac:dyDescent="0.2">
      <c r="A2390" s="97">
        <v>43672.209548611114</v>
      </c>
      <c r="B2390">
        <v>2.0173549999999998</v>
      </c>
      <c r="E2390" s="97">
        <v>43672.028854166667</v>
      </c>
      <c r="F2390">
        <v>2.1164130000000001</v>
      </c>
    </row>
    <row r="2391" spans="1:6" x14ac:dyDescent="0.2">
      <c r="A2391" s="97">
        <v>43672.216377314813</v>
      </c>
      <c r="B2391">
        <v>1.995088</v>
      </c>
      <c r="E2391" s="97">
        <v>43672.035798611112</v>
      </c>
      <c r="F2391">
        <v>2.1166809999999998</v>
      </c>
    </row>
    <row r="2392" spans="1:6" x14ac:dyDescent="0.2">
      <c r="A2392" s="97">
        <v>43672.223321759258</v>
      </c>
      <c r="B2392">
        <v>1.9924390000000001</v>
      </c>
      <c r="E2392" s="97">
        <v>43672.042743055557</v>
      </c>
      <c r="F2392">
        <v>2.1176599999999999</v>
      </c>
    </row>
    <row r="2393" spans="1:6" x14ac:dyDescent="0.2">
      <c r="A2393" s="97">
        <v>43672.230266203704</v>
      </c>
      <c r="B2393">
        <v>2.002462</v>
      </c>
      <c r="E2393" s="97">
        <v>43672.049687500003</v>
      </c>
      <c r="F2393">
        <v>2.1254300000000002</v>
      </c>
    </row>
    <row r="2394" spans="1:6" x14ac:dyDescent="0.2">
      <c r="A2394" s="97">
        <v>43672.237210648149</v>
      </c>
      <c r="B2394">
        <v>1.992569</v>
      </c>
      <c r="E2394" s="97">
        <v>43672.056631944448</v>
      </c>
      <c r="F2394">
        <v>2.1145290000000001</v>
      </c>
    </row>
    <row r="2395" spans="1:6" x14ac:dyDescent="0.2">
      <c r="A2395" s="97">
        <v>43672.244155092594</v>
      </c>
      <c r="B2395">
        <v>1.9852860000000001</v>
      </c>
      <c r="E2395" s="97">
        <v>43672.063576388886</v>
      </c>
      <c r="F2395">
        <v>2.0940379999999998</v>
      </c>
    </row>
    <row r="2396" spans="1:6" x14ac:dyDescent="0.2">
      <c r="A2396" s="97">
        <v>43672.251099537039</v>
      </c>
      <c r="B2396">
        <v>1.9839899999999999</v>
      </c>
      <c r="E2396" s="97">
        <v>43672.070671296293</v>
      </c>
      <c r="F2396">
        <v>2.1087310000000001</v>
      </c>
    </row>
    <row r="2397" spans="1:6" x14ac:dyDescent="0.2">
      <c r="A2397" s="97">
        <v>43672.258043981485</v>
      </c>
      <c r="B2397">
        <v>1.9486829999999999</v>
      </c>
      <c r="E2397" s="97">
        <v>43672.077615740738</v>
      </c>
      <c r="F2397">
        <v>1.973911</v>
      </c>
    </row>
    <row r="2398" spans="1:6" x14ac:dyDescent="0.2">
      <c r="A2398" s="97">
        <v>43672.264988425923</v>
      </c>
      <c r="B2398">
        <v>1.9604999999999999</v>
      </c>
      <c r="E2398" s="97">
        <v>43672.084560185183</v>
      </c>
      <c r="F2398">
        <v>2.0932940000000002</v>
      </c>
    </row>
    <row r="2399" spans="1:6" x14ac:dyDescent="0.2">
      <c r="A2399" s="97">
        <v>43672.271932870368</v>
      </c>
      <c r="B2399">
        <v>1.9661519999999999</v>
      </c>
      <c r="E2399" s="97">
        <v>43672.091504629629</v>
      </c>
      <c r="F2399">
        <v>2.1107450000000001</v>
      </c>
    </row>
    <row r="2400" spans="1:6" x14ac:dyDescent="0.2">
      <c r="A2400" s="97">
        <v>43672.278981481482</v>
      </c>
      <c r="B2400">
        <v>1.953546</v>
      </c>
      <c r="E2400" s="97">
        <v>43672.098449074074</v>
      </c>
      <c r="F2400">
        <v>2.0880480000000001</v>
      </c>
    </row>
    <row r="2401" spans="1:6" x14ac:dyDescent="0.2">
      <c r="A2401" s="97">
        <v>43672.285925925928</v>
      </c>
      <c r="B2401">
        <v>1.943881</v>
      </c>
      <c r="E2401" s="97">
        <v>43672.105393518519</v>
      </c>
      <c r="F2401">
        <v>2.0884469999999999</v>
      </c>
    </row>
    <row r="2402" spans="1:6" x14ac:dyDescent="0.2">
      <c r="A2402" s="97">
        <v>43672.292870370373</v>
      </c>
      <c r="B2402">
        <v>1.938947</v>
      </c>
      <c r="E2402" s="97">
        <v>43672.112337962964</v>
      </c>
      <c r="F2402">
        <v>2.0707520000000001</v>
      </c>
    </row>
    <row r="2403" spans="1:6" x14ac:dyDescent="0.2">
      <c r="A2403" s="97">
        <v>43672.299814814818</v>
      </c>
      <c r="B2403">
        <v>1.94642</v>
      </c>
      <c r="E2403" s="97">
        <v>43672.119166666664</v>
      </c>
      <c r="F2403">
        <v>2.0611630000000001</v>
      </c>
    </row>
    <row r="2404" spans="1:6" x14ac:dyDescent="0.2">
      <c r="A2404" s="97">
        <v>43672.306759259256</v>
      </c>
      <c r="B2404">
        <v>1.9330229999999999</v>
      </c>
      <c r="E2404" s="97">
        <v>43672.126111111109</v>
      </c>
      <c r="F2404">
        <v>2.0542340000000001</v>
      </c>
    </row>
    <row r="2405" spans="1:6" x14ac:dyDescent="0.2">
      <c r="A2405" s="97">
        <v>43672.313587962963</v>
      </c>
      <c r="B2405">
        <v>1.9296960000000001</v>
      </c>
      <c r="E2405" s="97">
        <v>43672.133055555554</v>
      </c>
      <c r="F2405">
        <v>2.0566279999999999</v>
      </c>
    </row>
    <row r="2406" spans="1:6" x14ac:dyDescent="0.2">
      <c r="A2406" s="97">
        <v>43672.320532407408</v>
      </c>
      <c r="B2406">
        <v>1.9158459999999999</v>
      </c>
      <c r="E2406" s="97">
        <v>43672.140104166669</v>
      </c>
      <c r="F2406">
        <v>2.0466920000000002</v>
      </c>
    </row>
    <row r="2407" spans="1:6" x14ac:dyDescent="0.2">
      <c r="A2407" s="97">
        <v>43672.327476851853</v>
      </c>
      <c r="B2407">
        <v>1.9162729999999999</v>
      </c>
      <c r="E2407" s="97">
        <v>43672.147048611114</v>
      </c>
      <c r="F2407">
        <v>2.0500859999999999</v>
      </c>
    </row>
    <row r="2408" spans="1:6" x14ac:dyDescent="0.2">
      <c r="A2408" s="97">
        <v>43672.334421296298</v>
      </c>
      <c r="B2408">
        <v>1.911969</v>
      </c>
      <c r="E2408" s="97">
        <v>43672.153993055559</v>
      </c>
      <c r="F2408">
        <v>2.049191</v>
      </c>
    </row>
    <row r="2409" spans="1:6" x14ac:dyDescent="0.2">
      <c r="A2409" s="97">
        <v>43672.341365740744</v>
      </c>
      <c r="B2409">
        <v>1.9179269999999999</v>
      </c>
      <c r="E2409" s="97">
        <v>43672.160937499997</v>
      </c>
      <c r="F2409">
        <v>2.0523560000000001</v>
      </c>
    </row>
    <row r="2410" spans="1:6" x14ac:dyDescent="0.2">
      <c r="A2410" s="97">
        <v>43672.348414351851</v>
      </c>
      <c r="B2410">
        <v>1.8992709999999999</v>
      </c>
      <c r="E2410" s="97">
        <v>43672.167881944442</v>
      </c>
      <c r="F2410">
        <v>2.042011</v>
      </c>
    </row>
    <row r="2411" spans="1:6" x14ac:dyDescent="0.2">
      <c r="A2411" s="97">
        <v>43672.355358796296</v>
      </c>
      <c r="B2411">
        <v>1.88558</v>
      </c>
      <c r="E2411" s="97">
        <v>43672.174826388888</v>
      </c>
      <c r="F2411">
        <v>2.0203340000000001</v>
      </c>
    </row>
    <row r="2412" spans="1:6" x14ac:dyDescent="0.2">
      <c r="A2412" s="97">
        <v>43672.362303240741</v>
      </c>
      <c r="B2412">
        <v>1.8716999999999999</v>
      </c>
      <c r="E2412" s="97">
        <v>43672.181770833333</v>
      </c>
      <c r="F2412">
        <v>2.026843</v>
      </c>
    </row>
    <row r="2413" spans="1:6" x14ac:dyDescent="0.2">
      <c r="A2413" s="97">
        <v>43672.369247685187</v>
      </c>
      <c r="B2413">
        <v>1.8979839999999999</v>
      </c>
      <c r="E2413" s="97">
        <v>43672.188715277778</v>
      </c>
      <c r="F2413">
        <v>2.0219779999999998</v>
      </c>
    </row>
    <row r="2414" spans="1:6" x14ac:dyDescent="0.2">
      <c r="A2414" s="97">
        <v>43672.376192129632</v>
      </c>
      <c r="B2414">
        <v>1.8857219999999999</v>
      </c>
      <c r="E2414" s="97">
        <v>43672.195659722223</v>
      </c>
      <c r="F2414">
        <v>2.0114420000000002</v>
      </c>
    </row>
    <row r="2415" spans="1:6" x14ac:dyDescent="0.2">
      <c r="A2415" s="97">
        <v>43672.383136574077</v>
      </c>
      <c r="B2415">
        <v>1.891167</v>
      </c>
      <c r="E2415" s="97">
        <v>43672.202604166669</v>
      </c>
      <c r="F2415">
        <v>2.025093</v>
      </c>
    </row>
    <row r="2416" spans="1:6" x14ac:dyDescent="0.2">
      <c r="A2416" s="97">
        <v>43672.390081018515</v>
      </c>
      <c r="B2416">
        <v>1.876986</v>
      </c>
      <c r="E2416" s="97">
        <v>43672.209548611114</v>
      </c>
      <c r="F2416">
        <v>2.0173549999999998</v>
      </c>
    </row>
    <row r="2417" spans="1:6" x14ac:dyDescent="0.2">
      <c r="A2417" s="97">
        <v>43672.39702546296</v>
      </c>
      <c r="B2417">
        <v>1.887807</v>
      </c>
      <c r="E2417" s="97">
        <v>43672.216377314813</v>
      </c>
      <c r="F2417">
        <v>1.995088</v>
      </c>
    </row>
    <row r="2418" spans="1:6" x14ac:dyDescent="0.2">
      <c r="A2418" s="97">
        <v>43672.403969907406</v>
      </c>
      <c r="B2418">
        <v>1.921424</v>
      </c>
      <c r="E2418" s="97">
        <v>43672.223321759258</v>
      </c>
      <c r="F2418">
        <v>1.9924390000000001</v>
      </c>
    </row>
    <row r="2419" spans="1:6" x14ac:dyDescent="0.2">
      <c r="A2419" s="97">
        <v>43672.410798611112</v>
      </c>
      <c r="B2419">
        <v>1.864374</v>
      </c>
      <c r="E2419" s="97">
        <v>43672.230266203704</v>
      </c>
      <c r="F2419">
        <v>2.002462</v>
      </c>
    </row>
    <row r="2420" spans="1:6" x14ac:dyDescent="0.2">
      <c r="A2420" s="97">
        <v>43672.417847222219</v>
      </c>
      <c r="B2420">
        <v>1.919044</v>
      </c>
      <c r="E2420" s="97">
        <v>43672.237210648149</v>
      </c>
      <c r="F2420">
        <v>1.992569</v>
      </c>
    </row>
    <row r="2421" spans="1:6" x14ac:dyDescent="0.2">
      <c r="A2421" s="97">
        <v>43672.424791666665</v>
      </c>
      <c r="B2421">
        <v>1.865963</v>
      </c>
      <c r="E2421" s="97">
        <v>43672.244155092594</v>
      </c>
      <c r="F2421">
        <v>1.9852860000000001</v>
      </c>
    </row>
    <row r="2422" spans="1:6" x14ac:dyDescent="0.2">
      <c r="A2422" s="97">
        <v>43672.43173611111</v>
      </c>
      <c r="B2422">
        <v>1.863855</v>
      </c>
      <c r="E2422" s="97">
        <v>43672.251099537039</v>
      </c>
      <c r="F2422">
        <v>1.9839899999999999</v>
      </c>
    </row>
    <row r="2423" spans="1:6" x14ac:dyDescent="0.2">
      <c r="A2423" s="97">
        <v>43672.438680555555</v>
      </c>
      <c r="B2423">
        <v>1.867896</v>
      </c>
      <c r="E2423" s="97">
        <v>43672.258043981485</v>
      </c>
      <c r="F2423">
        <v>1.9486829999999999</v>
      </c>
    </row>
    <row r="2424" spans="1:6" x14ac:dyDescent="0.2">
      <c r="A2424" s="97">
        <v>43672.445625</v>
      </c>
      <c r="B2424">
        <v>1.8311679999999999</v>
      </c>
      <c r="E2424" s="97">
        <v>43672.264988425923</v>
      </c>
      <c r="F2424">
        <v>1.9604999999999999</v>
      </c>
    </row>
    <row r="2425" spans="1:6" x14ac:dyDescent="0.2">
      <c r="A2425" s="97">
        <v>43672.452569444446</v>
      </c>
      <c r="B2425">
        <v>1.8578049999999999</v>
      </c>
      <c r="E2425" s="97">
        <v>43672.271932870368</v>
      </c>
      <c r="F2425">
        <v>1.9661519999999999</v>
      </c>
    </row>
    <row r="2426" spans="1:6" x14ac:dyDescent="0.2">
      <c r="A2426" s="97">
        <v>43672.459513888891</v>
      </c>
      <c r="B2426">
        <v>1.860039</v>
      </c>
      <c r="E2426" s="97">
        <v>43672.278981481482</v>
      </c>
      <c r="F2426">
        <v>1.953546</v>
      </c>
    </row>
    <row r="2427" spans="1:6" x14ac:dyDescent="0.2">
      <c r="A2427" s="97">
        <v>43672.466458333336</v>
      </c>
      <c r="B2427">
        <v>1.8510819999999999</v>
      </c>
      <c r="E2427" s="97">
        <v>43672.285925925928</v>
      </c>
      <c r="F2427">
        <v>1.943881</v>
      </c>
    </row>
    <row r="2428" spans="1:6" x14ac:dyDescent="0.2">
      <c r="A2428" s="97">
        <v>43672.473402777781</v>
      </c>
      <c r="B2428">
        <v>1.8521069999999999</v>
      </c>
      <c r="E2428" s="97">
        <v>43672.292870370373</v>
      </c>
      <c r="F2428">
        <v>1.938947</v>
      </c>
    </row>
    <row r="2429" spans="1:6" x14ac:dyDescent="0.2">
      <c r="A2429" s="97">
        <v>43672.480347222219</v>
      </c>
      <c r="B2429">
        <v>1.8528260000000001</v>
      </c>
      <c r="E2429" s="97">
        <v>43672.299814814818</v>
      </c>
      <c r="F2429">
        <v>1.94642</v>
      </c>
    </row>
    <row r="2430" spans="1:6" x14ac:dyDescent="0.2">
      <c r="A2430" s="97">
        <v>43672.487291666665</v>
      </c>
      <c r="B2430">
        <v>1.840673</v>
      </c>
      <c r="E2430" s="97">
        <v>43672.306759259256</v>
      </c>
      <c r="F2430">
        <v>1.9330229999999999</v>
      </c>
    </row>
    <row r="2431" spans="1:6" x14ac:dyDescent="0.2">
      <c r="A2431" s="97">
        <v>43672.49423611111</v>
      </c>
      <c r="B2431">
        <v>1.8522130000000001</v>
      </c>
      <c r="E2431" s="97">
        <v>43672.313587962963</v>
      </c>
      <c r="F2431">
        <v>1.9296960000000001</v>
      </c>
    </row>
    <row r="2432" spans="1:6" x14ac:dyDescent="0.2">
      <c r="A2432" s="97">
        <v>43672.501180555555</v>
      </c>
      <c r="B2432">
        <v>1.845839</v>
      </c>
      <c r="E2432" s="97">
        <v>43672.320532407408</v>
      </c>
      <c r="F2432">
        <v>1.9158459999999999</v>
      </c>
    </row>
    <row r="2433" spans="1:6" x14ac:dyDescent="0.2">
      <c r="A2433" s="97">
        <v>43672.508009259262</v>
      </c>
      <c r="B2433">
        <v>1.84785</v>
      </c>
      <c r="E2433" s="97">
        <v>43672.327476851853</v>
      </c>
      <c r="F2433">
        <v>1.9162729999999999</v>
      </c>
    </row>
    <row r="2434" spans="1:6" x14ac:dyDescent="0.2">
      <c r="A2434" s="97">
        <v>43672.514953703707</v>
      </c>
      <c r="B2434">
        <v>1.8468979999999999</v>
      </c>
      <c r="E2434" s="97">
        <v>43672.334421296298</v>
      </c>
      <c r="F2434">
        <v>1.911969</v>
      </c>
    </row>
    <row r="2435" spans="1:6" x14ac:dyDescent="0.2">
      <c r="A2435" s="97">
        <v>43672.521898148145</v>
      </c>
      <c r="B2435">
        <v>1.8436239999999999</v>
      </c>
      <c r="E2435" s="97">
        <v>43672.341365740744</v>
      </c>
      <c r="F2435">
        <v>1.9179269999999999</v>
      </c>
    </row>
    <row r="2436" spans="1:6" x14ac:dyDescent="0.2">
      <c r="A2436" s="97">
        <v>43672.52884259259</v>
      </c>
      <c r="B2436">
        <v>1.8686160000000001</v>
      </c>
      <c r="E2436" s="97">
        <v>43672.348414351851</v>
      </c>
      <c r="F2436">
        <v>1.8992709999999999</v>
      </c>
    </row>
    <row r="2437" spans="1:6" x14ac:dyDescent="0.2">
      <c r="A2437" s="97">
        <v>43672.535787037035</v>
      </c>
      <c r="B2437">
        <v>1.838163</v>
      </c>
      <c r="E2437" s="97">
        <v>43672.355358796296</v>
      </c>
      <c r="F2437">
        <v>1.88558</v>
      </c>
    </row>
    <row r="2438" spans="1:6" x14ac:dyDescent="0.2">
      <c r="A2438" s="97">
        <v>43672.542731481481</v>
      </c>
      <c r="B2438">
        <v>1.8382449999999999</v>
      </c>
      <c r="E2438" s="97">
        <v>43672.362303240741</v>
      </c>
      <c r="F2438">
        <v>1.8716999999999999</v>
      </c>
    </row>
    <row r="2439" spans="1:6" x14ac:dyDescent="0.2">
      <c r="A2439" s="97">
        <v>43672.549675925926</v>
      </c>
      <c r="B2439">
        <v>1.8369070000000001</v>
      </c>
      <c r="E2439" s="97">
        <v>43672.369247685187</v>
      </c>
      <c r="F2439">
        <v>1.8979839999999999</v>
      </c>
    </row>
    <row r="2440" spans="1:6" x14ac:dyDescent="0.2">
      <c r="A2440" s="97">
        <v>43672.55672453704</v>
      </c>
      <c r="B2440">
        <v>1.829852</v>
      </c>
      <c r="E2440" s="97">
        <v>43672.376192129632</v>
      </c>
      <c r="F2440">
        <v>1.8857219999999999</v>
      </c>
    </row>
    <row r="2441" spans="1:6" x14ac:dyDescent="0.2">
      <c r="A2441" s="97">
        <v>43672.563668981478</v>
      </c>
      <c r="B2441">
        <v>1.8412029999999999</v>
      </c>
      <c r="E2441" s="97">
        <v>43672.383136574077</v>
      </c>
      <c r="F2441">
        <v>1.891167</v>
      </c>
    </row>
    <row r="2442" spans="1:6" x14ac:dyDescent="0.2">
      <c r="A2442" s="97">
        <v>43672.570613425924</v>
      </c>
      <c r="B2442">
        <v>1.8551530000000001</v>
      </c>
      <c r="E2442" s="97">
        <v>43672.390081018515</v>
      </c>
      <c r="F2442">
        <v>1.876986</v>
      </c>
    </row>
    <row r="2443" spans="1:6" x14ac:dyDescent="0.2">
      <c r="A2443" s="97">
        <v>43672.577557870369</v>
      </c>
      <c r="B2443">
        <v>1.8461749999999999</v>
      </c>
      <c r="E2443" s="97">
        <v>43672.39702546296</v>
      </c>
      <c r="F2443">
        <v>1.887807</v>
      </c>
    </row>
    <row r="2444" spans="1:6" x14ac:dyDescent="0.2">
      <c r="A2444" s="97">
        <v>43672.584502314814</v>
      </c>
      <c r="B2444">
        <v>1.8456980000000001</v>
      </c>
      <c r="E2444" s="97">
        <v>43672.403969907406</v>
      </c>
      <c r="F2444">
        <v>1.921424</v>
      </c>
    </row>
    <row r="2445" spans="1:6" x14ac:dyDescent="0.2">
      <c r="A2445" s="97">
        <v>43672.591446759259</v>
      </c>
      <c r="B2445">
        <v>1.8187070000000001</v>
      </c>
      <c r="E2445" s="97">
        <v>43672.410798611112</v>
      </c>
      <c r="F2445">
        <v>1.864374</v>
      </c>
    </row>
    <row r="2446" spans="1:6" x14ac:dyDescent="0.2">
      <c r="A2446" s="97">
        <v>43672.598391203705</v>
      </c>
      <c r="B2446">
        <v>1.829966</v>
      </c>
      <c r="E2446" s="97">
        <v>43672.417847222219</v>
      </c>
      <c r="F2446">
        <v>1.919044</v>
      </c>
    </row>
    <row r="2447" spans="1:6" x14ac:dyDescent="0.2">
      <c r="A2447" s="97">
        <v>43672.605219907404</v>
      </c>
      <c r="B2447">
        <v>1.836549</v>
      </c>
      <c r="E2447" s="97">
        <v>43672.424791666665</v>
      </c>
      <c r="F2447">
        <v>1.865963</v>
      </c>
    </row>
    <row r="2448" spans="1:6" x14ac:dyDescent="0.2">
      <c r="A2448" s="97">
        <v>43672.612164351849</v>
      </c>
      <c r="B2448">
        <v>1.8384039999999999</v>
      </c>
      <c r="E2448" s="97">
        <v>43672.43173611111</v>
      </c>
      <c r="F2448">
        <v>1.863855</v>
      </c>
    </row>
    <row r="2449" spans="1:6" x14ac:dyDescent="0.2">
      <c r="A2449" s="97">
        <v>43672.619108796294</v>
      </c>
      <c r="B2449">
        <v>1.8260829999999999</v>
      </c>
      <c r="E2449" s="97">
        <v>43672.438680555555</v>
      </c>
      <c r="F2449">
        <v>1.867896</v>
      </c>
    </row>
    <row r="2450" spans="1:6" x14ac:dyDescent="0.2">
      <c r="A2450" s="97">
        <v>43672.626157407409</v>
      </c>
      <c r="B2450">
        <v>1.8245210000000001</v>
      </c>
      <c r="E2450" s="97">
        <v>43672.445625</v>
      </c>
      <c r="F2450">
        <v>1.8311679999999999</v>
      </c>
    </row>
    <row r="2451" spans="1:6" x14ac:dyDescent="0.2">
      <c r="A2451" s="97">
        <v>43672.633101851854</v>
      </c>
      <c r="B2451">
        <v>1.8326629999999999</v>
      </c>
      <c r="E2451" s="97">
        <v>43672.452569444446</v>
      </c>
      <c r="F2451">
        <v>1.8578049999999999</v>
      </c>
    </row>
    <row r="2452" spans="1:6" x14ac:dyDescent="0.2">
      <c r="A2452" s="97">
        <v>43672.640046296299</v>
      </c>
      <c r="B2452">
        <v>1.8400840000000001</v>
      </c>
      <c r="E2452" s="97">
        <v>43672.459513888891</v>
      </c>
      <c r="F2452">
        <v>1.860039</v>
      </c>
    </row>
    <row r="2453" spans="1:6" x14ac:dyDescent="0.2">
      <c r="A2453" s="97">
        <v>43672.646990740737</v>
      </c>
      <c r="B2453">
        <v>1.840136</v>
      </c>
      <c r="E2453" s="97">
        <v>43672.466458333336</v>
      </c>
      <c r="F2453">
        <v>1.8510819999999999</v>
      </c>
    </row>
    <row r="2454" spans="1:6" x14ac:dyDescent="0.2">
      <c r="A2454" s="97">
        <v>43672.653935185182</v>
      </c>
      <c r="B2454">
        <v>1.865016</v>
      </c>
      <c r="E2454" s="97">
        <v>43672.473402777781</v>
      </c>
      <c r="F2454">
        <v>1.8521069999999999</v>
      </c>
    </row>
    <row r="2455" spans="1:6" x14ac:dyDescent="0.2">
      <c r="A2455" s="97">
        <v>43672.660879629628</v>
      </c>
      <c r="B2455">
        <v>1.8721890000000001</v>
      </c>
      <c r="E2455" s="97">
        <v>43672.480347222219</v>
      </c>
      <c r="F2455">
        <v>1.8528260000000001</v>
      </c>
    </row>
    <row r="2456" spans="1:6" x14ac:dyDescent="0.2">
      <c r="A2456" s="97">
        <v>43672.667824074073</v>
      </c>
      <c r="B2456">
        <v>1.9023239999999999</v>
      </c>
      <c r="E2456" s="97">
        <v>43672.487291666665</v>
      </c>
      <c r="F2456">
        <v>1.840673</v>
      </c>
    </row>
    <row r="2457" spans="1:6" x14ac:dyDescent="0.2">
      <c r="A2457" s="97">
        <v>43672.674768518518</v>
      </c>
      <c r="B2457">
        <v>1.89175</v>
      </c>
      <c r="E2457" s="97">
        <v>43672.49423611111</v>
      </c>
      <c r="F2457">
        <v>1.8522130000000001</v>
      </c>
    </row>
    <row r="2458" spans="1:6" x14ac:dyDescent="0.2">
      <c r="A2458" s="97">
        <v>43672.681712962964</v>
      </c>
      <c r="B2458">
        <v>1.915022</v>
      </c>
      <c r="E2458" s="97">
        <v>43672.501180555555</v>
      </c>
      <c r="F2458">
        <v>1.845839</v>
      </c>
    </row>
    <row r="2459" spans="1:6" x14ac:dyDescent="0.2">
      <c r="A2459" s="97">
        <v>43672.688657407409</v>
      </c>
      <c r="B2459">
        <v>1.9245319999999999</v>
      </c>
      <c r="E2459" s="97">
        <v>43672.508009259262</v>
      </c>
      <c r="F2459">
        <v>1.84785</v>
      </c>
    </row>
    <row r="2460" spans="1:6" x14ac:dyDescent="0.2">
      <c r="A2460" s="97">
        <v>43672.695601851854</v>
      </c>
      <c r="B2460">
        <v>1.9355640000000001</v>
      </c>
      <c r="E2460" s="97">
        <v>43672.514953703707</v>
      </c>
      <c r="F2460">
        <v>1.8468979999999999</v>
      </c>
    </row>
    <row r="2461" spans="1:6" x14ac:dyDescent="0.2">
      <c r="A2461" s="97">
        <v>43672.702430555553</v>
      </c>
      <c r="B2461">
        <v>1.9583999999999999</v>
      </c>
      <c r="E2461" s="97">
        <v>43672.521898148145</v>
      </c>
      <c r="F2461">
        <v>1.8436239999999999</v>
      </c>
    </row>
    <row r="2462" spans="1:6" x14ac:dyDescent="0.2">
      <c r="A2462" s="97">
        <v>43672.709374999999</v>
      </c>
      <c r="B2462">
        <v>1.9595819999999999</v>
      </c>
      <c r="E2462" s="97">
        <v>43672.52884259259</v>
      </c>
      <c r="F2462">
        <v>1.8686160000000001</v>
      </c>
    </row>
    <row r="2463" spans="1:6" x14ac:dyDescent="0.2">
      <c r="A2463" s="97">
        <v>43672.722037037034</v>
      </c>
      <c r="B2463">
        <v>2.0128710000000001</v>
      </c>
      <c r="E2463" s="97">
        <v>43672.535787037035</v>
      </c>
      <c r="F2463">
        <v>1.838163</v>
      </c>
    </row>
    <row r="2464" spans="1:6" x14ac:dyDescent="0.2">
      <c r="A2464" s="97">
        <v>43672.728981481479</v>
      </c>
      <c r="B2464">
        <v>2.0519769999999999</v>
      </c>
      <c r="E2464" s="97">
        <v>43672.542731481481</v>
      </c>
      <c r="F2464">
        <v>1.8382449999999999</v>
      </c>
    </row>
    <row r="2465" spans="1:6" x14ac:dyDescent="0.2">
      <c r="A2465" s="97">
        <v>43672.735925925925</v>
      </c>
      <c r="B2465">
        <v>2.0424509999999998</v>
      </c>
      <c r="E2465" s="97">
        <v>43672.549675925926</v>
      </c>
      <c r="F2465">
        <v>1.8369070000000001</v>
      </c>
    </row>
    <row r="2466" spans="1:6" x14ac:dyDescent="0.2">
      <c r="A2466" s="97">
        <v>43672.74287037037</v>
      </c>
      <c r="B2466">
        <v>2.0580539999999998</v>
      </c>
      <c r="E2466" s="97">
        <v>43672.55672453704</v>
      </c>
      <c r="F2466">
        <v>1.829852</v>
      </c>
    </row>
    <row r="2467" spans="1:6" x14ac:dyDescent="0.2">
      <c r="A2467" s="97">
        <v>43672.749814814815</v>
      </c>
      <c r="B2467">
        <v>2.0589490000000001</v>
      </c>
      <c r="E2467" s="97">
        <v>43672.563668981478</v>
      </c>
      <c r="F2467">
        <v>1.8412029999999999</v>
      </c>
    </row>
    <row r="2468" spans="1:6" x14ac:dyDescent="0.2">
      <c r="A2468" s="97">
        <v>43672.75675925926</v>
      </c>
      <c r="B2468">
        <v>2.0587629999999999</v>
      </c>
      <c r="E2468" s="97">
        <v>43672.570613425924</v>
      </c>
      <c r="F2468">
        <v>1.8551530000000001</v>
      </c>
    </row>
    <row r="2469" spans="1:6" x14ac:dyDescent="0.2">
      <c r="A2469" s="97">
        <v>43672.763703703706</v>
      </c>
      <c r="B2469">
        <v>2.0718939999999999</v>
      </c>
      <c r="E2469" s="97">
        <v>43672.577557870369</v>
      </c>
      <c r="F2469">
        <v>1.8461749999999999</v>
      </c>
    </row>
    <row r="2470" spans="1:6" x14ac:dyDescent="0.2">
      <c r="A2470" s="97">
        <v>43672.770648148151</v>
      </c>
      <c r="B2470">
        <v>2.0770019999999998</v>
      </c>
      <c r="E2470" s="97">
        <v>43672.584502314814</v>
      </c>
      <c r="F2470">
        <v>1.8456980000000001</v>
      </c>
    </row>
    <row r="2471" spans="1:6" x14ac:dyDescent="0.2">
      <c r="A2471" s="97">
        <v>43672.777592592596</v>
      </c>
      <c r="B2471">
        <v>2.0827520000000002</v>
      </c>
      <c r="E2471" s="97">
        <v>43672.591446759259</v>
      </c>
      <c r="F2471">
        <v>1.8187070000000001</v>
      </c>
    </row>
    <row r="2472" spans="1:6" x14ac:dyDescent="0.2">
      <c r="A2472" s="97">
        <v>43672.784421296295</v>
      </c>
      <c r="B2472">
        <v>2.1129989999999998</v>
      </c>
      <c r="E2472" s="97">
        <v>43672.598391203705</v>
      </c>
      <c r="F2472">
        <v>1.829966</v>
      </c>
    </row>
    <row r="2473" spans="1:6" x14ac:dyDescent="0.2">
      <c r="A2473" s="97">
        <v>43672.79146990741</v>
      </c>
      <c r="B2473">
        <v>2.0942129999999999</v>
      </c>
      <c r="E2473" s="97">
        <v>43672.605219907404</v>
      </c>
      <c r="F2473">
        <v>1.836549</v>
      </c>
    </row>
    <row r="2474" spans="1:6" x14ac:dyDescent="0.2">
      <c r="A2474" s="97">
        <v>43672.798414351855</v>
      </c>
      <c r="B2474">
        <v>2.0907680000000002</v>
      </c>
      <c r="E2474" s="97">
        <v>43672.612164351849</v>
      </c>
      <c r="F2474">
        <v>1.8384039999999999</v>
      </c>
    </row>
    <row r="2475" spans="1:6" x14ac:dyDescent="0.2">
      <c r="A2475" s="97">
        <v>43672.805358796293</v>
      </c>
      <c r="B2475">
        <v>2.12358</v>
      </c>
      <c r="E2475" s="97">
        <v>43672.619108796294</v>
      </c>
      <c r="F2475">
        <v>1.8260829999999999</v>
      </c>
    </row>
    <row r="2476" spans="1:6" x14ac:dyDescent="0.2">
      <c r="A2476" s="97">
        <v>43672.812303240738</v>
      </c>
      <c r="B2476">
        <v>2.1196739999999998</v>
      </c>
      <c r="E2476" s="97">
        <v>43672.626157407409</v>
      </c>
      <c r="F2476">
        <v>1.8245210000000001</v>
      </c>
    </row>
    <row r="2477" spans="1:6" x14ac:dyDescent="0.2">
      <c r="A2477" s="97">
        <v>43672.819247685184</v>
      </c>
      <c r="B2477">
        <v>2.1465770000000002</v>
      </c>
      <c r="E2477" s="97">
        <v>43672.633101851854</v>
      </c>
      <c r="F2477">
        <v>1.8326629999999999</v>
      </c>
    </row>
    <row r="2478" spans="1:6" x14ac:dyDescent="0.2">
      <c r="A2478" s="97">
        <v>43672.826192129629</v>
      </c>
      <c r="B2478">
        <v>2.2069640000000001</v>
      </c>
      <c r="E2478" s="97">
        <v>43672.640046296299</v>
      </c>
      <c r="F2478">
        <v>1.8400840000000001</v>
      </c>
    </row>
    <row r="2479" spans="1:6" x14ac:dyDescent="0.2">
      <c r="A2479" s="97">
        <v>43672.833136574074</v>
      </c>
      <c r="B2479">
        <v>2.1416750000000002</v>
      </c>
      <c r="E2479" s="97">
        <v>43672.646990740737</v>
      </c>
      <c r="F2479">
        <v>1.840136</v>
      </c>
    </row>
    <row r="2480" spans="1:6" x14ac:dyDescent="0.2">
      <c r="A2480" s="97">
        <v>43672.840081018519</v>
      </c>
      <c r="B2480">
        <v>2.1406860000000001</v>
      </c>
      <c r="E2480" s="97">
        <v>43672.653935185182</v>
      </c>
      <c r="F2480">
        <v>1.865016</v>
      </c>
    </row>
    <row r="2481" spans="1:6" x14ac:dyDescent="0.2">
      <c r="A2481" s="97">
        <v>43672.847025462965</v>
      </c>
      <c r="B2481">
        <v>2.1641010000000001</v>
      </c>
      <c r="E2481" s="97">
        <v>43672.660879629628</v>
      </c>
      <c r="F2481">
        <v>1.8721890000000001</v>
      </c>
    </row>
    <row r="2482" spans="1:6" x14ac:dyDescent="0.2">
      <c r="A2482" s="97">
        <v>43672.85396990741</v>
      </c>
      <c r="B2482">
        <v>2.163729</v>
      </c>
      <c r="E2482" s="97">
        <v>43672.667824074073</v>
      </c>
      <c r="F2482">
        <v>1.9023239999999999</v>
      </c>
    </row>
    <row r="2483" spans="1:6" x14ac:dyDescent="0.2">
      <c r="A2483" s="97">
        <v>43672.860914351855</v>
      </c>
      <c r="B2483">
        <v>2.1737009999999999</v>
      </c>
      <c r="E2483" s="97">
        <v>43672.674768518518</v>
      </c>
      <c r="F2483">
        <v>1.89175</v>
      </c>
    </row>
    <row r="2484" spans="1:6" x14ac:dyDescent="0.2">
      <c r="A2484" s="97">
        <v>43672.867858796293</v>
      </c>
      <c r="B2484">
        <v>2.1780750000000002</v>
      </c>
      <c r="E2484" s="97">
        <v>43672.681712962964</v>
      </c>
      <c r="F2484">
        <v>1.915022</v>
      </c>
    </row>
    <row r="2485" spans="1:6" x14ac:dyDescent="0.2">
      <c r="A2485" s="97">
        <v>43672.874803240738</v>
      </c>
      <c r="B2485">
        <v>2.1767219999999998</v>
      </c>
      <c r="E2485" s="97">
        <v>43672.688657407409</v>
      </c>
      <c r="F2485">
        <v>1.9245319999999999</v>
      </c>
    </row>
    <row r="2486" spans="1:6" x14ac:dyDescent="0.2">
      <c r="A2486" s="97">
        <v>43672.881631944445</v>
      </c>
      <c r="B2486">
        <v>2.1721789999999999</v>
      </c>
      <c r="E2486" s="97">
        <v>43672.695601851854</v>
      </c>
      <c r="F2486">
        <v>1.9355640000000001</v>
      </c>
    </row>
    <row r="2487" spans="1:6" x14ac:dyDescent="0.2">
      <c r="A2487" s="97">
        <v>43672.88857638889</v>
      </c>
      <c r="B2487">
        <v>2.206556</v>
      </c>
      <c r="E2487" s="97">
        <v>43672.702430555553</v>
      </c>
      <c r="F2487">
        <v>1.9583999999999999</v>
      </c>
    </row>
    <row r="2488" spans="1:6" x14ac:dyDescent="0.2">
      <c r="A2488" s="97">
        <v>43672.895520833335</v>
      </c>
      <c r="B2488">
        <v>2.202458</v>
      </c>
      <c r="E2488" s="97">
        <v>43672.709374999999</v>
      </c>
      <c r="F2488">
        <v>1.9595819999999999</v>
      </c>
    </row>
    <row r="2489" spans="1:6" x14ac:dyDescent="0.2">
      <c r="A2489" s="97">
        <v>43672.902465277781</v>
      </c>
      <c r="B2489">
        <v>2.1989920000000001</v>
      </c>
      <c r="E2489" s="97">
        <v>43672.722037037034</v>
      </c>
      <c r="F2489">
        <v>2.0128710000000001</v>
      </c>
    </row>
    <row r="2490" spans="1:6" x14ac:dyDescent="0.2">
      <c r="A2490" s="97">
        <v>43672.909409722219</v>
      </c>
      <c r="B2490">
        <v>2.2026150000000002</v>
      </c>
      <c r="E2490" s="97">
        <v>43672.728981481479</v>
      </c>
      <c r="F2490">
        <v>2.0519769999999999</v>
      </c>
    </row>
    <row r="2491" spans="1:6" x14ac:dyDescent="0.2">
      <c r="A2491" s="97">
        <v>43672.916354166664</v>
      </c>
      <c r="B2491">
        <v>2.207532</v>
      </c>
      <c r="E2491" s="97">
        <v>43672.735925925925</v>
      </c>
      <c r="F2491">
        <v>2.0424509999999998</v>
      </c>
    </row>
    <row r="2492" spans="1:6" x14ac:dyDescent="0.2">
      <c r="A2492" s="97">
        <v>43672.923298611109</v>
      </c>
      <c r="B2492">
        <v>2.1980620000000002</v>
      </c>
      <c r="E2492" s="97">
        <v>43672.74287037037</v>
      </c>
      <c r="F2492">
        <v>2.0580539999999998</v>
      </c>
    </row>
    <row r="2493" spans="1:6" x14ac:dyDescent="0.2">
      <c r="A2493" s="97">
        <v>43672.930347222224</v>
      </c>
      <c r="B2493">
        <v>2.1852290000000001</v>
      </c>
      <c r="E2493" s="97">
        <v>43672.749814814815</v>
      </c>
      <c r="F2493">
        <v>2.0589490000000001</v>
      </c>
    </row>
    <row r="2494" spans="1:6" x14ac:dyDescent="0.2">
      <c r="A2494" s="97">
        <v>43672.937291666669</v>
      </c>
      <c r="B2494">
        <v>2.205654</v>
      </c>
      <c r="E2494" s="97">
        <v>43672.75675925926</v>
      </c>
      <c r="F2494">
        <v>2.0587629999999999</v>
      </c>
    </row>
    <row r="2495" spans="1:6" x14ac:dyDescent="0.2">
      <c r="A2495" s="97">
        <v>43672.944236111114</v>
      </c>
      <c r="B2495">
        <v>2.205419</v>
      </c>
      <c r="E2495" s="97">
        <v>43672.763703703706</v>
      </c>
      <c r="F2495">
        <v>2.0718939999999999</v>
      </c>
    </row>
    <row r="2496" spans="1:6" x14ac:dyDescent="0.2">
      <c r="A2496" s="97">
        <v>43672.951180555552</v>
      </c>
      <c r="B2496">
        <v>2.2064859999999999</v>
      </c>
      <c r="E2496" s="97">
        <v>43672.770648148151</v>
      </c>
      <c r="F2496">
        <v>2.0770019999999998</v>
      </c>
    </row>
    <row r="2497" spans="1:6" x14ac:dyDescent="0.2">
      <c r="A2497" s="97">
        <v>43672.958124999997</v>
      </c>
      <c r="B2497">
        <v>2.1996899999999999</v>
      </c>
      <c r="E2497" s="97">
        <v>43672.777592592596</v>
      </c>
      <c r="F2497">
        <v>2.0827520000000002</v>
      </c>
    </row>
    <row r="2498" spans="1:6" x14ac:dyDescent="0.2">
      <c r="A2498" s="97">
        <v>43672.965069444443</v>
      </c>
      <c r="B2498">
        <v>2.2651180000000002</v>
      </c>
      <c r="E2498" s="97">
        <v>43672.784421296295</v>
      </c>
      <c r="F2498">
        <v>2.1129989999999998</v>
      </c>
    </row>
    <row r="2499" spans="1:6" x14ac:dyDescent="0.2">
      <c r="A2499" s="97">
        <v>43672.972013888888</v>
      </c>
      <c r="B2499">
        <v>2.1974119999999999</v>
      </c>
      <c r="E2499" s="97">
        <v>43672.79146990741</v>
      </c>
      <c r="F2499">
        <v>2.0942129999999999</v>
      </c>
    </row>
    <row r="2500" spans="1:6" x14ac:dyDescent="0.2">
      <c r="A2500" s="97">
        <v>43672.978842592594</v>
      </c>
      <c r="B2500">
        <v>2.2014209999999999</v>
      </c>
      <c r="E2500" s="97">
        <v>43672.798414351855</v>
      </c>
      <c r="F2500">
        <v>2.0907680000000002</v>
      </c>
    </row>
    <row r="2501" spans="1:6" x14ac:dyDescent="0.2">
      <c r="A2501" s="97">
        <v>43672.98578703704</v>
      </c>
      <c r="B2501">
        <v>2.209403</v>
      </c>
      <c r="E2501" s="97">
        <v>43672.805358796293</v>
      </c>
      <c r="F2501">
        <v>2.12358</v>
      </c>
    </row>
    <row r="2502" spans="1:6" x14ac:dyDescent="0.2">
      <c r="A2502" s="97">
        <v>43672.992731481485</v>
      </c>
      <c r="B2502">
        <v>2.2030940000000001</v>
      </c>
      <c r="E2502" s="97">
        <v>43672.812303240738</v>
      </c>
      <c r="F2502">
        <v>2.1196739999999998</v>
      </c>
    </row>
    <row r="2503" spans="1:6" x14ac:dyDescent="0.2">
      <c r="A2503" s="97">
        <v>43672.999675925923</v>
      </c>
      <c r="B2503">
        <v>2.2115999999999998</v>
      </c>
      <c r="E2503" s="97">
        <v>43672.819247685184</v>
      </c>
      <c r="F2503">
        <v>2.1465770000000002</v>
      </c>
    </row>
    <row r="2504" spans="1:6" x14ac:dyDescent="0.2">
      <c r="A2504" s="97">
        <v>43673.006620370368</v>
      </c>
      <c r="B2504">
        <v>2.1997279999999999</v>
      </c>
      <c r="E2504" s="97">
        <v>43672.826192129629</v>
      </c>
      <c r="F2504">
        <v>2.2069640000000001</v>
      </c>
    </row>
    <row r="2505" spans="1:6" x14ac:dyDescent="0.2">
      <c r="A2505" s="97">
        <v>43673.013668981483</v>
      </c>
      <c r="B2505">
        <v>2.1970830000000001</v>
      </c>
      <c r="E2505" s="97">
        <v>43672.833136574074</v>
      </c>
      <c r="F2505">
        <v>2.1416750000000002</v>
      </c>
    </row>
    <row r="2506" spans="1:6" x14ac:dyDescent="0.2">
      <c r="A2506" s="97">
        <v>43673.020613425928</v>
      </c>
      <c r="B2506">
        <v>2.1878229999999999</v>
      </c>
      <c r="E2506" s="97">
        <v>43672.840081018519</v>
      </c>
      <c r="F2506">
        <v>2.1406860000000001</v>
      </c>
    </row>
    <row r="2507" spans="1:6" x14ac:dyDescent="0.2">
      <c r="A2507" s="97">
        <v>43673.027557870373</v>
      </c>
      <c r="B2507">
        <v>2.193336</v>
      </c>
      <c r="E2507" s="97">
        <v>43672.847025462965</v>
      </c>
      <c r="F2507">
        <v>2.1641010000000001</v>
      </c>
    </row>
    <row r="2508" spans="1:6" x14ac:dyDescent="0.2">
      <c r="A2508" s="97">
        <v>43673.034502314818</v>
      </c>
      <c r="B2508">
        <v>2.188428</v>
      </c>
      <c r="E2508" s="97">
        <v>43672.85396990741</v>
      </c>
      <c r="F2508">
        <v>2.163729</v>
      </c>
    </row>
    <row r="2509" spans="1:6" x14ac:dyDescent="0.2">
      <c r="A2509" s="97">
        <v>43673.041446759256</v>
      </c>
      <c r="B2509">
        <v>2.2601469999999999</v>
      </c>
      <c r="E2509" s="97">
        <v>43672.860914351855</v>
      </c>
      <c r="F2509">
        <v>2.1737009999999999</v>
      </c>
    </row>
    <row r="2510" spans="1:6" x14ac:dyDescent="0.2">
      <c r="A2510" s="97">
        <v>43673.048391203702</v>
      </c>
      <c r="B2510">
        <v>2.1865320000000001</v>
      </c>
      <c r="E2510" s="97">
        <v>43672.867858796293</v>
      </c>
      <c r="F2510">
        <v>2.1780750000000002</v>
      </c>
    </row>
    <row r="2511" spans="1:6" x14ac:dyDescent="0.2">
      <c r="A2511" s="97">
        <v>43673.055335648147</v>
      </c>
      <c r="B2511">
        <v>2.2012070000000001</v>
      </c>
      <c r="E2511" s="97">
        <v>43672.874803240738</v>
      </c>
      <c r="F2511">
        <v>2.1767219999999998</v>
      </c>
    </row>
    <row r="2512" spans="1:6" x14ac:dyDescent="0.2">
      <c r="A2512" s="97">
        <v>43673.062280092592</v>
      </c>
      <c r="B2512">
        <v>2.2006359999999998</v>
      </c>
      <c r="E2512" s="97">
        <v>43672.881631944445</v>
      </c>
      <c r="F2512">
        <v>2.1721789999999999</v>
      </c>
    </row>
    <row r="2513" spans="1:6" x14ac:dyDescent="0.2">
      <c r="A2513" s="97">
        <v>43673.06927083333</v>
      </c>
      <c r="B2513">
        <v>2.1855570000000002</v>
      </c>
      <c r="E2513" s="97">
        <v>43672.88857638889</v>
      </c>
      <c r="F2513">
        <v>2.206556</v>
      </c>
    </row>
    <row r="2514" spans="1:6" x14ac:dyDescent="0.2">
      <c r="A2514" s="97">
        <v>43673.076099537036</v>
      </c>
      <c r="B2514">
        <v>2.1763479999999999</v>
      </c>
      <c r="E2514" s="97">
        <v>43672.895520833335</v>
      </c>
      <c r="F2514">
        <v>2.202458</v>
      </c>
    </row>
    <row r="2515" spans="1:6" x14ac:dyDescent="0.2">
      <c r="A2515" s="97">
        <v>43673.083043981482</v>
      </c>
      <c r="B2515">
        <v>2.1886359999999998</v>
      </c>
      <c r="E2515" s="97">
        <v>43672.902465277781</v>
      </c>
      <c r="F2515">
        <v>2.1989920000000001</v>
      </c>
    </row>
    <row r="2516" spans="1:6" x14ac:dyDescent="0.2">
      <c r="A2516" s="97">
        <v>43673.089988425927</v>
      </c>
      <c r="B2516">
        <v>2.182023</v>
      </c>
      <c r="E2516" s="97">
        <v>43672.909409722219</v>
      </c>
      <c r="F2516">
        <v>2.2026150000000002</v>
      </c>
    </row>
    <row r="2517" spans="1:6" x14ac:dyDescent="0.2">
      <c r="A2517" s="97">
        <v>43673.096932870372</v>
      </c>
      <c r="B2517">
        <v>2.1669520000000002</v>
      </c>
      <c r="E2517" s="97">
        <v>43672.916354166664</v>
      </c>
      <c r="F2517">
        <v>2.207532</v>
      </c>
    </row>
    <row r="2518" spans="1:6" x14ac:dyDescent="0.2">
      <c r="A2518" s="97">
        <v>43673.103877314818</v>
      </c>
      <c r="B2518">
        <v>2.1709999999999998</v>
      </c>
      <c r="E2518" s="97">
        <v>43672.923298611109</v>
      </c>
      <c r="F2518">
        <v>2.1980620000000002</v>
      </c>
    </row>
    <row r="2519" spans="1:6" x14ac:dyDescent="0.2">
      <c r="A2519" s="97">
        <v>43673.110821759263</v>
      </c>
      <c r="B2519">
        <v>2.167821</v>
      </c>
      <c r="E2519" s="97">
        <v>43672.930347222224</v>
      </c>
      <c r="F2519">
        <v>2.1852290000000001</v>
      </c>
    </row>
    <row r="2520" spans="1:6" x14ac:dyDescent="0.2">
      <c r="A2520" s="97">
        <v>43673.117766203701</v>
      </c>
      <c r="B2520">
        <v>2.167322</v>
      </c>
      <c r="E2520" s="97">
        <v>43672.937291666669</v>
      </c>
      <c r="F2520">
        <v>2.205654</v>
      </c>
    </row>
    <row r="2521" spans="1:6" x14ac:dyDescent="0.2">
      <c r="A2521" s="97">
        <v>43673.124710648146</v>
      </c>
      <c r="B2521">
        <v>2.1596069999999998</v>
      </c>
      <c r="E2521" s="97">
        <v>43672.944236111114</v>
      </c>
      <c r="F2521">
        <v>2.205419</v>
      </c>
    </row>
    <row r="2522" spans="1:6" x14ac:dyDescent="0.2">
      <c r="A2522" s="97">
        <v>43673.131655092591</v>
      </c>
      <c r="B2522">
        <v>2.1634609999999999</v>
      </c>
      <c r="E2522" s="97">
        <v>43672.951180555552</v>
      </c>
      <c r="F2522">
        <v>2.2064859999999999</v>
      </c>
    </row>
    <row r="2523" spans="1:6" x14ac:dyDescent="0.2">
      <c r="A2523" s="97">
        <v>43673.138703703706</v>
      </c>
      <c r="B2523">
        <v>2.1562130000000002</v>
      </c>
      <c r="E2523" s="97">
        <v>43672.958124999997</v>
      </c>
      <c r="F2523">
        <v>2.1996899999999999</v>
      </c>
    </row>
    <row r="2524" spans="1:6" x14ac:dyDescent="0.2">
      <c r="A2524" s="97">
        <v>43673.145648148151</v>
      </c>
      <c r="B2524">
        <v>2.14846</v>
      </c>
      <c r="E2524" s="97">
        <v>43672.965069444443</v>
      </c>
      <c r="F2524">
        <v>2.2651180000000002</v>
      </c>
    </row>
    <row r="2525" spans="1:6" x14ac:dyDescent="0.2">
      <c r="A2525" s="97">
        <v>43673.152592592596</v>
      </c>
      <c r="B2525">
        <v>2.1403029999999998</v>
      </c>
      <c r="E2525" s="97">
        <v>43672.972013888888</v>
      </c>
      <c r="F2525">
        <v>2.1974119999999999</v>
      </c>
    </row>
    <row r="2526" spans="1:6" x14ac:dyDescent="0.2">
      <c r="A2526" s="97">
        <v>43673.159537037034</v>
      </c>
      <c r="B2526">
        <v>2.1523300000000001</v>
      </c>
      <c r="E2526" s="97">
        <v>43672.978842592594</v>
      </c>
      <c r="F2526">
        <v>2.2014209999999999</v>
      </c>
    </row>
    <row r="2527" spans="1:6" x14ac:dyDescent="0.2">
      <c r="A2527" s="97">
        <v>43673.166481481479</v>
      </c>
      <c r="B2527">
        <v>2.142563</v>
      </c>
      <c r="E2527" s="97">
        <v>43672.98578703704</v>
      </c>
      <c r="F2527">
        <v>2.209403</v>
      </c>
    </row>
    <row r="2528" spans="1:6" x14ac:dyDescent="0.2">
      <c r="A2528" s="97">
        <v>43673.173310185186</v>
      </c>
      <c r="B2528">
        <v>2.141667</v>
      </c>
      <c r="E2528" s="97">
        <v>43672.992731481485</v>
      </c>
      <c r="F2528">
        <v>2.2030940000000001</v>
      </c>
    </row>
    <row r="2529" spans="1:6" x14ac:dyDescent="0.2">
      <c r="A2529" s="97">
        <v>43673.180254629631</v>
      </c>
      <c r="B2529">
        <v>2.1315919999999999</v>
      </c>
      <c r="E2529" s="97">
        <v>43672.999675925923</v>
      </c>
      <c r="F2529">
        <v>2.2115999999999998</v>
      </c>
    </row>
    <row r="2530" spans="1:6" x14ac:dyDescent="0.2">
      <c r="A2530" s="97">
        <v>43673.187199074076</v>
      </c>
      <c r="B2530">
        <v>2.1312869999999999</v>
      </c>
      <c r="E2530" s="97">
        <v>43673.006620370368</v>
      </c>
      <c r="F2530">
        <v>2.1997279999999999</v>
      </c>
    </row>
    <row r="2531" spans="1:6" x14ac:dyDescent="0.2">
      <c r="A2531" s="97">
        <v>43673.194143518522</v>
      </c>
      <c r="B2531">
        <v>2.103926</v>
      </c>
      <c r="E2531" s="97">
        <v>43673.013668981483</v>
      </c>
      <c r="F2531">
        <v>2.1970830000000001</v>
      </c>
    </row>
    <row r="2532" spans="1:6" x14ac:dyDescent="0.2">
      <c r="A2532" s="97">
        <v>43673.20108796296</v>
      </c>
      <c r="B2532">
        <v>2.1263589999999999</v>
      </c>
      <c r="E2532" s="97">
        <v>43673.020613425928</v>
      </c>
      <c r="F2532">
        <v>2.1878229999999999</v>
      </c>
    </row>
    <row r="2533" spans="1:6" x14ac:dyDescent="0.2">
      <c r="A2533" s="97">
        <v>43673.208136574074</v>
      </c>
      <c r="B2533">
        <v>2.1179540000000001</v>
      </c>
      <c r="E2533" s="97">
        <v>43673.027557870373</v>
      </c>
      <c r="F2533">
        <v>2.193336</v>
      </c>
    </row>
    <row r="2534" spans="1:6" x14ac:dyDescent="0.2">
      <c r="A2534" s="97">
        <v>43673.215081018519</v>
      </c>
      <c r="B2534">
        <v>2.1095290000000002</v>
      </c>
      <c r="E2534" s="97">
        <v>43673.034502314818</v>
      </c>
      <c r="F2534">
        <v>2.188428</v>
      </c>
    </row>
    <row r="2535" spans="1:6" x14ac:dyDescent="0.2">
      <c r="A2535" s="97">
        <v>43673.222025462965</v>
      </c>
      <c r="B2535">
        <v>2.113353</v>
      </c>
      <c r="E2535" s="97">
        <v>43673.041446759256</v>
      </c>
      <c r="F2535">
        <v>2.2601469999999999</v>
      </c>
    </row>
    <row r="2536" spans="1:6" x14ac:dyDescent="0.2">
      <c r="A2536" s="97">
        <v>43673.22896990741</v>
      </c>
      <c r="B2536">
        <v>2.110293</v>
      </c>
      <c r="E2536" s="97">
        <v>43673.048391203702</v>
      </c>
      <c r="F2536">
        <v>2.1865320000000001</v>
      </c>
    </row>
    <row r="2537" spans="1:6" x14ac:dyDescent="0.2">
      <c r="A2537" s="97">
        <v>43673.235914351855</v>
      </c>
      <c r="B2537">
        <v>2.1058150000000002</v>
      </c>
      <c r="E2537" s="97">
        <v>43673.055335648147</v>
      </c>
      <c r="F2537">
        <v>2.2012070000000001</v>
      </c>
    </row>
    <row r="2538" spans="1:6" x14ac:dyDescent="0.2">
      <c r="A2538" s="97">
        <v>43673.242858796293</v>
      </c>
      <c r="B2538">
        <v>2.090392</v>
      </c>
      <c r="E2538" s="97">
        <v>43673.062280092592</v>
      </c>
      <c r="F2538">
        <v>2.2006359999999998</v>
      </c>
    </row>
    <row r="2539" spans="1:6" x14ac:dyDescent="0.2">
      <c r="A2539" s="97">
        <v>43673.249803240738</v>
      </c>
      <c r="B2539">
        <v>2.0965500000000001</v>
      </c>
      <c r="E2539" s="97">
        <v>43673.06927083333</v>
      </c>
      <c r="F2539">
        <v>2.1855570000000002</v>
      </c>
    </row>
    <row r="2540" spans="1:6" x14ac:dyDescent="0.2">
      <c r="A2540" s="97">
        <v>43673.256747685184</v>
      </c>
      <c r="B2540">
        <v>2.0931359999999999</v>
      </c>
      <c r="E2540" s="97">
        <v>43673.076099537036</v>
      </c>
      <c r="F2540">
        <v>2.1763479999999999</v>
      </c>
    </row>
    <row r="2541" spans="1:6" x14ac:dyDescent="0.2">
      <c r="A2541" s="97">
        <v>43673.26357638889</v>
      </c>
      <c r="B2541">
        <v>2.0910600000000001</v>
      </c>
      <c r="E2541" s="97">
        <v>43673.083043981482</v>
      </c>
      <c r="F2541">
        <v>2.1886359999999998</v>
      </c>
    </row>
    <row r="2542" spans="1:6" x14ac:dyDescent="0.2">
      <c r="A2542" s="97">
        <v>43673.270520833335</v>
      </c>
      <c r="B2542">
        <v>2.0813519999999999</v>
      </c>
      <c r="E2542" s="97">
        <v>43673.089988425927</v>
      </c>
      <c r="F2542">
        <v>2.182023</v>
      </c>
    </row>
    <row r="2543" spans="1:6" x14ac:dyDescent="0.2">
      <c r="A2543" s="97">
        <v>43673.277569444443</v>
      </c>
      <c r="B2543">
        <v>2.0759439999999998</v>
      </c>
      <c r="E2543" s="97">
        <v>43673.096932870372</v>
      </c>
      <c r="F2543">
        <v>2.1669520000000002</v>
      </c>
    </row>
    <row r="2544" spans="1:6" x14ac:dyDescent="0.2">
      <c r="A2544" s="97">
        <v>43673.284513888888</v>
      </c>
      <c r="B2544">
        <v>2.0654080000000001</v>
      </c>
      <c r="E2544" s="97">
        <v>43673.103877314818</v>
      </c>
      <c r="F2544">
        <v>2.1709999999999998</v>
      </c>
    </row>
    <row r="2545" spans="1:6" x14ac:dyDescent="0.2">
      <c r="A2545" s="97">
        <v>43673.291458333333</v>
      </c>
      <c r="B2545">
        <v>2.068921</v>
      </c>
      <c r="E2545" s="97">
        <v>43673.110821759263</v>
      </c>
      <c r="F2545">
        <v>2.167821</v>
      </c>
    </row>
    <row r="2546" spans="1:6" x14ac:dyDescent="0.2">
      <c r="A2546" s="97">
        <v>43673.298402777778</v>
      </c>
      <c r="B2546">
        <v>2.0596540000000001</v>
      </c>
      <c r="E2546" s="97">
        <v>43673.117766203701</v>
      </c>
      <c r="F2546">
        <v>2.167322</v>
      </c>
    </row>
    <row r="2547" spans="1:6" x14ac:dyDescent="0.2">
      <c r="A2547" s="97">
        <v>43673.305347222224</v>
      </c>
      <c r="B2547">
        <v>2.0702419999999999</v>
      </c>
      <c r="E2547" s="97">
        <v>43673.124710648146</v>
      </c>
      <c r="F2547">
        <v>2.1596069999999998</v>
      </c>
    </row>
    <row r="2548" spans="1:6" x14ac:dyDescent="0.2">
      <c r="A2548" s="97">
        <v>43673.312291666669</v>
      </c>
      <c r="B2548">
        <v>2.0666150000000001</v>
      </c>
      <c r="E2548" s="97">
        <v>43673.131655092591</v>
      </c>
      <c r="F2548">
        <v>2.1634609999999999</v>
      </c>
    </row>
    <row r="2549" spans="1:6" x14ac:dyDescent="0.2">
      <c r="A2549" s="97">
        <v>43673.319236111114</v>
      </c>
      <c r="B2549">
        <v>2.062093</v>
      </c>
      <c r="E2549" s="97">
        <v>43673.138703703706</v>
      </c>
      <c r="F2549">
        <v>2.1562130000000002</v>
      </c>
    </row>
    <row r="2550" spans="1:6" x14ac:dyDescent="0.2">
      <c r="A2550" s="97">
        <v>43673.326180555552</v>
      </c>
      <c r="B2550">
        <v>2.0454509999999999</v>
      </c>
      <c r="E2550" s="97">
        <v>43673.145648148151</v>
      </c>
      <c r="F2550">
        <v>2.14846</v>
      </c>
    </row>
    <row r="2551" spans="1:6" x14ac:dyDescent="0.2">
      <c r="A2551" s="97">
        <v>43673.333124999997</v>
      </c>
      <c r="B2551">
        <v>2.0500340000000001</v>
      </c>
      <c r="E2551" s="97">
        <v>43673.152592592596</v>
      </c>
      <c r="F2551">
        <v>2.1403029999999998</v>
      </c>
    </row>
    <row r="2552" spans="1:6" x14ac:dyDescent="0.2">
      <c r="A2552" s="97">
        <v>43673.340069444443</v>
      </c>
      <c r="B2552">
        <v>1.972064</v>
      </c>
      <c r="E2552" s="97">
        <v>43673.159537037034</v>
      </c>
      <c r="F2552">
        <v>2.1523300000000001</v>
      </c>
    </row>
    <row r="2553" spans="1:6" x14ac:dyDescent="0.2">
      <c r="A2553" s="97">
        <v>43673.347013888888</v>
      </c>
      <c r="B2553">
        <v>2.0334819999999998</v>
      </c>
      <c r="E2553" s="97">
        <v>43673.166481481479</v>
      </c>
      <c r="F2553">
        <v>2.142563</v>
      </c>
    </row>
    <row r="2554" spans="1:6" x14ac:dyDescent="0.2">
      <c r="A2554" s="97">
        <v>43673.353958333333</v>
      </c>
      <c r="B2554">
        <v>2.0312229999999998</v>
      </c>
      <c r="E2554" s="97">
        <v>43673.173310185186</v>
      </c>
      <c r="F2554">
        <v>2.141667</v>
      </c>
    </row>
    <row r="2555" spans="1:6" x14ac:dyDescent="0.2">
      <c r="A2555" s="97">
        <v>43673.360902777778</v>
      </c>
      <c r="B2555">
        <v>2.0261070000000001</v>
      </c>
      <c r="E2555" s="97">
        <v>43673.180254629631</v>
      </c>
      <c r="F2555">
        <v>2.1315919999999999</v>
      </c>
    </row>
    <row r="2556" spans="1:6" x14ac:dyDescent="0.2">
      <c r="A2556" s="97">
        <v>43673.367731481485</v>
      </c>
      <c r="B2556">
        <v>2.0234909999999999</v>
      </c>
      <c r="E2556" s="97">
        <v>43673.187199074076</v>
      </c>
      <c r="F2556">
        <v>2.1312869999999999</v>
      </c>
    </row>
    <row r="2557" spans="1:6" x14ac:dyDescent="0.2">
      <c r="A2557" s="97">
        <v>43673.374675925923</v>
      </c>
      <c r="B2557">
        <v>1.9975430000000001</v>
      </c>
      <c r="E2557" s="97">
        <v>43673.194143518522</v>
      </c>
      <c r="F2557">
        <v>2.103926</v>
      </c>
    </row>
    <row r="2558" spans="1:6" x14ac:dyDescent="0.2">
      <c r="A2558" s="97">
        <v>43673.381620370368</v>
      </c>
      <c r="B2558">
        <v>2.0269370000000002</v>
      </c>
      <c r="E2558" s="97">
        <v>43673.20108796296</v>
      </c>
      <c r="F2558">
        <v>2.1263589999999999</v>
      </c>
    </row>
    <row r="2559" spans="1:6" x14ac:dyDescent="0.2">
      <c r="A2559" s="97">
        <v>43673.388564814813</v>
      </c>
      <c r="B2559">
        <v>2.0159229999999999</v>
      </c>
      <c r="E2559" s="97">
        <v>43673.208136574074</v>
      </c>
      <c r="F2559">
        <v>2.1179540000000001</v>
      </c>
    </row>
    <row r="2560" spans="1:6" x14ac:dyDescent="0.2">
      <c r="A2560" s="97">
        <v>43673.395509259259</v>
      </c>
      <c r="B2560">
        <v>2.0118070000000001</v>
      </c>
      <c r="E2560" s="97">
        <v>43673.215081018519</v>
      </c>
      <c r="F2560">
        <v>2.1095290000000002</v>
      </c>
    </row>
    <row r="2561" spans="1:6" x14ac:dyDescent="0.2">
      <c r="A2561" s="97">
        <v>43673.402453703704</v>
      </c>
      <c r="B2561">
        <v>2.015444</v>
      </c>
      <c r="E2561" s="97">
        <v>43673.222025462965</v>
      </c>
      <c r="F2561">
        <v>2.113353</v>
      </c>
    </row>
    <row r="2562" spans="1:6" x14ac:dyDescent="0.2">
      <c r="A2562" s="97">
        <v>43673.409398148149</v>
      </c>
      <c r="B2562">
        <v>1.9991509999999999</v>
      </c>
      <c r="E2562" s="97">
        <v>43673.22896990741</v>
      </c>
      <c r="F2562">
        <v>2.110293</v>
      </c>
    </row>
    <row r="2563" spans="1:6" x14ac:dyDescent="0.2">
      <c r="A2563" s="97">
        <v>43673.416446759256</v>
      </c>
      <c r="B2563">
        <v>2.0084209999999998</v>
      </c>
      <c r="E2563" s="97">
        <v>43673.235914351855</v>
      </c>
      <c r="F2563">
        <v>2.1058150000000002</v>
      </c>
    </row>
    <row r="2564" spans="1:6" x14ac:dyDescent="0.2">
      <c r="A2564" s="97">
        <v>43673.423391203702</v>
      </c>
      <c r="B2564">
        <v>2.0025019999999998</v>
      </c>
      <c r="E2564" s="97">
        <v>43673.242858796293</v>
      </c>
      <c r="F2564">
        <v>2.090392</v>
      </c>
    </row>
    <row r="2565" spans="1:6" x14ac:dyDescent="0.2">
      <c r="A2565" s="97">
        <v>43673.430335648147</v>
      </c>
      <c r="B2565">
        <v>2.0024790000000001</v>
      </c>
      <c r="E2565" s="97">
        <v>43673.249803240738</v>
      </c>
      <c r="F2565">
        <v>2.0965500000000001</v>
      </c>
    </row>
    <row r="2566" spans="1:6" x14ac:dyDescent="0.2">
      <c r="A2566" s="97">
        <v>43673.437280092592</v>
      </c>
      <c r="B2566">
        <v>2.006078</v>
      </c>
      <c r="E2566" s="97">
        <v>43673.256747685184</v>
      </c>
      <c r="F2566">
        <v>2.0931359999999999</v>
      </c>
    </row>
    <row r="2567" spans="1:6" x14ac:dyDescent="0.2">
      <c r="A2567" s="97">
        <v>43673.444224537037</v>
      </c>
      <c r="B2567">
        <v>1.998996</v>
      </c>
      <c r="E2567" s="97">
        <v>43673.26357638889</v>
      </c>
      <c r="F2567">
        <v>2.0910600000000001</v>
      </c>
    </row>
    <row r="2568" spans="1:6" x14ac:dyDescent="0.2">
      <c r="A2568" s="97">
        <v>43673.451168981483</v>
      </c>
      <c r="B2568">
        <v>2.011012</v>
      </c>
      <c r="E2568" s="97">
        <v>43673.270520833335</v>
      </c>
      <c r="F2568">
        <v>2.0813519999999999</v>
      </c>
    </row>
    <row r="2569" spans="1:6" x14ac:dyDescent="0.2">
      <c r="A2569" s="97">
        <v>43673.457997685182</v>
      </c>
      <c r="B2569">
        <v>1.9952190000000001</v>
      </c>
      <c r="E2569" s="97">
        <v>43673.277569444443</v>
      </c>
      <c r="F2569">
        <v>2.0759439999999998</v>
      </c>
    </row>
    <row r="2570" spans="1:6" x14ac:dyDescent="0.2">
      <c r="A2570" s="97">
        <v>43673.464942129627</v>
      </c>
      <c r="B2570">
        <v>2.0142310000000001</v>
      </c>
      <c r="E2570" s="97">
        <v>43673.284513888888</v>
      </c>
      <c r="F2570">
        <v>2.0654080000000001</v>
      </c>
    </row>
    <row r="2571" spans="1:6" x14ac:dyDescent="0.2">
      <c r="A2571" s="97">
        <v>43673.471886574072</v>
      </c>
      <c r="B2571">
        <v>1.9862310000000001</v>
      </c>
      <c r="E2571" s="97">
        <v>43673.291458333333</v>
      </c>
      <c r="F2571">
        <v>2.068921</v>
      </c>
    </row>
    <row r="2572" spans="1:6" x14ac:dyDescent="0.2">
      <c r="A2572" s="97">
        <v>43673.478831018518</v>
      </c>
      <c r="B2572">
        <v>1.9956339999999999</v>
      </c>
      <c r="E2572" s="97">
        <v>43673.298402777778</v>
      </c>
      <c r="F2572">
        <v>2.0596540000000001</v>
      </c>
    </row>
    <row r="2573" spans="1:6" x14ac:dyDescent="0.2">
      <c r="A2573" s="97">
        <v>43673.485879629632</v>
      </c>
      <c r="B2573">
        <v>1.990186</v>
      </c>
      <c r="E2573" s="97">
        <v>43673.305347222224</v>
      </c>
      <c r="F2573">
        <v>2.0702419999999999</v>
      </c>
    </row>
    <row r="2574" spans="1:6" x14ac:dyDescent="0.2">
      <c r="A2574" s="97">
        <v>43673.492824074077</v>
      </c>
      <c r="B2574">
        <v>2.0032100000000002</v>
      </c>
      <c r="E2574" s="97">
        <v>43673.312291666669</v>
      </c>
      <c r="F2574">
        <v>2.0666150000000001</v>
      </c>
    </row>
    <row r="2575" spans="1:6" x14ac:dyDescent="0.2">
      <c r="A2575" s="97">
        <v>43673.499768518515</v>
      </c>
      <c r="B2575">
        <v>2.0206870000000001</v>
      </c>
      <c r="E2575" s="97">
        <v>43673.319236111114</v>
      </c>
      <c r="F2575">
        <v>2.062093</v>
      </c>
    </row>
    <row r="2576" spans="1:6" x14ac:dyDescent="0.2">
      <c r="A2576" s="97">
        <v>43673.506712962961</v>
      </c>
      <c r="B2576">
        <v>1.996537</v>
      </c>
      <c r="E2576" s="97">
        <v>43673.326180555552</v>
      </c>
      <c r="F2576">
        <v>2.0454509999999999</v>
      </c>
    </row>
    <row r="2577" spans="1:6" x14ac:dyDescent="0.2">
      <c r="A2577" s="97">
        <v>43673.513657407406</v>
      </c>
      <c r="B2577">
        <v>1.9873559999999999</v>
      </c>
      <c r="E2577" s="97">
        <v>43673.333124999997</v>
      </c>
      <c r="F2577">
        <v>2.0500340000000001</v>
      </c>
    </row>
    <row r="2578" spans="1:6" x14ac:dyDescent="0.2">
      <c r="A2578" s="97">
        <v>43673.520601851851</v>
      </c>
      <c r="B2578">
        <v>1.985347</v>
      </c>
      <c r="E2578" s="97">
        <v>43673.340069444443</v>
      </c>
      <c r="F2578">
        <v>1.972064</v>
      </c>
    </row>
    <row r="2579" spans="1:6" x14ac:dyDescent="0.2">
      <c r="A2579" s="97">
        <v>43673.527546296296</v>
      </c>
      <c r="B2579">
        <v>1.998464</v>
      </c>
      <c r="E2579" s="97">
        <v>43673.347013888888</v>
      </c>
      <c r="F2579">
        <v>2.0334819999999998</v>
      </c>
    </row>
    <row r="2580" spans="1:6" x14ac:dyDescent="0.2">
      <c r="A2580" s="97">
        <v>43673.534490740742</v>
      </c>
      <c r="B2580">
        <v>1.9940439999999999</v>
      </c>
      <c r="E2580" s="97">
        <v>43673.353958333333</v>
      </c>
      <c r="F2580">
        <v>2.0312229999999998</v>
      </c>
    </row>
    <row r="2581" spans="1:6" x14ac:dyDescent="0.2">
      <c r="A2581" s="97">
        <v>43673.541435185187</v>
      </c>
      <c r="B2581">
        <v>2.0021840000000002</v>
      </c>
      <c r="E2581" s="97">
        <v>43673.360902777778</v>
      </c>
      <c r="F2581">
        <v>2.0261070000000001</v>
      </c>
    </row>
    <row r="2582" spans="1:6" x14ac:dyDescent="0.2">
      <c r="A2582" s="97">
        <v>43673.548379629632</v>
      </c>
      <c r="B2582">
        <v>2.0634389999999998</v>
      </c>
      <c r="E2582" s="97">
        <v>43673.367731481485</v>
      </c>
      <c r="F2582">
        <v>2.0234909999999999</v>
      </c>
    </row>
    <row r="2583" spans="1:6" x14ac:dyDescent="0.2">
      <c r="A2583" s="97">
        <v>43673.555312500001</v>
      </c>
      <c r="B2583">
        <v>1.9992080000000001</v>
      </c>
      <c r="E2583" s="97">
        <v>43673.374675925923</v>
      </c>
      <c r="F2583">
        <v>1.9975430000000001</v>
      </c>
    </row>
    <row r="2584" spans="1:6" x14ac:dyDescent="0.2">
      <c r="A2584" s="97">
        <v>43673.562256944446</v>
      </c>
      <c r="B2584">
        <v>2.0112350000000001</v>
      </c>
      <c r="E2584" s="97">
        <v>43673.381620370368</v>
      </c>
      <c r="F2584">
        <v>2.0269370000000002</v>
      </c>
    </row>
    <row r="2585" spans="1:6" x14ac:dyDescent="0.2">
      <c r="A2585" s="97">
        <v>43673.569201388891</v>
      </c>
      <c r="B2585">
        <v>1.9856849999999999</v>
      </c>
      <c r="E2585" s="97">
        <v>43673.388564814813</v>
      </c>
      <c r="F2585">
        <v>2.0159229999999999</v>
      </c>
    </row>
    <row r="2586" spans="1:6" x14ac:dyDescent="0.2">
      <c r="A2586" s="97">
        <v>43673.576145833336</v>
      </c>
      <c r="B2586">
        <v>1.9957910000000001</v>
      </c>
      <c r="E2586" s="97">
        <v>43673.395509259259</v>
      </c>
      <c r="F2586">
        <v>2.0118070000000001</v>
      </c>
    </row>
    <row r="2587" spans="1:6" x14ac:dyDescent="0.2">
      <c r="A2587" s="97">
        <v>43673.583090277774</v>
      </c>
      <c r="B2587">
        <v>2.006132</v>
      </c>
      <c r="E2587" s="97">
        <v>43673.402453703704</v>
      </c>
      <c r="F2587">
        <v>2.015444</v>
      </c>
    </row>
    <row r="2588" spans="1:6" x14ac:dyDescent="0.2">
      <c r="A2588" s="97">
        <v>43673.59003472222</v>
      </c>
      <c r="B2588">
        <v>2.0045929999999998</v>
      </c>
      <c r="E2588" s="97">
        <v>43673.409398148149</v>
      </c>
      <c r="F2588">
        <v>1.9991509999999999</v>
      </c>
    </row>
    <row r="2589" spans="1:6" x14ac:dyDescent="0.2">
      <c r="A2589" s="97">
        <v>43673.596979166665</v>
      </c>
      <c r="B2589">
        <v>2.001055</v>
      </c>
      <c r="E2589" s="97">
        <v>43673.416446759256</v>
      </c>
      <c r="F2589">
        <v>2.0084209999999998</v>
      </c>
    </row>
    <row r="2590" spans="1:6" x14ac:dyDescent="0.2">
      <c r="A2590" s="97">
        <v>43673.60392361111</v>
      </c>
      <c r="B2590">
        <v>1.991533</v>
      </c>
      <c r="E2590" s="97">
        <v>43673.423391203702</v>
      </c>
      <c r="F2590">
        <v>2.0025019999999998</v>
      </c>
    </row>
    <row r="2591" spans="1:6" x14ac:dyDescent="0.2">
      <c r="A2591" s="97">
        <v>43673.610868055555</v>
      </c>
      <c r="B2591">
        <v>1.9789730000000001</v>
      </c>
      <c r="E2591" s="97">
        <v>43673.430335648147</v>
      </c>
      <c r="F2591">
        <v>2.0024790000000001</v>
      </c>
    </row>
    <row r="2592" spans="1:6" x14ac:dyDescent="0.2">
      <c r="A2592" s="97">
        <v>43673.617812500001</v>
      </c>
      <c r="B2592">
        <v>2.0061979999999999</v>
      </c>
      <c r="E2592" s="97">
        <v>43673.437280092592</v>
      </c>
      <c r="F2592">
        <v>2.006078</v>
      </c>
    </row>
    <row r="2593" spans="1:6" x14ac:dyDescent="0.2">
      <c r="A2593" s="97">
        <v>43673.624756944446</v>
      </c>
      <c r="B2593">
        <v>2.008219</v>
      </c>
      <c r="E2593" s="97">
        <v>43673.444224537037</v>
      </c>
      <c r="F2593">
        <v>1.998996</v>
      </c>
    </row>
    <row r="2594" spans="1:6" x14ac:dyDescent="0.2">
      <c r="A2594" s="97">
        <v>43673.631701388891</v>
      </c>
      <c r="B2594">
        <v>2.0085760000000001</v>
      </c>
      <c r="E2594" s="97">
        <v>43673.451168981483</v>
      </c>
      <c r="F2594">
        <v>2.011012</v>
      </c>
    </row>
    <row r="2595" spans="1:6" x14ac:dyDescent="0.2">
      <c r="A2595" s="97">
        <v>43673.638645833336</v>
      </c>
      <c r="B2595">
        <v>2.000651</v>
      </c>
      <c r="E2595" s="97">
        <v>43673.457997685182</v>
      </c>
      <c r="F2595">
        <v>1.9952190000000001</v>
      </c>
    </row>
    <row r="2596" spans="1:6" x14ac:dyDescent="0.2">
      <c r="A2596" s="97">
        <v>43673.645590277774</v>
      </c>
      <c r="B2596">
        <v>2.013668</v>
      </c>
      <c r="E2596" s="97">
        <v>43673.464942129627</v>
      </c>
      <c r="F2596">
        <v>2.0142310000000001</v>
      </c>
    </row>
    <row r="2597" spans="1:6" x14ac:dyDescent="0.2">
      <c r="A2597" s="97">
        <v>43673.652418981481</v>
      </c>
      <c r="B2597">
        <v>2.0116710000000002</v>
      </c>
      <c r="E2597" s="97">
        <v>43673.471886574072</v>
      </c>
      <c r="F2597">
        <v>1.9862310000000001</v>
      </c>
    </row>
    <row r="2598" spans="1:6" x14ac:dyDescent="0.2">
      <c r="A2598" s="97">
        <v>43673.659363425926</v>
      </c>
      <c r="B2598">
        <v>2.002402</v>
      </c>
      <c r="E2598" s="97">
        <v>43673.478831018518</v>
      </c>
      <c r="F2598">
        <v>1.9956339999999999</v>
      </c>
    </row>
    <row r="2599" spans="1:6" x14ac:dyDescent="0.2">
      <c r="A2599" s="97">
        <v>43673.666307870371</v>
      </c>
      <c r="B2599">
        <v>2.024492</v>
      </c>
      <c r="E2599" s="97">
        <v>43673.485879629632</v>
      </c>
      <c r="F2599">
        <v>1.990186</v>
      </c>
    </row>
    <row r="2600" spans="1:6" x14ac:dyDescent="0.2">
      <c r="A2600" s="97">
        <v>43673.673252314817</v>
      </c>
      <c r="B2600">
        <v>2.0167769999999998</v>
      </c>
      <c r="E2600" s="97">
        <v>43673.492824074077</v>
      </c>
      <c r="F2600">
        <v>2.0032100000000002</v>
      </c>
    </row>
    <row r="2601" spans="1:6" x14ac:dyDescent="0.2">
      <c r="A2601" s="97">
        <v>43673.680196759262</v>
      </c>
      <c r="B2601">
        <v>2.0306760000000001</v>
      </c>
      <c r="E2601" s="97">
        <v>43673.499768518515</v>
      </c>
      <c r="F2601">
        <v>2.0206870000000001</v>
      </c>
    </row>
    <row r="2602" spans="1:6" x14ac:dyDescent="0.2">
      <c r="A2602" s="97">
        <v>43673.687141203707</v>
      </c>
      <c r="B2602">
        <v>2.0419239999999999</v>
      </c>
      <c r="E2602" s="97">
        <v>43673.506712962961</v>
      </c>
      <c r="F2602">
        <v>1.996537</v>
      </c>
    </row>
    <row r="2603" spans="1:6" x14ac:dyDescent="0.2">
      <c r="A2603" s="97">
        <v>43673.694189814814</v>
      </c>
      <c r="B2603">
        <v>2.0135619999999999</v>
      </c>
      <c r="E2603" s="97">
        <v>43673.513657407406</v>
      </c>
      <c r="F2603">
        <v>1.9873559999999999</v>
      </c>
    </row>
    <row r="2604" spans="1:6" x14ac:dyDescent="0.2">
      <c r="A2604" s="97">
        <v>43673.70113425926</v>
      </c>
      <c r="B2604">
        <v>2.0139879999999999</v>
      </c>
      <c r="E2604" s="97">
        <v>43673.520601851851</v>
      </c>
      <c r="F2604">
        <v>1.985347</v>
      </c>
    </row>
    <row r="2605" spans="1:6" x14ac:dyDescent="0.2">
      <c r="A2605" s="97">
        <v>43673.708078703705</v>
      </c>
      <c r="B2605">
        <v>2.0330140000000001</v>
      </c>
      <c r="E2605" s="97">
        <v>43673.527546296296</v>
      </c>
      <c r="F2605">
        <v>1.998464</v>
      </c>
    </row>
    <row r="2606" spans="1:6" x14ac:dyDescent="0.2">
      <c r="A2606" s="97">
        <v>43673.723761574074</v>
      </c>
      <c r="B2606">
        <v>2.1013030000000001</v>
      </c>
      <c r="E2606" s="97">
        <v>43673.534490740742</v>
      </c>
      <c r="F2606">
        <v>1.9940439999999999</v>
      </c>
    </row>
    <row r="2607" spans="1:6" x14ac:dyDescent="0.2">
      <c r="A2607" s="97">
        <v>43673.730706018519</v>
      </c>
      <c r="B2607">
        <v>2.1242930000000002</v>
      </c>
      <c r="E2607" s="97">
        <v>43673.541435185187</v>
      </c>
      <c r="F2607">
        <v>2.0021840000000002</v>
      </c>
    </row>
    <row r="2608" spans="1:6" x14ac:dyDescent="0.2">
      <c r="A2608" s="97">
        <v>43673.737534722219</v>
      </c>
      <c r="B2608">
        <v>2.1214710000000001</v>
      </c>
      <c r="E2608" s="97">
        <v>43673.548379629632</v>
      </c>
      <c r="F2608">
        <v>2.0634389999999998</v>
      </c>
    </row>
    <row r="2609" spans="1:6" x14ac:dyDescent="0.2">
      <c r="A2609" s="97">
        <v>43673.744479166664</v>
      </c>
      <c r="B2609">
        <v>2.146353</v>
      </c>
      <c r="E2609" s="97">
        <v>43673.555312500001</v>
      </c>
      <c r="F2609">
        <v>1.9992080000000001</v>
      </c>
    </row>
    <row r="2610" spans="1:6" x14ac:dyDescent="0.2">
      <c r="A2610" s="97">
        <v>43673.751423611109</v>
      </c>
      <c r="B2610">
        <v>2.13368</v>
      </c>
      <c r="E2610" s="97">
        <v>43673.562256944446</v>
      </c>
      <c r="F2610">
        <v>2.0112350000000001</v>
      </c>
    </row>
    <row r="2611" spans="1:6" x14ac:dyDescent="0.2">
      <c r="A2611" s="97">
        <v>43673.758368055554</v>
      </c>
      <c r="B2611">
        <v>2.1415410000000001</v>
      </c>
      <c r="E2611" s="97">
        <v>43673.569201388891</v>
      </c>
      <c r="F2611">
        <v>1.9856849999999999</v>
      </c>
    </row>
    <row r="2612" spans="1:6" x14ac:dyDescent="0.2">
      <c r="A2612" s="97">
        <v>43673.7653125</v>
      </c>
      <c r="B2612">
        <v>2.1499359999999998</v>
      </c>
      <c r="E2612" s="97">
        <v>43673.576145833336</v>
      </c>
      <c r="F2612">
        <v>1.9957910000000001</v>
      </c>
    </row>
    <row r="2613" spans="1:6" x14ac:dyDescent="0.2">
      <c r="A2613" s="97">
        <v>43673.772256944445</v>
      </c>
      <c r="B2613">
        <v>2.1555550000000001</v>
      </c>
      <c r="E2613" s="97">
        <v>43673.583090277774</v>
      </c>
      <c r="F2613">
        <v>2.006132</v>
      </c>
    </row>
    <row r="2614" spans="1:6" x14ac:dyDescent="0.2">
      <c r="A2614" s="97">
        <v>43673.77920138889</v>
      </c>
      <c r="B2614">
        <v>2.1803309999999998</v>
      </c>
      <c r="E2614" s="97">
        <v>43673.59003472222</v>
      </c>
      <c r="F2614">
        <v>2.0045929999999998</v>
      </c>
    </row>
    <row r="2615" spans="1:6" x14ac:dyDescent="0.2">
      <c r="A2615" s="97">
        <v>43673.786145833335</v>
      </c>
      <c r="B2615">
        <v>2.1780300000000001</v>
      </c>
      <c r="E2615" s="97">
        <v>43673.596979166665</v>
      </c>
      <c r="F2615">
        <v>2.001055</v>
      </c>
    </row>
    <row r="2616" spans="1:6" x14ac:dyDescent="0.2">
      <c r="A2616" s="97">
        <v>43673.793194444443</v>
      </c>
      <c r="B2616">
        <v>2.1682640000000002</v>
      </c>
      <c r="E2616" s="97">
        <v>43673.60392361111</v>
      </c>
      <c r="F2616">
        <v>1.991533</v>
      </c>
    </row>
    <row r="2617" spans="1:6" x14ac:dyDescent="0.2">
      <c r="A2617" s="97">
        <v>43673.800138888888</v>
      </c>
      <c r="B2617">
        <v>2.2026460000000001</v>
      </c>
      <c r="E2617" s="97">
        <v>43673.610868055555</v>
      </c>
      <c r="F2617">
        <v>1.9789730000000001</v>
      </c>
    </row>
    <row r="2618" spans="1:6" x14ac:dyDescent="0.2">
      <c r="A2618" s="97">
        <v>43673.807083333333</v>
      </c>
      <c r="B2618">
        <v>2.1964769999999998</v>
      </c>
      <c r="E2618" s="97">
        <v>43673.617812500001</v>
      </c>
      <c r="F2618">
        <v>2.0061979999999999</v>
      </c>
    </row>
    <row r="2619" spans="1:6" x14ac:dyDescent="0.2">
      <c r="A2619" s="97">
        <v>43673.814027777778</v>
      </c>
      <c r="B2619">
        <v>2.2172640000000001</v>
      </c>
      <c r="E2619" s="97">
        <v>43673.624756944446</v>
      </c>
      <c r="F2619">
        <v>2.008219</v>
      </c>
    </row>
    <row r="2620" spans="1:6" x14ac:dyDescent="0.2">
      <c r="A2620" s="97">
        <v>43673.820972222224</v>
      </c>
      <c r="B2620">
        <v>2.2268910000000002</v>
      </c>
      <c r="E2620" s="97">
        <v>43673.631701388891</v>
      </c>
      <c r="F2620">
        <v>2.0085760000000001</v>
      </c>
    </row>
    <row r="2621" spans="1:6" x14ac:dyDescent="0.2">
      <c r="A2621" s="97">
        <v>43673.827800925923</v>
      </c>
      <c r="B2621">
        <v>2.2189559999999999</v>
      </c>
      <c r="E2621" s="97">
        <v>43673.638645833336</v>
      </c>
      <c r="F2621">
        <v>2.000651</v>
      </c>
    </row>
    <row r="2622" spans="1:6" x14ac:dyDescent="0.2">
      <c r="A2622" s="97">
        <v>43673.834745370368</v>
      </c>
      <c r="B2622">
        <v>2.2188620000000001</v>
      </c>
      <c r="E2622" s="97">
        <v>43673.645590277774</v>
      </c>
      <c r="F2622">
        <v>2.013668</v>
      </c>
    </row>
    <row r="2623" spans="1:6" x14ac:dyDescent="0.2">
      <c r="A2623" s="97">
        <v>43673.841689814813</v>
      </c>
      <c r="B2623">
        <v>2.2274500000000002</v>
      </c>
      <c r="E2623" s="97">
        <v>43673.652418981481</v>
      </c>
      <c r="F2623">
        <v>2.0116710000000002</v>
      </c>
    </row>
    <row r="2624" spans="1:6" x14ac:dyDescent="0.2">
      <c r="A2624" s="97">
        <v>43673.848634259259</v>
      </c>
      <c r="B2624">
        <v>2.2269209999999999</v>
      </c>
      <c r="E2624" s="97">
        <v>43673.659363425926</v>
      </c>
      <c r="F2624">
        <v>2.002402</v>
      </c>
    </row>
    <row r="2625" spans="1:6" x14ac:dyDescent="0.2">
      <c r="A2625" s="97">
        <v>43673.855578703704</v>
      </c>
      <c r="B2625">
        <v>2.2297020000000001</v>
      </c>
      <c r="E2625" s="97">
        <v>43673.666307870371</v>
      </c>
      <c r="F2625">
        <v>2.024492</v>
      </c>
    </row>
    <row r="2626" spans="1:6" x14ac:dyDescent="0.2">
      <c r="A2626" s="97">
        <v>43673.862627314818</v>
      </c>
      <c r="B2626">
        <v>2.2408489999999999</v>
      </c>
      <c r="E2626" s="97">
        <v>43673.673252314817</v>
      </c>
      <c r="F2626">
        <v>2.0167769999999998</v>
      </c>
    </row>
    <row r="2627" spans="1:6" x14ac:dyDescent="0.2">
      <c r="A2627" s="97">
        <v>43673.869571759256</v>
      </c>
      <c r="B2627">
        <v>2.2421570000000002</v>
      </c>
      <c r="E2627" s="97">
        <v>43673.680196759262</v>
      </c>
      <c r="F2627">
        <v>2.0306760000000001</v>
      </c>
    </row>
    <row r="2628" spans="1:6" x14ac:dyDescent="0.2">
      <c r="A2628" s="97">
        <v>43673.876516203702</v>
      </c>
      <c r="B2628">
        <v>2.243538</v>
      </c>
      <c r="E2628" s="97">
        <v>43673.687141203707</v>
      </c>
      <c r="F2628">
        <v>2.0419239999999999</v>
      </c>
    </row>
    <row r="2629" spans="1:6" x14ac:dyDescent="0.2">
      <c r="A2629" s="97">
        <v>43673.883460648147</v>
      </c>
      <c r="B2629">
        <v>2.2413850000000002</v>
      </c>
      <c r="E2629" s="97">
        <v>43673.694189814814</v>
      </c>
      <c r="F2629">
        <v>2.0135619999999999</v>
      </c>
    </row>
    <row r="2630" spans="1:6" x14ac:dyDescent="0.2">
      <c r="A2630" s="97">
        <v>43673.890405092592</v>
      </c>
      <c r="B2630">
        <v>2.241336</v>
      </c>
      <c r="E2630" s="97">
        <v>43673.70113425926</v>
      </c>
      <c r="F2630">
        <v>2.0139879999999999</v>
      </c>
    </row>
    <row r="2631" spans="1:6" x14ac:dyDescent="0.2">
      <c r="A2631" s="97">
        <v>43673.897349537037</v>
      </c>
      <c r="B2631">
        <v>2.240113</v>
      </c>
      <c r="E2631" s="97">
        <v>43673.708078703705</v>
      </c>
      <c r="F2631">
        <v>2.0330140000000001</v>
      </c>
    </row>
    <row r="2632" spans="1:6" x14ac:dyDescent="0.2">
      <c r="A2632" s="97">
        <v>43673.904293981483</v>
      </c>
      <c r="B2632">
        <v>2.2255129999999999</v>
      </c>
      <c r="E2632" s="97">
        <v>43673.723761574074</v>
      </c>
      <c r="F2632">
        <v>2.1013030000000001</v>
      </c>
    </row>
    <row r="2633" spans="1:6" x14ac:dyDescent="0.2">
      <c r="A2633" s="97">
        <v>43673.911238425928</v>
      </c>
      <c r="B2633">
        <v>2.229965</v>
      </c>
      <c r="E2633" s="97">
        <v>43673.730706018519</v>
      </c>
      <c r="F2633">
        <v>2.1242930000000002</v>
      </c>
    </row>
    <row r="2634" spans="1:6" x14ac:dyDescent="0.2">
      <c r="A2634" s="97">
        <v>43673.918067129627</v>
      </c>
      <c r="B2634">
        <v>2.2244280000000001</v>
      </c>
      <c r="E2634" s="97">
        <v>43673.737534722219</v>
      </c>
      <c r="F2634">
        <v>2.1214710000000001</v>
      </c>
    </row>
    <row r="2635" spans="1:6" x14ac:dyDescent="0.2">
      <c r="A2635" s="97">
        <v>43673.925011574072</v>
      </c>
      <c r="B2635">
        <v>2.2452809999999999</v>
      </c>
      <c r="E2635" s="97">
        <v>43673.744479166664</v>
      </c>
      <c r="F2635">
        <v>2.146353</v>
      </c>
    </row>
    <row r="2636" spans="1:6" x14ac:dyDescent="0.2">
      <c r="A2636" s="97">
        <v>43673.932060185187</v>
      </c>
      <c r="B2636">
        <v>2.24404</v>
      </c>
      <c r="E2636" s="97">
        <v>43673.751423611109</v>
      </c>
      <c r="F2636">
        <v>2.13368</v>
      </c>
    </row>
    <row r="2637" spans="1:6" x14ac:dyDescent="0.2">
      <c r="A2637" s="97">
        <v>43673.939004629632</v>
      </c>
      <c r="B2637">
        <v>2.2355049999999999</v>
      </c>
      <c r="E2637" s="97">
        <v>43673.758368055554</v>
      </c>
      <c r="F2637">
        <v>2.1415410000000001</v>
      </c>
    </row>
    <row r="2638" spans="1:6" x14ac:dyDescent="0.2">
      <c r="A2638" s="97">
        <v>43673.945949074077</v>
      </c>
      <c r="B2638">
        <v>2.2329140000000001</v>
      </c>
      <c r="E2638" s="97">
        <v>43673.7653125</v>
      </c>
      <c r="F2638">
        <v>2.1499359999999998</v>
      </c>
    </row>
    <row r="2639" spans="1:6" x14ac:dyDescent="0.2">
      <c r="A2639" s="97">
        <v>43673.952893518515</v>
      </c>
      <c r="B2639">
        <v>2.2329539999999999</v>
      </c>
      <c r="E2639" s="97">
        <v>43673.772256944445</v>
      </c>
      <c r="F2639">
        <v>2.1555550000000001</v>
      </c>
    </row>
    <row r="2640" spans="1:6" x14ac:dyDescent="0.2">
      <c r="A2640" s="97">
        <v>43673.959837962961</v>
      </c>
      <c r="B2640">
        <v>2.2163300000000001</v>
      </c>
      <c r="E2640" s="97">
        <v>43673.77920138889</v>
      </c>
      <c r="F2640">
        <v>2.1803309999999998</v>
      </c>
    </row>
    <row r="2641" spans="1:6" x14ac:dyDescent="0.2">
      <c r="A2641" s="97">
        <v>43673.966782407406</v>
      </c>
      <c r="B2641">
        <v>2.2289479999999999</v>
      </c>
      <c r="E2641" s="97">
        <v>43673.786145833335</v>
      </c>
      <c r="F2641">
        <v>2.1780300000000001</v>
      </c>
    </row>
    <row r="2642" spans="1:6" x14ac:dyDescent="0.2">
      <c r="A2642" s="97">
        <v>43673.973726851851</v>
      </c>
      <c r="B2642">
        <v>2.1210439999999999</v>
      </c>
      <c r="E2642" s="97">
        <v>43673.793194444443</v>
      </c>
      <c r="F2642">
        <v>2.1682640000000002</v>
      </c>
    </row>
    <row r="2643" spans="1:6" x14ac:dyDescent="0.2">
      <c r="A2643" s="97">
        <v>43673.980671296296</v>
      </c>
      <c r="B2643">
        <v>2.2293050000000001</v>
      </c>
      <c r="E2643" s="97">
        <v>43673.800138888888</v>
      </c>
      <c r="F2643">
        <v>2.2026460000000001</v>
      </c>
    </row>
    <row r="2644" spans="1:6" x14ac:dyDescent="0.2">
      <c r="A2644" s="97">
        <v>43673.987615740742</v>
      </c>
      <c r="B2644">
        <v>2.2426879999999998</v>
      </c>
      <c r="E2644" s="97">
        <v>43673.807083333333</v>
      </c>
      <c r="F2644">
        <v>2.1964769999999998</v>
      </c>
    </row>
    <row r="2645" spans="1:6" x14ac:dyDescent="0.2">
      <c r="A2645" s="97">
        <v>43673.994560185187</v>
      </c>
      <c r="B2645">
        <v>2.2333889999999998</v>
      </c>
      <c r="E2645" s="97">
        <v>43673.814027777778</v>
      </c>
      <c r="F2645">
        <v>2.2172640000000001</v>
      </c>
    </row>
    <row r="2646" spans="1:6" x14ac:dyDescent="0.2">
      <c r="A2646" s="97">
        <v>43674.001504629632</v>
      </c>
      <c r="B2646">
        <v>2.2370239999999999</v>
      </c>
      <c r="E2646" s="97">
        <v>43673.820972222224</v>
      </c>
      <c r="F2646">
        <v>2.2268910000000002</v>
      </c>
    </row>
    <row r="2647" spans="1:6" x14ac:dyDescent="0.2">
      <c r="A2647" s="97">
        <v>43674.008449074077</v>
      </c>
      <c r="B2647">
        <v>2.2339690000000001</v>
      </c>
      <c r="E2647" s="97">
        <v>43673.827800925923</v>
      </c>
      <c r="F2647">
        <v>2.2189559999999999</v>
      </c>
    </row>
    <row r="2648" spans="1:6" x14ac:dyDescent="0.2">
      <c r="A2648" s="97">
        <v>43674.015277777777</v>
      </c>
      <c r="B2648">
        <v>2.2289859999999999</v>
      </c>
      <c r="E2648" s="97">
        <v>43673.834745370368</v>
      </c>
      <c r="F2648">
        <v>2.2188620000000001</v>
      </c>
    </row>
    <row r="2649" spans="1:6" x14ac:dyDescent="0.2">
      <c r="A2649" s="97">
        <v>43674.022222222222</v>
      </c>
      <c r="B2649">
        <v>2.2168389999999998</v>
      </c>
      <c r="E2649" s="97">
        <v>43673.841689814813</v>
      </c>
      <c r="F2649">
        <v>2.2274500000000002</v>
      </c>
    </row>
    <row r="2650" spans="1:6" x14ac:dyDescent="0.2">
      <c r="A2650" s="97">
        <v>43674.029166666667</v>
      </c>
      <c r="B2650">
        <v>2.226899</v>
      </c>
      <c r="E2650" s="97">
        <v>43673.848634259259</v>
      </c>
      <c r="F2650">
        <v>2.2269209999999999</v>
      </c>
    </row>
    <row r="2651" spans="1:6" x14ac:dyDescent="0.2">
      <c r="A2651" s="97">
        <v>43674.036111111112</v>
      </c>
      <c r="B2651">
        <v>2.208863</v>
      </c>
      <c r="E2651" s="97">
        <v>43673.855578703704</v>
      </c>
      <c r="F2651">
        <v>2.2297020000000001</v>
      </c>
    </row>
    <row r="2652" spans="1:6" x14ac:dyDescent="0.2">
      <c r="A2652" s="97">
        <v>43674.043206018519</v>
      </c>
      <c r="B2652">
        <v>2.2135940000000001</v>
      </c>
      <c r="E2652" s="97">
        <v>43673.862627314818</v>
      </c>
      <c r="F2652">
        <v>2.2408489999999999</v>
      </c>
    </row>
    <row r="2653" spans="1:6" x14ac:dyDescent="0.2">
      <c r="A2653" s="97">
        <v>43674.050150462965</v>
      </c>
      <c r="B2653">
        <v>2.2116720000000001</v>
      </c>
      <c r="E2653" s="97">
        <v>43673.869571759256</v>
      </c>
      <c r="F2653">
        <v>2.2421570000000002</v>
      </c>
    </row>
    <row r="2654" spans="1:6" x14ac:dyDescent="0.2">
      <c r="A2654" s="97">
        <v>43674.05709490741</v>
      </c>
      <c r="B2654">
        <v>2.2066119999999998</v>
      </c>
      <c r="E2654" s="97">
        <v>43673.876516203702</v>
      </c>
      <c r="F2654">
        <v>2.243538</v>
      </c>
    </row>
    <row r="2655" spans="1:6" x14ac:dyDescent="0.2">
      <c r="A2655" s="97">
        <v>43674.064039351855</v>
      </c>
      <c r="B2655">
        <v>2.1992769999999999</v>
      </c>
      <c r="E2655" s="97">
        <v>43673.883460648147</v>
      </c>
      <c r="F2655">
        <v>2.2413850000000002</v>
      </c>
    </row>
    <row r="2656" spans="1:6" x14ac:dyDescent="0.2">
      <c r="A2656" s="97">
        <v>43674.070983796293</v>
      </c>
      <c r="B2656">
        <v>2.2079200000000001</v>
      </c>
      <c r="E2656" s="97">
        <v>43673.890405092592</v>
      </c>
      <c r="F2656">
        <v>2.241336</v>
      </c>
    </row>
    <row r="2657" spans="1:6" x14ac:dyDescent="0.2">
      <c r="A2657" s="97">
        <v>43674.077928240738</v>
      </c>
      <c r="B2657">
        <v>2.2073260000000001</v>
      </c>
      <c r="E2657" s="97">
        <v>43673.897349537037</v>
      </c>
      <c r="F2657">
        <v>2.240113</v>
      </c>
    </row>
    <row r="2658" spans="1:6" x14ac:dyDescent="0.2">
      <c r="A2658" s="97">
        <v>43674.084872685184</v>
      </c>
      <c r="B2658">
        <v>2.2077710000000002</v>
      </c>
      <c r="E2658" s="97">
        <v>43673.904293981483</v>
      </c>
      <c r="F2658">
        <v>2.2255129999999999</v>
      </c>
    </row>
    <row r="2659" spans="1:6" x14ac:dyDescent="0.2">
      <c r="A2659" s="97">
        <v>43674.091817129629</v>
      </c>
      <c r="B2659">
        <v>2.1912259999999999</v>
      </c>
      <c r="E2659" s="97">
        <v>43673.911238425928</v>
      </c>
      <c r="F2659">
        <v>2.229965</v>
      </c>
    </row>
    <row r="2660" spans="1:6" x14ac:dyDescent="0.2">
      <c r="A2660" s="97">
        <v>43674.098761574074</v>
      </c>
      <c r="B2660">
        <v>2.2008040000000002</v>
      </c>
      <c r="E2660" s="97">
        <v>43673.918067129627</v>
      </c>
      <c r="F2660">
        <v>2.2244280000000001</v>
      </c>
    </row>
    <row r="2661" spans="1:6" x14ac:dyDescent="0.2">
      <c r="A2661" s="97">
        <v>43674.105706018519</v>
      </c>
      <c r="B2661">
        <v>2.1956609999999999</v>
      </c>
      <c r="E2661" s="97">
        <v>43673.925011574072</v>
      </c>
      <c r="F2661">
        <v>2.2452809999999999</v>
      </c>
    </row>
    <row r="2662" spans="1:6" x14ac:dyDescent="0.2">
      <c r="A2662" s="97">
        <v>43674.112638888888</v>
      </c>
      <c r="B2662">
        <v>2.2005430000000001</v>
      </c>
      <c r="E2662" s="97">
        <v>43673.932060185187</v>
      </c>
      <c r="F2662">
        <v>2.24404</v>
      </c>
    </row>
    <row r="2663" spans="1:6" x14ac:dyDescent="0.2">
      <c r="A2663" s="97">
        <v>43674.119583333333</v>
      </c>
      <c r="B2663">
        <v>2.1845690000000002</v>
      </c>
      <c r="E2663" s="97">
        <v>43673.939004629632</v>
      </c>
      <c r="F2663">
        <v>2.2355049999999999</v>
      </c>
    </row>
    <row r="2664" spans="1:6" x14ac:dyDescent="0.2">
      <c r="A2664" s="97">
        <v>43674.126527777778</v>
      </c>
      <c r="B2664">
        <v>2.1923020000000002</v>
      </c>
      <c r="E2664" s="97">
        <v>43673.945949074077</v>
      </c>
      <c r="F2664">
        <v>2.2329140000000001</v>
      </c>
    </row>
    <row r="2665" spans="1:6" x14ac:dyDescent="0.2">
      <c r="A2665" s="97">
        <v>43674.133472222224</v>
      </c>
      <c r="B2665">
        <v>2.2003539999999999</v>
      </c>
      <c r="E2665" s="97">
        <v>43673.952893518515</v>
      </c>
      <c r="F2665">
        <v>2.2329539999999999</v>
      </c>
    </row>
    <row r="2666" spans="1:6" x14ac:dyDescent="0.2">
      <c r="A2666" s="97">
        <v>43674.140416666669</v>
      </c>
      <c r="B2666">
        <v>2.1834859999999998</v>
      </c>
      <c r="E2666" s="97">
        <v>43673.959837962961</v>
      </c>
      <c r="F2666">
        <v>2.2163300000000001</v>
      </c>
    </row>
    <row r="2667" spans="1:6" x14ac:dyDescent="0.2">
      <c r="A2667" s="97">
        <v>43674.147361111114</v>
      </c>
      <c r="B2667">
        <v>2.1842350000000001</v>
      </c>
      <c r="E2667" s="97">
        <v>43673.966782407406</v>
      </c>
      <c r="F2667">
        <v>2.2289479999999999</v>
      </c>
    </row>
    <row r="2668" spans="1:6" x14ac:dyDescent="0.2">
      <c r="A2668" s="97">
        <v>43674.154305555552</v>
      </c>
      <c r="B2668">
        <v>2.1701440000000001</v>
      </c>
      <c r="E2668" s="97">
        <v>43673.973726851851</v>
      </c>
      <c r="F2668">
        <v>2.1210439999999999</v>
      </c>
    </row>
    <row r="2669" spans="1:6" x14ac:dyDescent="0.2">
      <c r="A2669" s="97">
        <v>43674.161249999997</v>
      </c>
      <c r="B2669">
        <v>2.1624819999999998</v>
      </c>
      <c r="E2669" s="97">
        <v>43673.980671296296</v>
      </c>
      <c r="F2669">
        <v>2.2293050000000001</v>
      </c>
    </row>
    <row r="2670" spans="1:6" x14ac:dyDescent="0.2">
      <c r="A2670" s="97">
        <v>43674.168194444443</v>
      </c>
      <c r="B2670">
        <v>2.1747770000000002</v>
      </c>
      <c r="E2670" s="97">
        <v>43673.987615740742</v>
      </c>
      <c r="F2670">
        <v>2.2426879999999998</v>
      </c>
    </row>
    <row r="2671" spans="1:6" x14ac:dyDescent="0.2">
      <c r="A2671" s="97">
        <v>43674.175138888888</v>
      </c>
      <c r="B2671">
        <v>2.152326</v>
      </c>
      <c r="E2671" s="97">
        <v>43673.994560185187</v>
      </c>
      <c r="F2671">
        <v>2.2333889999999998</v>
      </c>
    </row>
    <row r="2672" spans="1:6" x14ac:dyDescent="0.2">
      <c r="A2672" s="97">
        <v>43674.182083333333</v>
      </c>
      <c r="B2672">
        <v>2.1607280000000002</v>
      </c>
      <c r="E2672" s="97">
        <v>43674.001504629632</v>
      </c>
      <c r="F2672">
        <v>2.2370239999999999</v>
      </c>
    </row>
    <row r="2673" spans="1:6" x14ac:dyDescent="0.2">
      <c r="A2673" s="97">
        <v>43674.189027777778</v>
      </c>
      <c r="B2673">
        <v>2.1534650000000002</v>
      </c>
      <c r="E2673" s="97">
        <v>43674.008449074077</v>
      </c>
      <c r="F2673">
        <v>2.2339690000000001</v>
      </c>
    </row>
    <row r="2674" spans="1:6" x14ac:dyDescent="0.2">
      <c r="A2674" s="97">
        <v>43674.195972222224</v>
      </c>
      <c r="B2674">
        <v>2.1507700000000001</v>
      </c>
      <c r="E2674" s="97">
        <v>43674.015277777777</v>
      </c>
      <c r="F2674">
        <v>2.2289859999999999</v>
      </c>
    </row>
    <row r="2675" spans="1:6" x14ac:dyDescent="0.2">
      <c r="A2675" s="97">
        <v>43674.202916666669</v>
      </c>
      <c r="B2675">
        <v>2.1456499999999998</v>
      </c>
      <c r="E2675" s="97">
        <v>43674.022222222222</v>
      </c>
      <c r="F2675">
        <v>2.2168389999999998</v>
      </c>
    </row>
    <row r="2676" spans="1:6" x14ac:dyDescent="0.2">
      <c r="A2676" s="97">
        <v>43674.209745370368</v>
      </c>
      <c r="B2676">
        <v>2.1419199999999998</v>
      </c>
      <c r="E2676" s="97">
        <v>43674.029166666667</v>
      </c>
      <c r="F2676">
        <v>2.226899</v>
      </c>
    </row>
    <row r="2677" spans="1:6" x14ac:dyDescent="0.2">
      <c r="A2677" s="97">
        <v>43674.216689814813</v>
      </c>
      <c r="B2677">
        <v>2.1415700000000002</v>
      </c>
      <c r="E2677" s="97">
        <v>43674.036111111112</v>
      </c>
      <c r="F2677">
        <v>2.208863</v>
      </c>
    </row>
    <row r="2678" spans="1:6" x14ac:dyDescent="0.2">
      <c r="A2678" s="97">
        <v>43674.223634259259</v>
      </c>
      <c r="B2678">
        <v>2.1363919999999998</v>
      </c>
      <c r="E2678" s="97">
        <v>43674.043206018519</v>
      </c>
      <c r="F2678">
        <v>2.2135940000000001</v>
      </c>
    </row>
    <row r="2679" spans="1:6" x14ac:dyDescent="0.2">
      <c r="A2679" s="97">
        <v>43674.230578703704</v>
      </c>
      <c r="B2679">
        <v>2.135764</v>
      </c>
      <c r="E2679" s="97">
        <v>43674.050150462965</v>
      </c>
      <c r="F2679">
        <v>2.2116720000000001</v>
      </c>
    </row>
    <row r="2680" spans="1:6" x14ac:dyDescent="0.2">
      <c r="A2680" s="97">
        <v>43674.237523148149</v>
      </c>
      <c r="B2680">
        <v>2.1242160000000001</v>
      </c>
      <c r="E2680" s="97">
        <v>43674.05709490741</v>
      </c>
      <c r="F2680">
        <v>2.2066119999999998</v>
      </c>
    </row>
    <row r="2681" spans="1:6" x14ac:dyDescent="0.2">
      <c r="A2681" s="97">
        <v>43674.244467592594</v>
      </c>
      <c r="B2681">
        <v>2.1208130000000001</v>
      </c>
      <c r="E2681" s="97">
        <v>43674.064039351855</v>
      </c>
      <c r="F2681">
        <v>2.1992769999999999</v>
      </c>
    </row>
    <row r="2682" spans="1:6" x14ac:dyDescent="0.2">
      <c r="A2682" s="97">
        <v>43674.251516203702</v>
      </c>
      <c r="B2682">
        <v>2.1245790000000002</v>
      </c>
      <c r="E2682" s="97">
        <v>43674.070983796293</v>
      </c>
      <c r="F2682">
        <v>2.2079200000000001</v>
      </c>
    </row>
    <row r="2683" spans="1:6" x14ac:dyDescent="0.2">
      <c r="A2683" s="97">
        <v>43674.258460648147</v>
      </c>
      <c r="B2683">
        <v>2.1205500000000002</v>
      </c>
      <c r="E2683" s="97">
        <v>43674.077928240738</v>
      </c>
      <c r="F2683">
        <v>2.2073260000000001</v>
      </c>
    </row>
    <row r="2684" spans="1:6" x14ac:dyDescent="0.2">
      <c r="A2684" s="97">
        <v>43674.265405092592</v>
      </c>
      <c r="B2684">
        <v>2.1187740000000002</v>
      </c>
      <c r="E2684" s="97">
        <v>43674.084872685184</v>
      </c>
      <c r="F2684">
        <v>2.2077710000000002</v>
      </c>
    </row>
    <row r="2685" spans="1:6" x14ac:dyDescent="0.2">
      <c r="A2685" s="97">
        <v>43674.272349537037</v>
      </c>
      <c r="B2685">
        <v>2.1181100000000002</v>
      </c>
      <c r="E2685" s="97">
        <v>43674.091817129629</v>
      </c>
      <c r="F2685">
        <v>2.1912259999999999</v>
      </c>
    </row>
    <row r="2686" spans="1:6" x14ac:dyDescent="0.2">
      <c r="A2686" s="97">
        <v>43674.279293981483</v>
      </c>
      <c r="B2686">
        <v>2.1181179999999999</v>
      </c>
      <c r="E2686" s="97">
        <v>43674.098761574074</v>
      </c>
      <c r="F2686">
        <v>2.2008040000000002</v>
      </c>
    </row>
    <row r="2687" spans="1:6" x14ac:dyDescent="0.2">
      <c r="A2687" s="97">
        <v>43674.286238425928</v>
      </c>
      <c r="B2687">
        <v>2.1171630000000001</v>
      </c>
      <c r="E2687" s="97">
        <v>43674.105706018519</v>
      </c>
      <c r="F2687">
        <v>2.1956609999999999</v>
      </c>
    </row>
    <row r="2688" spans="1:6" x14ac:dyDescent="0.2">
      <c r="A2688" s="97">
        <v>43674.293182870373</v>
      </c>
      <c r="B2688">
        <v>2.1181239999999999</v>
      </c>
      <c r="E2688" s="97">
        <v>43674.112638888888</v>
      </c>
      <c r="F2688">
        <v>2.2005430000000001</v>
      </c>
    </row>
    <row r="2689" spans="1:6" x14ac:dyDescent="0.2">
      <c r="A2689" s="97">
        <v>43674.300011574072</v>
      </c>
      <c r="B2689">
        <v>2.1087579999999999</v>
      </c>
      <c r="E2689" s="97">
        <v>43674.119583333333</v>
      </c>
      <c r="F2689">
        <v>2.1845690000000002</v>
      </c>
    </row>
    <row r="2690" spans="1:6" x14ac:dyDescent="0.2">
      <c r="A2690" s="97">
        <v>43674.306956018518</v>
      </c>
      <c r="B2690">
        <v>2.1024180000000001</v>
      </c>
      <c r="E2690" s="97">
        <v>43674.126527777778</v>
      </c>
      <c r="F2690">
        <v>2.1923020000000002</v>
      </c>
    </row>
    <row r="2691" spans="1:6" x14ac:dyDescent="0.2">
      <c r="A2691" s="97">
        <v>43674.313900462963</v>
      </c>
      <c r="B2691">
        <v>2.0966680000000002</v>
      </c>
      <c r="E2691" s="97">
        <v>43674.133472222224</v>
      </c>
      <c r="F2691">
        <v>2.2003539999999999</v>
      </c>
    </row>
    <row r="2692" spans="1:6" x14ac:dyDescent="0.2">
      <c r="A2692" s="97">
        <v>43674.320949074077</v>
      </c>
      <c r="B2692">
        <v>2.0940150000000002</v>
      </c>
      <c r="E2692" s="97">
        <v>43674.140416666669</v>
      </c>
      <c r="F2692">
        <v>2.1834859999999998</v>
      </c>
    </row>
    <row r="2693" spans="1:6" x14ac:dyDescent="0.2">
      <c r="A2693" s="97">
        <v>43674.327893518515</v>
      </c>
      <c r="B2693">
        <v>2.0977990000000002</v>
      </c>
      <c r="E2693" s="97">
        <v>43674.147361111114</v>
      </c>
      <c r="F2693">
        <v>2.1842350000000001</v>
      </c>
    </row>
    <row r="2694" spans="1:6" x14ac:dyDescent="0.2">
      <c r="A2694" s="97">
        <v>43674.334837962961</v>
      </c>
      <c r="B2694">
        <v>2.095478</v>
      </c>
      <c r="E2694" s="97">
        <v>43674.154305555552</v>
      </c>
      <c r="F2694">
        <v>2.1701440000000001</v>
      </c>
    </row>
    <row r="2695" spans="1:6" x14ac:dyDescent="0.2">
      <c r="A2695" s="97">
        <v>43674.341782407406</v>
      </c>
      <c r="B2695">
        <v>2.0833789999999999</v>
      </c>
      <c r="E2695" s="97">
        <v>43674.161249999997</v>
      </c>
      <c r="F2695">
        <v>2.1624819999999998</v>
      </c>
    </row>
    <row r="2696" spans="1:6" x14ac:dyDescent="0.2">
      <c r="A2696" s="97">
        <v>43674.348726851851</v>
      </c>
      <c r="B2696">
        <v>2.055113</v>
      </c>
      <c r="E2696" s="97">
        <v>43674.168194444443</v>
      </c>
      <c r="F2696">
        <v>2.1747770000000002</v>
      </c>
    </row>
    <row r="2697" spans="1:6" x14ac:dyDescent="0.2">
      <c r="A2697" s="97">
        <v>43674.355671296296</v>
      </c>
      <c r="B2697">
        <v>2.0955300000000001</v>
      </c>
      <c r="E2697" s="97">
        <v>43674.175138888888</v>
      </c>
      <c r="F2697">
        <v>2.152326</v>
      </c>
    </row>
    <row r="2698" spans="1:6" x14ac:dyDescent="0.2">
      <c r="A2698" s="97">
        <v>43674.362615740742</v>
      </c>
      <c r="B2698">
        <v>2.0805500000000001</v>
      </c>
      <c r="E2698" s="97">
        <v>43674.182083333333</v>
      </c>
      <c r="F2698">
        <v>2.1607280000000002</v>
      </c>
    </row>
    <row r="2699" spans="1:6" x14ac:dyDescent="0.2">
      <c r="A2699" s="97">
        <v>43674.369560185187</v>
      </c>
      <c r="B2699">
        <v>2.0861329999999998</v>
      </c>
      <c r="E2699" s="97">
        <v>43674.189027777778</v>
      </c>
      <c r="F2699">
        <v>2.1534650000000002</v>
      </c>
    </row>
    <row r="2700" spans="1:6" x14ac:dyDescent="0.2">
      <c r="A2700" s="97">
        <v>43674.376504629632</v>
      </c>
      <c r="B2700">
        <v>2.069607</v>
      </c>
      <c r="E2700" s="97">
        <v>43674.195972222224</v>
      </c>
      <c r="F2700">
        <v>2.1507700000000001</v>
      </c>
    </row>
    <row r="2701" spans="1:6" x14ac:dyDescent="0.2">
      <c r="A2701" s="97">
        <v>43674.383449074077</v>
      </c>
      <c r="B2701">
        <v>2.0761440000000002</v>
      </c>
      <c r="E2701" s="97">
        <v>43674.202916666669</v>
      </c>
      <c r="F2701">
        <v>2.1456499999999998</v>
      </c>
    </row>
    <row r="2702" spans="1:6" x14ac:dyDescent="0.2">
      <c r="A2702" s="97">
        <v>43674.390381944446</v>
      </c>
      <c r="B2702">
        <v>2.0722489999999998</v>
      </c>
      <c r="E2702" s="97">
        <v>43674.209745370368</v>
      </c>
      <c r="F2702">
        <v>2.1419199999999998</v>
      </c>
    </row>
    <row r="2703" spans="1:6" x14ac:dyDescent="0.2">
      <c r="A2703" s="97">
        <v>43674.397326388891</v>
      </c>
      <c r="B2703">
        <v>2.0616850000000002</v>
      </c>
      <c r="E2703" s="97">
        <v>43674.216689814813</v>
      </c>
      <c r="F2703">
        <v>2.1415700000000002</v>
      </c>
    </row>
    <row r="2704" spans="1:6" x14ac:dyDescent="0.2">
      <c r="A2704" s="97">
        <v>43674.404270833336</v>
      </c>
      <c r="B2704">
        <v>2.0816530000000002</v>
      </c>
      <c r="E2704" s="97">
        <v>43674.223634259259</v>
      </c>
      <c r="F2704">
        <v>2.1363919999999998</v>
      </c>
    </row>
    <row r="2705" spans="1:6" x14ac:dyDescent="0.2">
      <c r="A2705" s="97">
        <v>43674.411215277774</v>
      </c>
      <c r="B2705">
        <v>2.083653</v>
      </c>
      <c r="E2705" s="97">
        <v>43674.230578703704</v>
      </c>
      <c r="F2705">
        <v>2.135764</v>
      </c>
    </row>
    <row r="2706" spans="1:6" x14ac:dyDescent="0.2">
      <c r="A2706" s="97">
        <v>43674.41815972222</v>
      </c>
      <c r="B2706">
        <v>2.0868060000000002</v>
      </c>
      <c r="E2706" s="97">
        <v>43674.237523148149</v>
      </c>
      <c r="F2706">
        <v>2.1242160000000001</v>
      </c>
    </row>
    <row r="2707" spans="1:6" x14ac:dyDescent="0.2">
      <c r="A2707" s="97">
        <v>43674.425104166665</v>
      </c>
      <c r="B2707">
        <v>2.073232</v>
      </c>
      <c r="E2707" s="97">
        <v>43674.244467592594</v>
      </c>
      <c r="F2707">
        <v>2.1208130000000001</v>
      </c>
    </row>
    <row r="2708" spans="1:6" x14ac:dyDescent="0.2">
      <c r="A2708" s="97">
        <v>43674.43204861111</v>
      </c>
      <c r="B2708">
        <v>2.0695329999999998</v>
      </c>
      <c r="E2708" s="97">
        <v>43674.251516203702</v>
      </c>
      <c r="F2708">
        <v>2.1245790000000002</v>
      </c>
    </row>
    <row r="2709" spans="1:6" x14ac:dyDescent="0.2">
      <c r="A2709" s="97">
        <v>43674.438993055555</v>
      </c>
      <c r="B2709">
        <v>2.102983</v>
      </c>
      <c r="E2709" s="97">
        <v>43674.258460648147</v>
      </c>
      <c r="F2709">
        <v>2.1205500000000002</v>
      </c>
    </row>
    <row r="2710" spans="1:6" x14ac:dyDescent="0.2">
      <c r="A2710" s="97">
        <v>43674.445937500001</v>
      </c>
      <c r="B2710">
        <v>2.083189</v>
      </c>
      <c r="E2710" s="97">
        <v>43674.265405092592</v>
      </c>
      <c r="F2710">
        <v>2.1187740000000002</v>
      </c>
    </row>
    <row r="2711" spans="1:6" x14ac:dyDescent="0.2">
      <c r="A2711" s="97">
        <v>43674.452881944446</v>
      </c>
      <c r="B2711">
        <v>2.0688140000000002</v>
      </c>
      <c r="E2711" s="97">
        <v>43674.272349537037</v>
      </c>
      <c r="F2711">
        <v>2.1181100000000002</v>
      </c>
    </row>
    <row r="2712" spans="1:6" x14ac:dyDescent="0.2">
      <c r="A2712" s="97">
        <v>43674.459826388891</v>
      </c>
      <c r="B2712">
        <v>2.0843929999999999</v>
      </c>
      <c r="E2712" s="97">
        <v>43674.279293981483</v>
      </c>
      <c r="F2712">
        <v>2.1181179999999999</v>
      </c>
    </row>
    <row r="2713" spans="1:6" x14ac:dyDescent="0.2">
      <c r="A2713" s="97">
        <v>43674.466770833336</v>
      </c>
      <c r="B2713">
        <v>2.0734050000000002</v>
      </c>
      <c r="E2713" s="97">
        <v>43674.286238425928</v>
      </c>
      <c r="F2713">
        <v>2.1171630000000001</v>
      </c>
    </row>
    <row r="2714" spans="1:6" x14ac:dyDescent="0.2">
      <c r="A2714" s="97">
        <v>43674.473715277774</v>
      </c>
      <c r="B2714">
        <v>2.089909</v>
      </c>
      <c r="E2714" s="97">
        <v>43674.293182870373</v>
      </c>
      <c r="F2714">
        <v>2.1181239999999999</v>
      </c>
    </row>
    <row r="2715" spans="1:6" x14ac:dyDescent="0.2">
      <c r="A2715" s="97">
        <v>43674.48065972222</v>
      </c>
      <c r="B2715">
        <v>2.0992989999999998</v>
      </c>
      <c r="E2715" s="97">
        <v>43674.300011574072</v>
      </c>
      <c r="F2715">
        <v>2.1087579999999999</v>
      </c>
    </row>
    <row r="2716" spans="1:6" x14ac:dyDescent="0.2">
      <c r="A2716" s="97">
        <v>43674.487604166665</v>
      </c>
      <c r="B2716">
        <v>2.0961859999999999</v>
      </c>
      <c r="E2716" s="97">
        <v>43674.306956018518</v>
      </c>
      <c r="F2716">
        <v>2.1024180000000001</v>
      </c>
    </row>
    <row r="2717" spans="1:6" x14ac:dyDescent="0.2">
      <c r="A2717" s="97">
        <v>43674.494432870371</v>
      </c>
      <c r="B2717">
        <v>2.0979610000000002</v>
      </c>
      <c r="E2717" s="97">
        <v>43674.313900462963</v>
      </c>
      <c r="F2717">
        <v>2.0966680000000002</v>
      </c>
    </row>
    <row r="2718" spans="1:6" x14ac:dyDescent="0.2">
      <c r="A2718" s="97">
        <v>43674.501377314817</v>
      </c>
      <c r="B2718">
        <v>2.0989369999999998</v>
      </c>
      <c r="E2718" s="97">
        <v>43674.320949074077</v>
      </c>
      <c r="F2718">
        <v>2.0940150000000002</v>
      </c>
    </row>
    <row r="2719" spans="1:6" x14ac:dyDescent="0.2">
      <c r="A2719" s="97">
        <v>43674.508321759262</v>
      </c>
      <c r="B2719">
        <v>2.1104980000000002</v>
      </c>
      <c r="E2719" s="97">
        <v>43674.327893518515</v>
      </c>
      <c r="F2719">
        <v>2.0977990000000002</v>
      </c>
    </row>
    <row r="2720" spans="1:6" x14ac:dyDescent="0.2">
      <c r="A2720" s="97">
        <v>43674.515266203707</v>
      </c>
      <c r="B2720">
        <v>2.1800329999999999</v>
      </c>
      <c r="E2720" s="97">
        <v>43674.334837962961</v>
      </c>
      <c r="F2720">
        <v>2.095478</v>
      </c>
    </row>
    <row r="2721" spans="1:6" x14ac:dyDescent="0.2">
      <c r="A2721" s="97">
        <v>43674.522210648145</v>
      </c>
      <c r="B2721">
        <v>2.1110229999999999</v>
      </c>
      <c r="E2721" s="97">
        <v>43674.341782407406</v>
      </c>
      <c r="F2721">
        <v>2.0833789999999999</v>
      </c>
    </row>
    <row r="2722" spans="1:6" x14ac:dyDescent="0.2">
      <c r="A2722" s="97">
        <v>43674.52925925926</v>
      </c>
      <c r="B2722">
        <v>2.098182</v>
      </c>
      <c r="E2722" s="97">
        <v>43674.348726851851</v>
      </c>
      <c r="F2722">
        <v>2.055113</v>
      </c>
    </row>
    <row r="2723" spans="1:6" x14ac:dyDescent="0.2">
      <c r="A2723" s="97">
        <v>43674.536203703705</v>
      </c>
      <c r="B2723">
        <v>2.1119319999999999</v>
      </c>
      <c r="E2723" s="97">
        <v>43674.355671296296</v>
      </c>
      <c r="F2723">
        <v>2.0955300000000001</v>
      </c>
    </row>
    <row r="2724" spans="1:6" x14ac:dyDescent="0.2">
      <c r="A2724" s="97">
        <v>43674.54314814815</v>
      </c>
      <c r="B2724">
        <v>2.1223010000000002</v>
      </c>
      <c r="E2724" s="97">
        <v>43674.362615740742</v>
      </c>
      <c r="F2724">
        <v>2.0805500000000001</v>
      </c>
    </row>
    <row r="2725" spans="1:6" x14ac:dyDescent="0.2">
      <c r="A2725" s="97">
        <v>43674.550092592595</v>
      </c>
      <c r="B2725">
        <v>2.1189710000000002</v>
      </c>
      <c r="E2725" s="97">
        <v>43674.369560185187</v>
      </c>
      <c r="F2725">
        <v>2.0861329999999998</v>
      </c>
    </row>
    <row r="2726" spans="1:6" x14ac:dyDescent="0.2">
      <c r="A2726" s="97">
        <v>43674.557037037041</v>
      </c>
      <c r="B2726">
        <v>2.1264810000000001</v>
      </c>
      <c r="E2726" s="97">
        <v>43674.376504629632</v>
      </c>
      <c r="F2726">
        <v>2.069607</v>
      </c>
    </row>
    <row r="2727" spans="1:6" x14ac:dyDescent="0.2">
      <c r="A2727" s="97">
        <v>43674.563981481479</v>
      </c>
      <c r="B2727">
        <v>2.148282</v>
      </c>
      <c r="E2727" s="97">
        <v>43674.383449074077</v>
      </c>
      <c r="F2727">
        <v>2.0761440000000002</v>
      </c>
    </row>
    <row r="2728" spans="1:6" x14ac:dyDescent="0.2">
      <c r="A2728" s="97">
        <v>43674.570925925924</v>
      </c>
      <c r="B2728">
        <v>2.1402920000000001</v>
      </c>
      <c r="E2728" s="97">
        <v>43674.390381944446</v>
      </c>
      <c r="F2728">
        <v>2.0722489999999998</v>
      </c>
    </row>
    <row r="2729" spans="1:6" x14ac:dyDescent="0.2">
      <c r="A2729" s="97">
        <v>43674.577870370369</v>
      </c>
      <c r="B2729">
        <v>2.1788189999999998</v>
      </c>
      <c r="E2729" s="97">
        <v>43674.397326388891</v>
      </c>
      <c r="F2729">
        <v>2.0616850000000002</v>
      </c>
    </row>
    <row r="2730" spans="1:6" x14ac:dyDescent="0.2">
      <c r="A2730" s="97">
        <v>43674.584814814814</v>
      </c>
      <c r="B2730">
        <v>2.1755249999999999</v>
      </c>
      <c r="E2730" s="97">
        <v>43674.404270833336</v>
      </c>
      <c r="F2730">
        <v>2.0816530000000002</v>
      </c>
    </row>
    <row r="2731" spans="1:6" x14ac:dyDescent="0.2">
      <c r="A2731" s="97">
        <v>43674.591643518521</v>
      </c>
      <c r="B2731">
        <v>2.1624650000000001</v>
      </c>
      <c r="E2731" s="97">
        <v>43674.411215277774</v>
      </c>
      <c r="F2731">
        <v>2.083653</v>
      </c>
    </row>
    <row r="2732" spans="1:6" x14ac:dyDescent="0.2">
      <c r="A2732" s="97">
        <v>43674.598587962966</v>
      </c>
      <c r="B2732">
        <v>2.1779600000000001</v>
      </c>
      <c r="E2732" s="97">
        <v>43674.41815972222</v>
      </c>
      <c r="F2732">
        <v>2.0868060000000002</v>
      </c>
    </row>
    <row r="2733" spans="1:6" x14ac:dyDescent="0.2">
      <c r="A2733" s="97">
        <v>43674.605532407404</v>
      </c>
      <c r="B2733">
        <v>2.1710820000000002</v>
      </c>
      <c r="E2733" s="97">
        <v>43674.425104166665</v>
      </c>
      <c r="F2733">
        <v>2.073232</v>
      </c>
    </row>
    <row r="2734" spans="1:6" x14ac:dyDescent="0.2">
      <c r="A2734" s="97">
        <v>43674.612581018519</v>
      </c>
      <c r="B2734">
        <v>2.1754660000000001</v>
      </c>
      <c r="E2734" s="97">
        <v>43674.43204861111</v>
      </c>
      <c r="F2734">
        <v>2.0695329999999998</v>
      </c>
    </row>
    <row r="2735" spans="1:6" x14ac:dyDescent="0.2">
      <c r="A2735" s="97">
        <v>43674.619525462964</v>
      </c>
      <c r="B2735">
        <v>2.1786089999999998</v>
      </c>
      <c r="E2735" s="97">
        <v>43674.438993055555</v>
      </c>
      <c r="F2735">
        <v>2.102983</v>
      </c>
    </row>
    <row r="2736" spans="1:6" x14ac:dyDescent="0.2">
      <c r="A2736" s="97">
        <v>43674.626469907409</v>
      </c>
      <c r="B2736">
        <v>2.160374</v>
      </c>
      <c r="E2736" s="97">
        <v>43674.445937500001</v>
      </c>
      <c r="F2736">
        <v>2.083189</v>
      </c>
    </row>
    <row r="2737" spans="1:6" x14ac:dyDescent="0.2">
      <c r="A2737" s="97">
        <v>43674.633414351854</v>
      </c>
      <c r="B2737">
        <v>2.1751619999999998</v>
      </c>
      <c r="E2737" s="97">
        <v>43674.452881944446</v>
      </c>
      <c r="F2737">
        <v>2.0688140000000002</v>
      </c>
    </row>
    <row r="2738" spans="1:6" x14ac:dyDescent="0.2">
      <c r="A2738" s="97">
        <v>43674.6403587963</v>
      </c>
      <c r="B2738">
        <v>2.18092</v>
      </c>
      <c r="E2738" s="97">
        <v>43674.459826388891</v>
      </c>
      <c r="F2738">
        <v>2.0843929999999999</v>
      </c>
    </row>
    <row r="2739" spans="1:6" x14ac:dyDescent="0.2">
      <c r="A2739" s="97">
        <v>43674.647303240738</v>
      </c>
      <c r="B2739">
        <v>2.1023550000000002</v>
      </c>
      <c r="E2739" s="97">
        <v>43674.466770833336</v>
      </c>
      <c r="F2739">
        <v>2.0734050000000002</v>
      </c>
    </row>
    <row r="2740" spans="1:6" x14ac:dyDescent="0.2">
      <c r="A2740" s="97">
        <v>43674.654247685183</v>
      </c>
      <c r="B2740">
        <v>2.3055650000000001</v>
      </c>
      <c r="E2740" s="97">
        <v>43674.473715277774</v>
      </c>
      <c r="F2740">
        <v>2.089909</v>
      </c>
    </row>
    <row r="2741" spans="1:6" x14ac:dyDescent="0.2">
      <c r="A2741" s="97">
        <v>43674.661192129628</v>
      </c>
      <c r="B2741">
        <v>2.1916190000000002</v>
      </c>
      <c r="E2741" s="97">
        <v>43674.48065972222</v>
      </c>
      <c r="F2741">
        <v>2.0992989999999998</v>
      </c>
    </row>
    <row r="2742" spans="1:6" x14ac:dyDescent="0.2">
      <c r="A2742" s="97">
        <v>43674.668136574073</v>
      </c>
      <c r="B2742">
        <v>2.1904949999999999</v>
      </c>
      <c r="E2742" s="97">
        <v>43674.487604166665</v>
      </c>
      <c r="F2742">
        <v>2.0961859999999999</v>
      </c>
    </row>
    <row r="2743" spans="1:6" x14ac:dyDescent="0.2">
      <c r="A2743" s="97">
        <v>43674.675081018519</v>
      </c>
      <c r="B2743">
        <v>2.2031849999999999</v>
      </c>
      <c r="E2743" s="97">
        <v>43674.494432870371</v>
      </c>
      <c r="F2743">
        <v>2.0979610000000002</v>
      </c>
    </row>
    <row r="2744" spans="1:6" x14ac:dyDescent="0.2">
      <c r="A2744" s="97">
        <v>43674.682025462964</v>
      </c>
      <c r="B2744">
        <v>2.1946210000000002</v>
      </c>
      <c r="E2744" s="97">
        <v>43674.501377314817</v>
      </c>
      <c r="F2744">
        <v>2.0989369999999998</v>
      </c>
    </row>
    <row r="2745" spans="1:6" x14ac:dyDescent="0.2">
      <c r="A2745" s="97">
        <v>43674.688854166663</v>
      </c>
      <c r="B2745">
        <v>2.205673</v>
      </c>
      <c r="E2745" s="97">
        <v>43674.508321759262</v>
      </c>
      <c r="F2745">
        <v>2.1104980000000002</v>
      </c>
    </row>
    <row r="2746" spans="1:6" x14ac:dyDescent="0.2">
      <c r="A2746" s="97">
        <v>43674.695798611108</v>
      </c>
      <c r="B2746">
        <v>2.2156760000000002</v>
      </c>
      <c r="E2746" s="97">
        <v>43674.515266203707</v>
      </c>
      <c r="F2746">
        <v>2.1800329999999999</v>
      </c>
    </row>
    <row r="2747" spans="1:6" x14ac:dyDescent="0.2">
      <c r="A2747" s="97">
        <v>43674.702743055554</v>
      </c>
      <c r="B2747">
        <v>2.213654</v>
      </c>
      <c r="E2747" s="97">
        <v>43674.522210648145</v>
      </c>
      <c r="F2747">
        <v>2.1110229999999999</v>
      </c>
    </row>
    <row r="2748" spans="1:6" x14ac:dyDescent="0.2">
      <c r="A2748" s="97">
        <v>43674.709687499999</v>
      </c>
      <c r="B2748">
        <v>2.2231030000000001</v>
      </c>
      <c r="E2748" s="97">
        <v>43674.52925925926</v>
      </c>
      <c r="F2748">
        <v>2.098182</v>
      </c>
    </row>
    <row r="2749" spans="1:6" x14ac:dyDescent="0.2">
      <c r="A2749" s="97">
        <v>43674.722349537034</v>
      </c>
      <c r="B2749">
        <v>2.2594660000000002</v>
      </c>
      <c r="E2749" s="97">
        <v>43674.536203703705</v>
      </c>
      <c r="F2749">
        <v>2.1119319999999999</v>
      </c>
    </row>
    <row r="2750" spans="1:6" x14ac:dyDescent="0.2">
      <c r="A2750" s="97">
        <v>43674.72929398148</v>
      </c>
      <c r="B2750">
        <v>2.3006709999999999</v>
      </c>
      <c r="E2750" s="97">
        <v>43674.54314814815</v>
      </c>
      <c r="F2750">
        <v>2.1223010000000002</v>
      </c>
    </row>
    <row r="2751" spans="1:6" x14ac:dyDescent="0.2">
      <c r="A2751" s="97">
        <v>43674.736238425925</v>
      </c>
      <c r="B2751">
        <v>2.298772</v>
      </c>
      <c r="E2751" s="97">
        <v>43674.550092592595</v>
      </c>
      <c r="F2751">
        <v>2.1189710000000002</v>
      </c>
    </row>
    <row r="2752" spans="1:6" x14ac:dyDescent="0.2">
      <c r="A2752" s="97">
        <v>43674.74318287037</v>
      </c>
      <c r="B2752">
        <v>2.303315</v>
      </c>
      <c r="E2752" s="97">
        <v>43674.557037037041</v>
      </c>
      <c r="F2752">
        <v>2.1264810000000001</v>
      </c>
    </row>
    <row r="2753" spans="1:6" x14ac:dyDescent="0.2">
      <c r="A2753" s="97">
        <v>43674.750127314815</v>
      </c>
      <c r="B2753">
        <v>2.323496</v>
      </c>
      <c r="E2753" s="97">
        <v>43674.563981481479</v>
      </c>
      <c r="F2753">
        <v>2.148282</v>
      </c>
    </row>
    <row r="2754" spans="1:6" x14ac:dyDescent="0.2">
      <c r="A2754" s="97">
        <v>43674.757071759261</v>
      </c>
      <c r="B2754">
        <v>2.309005</v>
      </c>
      <c r="E2754" s="97">
        <v>43674.570925925924</v>
      </c>
      <c r="F2754">
        <v>2.1402920000000001</v>
      </c>
    </row>
    <row r="2755" spans="1:6" x14ac:dyDescent="0.2">
      <c r="A2755" s="97">
        <v>43674.76390046296</v>
      </c>
      <c r="B2755">
        <v>2.3122479999999999</v>
      </c>
      <c r="E2755" s="97">
        <v>43674.577870370369</v>
      </c>
      <c r="F2755">
        <v>2.1788189999999998</v>
      </c>
    </row>
    <row r="2756" spans="1:6" x14ac:dyDescent="0.2">
      <c r="A2756" s="97">
        <v>43674.770844907405</v>
      </c>
      <c r="B2756">
        <v>2.3313540000000001</v>
      </c>
      <c r="E2756" s="97">
        <v>43674.584814814814</v>
      </c>
      <c r="F2756">
        <v>2.1755249999999999</v>
      </c>
    </row>
    <row r="2757" spans="1:6" x14ac:dyDescent="0.2">
      <c r="A2757" s="97">
        <v>43674.777789351851</v>
      </c>
      <c r="B2757">
        <v>2.337342</v>
      </c>
      <c r="E2757" s="97">
        <v>43674.591643518521</v>
      </c>
      <c r="F2757">
        <v>2.1624650000000001</v>
      </c>
    </row>
    <row r="2758" spans="1:6" x14ac:dyDescent="0.2">
      <c r="A2758" s="97">
        <v>43674.784733796296</v>
      </c>
      <c r="B2758">
        <v>2.3345919999999998</v>
      </c>
      <c r="E2758" s="97">
        <v>43674.598587962966</v>
      </c>
      <c r="F2758">
        <v>2.1779600000000001</v>
      </c>
    </row>
    <row r="2759" spans="1:6" x14ac:dyDescent="0.2">
      <c r="A2759" s="97">
        <v>43674.79178240741</v>
      </c>
      <c r="B2759">
        <v>2.3519600000000001</v>
      </c>
      <c r="E2759" s="97">
        <v>43674.605532407404</v>
      </c>
      <c r="F2759">
        <v>2.1710820000000002</v>
      </c>
    </row>
    <row r="2760" spans="1:6" x14ac:dyDescent="0.2">
      <c r="A2760" s="97">
        <v>43674.798726851855</v>
      </c>
      <c r="B2760">
        <v>2.3543919999999998</v>
      </c>
      <c r="E2760" s="97">
        <v>43674.612581018519</v>
      </c>
      <c r="F2760">
        <v>2.1754660000000001</v>
      </c>
    </row>
    <row r="2761" spans="1:6" x14ac:dyDescent="0.2">
      <c r="A2761" s="97">
        <v>43674.805671296293</v>
      </c>
      <c r="B2761">
        <v>2.375197</v>
      </c>
      <c r="E2761" s="97">
        <v>43674.619525462964</v>
      </c>
      <c r="F2761">
        <v>2.1786089999999998</v>
      </c>
    </row>
    <row r="2762" spans="1:6" x14ac:dyDescent="0.2">
      <c r="A2762" s="97">
        <v>43674.812615740739</v>
      </c>
      <c r="B2762">
        <v>2.3796680000000001</v>
      </c>
      <c r="E2762" s="97">
        <v>43674.626469907409</v>
      </c>
      <c r="F2762">
        <v>2.160374</v>
      </c>
    </row>
    <row r="2763" spans="1:6" x14ac:dyDescent="0.2">
      <c r="A2763" s="97">
        <v>43674.819560185184</v>
      </c>
      <c r="B2763">
        <v>2.391807</v>
      </c>
      <c r="E2763" s="97">
        <v>43674.633414351854</v>
      </c>
      <c r="F2763">
        <v>2.1751619999999998</v>
      </c>
    </row>
    <row r="2764" spans="1:6" x14ac:dyDescent="0.2">
      <c r="A2764" s="97">
        <v>43674.826504629629</v>
      </c>
      <c r="B2764">
        <v>2.3937300000000001</v>
      </c>
      <c r="E2764" s="97">
        <v>43674.6403587963</v>
      </c>
      <c r="F2764">
        <v>2.18092</v>
      </c>
    </row>
    <row r="2765" spans="1:6" x14ac:dyDescent="0.2">
      <c r="A2765" s="97">
        <v>43674.833449074074</v>
      </c>
      <c r="B2765">
        <v>2.395022</v>
      </c>
      <c r="E2765" s="97">
        <v>43674.647303240738</v>
      </c>
      <c r="F2765">
        <v>2.1023550000000002</v>
      </c>
    </row>
    <row r="2766" spans="1:6" x14ac:dyDescent="0.2">
      <c r="A2766" s="97">
        <v>43674.84039351852</v>
      </c>
      <c r="B2766">
        <v>2.4188390000000002</v>
      </c>
      <c r="E2766" s="97">
        <v>43674.654247685183</v>
      </c>
      <c r="F2766">
        <v>2.3055650000000001</v>
      </c>
    </row>
    <row r="2767" spans="1:6" x14ac:dyDescent="0.2">
      <c r="A2767" s="97">
        <v>43674.847337962965</v>
      </c>
      <c r="B2767">
        <v>2.4069090000000002</v>
      </c>
      <c r="E2767" s="97">
        <v>43674.661192129628</v>
      </c>
      <c r="F2767">
        <v>2.1916190000000002</v>
      </c>
    </row>
    <row r="2768" spans="1:6" x14ac:dyDescent="0.2">
      <c r="A2768" s="97">
        <v>43674.85428240741</v>
      </c>
      <c r="B2768">
        <v>2.4002690000000002</v>
      </c>
      <c r="E2768" s="97">
        <v>43674.668136574073</v>
      </c>
      <c r="F2768">
        <v>2.1904949999999999</v>
      </c>
    </row>
    <row r="2769" spans="1:6" x14ac:dyDescent="0.2">
      <c r="A2769" s="97">
        <v>43674.861215277779</v>
      </c>
      <c r="B2769">
        <v>2.3876189999999999</v>
      </c>
      <c r="E2769" s="97">
        <v>43674.675081018519</v>
      </c>
      <c r="F2769">
        <v>2.2031849999999999</v>
      </c>
    </row>
    <row r="2770" spans="1:6" x14ac:dyDescent="0.2">
      <c r="A2770" s="97">
        <v>43674.868159722224</v>
      </c>
      <c r="B2770">
        <v>2.3879109999999999</v>
      </c>
      <c r="E2770" s="97">
        <v>43674.682025462964</v>
      </c>
      <c r="F2770">
        <v>2.1946210000000002</v>
      </c>
    </row>
    <row r="2771" spans="1:6" x14ac:dyDescent="0.2">
      <c r="A2771" s="97">
        <v>43674.875104166669</v>
      </c>
      <c r="B2771">
        <v>2.3949660000000002</v>
      </c>
      <c r="E2771" s="97">
        <v>43674.688854166663</v>
      </c>
      <c r="F2771">
        <v>2.205673</v>
      </c>
    </row>
    <row r="2772" spans="1:6" x14ac:dyDescent="0.2">
      <c r="A2772" s="97">
        <v>43674.882048611114</v>
      </c>
      <c r="B2772">
        <v>2.3995090000000001</v>
      </c>
      <c r="E2772" s="97">
        <v>43674.695798611108</v>
      </c>
      <c r="F2772">
        <v>2.2156760000000002</v>
      </c>
    </row>
    <row r="2773" spans="1:6" x14ac:dyDescent="0.2">
      <c r="A2773" s="97">
        <v>43674.888993055552</v>
      </c>
      <c r="B2773">
        <v>2.402142</v>
      </c>
      <c r="E2773" s="97">
        <v>43674.702743055554</v>
      </c>
      <c r="F2773">
        <v>2.213654</v>
      </c>
    </row>
    <row r="2774" spans="1:6" x14ac:dyDescent="0.2">
      <c r="A2774" s="97">
        <v>43674.895937499998</v>
      </c>
      <c r="B2774">
        <v>2.3969819999999999</v>
      </c>
      <c r="E2774" s="97">
        <v>43674.709687499999</v>
      </c>
      <c r="F2774">
        <v>2.2231030000000001</v>
      </c>
    </row>
    <row r="2775" spans="1:6" x14ac:dyDescent="0.2">
      <c r="A2775" s="97">
        <v>43674.902881944443</v>
      </c>
      <c r="B2775">
        <v>2.3922780000000001</v>
      </c>
      <c r="E2775" s="97">
        <v>43674.722349537034</v>
      </c>
      <c r="F2775">
        <v>2.2594660000000002</v>
      </c>
    </row>
    <row r="2776" spans="1:6" x14ac:dyDescent="0.2">
      <c r="A2776" s="97">
        <v>43674.909826388888</v>
      </c>
      <c r="B2776">
        <v>2.3950469999999999</v>
      </c>
      <c r="E2776" s="97">
        <v>43674.72929398148</v>
      </c>
      <c r="F2776">
        <v>2.3006709999999999</v>
      </c>
    </row>
    <row r="2777" spans="1:6" x14ac:dyDescent="0.2">
      <c r="A2777" s="97">
        <v>43674.916770833333</v>
      </c>
      <c r="B2777">
        <v>2.3780519999999998</v>
      </c>
      <c r="E2777" s="97">
        <v>43674.736238425925</v>
      </c>
      <c r="F2777">
        <v>2.298772</v>
      </c>
    </row>
    <row r="2778" spans="1:6" x14ac:dyDescent="0.2">
      <c r="A2778" s="97">
        <v>43674.923715277779</v>
      </c>
      <c r="B2778">
        <v>2.3826649999999998</v>
      </c>
      <c r="E2778" s="97">
        <v>43674.74318287037</v>
      </c>
      <c r="F2778">
        <v>2.303315</v>
      </c>
    </row>
    <row r="2779" spans="1:6" x14ac:dyDescent="0.2">
      <c r="A2779" s="97">
        <v>43674.930659722224</v>
      </c>
      <c r="B2779">
        <v>2.3790979999999999</v>
      </c>
      <c r="E2779" s="97">
        <v>43674.750127314815</v>
      </c>
      <c r="F2779">
        <v>2.323496</v>
      </c>
    </row>
    <row r="2780" spans="1:6" x14ac:dyDescent="0.2">
      <c r="A2780" s="97">
        <v>43674.937604166669</v>
      </c>
      <c r="B2780">
        <v>2.3771360000000001</v>
      </c>
      <c r="E2780" s="97">
        <v>43674.757071759261</v>
      </c>
      <c r="F2780">
        <v>2.309005</v>
      </c>
    </row>
    <row r="2781" spans="1:6" x14ac:dyDescent="0.2">
      <c r="A2781" s="97">
        <v>43674.944548611114</v>
      </c>
      <c r="B2781">
        <v>2.3780199999999998</v>
      </c>
      <c r="E2781" s="97">
        <v>43674.76390046296</v>
      </c>
      <c r="F2781">
        <v>2.3122479999999999</v>
      </c>
    </row>
    <row r="2782" spans="1:6" x14ac:dyDescent="0.2">
      <c r="A2782" s="97">
        <v>43674.951493055552</v>
      </c>
      <c r="B2782">
        <v>2.3722690000000002</v>
      </c>
      <c r="E2782" s="97">
        <v>43674.770844907405</v>
      </c>
      <c r="F2782">
        <v>2.3313540000000001</v>
      </c>
    </row>
    <row r="2783" spans="1:6" x14ac:dyDescent="0.2">
      <c r="A2783" s="97">
        <v>43674.958321759259</v>
      </c>
      <c r="B2783">
        <v>2.3775719999999998</v>
      </c>
      <c r="E2783" s="97">
        <v>43674.777789351851</v>
      </c>
      <c r="F2783">
        <v>2.337342</v>
      </c>
    </row>
    <row r="2784" spans="1:6" x14ac:dyDescent="0.2">
      <c r="A2784" s="97">
        <v>43674.965266203704</v>
      </c>
      <c r="B2784">
        <v>2.3695390000000001</v>
      </c>
      <c r="E2784" s="97">
        <v>43674.784733796296</v>
      </c>
      <c r="F2784">
        <v>2.3345919999999998</v>
      </c>
    </row>
    <row r="2785" spans="1:6" x14ac:dyDescent="0.2">
      <c r="A2785" s="97">
        <v>43674.972210648149</v>
      </c>
      <c r="B2785">
        <v>2.4293830000000001</v>
      </c>
      <c r="E2785" s="97">
        <v>43674.79178240741</v>
      </c>
      <c r="F2785">
        <v>2.3519600000000001</v>
      </c>
    </row>
    <row r="2786" spans="1:6" x14ac:dyDescent="0.2">
      <c r="A2786" s="97">
        <v>43674.979155092595</v>
      </c>
      <c r="B2786">
        <v>2.350317</v>
      </c>
      <c r="E2786" s="97">
        <v>43674.798726851855</v>
      </c>
      <c r="F2786">
        <v>2.3543919999999998</v>
      </c>
    </row>
    <row r="2787" spans="1:6" x14ac:dyDescent="0.2">
      <c r="A2787" s="97">
        <v>43674.98609953704</v>
      </c>
      <c r="B2787">
        <v>2.3490609999999998</v>
      </c>
      <c r="E2787" s="97">
        <v>43674.805671296293</v>
      </c>
      <c r="F2787">
        <v>2.375197</v>
      </c>
    </row>
    <row r="2788" spans="1:6" x14ac:dyDescent="0.2">
      <c r="A2788" s="97">
        <v>43674.993043981478</v>
      </c>
      <c r="B2788">
        <v>2.3487610000000001</v>
      </c>
      <c r="E2788" s="97">
        <v>43674.812615740739</v>
      </c>
      <c r="F2788">
        <v>2.3796680000000001</v>
      </c>
    </row>
    <row r="2789" spans="1:6" x14ac:dyDescent="0.2">
      <c r="A2789" s="97">
        <v>43675.000092592592</v>
      </c>
      <c r="B2789">
        <v>2.3468249999999999</v>
      </c>
      <c r="E2789" s="97">
        <v>43674.819560185184</v>
      </c>
      <c r="F2789">
        <v>2.391807</v>
      </c>
    </row>
    <row r="2790" spans="1:6" x14ac:dyDescent="0.2">
      <c r="A2790" s="97">
        <v>43675.007037037038</v>
      </c>
      <c r="B2790">
        <v>2.3390979999999999</v>
      </c>
      <c r="E2790" s="97">
        <v>43674.826504629629</v>
      </c>
      <c r="F2790">
        <v>2.3937300000000001</v>
      </c>
    </row>
    <row r="2791" spans="1:6" x14ac:dyDescent="0.2">
      <c r="A2791" s="97">
        <v>43675.013981481483</v>
      </c>
      <c r="B2791">
        <v>2.3267030000000002</v>
      </c>
      <c r="E2791" s="97">
        <v>43674.833449074074</v>
      </c>
      <c r="F2791">
        <v>2.395022</v>
      </c>
    </row>
    <row r="2792" spans="1:6" x14ac:dyDescent="0.2">
      <c r="A2792" s="97">
        <v>43675.020925925928</v>
      </c>
      <c r="B2792">
        <v>2.3134649999999999</v>
      </c>
      <c r="E2792" s="97">
        <v>43674.84039351852</v>
      </c>
      <c r="F2792">
        <v>2.4188390000000002</v>
      </c>
    </row>
    <row r="2793" spans="1:6" x14ac:dyDescent="0.2">
      <c r="A2793" s="97">
        <v>43675.027870370373</v>
      </c>
      <c r="B2793">
        <v>2.3207689999999999</v>
      </c>
      <c r="E2793" s="97">
        <v>43674.847337962965</v>
      </c>
      <c r="F2793">
        <v>2.4069090000000002</v>
      </c>
    </row>
    <row r="2794" spans="1:6" x14ac:dyDescent="0.2">
      <c r="A2794" s="97">
        <v>43675.034814814811</v>
      </c>
      <c r="B2794">
        <v>2.305272</v>
      </c>
      <c r="E2794" s="97">
        <v>43674.85428240741</v>
      </c>
      <c r="F2794">
        <v>2.4002690000000002</v>
      </c>
    </row>
    <row r="2795" spans="1:6" x14ac:dyDescent="0.2">
      <c r="A2795" s="97">
        <v>43675.041805555556</v>
      </c>
      <c r="B2795">
        <v>2.312468</v>
      </c>
      <c r="E2795" s="97">
        <v>43674.861215277779</v>
      </c>
      <c r="F2795">
        <v>2.3876189999999999</v>
      </c>
    </row>
    <row r="2796" spans="1:6" x14ac:dyDescent="0.2">
      <c r="A2796" s="97">
        <v>43675.048634259256</v>
      </c>
      <c r="B2796">
        <v>2.3033299999999999</v>
      </c>
      <c r="E2796" s="97">
        <v>43674.868159722224</v>
      </c>
      <c r="F2796">
        <v>2.3879109999999999</v>
      </c>
    </row>
    <row r="2797" spans="1:6" x14ac:dyDescent="0.2">
      <c r="A2797" s="97">
        <v>43675.055578703701</v>
      </c>
      <c r="B2797">
        <v>2.2957869999999998</v>
      </c>
      <c r="E2797" s="97">
        <v>43674.875104166669</v>
      </c>
      <c r="F2797">
        <v>2.3949660000000002</v>
      </c>
    </row>
    <row r="2798" spans="1:6" x14ac:dyDescent="0.2">
      <c r="A2798" s="97">
        <v>43675.062523148146</v>
      </c>
      <c r="B2798">
        <v>2.2941669999999998</v>
      </c>
      <c r="E2798" s="97">
        <v>43674.882048611114</v>
      </c>
      <c r="F2798">
        <v>2.3995090000000001</v>
      </c>
    </row>
    <row r="2799" spans="1:6" x14ac:dyDescent="0.2">
      <c r="A2799" s="97">
        <v>43675.069467592592</v>
      </c>
      <c r="B2799">
        <v>2.2915890000000001</v>
      </c>
      <c r="E2799" s="97">
        <v>43674.888993055552</v>
      </c>
      <c r="F2799">
        <v>2.402142</v>
      </c>
    </row>
    <row r="2800" spans="1:6" x14ac:dyDescent="0.2">
      <c r="A2800" s="97">
        <v>43675.076412037037</v>
      </c>
      <c r="B2800">
        <v>2.2671109999999999</v>
      </c>
      <c r="E2800" s="97">
        <v>43674.895937499998</v>
      </c>
      <c r="F2800">
        <v>2.3969819999999999</v>
      </c>
    </row>
    <row r="2801" spans="1:6" x14ac:dyDescent="0.2">
      <c r="A2801" s="97">
        <v>43675.083356481482</v>
      </c>
      <c r="B2801">
        <v>2.265037</v>
      </c>
      <c r="E2801" s="97">
        <v>43674.902881944443</v>
      </c>
      <c r="F2801">
        <v>2.3922780000000001</v>
      </c>
    </row>
    <row r="2802" spans="1:6" x14ac:dyDescent="0.2">
      <c r="A2802" s="97">
        <v>43675.090300925927</v>
      </c>
      <c r="B2802">
        <v>2.2509890000000001</v>
      </c>
      <c r="E2802" s="97">
        <v>43674.909826388888</v>
      </c>
      <c r="F2802">
        <v>2.3950469999999999</v>
      </c>
    </row>
    <row r="2803" spans="1:6" x14ac:dyDescent="0.2">
      <c r="A2803" s="97">
        <v>43675.097245370373</v>
      </c>
      <c r="B2803">
        <v>2.2571819999999998</v>
      </c>
      <c r="E2803" s="97">
        <v>43674.916770833333</v>
      </c>
      <c r="F2803">
        <v>2.3780519999999998</v>
      </c>
    </row>
    <row r="2804" spans="1:6" x14ac:dyDescent="0.2">
      <c r="A2804" s="97">
        <v>43675.104189814818</v>
      </c>
      <c r="B2804">
        <v>2.2525019999999998</v>
      </c>
      <c r="E2804" s="97">
        <v>43674.923715277779</v>
      </c>
      <c r="F2804">
        <v>2.3826649999999998</v>
      </c>
    </row>
    <row r="2805" spans="1:6" x14ac:dyDescent="0.2">
      <c r="A2805" s="97">
        <v>43675.111238425925</v>
      </c>
      <c r="B2805">
        <v>2.2497389999999999</v>
      </c>
      <c r="E2805" s="97">
        <v>43674.930659722224</v>
      </c>
      <c r="F2805">
        <v>2.3790979999999999</v>
      </c>
    </row>
    <row r="2806" spans="1:6" x14ac:dyDescent="0.2">
      <c r="A2806" s="97">
        <v>43675.11818287037</v>
      </c>
      <c r="B2806">
        <v>2.2392650000000001</v>
      </c>
      <c r="E2806" s="97">
        <v>43674.937604166669</v>
      </c>
      <c r="F2806">
        <v>2.3771360000000001</v>
      </c>
    </row>
    <row r="2807" spans="1:6" x14ac:dyDescent="0.2">
      <c r="A2807" s="97">
        <v>43675.125127314815</v>
      </c>
      <c r="B2807">
        <v>2.227843</v>
      </c>
      <c r="E2807" s="97">
        <v>43674.944548611114</v>
      </c>
      <c r="F2807">
        <v>2.3780199999999998</v>
      </c>
    </row>
    <row r="2808" spans="1:6" x14ac:dyDescent="0.2">
      <c r="A2808" s="97">
        <v>43675.132071759261</v>
      </c>
      <c r="B2808">
        <v>2.2276570000000002</v>
      </c>
      <c r="E2808" s="97">
        <v>43674.951493055552</v>
      </c>
      <c r="F2808">
        <v>2.3722690000000002</v>
      </c>
    </row>
    <row r="2809" spans="1:6" x14ac:dyDescent="0.2">
      <c r="A2809" s="97">
        <v>43675.139016203706</v>
      </c>
      <c r="B2809">
        <v>2.2231909999999999</v>
      </c>
      <c r="E2809" s="97">
        <v>43674.958321759259</v>
      </c>
      <c r="F2809">
        <v>2.3775719999999998</v>
      </c>
    </row>
    <row r="2810" spans="1:6" x14ac:dyDescent="0.2">
      <c r="A2810" s="97">
        <v>43675.145844907405</v>
      </c>
      <c r="B2810">
        <v>2.2212350000000001</v>
      </c>
      <c r="E2810" s="97">
        <v>43674.965266203704</v>
      </c>
      <c r="F2810">
        <v>2.3695390000000001</v>
      </c>
    </row>
    <row r="2811" spans="1:6" x14ac:dyDescent="0.2">
      <c r="A2811" s="97">
        <v>43675.152789351851</v>
      </c>
      <c r="B2811">
        <v>2.223303</v>
      </c>
      <c r="E2811" s="97">
        <v>43674.972210648149</v>
      </c>
      <c r="F2811">
        <v>2.4293830000000001</v>
      </c>
    </row>
    <row r="2812" spans="1:6" x14ac:dyDescent="0.2">
      <c r="A2812" s="97">
        <v>43675.159733796296</v>
      </c>
      <c r="B2812">
        <v>2.2253500000000002</v>
      </c>
      <c r="E2812" s="97">
        <v>43674.979155092595</v>
      </c>
      <c r="F2812">
        <v>2.350317</v>
      </c>
    </row>
    <row r="2813" spans="1:6" x14ac:dyDescent="0.2">
      <c r="A2813" s="97">
        <v>43675.166678240741</v>
      </c>
      <c r="B2813">
        <v>2.2132589999999999</v>
      </c>
      <c r="E2813" s="97">
        <v>43674.98609953704</v>
      </c>
      <c r="F2813">
        <v>2.3490609999999998</v>
      </c>
    </row>
    <row r="2814" spans="1:6" x14ac:dyDescent="0.2">
      <c r="A2814" s="97">
        <v>43675.173622685186</v>
      </c>
      <c r="B2814">
        <v>2.2100650000000002</v>
      </c>
      <c r="E2814" s="97">
        <v>43674.993043981478</v>
      </c>
      <c r="F2814">
        <v>2.3487610000000001</v>
      </c>
    </row>
    <row r="2815" spans="1:6" x14ac:dyDescent="0.2">
      <c r="A2815" s="97">
        <v>43675.180671296293</v>
      </c>
      <c r="B2815">
        <v>2.2005620000000001</v>
      </c>
      <c r="E2815" s="97">
        <v>43675.000092592592</v>
      </c>
      <c r="F2815">
        <v>2.3468249999999999</v>
      </c>
    </row>
    <row r="2816" spans="1:6" x14ac:dyDescent="0.2">
      <c r="A2816" s="97">
        <v>43675.187615740739</v>
      </c>
      <c r="B2816">
        <v>2.1975310000000001</v>
      </c>
      <c r="E2816" s="97">
        <v>43675.007037037038</v>
      </c>
      <c r="F2816">
        <v>2.3390979999999999</v>
      </c>
    </row>
    <row r="2817" spans="1:6" x14ac:dyDescent="0.2">
      <c r="A2817" s="97">
        <v>43675.194560185184</v>
      </c>
      <c r="B2817">
        <v>2.1980230000000001</v>
      </c>
      <c r="E2817" s="97">
        <v>43675.013981481483</v>
      </c>
      <c r="F2817">
        <v>2.3267030000000002</v>
      </c>
    </row>
    <row r="2818" spans="1:6" x14ac:dyDescent="0.2">
      <c r="A2818" s="97">
        <v>43675.201504629629</v>
      </c>
      <c r="B2818">
        <v>2.19347</v>
      </c>
      <c r="E2818" s="97">
        <v>43675.020925925928</v>
      </c>
      <c r="F2818">
        <v>2.3134649999999999</v>
      </c>
    </row>
    <row r="2819" spans="1:6" x14ac:dyDescent="0.2">
      <c r="A2819" s="97">
        <v>43675.208449074074</v>
      </c>
      <c r="B2819">
        <v>2.2000790000000001</v>
      </c>
      <c r="E2819" s="97">
        <v>43675.027870370373</v>
      </c>
      <c r="F2819">
        <v>2.3207689999999999</v>
      </c>
    </row>
    <row r="2820" spans="1:6" x14ac:dyDescent="0.2">
      <c r="A2820" s="97">
        <v>43675.21539351852</v>
      </c>
      <c r="B2820">
        <v>2.1870270000000001</v>
      </c>
      <c r="E2820" s="97">
        <v>43675.034814814811</v>
      </c>
      <c r="F2820">
        <v>2.305272</v>
      </c>
    </row>
    <row r="2821" spans="1:6" x14ac:dyDescent="0.2">
      <c r="A2821" s="97">
        <v>43675.222337962965</v>
      </c>
      <c r="B2821">
        <v>2.1682959999999998</v>
      </c>
      <c r="E2821" s="97">
        <v>43675.041805555556</v>
      </c>
      <c r="F2821">
        <v>2.312468</v>
      </c>
    </row>
    <row r="2822" spans="1:6" x14ac:dyDescent="0.2">
      <c r="A2822" s="97">
        <v>43675.22928240741</v>
      </c>
      <c r="B2822">
        <v>2.1789339999999999</v>
      </c>
      <c r="E2822" s="97">
        <v>43675.048634259256</v>
      </c>
      <c r="F2822">
        <v>2.3033299999999999</v>
      </c>
    </row>
    <row r="2823" spans="1:6" x14ac:dyDescent="0.2">
      <c r="A2823" s="97">
        <v>43675.236226851855</v>
      </c>
      <c r="B2823">
        <v>2.1699480000000002</v>
      </c>
      <c r="E2823" s="97">
        <v>43675.055578703701</v>
      </c>
      <c r="F2823">
        <v>2.2957869999999998</v>
      </c>
    </row>
    <row r="2824" spans="1:6" x14ac:dyDescent="0.2">
      <c r="A2824" s="97">
        <v>43675.243055555555</v>
      </c>
      <c r="B2824">
        <v>2.178833</v>
      </c>
      <c r="E2824" s="97">
        <v>43675.062523148146</v>
      </c>
      <c r="F2824">
        <v>2.2941669999999998</v>
      </c>
    </row>
    <row r="2825" spans="1:6" x14ac:dyDescent="0.2">
      <c r="A2825" s="97">
        <v>43675.250104166669</v>
      </c>
      <c r="B2825">
        <v>2.1741440000000001</v>
      </c>
      <c r="E2825" s="97">
        <v>43675.069467592592</v>
      </c>
      <c r="F2825">
        <v>2.2915890000000001</v>
      </c>
    </row>
    <row r="2826" spans="1:6" x14ac:dyDescent="0.2">
      <c r="A2826" s="97">
        <v>43675.257048611114</v>
      </c>
      <c r="B2826">
        <v>2.156396</v>
      </c>
      <c r="E2826" s="97">
        <v>43675.076412037037</v>
      </c>
      <c r="F2826">
        <v>2.2671109999999999</v>
      </c>
    </row>
    <row r="2827" spans="1:6" x14ac:dyDescent="0.2">
      <c r="A2827" s="97">
        <v>43675.263993055552</v>
      </c>
      <c r="B2827">
        <v>2.1607409999999998</v>
      </c>
      <c r="E2827" s="97">
        <v>43675.083356481482</v>
      </c>
      <c r="F2827">
        <v>2.265037</v>
      </c>
    </row>
    <row r="2828" spans="1:6" x14ac:dyDescent="0.2">
      <c r="A2828" s="97">
        <v>43675.270937499998</v>
      </c>
      <c r="B2828">
        <v>2.1540089999999998</v>
      </c>
      <c r="E2828" s="97">
        <v>43675.090300925927</v>
      </c>
      <c r="F2828">
        <v>2.2509890000000001</v>
      </c>
    </row>
    <row r="2829" spans="1:6" x14ac:dyDescent="0.2">
      <c r="A2829" s="97">
        <v>43675.277881944443</v>
      </c>
      <c r="B2829">
        <v>2.160285</v>
      </c>
      <c r="E2829" s="97">
        <v>43675.097245370373</v>
      </c>
      <c r="F2829">
        <v>2.2571819999999998</v>
      </c>
    </row>
    <row r="2830" spans="1:6" x14ac:dyDescent="0.2">
      <c r="A2830" s="97">
        <v>43675.284826388888</v>
      </c>
      <c r="B2830">
        <v>2.1588530000000001</v>
      </c>
      <c r="E2830" s="97">
        <v>43675.104189814818</v>
      </c>
      <c r="F2830">
        <v>2.2525019999999998</v>
      </c>
    </row>
    <row r="2831" spans="1:6" x14ac:dyDescent="0.2">
      <c r="A2831" s="97">
        <v>43675.291770833333</v>
      </c>
      <c r="B2831">
        <v>2.162747</v>
      </c>
      <c r="E2831" s="97">
        <v>43675.111238425925</v>
      </c>
      <c r="F2831">
        <v>2.2497389999999999</v>
      </c>
    </row>
    <row r="2832" spans="1:6" x14ac:dyDescent="0.2">
      <c r="A2832" s="97">
        <v>43675.298715277779</v>
      </c>
      <c r="B2832">
        <v>2.163856</v>
      </c>
      <c r="E2832" s="97">
        <v>43675.11818287037</v>
      </c>
      <c r="F2832">
        <v>2.2392650000000001</v>
      </c>
    </row>
    <row r="2833" spans="1:6" x14ac:dyDescent="0.2">
      <c r="A2833" s="97">
        <v>43675.305659722224</v>
      </c>
      <c r="B2833">
        <v>2.152685</v>
      </c>
      <c r="E2833" s="97">
        <v>43675.125127314815</v>
      </c>
      <c r="F2833">
        <v>2.227843</v>
      </c>
    </row>
    <row r="2834" spans="1:6" x14ac:dyDescent="0.2">
      <c r="A2834" s="97">
        <v>43675.312604166669</v>
      </c>
      <c r="B2834">
        <v>2.142617</v>
      </c>
      <c r="E2834" s="97">
        <v>43675.132071759261</v>
      </c>
      <c r="F2834">
        <v>2.2276570000000002</v>
      </c>
    </row>
    <row r="2835" spans="1:6" x14ac:dyDescent="0.2">
      <c r="A2835" s="97">
        <v>43675.319548611114</v>
      </c>
      <c r="B2835">
        <v>2.1340840000000001</v>
      </c>
      <c r="E2835" s="97">
        <v>43675.139016203706</v>
      </c>
      <c r="F2835">
        <v>2.2231909999999999</v>
      </c>
    </row>
    <row r="2836" spans="1:6" x14ac:dyDescent="0.2">
      <c r="A2836" s="97">
        <v>43675.326493055552</v>
      </c>
      <c r="B2836">
        <v>2.2163810000000002</v>
      </c>
      <c r="E2836" s="97">
        <v>43675.145844907405</v>
      </c>
      <c r="F2836">
        <v>2.2212350000000001</v>
      </c>
    </row>
    <row r="2837" spans="1:6" x14ac:dyDescent="0.2">
      <c r="A2837" s="97">
        <v>43675.333437499998</v>
      </c>
      <c r="B2837">
        <v>2.1341009999999998</v>
      </c>
      <c r="E2837" s="97">
        <v>43675.152789351851</v>
      </c>
      <c r="F2837">
        <v>2.223303</v>
      </c>
    </row>
    <row r="2838" spans="1:6" x14ac:dyDescent="0.2">
      <c r="A2838" s="97">
        <v>43675.340266203704</v>
      </c>
      <c r="B2838">
        <v>2.1346189999999998</v>
      </c>
      <c r="E2838" s="97">
        <v>43675.159733796296</v>
      </c>
      <c r="F2838">
        <v>2.2253500000000002</v>
      </c>
    </row>
    <row r="2839" spans="1:6" x14ac:dyDescent="0.2">
      <c r="A2839" s="97">
        <v>43675.347210648149</v>
      </c>
      <c r="B2839">
        <v>2.1436700000000002</v>
      </c>
      <c r="E2839" s="97">
        <v>43675.166678240741</v>
      </c>
      <c r="F2839">
        <v>2.2132589999999999</v>
      </c>
    </row>
    <row r="2840" spans="1:6" x14ac:dyDescent="0.2">
      <c r="A2840" s="97">
        <v>43675.354155092595</v>
      </c>
      <c r="B2840">
        <v>2.141168</v>
      </c>
      <c r="E2840" s="97">
        <v>43675.173622685186</v>
      </c>
      <c r="F2840">
        <v>2.2100650000000002</v>
      </c>
    </row>
    <row r="2841" spans="1:6" x14ac:dyDescent="0.2">
      <c r="A2841" s="97">
        <v>43675.36109953704</v>
      </c>
      <c r="B2841">
        <v>2.1179709999999998</v>
      </c>
      <c r="E2841" s="97">
        <v>43675.180671296293</v>
      </c>
      <c r="F2841">
        <v>2.2005620000000001</v>
      </c>
    </row>
    <row r="2842" spans="1:6" x14ac:dyDescent="0.2">
      <c r="A2842" s="97">
        <v>43675.368043981478</v>
      </c>
      <c r="B2842">
        <v>2.1315379999999999</v>
      </c>
      <c r="E2842" s="97">
        <v>43675.187615740739</v>
      </c>
      <c r="F2842">
        <v>2.1975310000000001</v>
      </c>
    </row>
    <row r="2843" spans="1:6" x14ac:dyDescent="0.2">
      <c r="A2843" s="97">
        <v>43675.374988425923</v>
      </c>
      <c r="B2843">
        <v>2.1091280000000001</v>
      </c>
      <c r="E2843" s="97">
        <v>43675.194560185184</v>
      </c>
      <c r="F2843">
        <v>2.1980230000000001</v>
      </c>
    </row>
    <row r="2844" spans="1:6" x14ac:dyDescent="0.2">
      <c r="A2844" s="97">
        <v>43675.381932870368</v>
      </c>
      <c r="B2844">
        <v>2.1086710000000002</v>
      </c>
      <c r="E2844" s="97">
        <v>43675.201504629629</v>
      </c>
      <c r="F2844">
        <v>2.19347</v>
      </c>
    </row>
    <row r="2845" spans="1:6" x14ac:dyDescent="0.2">
      <c r="A2845" s="97">
        <v>43675.388981481483</v>
      </c>
      <c r="B2845">
        <v>2.1262889999999999</v>
      </c>
      <c r="E2845" s="97">
        <v>43675.208449074074</v>
      </c>
      <c r="F2845">
        <v>2.2000790000000001</v>
      </c>
    </row>
    <row r="2846" spans="1:6" x14ac:dyDescent="0.2">
      <c r="A2846" s="97">
        <v>43675.395925925928</v>
      </c>
      <c r="B2846">
        <v>2.1133289999999998</v>
      </c>
      <c r="E2846" s="97">
        <v>43675.21539351852</v>
      </c>
      <c r="F2846">
        <v>2.1870270000000001</v>
      </c>
    </row>
    <row r="2847" spans="1:6" x14ac:dyDescent="0.2">
      <c r="A2847" s="97">
        <v>43675.402870370373</v>
      </c>
      <c r="B2847">
        <v>2.1265269999999998</v>
      </c>
      <c r="E2847" s="97">
        <v>43675.222337962965</v>
      </c>
      <c r="F2847">
        <v>2.1682959999999998</v>
      </c>
    </row>
    <row r="2848" spans="1:6" x14ac:dyDescent="0.2">
      <c r="A2848" s="97">
        <v>43675.409814814811</v>
      </c>
      <c r="B2848">
        <v>2.1262050000000001</v>
      </c>
      <c r="E2848" s="97">
        <v>43675.22928240741</v>
      </c>
      <c r="F2848">
        <v>2.1789339999999999</v>
      </c>
    </row>
    <row r="2849" spans="1:6" x14ac:dyDescent="0.2">
      <c r="A2849" s="97">
        <v>43675.416759259257</v>
      </c>
      <c r="B2849">
        <v>2.1252309999999999</v>
      </c>
      <c r="E2849" s="97">
        <v>43675.236226851855</v>
      </c>
      <c r="F2849">
        <v>2.1699480000000002</v>
      </c>
    </row>
    <row r="2850" spans="1:6" x14ac:dyDescent="0.2">
      <c r="A2850" s="97">
        <v>43675.423703703702</v>
      </c>
      <c r="B2850">
        <v>2.1076389999999998</v>
      </c>
      <c r="E2850" s="97">
        <v>43675.243055555555</v>
      </c>
      <c r="F2850">
        <v>2.178833</v>
      </c>
    </row>
    <row r="2851" spans="1:6" x14ac:dyDescent="0.2">
      <c r="A2851" s="97">
        <v>43675.430648148147</v>
      </c>
      <c r="B2851">
        <v>2.122671</v>
      </c>
      <c r="E2851" s="97">
        <v>43675.250104166669</v>
      </c>
      <c r="F2851">
        <v>2.1741440000000001</v>
      </c>
    </row>
    <row r="2852" spans="1:6" x14ac:dyDescent="0.2">
      <c r="A2852" s="97">
        <v>43675.437476851854</v>
      </c>
      <c r="B2852">
        <v>2.1266949999999998</v>
      </c>
      <c r="E2852" s="97">
        <v>43675.257048611114</v>
      </c>
      <c r="F2852">
        <v>2.156396</v>
      </c>
    </row>
    <row r="2853" spans="1:6" x14ac:dyDescent="0.2">
      <c r="A2853" s="97">
        <v>43675.444421296299</v>
      </c>
      <c r="B2853">
        <v>2.1186530000000001</v>
      </c>
      <c r="E2853" s="97">
        <v>43675.263993055552</v>
      </c>
      <c r="F2853">
        <v>2.1607409999999998</v>
      </c>
    </row>
    <row r="2854" spans="1:6" x14ac:dyDescent="0.2">
      <c r="A2854" s="97">
        <v>43675.451365740744</v>
      </c>
      <c r="B2854">
        <v>2.111437</v>
      </c>
      <c r="E2854" s="97">
        <v>43675.270937499998</v>
      </c>
      <c r="F2854">
        <v>2.1540089999999998</v>
      </c>
    </row>
    <row r="2855" spans="1:6" x14ac:dyDescent="0.2">
      <c r="A2855" s="97">
        <v>43675.458414351851</v>
      </c>
      <c r="B2855">
        <v>2.1311810000000002</v>
      </c>
      <c r="E2855" s="97">
        <v>43675.277881944443</v>
      </c>
      <c r="F2855">
        <v>2.160285</v>
      </c>
    </row>
    <row r="2856" spans="1:6" x14ac:dyDescent="0.2">
      <c r="A2856" s="97">
        <v>43675.465358796297</v>
      </c>
      <c r="B2856">
        <v>2.1129600000000002</v>
      </c>
      <c r="E2856" s="97">
        <v>43675.284826388888</v>
      </c>
      <c r="F2856">
        <v>2.1588530000000001</v>
      </c>
    </row>
    <row r="2857" spans="1:6" x14ac:dyDescent="0.2">
      <c r="A2857" s="97">
        <v>43675.472303240742</v>
      </c>
      <c r="B2857">
        <v>2.1228799999999999</v>
      </c>
      <c r="E2857" s="97">
        <v>43675.291770833333</v>
      </c>
      <c r="F2857">
        <v>2.162747</v>
      </c>
    </row>
    <row r="2858" spans="1:6" x14ac:dyDescent="0.2">
      <c r="A2858" s="97">
        <v>43675.479247685187</v>
      </c>
      <c r="B2858">
        <v>2.1070199999999999</v>
      </c>
      <c r="E2858" s="97">
        <v>43675.298715277779</v>
      </c>
      <c r="F2858">
        <v>2.163856</v>
      </c>
    </row>
    <row r="2859" spans="1:6" x14ac:dyDescent="0.2">
      <c r="A2859" s="97">
        <v>43675.486192129632</v>
      </c>
      <c r="B2859">
        <v>2.1134339999999998</v>
      </c>
      <c r="E2859" s="97">
        <v>43675.305659722224</v>
      </c>
      <c r="F2859">
        <v>2.152685</v>
      </c>
    </row>
    <row r="2860" spans="1:6" x14ac:dyDescent="0.2">
      <c r="A2860" s="97">
        <v>43675.493136574078</v>
      </c>
      <c r="B2860">
        <v>2.127367</v>
      </c>
      <c r="E2860" s="97">
        <v>43675.312604166669</v>
      </c>
      <c r="F2860">
        <v>2.142617</v>
      </c>
    </row>
    <row r="2861" spans="1:6" x14ac:dyDescent="0.2">
      <c r="A2861" s="97">
        <v>43675.500081018516</v>
      </c>
      <c r="B2861">
        <v>2.1264799999999999</v>
      </c>
      <c r="E2861" s="97">
        <v>43675.319548611114</v>
      </c>
      <c r="F2861">
        <v>2.1340840000000001</v>
      </c>
    </row>
    <row r="2862" spans="1:6" x14ac:dyDescent="0.2">
      <c r="A2862" s="97">
        <v>43675.507025462961</v>
      </c>
      <c r="B2862">
        <v>2.1306080000000001</v>
      </c>
      <c r="E2862" s="97">
        <v>43675.326493055552</v>
      </c>
      <c r="F2862">
        <v>2.2163810000000002</v>
      </c>
    </row>
    <row r="2863" spans="1:6" x14ac:dyDescent="0.2">
      <c r="A2863" s="97">
        <v>43675.513969907406</v>
      </c>
      <c r="B2863">
        <v>2.1270449999999999</v>
      </c>
      <c r="E2863" s="97">
        <v>43675.333437499998</v>
      </c>
      <c r="F2863">
        <v>2.1341009999999998</v>
      </c>
    </row>
    <row r="2864" spans="1:6" x14ac:dyDescent="0.2">
      <c r="A2864" s="97">
        <v>43675.520914351851</v>
      </c>
      <c r="B2864">
        <v>2.1372049999999998</v>
      </c>
      <c r="E2864" s="97">
        <v>43675.340266203704</v>
      </c>
      <c r="F2864">
        <v>2.1346189999999998</v>
      </c>
    </row>
    <row r="2865" spans="1:6" x14ac:dyDescent="0.2">
      <c r="A2865" s="97">
        <v>43675.52784722222</v>
      </c>
      <c r="B2865">
        <v>2.1375579999999998</v>
      </c>
      <c r="E2865" s="97">
        <v>43675.347210648149</v>
      </c>
      <c r="F2865">
        <v>2.1436700000000002</v>
      </c>
    </row>
    <row r="2866" spans="1:6" x14ac:dyDescent="0.2">
      <c r="A2866" s="97">
        <v>43675.534791666665</v>
      </c>
      <c r="B2866">
        <v>2.1385320000000001</v>
      </c>
      <c r="E2866" s="97">
        <v>43675.354155092595</v>
      </c>
      <c r="F2866">
        <v>2.141168</v>
      </c>
    </row>
    <row r="2867" spans="1:6" x14ac:dyDescent="0.2">
      <c r="A2867" s="97">
        <v>43675.54173611111</v>
      </c>
      <c r="B2867">
        <v>2.1307200000000002</v>
      </c>
      <c r="E2867" s="97">
        <v>43675.36109953704</v>
      </c>
      <c r="F2867">
        <v>2.1179709999999998</v>
      </c>
    </row>
    <row r="2868" spans="1:6" x14ac:dyDescent="0.2">
      <c r="A2868" s="97">
        <v>43675.548680555556</v>
      </c>
      <c r="B2868">
        <v>2.1426419999999999</v>
      </c>
      <c r="E2868" s="97">
        <v>43675.368043981478</v>
      </c>
      <c r="F2868">
        <v>2.1315379999999999</v>
      </c>
    </row>
    <row r="2869" spans="1:6" x14ac:dyDescent="0.2">
      <c r="A2869" s="97">
        <v>43675.555625000001</v>
      </c>
      <c r="B2869">
        <v>2.1480769999999998</v>
      </c>
      <c r="E2869" s="97">
        <v>43675.374988425923</v>
      </c>
      <c r="F2869">
        <v>2.1091280000000001</v>
      </c>
    </row>
    <row r="2870" spans="1:6" x14ac:dyDescent="0.2">
      <c r="A2870" s="97">
        <v>43675.562569444446</v>
      </c>
      <c r="B2870">
        <v>2.1455880000000001</v>
      </c>
      <c r="E2870" s="97">
        <v>43675.381932870368</v>
      </c>
      <c r="F2870">
        <v>2.1086710000000002</v>
      </c>
    </row>
    <row r="2871" spans="1:6" x14ac:dyDescent="0.2">
      <c r="A2871" s="97">
        <v>43675.569513888891</v>
      </c>
      <c r="B2871">
        <v>2.1484209999999999</v>
      </c>
      <c r="E2871" s="97">
        <v>43675.388981481483</v>
      </c>
      <c r="F2871">
        <v>2.1262889999999999</v>
      </c>
    </row>
    <row r="2872" spans="1:6" x14ac:dyDescent="0.2">
      <c r="A2872" s="97">
        <v>43675.576458333337</v>
      </c>
      <c r="B2872">
        <v>2.1430570000000002</v>
      </c>
      <c r="E2872" s="97">
        <v>43675.395925925928</v>
      </c>
      <c r="F2872">
        <v>2.1133289999999998</v>
      </c>
    </row>
    <row r="2873" spans="1:6" x14ac:dyDescent="0.2">
      <c r="A2873" s="97">
        <v>43675.583402777775</v>
      </c>
      <c r="B2873">
        <v>2.14114</v>
      </c>
      <c r="E2873" s="97">
        <v>43675.402870370373</v>
      </c>
      <c r="F2873">
        <v>2.1265269999999998</v>
      </c>
    </row>
    <row r="2874" spans="1:6" x14ac:dyDescent="0.2">
      <c r="A2874" s="97">
        <v>43675.59034722222</v>
      </c>
      <c r="B2874">
        <v>2.1506500000000002</v>
      </c>
      <c r="E2874" s="97">
        <v>43675.409814814811</v>
      </c>
      <c r="F2874">
        <v>2.1262050000000001</v>
      </c>
    </row>
    <row r="2875" spans="1:6" x14ac:dyDescent="0.2">
      <c r="A2875" s="97">
        <v>43675.597291666665</v>
      </c>
      <c r="B2875">
        <v>2.152339</v>
      </c>
      <c r="E2875" s="97">
        <v>43675.416759259257</v>
      </c>
      <c r="F2875">
        <v>2.1252309999999999</v>
      </c>
    </row>
    <row r="2876" spans="1:6" x14ac:dyDescent="0.2">
      <c r="A2876" s="97">
        <v>43675.60423611111</v>
      </c>
      <c r="B2876">
        <v>2.1582520000000001</v>
      </c>
      <c r="E2876" s="97">
        <v>43675.423703703702</v>
      </c>
      <c r="F2876">
        <v>2.1076389999999998</v>
      </c>
    </row>
    <row r="2877" spans="1:6" x14ac:dyDescent="0.2">
      <c r="A2877" s="97">
        <v>43675.611180555556</v>
      </c>
      <c r="B2877">
        <v>2.1680869999999999</v>
      </c>
      <c r="E2877" s="97">
        <v>43675.430648148147</v>
      </c>
      <c r="F2877">
        <v>2.122671</v>
      </c>
    </row>
    <row r="2878" spans="1:6" x14ac:dyDescent="0.2">
      <c r="A2878" s="97">
        <v>43675.618125000001</v>
      </c>
      <c r="B2878">
        <v>2.1637010000000001</v>
      </c>
      <c r="E2878" s="97">
        <v>43675.437476851854</v>
      </c>
      <c r="F2878">
        <v>2.1266949999999998</v>
      </c>
    </row>
    <row r="2879" spans="1:6" x14ac:dyDescent="0.2">
      <c r="A2879" s="97">
        <v>43675.6249537037</v>
      </c>
      <c r="B2879">
        <v>2.1748219999999998</v>
      </c>
      <c r="E2879" s="97">
        <v>43675.444421296299</v>
      </c>
      <c r="F2879">
        <v>2.1186530000000001</v>
      </c>
    </row>
    <row r="2880" spans="1:6" x14ac:dyDescent="0.2">
      <c r="A2880" s="97">
        <v>43675.631898148145</v>
      </c>
      <c r="B2880">
        <v>2.177206</v>
      </c>
      <c r="E2880" s="97">
        <v>43675.451365740744</v>
      </c>
      <c r="F2880">
        <v>2.111437</v>
      </c>
    </row>
    <row r="2881" spans="1:6" x14ac:dyDescent="0.2">
      <c r="A2881" s="97">
        <v>43675.638842592591</v>
      </c>
      <c r="B2881">
        <v>2.1868979999999998</v>
      </c>
      <c r="E2881" s="97">
        <v>43675.458414351851</v>
      </c>
      <c r="F2881">
        <v>2.1311810000000002</v>
      </c>
    </row>
    <row r="2882" spans="1:6" x14ac:dyDescent="0.2">
      <c r="A2882" s="97">
        <v>43675.645787037036</v>
      </c>
      <c r="B2882">
        <v>2.1883940000000002</v>
      </c>
      <c r="E2882" s="97">
        <v>43675.465358796297</v>
      </c>
      <c r="F2882">
        <v>2.1129600000000002</v>
      </c>
    </row>
    <row r="2883" spans="1:6" x14ac:dyDescent="0.2">
      <c r="A2883" s="97">
        <v>43675.652731481481</v>
      </c>
      <c r="B2883">
        <v>2.197333</v>
      </c>
      <c r="E2883" s="97">
        <v>43675.472303240742</v>
      </c>
      <c r="F2883">
        <v>2.1228799999999999</v>
      </c>
    </row>
    <row r="2884" spans="1:6" x14ac:dyDescent="0.2">
      <c r="A2884" s="97">
        <v>43675.659675925926</v>
      </c>
      <c r="B2884">
        <v>2.182086</v>
      </c>
      <c r="E2884" s="97">
        <v>43675.479247685187</v>
      </c>
      <c r="F2884">
        <v>2.1070199999999999</v>
      </c>
    </row>
    <row r="2885" spans="1:6" x14ac:dyDescent="0.2">
      <c r="A2885" s="97">
        <v>43675.666724537034</v>
      </c>
      <c r="B2885">
        <v>2.2053099999999999</v>
      </c>
      <c r="E2885" s="97">
        <v>43675.486192129632</v>
      </c>
      <c r="F2885">
        <v>2.1134339999999998</v>
      </c>
    </row>
    <row r="2886" spans="1:6" x14ac:dyDescent="0.2">
      <c r="A2886" s="97">
        <v>43675.673668981479</v>
      </c>
      <c r="B2886">
        <v>2.2290429999999999</v>
      </c>
      <c r="E2886" s="97">
        <v>43675.493136574078</v>
      </c>
      <c r="F2886">
        <v>2.127367</v>
      </c>
    </row>
    <row r="2887" spans="1:6" x14ac:dyDescent="0.2">
      <c r="A2887" s="97">
        <v>43675.680613425924</v>
      </c>
      <c r="B2887">
        <v>2.2372179999999999</v>
      </c>
      <c r="E2887" s="97">
        <v>43675.500081018516</v>
      </c>
      <c r="F2887">
        <v>2.1264799999999999</v>
      </c>
    </row>
    <row r="2888" spans="1:6" x14ac:dyDescent="0.2">
      <c r="A2888" s="97">
        <v>43675.687557870369</v>
      </c>
      <c r="B2888">
        <v>2.3245450000000001</v>
      </c>
      <c r="E2888" s="97">
        <v>43675.507025462961</v>
      </c>
      <c r="F2888">
        <v>2.1306080000000001</v>
      </c>
    </row>
    <row r="2889" spans="1:6" x14ac:dyDescent="0.2">
      <c r="A2889" s="97">
        <v>43675.694502314815</v>
      </c>
      <c r="B2889">
        <v>2.2685230000000001</v>
      </c>
      <c r="E2889" s="97">
        <v>43675.513969907406</v>
      </c>
      <c r="F2889">
        <v>2.1270449999999999</v>
      </c>
    </row>
    <row r="2890" spans="1:6" x14ac:dyDescent="0.2">
      <c r="A2890" s="97">
        <v>43675.70144675926</v>
      </c>
      <c r="B2890">
        <v>2.2672430000000001</v>
      </c>
      <c r="E2890" s="97">
        <v>43675.520914351851</v>
      </c>
      <c r="F2890">
        <v>2.1372049999999998</v>
      </c>
    </row>
    <row r="2891" spans="1:6" x14ac:dyDescent="0.2">
      <c r="A2891" s="97">
        <v>43675.708391203705</v>
      </c>
      <c r="B2891">
        <v>2.2774130000000001</v>
      </c>
      <c r="E2891" s="97">
        <v>43675.52784722222</v>
      </c>
      <c r="F2891">
        <v>2.1375579999999998</v>
      </c>
    </row>
    <row r="2892" spans="1:6" x14ac:dyDescent="0.2">
      <c r="A2892" s="97">
        <v>43675.720937500002</v>
      </c>
      <c r="B2892">
        <v>2.330349</v>
      </c>
      <c r="E2892" s="97">
        <v>43675.534791666665</v>
      </c>
      <c r="F2892">
        <v>2.1385320000000001</v>
      </c>
    </row>
    <row r="2893" spans="1:6" x14ac:dyDescent="0.2">
      <c r="A2893" s="97">
        <v>43675.727881944447</v>
      </c>
      <c r="B2893">
        <v>2.3664160000000001</v>
      </c>
      <c r="E2893" s="97">
        <v>43675.54173611111</v>
      </c>
      <c r="F2893">
        <v>2.1307200000000002</v>
      </c>
    </row>
    <row r="2894" spans="1:6" x14ac:dyDescent="0.2">
      <c r="A2894" s="97">
        <v>43675.734826388885</v>
      </c>
      <c r="B2894">
        <v>2.3722910000000001</v>
      </c>
      <c r="E2894" s="97">
        <v>43675.548680555556</v>
      </c>
      <c r="F2894">
        <v>2.1426419999999999</v>
      </c>
    </row>
    <row r="2895" spans="1:6" x14ac:dyDescent="0.2">
      <c r="A2895" s="97">
        <v>43675.741770833331</v>
      </c>
      <c r="B2895">
        <v>2.3895569999999999</v>
      </c>
      <c r="E2895" s="97">
        <v>43675.555625000001</v>
      </c>
      <c r="F2895">
        <v>2.1480769999999998</v>
      </c>
    </row>
    <row r="2896" spans="1:6" x14ac:dyDescent="0.2">
      <c r="A2896" s="97">
        <v>43675.748715277776</v>
      </c>
      <c r="B2896">
        <v>2.4072330000000002</v>
      </c>
      <c r="E2896" s="97">
        <v>43675.562569444446</v>
      </c>
      <c r="F2896">
        <v>2.1455880000000001</v>
      </c>
    </row>
    <row r="2897" spans="1:6" x14ac:dyDescent="0.2">
      <c r="A2897" s="97">
        <v>43675.755659722221</v>
      </c>
      <c r="B2897">
        <v>2.4183409999999999</v>
      </c>
      <c r="E2897" s="97">
        <v>43675.569513888891</v>
      </c>
      <c r="F2897">
        <v>2.1484209999999999</v>
      </c>
    </row>
    <row r="2898" spans="1:6" x14ac:dyDescent="0.2">
      <c r="A2898" s="97">
        <v>43675.762604166666</v>
      </c>
      <c r="B2898">
        <v>2.4250449999999999</v>
      </c>
      <c r="E2898" s="97">
        <v>43675.576458333337</v>
      </c>
      <c r="F2898">
        <v>2.1430570000000002</v>
      </c>
    </row>
    <row r="2899" spans="1:6" x14ac:dyDescent="0.2">
      <c r="A2899" s="97">
        <v>43675.769548611112</v>
      </c>
      <c r="B2899">
        <v>2.4461870000000001</v>
      </c>
      <c r="E2899" s="97">
        <v>43675.583402777775</v>
      </c>
      <c r="F2899">
        <v>2.14114</v>
      </c>
    </row>
    <row r="2900" spans="1:6" x14ac:dyDescent="0.2">
      <c r="A2900" s="97">
        <v>43675.776493055557</v>
      </c>
      <c r="B2900">
        <v>2.4410029999999998</v>
      </c>
      <c r="E2900" s="97">
        <v>43675.59034722222</v>
      </c>
      <c r="F2900">
        <v>2.1506500000000002</v>
      </c>
    </row>
    <row r="2901" spans="1:6" x14ac:dyDescent="0.2">
      <c r="A2901" s="97">
        <v>43675.783437500002</v>
      </c>
      <c r="B2901">
        <v>2.455775</v>
      </c>
      <c r="E2901" s="97">
        <v>43675.597291666665</v>
      </c>
      <c r="F2901">
        <v>2.152339</v>
      </c>
    </row>
    <row r="2902" spans="1:6" x14ac:dyDescent="0.2">
      <c r="A2902" s="97">
        <v>43675.790381944447</v>
      </c>
      <c r="B2902">
        <v>2.4644900000000001</v>
      </c>
      <c r="E2902" s="97">
        <v>43675.60423611111</v>
      </c>
      <c r="F2902">
        <v>2.1582520000000001</v>
      </c>
    </row>
    <row r="2903" spans="1:6" x14ac:dyDescent="0.2">
      <c r="A2903" s="97">
        <v>43675.797326388885</v>
      </c>
      <c r="B2903">
        <v>2.459762</v>
      </c>
      <c r="E2903" s="97">
        <v>43675.611180555556</v>
      </c>
      <c r="F2903">
        <v>2.1680869999999999</v>
      </c>
    </row>
    <row r="2904" spans="1:6" x14ac:dyDescent="0.2">
      <c r="A2904" s="97">
        <v>43675.804270833331</v>
      </c>
      <c r="B2904">
        <v>2.4850370000000002</v>
      </c>
      <c r="E2904" s="97">
        <v>43675.618125000001</v>
      </c>
      <c r="F2904">
        <v>2.1637010000000001</v>
      </c>
    </row>
    <row r="2905" spans="1:6" x14ac:dyDescent="0.2">
      <c r="A2905" s="97">
        <v>43675.811099537037</v>
      </c>
      <c r="B2905">
        <v>2.5092629999999998</v>
      </c>
      <c r="E2905" s="97">
        <v>43675.6249537037</v>
      </c>
      <c r="F2905">
        <v>2.1748219999999998</v>
      </c>
    </row>
    <row r="2906" spans="1:6" x14ac:dyDescent="0.2">
      <c r="A2906" s="97">
        <v>43675.818043981482</v>
      </c>
      <c r="B2906">
        <v>2.5128590000000002</v>
      </c>
      <c r="E2906" s="97">
        <v>43675.631898148145</v>
      </c>
      <c r="F2906">
        <v>2.177206</v>
      </c>
    </row>
    <row r="2907" spans="1:6" x14ac:dyDescent="0.2">
      <c r="A2907" s="97">
        <v>43675.824988425928</v>
      </c>
      <c r="B2907">
        <v>2.5117440000000002</v>
      </c>
      <c r="E2907" s="97">
        <v>43675.638842592591</v>
      </c>
      <c r="F2907">
        <v>2.1868979999999998</v>
      </c>
    </row>
    <row r="2908" spans="1:6" x14ac:dyDescent="0.2">
      <c r="A2908" s="97">
        <v>43675.831932870373</v>
      </c>
      <c r="B2908">
        <v>2.5324019999999998</v>
      </c>
      <c r="E2908" s="97">
        <v>43675.645787037036</v>
      </c>
      <c r="F2908">
        <v>2.1883940000000002</v>
      </c>
    </row>
    <row r="2909" spans="1:6" x14ac:dyDescent="0.2">
      <c r="A2909" s="97">
        <v>43675.838877314818</v>
      </c>
      <c r="B2909">
        <v>2.5249130000000002</v>
      </c>
      <c r="E2909" s="97">
        <v>43675.652731481481</v>
      </c>
      <c r="F2909">
        <v>2.197333</v>
      </c>
    </row>
    <row r="2910" spans="1:6" x14ac:dyDescent="0.2">
      <c r="A2910" s="97">
        <v>43675.845821759256</v>
      </c>
      <c r="B2910">
        <v>2.5428630000000001</v>
      </c>
      <c r="E2910" s="97">
        <v>43675.659675925926</v>
      </c>
      <c r="F2910">
        <v>2.182086</v>
      </c>
    </row>
    <row r="2911" spans="1:6" x14ac:dyDescent="0.2">
      <c r="A2911" s="97">
        <v>43675.852766203701</v>
      </c>
      <c r="B2911">
        <v>2.559469</v>
      </c>
      <c r="E2911" s="97">
        <v>43675.666724537034</v>
      </c>
      <c r="F2911">
        <v>2.2053099999999999</v>
      </c>
    </row>
    <row r="2912" spans="1:6" x14ac:dyDescent="0.2">
      <c r="A2912" s="97">
        <v>43675.859814814816</v>
      </c>
      <c r="B2912">
        <v>2.62365</v>
      </c>
      <c r="E2912" s="97">
        <v>43675.673668981479</v>
      </c>
      <c r="F2912">
        <v>2.2290429999999999</v>
      </c>
    </row>
    <row r="2913" spans="1:6" x14ac:dyDescent="0.2">
      <c r="A2913" s="97">
        <v>43675.866759259261</v>
      </c>
      <c r="B2913">
        <v>2.5608939999999998</v>
      </c>
      <c r="E2913" s="97">
        <v>43675.680613425924</v>
      </c>
      <c r="F2913">
        <v>2.2372179999999999</v>
      </c>
    </row>
    <row r="2914" spans="1:6" x14ac:dyDescent="0.2">
      <c r="A2914" s="97">
        <v>43675.873703703706</v>
      </c>
      <c r="B2914">
        <v>2.564441</v>
      </c>
      <c r="E2914" s="97">
        <v>43675.687557870369</v>
      </c>
      <c r="F2914">
        <v>2.3245450000000001</v>
      </c>
    </row>
    <row r="2915" spans="1:6" x14ac:dyDescent="0.2">
      <c r="A2915" s="97">
        <v>43675.880648148152</v>
      </c>
      <c r="B2915">
        <v>2.5608140000000001</v>
      </c>
      <c r="E2915" s="97">
        <v>43675.694502314815</v>
      </c>
      <c r="F2915">
        <v>2.2685230000000001</v>
      </c>
    </row>
    <row r="2916" spans="1:6" x14ac:dyDescent="0.2">
      <c r="A2916" s="97">
        <v>43675.887592592589</v>
      </c>
      <c r="B2916">
        <v>2.5078179999999999</v>
      </c>
      <c r="E2916" s="97">
        <v>43675.70144675926</v>
      </c>
      <c r="F2916">
        <v>2.2672430000000001</v>
      </c>
    </row>
    <row r="2917" spans="1:6" x14ac:dyDescent="0.2">
      <c r="A2917" s="97">
        <v>43675.894537037035</v>
      </c>
      <c r="B2917">
        <v>2.5667019999999998</v>
      </c>
      <c r="E2917" s="97">
        <v>43675.708391203705</v>
      </c>
      <c r="F2917">
        <v>2.2774130000000001</v>
      </c>
    </row>
    <row r="2918" spans="1:6" x14ac:dyDescent="0.2">
      <c r="A2918" s="97">
        <v>43675.901365740741</v>
      </c>
      <c r="B2918">
        <v>2.5708009999999999</v>
      </c>
      <c r="E2918" s="97">
        <v>43675.720937500002</v>
      </c>
      <c r="F2918">
        <v>2.330349</v>
      </c>
    </row>
    <row r="2919" spans="1:6" x14ac:dyDescent="0.2">
      <c r="A2919" s="97">
        <v>43675.908310185187</v>
      </c>
      <c r="B2919">
        <v>2.5800640000000001</v>
      </c>
      <c r="E2919" s="97">
        <v>43675.727881944447</v>
      </c>
      <c r="F2919">
        <v>2.3664160000000001</v>
      </c>
    </row>
    <row r="2920" spans="1:6" x14ac:dyDescent="0.2">
      <c r="A2920" s="97">
        <v>43675.915254629632</v>
      </c>
      <c r="B2920">
        <v>2.5723129999999998</v>
      </c>
      <c r="E2920" s="97">
        <v>43675.734826388885</v>
      </c>
      <c r="F2920">
        <v>2.3722910000000001</v>
      </c>
    </row>
    <row r="2921" spans="1:6" x14ac:dyDescent="0.2">
      <c r="A2921" s="97">
        <v>43675.922199074077</v>
      </c>
      <c r="B2921">
        <v>2.5687419999999999</v>
      </c>
      <c r="E2921" s="97">
        <v>43675.741770833331</v>
      </c>
      <c r="F2921">
        <v>2.3895569999999999</v>
      </c>
    </row>
    <row r="2922" spans="1:6" x14ac:dyDescent="0.2">
      <c r="A2922" s="97">
        <v>43675.929247685184</v>
      </c>
      <c r="B2922">
        <v>2.5755029999999999</v>
      </c>
      <c r="E2922" s="97">
        <v>43675.748715277776</v>
      </c>
      <c r="F2922">
        <v>2.4072330000000002</v>
      </c>
    </row>
    <row r="2923" spans="1:6" x14ac:dyDescent="0.2">
      <c r="A2923" s="97">
        <v>43675.936192129629</v>
      </c>
      <c r="B2923">
        <v>2.5723379999999998</v>
      </c>
      <c r="E2923" s="97">
        <v>43675.755659722221</v>
      </c>
      <c r="F2923">
        <v>2.4183409999999999</v>
      </c>
    </row>
    <row r="2924" spans="1:6" x14ac:dyDescent="0.2">
      <c r="A2924" s="97">
        <v>43675.943136574075</v>
      </c>
      <c r="B2924">
        <v>2.5838719999999999</v>
      </c>
      <c r="E2924" s="97">
        <v>43675.762604166666</v>
      </c>
      <c r="F2924">
        <v>2.4250449999999999</v>
      </c>
    </row>
    <row r="2925" spans="1:6" x14ac:dyDescent="0.2">
      <c r="A2925" s="97">
        <v>43675.95008101852</v>
      </c>
      <c r="B2925">
        <v>2.5814810000000001</v>
      </c>
      <c r="E2925" s="97">
        <v>43675.769548611112</v>
      </c>
      <c r="F2925">
        <v>2.4461870000000001</v>
      </c>
    </row>
    <row r="2926" spans="1:6" x14ac:dyDescent="0.2">
      <c r="A2926" s="97">
        <v>43675.957025462965</v>
      </c>
      <c r="B2926">
        <v>2.5665529999999999</v>
      </c>
      <c r="E2926" s="97">
        <v>43675.776493055557</v>
      </c>
      <c r="F2926">
        <v>2.4410029999999998</v>
      </c>
    </row>
    <row r="2927" spans="1:6" x14ac:dyDescent="0.2">
      <c r="A2927" s="97">
        <v>43675.963969907411</v>
      </c>
      <c r="B2927">
        <v>2.5666790000000002</v>
      </c>
      <c r="E2927" s="97">
        <v>43675.783437500002</v>
      </c>
      <c r="F2927">
        <v>2.455775</v>
      </c>
    </row>
    <row r="2928" spans="1:6" x14ac:dyDescent="0.2">
      <c r="A2928" s="97">
        <v>43675.970914351848</v>
      </c>
      <c r="B2928">
        <v>2.565315</v>
      </c>
      <c r="E2928" s="97">
        <v>43675.790381944447</v>
      </c>
      <c r="F2928">
        <v>2.4644900000000001</v>
      </c>
    </row>
    <row r="2929" spans="1:6" x14ac:dyDescent="0.2">
      <c r="A2929" s="97">
        <v>43675.977858796294</v>
      </c>
      <c r="B2929">
        <v>2.5659800000000001</v>
      </c>
      <c r="E2929" s="97">
        <v>43675.797326388885</v>
      </c>
      <c r="F2929">
        <v>2.459762</v>
      </c>
    </row>
    <row r="2930" spans="1:6" x14ac:dyDescent="0.2">
      <c r="A2930" s="97">
        <v>43675.984803240739</v>
      </c>
      <c r="B2930">
        <v>2.5544060000000002</v>
      </c>
      <c r="E2930" s="97">
        <v>43675.804270833331</v>
      </c>
      <c r="F2930">
        <v>2.4850370000000002</v>
      </c>
    </row>
    <row r="2931" spans="1:6" x14ac:dyDescent="0.2">
      <c r="A2931" s="97">
        <v>43675.991747685184</v>
      </c>
      <c r="B2931">
        <v>2.5673080000000001</v>
      </c>
      <c r="E2931" s="97">
        <v>43675.811099537037</v>
      </c>
      <c r="F2931">
        <v>2.5092629999999998</v>
      </c>
    </row>
    <row r="2932" spans="1:6" x14ac:dyDescent="0.2">
      <c r="A2932" s="97">
        <v>43675.998680555553</v>
      </c>
      <c r="B2932">
        <v>2.5659559999999999</v>
      </c>
      <c r="E2932" s="97">
        <v>43675.818043981482</v>
      </c>
      <c r="F2932">
        <v>2.5128590000000002</v>
      </c>
    </row>
    <row r="2933" spans="1:6" x14ac:dyDescent="0.2">
      <c r="A2933" s="97">
        <v>43676.005624999998</v>
      </c>
      <c r="B2933">
        <v>2.545248</v>
      </c>
      <c r="E2933" s="97">
        <v>43675.824988425928</v>
      </c>
      <c r="F2933">
        <v>2.5117440000000002</v>
      </c>
    </row>
    <row r="2934" spans="1:6" x14ac:dyDescent="0.2">
      <c r="A2934" s="97">
        <v>43676.012569444443</v>
      </c>
      <c r="B2934">
        <v>2.543085</v>
      </c>
      <c r="E2934" s="97">
        <v>43675.831932870373</v>
      </c>
      <c r="F2934">
        <v>2.5324019999999998</v>
      </c>
    </row>
    <row r="2935" spans="1:6" x14ac:dyDescent="0.2">
      <c r="A2935" s="97">
        <v>43676.019513888888</v>
      </c>
      <c r="B2935">
        <v>2.5490719999999998</v>
      </c>
      <c r="E2935" s="97">
        <v>43675.838877314818</v>
      </c>
      <c r="F2935">
        <v>2.5249130000000002</v>
      </c>
    </row>
    <row r="2936" spans="1:6" x14ac:dyDescent="0.2">
      <c r="A2936" s="97">
        <v>43676.026458333334</v>
      </c>
      <c r="B2936">
        <v>2.538729</v>
      </c>
      <c r="E2936" s="97">
        <v>43675.845821759256</v>
      </c>
      <c r="F2936">
        <v>2.5428630000000001</v>
      </c>
    </row>
    <row r="2937" spans="1:6" x14ac:dyDescent="0.2">
      <c r="A2937" s="97">
        <v>43676.033402777779</v>
      </c>
      <c r="B2937">
        <v>2.5392860000000002</v>
      </c>
      <c r="E2937" s="97">
        <v>43675.852766203701</v>
      </c>
      <c r="F2937">
        <v>2.559469</v>
      </c>
    </row>
    <row r="2938" spans="1:6" x14ac:dyDescent="0.2">
      <c r="A2938" s="97">
        <v>43676.040393518517</v>
      </c>
      <c r="B2938">
        <v>2.5423049999999998</v>
      </c>
      <c r="E2938" s="97">
        <v>43675.859814814816</v>
      </c>
      <c r="F2938">
        <v>2.62365</v>
      </c>
    </row>
    <row r="2939" spans="1:6" x14ac:dyDescent="0.2">
      <c r="A2939" s="97">
        <v>43676.047337962962</v>
      </c>
      <c r="B2939">
        <v>2.5254620000000001</v>
      </c>
      <c r="E2939" s="97">
        <v>43675.866759259261</v>
      </c>
      <c r="F2939">
        <v>2.5608939999999998</v>
      </c>
    </row>
    <row r="2940" spans="1:6" x14ac:dyDescent="0.2">
      <c r="A2940" s="97">
        <v>43676.054282407407</v>
      </c>
      <c r="B2940">
        <v>2.529649</v>
      </c>
      <c r="E2940" s="97">
        <v>43675.873703703706</v>
      </c>
      <c r="F2940">
        <v>2.564441</v>
      </c>
    </row>
    <row r="2941" spans="1:6" x14ac:dyDescent="0.2">
      <c r="A2941" s="97">
        <v>43676.061226851853</v>
      </c>
      <c r="B2941">
        <v>2.514332</v>
      </c>
      <c r="E2941" s="97">
        <v>43675.880648148152</v>
      </c>
      <c r="F2941">
        <v>2.5608140000000001</v>
      </c>
    </row>
    <row r="2942" spans="1:6" x14ac:dyDescent="0.2">
      <c r="A2942" s="97">
        <v>43676.068171296298</v>
      </c>
      <c r="B2942">
        <v>2.5182440000000001</v>
      </c>
      <c r="E2942" s="97">
        <v>43675.887592592589</v>
      </c>
      <c r="F2942">
        <v>2.5078179999999999</v>
      </c>
    </row>
    <row r="2943" spans="1:6" x14ac:dyDescent="0.2">
      <c r="A2943" s="97">
        <v>43676.075115740743</v>
      </c>
      <c r="B2943">
        <v>2.5092099999999999</v>
      </c>
      <c r="E2943" s="97">
        <v>43675.894537037035</v>
      </c>
      <c r="F2943">
        <v>2.5667019999999998</v>
      </c>
    </row>
    <row r="2944" spans="1:6" x14ac:dyDescent="0.2">
      <c r="A2944" s="97">
        <v>43676.082060185188</v>
      </c>
      <c r="B2944">
        <v>2.5100929999999999</v>
      </c>
      <c r="E2944" s="97">
        <v>43675.901365740741</v>
      </c>
      <c r="F2944">
        <v>2.5708009999999999</v>
      </c>
    </row>
    <row r="2945" spans="1:6" x14ac:dyDescent="0.2">
      <c r="A2945" s="97">
        <v>43676.088888888888</v>
      </c>
      <c r="B2945">
        <v>2.500966</v>
      </c>
      <c r="E2945" s="97">
        <v>43675.908310185187</v>
      </c>
      <c r="F2945">
        <v>2.5800640000000001</v>
      </c>
    </row>
    <row r="2946" spans="1:6" x14ac:dyDescent="0.2">
      <c r="A2946" s="97">
        <v>43676.095833333333</v>
      </c>
      <c r="B2946">
        <v>2.4913449999999999</v>
      </c>
      <c r="E2946" s="97">
        <v>43675.915254629632</v>
      </c>
      <c r="F2946">
        <v>2.5723129999999998</v>
      </c>
    </row>
    <row r="2947" spans="1:6" x14ac:dyDescent="0.2">
      <c r="A2947" s="97">
        <v>43676.102777777778</v>
      </c>
      <c r="B2947">
        <v>2.483546</v>
      </c>
      <c r="E2947" s="97">
        <v>43675.922199074077</v>
      </c>
      <c r="F2947">
        <v>2.5687419999999999</v>
      </c>
    </row>
    <row r="2948" spans="1:6" x14ac:dyDescent="0.2">
      <c r="A2948" s="97">
        <v>43676.109826388885</v>
      </c>
      <c r="B2948">
        <v>2.4784839999999999</v>
      </c>
      <c r="E2948" s="97">
        <v>43675.929247685184</v>
      </c>
      <c r="F2948">
        <v>2.5755029999999999</v>
      </c>
    </row>
    <row r="2949" spans="1:6" x14ac:dyDescent="0.2">
      <c r="A2949" s="97">
        <v>43676.116770833331</v>
      </c>
      <c r="B2949">
        <v>2.5011040000000002</v>
      </c>
      <c r="E2949" s="97">
        <v>43675.936192129629</v>
      </c>
      <c r="F2949">
        <v>2.5723379999999998</v>
      </c>
    </row>
    <row r="2950" spans="1:6" x14ac:dyDescent="0.2">
      <c r="A2950" s="97">
        <v>43676.123715277776</v>
      </c>
      <c r="B2950">
        <v>2.472369</v>
      </c>
      <c r="E2950" s="97">
        <v>43675.943136574075</v>
      </c>
      <c r="F2950">
        <v>2.5838719999999999</v>
      </c>
    </row>
    <row r="2951" spans="1:6" x14ac:dyDescent="0.2">
      <c r="A2951" s="97">
        <v>43676.130659722221</v>
      </c>
      <c r="B2951">
        <v>2.4716999999999998</v>
      </c>
      <c r="E2951" s="97">
        <v>43675.95008101852</v>
      </c>
      <c r="F2951">
        <v>2.5814810000000001</v>
      </c>
    </row>
    <row r="2952" spans="1:6" x14ac:dyDescent="0.2">
      <c r="A2952" s="97">
        <v>43676.137604166666</v>
      </c>
      <c r="B2952">
        <v>2.5281790000000002</v>
      </c>
      <c r="E2952" s="97">
        <v>43675.957025462965</v>
      </c>
      <c r="F2952">
        <v>2.5665529999999999</v>
      </c>
    </row>
    <row r="2953" spans="1:6" x14ac:dyDescent="0.2">
      <c r="A2953" s="97">
        <v>43676.144548611112</v>
      </c>
      <c r="B2953">
        <v>2.468655</v>
      </c>
      <c r="E2953" s="97">
        <v>43675.963969907411</v>
      </c>
      <c r="F2953">
        <v>2.5666790000000002</v>
      </c>
    </row>
    <row r="2954" spans="1:6" x14ac:dyDescent="0.2">
      <c r="A2954" s="97">
        <v>43676.151493055557</v>
      </c>
      <c r="B2954">
        <v>2.4578820000000001</v>
      </c>
      <c r="E2954" s="97">
        <v>43675.970914351848</v>
      </c>
      <c r="F2954">
        <v>2.565315</v>
      </c>
    </row>
    <row r="2955" spans="1:6" x14ac:dyDescent="0.2">
      <c r="A2955" s="97">
        <v>43676.158437500002</v>
      </c>
      <c r="B2955">
        <v>2.444823</v>
      </c>
      <c r="E2955" s="97">
        <v>43675.977858796294</v>
      </c>
      <c r="F2955">
        <v>2.5659800000000001</v>
      </c>
    </row>
    <row r="2956" spans="1:6" x14ac:dyDescent="0.2">
      <c r="A2956" s="97">
        <v>43676.165381944447</v>
      </c>
      <c r="B2956">
        <v>2.4528639999999999</v>
      </c>
      <c r="E2956" s="97">
        <v>43675.984803240739</v>
      </c>
      <c r="F2956">
        <v>2.5544060000000002</v>
      </c>
    </row>
    <row r="2957" spans="1:6" x14ac:dyDescent="0.2">
      <c r="A2957" s="97">
        <v>43676.172326388885</v>
      </c>
      <c r="B2957">
        <v>2.4464450000000002</v>
      </c>
      <c r="E2957" s="97">
        <v>43675.991747685184</v>
      </c>
      <c r="F2957">
        <v>2.5673080000000001</v>
      </c>
    </row>
    <row r="2958" spans="1:6" x14ac:dyDescent="0.2">
      <c r="A2958" s="97">
        <v>43676.179270833331</v>
      </c>
      <c r="B2958">
        <v>2.4620679999999999</v>
      </c>
      <c r="E2958" s="97">
        <v>43675.998680555553</v>
      </c>
      <c r="F2958">
        <v>2.5659559999999999</v>
      </c>
    </row>
    <row r="2959" spans="1:6" x14ac:dyDescent="0.2">
      <c r="A2959" s="97">
        <v>43676.186099537037</v>
      </c>
      <c r="B2959">
        <v>2.4500950000000001</v>
      </c>
      <c r="E2959" s="97">
        <v>43676.005624999998</v>
      </c>
      <c r="F2959">
        <v>2.545248</v>
      </c>
    </row>
    <row r="2960" spans="1:6" x14ac:dyDescent="0.2">
      <c r="A2960" s="97">
        <v>43676.193043981482</v>
      </c>
      <c r="B2960">
        <v>2.4389829999999999</v>
      </c>
      <c r="E2960" s="97">
        <v>43676.012569444443</v>
      </c>
      <c r="F2960">
        <v>2.543085</v>
      </c>
    </row>
    <row r="2961" spans="1:6" x14ac:dyDescent="0.2">
      <c r="A2961" s="97">
        <v>43676.199988425928</v>
      </c>
      <c r="B2961">
        <v>2.4221699999999999</v>
      </c>
      <c r="E2961" s="97">
        <v>43676.019513888888</v>
      </c>
      <c r="F2961">
        <v>2.5490719999999998</v>
      </c>
    </row>
    <row r="2962" spans="1:6" x14ac:dyDescent="0.2">
      <c r="A2962" s="97">
        <v>43676.206932870373</v>
      </c>
      <c r="B2962">
        <v>2.4394089999999999</v>
      </c>
      <c r="E2962" s="97">
        <v>43676.026458333334</v>
      </c>
      <c r="F2962">
        <v>2.538729</v>
      </c>
    </row>
    <row r="2963" spans="1:6" x14ac:dyDescent="0.2">
      <c r="A2963" s="97">
        <v>43676.21398148148</v>
      </c>
      <c r="B2963">
        <v>2.4318559999999998</v>
      </c>
      <c r="E2963" s="97">
        <v>43676.033402777779</v>
      </c>
      <c r="F2963">
        <v>2.5392860000000002</v>
      </c>
    </row>
    <row r="2964" spans="1:6" x14ac:dyDescent="0.2">
      <c r="A2964" s="97">
        <v>43676.220925925925</v>
      </c>
      <c r="B2964">
        <v>2.4217019999999998</v>
      </c>
      <c r="E2964" s="97">
        <v>43676.040393518517</v>
      </c>
      <c r="F2964">
        <v>2.5423049999999998</v>
      </c>
    </row>
    <row r="2965" spans="1:6" x14ac:dyDescent="0.2">
      <c r="A2965" s="97">
        <v>43676.227870370371</v>
      </c>
      <c r="B2965">
        <v>2.3995320000000002</v>
      </c>
      <c r="E2965" s="97">
        <v>43676.047337962962</v>
      </c>
      <c r="F2965">
        <v>2.5254620000000001</v>
      </c>
    </row>
    <row r="2966" spans="1:6" x14ac:dyDescent="0.2">
      <c r="A2966" s="97">
        <v>43676.234814814816</v>
      </c>
      <c r="B2966">
        <v>2.4183780000000001</v>
      </c>
      <c r="E2966" s="97">
        <v>43676.054282407407</v>
      </c>
      <c r="F2966">
        <v>2.529649</v>
      </c>
    </row>
    <row r="2967" spans="1:6" x14ac:dyDescent="0.2">
      <c r="A2967" s="97">
        <v>43676.241759259261</v>
      </c>
      <c r="B2967">
        <v>2.4139539999999999</v>
      </c>
      <c r="E2967" s="97">
        <v>43676.061226851853</v>
      </c>
      <c r="F2967">
        <v>2.514332</v>
      </c>
    </row>
    <row r="2968" spans="1:6" x14ac:dyDescent="0.2">
      <c r="A2968" s="97">
        <v>43676.248703703706</v>
      </c>
      <c r="B2968">
        <v>2.4103560000000002</v>
      </c>
      <c r="E2968" s="97">
        <v>43676.068171296298</v>
      </c>
      <c r="F2968">
        <v>2.5182440000000001</v>
      </c>
    </row>
    <row r="2969" spans="1:6" x14ac:dyDescent="0.2">
      <c r="A2969" s="97">
        <v>43676.255648148152</v>
      </c>
      <c r="B2969">
        <v>2.4738259999999999</v>
      </c>
      <c r="E2969" s="97">
        <v>43676.075115740743</v>
      </c>
      <c r="F2969">
        <v>2.5092099999999999</v>
      </c>
    </row>
    <row r="2970" spans="1:6" x14ac:dyDescent="0.2">
      <c r="A2970" s="97">
        <v>43676.262592592589</v>
      </c>
      <c r="B2970">
        <v>2.3927990000000001</v>
      </c>
      <c r="E2970" s="97">
        <v>43676.082060185188</v>
      </c>
      <c r="F2970">
        <v>2.5100929999999999</v>
      </c>
    </row>
    <row r="2971" spans="1:6" x14ac:dyDescent="0.2">
      <c r="A2971" s="97">
        <v>43676.269537037035</v>
      </c>
      <c r="B2971">
        <v>2.3968799999999999</v>
      </c>
      <c r="E2971" s="97">
        <v>43676.088888888888</v>
      </c>
      <c r="F2971">
        <v>2.500966</v>
      </c>
    </row>
    <row r="2972" spans="1:6" x14ac:dyDescent="0.2">
      <c r="A2972" s="97">
        <v>43676.276365740741</v>
      </c>
      <c r="B2972">
        <v>2.3922560000000002</v>
      </c>
      <c r="E2972" s="97">
        <v>43676.095833333333</v>
      </c>
      <c r="F2972">
        <v>2.4913449999999999</v>
      </c>
    </row>
    <row r="2973" spans="1:6" x14ac:dyDescent="0.2">
      <c r="A2973" s="97">
        <v>43676.283414351848</v>
      </c>
      <c r="B2973">
        <v>2.4001809999999999</v>
      </c>
      <c r="E2973" s="97">
        <v>43676.102777777778</v>
      </c>
      <c r="F2973">
        <v>2.483546</v>
      </c>
    </row>
    <row r="2974" spans="1:6" x14ac:dyDescent="0.2">
      <c r="A2974" s="97">
        <v>43676.290358796294</v>
      </c>
      <c r="B2974">
        <v>2.3896989999999998</v>
      </c>
      <c r="E2974" s="97">
        <v>43676.109826388885</v>
      </c>
      <c r="F2974">
        <v>2.4784839999999999</v>
      </c>
    </row>
    <row r="2975" spans="1:6" x14ac:dyDescent="0.2">
      <c r="A2975" s="97">
        <v>43676.297303240739</v>
      </c>
      <c r="B2975">
        <v>2.3919920000000001</v>
      </c>
      <c r="E2975" s="97">
        <v>43676.116770833331</v>
      </c>
      <c r="F2975">
        <v>2.5011040000000002</v>
      </c>
    </row>
    <row r="2976" spans="1:6" x14ac:dyDescent="0.2">
      <c r="A2976" s="97">
        <v>43676.304247685184</v>
      </c>
      <c r="B2976">
        <v>2.3677899999999998</v>
      </c>
      <c r="E2976" s="97">
        <v>43676.123715277776</v>
      </c>
      <c r="F2976">
        <v>2.472369</v>
      </c>
    </row>
    <row r="2977" spans="1:6" x14ac:dyDescent="0.2">
      <c r="A2977" s="97">
        <v>43676.311192129629</v>
      </c>
      <c r="B2977">
        <v>2.376026</v>
      </c>
      <c r="E2977" s="97">
        <v>43676.130659722221</v>
      </c>
      <c r="F2977">
        <v>2.4716999999999998</v>
      </c>
    </row>
    <row r="2978" spans="1:6" x14ac:dyDescent="0.2">
      <c r="A2978" s="97">
        <v>43676.318136574075</v>
      </c>
      <c r="B2978">
        <v>2.3716789999999999</v>
      </c>
      <c r="E2978" s="97">
        <v>43676.137604166666</v>
      </c>
      <c r="F2978">
        <v>2.5281790000000002</v>
      </c>
    </row>
    <row r="2979" spans="1:6" x14ac:dyDescent="0.2">
      <c r="A2979" s="97">
        <v>43676.32508101852</v>
      </c>
      <c r="B2979">
        <v>2.3647629999999999</v>
      </c>
      <c r="E2979" s="97">
        <v>43676.144548611112</v>
      </c>
      <c r="F2979">
        <v>2.468655</v>
      </c>
    </row>
    <row r="2980" spans="1:6" x14ac:dyDescent="0.2">
      <c r="A2980" s="97">
        <v>43676.332025462965</v>
      </c>
      <c r="B2980">
        <v>2.3685849999999999</v>
      </c>
      <c r="E2980" s="97">
        <v>43676.151493055557</v>
      </c>
      <c r="F2980">
        <v>2.4578820000000001</v>
      </c>
    </row>
    <row r="2981" spans="1:6" x14ac:dyDescent="0.2">
      <c r="A2981" s="97">
        <v>43676.338969907411</v>
      </c>
      <c r="B2981">
        <v>2.3523109999999998</v>
      </c>
      <c r="E2981" s="97">
        <v>43676.158437500002</v>
      </c>
      <c r="F2981">
        <v>2.444823</v>
      </c>
    </row>
    <row r="2982" spans="1:6" x14ac:dyDescent="0.2">
      <c r="A2982" s="97">
        <v>43676.345914351848</v>
      </c>
      <c r="B2982">
        <v>2.350568</v>
      </c>
      <c r="E2982" s="97">
        <v>43676.165381944447</v>
      </c>
      <c r="F2982">
        <v>2.4528639999999999</v>
      </c>
    </row>
    <row r="2983" spans="1:6" x14ac:dyDescent="0.2">
      <c r="A2983" s="97">
        <v>43676.352858796294</v>
      </c>
      <c r="B2983">
        <v>2.3523000000000001</v>
      </c>
      <c r="E2983" s="97">
        <v>43676.172326388885</v>
      </c>
      <c r="F2983">
        <v>2.4464450000000002</v>
      </c>
    </row>
    <row r="2984" spans="1:6" x14ac:dyDescent="0.2">
      <c r="A2984" s="97">
        <v>43676.359803240739</v>
      </c>
      <c r="B2984">
        <v>2.3519380000000001</v>
      </c>
      <c r="E2984" s="97">
        <v>43676.179270833331</v>
      </c>
      <c r="F2984">
        <v>2.4620679999999999</v>
      </c>
    </row>
    <row r="2985" spans="1:6" x14ac:dyDescent="0.2">
      <c r="A2985" s="97">
        <v>43676.366747685184</v>
      </c>
      <c r="B2985">
        <v>2.3351350000000002</v>
      </c>
      <c r="E2985" s="97">
        <v>43676.186099537037</v>
      </c>
      <c r="F2985">
        <v>2.4500950000000001</v>
      </c>
    </row>
    <row r="2986" spans="1:6" x14ac:dyDescent="0.2">
      <c r="A2986" s="97">
        <v>43676.373576388891</v>
      </c>
      <c r="B2986">
        <v>2.3302619999999998</v>
      </c>
      <c r="E2986" s="97">
        <v>43676.193043981482</v>
      </c>
      <c r="F2986">
        <v>2.4389829999999999</v>
      </c>
    </row>
    <row r="2987" spans="1:6" x14ac:dyDescent="0.2">
      <c r="A2987" s="97">
        <v>43676.380520833336</v>
      </c>
      <c r="B2987">
        <v>2.3362400000000001</v>
      </c>
      <c r="E2987" s="97">
        <v>43676.199988425928</v>
      </c>
      <c r="F2987">
        <v>2.4221699999999999</v>
      </c>
    </row>
    <row r="2988" spans="1:6" x14ac:dyDescent="0.2">
      <c r="A2988" s="97">
        <v>43676.387465277781</v>
      </c>
      <c r="B2988">
        <v>2.3073239999999999</v>
      </c>
      <c r="E2988" s="97">
        <v>43676.206932870373</v>
      </c>
      <c r="F2988">
        <v>2.4394089999999999</v>
      </c>
    </row>
    <row r="2989" spans="1:6" x14ac:dyDescent="0.2">
      <c r="A2989" s="97">
        <v>43676.394409722219</v>
      </c>
      <c r="B2989">
        <v>2.3343129999999999</v>
      </c>
      <c r="E2989" s="97">
        <v>43676.21398148148</v>
      </c>
      <c r="F2989">
        <v>2.4318559999999998</v>
      </c>
    </row>
    <row r="2990" spans="1:6" x14ac:dyDescent="0.2">
      <c r="A2990" s="97">
        <v>43676.401354166665</v>
      </c>
      <c r="B2990">
        <v>2.324233</v>
      </c>
      <c r="E2990" s="97">
        <v>43676.220925925925</v>
      </c>
      <c r="F2990">
        <v>2.4217019999999998</v>
      </c>
    </row>
    <row r="2991" spans="1:6" x14ac:dyDescent="0.2">
      <c r="A2991" s="97">
        <v>43676.40829861111</v>
      </c>
      <c r="B2991">
        <v>2.3276379999999999</v>
      </c>
      <c r="E2991" s="97">
        <v>43676.227870370371</v>
      </c>
      <c r="F2991">
        <v>2.3995320000000002</v>
      </c>
    </row>
    <row r="2992" spans="1:6" x14ac:dyDescent="0.2">
      <c r="A2992" s="97">
        <v>43676.415243055555</v>
      </c>
      <c r="B2992">
        <v>2.3173539999999999</v>
      </c>
      <c r="E2992" s="97">
        <v>43676.234814814816</v>
      </c>
      <c r="F2992">
        <v>2.4183780000000001</v>
      </c>
    </row>
    <row r="2993" spans="1:6" x14ac:dyDescent="0.2">
      <c r="A2993" s="97">
        <v>43676.422291666669</v>
      </c>
      <c r="B2993">
        <v>2.3029229999999998</v>
      </c>
      <c r="E2993" s="97">
        <v>43676.241759259261</v>
      </c>
      <c r="F2993">
        <v>2.4139539999999999</v>
      </c>
    </row>
    <row r="2994" spans="1:6" x14ac:dyDescent="0.2">
      <c r="A2994" s="97">
        <v>43676.429236111115</v>
      </c>
      <c r="B2994">
        <v>2.3004090000000001</v>
      </c>
      <c r="E2994" s="97">
        <v>43676.248703703706</v>
      </c>
      <c r="F2994">
        <v>2.4103560000000002</v>
      </c>
    </row>
    <row r="2995" spans="1:6" x14ac:dyDescent="0.2">
      <c r="A2995" s="97">
        <v>43676.436180555553</v>
      </c>
      <c r="B2995">
        <v>2.298794</v>
      </c>
      <c r="E2995" s="97">
        <v>43676.255648148152</v>
      </c>
      <c r="F2995">
        <v>2.4738259999999999</v>
      </c>
    </row>
    <row r="2996" spans="1:6" x14ac:dyDescent="0.2">
      <c r="A2996" s="97">
        <v>43676.443124999998</v>
      </c>
      <c r="B2996">
        <v>2.3028590000000002</v>
      </c>
      <c r="E2996" s="97">
        <v>43676.262592592589</v>
      </c>
      <c r="F2996">
        <v>2.3927990000000001</v>
      </c>
    </row>
    <row r="2997" spans="1:6" x14ac:dyDescent="0.2">
      <c r="A2997" s="97">
        <v>43676.450069444443</v>
      </c>
      <c r="B2997">
        <v>2.3071820000000001</v>
      </c>
      <c r="E2997" s="97">
        <v>43676.269537037035</v>
      </c>
      <c r="F2997">
        <v>2.3968799999999999</v>
      </c>
    </row>
    <row r="2998" spans="1:6" x14ac:dyDescent="0.2">
      <c r="A2998" s="97">
        <v>43676.457013888888</v>
      </c>
      <c r="B2998">
        <v>2.2984879999999999</v>
      </c>
      <c r="E2998" s="97">
        <v>43676.276365740741</v>
      </c>
      <c r="F2998">
        <v>2.3922560000000002</v>
      </c>
    </row>
    <row r="2999" spans="1:6" x14ac:dyDescent="0.2">
      <c r="A2999" s="97">
        <v>43676.463958333334</v>
      </c>
      <c r="B2999">
        <v>2.294181</v>
      </c>
      <c r="E2999" s="97">
        <v>43676.283414351848</v>
      </c>
      <c r="F2999">
        <v>2.4001809999999999</v>
      </c>
    </row>
    <row r="3000" spans="1:6" x14ac:dyDescent="0.2">
      <c r="A3000" s="97">
        <v>43676.47078703704</v>
      </c>
      <c r="B3000">
        <v>2.2872490000000001</v>
      </c>
      <c r="E3000" s="97">
        <v>43676.290358796294</v>
      </c>
      <c r="F3000">
        <v>2.3896989999999998</v>
      </c>
    </row>
    <row r="3001" spans="1:6" x14ac:dyDescent="0.2">
      <c r="A3001" s="97">
        <v>43676.477731481478</v>
      </c>
      <c r="B3001">
        <v>2.2904010000000001</v>
      </c>
      <c r="E3001" s="97">
        <v>43676.297303240739</v>
      </c>
      <c r="F3001">
        <v>2.3919920000000001</v>
      </c>
    </row>
    <row r="3002" spans="1:6" x14ac:dyDescent="0.2">
      <c r="A3002" s="97">
        <v>43676.484675925924</v>
      </c>
      <c r="B3002">
        <v>2.3011509999999999</v>
      </c>
      <c r="E3002" s="97">
        <v>43676.304247685184</v>
      </c>
      <c r="F3002">
        <v>2.3677899999999998</v>
      </c>
    </row>
    <row r="3003" spans="1:6" x14ac:dyDescent="0.2">
      <c r="A3003" s="97">
        <v>43676.491724537038</v>
      </c>
      <c r="B3003">
        <v>2.2864170000000001</v>
      </c>
      <c r="E3003" s="97">
        <v>43676.311192129629</v>
      </c>
      <c r="F3003">
        <v>2.376026</v>
      </c>
    </row>
    <row r="3004" spans="1:6" x14ac:dyDescent="0.2">
      <c r="A3004" s="97">
        <v>43676.498668981483</v>
      </c>
      <c r="B3004">
        <v>2.2855099999999999</v>
      </c>
      <c r="E3004" s="97">
        <v>43676.318136574075</v>
      </c>
      <c r="F3004">
        <v>2.3716789999999999</v>
      </c>
    </row>
    <row r="3005" spans="1:6" x14ac:dyDescent="0.2">
      <c r="A3005" s="97">
        <v>43676.505613425928</v>
      </c>
      <c r="B3005">
        <v>2.2891080000000001</v>
      </c>
      <c r="E3005" s="97">
        <v>43676.32508101852</v>
      </c>
      <c r="F3005">
        <v>2.3647629999999999</v>
      </c>
    </row>
    <row r="3006" spans="1:6" x14ac:dyDescent="0.2">
      <c r="A3006" s="97">
        <v>43676.512557870374</v>
      </c>
      <c r="B3006">
        <v>2.279766</v>
      </c>
      <c r="E3006" s="97">
        <v>43676.332025462965</v>
      </c>
      <c r="F3006">
        <v>2.3685849999999999</v>
      </c>
    </row>
    <row r="3007" spans="1:6" x14ac:dyDescent="0.2">
      <c r="A3007" s="97">
        <v>43676.519502314812</v>
      </c>
      <c r="B3007">
        <v>2.2981389999999999</v>
      </c>
      <c r="E3007" s="97">
        <v>43676.338969907411</v>
      </c>
      <c r="F3007">
        <v>2.3523109999999998</v>
      </c>
    </row>
    <row r="3008" spans="1:6" x14ac:dyDescent="0.2">
      <c r="A3008" s="97">
        <v>43676.526446759257</v>
      </c>
      <c r="B3008">
        <v>2.2954150000000002</v>
      </c>
      <c r="E3008" s="97">
        <v>43676.345914351848</v>
      </c>
      <c r="F3008">
        <v>2.350568</v>
      </c>
    </row>
    <row r="3009" spans="1:6" x14ac:dyDescent="0.2">
      <c r="A3009" s="97">
        <v>43676.533391203702</v>
      </c>
      <c r="B3009">
        <v>2.3053729999999999</v>
      </c>
      <c r="E3009" s="97">
        <v>43676.352858796294</v>
      </c>
      <c r="F3009">
        <v>2.3523000000000001</v>
      </c>
    </row>
    <row r="3010" spans="1:6" x14ac:dyDescent="0.2">
      <c r="A3010" s="97">
        <v>43676.540335648147</v>
      </c>
      <c r="B3010">
        <v>2.3029630000000001</v>
      </c>
      <c r="E3010" s="97">
        <v>43676.359803240739</v>
      </c>
      <c r="F3010">
        <v>2.3519380000000001</v>
      </c>
    </row>
    <row r="3011" spans="1:6" x14ac:dyDescent="0.2">
      <c r="A3011" s="97">
        <v>43676.547280092593</v>
      </c>
      <c r="B3011">
        <v>2.2966790000000001</v>
      </c>
      <c r="E3011" s="97">
        <v>43676.366747685184</v>
      </c>
      <c r="F3011">
        <v>2.3351350000000002</v>
      </c>
    </row>
    <row r="3012" spans="1:6" x14ac:dyDescent="0.2">
      <c r="A3012" s="97">
        <v>43676.554224537038</v>
      </c>
      <c r="B3012">
        <v>2.2917740000000002</v>
      </c>
      <c r="E3012" s="97">
        <v>43676.373576388891</v>
      </c>
      <c r="F3012">
        <v>2.3302619999999998</v>
      </c>
    </row>
    <row r="3013" spans="1:6" x14ac:dyDescent="0.2">
      <c r="A3013" s="97">
        <v>43676.561157407406</v>
      </c>
      <c r="B3013">
        <v>2.2842829999999998</v>
      </c>
      <c r="E3013" s="97">
        <v>43676.380520833336</v>
      </c>
      <c r="F3013">
        <v>2.3362400000000001</v>
      </c>
    </row>
    <row r="3014" spans="1:6" x14ac:dyDescent="0.2">
      <c r="A3014" s="97">
        <v>43676.568101851852</v>
      </c>
      <c r="B3014">
        <v>2.304287</v>
      </c>
      <c r="E3014" s="97">
        <v>43676.387465277781</v>
      </c>
      <c r="F3014">
        <v>2.3073239999999999</v>
      </c>
    </row>
    <row r="3015" spans="1:6" x14ac:dyDescent="0.2">
      <c r="A3015" s="97">
        <v>43676.575046296297</v>
      </c>
      <c r="B3015">
        <v>2.285949</v>
      </c>
      <c r="E3015" s="97">
        <v>43676.394409722219</v>
      </c>
      <c r="F3015">
        <v>2.3343129999999999</v>
      </c>
    </row>
    <row r="3016" spans="1:6" x14ac:dyDescent="0.2">
      <c r="A3016" s="97">
        <v>43676.581990740742</v>
      </c>
      <c r="B3016">
        <v>2.2971919999999999</v>
      </c>
      <c r="E3016" s="97">
        <v>43676.401354166665</v>
      </c>
      <c r="F3016">
        <v>2.324233</v>
      </c>
    </row>
    <row r="3017" spans="1:6" x14ac:dyDescent="0.2">
      <c r="A3017" s="97">
        <v>43676.588935185187</v>
      </c>
      <c r="B3017">
        <v>2.3049439999999999</v>
      </c>
      <c r="E3017" s="97">
        <v>43676.40829861111</v>
      </c>
      <c r="F3017">
        <v>2.3276379999999999</v>
      </c>
    </row>
    <row r="3018" spans="1:6" x14ac:dyDescent="0.2">
      <c r="A3018" s="97">
        <v>43676.595879629633</v>
      </c>
      <c r="B3018">
        <v>2.288341</v>
      </c>
      <c r="E3018" s="97">
        <v>43676.415243055555</v>
      </c>
      <c r="F3018">
        <v>2.3173539999999999</v>
      </c>
    </row>
    <row r="3019" spans="1:6" x14ac:dyDescent="0.2">
      <c r="A3019" s="97">
        <v>43676.602824074071</v>
      </c>
      <c r="B3019">
        <v>2.285177</v>
      </c>
      <c r="E3019" s="97">
        <v>43676.422291666669</v>
      </c>
      <c r="F3019">
        <v>2.3029229999999998</v>
      </c>
    </row>
    <row r="3020" spans="1:6" x14ac:dyDescent="0.2">
      <c r="A3020" s="97">
        <v>43676.609768518516</v>
      </c>
      <c r="B3020">
        <v>2.2916850000000002</v>
      </c>
      <c r="E3020" s="97">
        <v>43676.429236111115</v>
      </c>
      <c r="F3020">
        <v>2.3004090000000001</v>
      </c>
    </row>
    <row r="3021" spans="1:6" x14ac:dyDescent="0.2">
      <c r="A3021" s="97">
        <v>43676.616712962961</v>
      </c>
      <c r="B3021">
        <v>2.2812610000000002</v>
      </c>
      <c r="E3021" s="97">
        <v>43676.436180555553</v>
      </c>
      <c r="F3021">
        <v>2.298794</v>
      </c>
    </row>
    <row r="3022" spans="1:6" x14ac:dyDescent="0.2">
      <c r="A3022" s="97">
        <v>43676.623657407406</v>
      </c>
      <c r="B3022">
        <v>2.2985600000000002</v>
      </c>
      <c r="E3022" s="97">
        <v>43676.443124999998</v>
      </c>
      <c r="F3022">
        <v>2.3028590000000002</v>
      </c>
    </row>
    <row r="3023" spans="1:6" x14ac:dyDescent="0.2">
      <c r="A3023" s="97">
        <v>43676.630601851852</v>
      </c>
      <c r="B3023">
        <v>2.3002729999999998</v>
      </c>
      <c r="E3023" s="97">
        <v>43676.450069444443</v>
      </c>
      <c r="F3023">
        <v>2.3071820000000001</v>
      </c>
    </row>
    <row r="3024" spans="1:6" x14ac:dyDescent="0.2">
      <c r="A3024" s="97">
        <v>43676.637546296297</v>
      </c>
      <c r="B3024">
        <v>2.2989890000000002</v>
      </c>
      <c r="E3024" s="97">
        <v>43676.457013888888</v>
      </c>
      <c r="F3024">
        <v>2.2984879999999999</v>
      </c>
    </row>
    <row r="3025" spans="1:6" x14ac:dyDescent="0.2">
      <c r="A3025" s="97">
        <v>43676.644490740742</v>
      </c>
      <c r="B3025">
        <v>2.291747</v>
      </c>
      <c r="E3025" s="97">
        <v>43676.463958333334</v>
      </c>
      <c r="F3025">
        <v>2.294181</v>
      </c>
    </row>
    <row r="3026" spans="1:6" x14ac:dyDescent="0.2">
      <c r="A3026" s="97">
        <v>43676.651435185187</v>
      </c>
      <c r="B3026">
        <v>2.307569</v>
      </c>
      <c r="E3026" s="97">
        <v>43676.47078703704</v>
      </c>
      <c r="F3026">
        <v>2.2872490000000001</v>
      </c>
    </row>
    <row r="3027" spans="1:6" x14ac:dyDescent="0.2">
      <c r="A3027" s="97">
        <v>43676.658263888887</v>
      </c>
      <c r="B3027">
        <v>2.317653</v>
      </c>
      <c r="E3027" s="97">
        <v>43676.477731481478</v>
      </c>
      <c r="F3027">
        <v>2.2904010000000001</v>
      </c>
    </row>
    <row r="3028" spans="1:6" x14ac:dyDescent="0.2">
      <c r="A3028" s="97">
        <v>43676.665208333332</v>
      </c>
      <c r="B3028">
        <v>2.3253529999999998</v>
      </c>
      <c r="E3028" s="97">
        <v>43676.484675925924</v>
      </c>
      <c r="F3028">
        <v>2.3011509999999999</v>
      </c>
    </row>
    <row r="3029" spans="1:6" x14ac:dyDescent="0.2">
      <c r="A3029" s="97">
        <v>43676.672152777777</v>
      </c>
      <c r="B3029">
        <v>2.3397169999999998</v>
      </c>
      <c r="E3029" s="97">
        <v>43676.491724537038</v>
      </c>
      <c r="F3029">
        <v>2.2864170000000001</v>
      </c>
    </row>
    <row r="3030" spans="1:6" x14ac:dyDescent="0.2">
      <c r="A3030" s="97">
        <v>43676.679097222222</v>
      </c>
      <c r="B3030">
        <v>2.3486310000000001</v>
      </c>
      <c r="E3030" s="97">
        <v>43676.498668981483</v>
      </c>
      <c r="F3030">
        <v>2.2855099999999999</v>
      </c>
    </row>
    <row r="3031" spans="1:6" x14ac:dyDescent="0.2">
      <c r="A3031" s="97">
        <v>43676.686041666668</v>
      </c>
      <c r="B3031">
        <v>2.376922</v>
      </c>
      <c r="E3031" s="97">
        <v>43676.505613425928</v>
      </c>
      <c r="F3031">
        <v>2.2891080000000001</v>
      </c>
    </row>
    <row r="3032" spans="1:6" x14ac:dyDescent="0.2">
      <c r="A3032" s="97">
        <v>43676.692986111113</v>
      </c>
      <c r="B3032">
        <v>2.388601</v>
      </c>
      <c r="E3032" s="97">
        <v>43676.512557870374</v>
      </c>
      <c r="F3032">
        <v>2.279766</v>
      </c>
    </row>
    <row r="3033" spans="1:6" x14ac:dyDescent="0.2">
      <c r="A3033" s="97">
        <v>43676.70003472222</v>
      </c>
      <c r="B3033">
        <v>2.3598279999999998</v>
      </c>
      <c r="E3033" s="97">
        <v>43676.519502314812</v>
      </c>
      <c r="F3033">
        <v>2.2981389999999999</v>
      </c>
    </row>
    <row r="3034" spans="1:6" x14ac:dyDescent="0.2">
      <c r="A3034" s="97">
        <v>43676.706979166665</v>
      </c>
      <c r="B3034">
        <v>2.4425349999999999</v>
      </c>
      <c r="E3034" s="97">
        <v>43676.526446759257</v>
      </c>
      <c r="F3034">
        <v>2.2954150000000002</v>
      </c>
    </row>
    <row r="3035" spans="1:6" x14ac:dyDescent="0.2">
      <c r="A3035" s="97">
        <v>43676.722662037035</v>
      </c>
      <c r="B3035">
        <v>2.4586209999999999</v>
      </c>
      <c r="E3035" s="97">
        <v>43676.533391203702</v>
      </c>
      <c r="F3035">
        <v>2.3053729999999999</v>
      </c>
    </row>
    <row r="3036" spans="1:6" x14ac:dyDescent="0.2">
      <c r="A3036" s="97">
        <v>43676.729490740741</v>
      </c>
      <c r="B3036">
        <v>2.5083129999999998</v>
      </c>
      <c r="E3036" s="97">
        <v>43676.540335648147</v>
      </c>
      <c r="F3036">
        <v>2.3029630000000001</v>
      </c>
    </row>
    <row r="3037" spans="1:6" x14ac:dyDescent="0.2">
      <c r="A3037" s="97">
        <v>43676.736435185187</v>
      </c>
      <c r="B3037">
        <v>2.506135</v>
      </c>
      <c r="E3037" s="97">
        <v>43676.547280092593</v>
      </c>
      <c r="F3037">
        <v>2.2966790000000001</v>
      </c>
    </row>
    <row r="3038" spans="1:6" x14ac:dyDescent="0.2">
      <c r="A3038" s="97">
        <v>43676.743379629632</v>
      </c>
      <c r="B3038">
        <v>2.5011139999999998</v>
      </c>
      <c r="E3038" s="97">
        <v>43676.554224537038</v>
      </c>
      <c r="F3038">
        <v>2.2917740000000002</v>
      </c>
    </row>
    <row r="3039" spans="1:6" x14ac:dyDescent="0.2">
      <c r="A3039" s="97">
        <v>43676.750324074077</v>
      </c>
      <c r="B3039">
        <v>2.5527280000000001</v>
      </c>
      <c r="E3039" s="97">
        <v>43676.561157407406</v>
      </c>
      <c r="F3039">
        <v>2.2842829999999998</v>
      </c>
    </row>
    <row r="3040" spans="1:6" x14ac:dyDescent="0.2">
      <c r="A3040" s="97">
        <v>43676.757268518515</v>
      </c>
      <c r="B3040">
        <v>2.526796</v>
      </c>
      <c r="E3040" s="97">
        <v>43676.568101851852</v>
      </c>
      <c r="F3040">
        <v>2.304287</v>
      </c>
    </row>
    <row r="3041" spans="1:6" x14ac:dyDescent="0.2">
      <c r="A3041" s="97">
        <v>43676.76421296296</v>
      </c>
      <c r="B3041">
        <v>2.5311270000000001</v>
      </c>
      <c r="E3041" s="97">
        <v>43676.575046296297</v>
      </c>
      <c r="F3041">
        <v>2.285949</v>
      </c>
    </row>
    <row r="3042" spans="1:6" x14ac:dyDescent="0.2">
      <c r="A3042" s="97">
        <v>43676.771157407406</v>
      </c>
      <c r="B3042">
        <v>2.5359630000000002</v>
      </c>
      <c r="E3042" s="97">
        <v>43676.581990740742</v>
      </c>
      <c r="F3042">
        <v>2.2971919999999999</v>
      </c>
    </row>
    <row r="3043" spans="1:6" x14ac:dyDescent="0.2">
      <c r="A3043" s="97">
        <v>43676.778101851851</v>
      </c>
      <c r="B3043">
        <v>2.5463900000000002</v>
      </c>
      <c r="E3043" s="97">
        <v>43676.588935185187</v>
      </c>
      <c r="F3043">
        <v>2.3049439999999999</v>
      </c>
    </row>
    <row r="3044" spans="1:6" x14ac:dyDescent="0.2">
      <c r="A3044" s="97">
        <v>43676.785046296296</v>
      </c>
      <c r="B3044">
        <v>2.549884</v>
      </c>
      <c r="E3044" s="97">
        <v>43676.595879629633</v>
      </c>
      <c r="F3044">
        <v>2.288341</v>
      </c>
    </row>
    <row r="3045" spans="1:6" x14ac:dyDescent="0.2">
      <c r="A3045" s="97">
        <v>43676.792094907411</v>
      </c>
      <c r="B3045">
        <v>2.5491450000000002</v>
      </c>
      <c r="E3045" s="97">
        <v>43676.602824074071</v>
      </c>
      <c r="F3045">
        <v>2.285177</v>
      </c>
    </row>
    <row r="3046" spans="1:6" x14ac:dyDescent="0.2">
      <c r="A3046" s="97">
        <v>43676.799039351848</v>
      </c>
      <c r="B3046">
        <v>2.5477979999999998</v>
      </c>
      <c r="E3046" s="97">
        <v>43676.609768518516</v>
      </c>
      <c r="F3046">
        <v>2.2916850000000002</v>
      </c>
    </row>
    <row r="3047" spans="1:6" x14ac:dyDescent="0.2">
      <c r="A3047" s="97">
        <v>43676.805983796294</v>
      </c>
      <c r="B3047">
        <v>2.544387</v>
      </c>
      <c r="E3047" s="97">
        <v>43676.616712962961</v>
      </c>
      <c r="F3047">
        <v>2.2812610000000002</v>
      </c>
    </row>
    <row r="3048" spans="1:6" x14ac:dyDescent="0.2">
      <c r="A3048" s="97">
        <v>43676.812928240739</v>
      </c>
      <c r="B3048">
        <v>2.572854</v>
      </c>
      <c r="E3048" s="97">
        <v>43676.623657407406</v>
      </c>
      <c r="F3048">
        <v>2.2985600000000002</v>
      </c>
    </row>
    <row r="3049" spans="1:6" x14ac:dyDescent="0.2">
      <c r="A3049" s="97">
        <v>43676.819872685184</v>
      </c>
      <c r="B3049">
        <v>2.5820340000000002</v>
      </c>
      <c r="E3049" s="97">
        <v>43676.630601851852</v>
      </c>
      <c r="F3049">
        <v>2.3002729999999998</v>
      </c>
    </row>
    <row r="3050" spans="1:6" x14ac:dyDescent="0.2">
      <c r="A3050" s="97">
        <v>43676.826701388891</v>
      </c>
      <c r="B3050">
        <v>2.558033</v>
      </c>
      <c r="E3050" s="97">
        <v>43676.637546296297</v>
      </c>
      <c r="F3050">
        <v>2.2989890000000002</v>
      </c>
    </row>
    <row r="3051" spans="1:6" x14ac:dyDescent="0.2">
      <c r="A3051" s="97">
        <v>43676.833645833336</v>
      </c>
      <c r="B3051">
        <v>2.5855769999999998</v>
      </c>
      <c r="E3051" s="97">
        <v>43676.644490740742</v>
      </c>
      <c r="F3051">
        <v>2.291747</v>
      </c>
    </row>
    <row r="3052" spans="1:6" x14ac:dyDescent="0.2">
      <c r="A3052" s="97">
        <v>43676.840590277781</v>
      </c>
      <c r="B3052">
        <v>2.5762</v>
      </c>
      <c r="E3052" s="97">
        <v>43676.651435185187</v>
      </c>
      <c r="F3052">
        <v>2.307569</v>
      </c>
    </row>
    <row r="3053" spans="1:6" x14ac:dyDescent="0.2">
      <c r="A3053" s="97">
        <v>43676.847534722219</v>
      </c>
      <c r="B3053">
        <v>2.5856690000000002</v>
      </c>
      <c r="E3053" s="97">
        <v>43676.658263888887</v>
      </c>
      <c r="F3053">
        <v>2.317653</v>
      </c>
    </row>
    <row r="3054" spans="1:6" x14ac:dyDescent="0.2">
      <c r="A3054" s="97">
        <v>43676.854479166665</v>
      </c>
      <c r="B3054">
        <v>2.5632280000000001</v>
      </c>
      <c r="E3054" s="97">
        <v>43676.665208333332</v>
      </c>
      <c r="F3054">
        <v>2.3253529999999998</v>
      </c>
    </row>
    <row r="3055" spans="1:6" x14ac:dyDescent="0.2">
      <c r="A3055" s="97">
        <v>43676.861527777779</v>
      </c>
      <c r="B3055">
        <v>2.5873279999999999</v>
      </c>
      <c r="E3055" s="97">
        <v>43676.672152777777</v>
      </c>
      <c r="F3055">
        <v>2.3397169999999998</v>
      </c>
    </row>
    <row r="3056" spans="1:6" x14ac:dyDescent="0.2">
      <c r="A3056" s="97">
        <v>43676.868472222224</v>
      </c>
      <c r="B3056">
        <v>2.5887340000000001</v>
      </c>
      <c r="E3056" s="97">
        <v>43676.679097222222</v>
      </c>
      <c r="F3056">
        <v>2.3486310000000001</v>
      </c>
    </row>
    <row r="3057" spans="1:6" x14ac:dyDescent="0.2">
      <c r="A3057" s="97">
        <v>43676.875416666669</v>
      </c>
      <c r="B3057">
        <v>2.5852979999999999</v>
      </c>
      <c r="E3057" s="97">
        <v>43676.686041666668</v>
      </c>
      <c r="F3057">
        <v>2.376922</v>
      </c>
    </row>
    <row r="3058" spans="1:6" x14ac:dyDescent="0.2">
      <c r="A3058" s="97">
        <v>43676.882361111115</v>
      </c>
      <c r="B3058">
        <v>2.59023</v>
      </c>
      <c r="E3058" s="97">
        <v>43676.692986111113</v>
      </c>
      <c r="F3058">
        <v>2.388601</v>
      </c>
    </row>
    <row r="3059" spans="1:6" x14ac:dyDescent="0.2">
      <c r="A3059" s="97">
        <v>43676.889305555553</v>
      </c>
      <c r="B3059">
        <v>2.5932870000000001</v>
      </c>
      <c r="E3059" s="97">
        <v>43676.70003472222</v>
      </c>
      <c r="F3059">
        <v>2.3598279999999998</v>
      </c>
    </row>
    <row r="3060" spans="1:6" x14ac:dyDescent="0.2">
      <c r="A3060" s="97">
        <v>43676.896249999998</v>
      </c>
      <c r="B3060">
        <v>2.590948</v>
      </c>
      <c r="E3060" s="97">
        <v>43676.706979166665</v>
      </c>
      <c r="F3060">
        <v>2.4425349999999999</v>
      </c>
    </row>
    <row r="3061" spans="1:6" x14ac:dyDescent="0.2">
      <c r="A3061" s="97">
        <v>43676.903194444443</v>
      </c>
      <c r="B3061">
        <v>2.5875170000000001</v>
      </c>
      <c r="E3061" s="97">
        <v>43676.722662037035</v>
      </c>
      <c r="F3061">
        <v>2.4586209999999999</v>
      </c>
    </row>
    <row r="3062" spans="1:6" x14ac:dyDescent="0.2">
      <c r="A3062" s="97">
        <v>43676.910138888888</v>
      </c>
      <c r="B3062">
        <v>2.5740789999999998</v>
      </c>
      <c r="E3062" s="97">
        <v>43676.729490740741</v>
      </c>
      <c r="F3062">
        <v>2.5083129999999998</v>
      </c>
    </row>
    <row r="3063" spans="1:6" x14ac:dyDescent="0.2">
      <c r="A3063" s="97">
        <v>43676.916967592595</v>
      </c>
      <c r="B3063">
        <v>2.5894159999999999</v>
      </c>
      <c r="E3063" s="97">
        <v>43676.736435185187</v>
      </c>
      <c r="F3063">
        <v>2.506135</v>
      </c>
    </row>
    <row r="3064" spans="1:6" x14ac:dyDescent="0.2">
      <c r="A3064" s="97">
        <v>43676.92391203704</v>
      </c>
      <c r="B3064">
        <v>2.5880239999999999</v>
      </c>
      <c r="E3064" s="97">
        <v>43676.743379629632</v>
      </c>
      <c r="F3064">
        <v>2.5011139999999998</v>
      </c>
    </row>
    <row r="3065" spans="1:6" x14ac:dyDescent="0.2">
      <c r="A3065" s="97">
        <v>43676.930960648147</v>
      </c>
      <c r="B3065">
        <v>2.5900089999999998</v>
      </c>
      <c r="E3065" s="97">
        <v>43676.750324074077</v>
      </c>
      <c r="F3065">
        <v>2.5527280000000001</v>
      </c>
    </row>
    <row r="3066" spans="1:6" x14ac:dyDescent="0.2">
      <c r="A3066" s="97">
        <v>43676.937905092593</v>
      </c>
      <c r="B3066">
        <v>2.5849440000000001</v>
      </c>
      <c r="E3066" s="97">
        <v>43676.757268518515</v>
      </c>
      <c r="F3066">
        <v>2.526796</v>
      </c>
    </row>
    <row r="3067" spans="1:6" x14ac:dyDescent="0.2">
      <c r="A3067" s="97">
        <v>43676.944849537038</v>
      </c>
      <c r="B3067">
        <v>2.5811060000000001</v>
      </c>
      <c r="E3067" s="97">
        <v>43676.76421296296</v>
      </c>
      <c r="F3067">
        <v>2.5311270000000001</v>
      </c>
    </row>
    <row r="3068" spans="1:6" x14ac:dyDescent="0.2">
      <c r="A3068" s="97">
        <v>43676.951793981483</v>
      </c>
      <c r="B3068">
        <v>2.5979920000000001</v>
      </c>
      <c r="E3068" s="97">
        <v>43676.771157407406</v>
      </c>
      <c r="F3068">
        <v>2.5359630000000002</v>
      </c>
    </row>
    <row r="3069" spans="1:6" x14ac:dyDescent="0.2">
      <c r="A3069" s="97">
        <v>43676.958738425928</v>
      </c>
      <c r="B3069">
        <v>2.5883980000000002</v>
      </c>
      <c r="E3069" s="97">
        <v>43676.778101851851</v>
      </c>
      <c r="F3069">
        <v>2.5463900000000002</v>
      </c>
    </row>
    <row r="3070" spans="1:6" x14ac:dyDescent="0.2">
      <c r="A3070" s="97">
        <v>43676.965682870374</v>
      </c>
      <c r="B3070">
        <v>2.6329500000000001</v>
      </c>
      <c r="E3070" s="97">
        <v>43676.785046296296</v>
      </c>
      <c r="F3070">
        <v>2.549884</v>
      </c>
    </row>
    <row r="3071" spans="1:6" x14ac:dyDescent="0.2">
      <c r="A3071" s="97">
        <v>43676.972627314812</v>
      </c>
      <c r="B3071">
        <v>2.5718179999999999</v>
      </c>
      <c r="E3071" s="97">
        <v>43676.792094907411</v>
      </c>
      <c r="F3071">
        <v>2.5491450000000002</v>
      </c>
    </row>
    <row r="3072" spans="1:6" x14ac:dyDescent="0.2">
      <c r="A3072" s="97">
        <v>43676.979571759257</v>
      </c>
      <c r="B3072">
        <v>2.580301</v>
      </c>
      <c r="E3072" s="97">
        <v>43676.799039351848</v>
      </c>
      <c r="F3072">
        <v>2.5477979999999998</v>
      </c>
    </row>
    <row r="3073" spans="1:6" x14ac:dyDescent="0.2">
      <c r="A3073" s="97">
        <v>43676.986516203702</v>
      </c>
      <c r="B3073">
        <v>2.5765120000000001</v>
      </c>
      <c r="E3073" s="97">
        <v>43676.805983796294</v>
      </c>
      <c r="F3073">
        <v>2.544387</v>
      </c>
    </row>
    <row r="3074" spans="1:6" x14ac:dyDescent="0.2">
      <c r="A3074" s="97">
        <v>43676.993460648147</v>
      </c>
      <c r="B3074">
        <v>2.568505</v>
      </c>
      <c r="E3074" s="97">
        <v>43676.812928240739</v>
      </c>
      <c r="F3074">
        <v>2.572854</v>
      </c>
    </row>
    <row r="3075" spans="1:6" x14ac:dyDescent="0.2">
      <c r="A3075" s="97">
        <v>43677.000405092593</v>
      </c>
      <c r="B3075">
        <v>2.569115</v>
      </c>
      <c r="E3075" s="97">
        <v>43676.819872685184</v>
      </c>
      <c r="F3075">
        <v>2.5820340000000002</v>
      </c>
    </row>
    <row r="3076" spans="1:6" x14ac:dyDescent="0.2">
      <c r="A3076" s="97">
        <v>43677.007349537038</v>
      </c>
      <c r="B3076">
        <v>2.5754350000000001</v>
      </c>
      <c r="E3076" s="97">
        <v>43676.826701388891</v>
      </c>
      <c r="F3076">
        <v>2.558033</v>
      </c>
    </row>
    <row r="3077" spans="1:6" x14ac:dyDescent="0.2">
      <c r="A3077" s="97">
        <v>43677.014178240737</v>
      </c>
      <c r="B3077">
        <v>2.5679820000000002</v>
      </c>
      <c r="E3077" s="97">
        <v>43676.833645833336</v>
      </c>
      <c r="F3077">
        <v>2.5855769999999998</v>
      </c>
    </row>
    <row r="3078" spans="1:6" x14ac:dyDescent="0.2">
      <c r="A3078" s="97">
        <v>43677.021273148152</v>
      </c>
      <c r="B3078">
        <v>2.5651329999999999</v>
      </c>
      <c r="E3078" s="97">
        <v>43676.840590277781</v>
      </c>
      <c r="F3078">
        <v>2.5762</v>
      </c>
    </row>
    <row r="3079" spans="1:6" x14ac:dyDescent="0.2">
      <c r="A3079" s="97">
        <v>43677.028217592589</v>
      </c>
      <c r="B3079">
        <v>2.5634869999999998</v>
      </c>
      <c r="E3079" s="97">
        <v>43676.847534722219</v>
      </c>
      <c r="F3079">
        <v>2.5856690000000002</v>
      </c>
    </row>
    <row r="3080" spans="1:6" x14ac:dyDescent="0.2">
      <c r="A3080" s="97">
        <v>43677.035162037035</v>
      </c>
      <c r="B3080">
        <v>2.5782080000000001</v>
      </c>
      <c r="E3080" s="97">
        <v>43676.854479166665</v>
      </c>
      <c r="F3080">
        <v>2.5632280000000001</v>
      </c>
    </row>
    <row r="3081" spans="1:6" x14ac:dyDescent="0.2">
      <c r="A3081" s="97">
        <v>43677.04210648148</v>
      </c>
      <c r="B3081">
        <v>2.5675690000000002</v>
      </c>
      <c r="E3081" s="97">
        <v>43676.861527777779</v>
      </c>
      <c r="F3081">
        <v>2.5873279999999999</v>
      </c>
    </row>
    <row r="3082" spans="1:6" x14ac:dyDescent="0.2">
      <c r="A3082" s="97">
        <v>43677.049050925925</v>
      </c>
      <c r="B3082">
        <v>2.5620799999999999</v>
      </c>
      <c r="E3082" s="97">
        <v>43676.868472222224</v>
      </c>
      <c r="F3082">
        <v>2.5887340000000001</v>
      </c>
    </row>
    <row r="3083" spans="1:6" x14ac:dyDescent="0.2">
      <c r="A3083" s="97">
        <v>43677.055995370371</v>
      </c>
      <c r="B3083">
        <v>2.5686499999999999</v>
      </c>
      <c r="E3083" s="97">
        <v>43676.875416666669</v>
      </c>
      <c r="F3083">
        <v>2.5852979999999999</v>
      </c>
    </row>
    <row r="3084" spans="1:6" x14ac:dyDescent="0.2">
      <c r="A3084" s="97">
        <v>43677.062939814816</v>
      </c>
      <c r="B3084">
        <v>2.5401470000000002</v>
      </c>
      <c r="E3084" s="97">
        <v>43676.882361111115</v>
      </c>
      <c r="F3084">
        <v>2.59023</v>
      </c>
    </row>
    <row r="3085" spans="1:6" x14ac:dyDescent="0.2">
      <c r="A3085" s="97">
        <v>43677.069884259261</v>
      </c>
      <c r="B3085">
        <v>2.5487829999999998</v>
      </c>
      <c r="E3085" s="97">
        <v>43676.889305555553</v>
      </c>
      <c r="F3085">
        <v>2.5932870000000001</v>
      </c>
    </row>
    <row r="3086" spans="1:6" x14ac:dyDescent="0.2">
      <c r="A3086" s="97">
        <v>43677.076828703706</v>
      </c>
      <c r="B3086">
        <v>2.5610119999999998</v>
      </c>
      <c r="E3086" s="97">
        <v>43676.896249999998</v>
      </c>
      <c r="F3086">
        <v>2.590948</v>
      </c>
    </row>
    <row r="3087" spans="1:6" x14ac:dyDescent="0.2">
      <c r="A3087" s="97">
        <v>43677.083773148152</v>
      </c>
      <c r="B3087">
        <v>2.534214</v>
      </c>
      <c r="E3087" s="97">
        <v>43676.903194444443</v>
      </c>
      <c r="F3087">
        <v>2.5875170000000001</v>
      </c>
    </row>
    <row r="3088" spans="1:6" x14ac:dyDescent="0.2">
      <c r="A3088" s="97">
        <v>43677.090717592589</v>
      </c>
      <c r="B3088">
        <v>2.5403889999999998</v>
      </c>
      <c r="E3088" s="97">
        <v>43676.910138888888</v>
      </c>
      <c r="F3088">
        <v>2.5740789999999998</v>
      </c>
    </row>
    <row r="3089" spans="1:6" x14ac:dyDescent="0.2">
      <c r="A3089" s="97">
        <v>43677.097662037035</v>
      </c>
      <c r="B3089">
        <v>2.5451839999999999</v>
      </c>
      <c r="E3089" s="97">
        <v>43676.916967592595</v>
      </c>
      <c r="F3089">
        <v>2.5894159999999999</v>
      </c>
    </row>
    <row r="3090" spans="1:6" x14ac:dyDescent="0.2">
      <c r="A3090" s="97">
        <v>43677.10460648148</v>
      </c>
      <c r="B3090">
        <v>2.5401340000000001</v>
      </c>
      <c r="E3090" s="97">
        <v>43676.92391203704</v>
      </c>
      <c r="F3090">
        <v>2.5880239999999999</v>
      </c>
    </row>
    <row r="3091" spans="1:6" x14ac:dyDescent="0.2">
      <c r="A3091" s="97">
        <v>43677.111435185187</v>
      </c>
      <c r="B3091">
        <v>2.5294020000000002</v>
      </c>
      <c r="E3091" s="97">
        <v>43676.930960648147</v>
      </c>
      <c r="F3091">
        <v>2.5900089999999998</v>
      </c>
    </row>
    <row r="3092" spans="1:6" x14ac:dyDescent="0.2">
      <c r="A3092" s="97">
        <v>43677.118379629632</v>
      </c>
      <c r="B3092">
        <v>2.5314610000000002</v>
      </c>
      <c r="E3092" s="97">
        <v>43676.937905092593</v>
      </c>
      <c r="F3092">
        <v>2.5849440000000001</v>
      </c>
    </row>
    <row r="3093" spans="1:6" x14ac:dyDescent="0.2">
      <c r="A3093" s="97">
        <v>43677.125324074077</v>
      </c>
      <c r="B3093">
        <v>2.5272199999999998</v>
      </c>
      <c r="E3093" s="97">
        <v>43676.944849537038</v>
      </c>
      <c r="F3093">
        <v>2.5811060000000001</v>
      </c>
    </row>
    <row r="3094" spans="1:6" x14ac:dyDescent="0.2">
      <c r="A3094" s="97">
        <v>43677.132268518515</v>
      </c>
      <c r="B3094">
        <v>2.5293969999999999</v>
      </c>
      <c r="E3094" s="97">
        <v>43676.951793981483</v>
      </c>
      <c r="F3094">
        <v>2.5979920000000001</v>
      </c>
    </row>
    <row r="3095" spans="1:6" x14ac:dyDescent="0.2">
      <c r="A3095" s="97">
        <v>43677.13921296296</v>
      </c>
      <c r="B3095">
        <v>2.5280770000000001</v>
      </c>
      <c r="E3095" s="97">
        <v>43676.958738425928</v>
      </c>
      <c r="F3095">
        <v>2.5883980000000002</v>
      </c>
    </row>
    <row r="3096" spans="1:6" x14ac:dyDescent="0.2">
      <c r="A3096" s="97">
        <v>43677.146157407406</v>
      </c>
      <c r="B3096">
        <v>2.5285760000000002</v>
      </c>
      <c r="E3096" s="97">
        <v>43676.965682870374</v>
      </c>
      <c r="F3096">
        <v>2.6329500000000001</v>
      </c>
    </row>
    <row r="3097" spans="1:6" x14ac:dyDescent="0.2">
      <c r="A3097" s="97">
        <v>43677.153101851851</v>
      </c>
      <c r="B3097">
        <v>2.512391</v>
      </c>
      <c r="E3097" s="97">
        <v>43676.972627314812</v>
      </c>
      <c r="F3097">
        <v>2.5718179999999999</v>
      </c>
    </row>
    <row r="3098" spans="1:6" x14ac:dyDescent="0.2">
      <c r="A3098" s="97">
        <v>43677.160150462965</v>
      </c>
      <c r="B3098">
        <v>2.525026</v>
      </c>
      <c r="E3098" s="97">
        <v>43676.979571759257</v>
      </c>
      <c r="F3098">
        <v>2.580301</v>
      </c>
    </row>
    <row r="3099" spans="1:6" x14ac:dyDescent="0.2">
      <c r="A3099" s="97">
        <v>43677.167094907411</v>
      </c>
      <c r="B3099">
        <v>2.5128590000000002</v>
      </c>
      <c r="E3099" s="97">
        <v>43676.986516203702</v>
      </c>
      <c r="F3099">
        <v>2.5765120000000001</v>
      </c>
    </row>
    <row r="3100" spans="1:6" x14ac:dyDescent="0.2">
      <c r="A3100" s="97">
        <v>43677.174039351848</v>
      </c>
      <c r="B3100">
        <v>2.5108090000000001</v>
      </c>
      <c r="E3100" s="97">
        <v>43676.993460648147</v>
      </c>
      <c r="F3100">
        <v>2.568505</v>
      </c>
    </row>
    <row r="3101" spans="1:6" x14ac:dyDescent="0.2">
      <c r="A3101" s="97">
        <v>43677.180983796294</v>
      </c>
      <c r="B3101">
        <v>2.5076239999999999</v>
      </c>
      <c r="E3101" s="97">
        <v>43677.000405092593</v>
      </c>
      <c r="F3101">
        <v>2.569115</v>
      </c>
    </row>
    <row r="3102" spans="1:6" x14ac:dyDescent="0.2">
      <c r="A3102" s="97">
        <v>43677.187928240739</v>
      </c>
      <c r="B3102">
        <v>2.498729</v>
      </c>
      <c r="E3102" s="97">
        <v>43677.007349537038</v>
      </c>
      <c r="F3102">
        <v>2.5754350000000001</v>
      </c>
    </row>
    <row r="3103" spans="1:6" x14ac:dyDescent="0.2">
      <c r="A3103" s="97">
        <v>43677.194872685184</v>
      </c>
      <c r="B3103">
        <v>2.5032640000000002</v>
      </c>
      <c r="E3103" s="97">
        <v>43677.014178240737</v>
      </c>
      <c r="F3103">
        <v>2.5679820000000002</v>
      </c>
    </row>
    <row r="3104" spans="1:6" x14ac:dyDescent="0.2">
      <c r="A3104" s="97">
        <v>43677.201701388891</v>
      </c>
      <c r="B3104">
        <v>2.5027180000000002</v>
      </c>
      <c r="E3104" s="97">
        <v>43677.021273148152</v>
      </c>
      <c r="F3104">
        <v>2.5651329999999999</v>
      </c>
    </row>
    <row r="3105" spans="1:6" x14ac:dyDescent="0.2">
      <c r="A3105" s="97">
        <v>43677.208645833336</v>
      </c>
      <c r="B3105">
        <v>2.4954559999999999</v>
      </c>
      <c r="E3105" s="97">
        <v>43677.028217592589</v>
      </c>
      <c r="F3105">
        <v>2.5634869999999998</v>
      </c>
    </row>
    <row r="3106" spans="1:6" x14ac:dyDescent="0.2">
      <c r="A3106" s="97">
        <v>43677.215590277781</v>
      </c>
      <c r="B3106">
        <v>2.498888</v>
      </c>
      <c r="E3106" s="97">
        <v>43677.035162037035</v>
      </c>
      <c r="F3106">
        <v>2.5782080000000001</v>
      </c>
    </row>
    <row r="3107" spans="1:6" x14ac:dyDescent="0.2">
      <c r="A3107" s="97">
        <v>43677.222534722219</v>
      </c>
      <c r="B3107">
        <v>2.4863689999999998</v>
      </c>
      <c r="E3107" s="97">
        <v>43677.04210648148</v>
      </c>
      <c r="F3107">
        <v>2.5675690000000002</v>
      </c>
    </row>
    <row r="3108" spans="1:6" x14ac:dyDescent="0.2">
      <c r="A3108" s="97">
        <v>43677.229583333334</v>
      </c>
      <c r="B3108">
        <v>2.4773149999999999</v>
      </c>
      <c r="E3108" s="97">
        <v>43677.049050925925</v>
      </c>
      <c r="F3108">
        <v>2.5620799999999999</v>
      </c>
    </row>
    <row r="3109" spans="1:6" x14ac:dyDescent="0.2">
      <c r="A3109" s="97">
        <v>43677.236527777779</v>
      </c>
      <c r="B3109">
        <v>2.4604379999999999</v>
      </c>
      <c r="E3109" s="97">
        <v>43677.055995370371</v>
      </c>
      <c r="F3109">
        <v>2.5686499999999999</v>
      </c>
    </row>
    <row r="3110" spans="1:6" x14ac:dyDescent="0.2">
      <c r="A3110" s="97">
        <v>43677.243472222224</v>
      </c>
      <c r="B3110">
        <v>2.456998</v>
      </c>
      <c r="E3110" s="97">
        <v>43677.062939814816</v>
      </c>
      <c r="F3110">
        <v>2.5401470000000002</v>
      </c>
    </row>
    <row r="3111" spans="1:6" x14ac:dyDescent="0.2">
      <c r="A3111" s="97">
        <v>43677.250416666669</v>
      </c>
      <c r="B3111">
        <v>2.4526880000000002</v>
      </c>
      <c r="E3111" s="97">
        <v>43677.069884259261</v>
      </c>
      <c r="F3111">
        <v>2.5487829999999998</v>
      </c>
    </row>
    <row r="3112" spans="1:6" x14ac:dyDescent="0.2">
      <c r="A3112" s="97">
        <v>43677.257361111115</v>
      </c>
      <c r="B3112">
        <v>2.4389560000000001</v>
      </c>
      <c r="E3112" s="97">
        <v>43677.076828703706</v>
      </c>
      <c r="F3112">
        <v>2.5610119999999998</v>
      </c>
    </row>
    <row r="3113" spans="1:6" x14ac:dyDescent="0.2">
      <c r="A3113" s="97">
        <v>43677.264305555553</v>
      </c>
      <c r="B3113">
        <v>2.4604279999999998</v>
      </c>
      <c r="E3113" s="97">
        <v>43677.083773148152</v>
      </c>
      <c r="F3113">
        <v>2.534214</v>
      </c>
    </row>
    <row r="3114" spans="1:6" x14ac:dyDescent="0.2">
      <c r="A3114" s="97">
        <v>43677.271249999998</v>
      </c>
      <c r="B3114">
        <v>2.4489329999999998</v>
      </c>
      <c r="E3114" s="97">
        <v>43677.090717592589</v>
      </c>
      <c r="F3114">
        <v>2.5403889999999998</v>
      </c>
    </row>
    <row r="3115" spans="1:6" x14ac:dyDescent="0.2">
      <c r="A3115" s="97">
        <v>43677.278194444443</v>
      </c>
      <c r="B3115">
        <v>2.431568</v>
      </c>
      <c r="E3115" s="97">
        <v>43677.097662037035</v>
      </c>
      <c r="F3115">
        <v>2.5451839999999999</v>
      </c>
    </row>
    <row r="3116" spans="1:6" x14ac:dyDescent="0.2">
      <c r="A3116" s="97">
        <v>43677.285138888888</v>
      </c>
      <c r="B3116">
        <v>2.4217379999999999</v>
      </c>
      <c r="E3116" s="97">
        <v>43677.10460648148</v>
      </c>
      <c r="F3116">
        <v>2.5401340000000001</v>
      </c>
    </row>
    <row r="3117" spans="1:6" x14ac:dyDescent="0.2">
      <c r="A3117" s="97">
        <v>43677.292083333334</v>
      </c>
      <c r="B3117">
        <v>2.4161999999999999</v>
      </c>
      <c r="E3117" s="97">
        <v>43677.111435185187</v>
      </c>
      <c r="F3117">
        <v>2.5294020000000002</v>
      </c>
    </row>
    <row r="3118" spans="1:6" x14ac:dyDescent="0.2">
      <c r="A3118" s="97">
        <v>43677.299016203702</v>
      </c>
      <c r="B3118">
        <v>2.41629</v>
      </c>
      <c r="E3118" s="97">
        <v>43677.118379629632</v>
      </c>
      <c r="F3118">
        <v>2.5314610000000002</v>
      </c>
    </row>
    <row r="3119" spans="1:6" x14ac:dyDescent="0.2">
      <c r="A3119" s="97">
        <v>43677.305960648147</v>
      </c>
      <c r="B3119">
        <v>2.4106049999999999</v>
      </c>
      <c r="E3119" s="97">
        <v>43677.125324074077</v>
      </c>
      <c r="F3119">
        <v>2.5272199999999998</v>
      </c>
    </row>
    <row r="3120" spans="1:6" x14ac:dyDescent="0.2">
      <c r="A3120" s="97">
        <v>43677.312905092593</v>
      </c>
      <c r="B3120">
        <v>2.4015819999999999</v>
      </c>
      <c r="E3120" s="97">
        <v>43677.132268518515</v>
      </c>
      <c r="F3120">
        <v>2.5293969999999999</v>
      </c>
    </row>
    <row r="3121" spans="1:6" x14ac:dyDescent="0.2">
      <c r="A3121" s="97">
        <v>43677.319849537038</v>
      </c>
      <c r="B3121">
        <v>2.3942399999999999</v>
      </c>
      <c r="E3121" s="97">
        <v>43677.13921296296</v>
      </c>
      <c r="F3121">
        <v>2.5280770000000001</v>
      </c>
    </row>
    <row r="3122" spans="1:6" x14ac:dyDescent="0.2">
      <c r="A3122" s="97">
        <v>43677.326793981483</v>
      </c>
      <c r="B3122">
        <v>2.387178</v>
      </c>
      <c r="E3122" s="97">
        <v>43677.146157407406</v>
      </c>
      <c r="F3122">
        <v>2.5285760000000002</v>
      </c>
    </row>
    <row r="3123" spans="1:6" x14ac:dyDescent="0.2">
      <c r="A3123" s="97">
        <v>43677.333738425928</v>
      </c>
      <c r="B3123">
        <v>2.3705069999999999</v>
      </c>
      <c r="E3123" s="97">
        <v>43677.153101851851</v>
      </c>
      <c r="F3123">
        <v>2.512391</v>
      </c>
    </row>
    <row r="3124" spans="1:6" x14ac:dyDescent="0.2">
      <c r="A3124" s="97">
        <v>43677.340682870374</v>
      </c>
      <c r="B3124">
        <v>2.33717</v>
      </c>
      <c r="E3124" s="97">
        <v>43677.160150462965</v>
      </c>
      <c r="F3124">
        <v>2.525026</v>
      </c>
    </row>
    <row r="3125" spans="1:6" x14ac:dyDescent="0.2">
      <c r="A3125" s="97">
        <v>43677.347627314812</v>
      </c>
      <c r="B3125">
        <v>2.3542239999999999</v>
      </c>
      <c r="E3125" s="97">
        <v>43677.167094907411</v>
      </c>
      <c r="F3125">
        <v>2.5128590000000002</v>
      </c>
    </row>
    <row r="3126" spans="1:6" x14ac:dyDescent="0.2">
      <c r="A3126" s="97">
        <v>43677.354571759257</v>
      </c>
      <c r="B3126">
        <v>2.3535200000000001</v>
      </c>
      <c r="E3126" s="97">
        <v>43677.174039351848</v>
      </c>
      <c r="F3126">
        <v>2.5108090000000001</v>
      </c>
    </row>
    <row r="3127" spans="1:6" x14ac:dyDescent="0.2">
      <c r="A3127" s="97">
        <v>43677.361516203702</v>
      </c>
      <c r="B3127">
        <v>2.3450690000000001</v>
      </c>
      <c r="E3127" s="97">
        <v>43677.180983796294</v>
      </c>
      <c r="F3127">
        <v>2.5076239999999999</v>
      </c>
    </row>
    <row r="3128" spans="1:6" x14ac:dyDescent="0.2">
      <c r="A3128" s="97">
        <v>43677.368460648147</v>
      </c>
      <c r="B3128">
        <v>2.3387449999999999</v>
      </c>
      <c r="E3128" s="97">
        <v>43677.187928240739</v>
      </c>
      <c r="F3128">
        <v>2.498729</v>
      </c>
    </row>
    <row r="3129" spans="1:6" x14ac:dyDescent="0.2">
      <c r="A3129" s="97">
        <v>43677.375405092593</v>
      </c>
      <c r="B3129">
        <v>2.3280949999999998</v>
      </c>
      <c r="E3129" s="97">
        <v>43677.194872685184</v>
      </c>
      <c r="F3129">
        <v>2.5032640000000002</v>
      </c>
    </row>
    <row r="3130" spans="1:6" x14ac:dyDescent="0.2">
      <c r="A3130" s="97">
        <v>43677.382349537038</v>
      </c>
      <c r="B3130">
        <v>2.3486530000000001</v>
      </c>
      <c r="E3130" s="97">
        <v>43677.201701388891</v>
      </c>
      <c r="F3130">
        <v>2.5027180000000002</v>
      </c>
    </row>
    <row r="3131" spans="1:6" x14ac:dyDescent="0.2">
      <c r="A3131" s="97">
        <v>43677.389293981483</v>
      </c>
      <c r="B3131">
        <v>2.3431489999999999</v>
      </c>
      <c r="E3131" s="97">
        <v>43677.208645833336</v>
      </c>
      <c r="F3131">
        <v>2.4954559999999999</v>
      </c>
    </row>
    <row r="3132" spans="1:6" x14ac:dyDescent="0.2">
      <c r="A3132" s="97">
        <v>43677.396238425928</v>
      </c>
      <c r="B3132">
        <v>2.3367089999999999</v>
      </c>
      <c r="E3132" s="97">
        <v>43677.215590277781</v>
      </c>
      <c r="F3132">
        <v>2.498888</v>
      </c>
    </row>
    <row r="3133" spans="1:6" x14ac:dyDescent="0.2">
      <c r="A3133" s="97">
        <v>43677.403067129628</v>
      </c>
      <c r="B3133">
        <v>2.330873</v>
      </c>
      <c r="E3133" s="97">
        <v>43677.222534722219</v>
      </c>
      <c r="F3133">
        <v>2.4863689999999998</v>
      </c>
    </row>
    <row r="3134" spans="1:6" x14ac:dyDescent="0.2">
      <c r="A3134" s="97">
        <v>43677.410011574073</v>
      </c>
      <c r="B3134">
        <v>2.3058510000000001</v>
      </c>
      <c r="E3134" s="97">
        <v>43677.229583333334</v>
      </c>
      <c r="F3134">
        <v>2.4773149999999999</v>
      </c>
    </row>
    <row r="3135" spans="1:6" x14ac:dyDescent="0.2">
      <c r="A3135" s="97">
        <v>43677.416956018518</v>
      </c>
      <c r="B3135">
        <v>2.3178700000000001</v>
      </c>
      <c r="E3135" s="97">
        <v>43677.236527777779</v>
      </c>
      <c r="F3135">
        <v>2.4604379999999999</v>
      </c>
    </row>
    <row r="3136" spans="1:6" x14ac:dyDescent="0.2">
      <c r="A3136" s="97">
        <v>43677.423900462964</v>
      </c>
      <c r="B3136">
        <v>2.30958</v>
      </c>
      <c r="E3136" s="97">
        <v>43677.243472222224</v>
      </c>
      <c r="F3136">
        <v>2.456998</v>
      </c>
    </row>
    <row r="3137" spans="1:6" x14ac:dyDescent="0.2">
      <c r="A3137" s="97">
        <v>43677.430844907409</v>
      </c>
      <c r="B3137">
        <v>2.3133550000000001</v>
      </c>
      <c r="E3137" s="97">
        <v>43677.250416666669</v>
      </c>
      <c r="F3137">
        <v>2.4526880000000002</v>
      </c>
    </row>
    <row r="3138" spans="1:6" x14ac:dyDescent="0.2">
      <c r="A3138" s="97">
        <v>43677.437893518516</v>
      </c>
      <c r="B3138">
        <v>2.2916400000000001</v>
      </c>
      <c r="E3138" s="97">
        <v>43677.257361111115</v>
      </c>
      <c r="F3138">
        <v>2.4389560000000001</v>
      </c>
    </row>
    <row r="3139" spans="1:6" x14ac:dyDescent="0.2">
      <c r="A3139" s="97">
        <v>43677.444837962961</v>
      </c>
      <c r="B3139">
        <v>2.2998919999999998</v>
      </c>
      <c r="E3139" s="97">
        <v>43677.264305555553</v>
      </c>
      <c r="F3139">
        <v>2.4604279999999998</v>
      </c>
    </row>
    <row r="3140" spans="1:6" x14ac:dyDescent="0.2">
      <c r="A3140" s="97">
        <v>43677.451782407406</v>
      </c>
      <c r="B3140">
        <v>2.2877459999999998</v>
      </c>
      <c r="E3140" s="97">
        <v>43677.271249999998</v>
      </c>
      <c r="F3140">
        <v>2.4489329999999998</v>
      </c>
    </row>
    <row r="3141" spans="1:6" x14ac:dyDescent="0.2">
      <c r="A3141" s="97">
        <v>43677.458726851852</v>
      </c>
      <c r="B3141">
        <v>2.2832319999999999</v>
      </c>
      <c r="E3141" s="97">
        <v>43677.278194444443</v>
      </c>
      <c r="F3141">
        <v>2.431568</v>
      </c>
    </row>
    <row r="3142" spans="1:6" x14ac:dyDescent="0.2">
      <c r="A3142" s="97">
        <v>43677.465671296297</v>
      </c>
      <c r="B3142">
        <v>2.2746900000000001</v>
      </c>
      <c r="E3142" s="97">
        <v>43677.285138888888</v>
      </c>
      <c r="F3142">
        <v>2.4217379999999999</v>
      </c>
    </row>
    <row r="3143" spans="1:6" x14ac:dyDescent="0.2">
      <c r="A3143" s="97">
        <v>43677.472615740742</v>
      </c>
      <c r="B3143">
        <v>2.279344</v>
      </c>
      <c r="E3143" s="97">
        <v>43677.292083333334</v>
      </c>
      <c r="F3143">
        <v>2.4161999999999999</v>
      </c>
    </row>
    <row r="3144" spans="1:6" x14ac:dyDescent="0.2">
      <c r="A3144" s="97">
        <v>43677.479560185187</v>
      </c>
      <c r="B3144">
        <v>2.278152</v>
      </c>
      <c r="E3144" s="97">
        <v>43677.299016203702</v>
      </c>
      <c r="F3144">
        <v>2.41629</v>
      </c>
    </row>
    <row r="3145" spans="1:6" x14ac:dyDescent="0.2">
      <c r="A3145" s="97">
        <v>43677.486504629633</v>
      </c>
      <c r="B3145">
        <v>2.2705790000000001</v>
      </c>
      <c r="E3145" s="97">
        <v>43677.305960648147</v>
      </c>
      <c r="F3145">
        <v>2.4106049999999999</v>
      </c>
    </row>
    <row r="3146" spans="1:6" x14ac:dyDescent="0.2">
      <c r="A3146" s="97">
        <v>43677.493333333332</v>
      </c>
      <c r="B3146">
        <v>2.2756050000000001</v>
      </c>
      <c r="E3146" s="97">
        <v>43677.312905092593</v>
      </c>
      <c r="F3146">
        <v>2.4015819999999999</v>
      </c>
    </row>
    <row r="3147" spans="1:6" x14ac:dyDescent="0.2">
      <c r="A3147" s="97">
        <v>43677.500277777777</v>
      </c>
      <c r="B3147">
        <v>2.2669199999999998</v>
      </c>
      <c r="E3147" s="97">
        <v>43677.319849537038</v>
      </c>
      <c r="F3147">
        <v>2.3942399999999999</v>
      </c>
    </row>
    <row r="3148" spans="1:6" x14ac:dyDescent="0.2">
      <c r="A3148" s="97">
        <v>43677.507326388892</v>
      </c>
      <c r="B3148">
        <v>2.2700979999999999</v>
      </c>
      <c r="E3148" s="97">
        <v>43677.326793981483</v>
      </c>
      <c r="F3148">
        <v>2.387178</v>
      </c>
    </row>
    <row r="3149" spans="1:6" x14ac:dyDescent="0.2">
      <c r="A3149" s="97">
        <v>43677.514270833337</v>
      </c>
      <c r="B3149">
        <v>2.2620770000000001</v>
      </c>
      <c r="E3149" s="97">
        <v>43677.333738425928</v>
      </c>
      <c r="F3149">
        <v>2.3705069999999999</v>
      </c>
    </row>
    <row r="3150" spans="1:6" x14ac:dyDescent="0.2">
      <c r="A3150" s="97">
        <v>43677.521215277775</v>
      </c>
      <c r="B3150">
        <v>2.2562920000000002</v>
      </c>
      <c r="E3150" s="97">
        <v>43677.340682870374</v>
      </c>
      <c r="F3150">
        <v>2.33717</v>
      </c>
    </row>
    <row r="3151" spans="1:6" x14ac:dyDescent="0.2">
      <c r="A3151" s="97">
        <v>43677.52815972222</v>
      </c>
      <c r="B3151">
        <v>2.2448489999999999</v>
      </c>
      <c r="E3151" s="97">
        <v>43677.347627314812</v>
      </c>
      <c r="F3151">
        <v>2.3542239999999999</v>
      </c>
    </row>
    <row r="3152" spans="1:6" x14ac:dyDescent="0.2">
      <c r="A3152" s="97">
        <v>43677.535104166665</v>
      </c>
      <c r="B3152">
        <v>2.2611629999999998</v>
      </c>
      <c r="E3152" s="97">
        <v>43677.354571759257</v>
      </c>
      <c r="F3152">
        <v>2.3535200000000001</v>
      </c>
    </row>
    <row r="3153" spans="1:6" x14ac:dyDescent="0.2">
      <c r="A3153" s="97">
        <v>43677.542048611111</v>
      </c>
      <c r="B3153">
        <v>2.2545069999999998</v>
      </c>
      <c r="E3153" s="97">
        <v>43677.361516203702</v>
      </c>
      <c r="F3153">
        <v>2.3450690000000001</v>
      </c>
    </row>
    <row r="3154" spans="1:6" x14ac:dyDescent="0.2">
      <c r="A3154" s="97">
        <v>43677.548993055556</v>
      </c>
      <c r="B3154">
        <v>2.2632189999999999</v>
      </c>
      <c r="E3154" s="97">
        <v>43677.368460648147</v>
      </c>
      <c r="F3154">
        <v>2.3387449999999999</v>
      </c>
    </row>
    <row r="3155" spans="1:6" x14ac:dyDescent="0.2">
      <c r="A3155" s="97">
        <v>43677.555937500001</v>
      </c>
      <c r="B3155">
        <v>2.2553109999999998</v>
      </c>
      <c r="E3155" s="97">
        <v>43677.375405092593</v>
      </c>
      <c r="F3155">
        <v>2.3280949999999998</v>
      </c>
    </row>
    <row r="3156" spans="1:6" x14ac:dyDescent="0.2">
      <c r="A3156" s="97">
        <v>43677.562881944446</v>
      </c>
      <c r="B3156">
        <v>2.2441209999999998</v>
      </c>
      <c r="E3156" s="97">
        <v>43677.382349537038</v>
      </c>
      <c r="F3156">
        <v>2.3486530000000001</v>
      </c>
    </row>
    <row r="3157" spans="1:6" x14ac:dyDescent="0.2">
      <c r="A3157" s="97">
        <v>43677.569826388892</v>
      </c>
      <c r="B3157">
        <v>2.2321029999999999</v>
      </c>
      <c r="E3157" s="97">
        <v>43677.389293981483</v>
      </c>
      <c r="F3157">
        <v>2.3431489999999999</v>
      </c>
    </row>
    <row r="3158" spans="1:6" x14ac:dyDescent="0.2">
      <c r="A3158" s="97">
        <v>43677.576770833337</v>
      </c>
      <c r="B3158">
        <v>2.228723</v>
      </c>
      <c r="E3158" s="97">
        <v>43677.396238425928</v>
      </c>
      <c r="F3158">
        <v>2.3367089999999999</v>
      </c>
    </row>
    <row r="3159" spans="1:6" x14ac:dyDescent="0.2">
      <c r="A3159" s="97">
        <v>43677.583715277775</v>
      </c>
      <c r="B3159">
        <v>2.2287119999999998</v>
      </c>
      <c r="E3159" s="97">
        <v>43677.403067129628</v>
      </c>
      <c r="F3159">
        <v>2.330873</v>
      </c>
    </row>
    <row r="3160" spans="1:6" x14ac:dyDescent="0.2">
      <c r="A3160" s="97">
        <v>43677.590543981481</v>
      </c>
      <c r="B3160">
        <v>2.2494339999999999</v>
      </c>
      <c r="E3160" s="97">
        <v>43677.410011574073</v>
      </c>
      <c r="F3160">
        <v>2.3058510000000001</v>
      </c>
    </row>
    <row r="3161" spans="1:6" x14ac:dyDescent="0.2">
      <c r="A3161" s="97">
        <v>43677.597488425927</v>
      </c>
      <c r="B3161">
        <v>2.225813</v>
      </c>
      <c r="E3161" s="97">
        <v>43677.416956018518</v>
      </c>
      <c r="F3161">
        <v>2.3178700000000001</v>
      </c>
    </row>
    <row r="3162" spans="1:6" x14ac:dyDescent="0.2">
      <c r="A3162" s="97">
        <v>43677.604432870372</v>
      </c>
      <c r="B3162">
        <v>2.2264439999999999</v>
      </c>
      <c r="E3162" s="97">
        <v>43677.423900462964</v>
      </c>
      <c r="F3162">
        <v>2.30958</v>
      </c>
    </row>
    <row r="3163" spans="1:6" x14ac:dyDescent="0.2">
      <c r="A3163" s="97">
        <v>43677.611377314817</v>
      </c>
      <c r="B3163">
        <v>2.2290610000000002</v>
      </c>
      <c r="E3163" s="97">
        <v>43677.430844907409</v>
      </c>
      <c r="F3163">
        <v>2.3133550000000001</v>
      </c>
    </row>
    <row r="3164" spans="1:6" x14ac:dyDescent="0.2">
      <c r="A3164" s="97">
        <v>43677.618321759262</v>
      </c>
      <c r="B3164">
        <v>2.2661829999999998</v>
      </c>
      <c r="E3164" s="97">
        <v>43677.437893518516</v>
      </c>
      <c r="F3164">
        <v>2.2916400000000001</v>
      </c>
    </row>
    <row r="3165" spans="1:6" x14ac:dyDescent="0.2">
      <c r="A3165" s="97">
        <v>43677.6252662037</v>
      </c>
      <c r="B3165">
        <v>2.2289370000000002</v>
      </c>
      <c r="E3165" s="97">
        <v>43677.444837962961</v>
      </c>
      <c r="F3165">
        <v>2.2998919999999998</v>
      </c>
    </row>
    <row r="3166" spans="1:6" x14ac:dyDescent="0.2">
      <c r="A3166" s="97">
        <v>43677.632210648146</v>
      </c>
      <c r="B3166">
        <v>2.2402890000000002</v>
      </c>
      <c r="E3166" s="97">
        <v>43677.451782407406</v>
      </c>
      <c r="F3166">
        <v>2.2877459999999998</v>
      </c>
    </row>
    <row r="3167" spans="1:6" x14ac:dyDescent="0.2">
      <c r="A3167" s="97">
        <v>43677.639155092591</v>
      </c>
      <c r="B3167">
        <v>2.253781</v>
      </c>
      <c r="E3167" s="97">
        <v>43677.458726851852</v>
      </c>
      <c r="F3167">
        <v>2.2832319999999999</v>
      </c>
    </row>
    <row r="3168" spans="1:6" x14ac:dyDescent="0.2">
      <c r="A3168" s="97">
        <v>43677.646203703705</v>
      </c>
      <c r="B3168">
        <v>2.254435</v>
      </c>
      <c r="E3168" s="97">
        <v>43677.465671296297</v>
      </c>
      <c r="F3168">
        <v>2.2746900000000001</v>
      </c>
    </row>
    <row r="3169" spans="1:6" x14ac:dyDescent="0.2">
      <c r="A3169" s="97">
        <v>43677.653148148151</v>
      </c>
      <c r="B3169">
        <v>2.2750089999999998</v>
      </c>
      <c r="E3169" s="97">
        <v>43677.472615740742</v>
      </c>
      <c r="F3169">
        <v>2.279344</v>
      </c>
    </row>
    <row r="3170" spans="1:6" x14ac:dyDescent="0.2">
      <c r="A3170" s="97">
        <v>43677.660092592596</v>
      </c>
      <c r="B3170">
        <v>2.2677019999999999</v>
      </c>
      <c r="E3170" s="97">
        <v>43677.479560185187</v>
      </c>
      <c r="F3170">
        <v>2.278152</v>
      </c>
    </row>
    <row r="3171" spans="1:6" x14ac:dyDescent="0.2">
      <c r="A3171" s="97">
        <v>43677.667037037034</v>
      </c>
      <c r="B3171">
        <v>2.276764</v>
      </c>
      <c r="E3171" s="97">
        <v>43677.486504629633</v>
      </c>
      <c r="F3171">
        <v>2.2705790000000001</v>
      </c>
    </row>
    <row r="3172" spans="1:6" x14ac:dyDescent="0.2">
      <c r="A3172" s="97">
        <v>43677.673981481479</v>
      </c>
      <c r="B3172">
        <v>2.2751700000000001</v>
      </c>
      <c r="E3172" s="97">
        <v>43677.493333333332</v>
      </c>
      <c r="F3172">
        <v>2.2756050000000001</v>
      </c>
    </row>
    <row r="3173" spans="1:6" x14ac:dyDescent="0.2">
      <c r="A3173" s="97">
        <v>43677.680925925924</v>
      </c>
      <c r="B3173">
        <v>2.2893889999999999</v>
      </c>
      <c r="E3173" s="97">
        <v>43677.500277777777</v>
      </c>
      <c r="F3173">
        <v>2.2669199999999998</v>
      </c>
    </row>
    <row r="3174" spans="1:6" x14ac:dyDescent="0.2">
      <c r="A3174" s="97">
        <v>43677.687754629631</v>
      </c>
      <c r="B3174">
        <v>2.3096320000000001</v>
      </c>
      <c r="E3174" s="97">
        <v>43677.507326388892</v>
      </c>
      <c r="F3174">
        <v>2.2700979999999999</v>
      </c>
    </row>
    <row r="3175" spans="1:6" x14ac:dyDescent="0.2">
      <c r="A3175" s="97">
        <v>43677.694699074076</v>
      </c>
      <c r="B3175">
        <v>2.3121770000000001</v>
      </c>
      <c r="E3175" s="97">
        <v>43677.514270833337</v>
      </c>
      <c r="F3175">
        <v>2.2620770000000001</v>
      </c>
    </row>
    <row r="3176" spans="1:6" x14ac:dyDescent="0.2">
      <c r="A3176" s="97">
        <v>43677.701643518521</v>
      </c>
      <c r="B3176">
        <v>2.3186939999999998</v>
      </c>
      <c r="E3176" s="97">
        <v>43677.521215277775</v>
      </c>
      <c r="F3176">
        <v>2.2562920000000002</v>
      </c>
    </row>
    <row r="3177" spans="1:6" x14ac:dyDescent="0.2">
      <c r="A3177" s="97">
        <v>43677.708587962959</v>
      </c>
      <c r="B3177">
        <v>2.3332639999999998</v>
      </c>
      <c r="E3177" s="97">
        <v>43677.52815972222</v>
      </c>
      <c r="F3177">
        <v>2.2448489999999999</v>
      </c>
    </row>
    <row r="3178" spans="1:6" x14ac:dyDescent="0.2">
      <c r="A3178" s="97">
        <v>43677.721250000002</v>
      </c>
      <c r="B3178">
        <v>2.3628390000000001</v>
      </c>
      <c r="E3178" s="97">
        <v>43677.535104166665</v>
      </c>
      <c r="F3178">
        <v>2.2611629999999998</v>
      </c>
    </row>
    <row r="3179" spans="1:6" x14ac:dyDescent="0.2">
      <c r="A3179" s="97">
        <v>43677.728194444448</v>
      </c>
      <c r="B3179">
        <v>2.3942019999999999</v>
      </c>
      <c r="E3179" s="97">
        <v>43677.542048611111</v>
      </c>
      <c r="F3179">
        <v>2.2545069999999998</v>
      </c>
    </row>
    <row r="3180" spans="1:6" x14ac:dyDescent="0.2">
      <c r="A3180" s="97">
        <v>43677.735138888886</v>
      </c>
      <c r="B3180">
        <v>2.417068</v>
      </c>
      <c r="E3180" s="97">
        <v>43677.548993055556</v>
      </c>
      <c r="F3180">
        <v>2.2632189999999999</v>
      </c>
    </row>
    <row r="3181" spans="1:6" x14ac:dyDescent="0.2">
      <c r="A3181" s="97">
        <v>43677.742083333331</v>
      </c>
      <c r="B3181">
        <v>2.4046500000000002</v>
      </c>
      <c r="E3181" s="97">
        <v>43677.555937500001</v>
      </c>
      <c r="F3181">
        <v>2.2553109999999998</v>
      </c>
    </row>
    <row r="3182" spans="1:6" x14ac:dyDescent="0.2">
      <c r="A3182" s="97">
        <v>43677.749027777776</v>
      </c>
      <c r="B3182">
        <v>2.3330310000000001</v>
      </c>
      <c r="E3182" s="97">
        <v>43677.562881944446</v>
      </c>
      <c r="F3182">
        <v>2.2441209999999998</v>
      </c>
    </row>
    <row r="3183" spans="1:6" x14ac:dyDescent="0.2">
      <c r="A3183" s="97">
        <v>43677.755972222221</v>
      </c>
      <c r="B3183">
        <v>2.4058320000000002</v>
      </c>
      <c r="E3183" s="97">
        <v>43677.569826388892</v>
      </c>
      <c r="F3183">
        <v>2.2321029999999999</v>
      </c>
    </row>
    <row r="3184" spans="1:6" x14ac:dyDescent="0.2">
      <c r="A3184" s="97">
        <v>43677.762800925928</v>
      </c>
      <c r="B3184">
        <v>2.4070900000000002</v>
      </c>
      <c r="E3184" s="97">
        <v>43677.576770833337</v>
      </c>
      <c r="F3184">
        <v>2.228723</v>
      </c>
    </row>
    <row r="3185" spans="1:6" x14ac:dyDescent="0.2">
      <c r="A3185" s="97">
        <v>43677.769745370373</v>
      </c>
      <c r="B3185">
        <v>2.4186179999999999</v>
      </c>
      <c r="E3185" s="97">
        <v>43677.583715277775</v>
      </c>
      <c r="F3185">
        <v>2.2287119999999998</v>
      </c>
    </row>
    <row r="3186" spans="1:6" x14ac:dyDescent="0.2">
      <c r="A3186" s="97">
        <v>43677.776689814818</v>
      </c>
      <c r="B3186">
        <v>2.4163800000000002</v>
      </c>
      <c r="E3186" s="97">
        <v>43677.590543981481</v>
      </c>
      <c r="F3186">
        <v>2.2494339999999999</v>
      </c>
    </row>
    <row r="3187" spans="1:6" x14ac:dyDescent="0.2">
      <c r="A3187" s="97">
        <v>43677.783634259256</v>
      </c>
      <c r="B3187">
        <v>2.4291930000000002</v>
      </c>
      <c r="E3187" s="97">
        <v>43677.597488425927</v>
      </c>
      <c r="F3187">
        <v>2.225813</v>
      </c>
    </row>
    <row r="3188" spans="1:6" x14ac:dyDescent="0.2">
      <c r="A3188" s="97">
        <v>43677.790578703702</v>
      </c>
      <c r="B3188">
        <v>2.4253149999999999</v>
      </c>
      <c r="E3188" s="97">
        <v>43677.604432870372</v>
      </c>
      <c r="F3188">
        <v>2.2264439999999999</v>
      </c>
    </row>
    <row r="3189" spans="1:6" x14ac:dyDescent="0.2">
      <c r="A3189" s="97">
        <v>43677.797523148147</v>
      </c>
      <c r="B3189">
        <v>2.4319289999999998</v>
      </c>
      <c r="E3189" s="97">
        <v>43677.611377314817</v>
      </c>
      <c r="F3189">
        <v>2.2290610000000002</v>
      </c>
    </row>
    <row r="3190" spans="1:6" x14ac:dyDescent="0.2">
      <c r="A3190" s="97">
        <v>43677.804467592592</v>
      </c>
      <c r="B3190">
        <v>2.4349910000000001</v>
      </c>
      <c r="E3190" s="97">
        <v>43677.618321759262</v>
      </c>
      <c r="F3190">
        <v>2.2661829999999998</v>
      </c>
    </row>
    <row r="3191" spans="1:6" x14ac:dyDescent="0.2">
      <c r="A3191" s="97">
        <v>43677.811412037037</v>
      </c>
      <c r="B3191">
        <v>2.448512</v>
      </c>
      <c r="E3191" s="97">
        <v>43677.6252662037</v>
      </c>
      <c r="F3191">
        <v>2.2289370000000002</v>
      </c>
    </row>
    <row r="3192" spans="1:6" x14ac:dyDescent="0.2">
      <c r="A3192" s="97">
        <v>43677.818460648145</v>
      </c>
      <c r="B3192">
        <v>2.4574880000000001</v>
      </c>
      <c r="E3192" s="97">
        <v>43677.632210648146</v>
      </c>
      <c r="F3192">
        <v>2.2402890000000002</v>
      </c>
    </row>
    <row r="3193" spans="1:6" x14ac:dyDescent="0.2">
      <c r="A3193" s="97">
        <v>43677.82540509259</v>
      </c>
      <c r="B3193">
        <v>2.4765459999999999</v>
      </c>
      <c r="E3193" s="97">
        <v>43677.639155092591</v>
      </c>
      <c r="F3193">
        <v>2.253781</v>
      </c>
    </row>
    <row r="3194" spans="1:6" x14ac:dyDescent="0.2">
      <c r="A3194" s="97">
        <v>43677.832349537035</v>
      </c>
      <c r="B3194">
        <v>2.4665080000000001</v>
      </c>
      <c r="E3194" s="97">
        <v>43677.646203703705</v>
      </c>
      <c r="F3194">
        <v>2.254435</v>
      </c>
    </row>
    <row r="3195" spans="1:6" x14ac:dyDescent="0.2">
      <c r="A3195" s="97">
        <v>43677.83929398148</v>
      </c>
      <c r="B3195">
        <v>2.466507</v>
      </c>
      <c r="E3195" s="97">
        <v>43677.653148148151</v>
      </c>
      <c r="F3195">
        <v>2.2750089999999998</v>
      </c>
    </row>
    <row r="3196" spans="1:6" x14ac:dyDescent="0.2">
      <c r="A3196" s="97">
        <v>43677.846238425926</v>
      </c>
      <c r="B3196">
        <v>2.4501919999999999</v>
      </c>
      <c r="E3196" s="97">
        <v>43677.660092592596</v>
      </c>
      <c r="F3196">
        <v>2.2677019999999999</v>
      </c>
    </row>
    <row r="3197" spans="1:6" x14ac:dyDescent="0.2">
      <c r="A3197" s="97">
        <v>43677.853067129632</v>
      </c>
      <c r="B3197">
        <v>2.476127</v>
      </c>
      <c r="E3197" s="97">
        <v>43677.667037037034</v>
      </c>
      <c r="F3197">
        <v>2.276764</v>
      </c>
    </row>
    <row r="3198" spans="1:6" x14ac:dyDescent="0.2">
      <c r="A3198" s="97">
        <v>43677.860011574077</v>
      </c>
      <c r="B3198">
        <v>2.4856669999999998</v>
      </c>
      <c r="E3198" s="97">
        <v>43677.673981481479</v>
      </c>
      <c r="F3198">
        <v>2.2751700000000001</v>
      </c>
    </row>
    <row r="3199" spans="1:6" x14ac:dyDescent="0.2">
      <c r="A3199" s="97">
        <v>43677.866956018515</v>
      </c>
      <c r="B3199">
        <v>2.4855849999999999</v>
      </c>
      <c r="E3199" s="97">
        <v>43677.680925925924</v>
      </c>
      <c r="F3199">
        <v>2.2893889999999999</v>
      </c>
    </row>
    <row r="3200" spans="1:6" x14ac:dyDescent="0.2">
      <c r="A3200" s="97">
        <v>43677.873900462961</v>
      </c>
      <c r="B3200">
        <v>2.4981360000000001</v>
      </c>
      <c r="E3200" s="97">
        <v>43677.687754629631</v>
      </c>
      <c r="F3200">
        <v>2.3096320000000001</v>
      </c>
    </row>
    <row r="3201" spans="1:6" x14ac:dyDescent="0.2">
      <c r="A3201" s="97">
        <v>43677.880844907406</v>
      </c>
      <c r="B3201">
        <v>2.497919</v>
      </c>
      <c r="E3201" s="97">
        <v>43677.694699074076</v>
      </c>
      <c r="F3201">
        <v>2.3121770000000001</v>
      </c>
    </row>
    <row r="3202" spans="1:6" x14ac:dyDescent="0.2">
      <c r="A3202" s="97">
        <v>43677.88789351852</v>
      </c>
      <c r="B3202">
        <v>2.4945330000000001</v>
      </c>
      <c r="E3202" s="97">
        <v>43677.701643518521</v>
      </c>
      <c r="F3202">
        <v>2.3186939999999998</v>
      </c>
    </row>
    <row r="3203" spans="1:6" x14ac:dyDescent="0.2">
      <c r="A3203" s="97">
        <v>43677.894837962966</v>
      </c>
      <c r="B3203">
        <v>2.5097809999999998</v>
      </c>
      <c r="E3203" s="97">
        <v>43677.708587962959</v>
      </c>
      <c r="F3203">
        <v>2.3332639999999998</v>
      </c>
    </row>
    <row r="3204" spans="1:6" x14ac:dyDescent="0.2">
      <c r="A3204" s="97">
        <v>43677.901782407411</v>
      </c>
      <c r="B3204">
        <v>2.5163000000000002</v>
      </c>
      <c r="E3204" s="97">
        <v>43677.721250000002</v>
      </c>
      <c r="F3204">
        <v>2.3628390000000001</v>
      </c>
    </row>
    <row r="3205" spans="1:6" x14ac:dyDescent="0.2">
      <c r="A3205" s="97">
        <v>43677.908726851849</v>
      </c>
      <c r="B3205">
        <v>2.5086119999999998</v>
      </c>
      <c r="E3205" s="97">
        <v>43677.728194444448</v>
      </c>
      <c r="F3205">
        <v>2.3942019999999999</v>
      </c>
    </row>
    <row r="3206" spans="1:6" x14ac:dyDescent="0.2">
      <c r="A3206" s="97">
        <v>43677.915671296294</v>
      </c>
      <c r="B3206">
        <v>2.512143</v>
      </c>
      <c r="E3206" s="97">
        <v>43677.735138888886</v>
      </c>
      <c r="F3206">
        <v>2.417068</v>
      </c>
    </row>
    <row r="3207" spans="1:6" x14ac:dyDescent="0.2">
      <c r="A3207" s="97">
        <v>43677.922615740739</v>
      </c>
      <c r="B3207">
        <v>2.5197750000000001</v>
      </c>
      <c r="E3207" s="97">
        <v>43677.742083333331</v>
      </c>
      <c r="F3207">
        <v>2.4046500000000002</v>
      </c>
    </row>
    <row r="3208" spans="1:6" x14ac:dyDescent="0.2">
      <c r="A3208" s="97">
        <v>43677.929560185185</v>
      </c>
      <c r="B3208">
        <v>2.533547</v>
      </c>
      <c r="E3208" s="97">
        <v>43677.749027777776</v>
      </c>
      <c r="F3208">
        <v>2.3330310000000001</v>
      </c>
    </row>
    <row r="3209" spans="1:6" x14ac:dyDescent="0.2">
      <c r="A3209" s="97">
        <v>43677.93650462963</v>
      </c>
      <c r="B3209">
        <v>2.5286360000000001</v>
      </c>
      <c r="E3209" s="97">
        <v>43677.755972222221</v>
      </c>
      <c r="F3209">
        <v>2.4058320000000002</v>
      </c>
    </row>
    <row r="3210" spans="1:6" x14ac:dyDescent="0.2">
      <c r="A3210" s="97">
        <v>43677.943449074075</v>
      </c>
      <c r="B3210">
        <v>2.5430670000000002</v>
      </c>
      <c r="E3210" s="97">
        <v>43677.762800925928</v>
      </c>
      <c r="F3210">
        <v>2.4070900000000002</v>
      </c>
    </row>
    <row r="3211" spans="1:6" x14ac:dyDescent="0.2">
      <c r="A3211" s="97">
        <v>43677.950277777774</v>
      </c>
      <c r="B3211">
        <v>2.5322990000000001</v>
      </c>
      <c r="E3211" s="97">
        <v>43677.769745370373</v>
      </c>
      <c r="F3211">
        <v>2.4186179999999999</v>
      </c>
    </row>
    <row r="3212" spans="1:6" x14ac:dyDescent="0.2">
      <c r="A3212" s="97">
        <v>43677.957326388889</v>
      </c>
      <c r="B3212">
        <v>2.5424259999999999</v>
      </c>
      <c r="E3212" s="97">
        <v>43677.776689814818</v>
      </c>
      <c r="F3212">
        <v>2.4163800000000002</v>
      </c>
    </row>
    <row r="3213" spans="1:6" x14ac:dyDescent="0.2">
      <c r="A3213" s="97">
        <v>43677.964270833334</v>
      </c>
      <c r="B3213">
        <v>2.5347219999999999</v>
      </c>
      <c r="E3213" s="97">
        <v>43677.783634259256</v>
      </c>
      <c r="F3213">
        <v>2.4291930000000002</v>
      </c>
    </row>
    <row r="3214" spans="1:6" x14ac:dyDescent="0.2">
      <c r="A3214" s="97">
        <v>43677.971215277779</v>
      </c>
      <c r="B3214">
        <v>2.526046</v>
      </c>
      <c r="E3214" s="97">
        <v>43677.790578703702</v>
      </c>
      <c r="F3214">
        <v>2.4253149999999999</v>
      </c>
    </row>
    <row r="3215" spans="1:6" x14ac:dyDescent="0.2">
      <c r="A3215" s="97">
        <v>43677.978206018517</v>
      </c>
      <c r="B3215">
        <v>2.5353870000000001</v>
      </c>
      <c r="E3215" s="97">
        <v>43677.797523148147</v>
      </c>
      <c r="F3215">
        <v>2.4319289999999998</v>
      </c>
    </row>
    <row r="3216" spans="1:6" x14ac:dyDescent="0.2">
      <c r="A3216" s="97">
        <v>43677.985150462962</v>
      </c>
      <c r="B3216">
        <v>2.5371809999999999</v>
      </c>
      <c r="E3216" s="97">
        <v>43677.804467592592</v>
      </c>
      <c r="F3216">
        <v>2.4349910000000001</v>
      </c>
    </row>
    <row r="3217" spans="1:6" x14ac:dyDescent="0.2">
      <c r="A3217" s="97">
        <v>43677.992094907408</v>
      </c>
      <c r="B3217">
        <v>2.539793</v>
      </c>
      <c r="E3217" s="97">
        <v>43677.811412037037</v>
      </c>
      <c r="F3217">
        <v>2.448512</v>
      </c>
    </row>
    <row r="3218" spans="1:6" x14ac:dyDescent="0.2">
      <c r="A3218" s="97">
        <v>43677.999039351853</v>
      </c>
      <c r="B3218">
        <v>2.5480640000000001</v>
      </c>
      <c r="E3218" s="97">
        <v>43677.818460648145</v>
      </c>
      <c r="F3218">
        <v>2.4574880000000001</v>
      </c>
    </row>
    <row r="3219" spans="1:6" x14ac:dyDescent="0.2">
      <c r="A3219" s="97">
        <v>43678.005983796298</v>
      </c>
      <c r="B3219">
        <v>2.5431080000000001</v>
      </c>
      <c r="E3219" s="97">
        <v>43677.82540509259</v>
      </c>
      <c r="F3219">
        <v>2.4765459999999999</v>
      </c>
    </row>
    <row r="3220" spans="1:6" x14ac:dyDescent="0.2">
      <c r="A3220" s="97">
        <v>43678.012928240743</v>
      </c>
      <c r="B3220">
        <v>2.5476049999999999</v>
      </c>
      <c r="E3220" s="97">
        <v>43677.832349537035</v>
      </c>
      <c r="F3220">
        <v>2.4665080000000001</v>
      </c>
    </row>
    <row r="3221" spans="1:6" x14ac:dyDescent="0.2">
      <c r="A3221" s="97">
        <v>43678.019872685189</v>
      </c>
      <c r="B3221">
        <v>2.5566420000000001</v>
      </c>
      <c r="E3221" s="97">
        <v>43677.83929398148</v>
      </c>
      <c r="F3221">
        <v>2.466507</v>
      </c>
    </row>
    <row r="3222" spans="1:6" x14ac:dyDescent="0.2">
      <c r="A3222" s="97">
        <v>43678.026817129627</v>
      </c>
      <c r="B3222">
        <v>2.5643509999999998</v>
      </c>
      <c r="E3222" s="97">
        <v>43677.846238425926</v>
      </c>
      <c r="F3222">
        <v>2.4501919999999999</v>
      </c>
    </row>
    <row r="3223" spans="1:6" x14ac:dyDescent="0.2">
      <c r="A3223" s="97">
        <v>43678.033761574072</v>
      </c>
      <c r="B3223">
        <v>2.5368650000000001</v>
      </c>
      <c r="E3223" s="97">
        <v>43677.853067129632</v>
      </c>
      <c r="F3223">
        <v>2.476127</v>
      </c>
    </row>
    <row r="3224" spans="1:6" x14ac:dyDescent="0.2">
      <c r="A3224" s="97">
        <v>43678.040706018517</v>
      </c>
      <c r="B3224">
        <v>2.5624189999999998</v>
      </c>
      <c r="E3224" s="97">
        <v>43677.860011574077</v>
      </c>
      <c r="F3224">
        <v>2.4856669999999998</v>
      </c>
    </row>
    <row r="3225" spans="1:6" x14ac:dyDescent="0.2">
      <c r="A3225" s="97">
        <v>43678.047638888886</v>
      </c>
      <c r="B3225">
        <v>2.5611220000000001</v>
      </c>
      <c r="E3225" s="97">
        <v>43677.866956018515</v>
      </c>
      <c r="F3225">
        <v>2.4855849999999999</v>
      </c>
    </row>
    <row r="3226" spans="1:6" x14ac:dyDescent="0.2">
      <c r="A3226" s="97">
        <v>43678.054583333331</v>
      </c>
      <c r="B3226">
        <v>2.568794</v>
      </c>
      <c r="E3226" s="97">
        <v>43677.873900462961</v>
      </c>
      <c r="F3226">
        <v>2.4981360000000001</v>
      </c>
    </row>
    <row r="3227" spans="1:6" x14ac:dyDescent="0.2">
      <c r="A3227" s="97">
        <v>43678.061527777776</v>
      </c>
      <c r="B3227">
        <v>2.5711270000000002</v>
      </c>
      <c r="E3227" s="97">
        <v>43677.880844907406</v>
      </c>
      <c r="F3227">
        <v>2.497919</v>
      </c>
    </row>
    <row r="3228" spans="1:6" x14ac:dyDescent="0.2">
      <c r="A3228" s="97">
        <v>43678.068472222221</v>
      </c>
      <c r="B3228">
        <v>2.5674769999999998</v>
      </c>
      <c r="E3228" s="97">
        <v>43677.88789351852</v>
      </c>
      <c r="F3228">
        <v>2.4945330000000001</v>
      </c>
    </row>
    <row r="3229" spans="1:6" x14ac:dyDescent="0.2">
      <c r="A3229" s="97">
        <v>43678.075416666667</v>
      </c>
      <c r="B3229">
        <v>2.5717789999999998</v>
      </c>
      <c r="E3229" s="97">
        <v>43677.894837962966</v>
      </c>
      <c r="F3229">
        <v>2.5097809999999998</v>
      </c>
    </row>
    <row r="3230" spans="1:6" x14ac:dyDescent="0.2">
      <c r="A3230" s="97">
        <v>43678.082361111112</v>
      </c>
      <c r="B3230">
        <v>2.5668790000000001</v>
      </c>
      <c r="E3230" s="97">
        <v>43677.901782407411</v>
      </c>
      <c r="F3230">
        <v>2.5163000000000002</v>
      </c>
    </row>
    <row r="3231" spans="1:6" x14ac:dyDescent="0.2">
      <c r="A3231" s="97">
        <v>43678.089305555557</v>
      </c>
      <c r="B3231">
        <v>2.5893959999999998</v>
      </c>
      <c r="E3231" s="97">
        <v>43677.908726851849</v>
      </c>
      <c r="F3231">
        <v>2.5086119999999998</v>
      </c>
    </row>
    <row r="3232" spans="1:6" x14ac:dyDescent="0.2">
      <c r="A3232" s="97">
        <v>43678.096250000002</v>
      </c>
      <c r="B3232">
        <v>2.5805959999999999</v>
      </c>
      <c r="E3232" s="97">
        <v>43677.915671296294</v>
      </c>
      <c r="F3232">
        <v>2.512143</v>
      </c>
    </row>
    <row r="3233" spans="1:6" x14ac:dyDescent="0.2">
      <c r="A3233" s="97">
        <v>43678.103194444448</v>
      </c>
      <c r="B3233">
        <v>2.580209</v>
      </c>
      <c r="E3233" s="97">
        <v>43677.922615740739</v>
      </c>
      <c r="F3233">
        <v>2.5197750000000001</v>
      </c>
    </row>
    <row r="3234" spans="1:6" x14ac:dyDescent="0.2">
      <c r="A3234" s="97">
        <v>43678.110138888886</v>
      </c>
      <c r="B3234">
        <v>2.6490689999999999</v>
      </c>
      <c r="E3234" s="97">
        <v>43677.929560185185</v>
      </c>
      <c r="F3234">
        <v>2.533547</v>
      </c>
    </row>
    <row r="3235" spans="1:6" x14ac:dyDescent="0.2">
      <c r="A3235" s="97">
        <v>43678.117083333331</v>
      </c>
      <c r="B3235">
        <v>2.5849510000000002</v>
      </c>
      <c r="E3235" s="97">
        <v>43677.93650462963</v>
      </c>
      <c r="F3235">
        <v>2.5286360000000001</v>
      </c>
    </row>
    <row r="3236" spans="1:6" x14ac:dyDescent="0.2">
      <c r="A3236" s="97">
        <v>43678.124027777776</v>
      </c>
      <c r="B3236">
        <v>2.5897899999999998</v>
      </c>
      <c r="E3236" s="97">
        <v>43677.943449074075</v>
      </c>
      <c r="F3236">
        <v>2.5430670000000002</v>
      </c>
    </row>
    <row r="3237" spans="1:6" x14ac:dyDescent="0.2">
      <c r="A3237" s="97">
        <v>43678.130972222221</v>
      </c>
      <c r="B3237">
        <v>2.58501</v>
      </c>
      <c r="E3237" s="97">
        <v>43677.950277777774</v>
      </c>
      <c r="F3237">
        <v>2.5322990000000001</v>
      </c>
    </row>
    <row r="3238" spans="1:6" x14ac:dyDescent="0.2">
      <c r="A3238" s="97">
        <v>43678.137916666667</v>
      </c>
      <c r="B3238">
        <v>2.5953460000000002</v>
      </c>
      <c r="E3238" s="97">
        <v>43677.957326388889</v>
      </c>
      <c r="F3238">
        <v>2.5424259999999999</v>
      </c>
    </row>
    <row r="3239" spans="1:6" x14ac:dyDescent="0.2">
      <c r="A3239" s="97">
        <v>43678.144861111112</v>
      </c>
      <c r="B3239">
        <v>2.5908989999999998</v>
      </c>
      <c r="E3239" s="97">
        <v>43677.964270833334</v>
      </c>
      <c r="F3239">
        <v>2.5347219999999999</v>
      </c>
    </row>
    <row r="3240" spans="1:6" x14ac:dyDescent="0.2">
      <c r="A3240" s="97">
        <v>43678.151689814818</v>
      </c>
      <c r="B3240">
        <v>2.5884930000000002</v>
      </c>
      <c r="E3240" s="97">
        <v>43677.971215277779</v>
      </c>
      <c r="F3240">
        <v>2.526046</v>
      </c>
    </row>
    <row r="3241" spans="1:6" x14ac:dyDescent="0.2">
      <c r="A3241" s="97">
        <v>43678.158634259256</v>
      </c>
      <c r="B3241">
        <v>2.5810590000000002</v>
      </c>
      <c r="E3241" s="97">
        <v>43677.978206018517</v>
      </c>
      <c r="F3241">
        <v>2.5353870000000001</v>
      </c>
    </row>
    <row r="3242" spans="1:6" x14ac:dyDescent="0.2">
      <c r="A3242" s="97">
        <v>43678.165578703702</v>
      </c>
      <c r="B3242">
        <v>2.599507</v>
      </c>
      <c r="E3242" s="97">
        <v>43677.985150462962</v>
      </c>
      <c r="F3242">
        <v>2.5371809999999999</v>
      </c>
    </row>
    <row r="3243" spans="1:6" x14ac:dyDescent="0.2">
      <c r="A3243" s="97">
        <v>43678.172523148147</v>
      </c>
      <c r="B3243">
        <v>2.5867650000000002</v>
      </c>
      <c r="E3243" s="97">
        <v>43677.992094907408</v>
      </c>
      <c r="F3243">
        <v>2.539793</v>
      </c>
    </row>
    <row r="3244" spans="1:6" x14ac:dyDescent="0.2">
      <c r="A3244" s="97">
        <v>43678.179467592592</v>
      </c>
      <c r="B3244">
        <v>2.5987469999999999</v>
      </c>
      <c r="E3244" s="97">
        <v>43677.999039351853</v>
      </c>
      <c r="F3244">
        <v>2.5480640000000001</v>
      </c>
    </row>
    <row r="3245" spans="1:6" x14ac:dyDescent="0.2">
      <c r="A3245" s="97">
        <v>43678.186516203707</v>
      </c>
      <c r="B3245">
        <v>2.6055269999999999</v>
      </c>
      <c r="E3245" s="97">
        <v>43678.005983796298</v>
      </c>
      <c r="F3245">
        <v>2.5431080000000001</v>
      </c>
    </row>
    <row r="3246" spans="1:6" x14ac:dyDescent="0.2">
      <c r="A3246" s="97">
        <v>43678.193460648145</v>
      </c>
      <c r="B3246">
        <v>2.596889</v>
      </c>
      <c r="E3246" s="97">
        <v>43678.012928240743</v>
      </c>
      <c r="F3246">
        <v>2.5476049999999999</v>
      </c>
    </row>
    <row r="3247" spans="1:6" x14ac:dyDescent="0.2">
      <c r="A3247" s="97">
        <v>43678.20040509259</v>
      </c>
      <c r="B3247">
        <v>2.592692</v>
      </c>
      <c r="E3247" s="97">
        <v>43678.019872685189</v>
      </c>
      <c r="F3247">
        <v>2.5566420000000001</v>
      </c>
    </row>
    <row r="3248" spans="1:6" x14ac:dyDescent="0.2">
      <c r="A3248" s="97">
        <v>43678.207349537035</v>
      </c>
      <c r="B3248">
        <v>2.6553399999999998</v>
      </c>
      <c r="E3248" s="97">
        <v>43678.026817129627</v>
      </c>
      <c r="F3248">
        <v>2.5643509999999998</v>
      </c>
    </row>
    <row r="3249" spans="1:6" x14ac:dyDescent="0.2">
      <c r="A3249" s="97">
        <v>43678.21429398148</v>
      </c>
      <c r="B3249">
        <v>2.582951</v>
      </c>
      <c r="E3249" s="97">
        <v>43678.033761574072</v>
      </c>
      <c r="F3249">
        <v>2.5368650000000001</v>
      </c>
    </row>
    <row r="3250" spans="1:6" x14ac:dyDescent="0.2">
      <c r="A3250" s="97">
        <v>43678.221238425926</v>
      </c>
      <c r="B3250">
        <v>2.5719560000000001</v>
      </c>
      <c r="E3250" s="97">
        <v>43678.040706018517</v>
      </c>
      <c r="F3250">
        <v>2.5624189999999998</v>
      </c>
    </row>
    <row r="3251" spans="1:6" x14ac:dyDescent="0.2">
      <c r="A3251" s="97">
        <v>43678.228182870371</v>
      </c>
      <c r="B3251">
        <v>2.5732390000000001</v>
      </c>
      <c r="E3251" s="97">
        <v>43678.047638888886</v>
      </c>
      <c r="F3251">
        <v>2.5611220000000001</v>
      </c>
    </row>
    <row r="3252" spans="1:6" x14ac:dyDescent="0.2">
      <c r="A3252" s="97">
        <v>43678.235127314816</v>
      </c>
      <c r="B3252">
        <v>2.5807869999999999</v>
      </c>
      <c r="E3252" s="97">
        <v>43678.054583333331</v>
      </c>
      <c r="F3252">
        <v>2.568794</v>
      </c>
    </row>
    <row r="3253" spans="1:6" x14ac:dyDescent="0.2">
      <c r="A3253" s="97">
        <v>43678.241956018515</v>
      </c>
      <c r="B3253">
        <v>2.571955</v>
      </c>
      <c r="E3253" s="97">
        <v>43678.061527777776</v>
      </c>
      <c r="F3253">
        <v>2.5711270000000002</v>
      </c>
    </row>
    <row r="3254" spans="1:6" x14ac:dyDescent="0.2">
      <c r="A3254" s="97">
        <v>43678.248900462961</v>
      </c>
      <c r="B3254">
        <v>2.5697839999999998</v>
      </c>
      <c r="E3254" s="97">
        <v>43678.068472222221</v>
      </c>
      <c r="F3254">
        <v>2.5674769999999998</v>
      </c>
    </row>
    <row r="3255" spans="1:6" x14ac:dyDescent="0.2">
      <c r="A3255" s="97">
        <v>43678.255949074075</v>
      </c>
      <c r="B3255">
        <v>2.57409</v>
      </c>
      <c r="E3255" s="97">
        <v>43678.075416666667</v>
      </c>
      <c r="F3255">
        <v>2.5717789999999998</v>
      </c>
    </row>
    <row r="3256" spans="1:6" x14ac:dyDescent="0.2">
      <c r="A3256" s="97">
        <v>43678.26289351852</v>
      </c>
      <c r="B3256">
        <v>2.5710700000000002</v>
      </c>
      <c r="E3256" s="97">
        <v>43678.082361111112</v>
      </c>
      <c r="F3256">
        <v>2.5668790000000001</v>
      </c>
    </row>
    <row r="3257" spans="1:6" x14ac:dyDescent="0.2">
      <c r="A3257" s="97">
        <v>43678.269837962966</v>
      </c>
      <c r="B3257">
        <v>2.5593029999999999</v>
      </c>
      <c r="E3257" s="97">
        <v>43678.089305555557</v>
      </c>
      <c r="F3257">
        <v>2.5893959999999998</v>
      </c>
    </row>
    <row r="3258" spans="1:6" x14ac:dyDescent="0.2">
      <c r="A3258" s="97">
        <v>43678.276782407411</v>
      </c>
      <c r="B3258">
        <v>2.5500569999999998</v>
      </c>
      <c r="E3258" s="97">
        <v>43678.096250000002</v>
      </c>
      <c r="F3258">
        <v>2.5805959999999999</v>
      </c>
    </row>
    <row r="3259" spans="1:6" x14ac:dyDescent="0.2">
      <c r="A3259" s="97">
        <v>43678.283726851849</v>
      </c>
      <c r="B3259">
        <v>2.5866220000000002</v>
      </c>
      <c r="E3259" s="97">
        <v>43678.103194444448</v>
      </c>
      <c r="F3259">
        <v>2.580209</v>
      </c>
    </row>
    <row r="3260" spans="1:6" x14ac:dyDescent="0.2">
      <c r="A3260" s="97">
        <v>43678.290671296294</v>
      </c>
      <c r="B3260">
        <v>2.5513330000000001</v>
      </c>
      <c r="E3260" s="97">
        <v>43678.110138888886</v>
      </c>
      <c r="F3260">
        <v>2.6490689999999999</v>
      </c>
    </row>
    <row r="3261" spans="1:6" x14ac:dyDescent="0.2">
      <c r="A3261" s="97">
        <v>43678.297615740739</v>
      </c>
      <c r="B3261">
        <v>2.5406469999999999</v>
      </c>
      <c r="E3261" s="97">
        <v>43678.117083333331</v>
      </c>
      <c r="F3261">
        <v>2.5849510000000002</v>
      </c>
    </row>
    <row r="3262" spans="1:6" x14ac:dyDescent="0.2">
      <c r="A3262" s="97">
        <v>43678.304560185185</v>
      </c>
      <c r="B3262">
        <v>2.5468739999999999</v>
      </c>
      <c r="E3262" s="97">
        <v>43678.124027777776</v>
      </c>
      <c r="F3262">
        <v>2.5897899999999998</v>
      </c>
    </row>
    <row r="3263" spans="1:6" x14ac:dyDescent="0.2">
      <c r="A3263" s="97">
        <v>43678.31150462963</v>
      </c>
      <c r="B3263">
        <v>2.5426980000000001</v>
      </c>
      <c r="E3263" s="97">
        <v>43678.130972222221</v>
      </c>
      <c r="F3263">
        <v>2.58501</v>
      </c>
    </row>
    <row r="3264" spans="1:6" x14ac:dyDescent="0.2">
      <c r="A3264" s="97">
        <v>43678.318449074075</v>
      </c>
      <c r="B3264">
        <v>2.5368849999999998</v>
      </c>
      <c r="E3264" s="97">
        <v>43678.137916666667</v>
      </c>
      <c r="F3264">
        <v>2.5953460000000002</v>
      </c>
    </row>
    <row r="3265" spans="1:6" x14ac:dyDescent="0.2">
      <c r="A3265" s="97">
        <v>43678.32539351852</v>
      </c>
      <c r="B3265">
        <v>2.525325</v>
      </c>
      <c r="E3265" s="97">
        <v>43678.144861111112</v>
      </c>
      <c r="F3265">
        <v>2.5908989999999998</v>
      </c>
    </row>
    <row r="3266" spans="1:6" x14ac:dyDescent="0.2">
      <c r="A3266" s="97">
        <v>43678.332337962966</v>
      </c>
      <c r="B3266">
        <v>2.5250979999999998</v>
      </c>
      <c r="E3266" s="97">
        <v>43678.151689814818</v>
      </c>
      <c r="F3266">
        <v>2.5884930000000002</v>
      </c>
    </row>
    <row r="3267" spans="1:6" x14ac:dyDescent="0.2">
      <c r="A3267" s="97">
        <v>43678.339282407411</v>
      </c>
      <c r="B3267">
        <v>2.5246230000000001</v>
      </c>
      <c r="E3267" s="97">
        <v>43678.158634259256</v>
      </c>
      <c r="F3267">
        <v>2.5810590000000002</v>
      </c>
    </row>
    <row r="3268" spans="1:6" x14ac:dyDescent="0.2">
      <c r="A3268" s="97">
        <v>43678.34611111111</v>
      </c>
      <c r="B3268">
        <v>2.5160079999999998</v>
      </c>
      <c r="E3268" s="97">
        <v>43678.165578703702</v>
      </c>
      <c r="F3268">
        <v>2.599507</v>
      </c>
    </row>
    <row r="3269" spans="1:6" x14ac:dyDescent="0.2">
      <c r="A3269" s="97">
        <v>43678.353055555555</v>
      </c>
      <c r="B3269">
        <v>2.5005160000000002</v>
      </c>
      <c r="E3269" s="97">
        <v>43678.172523148147</v>
      </c>
      <c r="F3269">
        <v>2.5867650000000002</v>
      </c>
    </row>
    <row r="3270" spans="1:6" x14ac:dyDescent="0.2">
      <c r="A3270" s="97">
        <v>43678.36</v>
      </c>
      <c r="B3270">
        <v>2.5077029999999998</v>
      </c>
      <c r="E3270" s="97">
        <v>43678.179467592592</v>
      </c>
      <c r="F3270">
        <v>2.5987469999999999</v>
      </c>
    </row>
    <row r="3271" spans="1:6" x14ac:dyDescent="0.2">
      <c r="A3271" s="97">
        <v>43678.366944444446</v>
      </c>
      <c r="B3271">
        <v>2.497557</v>
      </c>
      <c r="E3271" s="97">
        <v>43678.186516203707</v>
      </c>
      <c r="F3271">
        <v>2.6055269999999999</v>
      </c>
    </row>
    <row r="3272" spans="1:6" x14ac:dyDescent="0.2">
      <c r="A3272" s="97">
        <v>43678.373888888891</v>
      </c>
      <c r="B3272">
        <v>2.5254889999999999</v>
      </c>
      <c r="E3272" s="97">
        <v>43678.193460648145</v>
      </c>
      <c r="F3272">
        <v>2.596889</v>
      </c>
    </row>
    <row r="3273" spans="1:6" x14ac:dyDescent="0.2">
      <c r="A3273" s="97">
        <v>43678.380833333336</v>
      </c>
      <c r="B3273">
        <v>2.493557</v>
      </c>
      <c r="E3273" s="97">
        <v>43678.20040509259</v>
      </c>
      <c r="F3273">
        <v>2.592692</v>
      </c>
    </row>
    <row r="3274" spans="1:6" x14ac:dyDescent="0.2">
      <c r="A3274" s="97">
        <v>43678.387777777774</v>
      </c>
      <c r="B3274">
        <v>2.4752909999999999</v>
      </c>
      <c r="E3274" s="97">
        <v>43678.207349537035</v>
      </c>
      <c r="F3274">
        <v>2.6553399999999998</v>
      </c>
    </row>
    <row r="3275" spans="1:6" x14ac:dyDescent="0.2">
      <c r="A3275" s="97">
        <v>43678.394826388889</v>
      </c>
      <c r="B3275">
        <v>2.4738500000000001</v>
      </c>
      <c r="E3275" s="97">
        <v>43678.21429398148</v>
      </c>
      <c r="F3275">
        <v>2.582951</v>
      </c>
    </row>
    <row r="3276" spans="1:6" x14ac:dyDescent="0.2">
      <c r="A3276" s="97">
        <v>43678.401770833334</v>
      </c>
      <c r="B3276">
        <v>2.4810859999999999</v>
      </c>
      <c r="E3276" s="97">
        <v>43678.221238425926</v>
      </c>
      <c r="F3276">
        <v>2.5719560000000001</v>
      </c>
    </row>
    <row r="3277" spans="1:6" x14ac:dyDescent="0.2">
      <c r="A3277" s="97">
        <v>43678.408715277779</v>
      </c>
      <c r="B3277">
        <v>2.467905</v>
      </c>
      <c r="E3277" s="97">
        <v>43678.228182870371</v>
      </c>
      <c r="F3277">
        <v>2.5732390000000001</v>
      </c>
    </row>
    <row r="3278" spans="1:6" x14ac:dyDescent="0.2">
      <c r="A3278" s="97">
        <v>43678.415659722225</v>
      </c>
      <c r="B3278">
        <v>2.477716</v>
      </c>
      <c r="E3278" s="97">
        <v>43678.235127314816</v>
      </c>
      <c r="F3278">
        <v>2.5807869999999999</v>
      </c>
    </row>
    <row r="3279" spans="1:6" x14ac:dyDescent="0.2">
      <c r="A3279" s="97">
        <v>43678.42260416667</v>
      </c>
      <c r="B3279">
        <v>2.4674360000000002</v>
      </c>
      <c r="E3279" s="97">
        <v>43678.241956018515</v>
      </c>
      <c r="F3279">
        <v>2.571955</v>
      </c>
    </row>
    <row r="3280" spans="1:6" x14ac:dyDescent="0.2">
      <c r="A3280" s="97">
        <v>43678.429548611108</v>
      </c>
      <c r="B3280">
        <v>2.4667370000000002</v>
      </c>
      <c r="E3280" s="97">
        <v>43678.248900462961</v>
      </c>
      <c r="F3280">
        <v>2.5697839999999998</v>
      </c>
    </row>
    <row r="3281" spans="1:6" x14ac:dyDescent="0.2">
      <c r="A3281" s="97">
        <v>43678.436377314814</v>
      </c>
      <c r="B3281">
        <v>2.4501110000000001</v>
      </c>
      <c r="E3281" s="97">
        <v>43678.255949074075</v>
      </c>
      <c r="F3281">
        <v>2.57409</v>
      </c>
    </row>
    <row r="3282" spans="1:6" x14ac:dyDescent="0.2">
      <c r="A3282" s="97">
        <v>43678.44332175926</v>
      </c>
      <c r="B3282">
        <v>2.457951</v>
      </c>
      <c r="E3282" s="97">
        <v>43678.26289351852</v>
      </c>
      <c r="F3282">
        <v>2.5710700000000002</v>
      </c>
    </row>
    <row r="3283" spans="1:6" x14ac:dyDescent="0.2">
      <c r="A3283" s="97">
        <v>43678.450266203705</v>
      </c>
      <c r="B3283">
        <v>2.4548480000000001</v>
      </c>
      <c r="E3283" s="97">
        <v>43678.269837962966</v>
      </c>
      <c r="F3283">
        <v>2.5593029999999999</v>
      </c>
    </row>
    <row r="3284" spans="1:6" x14ac:dyDescent="0.2">
      <c r="A3284" s="97">
        <v>43678.45721064815</v>
      </c>
      <c r="B3284">
        <v>2.4313319999999998</v>
      </c>
      <c r="E3284" s="97">
        <v>43678.276782407411</v>
      </c>
      <c r="F3284">
        <v>2.5500569999999998</v>
      </c>
    </row>
    <row r="3285" spans="1:6" x14ac:dyDescent="0.2">
      <c r="A3285" s="97">
        <v>43678.464259259257</v>
      </c>
      <c r="B3285">
        <v>2.417395</v>
      </c>
      <c r="E3285" s="97">
        <v>43678.283726851849</v>
      </c>
      <c r="F3285">
        <v>2.5866220000000002</v>
      </c>
    </row>
    <row r="3286" spans="1:6" x14ac:dyDescent="0.2">
      <c r="A3286" s="97">
        <v>43678.471203703702</v>
      </c>
      <c r="B3286">
        <v>2.4510960000000002</v>
      </c>
      <c r="E3286" s="97">
        <v>43678.290671296294</v>
      </c>
      <c r="F3286">
        <v>2.5513330000000001</v>
      </c>
    </row>
    <row r="3287" spans="1:6" x14ac:dyDescent="0.2">
      <c r="A3287" s="97">
        <v>43678.478148148148</v>
      </c>
      <c r="B3287">
        <v>2.4281510000000002</v>
      </c>
      <c r="E3287" s="97">
        <v>43678.297615740739</v>
      </c>
      <c r="F3287">
        <v>2.5406469999999999</v>
      </c>
    </row>
    <row r="3288" spans="1:6" x14ac:dyDescent="0.2">
      <c r="A3288" s="97">
        <v>43678.485092592593</v>
      </c>
      <c r="B3288">
        <v>2.44503</v>
      </c>
      <c r="E3288" s="97">
        <v>43678.304560185185</v>
      </c>
      <c r="F3288">
        <v>2.5468739999999999</v>
      </c>
    </row>
    <row r="3289" spans="1:6" x14ac:dyDescent="0.2">
      <c r="A3289" s="97">
        <v>43678.492037037038</v>
      </c>
      <c r="B3289">
        <v>2.4313709999999999</v>
      </c>
      <c r="E3289" s="97">
        <v>43678.31150462963</v>
      </c>
      <c r="F3289">
        <v>2.5426980000000001</v>
      </c>
    </row>
    <row r="3290" spans="1:6" x14ac:dyDescent="0.2">
      <c r="A3290" s="97">
        <v>43678.498981481483</v>
      </c>
      <c r="B3290">
        <v>2.446275</v>
      </c>
      <c r="E3290" s="97">
        <v>43678.318449074075</v>
      </c>
      <c r="F3290">
        <v>2.5368849999999998</v>
      </c>
    </row>
    <row r="3291" spans="1:6" x14ac:dyDescent="0.2">
      <c r="A3291" s="97">
        <v>43678.505925925929</v>
      </c>
      <c r="B3291">
        <v>2.4328590000000001</v>
      </c>
      <c r="E3291" s="97">
        <v>43678.32539351852</v>
      </c>
      <c r="F3291">
        <v>2.525325</v>
      </c>
    </row>
    <row r="3292" spans="1:6" x14ac:dyDescent="0.2">
      <c r="A3292" s="97">
        <v>43678.512870370374</v>
      </c>
      <c r="B3292">
        <v>2.4378500000000001</v>
      </c>
      <c r="E3292" s="97">
        <v>43678.332337962966</v>
      </c>
      <c r="F3292">
        <v>2.5250979999999998</v>
      </c>
    </row>
    <row r="3293" spans="1:6" x14ac:dyDescent="0.2">
      <c r="A3293" s="97">
        <v>43678.519814814812</v>
      </c>
      <c r="B3293">
        <v>2.4322560000000002</v>
      </c>
      <c r="E3293" s="97">
        <v>43678.339282407411</v>
      </c>
      <c r="F3293">
        <v>2.5246230000000001</v>
      </c>
    </row>
    <row r="3294" spans="1:6" x14ac:dyDescent="0.2">
      <c r="A3294" s="97">
        <v>43678.526643518519</v>
      </c>
      <c r="B3294">
        <v>2.4294910000000001</v>
      </c>
      <c r="E3294" s="97">
        <v>43678.34611111111</v>
      </c>
      <c r="F3294">
        <v>2.5160079999999998</v>
      </c>
    </row>
    <row r="3295" spans="1:6" x14ac:dyDescent="0.2">
      <c r="A3295" s="97">
        <v>43678.533692129633</v>
      </c>
      <c r="B3295">
        <v>2.434936</v>
      </c>
      <c r="E3295" s="97">
        <v>43678.353055555555</v>
      </c>
      <c r="F3295">
        <v>2.5005160000000002</v>
      </c>
    </row>
    <row r="3296" spans="1:6" x14ac:dyDescent="0.2">
      <c r="A3296" s="97">
        <v>43678.540636574071</v>
      </c>
      <c r="B3296">
        <v>2.4337520000000001</v>
      </c>
      <c r="E3296" s="97">
        <v>43678.36</v>
      </c>
      <c r="F3296">
        <v>2.5077029999999998</v>
      </c>
    </row>
    <row r="3297" spans="1:6" x14ac:dyDescent="0.2">
      <c r="A3297" s="97">
        <v>43678.547581018516</v>
      </c>
      <c r="B3297">
        <v>2.4290259999999999</v>
      </c>
      <c r="E3297" s="97">
        <v>43678.366944444446</v>
      </c>
      <c r="F3297">
        <v>2.497557</v>
      </c>
    </row>
    <row r="3298" spans="1:6" x14ac:dyDescent="0.2">
      <c r="A3298" s="97">
        <v>43678.554525462961</v>
      </c>
      <c r="B3298">
        <v>2.421278</v>
      </c>
      <c r="E3298" s="97">
        <v>43678.373888888891</v>
      </c>
      <c r="F3298">
        <v>2.5254889999999999</v>
      </c>
    </row>
    <row r="3299" spans="1:6" x14ac:dyDescent="0.2">
      <c r="A3299" s="97">
        <v>43678.561469907407</v>
      </c>
      <c r="B3299">
        <v>2.4305140000000001</v>
      </c>
      <c r="E3299" s="97">
        <v>43678.380833333336</v>
      </c>
      <c r="F3299">
        <v>2.493557</v>
      </c>
    </row>
    <row r="3300" spans="1:6" x14ac:dyDescent="0.2">
      <c r="A3300" s="97">
        <v>43678.568414351852</v>
      </c>
      <c r="B3300">
        <v>2.4293049999999998</v>
      </c>
      <c r="E3300" s="97">
        <v>43678.387777777774</v>
      </c>
      <c r="F3300">
        <v>2.4752909999999999</v>
      </c>
    </row>
    <row r="3301" spans="1:6" x14ac:dyDescent="0.2">
      <c r="A3301" s="97">
        <v>43678.575358796297</v>
      </c>
      <c r="B3301">
        <v>2.4342739999999998</v>
      </c>
      <c r="E3301" s="97">
        <v>43678.394826388889</v>
      </c>
      <c r="F3301">
        <v>2.4738500000000001</v>
      </c>
    </row>
    <row r="3302" spans="1:6" x14ac:dyDescent="0.2">
      <c r="A3302" s="97">
        <v>43678.582303240742</v>
      </c>
      <c r="B3302">
        <v>2.4227409999999998</v>
      </c>
      <c r="E3302" s="97">
        <v>43678.401770833334</v>
      </c>
      <c r="F3302">
        <v>2.4810859999999999</v>
      </c>
    </row>
    <row r="3303" spans="1:6" x14ac:dyDescent="0.2">
      <c r="A3303" s="97">
        <v>43678.589247685188</v>
      </c>
      <c r="B3303">
        <v>2.4142939999999999</v>
      </c>
      <c r="E3303" s="97">
        <v>43678.408715277779</v>
      </c>
      <c r="F3303">
        <v>2.467905</v>
      </c>
    </row>
    <row r="3304" spans="1:6" x14ac:dyDescent="0.2">
      <c r="A3304" s="97">
        <v>43678.596192129633</v>
      </c>
      <c r="B3304">
        <v>2.4252050000000001</v>
      </c>
      <c r="E3304" s="97">
        <v>43678.415659722225</v>
      </c>
      <c r="F3304">
        <v>2.477716</v>
      </c>
    </row>
    <row r="3305" spans="1:6" x14ac:dyDescent="0.2">
      <c r="A3305" s="97">
        <v>43678.603136574071</v>
      </c>
      <c r="B3305">
        <v>2.4151919999999998</v>
      </c>
      <c r="E3305" s="97">
        <v>43678.42260416667</v>
      </c>
      <c r="F3305">
        <v>2.4674360000000002</v>
      </c>
    </row>
    <row r="3306" spans="1:6" x14ac:dyDescent="0.2">
      <c r="A3306" s="97">
        <v>43678.610081018516</v>
      </c>
      <c r="B3306">
        <v>2.4137010000000001</v>
      </c>
      <c r="E3306" s="97">
        <v>43678.429548611108</v>
      </c>
      <c r="F3306">
        <v>2.4667370000000002</v>
      </c>
    </row>
    <row r="3307" spans="1:6" x14ac:dyDescent="0.2">
      <c r="A3307" s="97">
        <v>43678.617025462961</v>
      </c>
      <c r="B3307">
        <v>2.4087809999999998</v>
      </c>
      <c r="E3307" s="97">
        <v>43678.436377314814</v>
      </c>
      <c r="F3307">
        <v>2.4501110000000001</v>
      </c>
    </row>
    <row r="3308" spans="1:6" x14ac:dyDescent="0.2">
      <c r="A3308" s="97">
        <v>43678.623854166668</v>
      </c>
      <c r="B3308">
        <v>2.4169990000000001</v>
      </c>
      <c r="E3308" s="97">
        <v>43678.44332175926</v>
      </c>
      <c r="F3308">
        <v>2.457951</v>
      </c>
    </row>
    <row r="3309" spans="1:6" x14ac:dyDescent="0.2">
      <c r="A3309" s="97">
        <v>43678.630798611113</v>
      </c>
      <c r="B3309">
        <v>2.4166889999999999</v>
      </c>
      <c r="E3309" s="97">
        <v>43678.450266203705</v>
      </c>
      <c r="F3309">
        <v>2.4548480000000001</v>
      </c>
    </row>
    <row r="3310" spans="1:6" x14ac:dyDescent="0.2">
      <c r="A3310" s="97">
        <v>43678.637743055559</v>
      </c>
      <c r="B3310">
        <v>2.4162240000000001</v>
      </c>
      <c r="E3310" s="97">
        <v>43678.45721064815</v>
      </c>
      <c r="F3310">
        <v>2.4313319999999998</v>
      </c>
    </row>
    <row r="3311" spans="1:6" x14ac:dyDescent="0.2">
      <c r="A3311" s="97">
        <v>43678.644687499997</v>
      </c>
      <c r="B3311">
        <v>2.4107699999999999</v>
      </c>
      <c r="E3311" s="97">
        <v>43678.464259259257</v>
      </c>
      <c r="F3311">
        <v>2.417395</v>
      </c>
    </row>
    <row r="3312" spans="1:6" x14ac:dyDescent="0.2">
      <c r="A3312" s="97">
        <v>43678.651631944442</v>
      </c>
      <c r="B3312">
        <v>2.4264220000000001</v>
      </c>
      <c r="E3312" s="97">
        <v>43678.471203703702</v>
      </c>
      <c r="F3312">
        <v>2.4510960000000002</v>
      </c>
    </row>
    <row r="3313" spans="1:6" x14ac:dyDescent="0.2">
      <c r="A3313" s="97">
        <v>43678.658576388887</v>
      </c>
      <c r="B3313">
        <v>2.4362590000000002</v>
      </c>
      <c r="E3313" s="97">
        <v>43678.478148148148</v>
      </c>
      <c r="F3313">
        <v>2.4281510000000002</v>
      </c>
    </row>
    <row r="3314" spans="1:6" x14ac:dyDescent="0.2">
      <c r="A3314" s="97">
        <v>43678.665520833332</v>
      </c>
      <c r="B3314">
        <v>2.4253450000000001</v>
      </c>
      <c r="E3314" s="97">
        <v>43678.485092592593</v>
      </c>
      <c r="F3314">
        <v>2.44503</v>
      </c>
    </row>
    <row r="3315" spans="1:6" x14ac:dyDescent="0.2">
      <c r="A3315" s="97">
        <v>43678.672569444447</v>
      </c>
      <c r="B3315">
        <v>2.4445739999999998</v>
      </c>
      <c r="E3315" s="97">
        <v>43678.492037037038</v>
      </c>
      <c r="F3315">
        <v>2.4313709999999999</v>
      </c>
    </row>
    <row r="3316" spans="1:6" x14ac:dyDescent="0.2">
      <c r="A3316" s="97">
        <v>43678.679513888892</v>
      </c>
      <c r="B3316">
        <v>2.4472550000000002</v>
      </c>
      <c r="E3316" s="97">
        <v>43678.498981481483</v>
      </c>
      <c r="F3316">
        <v>2.446275</v>
      </c>
    </row>
    <row r="3317" spans="1:6" x14ac:dyDescent="0.2">
      <c r="A3317" s="97">
        <v>43678.68645833333</v>
      </c>
      <c r="B3317">
        <v>2.4451070000000001</v>
      </c>
      <c r="E3317" s="97">
        <v>43678.505925925929</v>
      </c>
      <c r="F3317">
        <v>2.4328590000000001</v>
      </c>
    </row>
    <row r="3318" spans="1:6" x14ac:dyDescent="0.2">
      <c r="A3318" s="97">
        <v>43678.693402777775</v>
      </c>
      <c r="B3318">
        <v>2.4473259999999999</v>
      </c>
      <c r="E3318" s="97">
        <v>43678.512870370374</v>
      </c>
      <c r="F3318">
        <v>2.4378500000000001</v>
      </c>
    </row>
    <row r="3319" spans="1:6" x14ac:dyDescent="0.2">
      <c r="A3319" s="97">
        <v>43678.70034722222</v>
      </c>
      <c r="B3319">
        <v>2.4651709999999998</v>
      </c>
      <c r="E3319" s="97">
        <v>43678.519814814812</v>
      </c>
      <c r="F3319">
        <v>2.4322560000000002</v>
      </c>
    </row>
    <row r="3320" spans="1:6" x14ac:dyDescent="0.2">
      <c r="A3320" s="97">
        <v>43678.707291666666</v>
      </c>
      <c r="B3320">
        <v>2.4747979999999998</v>
      </c>
      <c r="E3320" s="97">
        <v>43678.526643518519</v>
      </c>
      <c r="F3320">
        <v>2.4294910000000001</v>
      </c>
    </row>
    <row r="3321" spans="1:6" x14ac:dyDescent="0.2">
      <c r="A3321" s="97">
        <v>43678.722962962966</v>
      </c>
      <c r="B3321">
        <v>2.509954</v>
      </c>
      <c r="E3321" s="97">
        <v>43678.533692129633</v>
      </c>
      <c r="F3321">
        <v>2.434936</v>
      </c>
    </row>
    <row r="3322" spans="1:6" x14ac:dyDescent="0.2">
      <c r="A3322" s="97">
        <v>43678.729907407411</v>
      </c>
      <c r="B3322">
        <v>2.538116</v>
      </c>
      <c r="E3322" s="97">
        <v>43678.540636574071</v>
      </c>
      <c r="F3322">
        <v>2.4337520000000001</v>
      </c>
    </row>
    <row r="3323" spans="1:6" x14ac:dyDescent="0.2">
      <c r="A3323" s="97">
        <v>43678.736851851849</v>
      </c>
      <c r="B3323">
        <v>2.541188</v>
      </c>
      <c r="E3323" s="97">
        <v>43678.547581018516</v>
      </c>
      <c r="F3323">
        <v>2.4290259999999999</v>
      </c>
    </row>
    <row r="3324" spans="1:6" x14ac:dyDescent="0.2">
      <c r="A3324" s="97">
        <v>43678.743796296294</v>
      </c>
      <c r="B3324">
        <v>2.53301</v>
      </c>
      <c r="E3324" s="97">
        <v>43678.554525462961</v>
      </c>
      <c r="F3324">
        <v>2.421278</v>
      </c>
    </row>
    <row r="3325" spans="1:6" x14ac:dyDescent="0.2">
      <c r="A3325" s="97">
        <v>43678.750740740739</v>
      </c>
      <c r="B3325">
        <v>2.5321829999999999</v>
      </c>
      <c r="E3325" s="97">
        <v>43678.561469907407</v>
      </c>
      <c r="F3325">
        <v>2.4305140000000001</v>
      </c>
    </row>
    <row r="3326" spans="1:6" x14ac:dyDescent="0.2">
      <c r="A3326" s="97">
        <v>43678.757685185185</v>
      </c>
      <c r="B3326">
        <v>2.5155449999999999</v>
      </c>
      <c r="E3326" s="97">
        <v>43678.568414351852</v>
      </c>
      <c r="F3326">
        <v>2.4293049999999998</v>
      </c>
    </row>
    <row r="3327" spans="1:6" x14ac:dyDescent="0.2">
      <c r="A3327" s="97">
        <v>43678.76462962963</v>
      </c>
      <c r="B3327">
        <v>2.5328629999999999</v>
      </c>
      <c r="E3327" s="97">
        <v>43678.575358796297</v>
      </c>
      <c r="F3327">
        <v>2.4342739999999998</v>
      </c>
    </row>
    <row r="3328" spans="1:6" x14ac:dyDescent="0.2">
      <c r="A3328" s="97">
        <v>43678.771574074075</v>
      </c>
      <c r="B3328">
        <v>2.5283470000000001</v>
      </c>
      <c r="E3328" s="97">
        <v>43678.582303240742</v>
      </c>
      <c r="F3328">
        <v>2.4227409999999998</v>
      </c>
    </row>
    <row r="3329" spans="1:6" x14ac:dyDescent="0.2">
      <c r="A3329" s="97">
        <v>43678.77851851852</v>
      </c>
      <c r="B3329">
        <v>2.5415290000000001</v>
      </c>
      <c r="E3329" s="97">
        <v>43678.589247685188</v>
      </c>
      <c r="F3329">
        <v>2.4142939999999999</v>
      </c>
    </row>
    <row r="3330" spans="1:6" x14ac:dyDescent="0.2">
      <c r="A3330" s="97">
        <v>43678.785462962966</v>
      </c>
      <c r="B3330">
        <v>2.5524100000000001</v>
      </c>
      <c r="E3330" s="97">
        <v>43678.596192129633</v>
      </c>
      <c r="F3330">
        <v>2.4252050000000001</v>
      </c>
    </row>
    <row r="3331" spans="1:6" x14ac:dyDescent="0.2">
      <c r="A3331" s="97">
        <v>43678.792407407411</v>
      </c>
      <c r="B3331">
        <v>2.5463290000000001</v>
      </c>
      <c r="E3331" s="97">
        <v>43678.603136574071</v>
      </c>
      <c r="F3331">
        <v>2.4151919999999998</v>
      </c>
    </row>
    <row r="3332" spans="1:6" x14ac:dyDescent="0.2">
      <c r="A3332" s="97">
        <v>43678.799351851849</v>
      </c>
      <c r="B3332">
        <v>2.5603799999999999</v>
      </c>
      <c r="E3332" s="97">
        <v>43678.610081018516</v>
      </c>
      <c r="F3332">
        <v>2.4137010000000001</v>
      </c>
    </row>
    <row r="3333" spans="1:6" x14ac:dyDescent="0.2">
      <c r="A3333" s="97">
        <v>43678.806180555555</v>
      </c>
      <c r="B3333">
        <v>2.5575960000000002</v>
      </c>
      <c r="E3333" s="97">
        <v>43678.617025462961</v>
      </c>
      <c r="F3333">
        <v>2.4087809999999998</v>
      </c>
    </row>
    <row r="3334" spans="1:6" x14ac:dyDescent="0.2">
      <c r="A3334" s="97">
        <v>43678.813125000001</v>
      </c>
      <c r="B3334">
        <v>2.560683</v>
      </c>
      <c r="E3334" s="97">
        <v>43678.623854166668</v>
      </c>
      <c r="F3334">
        <v>2.4169990000000001</v>
      </c>
    </row>
    <row r="3335" spans="1:6" x14ac:dyDescent="0.2">
      <c r="A3335" s="97">
        <v>43678.820069444446</v>
      </c>
      <c r="B3335">
        <v>2.5660180000000001</v>
      </c>
      <c r="E3335" s="97">
        <v>43678.630798611113</v>
      </c>
      <c r="F3335">
        <v>2.4166889999999999</v>
      </c>
    </row>
    <row r="3336" spans="1:6" x14ac:dyDescent="0.2">
      <c r="A3336" s="97">
        <v>43678.827013888891</v>
      </c>
      <c r="B3336">
        <v>2.5682489999999998</v>
      </c>
      <c r="E3336" s="97">
        <v>43678.637743055559</v>
      </c>
      <c r="F3336">
        <v>2.4162240000000001</v>
      </c>
    </row>
    <row r="3337" spans="1:6" x14ac:dyDescent="0.2">
      <c r="A3337" s="97">
        <v>43678.833958333336</v>
      </c>
      <c r="B3337">
        <v>2.5591930000000001</v>
      </c>
      <c r="E3337" s="97">
        <v>43678.644687499997</v>
      </c>
      <c r="F3337">
        <v>2.4107699999999999</v>
      </c>
    </row>
    <row r="3338" spans="1:6" x14ac:dyDescent="0.2">
      <c r="A3338" s="97">
        <v>43678.840902777774</v>
      </c>
      <c r="B3338">
        <v>2.5479919999999998</v>
      </c>
      <c r="E3338" s="97">
        <v>43678.651631944442</v>
      </c>
      <c r="F3338">
        <v>2.4264220000000001</v>
      </c>
    </row>
    <row r="3339" spans="1:6" x14ac:dyDescent="0.2">
      <c r="A3339" s="97">
        <v>43678.84784722222</v>
      </c>
      <c r="B3339">
        <v>2.5883989999999999</v>
      </c>
      <c r="E3339" s="97">
        <v>43678.658576388887</v>
      </c>
      <c r="F3339">
        <v>2.4362590000000002</v>
      </c>
    </row>
    <row r="3340" spans="1:6" x14ac:dyDescent="0.2">
      <c r="A3340" s="97">
        <v>43678.854791666665</v>
      </c>
      <c r="B3340">
        <v>2.5893120000000001</v>
      </c>
      <c r="E3340" s="97">
        <v>43678.665520833332</v>
      </c>
      <c r="F3340">
        <v>2.4253450000000001</v>
      </c>
    </row>
    <row r="3341" spans="1:6" x14ac:dyDescent="0.2">
      <c r="A3341" s="97">
        <v>43678.861840277779</v>
      </c>
      <c r="B3341">
        <v>2.600724</v>
      </c>
      <c r="E3341" s="97">
        <v>43678.672569444447</v>
      </c>
      <c r="F3341">
        <v>2.4445739999999998</v>
      </c>
    </row>
    <row r="3342" spans="1:6" x14ac:dyDescent="0.2">
      <c r="A3342" s="97">
        <v>43678.868784722225</v>
      </c>
      <c r="B3342">
        <v>2.6043129999999999</v>
      </c>
      <c r="E3342" s="97">
        <v>43678.679513888892</v>
      </c>
      <c r="F3342">
        <v>2.4472550000000002</v>
      </c>
    </row>
    <row r="3343" spans="1:6" x14ac:dyDescent="0.2">
      <c r="A3343" s="97">
        <v>43678.87572916667</v>
      </c>
      <c r="B3343">
        <v>2.6125910000000001</v>
      </c>
      <c r="E3343" s="97">
        <v>43678.68645833333</v>
      </c>
      <c r="F3343">
        <v>2.4451070000000001</v>
      </c>
    </row>
    <row r="3344" spans="1:6" x14ac:dyDescent="0.2">
      <c r="A3344" s="97">
        <v>43678.882673611108</v>
      </c>
      <c r="B3344">
        <v>2.6094759999999999</v>
      </c>
      <c r="E3344" s="97">
        <v>43678.693402777775</v>
      </c>
      <c r="F3344">
        <v>2.4473259999999999</v>
      </c>
    </row>
    <row r="3345" spans="1:6" x14ac:dyDescent="0.2">
      <c r="A3345" s="97">
        <v>43678.889618055553</v>
      </c>
      <c r="B3345">
        <v>2.6244420000000002</v>
      </c>
      <c r="E3345" s="97">
        <v>43678.70034722222</v>
      </c>
      <c r="F3345">
        <v>2.4651709999999998</v>
      </c>
    </row>
    <row r="3346" spans="1:6" x14ac:dyDescent="0.2">
      <c r="A3346" s="97">
        <v>43678.89644675926</v>
      </c>
      <c r="B3346">
        <v>2.6245880000000001</v>
      </c>
      <c r="E3346" s="97">
        <v>43678.707291666666</v>
      </c>
      <c r="F3346">
        <v>2.4747979999999998</v>
      </c>
    </row>
    <row r="3347" spans="1:6" x14ac:dyDescent="0.2">
      <c r="A3347" s="97">
        <v>43678.903391203705</v>
      </c>
      <c r="B3347">
        <v>2.6255709999999999</v>
      </c>
      <c r="E3347" s="97">
        <v>43678.722962962966</v>
      </c>
      <c r="F3347">
        <v>2.509954</v>
      </c>
    </row>
    <row r="3348" spans="1:6" x14ac:dyDescent="0.2">
      <c r="A3348" s="97">
        <v>43678.91033564815</v>
      </c>
      <c r="B3348">
        <v>2.6415130000000002</v>
      </c>
      <c r="E3348" s="97">
        <v>43678.729907407411</v>
      </c>
      <c r="F3348">
        <v>2.538116</v>
      </c>
    </row>
    <row r="3349" spans="1:6" x14ac:dyDescent="0.2">
      <c r="A3349" s="97">
        <v>43678.917430555557</v>
      </c>
      <c r="B3349">
        <v>2.6363189999999999</v>
      </c>
      <c r="E3349" s="97">
        <v>43678.736851851849</v>
      </c>
      <c r="F3349">
        <v>2.541188</v>
      </c>
    </row>
    <row r="3350" spans="1:6" x14ac:dyDescent="0.2">
      <c r="A3350" s="97">
        <v>43678.924375000002</v>
      </c>
      <c r="B3350">
        <v>2.6591390000000001</v>
      </c>
      <c r="E3350" s="97">
        <v>43678.743796296294</v>
      </c>
      <c r="F3350">
        <v>2.53301</v>
      </c>
    </row>
    <row r="3351" spans="1:6" x14ac:dyDescent="0.2">
      <c r="A3351" s="97">
        <v>43678.931319444448</v>
      </c>
      <c r="B3351">
        <v>2.6596920000000002</v>
      </c>
      <c r="E3351" s="97">
        <v>43678.750740740739</v>
      </c>
      <c r="F3351">
        <v>2.5321829999999999</v>
      </c>
    </row>
    <row r="3352" spans="1:6" x14ac:dyDescent="0.2">
      <c r="A3352" s="97">
        <v>43678.938263888886</v>
      </c>
      <c r="B3352">
        <v>2.6711839999999998</v>
      </c>
      <c r="E3352" s="97">
        <v>43678.757685185185</v>
      </c>
      <c r="F3352">
        <v>2.5155449999999999</v>
      </c>
    </row>
    <row r="3353" spans="1:6" x14ac:dyDescent="0.2">
      <c r="A3353" s="97">
        <v>43678.945208333331</v>
      </c>
      <c r="B3353">
        <v>2.6767590000000001</v>
      </c>
      <c r="E3353" s="97">
        <v>43678.76462962963</v>
      </c>
      <c r="F3353">
        <v>2.5328629999999999</v>
      </c>
    </row>
    <row r="3354" spans="1:6" x14ac:dyDescent="0.2">
      <c r="A3354" s="97">
        <v>43678.952152777776</v>
      </c>
      <c r="B3354">
        <v>2.6774480000000001</v>
      </c>
      <c r="E3354" s="97">
        <v>43678.771574074075</v>
      </c>
      <c r="F3354">
        <v>2.5283470000000001</v>
      </c>
    </row>
    <row r="3355" spans="1:6" x14ac:dyDescent="0.2">
      <c r="A3355" s="97">
        <v>43678.959097222221</v>
      </c>
      <c r="B3355">
        <v>2.688212</v>
      </c>
      <c r="E3355" s="97">
        <v>43678.77851851852</v>
      </c>
      <c r="F3355">
        <v>2.5415290000000001</v>
      </c>
    </row>
    <row r="3356" spans="1:6" x14ac:dyDescent="0.2">
      <c r="A3356" s="97">
        <v>43678.966041666667</v>
      </c>
      <c r="B3356">
        <v>2.6934360000000002</v>
      </c>
      <c r="E3356" s="97">
        <v>43678.785462962966</v>
      </c>
      <c r="F3356">
        <v>2.5524100000000001</v>
      </c>
    </row>
    <row r="3357" spans="1:6" x14ac:dyDescent="0.2">
      <c r="A3357" s="97">
        <v>43678.972986111112</v>
      </c>
      <c r="B3357">
        <v>2.702521</v>
      </c>
      <c r="E3357" s="97">
        <v>43678.792407407411</v>
      </c>
      <c r="F3357">
        <v>2.5463290000000001</v>
      </c>
    </row>
    <row r="3358" spans="1:6" x14ac:dyDescent="0.2">
      <c r="A3358" s="97">
        <v>43678.979930555557</v>
      </c>
      <c r="B3358">
        <v>2.709746</v>
      </c>
      <c r="E3358" s="97">
        <v>43678.799351851849</v>
      </c>
      <c r="F3358">
        <v>2.5603799999999999</v>
      </c>
    </row>
    <row r="3359" spans="1:6" x14ac:dyDescent="0.2">
      <c r="A3359" s="97">
        <v>43678.986875000002</v>
      </c>
      <c r="B3359">
        <v>2.712618</v>
      </c>
      <c r="E3359" s="97">
        <v>43678.806180555555</v>
      </c>
      <c r="F3359">
        <v>2.5575960000000002</v>
      </c>
    </row>
    <row r="3360" spans="1:6" x14ac:dyDescent="0.2">
      <c r="A3360" s="97">
        <v>43678.993819444448</v>
      </c>
      <c r="B3360">
        <v>2.7062590000000002</v>
      </c>
      <c r="E3360" s="97">
        <v>43678.813125000001</v>
      </c>
      <c r="F3360">
        <v>2.560683</v>
      </c>
    </row>
    <row r="3361" spans="1:6" x14ac:dyDescent="0.2">
      <c r="A3361" s="97">
        <v>43679.000648148147</v>
      </c>
      <c r="B3361">
        <v>2.7193719999999999</v>
      </c>
      <c r="E3361" s="97">
        <v>43678.820069444446</v>
      </c>
      <c r="F3361">
        <v>2.5660180000000001</v>
      </c>
    </row>
    <row r="3362" spans="1:6" x14ac:dyDescent="0.2">
      <c r="A3362" s="97">
        <v>43679.007592592592</v>
      </c>
      <c r="B3362">
        <v>2.7324459999999999</v>
      </c>
      <c r="E3362" s="97">
        <v>43678.827013888891</v>
      </c>
      <c r="F3362">
        <v>2.5682489999999998</v>
      </c>
    </row>
    <row r="3363" spans="1:6" x14ac:dyDescent="0.2">
      <c r="A3363" s="97">
        <v>43679.014537037037</v>
      </c>
      <c r="B3363">
        <v>2.7303069999999998</v>
      </c>
      <c r="E3363" s="97">
        <v>43678.833958333336</v>
      </c>
      <c r="F3363">
        <v>2.5591930000000001</v>
      </c>
    </row>
    <row r="3364" spans="1:6" x14ac:dyDescent="0.2">
      <c r="A3364" s="97">
        <v>43679.021481481483</v>
      </c>
      <c r="B3364">
        <v>2.7294520000000002</v>
      </c>
      <c r="E3364" s="97">
        <v>43678.840902777774</v>
      </c>
      <c r="F3364">
        <v>2.5479919999999998</v>
      </c>
    </row>
    <row r="3365" spans="1:6" x14ac:dyDescent="0.2">
      <c r="A3365" s="97">
        <v>43679.028425925928</v>
      </c>
      <c r="B3365">
        <v>2.7422819999999999</v>
      </c>
      <c r="E3365" s="97">
        <v>43678.84784722222</v>
      </c>
      <c r="F3365">
        <v>2.5883989999999999</v>
      </c>
    </row>
    <row r="3366" spans="1:6" x14ac:dyDescent="0.2">
      <c r="A3366" s="97">
        <v>43679.035370370373</v>
      </c>
      <c r="B3366">
        <v>2.7287319999999999</v>
      </c>
      <c r="E3366" s="97">
        <v>43678.854791666665</v>
      </c>
      <c r="F3366">
        <v>2.5893120000000001</v>
      </c>
    </row>
    <row r="3367" spans="1:6" x14ac:dyDescent="0.2">
      <c r="A3367" s="97">
        <v>43679.042314814818</v>
      </c>
      <c r="B3367">
        <v>2.745241</v>
      </c>
      <c r="E3367" s="97">
        <v>43678.861840277779</v>
      </c>
      <c r="F3367">
        <v>2.600724</v>
      </c>
    </row>
    <row r="3368" spans="1:6" x14ac:dyDescent="0.2">
      <c r="A3368" s="97">
        <v>43679.049259259256</v>
      </c>
      <c r="B3368">
        <v>2.7318530000000001</v>
      </c>
      <c r="E3368" s="97">
        <v>43678.868784722225</v>
      </c>
      <c r="F3368">
        <v>2.6043129999999999</v>
      </c>
    </row>
    <row r="3369" spans="1:6" x14ac:dyDescent="0.2">
      <c r="A3369" s="97">
        <v>43679.056307870371</v>
      </c>
      <c r="B3369">
        <v>2.731058</v>
      </c>
      <c r="E3369" s="97">
        <v>43678.87572916667</v>
      </c>
      <c r="F3369">
        <v>2.6125910000000001</v>
      </c>
    </row>
    <row r="3370" spans="1:6" x14ac:dyDescent="0.2">
      <c r="A3370" s="97">
        <v>43679.063252314816</v>
      </c>
      <c r="B3370">
        <v>2.747655</v>
      </c>
      <c r="E3370" s="97">
        <v>43678.882673611108</v>
      </c>
      <c r="F3370">
        <v>2.6094759999999999</v>
      </c>
    </row>
    <row r="3371" spans="1:6" x14ac:dyDescent="0.2">
      <c r="A3371" s="97">
        <v>43679.070196759261</v>
      </c>
      <c r="B3371">
        <v>2.7467999999999999</v>
      </c>
      <c r="E3371" s="97">
        <v>43678.889618055553</v>
      </c>
      <c r="F3371">
        <v>2.6244420000000002</v>
      </c>
    </row>
    <row r="3372" spans="1:6" x14ac:dyDescent="0.2">
      <c r="A3372" s="97">
        <v>43679.077141203707</v>
      </c>
      <c r="B3372">
        <v>2.7420309999999999</v>
      </c>
      <c r="E3372" s="97">
        <v>43678.89644675926</v>
      </c>
      <c r="F3372">
        <v>2.6245880000000001</v>
      </c>
    </row>
    <row r="3373" spans="1:6" x14ac:dyDescent="0.2">
      <c r="A3373" s="97">
        <v>43679.084085648145</v>
      </c>
      <c r="B3373">
        <v>2.7471709999999998</v>
      </c>
      <c r="E3373" s="97">
        <v>43678.903391203705</v>
      </c>
      <c r="F3373">
        <v>2.6255709999999999</v>
      </c>
    </row>
    <row r="3374" spans="1:6" x14ac:dyDescent="0.2">
      <c r="A3374" s="97">
        <v>43679.09103009259</v>
      </c>
      <c r="B3374">
        <v>2.736694</v>
      </c>
      <c r="E3374" s="97">
        <v>43678.91033564815</v>
      </c>
      <c r="F3374">
        <v>2.6415130000000002</v>
      </c>
    </row>
    <row r="3375" spans="1:6" x14ac:dyDescent="0.2">
      <c r="A3375" s="97">
        <v>43679.097858796296</v>
      </c>
      <c r="B3375">
        <v>2.743852</v>
      </c>
      <c r="E3375" s="97">
        <v>43678.917430555557</v>
      </c>
      <c r="F3375">
        <v>2.6363189999999999</v>
      </c>
    </row>
    <row r="3376" spans="1:6" x14ac:dyDescent="0.2">
      <c r="A3376" s="97">
        <v>43679.104803240742</v>
      </c>
      <c r="B3376">
        <v>2.7355079999999998</v>
      </c>
      <c r="E3376" s="97">
        <v>43678.924375000002</v>
      </c>
      <c r="F3376">
        <v>2.6591390000000001</v>
      </c>
    </row>
    <row r="3377" spans="1:6" x14ac:dyDescent="0.2">
      <c r="A3377" s="97">
        <v>43679.111747685187</v>
      </c>
      <c r="B3377">
        <v>2.7351909999999999</v>
      </c>
      <c r="E3377" s="97">
        <v>43678.931319444448</v>
      </c>
      <c r="F3377">
        <v>2.6596920000000002</v>
      </c>
    </row>
    <row r="3378" spans="1:6" x14ac:dyDescent="0.2">
      <c r="A3378" s="97">
        <v>43679.118692129632</v>
      </c>
      <c r="B3378">
        <v>2.735096</v>
      </c>
      <c r="E3378" s="97">
        <v>43678.938263888886</v>
      </c>
      <c r="F3378">
        <v>2.6711839999999998</v>
      </c>
    </row>
    <row r="3379" spans="1:6" x14ac:dyDescent="0.2">
      <c r="A3379" s="97">
        <v>43679.125740740739</v>
      </c>
      <c r="B3379">
        <v>2.7234129999999999</v>
      </c>
      <c r="E3379" s="97">
        <v>43678.945208333331</v>
      </c>
      <c r="F3379">
        <v>2.6767590000000001</v>
      </c>
    </row>
    <row r="3380" spans="1:6" x14ac:dyDescent="0.2">
      <c r="A3380" s="97">
        <v>43679.132685185185</v>
      </c>
      <c r="B3380">
        <v>2.7237960000000001</v>
      </c>
      <c r="E3380" s="97">
        <v>43678.952152777776</v>
      </c>
      <c r="F3380">
        <v>2.6774480000000001</v>
      </c>
    </row>
    <row r="3381" spans="1:6" x14ac:dyDescent="0.2">
      <c r="A3381" s="97">
        <v>43679.13962962963</v>
      </c>
      <c r="B3381">
        <v>2.714242</v>
      </c>
      <c r="E3381" s="97">
        <v>43678.959097222221</v>
      </c>
      <c r="F3381">
        <v>2.688212</v>
      </c>
    </row>
    <row r="3382" spans="1:6" x14ac:dyDescent="0.2">
      <c r="A3382" s="97">
        <v>43679.146574074075</v>
      </c>
      <c r="B3382">
        <v>2.724564</v>
      </c>
      <c r="E3382" s="97">
        <v>43678.966041666667</v>
      </c>
      <c r="F3382">
        <v>2.6934360000000002</v>
      </c>
    </row>
    <row r="3383" spans="1:6" x14ac:dyDescent="0.2">
      <c r="A3383" s="97">
        <v>43679.15351851852</v>
      </c>
      <c r="B3383">
        <v>2.7138149999999999</v>
      </c>
      <c r="E3383" s="97">
        <v>43678.972986111112</v>
      </c>
      <c r="F3383">
        <v>2.702521</v>
      </c>
    </row>
    <row r="3384" spans="1:6" x14ac:dyDescent="0.2">
      <c r="A3384" s="97">
        <v>43679.160462962966</v>
      </c>
      <c r="B3384">
        <v>2.7077979999999999</v>
      </c>
      <c r="E3384" s="97">
        <v>43678.979930555557</v>
      </c>
      <c r="F3384">
        <v>2.709746</v>
      </c>
    </row>
    <row r="3385" spans="1:6" x14ac:dyDescent="0.2">
      <c r="A3385" s="97">
        <v>43679.167407407411</v>
      </c>
      <c r="B3385">
        <v>2.7147350000000001</v>
      </c>
      <c r="E3385" s="97">
        <v>43678.986875000002</v>
      </c>
      <c r="F3385">
        <v>2.712618</v>
      </c>
    </row>
    <row r="3386" spans="1:6" x14ac:dyDescent="0.2">
      <c r="A3386" s="97">
        <v>43679.174351851849</v>
      </c>
      <c r="B3386">
        <v>2.7025869999999999</v>
      </c>
      <c r="E3386" s="97">
        <v>43678.993819444448</v>
      </c>
      <c r="F3386">
        <v>2.7062590000000002</v>
      </c>
    </row>
    <row r="3387" spans="1:6" x14ac:dyDescent="0.2">
      <c r="A3387" s="97">
        <v>43679.181296296294</v>
      </c>
      <c r="B3387">
        <v>2.7141479999999998</v>
      </c>
      <c r="E3387" s="97">
        <v>43679.000648148147</v>
      </c>
      <c r="F3387">
        <v>2.7193719999999999</v>
      </c>
    </row>
    <row r="3388" spans="1:6" x14ac:dyDescent="0.2">
      <c r="A3388" s="97">
        <v>43679.188240740739</v>
      </c>
      <c r="B3388">
        <v>2.6951900000000002</v>
      </c>
      <c r="E3388" s="97">
        <v>43679.007592592592</v>
      </c>
      <c r="F3388">
        <v>2.7324459999999999</v>
      </c>
    </row>
    <row r="3389" spans="1:6" x14ac:dyDescent="0.2">
      <c r="A3389" s="97">
        <v>43679.195173611108</v>
      </c>
      <c r="B3389">
        <v>2.691433</v>
      </c>
      <c r="E3389" s="97">
        <v>43679.014537037037</v>
      </c>
      <c r="F3389">
        <v>2.7303069999999998</v>
      </c>
    </row>
    <row r="3390" spans="1:6" x14ac:dyDescent="0.2">
      <c r="A3390" s="97">
        <v>43679.202118055553</v>
      </c>
      <c r="B3390">
        <v>2.679173</v>
      </c>
      <c r="E3390" s="97">
        <v>43679.021481481483</v>
      </c>
      <c r="F3390">
        <v>2.7294520000000002</v>
      </c>
    </row>
    <row r="3391" spans="1:6" x14ac:dyDescent="0.2">
      <c r="A3391" s="97">
        <v>43679.209062499998</v>
      </c>
      <c r="B3391">
        <v>2.6723430000000001</v>
      </c>
      <c r="E3391" s="97">
        <v>43679.028425925928</v>
      </c>
      <c r="F3391">
        <v>2.7422819999999999</v>
      </c>
    </row>
    <row r="3392" spans="1:6" x14ac:dyDescent="0.2">
      <c r="A3392" s="97">
        <v>43679.216006944444</v>
      </c>
      <c r="B3392">
        <v>2.6708210000000001</v>
      </c>
      <c r="E3392" s="97">
        <v>43679.035370370373</v>
      </c>
      <c r="F3392">
        <v>2.7287319999999999</v>
      </c>
    </row>
    <row r="3393" spans="1:6" x14ac:dyDescent="0.2">
      <c r="A3393" s="97">
        <v>43679.222951388889</v>
      </c>
      <c r="B3393">
        <v>2.6687479999999999</v>
      </c>
      <c r="E3393" s="97">
        <v>43679.042314814818</v>
      </c>
      <c r="F3393">
        <v>2.745241</v>
      </c>
    </row>
    <row r="3394" spans="1:6" x14ac:dyDescent="0.2">
      <c r="A3394" s="97">
        <v>43679.229895833334</v>
      </c>
      <c r="B3394">
        <v>2.6497109999999999</v>
      </c>
      <c r="E3394" s="97">
        <v>43679.049259259256</v>
      </c>
      <c r="F3394">
        <v>2.7318530000000001</v>
      </c>
    </row>
    <row r="3395" spans="1:6" x14ac:dyDescent="0.2">
      <c r="A3395" s="97">
        <v>43679.236840277779</v>
      </c>
      <c r="B3395">
        <v>2.6574339999999999</v>
      </c>
      <c r="E3395" s="97">
        <v>43679.056307870371</v>
      </c>
      <c r="F3395">
        <v>2.731058</v>
      </c>
    </row>
    <row r="3396" spans="1:6" x14ac:dyDescent="0.2">
      <c r="A3396" s="97">
        <v>43679.243784722225</v>
      </c>
      <c r="B3396">
        <v>2.6338110000000001</v>
      </c>
      <c r="E3396" s="97">
        <v>43679.063252314816</v>
      </c>
      <c r="F3396">
        <v>2.747655</v>
      </c>
    </row>
    <row r="3397" spans="1:6" x14ac:dyDescent="0.2">
      <c r="A3397" s="97">
        <v>43679.25072916667</v>
      </c>
      <c r="B3397">
        <v>2.6256940000000002</v>
      </c>
      <c r="E3397" s="97">
        <v>43679.070196759261</v>
      </c>
      <c r="F3397">
        <v>2.7467999999999999</v>
      </c>
    </row>
    <row r="3398" spans="1:6" x14ac:dyDescent="0.2">
      <c r="A3398" s="97">
        <v>43679.257673611108</v>
      </c>
      <c r="B3398">
        <v>2.629375</v>
      </c>
      <c r="E3398" s="97">
        <v>43679.077141203707</v>
      </c>
      <c r="F3398">
        <v>2.7420309999999999</v>
      </c>
    </row>
    <row r="3399" spans="1:6" x14ac:dyDescent="0.2">
      <c r="A3399" s="97">
        <v>43679.264618055553</v>
      </c>
      <c r="B3399">
        <v>2.6787519999999998</v>
      </c>
      <c r="E3399" s="97">
        <v>43679.084085648145</v>
      </c>
      <c r="F3399">
        <v>2.7471709999999998</v>
      </c>
    </row>
    <row r="3400" spans="1:6" x14ac:dyDescent="0.2">
      <c r="A3400" s="97">
        <v>43679.271562499998</v>
      </c>
      <c r="B3400">
        <v>2.6185559999999999</v>
      </c>
      <c r="E3400" s="97">
        <v>43679.09103009259</v>
      </c>
      <c r="F3400">
        <v>2.736694</v>
      </c>
    </row>
    <row r="3401" spans="1:6" x14ac:dyDescent="0.2">
      <c r="A3401" s="97">
        <v>43679.278506944444</v>
      </c>
      <c r="B3401">
        <v>2.6071580000000001</v>
      </c>
      <c r="E3401" s="97">
        <v>43679.097858796296</v>
      </c>
      <c r="F3401">
        <v>2.743852</v>
      </c>
    </row>
    <row r="3402" spans="1:6" x14ac:dyDescent="0.2">
      <c r="A3402" s="97">
        <v>43679.285451388889</v>
      </c>
      <c r="B3402">
        <v>2.603396</v>
      </c>
      <c r="E3402" s="97">
        <v>43679.104803240742</v>
      </c>
      <c r="F3402">
        <v>2.7355079999999998</v>
      </c>
    </row>
    <row r="3403" spans="1:6" x14ac:dyDescent="0.2">
      <c r="A3403" s="97">
        <v>43679.292280092595</v>
      </c>
      <c r="B3403">
        <v>2.6033469999999999</v>
      </c>
      <c r="E3403" s="97">
        <v>43679.111747685187</v>
      </c>
      <c r="F3403">
        <v>2.7351909999999999</v>
      </c>
    </row>
    <row r="3404" spans="1:6" x14ac:dyDescent="0.2">
      <c r="A3404" s="97">
        <v>43679.299224537041</v>
      </c>
      <c r="B3404">
        <v>2.596171</v>
      </c>
      <c r="E3404" s="97">
        <v>43679.118692129632</v>
      </c>
      <c r="F3404">
        <v>2.735096</v>
      </c>
    </row>
    <row r="3405" spans="1:6" x14ac:dyDescent="0.2">
      <c r="A3405" s="97">
        <v>43679.306168981479</v>
      </c>
      <c r="B3405">
        <v>2.579612</v>
      </c>
      <c r="E3405" s="97">
        <v>43679.125740740739</v>
      </c>
      <c r="F3405">
        <v>2.7234129999999999</v>
      </c>
    </row>
    <row r="3406" spans="1:6" x14ac:dyDescent="0.2">
      <c r="A3406" s="97">
        <v>43679.313113425924</v>
      </c>
      <c r="B3406">
        <v>2.5726</v>
      </c>
      <c r="E3406" s="97">
        <v>43679.132685185185</v>
      </c>
      <c r="F3406">
        <v>2.7237960000000001</v>
      </c>
    </row>
    <row r="3407" spans="1:6" x14ac:dyDescent="0.2">
      <c r="A3407" s="97">
        <v>43679.320057870369</v>
      </c>
      <c r="B3407">
        <v>2.5739420000000002</v>
      </c>
      <c r="E3407" s="97">
        <v>43679.13962962963</v>
      </c>
      <c r="F3407">
        <v>2.714242</v>
      </c>
    </row>
    <row r="3408" spans="1:6" x14ac:dyDescent="0.2">
      <c r="A3408" s="97">
        <v>43679.327002314814</v>
      </c>
      <c r="B3408">
        <v>2.5502530000000001</v>
      </c>
      <c r="E3408" s="97">
        <v>43679.146574074075</v>
      </c>
      <c r="F3408">
        <v>2.724564</v>
      </c>
    </row>
    <row r="3409" spans="1:6" x14ac:dyDescent="0.2">
      <c r="A3409" s="97">
        <v>43679.334050925929</v>
      </c>
      <c r="B3409">
        <v>2.5687869999999999</v>
      </c>
      <c r="E3409" s="97">
        <v>43679.15351851852</v>
      </c>
      <c r="F3409">
        <v>2.7138149999999999</v>
      </c>
    </row>
    <row r="3410" spans="1:6" x14ac:dyDescent="0.2">
      <c r="A3410" s="97">
        <v>43679.340995370374</v>
      </c>
      <c r="B3410">
        <v>2.5580630000000002</v>
      </c>
      <c r="E3410" s="97">
        <v>43679.160462962966</v>
      </c>
      <c r="F3410">
        <v>2.7077979999999999</v>
      </c>
    </row>
    <row r="3411" spans="1:6" x14ac:dyDescent="0.2">
      <c r="A3411" s="97">
        <v>43679.347939814812</v>
      </c>
      <c r="B3411">
        <v>2.5478510000000001</v>
      </c>
      <c r="E3411" s="97">
        <v>43679.167407407411</v>
      </c>
      <c r="F3411">
        <v>2.7147350000000001</v>
      </c>
    </row>
    <row r="3412" spans="1:6" x14ac:dyDescent="0.2">
      <c r="A3412" s="97">
        <v>43679.354884259257</v>
      </c>
      <c r="B3412">
        <v>2.5589219999999999</v>
      </c>
      <c r="E3412" s="97">
        <v>43679.174351851849</v>
      </c>
      <c r="F3412">
        <v>2.7025869999999999</v>
      </c>
    </row>
    <row r="3413" spans="1:6" x14ac:dyDescent="0.2">
      <c r="A3413" s="97">
        <v>43679.361828703702</v>
      </c>
      <c r="B3413">
        <v>2.548807</v>
      </c>
      <c r="E3413" s="97">
        <v>43679.181296296294</v>
      </c>
      <c r="F3413">
        <v>2.7141479999999998</v>
      </c>
    </row>
    <row r="3414" spans="1:6" x14ac:dyDescent="0.2">
      <c r="A3414" s="97">
        <v>43679.368773148148</v>
      </c>
      <c r="B3414">
        <v>2.5444059999999999</v>
      </c>
      <c r="E3414" s="97">
        <v>43679.188240740739</v>
      </c>
      <c r="F3414">
        <v>2.6951900000000002</v>
      </c>
    </row>
    <row r="3415" spans="1:6" x14ac:dyDescent="0.2">
      <c r="A3415" s="97">
        <v>43679.375717592593</v>
      </c>
      <c r="B3415">
        <v>2.5191370000000002</v>
      </c>
      <c r="E3415" s="97">
        <v>43679.195173611108</v>
      </c>
      <c r="F3415">
        <v>2.691433</v>
      </c>
    </row>
    <row r="3416" spans="1:6" x14ac:dyDescent="0.2">
      <c r="A3416" s="97">
        <v>43679.3825462963</v>
      </c>
      <c r="B3416">
        <v>2.5454490000000001</v>
      </c>
      <c r="E3416" s="97">
        <v>43679.202118055553</v>
      </c>
      <c r="F3416">
        <v>2.679173</v>
      </c>
    </row>
    <row r="3417" spans="1:6" x14ac:dyDescent="0.2">
      <c r="A3417" s="97">
        <v>43679.389490740738</v>
      </c>
      <c r="B3417">
        <v>2.5358070000000001</v>
      </c>
      <c r="E3417" s="97">
        <v>43679.209062499998</v>
      </c>
      <c r="F3417">
        <v>2.6723430000000001</v>
      </c>
    </row>
    <row r="3418" spans="1:6" x14ac:dyDescent="0.2">
      <c r="A3418" s="97">
        <v>43679.396435185183</v>
      </c>
      <c r="B3418">
        <v>2.5229189999999999</v>
      </c>
      <c r="E3418" s="97">
        <v>43679.216006944444</v>
      </c>
      <c r="F3418">
        <v>2.6708210000000001</v>
      </c>
    </row>
    <row r="3419" spans="1:6" x14ac:dyDescent="0.2">
      <c r="A3419" s="97">
        <v>43679.403379629628</v>
      </c>
      <c r="B3419">
        <v>2.5330970000000002</v>
      </c>
      <c r="E3419" s="97">
        <v>43679.222951388889</v>
      </c>
      <c r="F3419">
        <v>2.6687479999999999</v>
      </c>
    </row>
    <row r="3420" spans="1:6" x14ac:dyDescent="0.2">
      <c r="A3420" s="97">
        <v>43679.410324074073</v>
      </c>
      <c r="B3420">
        <v>2.5205340000000001</v>
      </c>
      <c r="E3420" s="97">
        <v>43679.229895833334</v>
      </c>
      <c r="F3420">
        <v>2.6497109999999999</v>
      </c>
    </row>
    <row r="3421" spans="1:6" x14ac:dyDescent="0.2">
      <c r="A3421" s="97">
        <v>43679.417372685188</v>
      </c>
      <c r="B3421">
        <v>2.527317</v>
      </c>
      <c r="E3421" s="97">
        <v>43679.236840277779</v>
      </c>
      <c r="F3421">
        <v>2.6574339999999999</v>
      </c>
    </row>
    <row r="3422" spans="1:6" x14ac:dyDescent="0.2">
      <c r="A3422" s="97">
        <v>43679.424317129633</v>
      </c>
      <c r="B3422">
        <v>2.5293809999999999</v>
      </c>
      <c r="E3422" s="97">
        <v>43679.243784722225</v>
      </c>
      <c r="F3422">
        <v>2.6338110000000001</v>
      </c>
    </row>
    <row r="3423" spans="1:6" x14ac:dyDescent="0.2">
      <c r="A3423" s="97">
        <v>43679.431261574071</v>
      </c>
      <c r="B3423">
        <v>2.5176080000000001</v>
      </c>
      <c r="E3423" s="97">
        <v>43679.25072916667</v>
      </c>
      <c r="F3423">
        <v>2.6256940000000002</v>
      </c>
    </row>
    <row r="3424" spans="1:6" x14ac:dyDescent="0.2">
      <c r="A3424" s="97">
        <v>43679.438206018516</v>
      </c>
      <c r="B3424">
        <v>2.5303710000000001</v>
      </c>
      <c r="E3424" s="97">
        <v>43679.257673611108</v>
      </c>
      <c r="F3424">
        <v>2.629375</v>
      </c>
    </row>
    <row r="3425" spans="1:6" x14ac:dyDescent="0.2">
      <c r="A3425" s="97">
        <v>43679.445150462961</v>
      </c>
      <c r="B3425">
        <v>2.5234990000000002</v>
      </c>
      <c r="E3425" s="97">
        <v>43679.264618055553</v>
      </c>
      <c r="F3425">
        <v>2.6787519999999998</v>
      </c>
    </row>
    <row r="3426" spans="1:6" x14ac:dyDescent="0.2">
      <c r="A3426" s="97">
        <v>43679.452094907407</v>
      </c>
      <c r="B3426">
        <v>2.5316079999999999</v>
      </c>
      <c r="E3426" s="97">
        <v>43679.271562499998</v>
      </c>
      <c r="F3426">
        <v>2.6185559999999999</v>
      </c>
    </row>
    <row r="3427" spans="1:6" x14ac:dyDescent="0.2">
      <c r="A3427" s="97">
        <v>43679.459039351852</v>
      </c>
      <c r="B3427">
        <v>2.5473469999999998</v>
      </c>
      <c r="E3427" s="97">
        <v>43679.278506944444</v>
      </c>
      <c r="F3427">
        <v>2.6071580000000001</v>
      </c>
    </row>
    <row r="3428" spans="1:6" x14ac:dyDescent="0.2">
      <c r="A3428" s="97">
        <v>43679.465983796297</v>
      </c>
      <c r="B3428">
        <v>2.5392459999999999</v>
      </c>
      <c r="E3428" s="97">
        <v>43679.285451388889</v>
      </c>
      <c r="F3428">
        <v>2.603396</v>
      </c>
    </row>
    <row r="3429" spans="1:6" x14ac:dyDescent="0.2">
      <c r="A3429" s="97">
        <v>43679.472928240742</v>
      </c>
      <c r="B3429">
        <v>2.5572620000000001</v>
      </c>
      <c r="E3429" s="97">
        <v>43679.292280092595</v>
      </c>
      <c r="F3429">
        <v>2.6033469999999999</v>
      </c>
    </row>
    <row r="3430" spans="1:6" x14ac:dyDescent="0.2">
      <c r="A3430" s="97">
        <v>43679.479756944442</v>
      </c>
      <c r="B3430">
        <v>2.5612020000000002</v>
      </c>
      <c r="E3430" s="97">
        <v>43679.299224537041</v>
      </c>
      <c r="F3430">
        <v>2.596171</v>
      </c>
    </row>
    <row r="3431" spans="1:6" x14ac:dyDescent="0.2">
      <c r="A3431" s="97">
        <v>43679.486805555556</v>
      </c>
      <c r="B3431">
        <v>2.5716489999999999</v>
      </c>
      <c r="E3431" s="97">
        <v>43679.306168981479</v>
      </c>
      <c r="F3431">
        <v>2.579612</v>
      </c>
    </row>
    <row r="3432" spans="1:6" x14ac:dyDescent="0.2">
      <c r="A3432" s="97">
        <v>43679.493750000001</v>
      </c>
      <c r="B3432">
        <v>2.5680130000000001</v>
      </c>
      <c r="E3432" s="97">
        <v>43679.313113425924</v>
      </c>
      <c r="F3432">
        <v>2.5726</v>
      </c>
    </row>
    <row r="3433" spans="1:6" x14ac:dyDescent="0.2">
      <c r="A3433" s="97">
        <v>43679.500694444447</v>
      </c>
      <c r="B3433">
        <v>2.5870350000000002</v>
      </c>
      <c r="E3433" s="97">
        <v>43679.320057870369</v>
      </c>
      <c r="F3433">
        <v>2.5739420000000002</v>
      </c>
    </row>
    <row r="3434" spans="1:6" x14ac:dyDescent="0.2">
      <c r="A3434" s="97">
        <v>43679.507638888892</v>
      </c>
      <c r="B3434">
        <v>2.577566</v>
      </c>
      <c r="E3434" s="97">
        <v>43679.327002314814</v>
      </c>
      <c r="F3434">
        <v>2.5502530000000001</v>
      </c>
    </row>
    <row r="3435" spans="1:6" x14ac:dyDescent="0.2">
      <c r="A3435" s="97">
        <v>43679.51458333333</v>
      </c>
      <c r="B3435">
        <v>2.5869019999999998</v>
      </c>
      <c r="E3435" s="97">
        <v>43679.334050925929</v>
      </c>
      <c r="F3435">
        <v>2.5687869999999999</v>
      </c>
    </row>
    <row r="3436" spans="1:6" x14ac:dyDescent="0.2">
      <c r="A3436" s="97">
        <v>43679.521527777775</v>
      </c>
      <c r="B3436">
        <v>2.5798939999999999</v>
      </c>
      <c r="E3436" s="97">
        <v>43679.340995370374</v>
      </c>
      <c r="F3436">
        <v>2.5580630000000002</v>
      </c>
    </row>
    <row r="3437" spans="1:6" x14ac:dyDescent="0.2">
      <c r="A3437" s="97">
        <v>43679.52847222222</v>
      </c>
      <c r="B3437">
        <v>2.6006529999999999</v>
      </c>
      <c r="E3437" s="97">
        <v>43679.347939814812</v>
      </c>
      <c r="F3437">
        <v>2.5478510000000001</v>
      </c>
    </row>
    <row r="3438" spans="1:6" x14ac:dyDescent="0.2">
      <c r="A3438" s="97">
        <v>43679.535416666666</v>
      </c>
      <c r="B3438">
        <v>2.5979220000000001</v>
      </c>
      <c r="E3438" s="97">
        <v>43679.354884259257</v>
      </c>
      <c r="F3438">
        <v>2.5589219999999999</v>
      </c>
    </row>
    <row r="3439" spans="1:6" x14ac:dyDescent="0.2">
      <c r="A3439" s="97">
        <v>43679.542361111111</v>
      </c>
      <c r="B3439">
        <v>2.608069</v>
      </c>
      <c r="E3439" s="97">
        <v>43679.361828703702</v>
      </c>
      <c r="F3439">
        <v>2.548807</v>
      </c>
    </row>
    <row r="3440" spans="1:6" x14ac:dyDescent="0.2">
      <c r="A3440" s="97">
        <v>43679.549305555556</v>
      </c>
      <c r="B3440">
        <v>2.6112679999999999</v>
      </c>
      <c r="E3440" s="97">
        <v>43679.368773148148</v>
      </c>
      <c r="F3440">
        <v>2.5444059999999999</v>
      </c>
    </row>
    <row r="3441" spans="1:6" x14ac:dyDescent="0.2">
      <c r="A3441" s="97">
        <v>43679.556250000001</v>
      </c>
      <c r="B3441">
        <v>2.6247919999999998</v>
      </c>
      <c r="E3441" s="97">
        <v>43679.375717592593</v>
      </c>
      <c r="F3441">
        <v>2.5191370000000002</v>
      </c>
    </row>
    <row r="3442" spans="1:6" x14ac:dyDescent="0.2">
      <c r="A3442" s="97">
        <v>43679.563194444447</v>
      </c>
      <c r="B3442">
        <v>2.6189870000000002</v>
      </c>
      <c r="E3442" s="97">
        <v>43679.3825462963</v>
      </c>
      <c r="F3442">
        <v>2.5454490000000001</v>
      </c>
    </row>
    <row r="3443" spans="1:6" x14ac:dyDescent="0.2">
      <c r="A3443" s="97">
        <v>43679.570138888892</v>
      </c>
      <c r="B3443">
        <v>2.6432980000000001</v>
      </c>
      <c r="E3443" s="97">
        <v>43679.389490740738</v>
      </c>
      <c r="F3443">
        <v>2.5358070000000001</v>
      </c>
    </row>
    <row r="3444" spans="1:6" x14ac:dyDescent="0.2">
      <c r="A3444" s="97">
        <v>43679.576967592591</v>
      </c>
      <c r="B3444">
        <v>2.634382</v>
      </c>
      <c r="E3444" s="97">
        <v>43679.396435185183</v>
      </c>
      <c r="F3444">
        <v>2.5229189999999999</v>
      </c>
    </row>
    <row r="3445" spans="1:6" x14ac:dyDescent="0.2">
      <c r="A3445" s="97">
        <v>43679.583912037036</v>
      </c>
      <c r="B3445">
        <v>2.6393779999999998</v>
      </c>
      <c r="E3445" s="97">
        <v>43679.403379629628</v>
      </c>
      <c r="F3445">
        <v>2.5330970000000002</v>
      </c>
    </row>
    <row r="3446" spans="1:6" x14ac:dyDescent="0.2">
      <c r="A3446" s="97">
        <v>43679.590856481482</v>
      </c>
      <c r="B3446">
        <v>2.6316299999999999</v>
      </c>
      <c r="E3446" s="97">
        <v>43679.410324074073</v>
      </c>
      <c r="F3446">
        <v>2.5205340000000001</v>
      </c>
    </row>
    <row r="3447" spans="1:6" x14ac:dyDescent="0.2">
      <c r="A3447" s="97">
        <v>43679.597800925927</v>
      </c>
      <c r="B3447">
        <v>2.6446070000000002</v>
      </c>
      <c r="E3447" s="97">
        <v>43679.417372685188</v>
      </c>
      <c r="F3447">
        <v>2.527317</v>
      </c>
    </row>
    <row r="3448" spans="1:6" x14ac:dyDescent="0.2">
      <c r="A3448" s="97">
        <v>43679.604745370372</v>
      </c>
      <c r="B3448">
        <v>2.6524580000000002</v>
      </c>
      <c r="E3448" s="97">
        <v>43679.424317129633</v>
      </c>
      <c r="F3448">
        <v>2.5293809999999999</v>
      </c>
    </row>
    <row r="3449" spans="1:6" x14ac:dyDescent="0.2">
      <c r="A3449" s="97">
        <v>43679.611689814818</v>
      </c>
      <c r="B3449">
        <v>2.6493009999999999</v>
      </c>
      <c r="E3449" s="97">
        <v>43679.431261574071</v>
      </c>
      <c r="F3449">
        <v>2.5176080000000001</v>
      </c>
    </row>
    <row r="3450" spans="1:6" x14ac:dyDescent="0.2">
      <c r="A3450" s="97">
        <v>43679.618634259263</v>
      </c>
      <c r="B3450">
        <v>2.6549809999999998</v>
      </c>
      <c r="E3450" s="97">
        <v>43679.438206018516</v>
      </c>
      <c r="F3450">
        <v>2.5303710000000001</v>
      </c>
    </row>
    <row r="3451" spans="1:6" x14ac:dyDescent="0.2">
      <c r="A3451" s="97">
        <v>43679.62568287037</v>
      </c>
      <c r="B3451">
        <v>2.6560359999999998</v>
      </c>
      <c r="E3451" s="97">
        <v>43679.445150462961</v>
      </c>
      <c r="F3451">
        <v>2.5234990000000002</v>
      </c>
    </row>
    <row r="3452" spans="1:6" x14ac:dyDescent="0.2">
      <c r="A3452" s="97">
        <v>43679.632627314815</v>
      </c>
      <c r="B3452">
        <v>2.6535790000000001</v>
      </c>
      <c r="E3452" s="97">
        <v>43679.452094907407</v>
      </c>
      <c r="F3452">
        <v>2.5316079999999999</v>
      </c>
    </row>
    <row r="3453" spans="1:6" x14ac:dyDescent="0.2">
      <c r="A3453" s="97">
        <v>43679.63957175926</v>
      </c>
      <c r="B3453">
        <v>2.6520619999999999</v>
      </c>
      <c r="E3453" s="97">
        <v>43679.459039351852</v>
      </c>
      <c r="F3453">
        <v>2.5473469999999998</v>
      </c>
    </row>
    <row r="3454" spans="1:6" x14ac:dyDescent="0.2">
      <c r="A3454" s="97">
        <v>43679.646516203706</v>
      </c>
      <c r="B3454">
        <v>2.6191810000000002</v>
      </c>
      <c r="E3454" s="97">
        <v>43679.465983796297</v>
      </c>
      <c r="F3454">
        <v>2.5392459999999999</v>
      </c>
    </row>
    <row r="3455" spans="1:6" x14ac:dyDescent="0.2">
      <c r="A3455" s="97">
        <v>43679.653460648151</v>
      </c>
      <c r="B3455">
        <v>2.6653519999999999</v>
      </c>
      <c r="E3455" s="97">
        <v>43679.472928240742</v>
      </c>
      <c r="F3455">
        <v>2.5572620000000001</v>
      </c>
    </row>
    <row r="3456" spans="1:6" x14ac:dyDescent="0.2">
      <c r="A3456" s="97">
        <v>43679.660405092596</v>
      </c>
      <c r="B3456">
        <v>2.6626919999999998</v>
      </c>
      <c r="E3456" s="97">
        <v>43679.479756944442</v>
      </c>
      <c r="F3456">
        <v>2.5612020000000002</v>
      </c>
    </row>
    <row r="3457" spans="1:6" x14ac:dyDescent="0.2">
      <c r="A3457" s="97">
        <v>43679.667349537034</v>
      </c>
      <c r="B3457">
        <v>2.6823980000000001</v>
      </c>
      <c r="E3457" s="97">
        <v>43679.486805555556</v>
      </c>
      <c r="F3457">
        <v>2.5716489999999999</v>
      </c>
    </row>
    <row r="3458" spans="1:6" x14ac:dyDescent="0.2">
      <c r="A3458" s="97">
        <v>43679.674178240741</v>
      </c>
      <c r="B3458">
        <v>2.6893509999999998</v>
      </c>
      <c r="E3458" s="97">
        <v>43679.493750000001</v>
      </c>
      <c r="F3458">
        <v>2.5680130000000001</v>
      </c>
    </row>
    <row r="3459" spans="1:6" x14ac:dyDescent="0.2">
      <c r="A3459" s="97">
        <v>43679.681122685186</v>
      </c>
      <c r="B3459">
        <v>2.6896040000000001</v>
      </c>
      <c r="E3459" s="97">
        <v>43679.500694444447</v>
      </c>
      <c r="F3459">
        <v>2.5870350000000002</v>
      </c>
    </row>
    <row r="3460" spans="1:6" x14ac:dyDescent="0.2">
      <c r="A3460" s="97">
        <v>43679.688067129631</v>
      </c>
      <c r="B3460">
        <v>2.7033550000000002</v>
      </c>
      <c r="E3460" s="97">
        <v>43679.507638888892</v>
      </c>
      <c r="F3460">
        <v>2.577566</v>
      </c>
    </row>
    <row r="3461" spans="1:6" x14ac:dyDescent="0.2">
      <c r="A3461" s="97">
        <v>43679.695115740738</v>
      </c>
      <c r="B3461">
        <v>2.6986219999999999</v>
      </c>
      <c r="E3461" s="97">
        <v>43679.51458333333</v>
      </c>
      <c r="F3461">
        <v>2.5869019999999998</v>
      </c>
    </row>
    <row r="3462" spans="1:6" x14ac:dyDescent="0.2">
      <c r="A3462" s="97">
        <v>43679.702060185184</v>
      </c>
      <c r="B3462">
        <v>2.7009720000000002</v>
      </c>
      <c r="E3462" s="97">
        <v>43679.521527777775</v>
      </c>
      <c r="F3462">
        <v>2.5798939999999999</v>
      </c>
    </row>
    <row r="3463" spans="1:6" x14ac:dyDescent="0.2">
      <c r="A3463" s="97">
        <v>43679.709004629629</v>
      </c>
      <c r="B3463">
        <v>2.7272449999999999</v>
      </c>
      <c r="E3463" s="97">
        <v>43679.52847222222</v>
      </c>
      <c r="F3463">
        <v>2.6006529999999999</v>
      </c>
    </row>
    <row r="3464" spans="1:6" x14ac:dyDescent="0.2">
      <c r="A3464" s="97">
        <v>43679.721562500003</v>
      </c>
      <c r="B3464">
        <v>2.7362660000000001</v>
      </c>
      <c r="E3464" s="97">
        <v>43679.535416666666</v>
      </c>
      <c r="F3464">
        <v>2.5979220000000001</v>
      </c>
    </row>
    <row r="3465" spans="1:6" x14ac:dyDescent="0.2">
      <c r="A3465" s="97">
        <v>43679.728506944448</v>
      </c>
      <c r="B3465">
        <v>2.7691430000000001</v>
      </c>
      <c r="E3465" s="97">
        <v>43679.542361111111</v>
      </c>
      <c r="F3465">
        <v>2.608069</v>
      </c>
    </row>
    <row r="3466" spans="1:6" x14ac:dyDescent="0.2">
      <c r="A3466" s="97">
        <v>43679.735451388886</v>
      </c>
      <c r="B3466">
        <v>2.7672750000000002</v>
      </c>
      <c r="E3466" s="97">
        <v>43679.549305555556</v>
      </c>
      <c r="F3466">
        <v>2.6112679999999999</v>
      </c>
    </row>
    <row r="3467" spans="1:6" x14ac:dyDescent="0.2">
      <c r="A3467" s="97">
        <v>43679.742395833331</v>
      </c>
      <c r="B3467">
        <v>2.7576900000000002</v>
      </c>
      <c r="E3467" s="97">
        <v>43679.556250000001</v>
      </c>
      <c r="F3467">
        <v>2.6247919999999998</v>
      </c>
    </row>
    <row r="3468" spans="1:6" x14ac:dyDescent="0.2">
      <c r="A3468" s="97">
        <v>43679.749340277776</v>
      </c>
      <c r="B3468">
        <v>2.7611050000000001</v>
      </c>
      <c r="E3468" s="97">
        <v>43679.563194444447</v>
      </c>
      <c r="F3468">
        <v>2.6189870000000002</v>
      </c>
    </row>
    <row r="3469" spans="1:6" x14ac:dyDescent="0.2">
      <c r="A3469" s="97">
        <v>43679.756168981483</v>
      </c>
      <c r="B3469">
        <v>2.7625410000000001</v>
      </c>
      <c r="E3469" s="97">
        <v>43679.570138888892</v>
      </c>
      <c r="F3469">
        <v>2.6432980000000001</v>
      </c>
    </row>
    <row r="3470" spans="1:6" x14ac:dyDescent="0.2">
      <c r="A3470" s="97">
        <v>43679.763113425928</v>
      </c>
      <c r="B3470">
        <v>2.7631130000000002</v>
      </c>
      <c r="E3470" s="97">
        <v>43679.576967592591</v>
      </c>
      <c r="F3470">
        <v>2.634382</v>
      </c>
    </row>
    <row r="3471" spans="1:6" x14ac:dyDescent="0.2">
      <c r="A3471" s="97">
        <v>43679.770057870373</v>
      </c>
      <c r="B3471">
        <v>2.7654540000000001</v>
      </c>
      <c r="E3471" s="97">
        <v>43679.583912037036</v>
      </c>
      <c r="F3471">
        <v>2.6393779999999998</v>
      </c>
    </row>
    <row r="3472" spans="1:6" x14ac:dyDescent="0.2">
      <c r="A3472" s="97">
        <v>43679.777002314811</v>
      </c>
      <c r="B3472">
        <v>2.756183</v>
      </c>
      <c r="E3472" s="97">
        <v>43679.590856481482</v>
      </c>
      <c r="F3472">
        <v>2.6316299999999999</v>
      </c>
    </row>
    <row r="3473" spans="1:6" x14ac:dyDescent="0.2">
      <c r="A3473" s="97">
        <v>43679.783946759257</v>
      </c>
      <c r="B3473">
        <v>2.763973</v>
      </c>
      <c r="E3473" s="97">
        <v>43679.597800925927</v>
      </c>
      <c r="F3473">
        <v>2.6446070000000002</v>
      </c>
    </row>
    <row r="3474" spans="1:6" x14ac:dyDescent="0.2">
      <c r="A3474" s="97">
        <v>43679.790995370371</v>
      </c>
      <c r="B3474">
        <v>2.7809020000000002</v>
      </c>
      <c r="E3474" s="97">
        <v>43679.604745370372</v>
      </c>
      <c r="F3474">
        <v>2.6524580000000002</v>
      </c>
    </row>
    <row r="3475" spans="1:6" x14ac:dyDescent="0.2">
      <c r="A3475" s="97">
        <v>43679.797939814816</v>
      </c>
      <c r="B3475">
        <v>2.767239</v>
      </c>
      <c r="E3475" s="97">
        <v>43679.611689814818</v>
      </c>
      <c r="F3475">
        <v>2.6493009999999999</v>
      </c>
    </row>
    <row r="3476" spans="1:6" x14ac:dyDescent="0.2">
      <c r="A3476" s="97">
        <v>43679.804884259262</v>
      </c>
      <c r="B3476">
        <v>2.7730920000000001</v>
      </c>
      <c r="E3476" s="97">
        <v>43679.618634259263</v>
      </c>
      <c r="F3476">
        <v>2.6549809999999998</v>
      </c>
    </row>
    <row r="3477" spans="1:6" x14ac:dyDescent="0.2">
      <c r="A3477" s="97">
        <v>43679.811828703707</v>
      </c>
      <c r="B3477">
        <v>2.679732</v>
      </c>
      <c r="E3477" s="97">
        <v>43679.62568287037</v>
      </c>
      <c r="F3477">
        <v>2.6560359999999998</v>
      </c>
    </row>
    <row r="3478" spans="1:6" x14ac:dyDescent="0.2">
      <c r="A3478" s="97">
        <v>43679.818773148145</v>
      </c>
      <c r="B3478">
        <v>2.7803179999999998</v>
      </c>
      <c r="E3478" s="97">
        <v>43679.632627314815</v>
      </c>
      <c r="F3478">
        <v>2.6535790000000001</v>
      </c>
    </row>
    <row r="3479" spans="1:6" x14ac:dyDescent="0.2">
      <c r="A3479" s="97">
        <v>43679.82571759259</v>
      </c>
      <c r="B3479">
        <v>2.7707619999999999</v>
      </c>
      <c r="E3479" s="97">
        <v>43679.63957175926</v>
      </c>
      <c r="F3479">
        <v>2.6520619999999999</v>
      </c>
    </row>
    <row r="3480" spans="1:6" x14ac:dyDescent="0.2">
      <c r="A3480" s="97">
        <v>43679.832662037035</v>
      </c>
      <c r="B3480">
        <v>2.7783340000000001</v>
      </c>
      <c r="E3480" s="97">
        <v>43679.646516203706</v>
      </c>
      <c r="F3480">
        <v>2.6191810000000002</v>
      </c>
    </row>
    <row r="3481" spans="1:6" x14ac:dyDescent="0.2">
      <c r="A3481" s="97">
        <v>43679.839606481481</v>
      </c>
      <c r="B3481">
        <v>2.7739699999999998</v>
      </c>
      <c r="E3481" s="97">
        <v>43679.653460648151</v>
      </c>
      <c r="F3481">
        <v>2.6653519999999999</v>
      </c>
    </row>
    <row r="3482" spans="1:6" x14ac:dyDescent="0.2">
      <c r="A3482" s="97">
        <v>43679.846597222226</v>
      </c>
      <c r="B3482">
        <v>2.788084</v>
      </c>
      <c r="E3482" s="97">
        <v>43679.660405092596</v>
      </c>
      <c r="F3482">
        <v>2.6626919999999998</v>
      </c>
    </row>
    <row r="3483" spans="1:6" x14ac:dyDescent="0.2">
      <c r="A3483" s="97">
        <v>43679.853425925925</v>
      </c>
      <c r="B3483">
        <v>2.7896070000000002</v>
      </c>
      <c r="E3483" s="97">
        <v>43679.667349537034</v>
      </c>
      <c r="F3483">
        <v>2.6823980000000001</v>
      </c>
    </row>
    <row r="3484" spans="1:6" x14ac:dyDescent="0.2">
      <c r="A3484" s="97">
        <v>43679.86037037037</v>
      </c>
      <c r="B3484">
        <v>2.789466</v>
      </c>
      <c r="E3484" s="97">
        <v>43679.674178240741</v>
      </c>
      <c r="F3484">
        <v>2.6893509999999998</v>
      </c>
    </row>
    <row r="3485" spans="1:6" x14ac:dyDescent="0.2">
      <c r="A3485" s="97">
        <v>43679.867314814815</v>
      </c>
      <c r="B3485">
        <v>2.7925430000000002</v>
      </c>
      <c r="E3485" s="97">
        <v>43679.681122685186</v>
      </c>
      <c r="F3485">
        <v>2.6896040000000001</v>
      </c>
    </row>
    <row r="3486" spans="1:6" x14ac:dyDescent="0.2">
      <c r="A3486" s="97">
        <v>43679.874259259261</v>
      </c>
      <c r="B3486">
        <v>2.787919</v>
      </c>
      <c r="E3486" s="97">
        <v>43679.688067129631</v>
      </c>
      <c r="F3486">
        <v>2.7033550000000002</v>
      </c>
    </row>
    <row r="3487" spans="1:6" x14ac:dyDescent="0.2">
      <c r="A3487" s="97">
        <v>43679.881203703706</v>
      </c>
      <c r="B3487">
        <v>2.798438</v>
      </c>
      <c r="E3487" s="97">
        <v>43679.695115740738</v>
      </c>
      <c r="F3487">
        <v>2.6986219999999999</v>
      </c>
    </row>
    <row r="3488" spans="1:6" x14ac:dyDescent="0.2">
      <c r="A3488" s="97">
        <v>43679.888148148151</v>
      </c>
      <c r="B3488">
        <v>2.7998690000000002</v>
      </c>
      <c r="E3488" s="97">
        <v>43679.702060185184</v>
      </c>
      <c r="F3488">
        <v>2.7009720000000002</v>
      </c>
    </row>
    <row r="3489" spans="1:6" x14ac:dyDescent="0.2">
      <c r="A3489" s="97">
        <v>43679.895092592589</v>
      </c>
      <c r="B3489">
        <v>2.7999689999999999</v>
      </c>
      <c r="E3489" s="97">
        <v>43679.709004629629</v>
      </c>
      <c r="F3489">
        <v>2.7272449999999999</v>
      </c>
    </row>
    <row r="3490" spans="1:6" x14ac:dyDescent="0.2">
      <c r="A3490" s="97">
        <v>43679.902037037034</v>
      </c>
      <c r="B3490">
        <v>2.8045469999999999</v>
      </c>
      <c r="E3490" s="97">
        <v>43679.721562500003</v>
      </c>
      <c r="F3490">
        <v>2.7362660000000001</v>
      </c>
    </row>
    <row r="3491" spans="1:6" x14ac:dyDescent="0.2">
      <c r="A3491" s="97">
        <v>43679.90898148148</v>
      </c>
      <c r="B3491">
        <v>2.7983570000000002</v>
      </c>
      <c r="E3491" s="97">
        <v>43679.728506944448</v>
      </c>
      <c r="F3491">
        <v>2.7691430000000001</v>
      </c>
    </row>
    <row r="3492" spans="1:6" x14ac:dyDescent="0.2">
      <c r="A3492" s="97">
        <v>43679.916030092594</v>
      </c>
      <c r="B3492">
        <v>2.806622</v>
      </c>
      <c r="E3492" s="97">
        <v>43679.735451388886</v>
      </c>
      <c r="F3492">
        <v>2.7672750000000002</v>
      </c>
    </row>
    <row r="3493" spans="1:6" x14ac:dyDescent="0.2">
      <c r="A3493" s="97">
        <v>43679.922974537039</v>
      </c>
      <c r="B3493">
        <v>2.8105370000000001</v>
      </c>
      <c r="E3493" s="97">
        <v>43679.742395833331</v>
      </c>
      <c r="F3493">
        <v>2.7576900000000002</v>
      </c>
    </row>
    <row r="3494" spans="1:6" x14ac:dyDescent="0.2">
      <c r="A3494" s="97">
        <v>43679.929918981485</v>
      </c>
      <c r="B3494">
        <v>2.797488</v>
      </c>
      <c r="E3494" s="97">
        <v>43679.749340277776</v>
      </c>
      <c r="F3494">
        <v>2.7611050000000001</v>
      </c>
    </row>
    <row r="3495" spans="1:6" x14ac:dyDescent="0.2">
      <c r="A3495" s="97">
        <v>43679.936863425923</v>
      </c>
      <c r="B3495">
        <v>2.8011810000000001</v>
      </c>
      <c r="E3495" s="97">
        <v>43679.756168981483</v>
      </c>
      <c r="F3495">
        <v>2.7625410000000001</v>
      </c>
    </row>
    <row r="3496" spans="1:6" x14ac:dyDescent="0.2">
      <c r="A3496" s="97">
        <v>43679.943692129629</v>
      </c>
      <c r="B3496">
        <v>2.8181720000000001</v>
      </c>
      <c r="E3496" s="97">
        <v>43679.763113425928</v>
      </c>
      <c r="F3496">
        <v>2.7631130000000002</v>
      </c>
    </row>
    <row r="3497" spans="1:6" x14ac:dyDescent="0.2">
      <c r="A3497" s="97">
        <v>43679.950636574074</v>
      </c>
      <c r="B3497">
        <v>2.8138960000000002</v>
      </c>
      <c r="E3497" s="97">
        <v>43679.770057870373</v>
      </c>
      <c r="F3497">
        <v>2.7654540000000001</v>
      </c>
    </row>
    <row r="3498" spans="1:6" x14ac:dyDescent="0.2">
      <c r="A3498" s="97">
        <v>43679.95758101852</v>
      </c>
      <c r="B3498">
        <v>2.8088790000000001</v>
      </c>
      <c r="E3498" s="97">
        <v>43679.777002314811</v>
      </c>
      <c r="F3498">
        <v>2.756183</v>
      </c>
    </row>
    <row r="3499" spans="1:6" x14ac:dyDescent="0.2">
      <c r="A3499" s="97">
        <v>43679.964525462965</v>
      </c>
      <c r="B3499">
        <v>2.80091</v>
      </c>
      <c r="E3499" s="97">
        <v>43679.783946759257</v>
      </c>
      <c r="F3499">
        <v>2.763973</v>
      </c>
    </row>
    <row r="3500" spans="1:6" x14ac:dyDescent="0.2">
      <c r="A3500" s="97">
        <v>43679.97146990741</v>
      </c>
      <c r="B3500">
        <v>2.7959670000000001</v>
      </c>
      <c r="E3500" s="97">
        <v>43679.790995370371</v>
      </c>
      <c r="F3500">
        <v>2.7809020000000002</v>
      </c>
    </row>
    <row r="3501" spans="1:6" x14ac:dyDescent="0.2">
      <c r="A3501" s="97">
        <v>43679.978414351855</v>
      </c>
      <c r="B3501">
        <v>2.810406</v>
      </c>
      <c r="E3501" s="97">
        <v>43679.797939814816</v>
      </c>
      <c r="F3501">
        <v>2.767239</v>
      </c>
    </row>
    <row r="3502" spans="1:6" x14ac:dyDescent="0.2">
      <c r="A3502" s="97">
        <v>43679.985462962963</v>
      </c>
      <c r="B3502">
        <v>2.8132679999999999</v>
      </c>
      <c r="E3502" s="97">
        <v>43679.804884259262</v>
      </c>
      <c r="F3502">
        <v>2.7730920000000001</v>
      </c>
    </row>
    <row r="3503" spans="1:6" x14ac:dyDescent="0.2">
      <c r="A3503" s="97">
        <v>43679.992407407408</v>
      </c>
      <c r="B3503">
        <v>2.7948949999999999</v>
      </c>
      <c r="E3503" s="97">
        <v>43679.811828703707</v>
      </c>
      <c r="F3503">
        <v>2.679732</v>
      </c>
    </row>
    <row r="3504" spans="1:6" x14ac:dyDescent="0.2">
      <c r="A3504" s="97">
        <v>43679.999351851853</v>
      </c>
      <c r="B3504">
        <v>2.789914</v>
      </c>
      <c r="E3504" s="97">
        <v>43679.818773148145</v>
      </c>
      <c r="F3504">
        <v>2.7803179999999998</v>
      </c>
    </row>
    <row r="3505" spans="1:6" x14ac:dyDescent="0.2">
      <c r="A3505" s="97">
        <v>43680.006296296298</v>
      </c>
      <c r="B3505">
        <v>2.7909350000000002</v>
      </c>
      <c r="E3505" s="97">
        <v>43679.82571759259</v>
      </c>
      <c r="F3505">
        <v>2.7707619999999999</v>
      </c>
    </row>
    <row r="3506" spans="1:6" x14ac:dyDescent="0.2">
      <c r="A3506" s="97">
        <v>43680.013240740744</v>
      </c>
      <c r="B3506">
        <v>2.7969889999999999</v>
      </c>
      <c r="E3506" s="97">
        <v>43679.832662037035</v>
      </c>
      <c r="F3506">
        <v>2.7783340000000001</v>
      </c>
    </row>
    <row r="3507" spans="1:6" x14ac:dyDescent="0.2">
      <c r="A3507" s="97">
        <v>43680.020185185182</v>
      </c>
      <c r="B3507">
        <v>2.8070689999999998</v>
      </c>
      <c r="E3507" s="97">
        <v>43679.839606481481</v>
      </c>
      <c r="F3507">
        <v>2.7739699999999998</v>
      </c>
    </row>
    <row r="3508" spans="1:6" x14ac:dyDescent="0.2">
      <c r="A3508" s="97">
        <v>43680.027129629627</v>
      </c>
      <c r="B3508">
        <v>2.7896640000000001</v>
      </c>
      <c r="E3508" s="97">
        <v>43679.846597222226</v>
      </c>
      <c r="F3508">
        <v>2.788084</v>
      </c>
    </row>
    <row r="3509" spans="1:6" x14ac:dyDescent="0.2">
      <c r="A3509" s="97">
        <v>43680.033958333333</v>
      </c>
      <c r="B3509">
        <v>2.7783920000000002</v>
      </c>
      <c r="E3509" s="97">
        <v>43679.853425925925</v>
      </c>
      <c r="F3509">
        <v>2.7896070000000002</v>
      </c>
    </row>
    <row r="3510" spans="1:6" x14ac:dyDescent="0.2">
      <c r="A3510" s="97">
        <v>43680.040902777779</v>
      </c>
      <c r="B3510">
        <v>2.7801939999999998</v>
      </c>
      <c r="E3510" s="97">
        <v>43679.86037037037</v>
      </c>
      <c r="F3510">
        <v>2.789466</v>
      </c>
    </row>
    <row r="3511" spans="1:6" x14ac:dyDescent="0.2">
      <c r="A3511" s="97">
        <v>43680.047847222224</v>
      </c>
      <c r="B3511">
        <v>2.7944070000000001</v>
      </c>
      <c r="E3511" s="97">
        <v>43679.867314814815</v>
      </c>
      <c r="F3511">
        <v>2.7925430000000002</v>
      </c>
    </row>
    <row r="3512" spans="1:6" x14ac:dyDescent="0.2">
      <c r="A3512" s="97">
        <v>43680.054895833331</v>
      </c>
      <c r="B3512">
        <v>2.785952</v>
      </c>
      <c r="E3512" s="97">
        <v>43679.874259259261</v>
      </c>
      <c r="F3512">
        <v>2.787919</v>
      </c>
    </row>
    <row r="3513" spans="1:6" x14ac:dyDescent="0.2">
      <c r="A3513" s="97">
        <v>43680.061840277776</v>
      </c>
      <c r="B3513">
        <v>2.789272</v>
      </c>
      <c r="E3513" s="97">
        <v>43679.881203703706</v>
      </c>
      <c r="F3513">
        <v>2.798438</v>
      </c>
    </row>
    <row r="3514" spans="1:6" x14ac:dyDescent="0.2">
      <c r="A3514" s="97">
        <v>43680.068784722222</v>
      </c>
      <c r="B3514">
        <v>2.7893409999999998</v>
      </c>
      <c r="E3514" s="97">
        <v>43679.888148148151</v>
      </c>
      <c r="F3514">
        <v>2.7998690000000002</v>
      </c>
    </row>
    <row r="3515" spans="1:6" x14ac:dyDescent="0.2">
      <c r="A3515" s="97">
        <v>43680.075729166667</v>
      </c>
      <c r="B3515">
        <v>2.7784399999999998</v>
      </c>
      <c r="E3515" s="97">
        <v>43679.895092592589</v>
      </c>
      <c r="F3515">
        <v>2.7999689999999999</v>
      </c>
    </row>
    <row r="3516" spans="1:6" x14ac:dyDescent="0.2">
      <c r="A3516" s="97">
        <v>43680.082673611112</v>
      </c>
      <c r="B3516">
        <v>2.788049</v>
      </c>
      <c r="E3516" s="97">
        <v>43679.902037037034</v>
      </c>
      <c r="F3516">
        <v>2.8045469999999999</v>
      </c>
    </row>
    <row r="3517" spans="1:6" x14ac:dyDescent="0.2">
      <c r="A3517" s="97">
        <v>43680.089618055557</v>
      </c>
      <c r="B3517">
        <v>2.7756639999999999</v>
      </c>
      <c r="E3517" s="97">
        <v>43679.90898148148</v>
      </c>
      <c r="F3517">
        <v>2.7983570000000002</v>
      </c>
    </row>
    <row r="3518" spans="1:6" x14ac:dyDescent="0.2">
      <c r="A3518" s="97">
        <v>43680.096562500003</v>
      </c>
      <c r="B3518">
        <v>2.7901720000000001</v>
      </c>
      <c r="E3518" s="97">
        <v>43679.916030092594</v>
      </c>
      <c r="F3518">
        <v>2.806622</v>
      </c>
    </row>
    <row r="3519" spans="1:6" x14ac:dyDescent="0.2">
      <c r="A3519" s="97">
        <v>43680.103506944448</v>
      </c>
      <c r="B3519">
        <v>2.807277</v>
      </c>
      <c r="E3519" s="97">
        <v>43679.922974537039</v>
      </c>
      <c r="F3519">
        <v>2.8105370000000001</v>
      </c>
    </row>
    <row r="3520" spans="1:6" x14ac:dyDescent="0.2">
      <c r="A3520" s="97">
        <v>43680.110451388886</v>
      </c>
      <c r="B3520">
        <v>2.7932830000000002</v>
      </c>
      <c r="E3520" s="97">
        <v>43679.929918981485</v>
      </c>
      <c r="F3520">
        <v>2.797488</v>
      </c>
    </row>
    <row r="3521" spans="1:6" x14ac:dyDescent="0.2">
      <c r="A3521" s="97">
        <v>43680.117395833331</v>
      </c>
      <c r="B3521">
        <v>2.8000940000000001</v>
      </c>
      <c r="E3521" s="97">
        <v>43679.936863425923</v>
      </c>
      <c r="F3521">
        <v>2.8011810000000001</v>
      </c>
    </row>
    <row r="3522" spans="1:6" x14ac:dyDescent="0.2">
      <c r="A3522" s="97">
        <v>43680.124328703707</v>
      </c>
      <c r="B3522">
        <v>2.7914590000000001</v>
      </c>
      <c r="E3522" s="97">
        <v>43679.943692129629</v>
      </c>
      <c r="F3522">
        <v>2.8181720000000001</v>
      </c>
    </row>
    <row r="3523" spans="1:6" x14ac:dyDescent="0.2">
      <c r="A3523" s="97">
        <v>43680.131273148145</v>
      </c>
      <c r="B3523">
        <v>2.8135569999999999</v>
      </c>
      <c r="E3523" s="97">
        <v>43679.950636574074</v>
      </c>
      <c r="F3523">
        <v>2.8138960000000002</v>
      </c>
    </row>
    <row r="3524" spans="1:6" x14ac:dyDescent="0.2">
      <c r="A3524" s="97">
        <v>43680.13821759259</v>
      </c>
      <c r="B3524">
        <v>2.8090109999999999</v>
      </c>
      <c r="E3524" s="97">
        <v>43679.95758101852</v>
      </c>
      <c r="F3524">
        <v>2.8088790000000001</v>
      </c>
    </row>
    <row r="3525" spans="1:6" x14ac:dyDescent="0.2">
      <c r="A3525" s="97">
        <v>43680.145162037035</v>
      </c>
      <c r="B3525">
        <v>2.8090160000000002</v>
      </c>
      <c r="E3525" s="97">
        <v>43679.964525462965</v>
      </c>
      <c r="F3525">
        <v>2.80091</v>
      </c>
    </row>
    <row r="3526" spans="1:6" x14ac:dyDescent="0.2">
      <c r="A3526" s="97">
        <v>43680.152106481481</v>
      </c>
      <c r="B3526">
        <v>2.8032360000000001</v>
      </c>
      <c r="E3526" s="97">
        <v>43679.97146990741</v>
      </c>
      <c r="F3526">
        <v>2.7959670000000001</v>
      </c>
    </row>
    <row r="3527" spans="1:6" x14ac:dyDescent="0.2">
      <c r="A3527" s="97">
        <v>43680.159050925926</v>
      </c>
      <c r="B3527">
        <v>2.8161990000000001</v>
      </c>
      <c r="E3527" s="97">
        <v>43679.978414351855</v>
      </c>
      <c r="F3527">
        <v>2.810406</v>
      </c>
    </row>
    <row r="3528" spans="1:6" x14ac:dyDescent="0.2">
      <c r="A3528" s="97">
        <v>43680.165995370371</v>
      </c>
      <c r="B3528">
        <v>2.8285979999999999</v>
      </c>
      <c r="E3528" s="97">
        <v>43679.985462962963</v>
      </c>
      <c r="F3528">
        <v>2.8132679999999999</v>
      </c>
    </row>
    <row r="3529" spans="1:6" x14ac:dyDescent="0.2">
      <c r="A3529" s="97">
        <v>43680.172939814816</v>
      </c>
      <c r="B3529">
        <v>2.8180480000000001</v>
      </c>
      <c r="E3529" s="97">
        <v>43679.992407407408</v>
      </c>
      <c r="F3529">
        <v>2.7948949999999999</v>
      </c>
    </row>
    <row r="3530" spans="1:6" x14ac:dyDescent="0.2">
      <c r="A3530" s="97">
        <v>43680.179884259262</v>
      </c>
      <c r="B3530">
        <v>2.845323</v>
      </c>
      <c r="E3530" s="97">
        <v>43679.999351851853</v>
      </c>
      <c r="F3530">
        <v>2.789914</v>
      </c>
    </row>
    <row r="3531" spans="1:6" x14ac:dyDescent="0.2">
      <c r="A3531" s="97">
        <v>43680.186828703707</v>
      </c>
      <c r="B3531">
        <v>2.8428330000000002</v>
      </c>
      <c r="E3531" s="97">
        <v>43680.006296296298</v>
      </c>
      <c r="F3531">
        <v>2.7909350000000002</v>
      </c>
    </row>
    <row r="3532" spans="1:6" x14ac:dyDescent="0.2">
      <c r="A3532" s="97">
        <v>43680.193773148145</v>
      </c>
      <c r="B3532">
        <v>2.8472209999999998</v>
      </c>
      <c r="E3532" s="97">
        <v>43680.013240740744</v>
      </c>
      <c r="F3532">
        <v>2.7969889999999999</v>
      </c>
    </row>
    <row r="3533" spans="1:6" x14ac:dyDescent="0.2">
      <c r="A3533" s="97">
        <v>43680.20071759259</v>
      </c>
      <c r="B3533">
        <v>2.8317100000000002</v>
      </c>
      <c r="E3533" s="97">
        <v>43680.020185185182</v>
      </c>
      <c r="F3533">
        <v>2.8070689999999998</v>
      </c>
    </row>
    <row r="3534" spans="1:6" x14ac:dyDescent="0.2">
      <c r="A3534" s="97">
        <v>43680.207662037035</v>
      </c>
      <c r="B3534">
        <v>2.8548499999999999</v>
      </c>
      <c r="E3534" s="97">
        <v>43680.027129629627</v>
      </c>
      <c r="F3534">
        <v>2.7896640000000001</v>
      </c>
    </row>
    <row r="3535" spans="1:6" x14ac:dyDescent="0.2">
      <c r="A3535" s="97">
        <v>43680.214606481481</v>
      </c>
      <c r="B3535">
        <v>2.8382480000000001</v>
      </c>
      <c r="E3535" s="97">
        <v>43680.033958333333</v>
      </c>
      <c r="F3535">
        <v>2.7783920000000002</v>
      </c>
    </row>
    <row r="3536" spans="1:6" x14ac:dyDescent="0.2">
      <c r="A3536" s="97">
        <v>43680.221550925926</v>
      </c>
      <c r="B3536">
        <v>2.8520669999999999</v>
      </c>
      <c r="E3536" s="97">
        <v>43680.040902777779</v>
      </c>
      <c r="F3536">
        <v>2.7801939999999998</v>
      </c>
    </row>
    <row r="3537" spans="1:6" x14ac:dyDescent="0.2">
      <c r="A3537" s="97">
        <v>43680.228379629632</v>
      </c>
      <c r="B3537">
        <v>2.8516319999999999</v>
      </c>
      <c r="E3537" s="97">
        <v>43680.047847222224</v>
      </c>
      <c r="F3537">
        <v>2.7944070000000001</v>
      </c>
    </row>
    <row r="3538" spans="1:6" x14ac:dyDescent="0.2">
      <c r="A3538" s="97">
        <v>43680.235324074078</v>
      </c>
      <c r="B3538">
        <v>2.871686</v>
      </c>
      <c r="E3538" s="97">
        <v>43680.054895833331</v>
      </c>
      <c r="F3538">
        <v>2.785952</v>
      </c>
    </row>
    <row r="3539" spans="1:6" x14ac:dyDescent="0.2">
      <c r="A3539" s="97">
        <v>43680.242268518516</v>
      </c>
      <c r="B3539">
        <v>2.8832360000000001</v>
      </c>
      <c r="E3539" s="97">
        <v>43680.061840277776</v>
      </c>
      <c r="F3539">
        <v>2.789272</v>
      </c>
    </row>
    <row r="3540" spans="1:6" x14ac:dyDescent="0.2">
      <c r="A3540" s="97">
        <v>43680.249212962961</v>
      </c>
      <c r="B3540">
        <v>2.8705949999999998</v>
      </c>
      <c r="E3540" s="97">
        <v>43680.068784722222</v>
      </c>
      <c r="F3540">
        <v>2.7893409999999998</v>
      </c>
    </row>
    <row r="3541" spans="1:6" x14ac:dyDescent="0.2">
      <c r="A3541" s="97">
        <v>43680.256157407406</v>
      </c>
      <c r="B3541">
        <v>2.8712529999999998</v>
      </c>
      <c r="E3541" s="97">
        <v>43680.075729166667</v>
      </c>
      <c r="F3541">
        <v>2.7784399999999998</v>
      </c>
    </row>
    <row r="3542" spans="1:6" x14ac:dyDescent="0.2">
      <c r="A3542" s="97">
        <v>43680.263206018521</v>
      </c>
      <c r="B3542">
        <v>2.8824350000000001</v>
      </c>
      <c r="E3542" s="97">
        <v>43680.082673611112</v>
      </c>
      <c r="F3542">
        <v>2.788049</v>
      </c>
    </row>
    <row r="3543" spans="1:6" x14ac:dyDescent="0.2">
      <c r="A3543" s="97">
        <v>43680.270150462966</v>
      </c>
      <c r="B3543">
        <v>2.8818929999999998</v>
      </c>
      <c r="E3543" s="97">
        <v>43680.089618055557</v>
      </c>
      <c r="F3543">
        <v>2.7756639999999999</v>
      </c>
    </row>
    <row r="3544" spans="1:6" x14ac:dyDescent="0.2">
      <c r="A3544" s="97">
        <v>43680.277094907404</v>
      </c>
      <c r="B3544">
        <v>2.8744010000000002</v>
      </c>
      <c r="E3544" s="97">
        <v>43680.096562500003</v>
      </c>
      <c r="F3544">
        <v>2.7901720000000001</v>
      </c>
    </row>
    <row r="3545" spans="1:6" x14ac:dyDescent="0.2">
      <c r="A3545" s="97">
        <v>43680.284039351849</v>
      </c>
      <c r="B3545">
        <v>2.8742779999999999</v>
      </c>
      <c r="E3545" s="97">
        <v>43680.103506944448</v>
      </c>
      <c r="F3545">
        <v>2.807277</v>
      </c>
    </row>
    <row r="3546" spans="1:6" x14ac:dyDescent="0.2">
      <c r="A3546" s="97">
        <v>43680.290983796294</v>
      </c>
      <c r="B3546">
        <v>2.8798409999999999</v>
      </c>
      <c r="E3546" s="97">
        <v>43680.110451388886</v>
      </c>
      <c r="F3546">
        <v>2.7932830000000002</v>
      </c>
    </row>
    <row r="3547" spans="1:6" x14ac:dyDescent="0.2">
      <c r="A3547" s="97">
        <v>43680.29792824074</v>
      </c>
      <c r="B3547">
        <v>2.8829889999999998</v>
      </c>
      <c r="E3547" s="97">
        <v>43680.117395833331</v>
      </c>
      <c r="F3547">
        <v>2.8000940000000001</v>
      </c>
    </row>
    <row r="3548" spans="1:6" x14ac:dyDescent="0.2">
      <c r="A3548" s="97">
        <v>43680.304872685185</v>
      </c>
      <c r="B3548">
        <v>2.891454</v>
      </c>
      <c r="E3548" s="97">
        <v>43680.124328703707</v>
      </c>
      <c r="F3548">
        <v>2.7914590000000001</v>
      </c>
    </row>
    <row r="3549" spans="1:6" x14ac:dyDescent="0.2">
      <c r="A3549" s="97">
        <v>43680.31181712963</v>
      </c>
      <c r="B3549">
        <v>2.8810880000000001</v>
      </c>
      <c r="E3549" s="97">
        <v>43680.131273148145</v>
      </c>
      <c r="F3549">
        <v>2.8135569999999999</v>
      </c>
    </row>
    <row r="3550" spans="1:6" x14ac:dyDescent="0.2">
      <c r="A3550" s="97">
        <v>43680.318761574075</v>
      </c>
      <c r="B3550">
        <v>2.9456880000000001</v>
      </c>
      <c r="E3550" s="97">
        <v>43680.13821759259</v>
      </c>
      <c r="F3550">
        <v>2.8090109999999999</v>
      </c>
    </row>
    <row r="3551" spans="1:6" x14ac:dyDescent="0.2">
      <c r="A3551" s="97">
        <v>43680.325590277775</v>
      </c>
      <c r="B3551">
        <v>2.873399</v>
      </c>
      <c r="E3551" s="97">
        <v>43680.145162037035</v>
      </c>
      <c r="F3551">
        <v>2.8090160000000002</v>
      </c>
    </row>
    <row r="3552" spans="1:6" x14ac:dyDescent="0.2">
      <c r="A3552" s="97">
        <v>43680.332638888889</v>
      </c>
      <c r="B3552">
        <v>2.8699889999999999</v>
      </c>
      <c r="E3552" s="97">
        <v>43680.152106481481</v>
      </c>
      <c r="F3552">
        <v>2.8032360000000001</v>
      </c>
    </row>
    <row r="3553" spans="1:6" x14ac:dyDescent="0.2">
      <c r="A3553" s="97">
        <v>43680.339583333334</v>
      </c>
      <c r="B3553">
        <v>2.8713820000000001</v>
      </c>
      <c r="E3553" s="97">
        <v>43680.159050925926</v>
      </c>
      <c r="F3553">
        <v>2.8161990000000001</v>
      </c>
    </row>
    <row r="3554" spans="1:6" x14ac:dyDescent="0.2">
      <c r="A3554" s="97">
        <v>43680.34652777778</v>
      </c>
      <c r="B3554">
        <v>2.8671899999999999</v>
      </c>
      <c r="E3554" s="97">
        <v>43680.165995370371</v>
      </c>
      <c r="F3554">
        <v>2.8285979999999999</v>
      </c>
    </row>
    <row r="3555" spans="1:6" x14ac:dyDescent="0.2">
      <c r="A3555" s="97">
        <v>43680.353472222225</v>
      </c>
      <c r="B3555">
        <v>2.8850169999999999</v>
      </c>
      <c r="E3555" s="97">
        <v>43680.172939814816</v>
      </c>
      <c r="F3555">
        <v>2.8180480000000001</v>
      </c>
    </row>
    <row r="3556" spans="1:6" x14ac:dyDescent="0.2">
      <c r="A3556" s="97">
        <v>43680.36041666667</v>
      </c>
      <c r="B3556">
        <v>2.8746860000000001</v>
      </c>
      <c r="E3556" s="97">
        <v>43680.179884259262</v>
      </c>
      <c r="F3556">
        <v>2.845323</v>
      </c>
    </row>
    <row r="3557" spans="1:6" x14ac:dyDescent="0.2">
      <c r="A3557" s="97">
        <v>43680.367361111108</v>
      </c>
      <c r="B3557">
        <v>2.8791169999999999</v>
      </c>
      <c r="E3557" s="97">
        <v>43680.186828703707</v>
      </c>
      <c r="F3557">
        <v>2.8428330000000002</v>
      </c>
    </row>
    <row r="3558" spans="1:6" x14ac:dyDescent="0.2">
      <c r="A3558" s="97">
        <v>43680.374305555553</v>
      </c>
      <c r="B3558">
        <v>2.8937400000000002</v>
      </c>
      <c r="E3558" s="97">
        <v>43680.193773148145</v>
      </c>
      <c r="F3558">
        <v>2.8472209999999998</v>
      </c>
    </row>
    <row r="3559" spans="1:6" x14ac:dyDescent="0.2">
      <c r="A3559" s="97">
        <v>43680.381249999999</v>
      </c>
      <c r="B3559">
        <v>2.865964</v>
      </c>
      <c r="E3559" s="97">
        <v>43680.20071759259</v>
      </c>
      <c r="F3559">
        <v>2.8317100000000002</v>
      </c>
    </row>
    <row r="3560" spans="1:6" x14ac:dyDescent="0.2">
      <c r="A3560" s="97">
        <v>43680.388194444444</v>
      </c>
      <c r="B3560">
        <v>2.8798360000000001</v>
      </c>
      <c r="E3560" s="97">
        <v>43680.207662037035</v>
      </c>
      <c r="F3560">
        <v>2.8548499999999999</v>
      </c>
    </row>
    <row r="3561" spans="1:6" x14ac:dyDescent="0.2">
      <c r="A3561" s="97">
        <v>43680.395138888889</v>
      </c>
      <c r="B3561">
        <v>2.88869</v>
      </c>
      <c r="E3561" s="97">
        <v>43680.214606481481</v>
      </c>
      <c r="F3561">
        <v>2.8382480000000001</v>
      </c>
    </row>
    <row r="3562" spans="1:6" x14ac:dyDescent="0.2">
      <c r="A3562" s="97">
        <v>43680.402083333334</v>
      </c>
      <c r="B3562">
        <v>2.889507</v>
      </c>
      <c r="E3562" s="97">
        <v>43680.221550925926</v>
      </c>
      <c r="F3562">
        <v>2.8520669999999999</v>
      </c>
    </row>
    <row r="3563" spans="1:6" x14ac:dyDescent="0.2">
      <c r="A3563" s="97">
        <v>43680.40902777778</v>
      </c>
      <c r="B3563">
        <v>2.8911500000000001</v>
      </c>
      <c r="E3563" s="97">
        <v>43680.228379629632</v>
      </c>
      <c r="F3563">
        <v>2.8516319999999999</v>
      </c>
    </row>
    <row r="3564" spans="1:6" x14ac:dyDescent="0.2">
      <c r="A3564" s="97">
        <v>43680.415972222225</v>
      </c>
      <c r="B3564">
        <v>2.888544</v>
      </c>
      <c r="E3564" s="97">
        <v>43680.235324074078</v>
      </c>
      <c r="F3564">
        <v>2.871686</v>
      </c>
    </row>
    <row r="3565" spans="1:6" x14ac:dyDescent="0.2">
      <c r="A3565" s="97">
        <v>43680.422800925924</v>
      </c>
      <c r="B3565">
        <v>2.886123</v>
      </c>
      <c r="E3565" s="97">
        <v>43680.242268518516</v>
      </c>
      <c r="F3565">
        <v>2.8832360000000001</v>
      </c>
    </row>
    <row r="3566" spans="1:6" x14ac:dyDescent="0.2">
      <c r="A3566" s="97">
        <v>43680.429745370369</v>
      </c>
      <c r="B3566">
        <v>2.963794</v>
      </c>
      <c r="E3566" s="97">
        <v>43680.249212962961</v>
      </c>
      <c r="F3566">
        <v>2.8705949999999998</v>
      </c>
    </row>
    <row r="3567" spans="1:6" x14ac:dyDescent="0.2">
      <c r="A3567" s="97">
        <v>43680.436689814815</v>
      </c>
      <c r="B3567">
        <v>2.8718309999999998</v>
      </c>
      <c r="E3567" s="97">
        <v>43680.256157407406</v>
      </c>
      <c r="F3567">
        <v>2.8712529999999998</v>
      </c>
    </row>
    <row r="3568" spans="1:6" x14ac:dyDescent="0.2">
      <c r="A3568" s="97">
        <v>43680.44363425926</v>
      </c>
      <c r="B3568">
        <v>2.8913799999999998</v>
      </c>
      <c r="E3568" s="97">
        <v>43680.263206018521</v>
      </c>
      <c r="F3568">
        <v>2.8824350000000001</v>
      </c>
    </row>
    <row r="3569" spans="1:6" x14ac:dyDescent="0.2">
      <c r="A3569" s="97">
        <v>43680.450578703705</v>
      </c>
      <c r="B3569">
        <v>2.8698619999999999</v>
      </c>
      <c r="E3569" s="97">
        <v>43680.270150462966</v>
      </c>
      <c r="F3569">
        <v>2.8818929999999998</v>
      </c>
    </row>
    <row r="3570" spans="1:6" x14ac:dyDescent="0.2">
      <c r="A3570" s="97">
        <v>43680.45752314815</v>
      </c>
      <c r="B3570">
        <v>2.8833310000000001</v>
      </c>
      <c r="E3570" s="97">
        <v>43680.277094907404</v>
      </c>
      <c r="F3570">
        <v>2.8744010000000002</v>
      </c>
    </row>
    <row r="3571" spans="1:6" x14ac:dyDescent="0.2">
      <c r="A3571" s="97">
        <v>43680.464467592596</v>
      </c>
      <c r="B3571">
        <v>2.88781</v>
      </c>
      <c r="E3571" s="97">
        <v>43680.284039351849</v>
      </c>
      <c r="F3571">
        <v>2.8742779999999999</v>
      </c>
    </row>
    <row r="3572" spans="1:6" x14ac:dyDescent="0.2">
      <c r="A3572" s="97">
        <v>43680.471516203703</v>
      </c>
      <c r="B3572">
        <v>2.8954439999999999</v>
      </c>
      <c r="E3572" s="97">
        <v>43680.290983796294</v>
      </c>
      <c r="F3572">
        <v>2.8798409999999999</v>
      </c>
    </row>
    <row r="3573" spans="1:6" x14ac:dyDescent="0.2">
      <c r="A3573" s="97">
        <v>43680.478460648148</v>
      </c>
      <c r="B3573">
        <v>2.896471</v>
      </c>
      <c r="E3573" s="97">
        <v>43680.29792824074</v>
      </c>
      <c r="F3573">
        <v>2.8829889999999998</v>
      </c>
    </row>
    <row r="3574" spans="1:6" x14ac:dyDescent="0.2">
      <c r="A3574" s="97">
        <v>43680.485405092593</v>
      </c>
      <c r="B3574">
        <v>2.9042409999999999</v>
      </c>
      <c r="E3574" s="97">
        <v>43680.304872685185</v>
      </c>
      <c r="F3574">
        <v>2.891454</v>
      </c>
    </row>
    <row r="3575" spans="1:6" x14ac:dyDescent="0.2">
      <c r="A3575" s="97">
        <v>43680.492349537039</v>
      </c>
      <c r="B3575">
        <v>2.8933330000000002</v>
      </c>
      <c r="E3575" s="97">
        <v>43680.31181712963</v>
      </c>
      <c r="F3575">
        <v>2.8810880000000001</v>
      </c>
    </row>
    <row r="3576" spans="1:6" x14ac:dyDescent="0.2">
      <c r="A3576" s="97">
        <v>43680.499293981484</v>
      </c>
      <c r="B3576">
        <v>2.9046650000000001</v>
      </c>
      <c r="E3576" s="97">
        <v>43680.318761574075</v>
      </c>
      <c r="F3576">
        <v>2.9456880000000001</v>
      </c>
    </row>
    <row r="3577" spans="1:6" x14ac:dyDescent="0.2">
      <c r="A3577" s="97">
        <v>43680.506238425929</v>
      </c>
      <c r="B3577">
        <v>2.8988049999999999</v>
      </c>
      <c r="E3577" s="97">
        <v>43680.325590277775</v>
      </c>
      <c r="F3577">
        <v>2.873399</v>
      </c>
    </row>
    <row r="3578" spans="1:6" x14ac:dyDescent="0.2">
      <c r="A3578" s="97">
        <v>43680.513067129628</v>
      </c>
      <c r="B3578">
        <v>2.9032870000000002</v>
      </c>
      <c r="E3578" s="97">
        <v>43680.332638888889</v>
      </c>
      <c r="F3578">
        <v>2.8699889999999999</v>
      </c>
    </row>
    <row r="3579" spans="1:6" x14ac:dyDescent="0.2">
      <c r="A3579" s="97">
        <v>43680.520011574074</v>
      </c>
      <c r="B3579">
        <v>2.9007689999999999</v>
      </c>
      <c r="E3579" s="97">
        <v>43680.339583333334</v>
      </c>
      <c r="F3579">
        <v>2.8713820000000001</v>
      </c>
    </row>
    <row r="3580" spans="1:6" x14ac:dyDescent="0.2">
      <c r="A3580" s="97">
        <v>43680.526956018519</v>
      </c>
      <c r="B3580">
        <v>2.9069129999999999</v>
      </c>
      <c r="E3580" s="97">
        <v>43680.34652777778</v>
      </c>
      <c r="F3580">
        <v>2.8671899999999999</v>
      </c>
    </row>
    <row r="3581" spans="1:6" x14ac:dyDescent="0.2">
      <c r="A3581" s="97">
        <v>43680.533900462964</v>
      </c>
      <c r="B3581">
        <v>2.8917790000000001</v>
      </c>
      <c r="E3581" s="97">
        <v>43680.353472222225</v>
      </c>
      <c r="F3581">
        <v>2.8850169999999999</v>
      </c>
    </row>
    <row r="3582" spans="1:6" x14ac:dyDescent="0.2">
      <c r="A3582" s="97">
        <v>43680.540949074071</v>
      </c>
      <c r="B3582">
        <v>2.9049149999999999</v>
      </c>
      <c r="E3582" s="97">
        <v>43680.36041666667</v>
      </c>
      <c r="F3582">
        <v>2.8746860000000001</v>
      </c>
    </row>
    <row r="3583" spans="1:6" x14ac:dyDescent="0.2">
      <c r="A3583" s="97">
        <v>43680.547893518517</v>
      </c>
      <c r="B3583">
        <v>2.9021750000000002</v>
      </c>
      <c r="E3583" s="97">
        <v>43680.367361111108</v>
      </c>
      <c r="F3583">
        <v>2.8791169999999999</v>
      </c>
    </row>
    <row r="3584" spans="1:6" x14ac:dyDescent="0.2">
      <c r="A3584" s="97">
        <v>43680.554837962962</v>
      </c>
      <c r="B3584">
        <v>2.9019279999999998</v>
      </c>
      <c r="E3584" s="97">
        <v>43680.374305555553</v>
      </c>
      <c r="F3584">
        <v>2.8937400000000002</v>
      </c>
    </row>
    <row r="3585" spans="1:6" x14ac:dyDescent="0.2">
      <c r="A3585" s="97">
        <v>43680.561782407407</v>
      </c>
      <c r="B3585">
        <v>2.8998400000000002</v>
      </c>
      <c r="E3585" s="97">
        <v>43680.381249999999</v>
      </c>
      <c r="F3585">
        <v>2.865964</v>
      </c>
    </row>
    <row r="3586" spans="1:6" x14ac:dyDescent="0.2">
      <c r="A3586" s="97">
        <v>43680.568726851852</v>
      </c>
      <c r="B3586">
        <v>2.8944869999999998</v>
      </c>
      <c r="E3586" s="97">
        <v>43680.388194444444</v>
      </c>
      <c r="F3586">
        <v>2.8798360000000001</v>
      </c>
    </row>
    <row r="3587" spans="1:6" x14ac:dyDescent="0.2">
      <c r="A3587" s="97">
        <v>43680.575671296298</v>
      </c>
      <c r="B3587">
        <v>2.901138</v>
      </c>
      <c r="E3587" s="97">
        <v>43680.395138888889</v>
      </c>
      <c r="F3587">
        <v>2.88869</v>
      </c>
    </row>
    <row r="3588" spans="1:6" x14ac:dyDescent="0.2">
      <c r="A3588" s="97">
        <v>43680.582615740743</v>
      </c>
      <c r="B3588">
        <v>2.8909910000000001</v>
      </c>
      <c r="E3588" s="97">
        <v>43680.402083333334</v>
      </c>
      <c r="F3588">
        <v>2.889507</v>
      </c>
    </row>
    <row r="3589" spans="1:6" x14ac:dyDescent="0.2">
      <c r="A3589" s="97">
        <v>43680.589560185188</v>
      </c>
      <c r="B3589">
        <v>2.8937200000000001</v>
      </c>
      <c r="E3589" s="97">
        <v>43680.40902777778</v>
      </c>
      <c r="F3589">
        <v>2.8911500000000001</v>
      </c>
    </row>
    <row r="3590" spans="1:6" x14ac:dyDescent="0.2">
      <c r="A3590" s="97">
        <v>43680.596504629626</v>
      </c>
      <c r="B3590">
        <v>2.8943020000000002</v>
      </c>
      <c r="E3590" s="97">
        <v>43680.415972222225</v>
      </c>
      <c r="F3590">
        <v>2.888544</v>
      </c>
    </row>
    <row r="3591" spans="1:6" x14ac:dyDescent="0.2">
      <c r="A3591" s="97">
        <v>43680.603449074071</v>
      </c>
      <c r="B3591">
        <v>2.8925519999999998</v>
      </c>
      <c r="E3591" s="97">
        <v>43680.422800925924</v>
      </c>
      <c r="F3591">
        <v>2.886123</v>
      </c>
    </row>
    <row r="3592" spans="1:6" x14ac:dyDescent="0.2">
      <c r="A3592" s="97">
        <v>43680.610381944447</v>
      </c>
      <c r="B3592">
        <v>2.8812329999999999</v>
      </c>
      <c r="E3592" s="97">
        <v>43680.429745370369</v>
      </c>
      <c r="F3592">
        <v>2.963794</v>
      </c>
    </row>
    <row r="3593" spans="1:6" x14ac:dyDescent="0.2">
      <c r="A3593" s="97">
        <v>43680.617326388892</v>
      </c>
      <c r="B3593">
        <v>2.886298</v>
      </c>
      <c r="E3593" s="97">
        <v>43680.436689814815</v>
      </c>
      <c r="F3593">
        <v>2.8718309999999998</v>
      </c>
    </row>
    <row r="3594" spans="1:6" x14ac:dyDescent="0.2">
      <c r="A3594" s="97">
        <v>43680.62427083333</v>
      </c>
      <c r="B3594">
        <v>2.8866049999999999</v>
      </c>
      <c r="E3594" s="97">
        <v>43680.44363425926</v>
      </c>
      <c r="F3594">
        <v>2.8913799999999998</v>
      </c>
    </row>
    <row r="3595" spans="1:6" x14ac:dyDescent="0.2">
      <c r="A3595" s="97">
        <v>43680.631215277775</v>
      </c>
      <c r="B3595">
        <v>2.8881489999999999</v>
      </c>
      <c r="E3595" s="97">
        <v>43680.450578703705</v>
      </c>
      <c r="F3595">
        <v>2.8698619999999999</v>
      </c>
    </row>
    <row r="3596" spans="1:6" x14ac:dyDescent="0.2">
      <c r="A3596" s="97">
        <v>43680.638159722221</v>
      </c>
      <c r="B3596">
        <v>2.8802940000000001</v>
      </c>
      <c r="E3596" s="97">
        <v>43680.45752314815</v>
      </c>
      <c r="F3596">
        <v>2.8833310000000001</v>
      </c>
    </row>
    <row r="3597" spans="1:6" x14ac:dyDescent="0.2">
      <c r="A3597" s="97">
        <v>43680.645104166666</v>
      </c>
      <c r="B3597">
        <v>2.87812</v>
      </c>
      <c r="E3597" s="97">
        <v>43680.464467592596</v>
      </c>
      <c r="F3597">
        <v>2.88781</v>
      </c>
    </row>
    <row r="3598" spans="1:6" x14ac:dyDescent="0.2">
      <c r="A3598" s="97">
        <v>43680.652048611111</v>
      </c>
      <c r="B3598">
        <v>2.8694999999999999</v>
      </c>
      <c r="E3598" s="97">
        <v>43680.471516203703</v>
      </c>
      <c r="F3598">
        <v>2.8954439999999999</v>
      </c>
    </row>
    <row r="3599" spans="1:6" x14ac:dyDescent="0.2">
      <c r="A3599" s="97">
        <v>43680.658993055556</v>
      </c>
      <c r="B3599">
        <v>2.868376</v>
      </c>
      <c r="E3599" s="97">
        <v>43680.478460648148</v>
      </c>
      <c r="F3599">
        <v>2.896471</v>
      </c>
    </row>
    <row r="3600" spans="1:6" x14ac:dyDescent="0.2">
      <c r="A3600" s="97">
        <v>43680.665937500002</v>
      </c>
      <c r="B3600">
        <v>2.8706</v>
      </c>
      <c r="E3600" s="97">
        <v>43680.485405092593</v>
      </c>
      <c r="F3600">
        <v>2.9042409999999999</v>
      </c>
    </row>
    <row r="3601" spans="1:6" x14ac:dyDescent="0.2">
      <c r="A3601" s="97">
        <v>43680.672881944447</v>
      </c>
      <c r="B3601">
        <v>2.8657409999999999</v>
      </c>
      <c r="E3601" s="97">
        <v>43680.492349537039</v>
      </c>
      <c r="F3601">
        <v>2.8933330000000002</v>
      </c>
    </row>
    <row r="3602" spans="1:6" x14ac:dyDescent="0.2">
      <c r="A3602" s="97">
        <v>43680.679826388892</v>
      </c>
      <c r="B3602">
        <v>2.8467880000000001</v>
      </c>
      <c r="E3602" s="97">
        <v>43680.499293981484</v>
      </c>
      <c r="F3602">
        <v>2.9046650000000001</v>
      </c>
    </row>
    <row r="3603" spans="1:6" x14ac:dyDescent="0.2">
      <c r="A3603" s="97">
        <v>43680.68677083333</v>
      </c>
      <c r="B3603">
        <v>2.8448199999999999</v>
      </c>
      <c r="E3603" s="97">
        <v>43680.506238425929</v>
      </c>
      <c r="F3603">
        <v>2.8988049999999999</v>
      </c>
    </row>
    <row r="3604" spans="1:6" x14ac:dyDescent="0.2">
      <c r="A3604" s="97">
        <v>43680.693715277775</v>
      </c>
      <c r="B3604">
        <v>2.935244</v>
      </c>
      <c r="E3604" s="97">
        <v>43680.513067129628</v>
      </c>
      <c r="F3604">
        <v>2.9032870000000002</v>
      </c>
    </row>
    <row r="3605" spans="1:6" x14ac:dyDescent="0.2">
      <c r="A3605" s="97">
        <v>43680.700659722221</v>
      </c>
      <c r="B3605">
        <v>2.8476240000000002</v>
      </c>
      <c r="E3605" s="97">
        <v>43680.520011574074</v>
      </c>
      <c r="F3605">
        <v>2.9007689999999999</v>
      </c>
    </row>
    <row r="3606" spans="1:6" x14ac:dyDescent="0.2">
      <c r="A3606" s="97">
        <v>43680.707488425927</v>
      </c>
      <c r="B3606">
        <v>2.8585250000000002</v>
      </c>
      <c r="E3606" s="97">
        <v>43680.526956018519</v>
      </c>
      <c r="F3606">
        <v>2.9069129999999999</v>
      </c>
    </row>
    <row r="3607" spans="1:6" x14ac:dyDescent="0.2">
      <c r="A3607" s="97">
        <v>43680.723275462966</v>
      </c>
      <c r="B3607">
        <v>2.8672460000000002</v>
      </c>
      <c r="E3607" s="97">
        <v>43680.533900462964</v>
      </c>
      <c r="F3607">
        <v>2.8917790000000001</v>
      </c>
    </row>
    <row r="3608" spans="1:6" x14ac:dyDescent="0.2">
      <c r="A3608" s="97">
        <v>43680.730219907404</v>
      </c>
      <c r="B3608">
        <v>2.891165</v>
      </c>
      <c r="E3608" s="97">
        <v>43680.540949074071</v>
      </c>
      <c r="F3608">
        <v>2.9049149999999999</v>
      </c>
    </row>
    <row r="3609" spans="1:6" x14ac:dyDescent="0.2">
      <c r="A3609" s="97">
        <v>43680.737164351849</v>
      </c>
      <c r="B3609">
        <v>2.8777200000000001</v>
      </c>
      <c r="E3609" s="97">
        <v>43680.547893518517</v>
      </c>
      <c r="F3609">
        <v>2.9021750000000002</v>
      </c>
    </row>
    <row r="3610" spans="1:6" x14ac:dyDescent="0.2">
      <c r="A3610" s="97">
        <v>43680.744108796294</v>
      </c>
      <c r="B3610">
        <v>2.8817149999999998</v>
      </c>
      <c r="E3610" s="97">
        <v>43680.554837962962</v>
      </c>
      <c r="F3610">
        <v>2.9019279999999998</v>
      </c>
    </row>
    <row r="3611" spans="1:6" x14ac:dyDescent="0.2">
      <c r="A3611" s="97">
        <v>43680.75105324074</v>
      </c>
      <c r="B3611">
        <v>2.888042</v>
      </c>
      <c r="E3611" s="97">
        <v>43680.561782407407</v>
      </c>
      <c r="F3611">
        <v>2.8998400000000002</v>
      </c>
    </row>
    <row r="3612" spans="1:6" x14ac:dyDescent="0.2">
      <c r="A3612" s="97">
        <v>43680.757997685185</v>
      </c>
      <c r="B3612">
        <v>2.8927640000000001</v>
      </c>
      <c r="E3612" s="97">
        <v>43680.568726851852</v>
      </c>
      <c r="F3612">
        <v>2.8944869999999998</v>
      </c>
    </row>
    <row r="3613" spans="1:6" x14ac:dyDescent="0.2">
      <c r="A3613" s="97">
        <v>43680.76494212963</v>
      </c>
      <c r="B3613">
        <v>2.8909029999999998</v>
      </c>
      <c r="E3613" s="97">
        <v>43680.575671296298</v>
      </c>
      <c r="F3613">
        <v>2.901138</v>
      </c>
    </row>
    <row r="3614" spans="1:6" x14ac:dyDescent="0.2">
      <c r="A3614" s="97">
        <v>43680.771886574075</v>
      </c>
      <c r="B3614">
        <v>2.8900229999999998</v>
      </c>
      <c r="E3614" s="97">
        <v>43680.582615740743</v>
      </c>
      <c r="F3614">
        <v>2.8909910000000001</v>
      </c>
    </row>
    <row r="3615" spans="1:6" x14ac:dyDescent="0.2">
      <c r="A3615" s="97">
        <v>43680.778715277775</v>
      </c>
      <c r="B3615">
        <v>2.8920569999999999</v>
      </c>
      <c r="E3615" s="97">
        <v>43680.589560185188</v>
      </c>
      <c r="F3615">
        <v>2.8937200000000001</v>
      </c>
    </row>
    <row r="3616" spans="1:6" x14ac:dyDescent="0.2">
      <c r="A3616" s="97">
        <v>43680.78565972222</v>
      </c>
      <c r="B3616">
        <v>2.89981</v>
      </c>
      <c r="E3616" s="97">
        <v>43680.596504629626</v>
      </c>
      <c r="F3616">
        <v>2.8943020000000002</v>
      </c>
    </row>
    <row r="3617" spans="1:6" x14ac:dyDescent="0.2">
      <c r="A3617" s="97">
        <v>43680.792708333334</v>
      </c>
      <c r="B3617">
        <v>2.9045540000000001</v>
      </c>
      <c r="E3617" s="97">
        <v>43680.603449074071</v>
      </c>
      <c r="F3617">
        <v>2.8925519999999998</v>
      </c>
    </row>
    <row r="3618" spans="1:6" x14ac:dyDescent="0.2">
      <c r="A3618" s="97">
        <v>43680.79965277778</v>
      </c>
      <c r="B3618">
        <v>2.9295990000000001</v>
      </c>
      <c r="E3618" s="97">
        <v>43680.610381944447</v>
      </c>
      <c r="F3618">
        <v>2.8812329999999999</v>
      </c>
    </row>
    <row r="3619" spans="1:6" x14ac:dyDescent="0.2">
      <c r="A3619" s="97">
        <v>43680.806597222225</v>
      </c>
      <c r="B3619">
        <v>2.9069470000000002</v>
      </c>
      <c r="E3619" s="97">
        <v>43680.617326388892</v>
      </c>
      <c r="F3619">
        <v>2.886298</v>
      </c>
    </row>
    <row r="3620" spans="1:6" x14ac:dyDescent="0.2">
      <c r="A3620" s="97">
        <v>43680.81354166667</v>
      </c>
      <c r="B3620">
        <v>2.9084729999999999</v>
      </c>
      <c r="E3620" s="97">
        <v>43680.62427083333</v>
      </c>
      <c r="F3620">
        <v>2.8866049999999999</v>
      </c>
    </row>
    <row r="3621" spans="1:6" x14ac:dyDescent="0.2">
      <c r="A3621" s="97">
        <v>43680.820486111108</v>
      </c>
      <c r="B3621">
        <v>2.9141560000000002</v>
      </c>
      <c r="E3621" s="97">
        <v>43680.631215277775</v>
      </c>
      <c r="F3621">
        <v>2.8881489999999999</v>
      </c>
    </row>
    <row r="3622" spans="1:6" x14ac:dyDescent="0.2">
      <c r="A3622" s="97">
        <v>43680.827430555553</v>
      </c>
      <c r="B3622">
        <v>2.9240919999999999</v>
      </c>
      <c r="E3622" s="97">
        <v>43680.638159722221</v>
      </c>
      <c r="F3622">
        <v>2.8802940000000001</v>
      </c>
    </row>
    <row r="3623" spans="1:6" x14ac:dyDescent="0.2">
      <c r="A3623" s="97">
        <v>43680.834374999999</v>
      </c>
      <c r="B3623">
        <v>2.913538</v>
      </c>
      <c r="E3623" s="97">
        <v>43680.645104166666</v>
      </c>
      <c r="F3623">
        <v>2.87812</v>
      </c>
    </row>
    <row r="3624" spans="1:6" x14ac:dyDescent="0.2">
      <c r="A3624" s="97">
        <v>43680.841319444444</v>
      </c>
      <c r="B3624">
        <v>2.911953</v>
      </c>
      <c r="E3624" s="97">
        <v>43680.652048611111</v>
      </c>
      <c r="F3624">
        <v>2.8694999999999999</v>
      </c>
    </row>
    <row r="3625" spans="1:6" x14ac:dyDescent="0.2">
      <c r="A3625" s="97">
        <v>43680.848310185182</v>
      </c>
      <c r="B3625">
        <v>2.926812</v>
      </c>
      <c r="E3625" s="97">
        <v>43680.658993055556</v>
      </c>
      <c r="F3625">
        <v>2.868376</v>
      </c>
    </row>
    <row r="3626" spans="1:6" x14ac:dyDescent="0.2">
      <c r="A3626" s="97">
        <v>43680.855254629627</v>
      </c>
      <c r="B3626">
        <v>2.928131</v>
      </c>
      <c r="E3626" s="97">
        <v>43680.665937500002</v>
      </c>
      <c r="F3626">
        <v>2.8706</v>
      </c>
    </row>
    <row r="3627" spans="1:6" x14ac:dyDescent="0.2">
      <c r="A3627" s="97">
        <v>43680.862199074072</v>
      </c>
      <c r="B3627">
        <v>2.9291100000000001</v>
      </c>
      <c r="E3627" s="97">
        <v>43680.672881944447</v>
      </c>
      <c r="F3627">
        <v>2.8657409999999999</v>
      </c>
    </row>
    <row r="3628" spans="1:6" x14ac:dyDescent="0.2">
      <c r="A3628" s="97">
        <v>43680.869143518517</v>
      </c>
      <c r="B3628">
        <v>2.9237099999999998</v>
      </c>
      <c r="E3628" s="97">
        <v>43680.679826388892</v>
      </c>
      <c r="F3628">
        <v>2.8467880000000001</v>
      </c>
    </row>
    <row r="3629" spans="1:6" x14ac:dyDescent="0.2">
      <c r="A3629" s="97">
        <v>43680.875972222224</v>
      </c>
      <c r="B3629">
        <v>2.9221569999999999</v>
      </c>
      <c r="E3629" s="97">
        <v>43680.68677083333</v>
      </c>
      <c r="F3629">
        <v>2.8448199999999999</v>
      </c>
    </row>
    <row r="3630" spans="1:6" x14ac:dyDescent="0.2">
      <c r="A3630" s="97">
        <v>43680.882916666669</v>
      </c>
      <c r="B3630">
        <v>2.9146649999999998</v>
      </c>
      <c r="E3630" s="97">
        <v>43680.693715277775</v>
      </c>
      <c r="F3630">
        <v>2.935244</v>
      </c>
    </row>
    <row r="3631" spans="1:6" x14ac:dyDescent="0.2">
      <c r="A3631" s="97">
        <v>43680.889861111114</v>
      </c>
      <c r="B3631">
        <v>2.9216609999999998</v>
      </c>
      <c r="E3631" s="97">
        <v>43680.700659722221</v>
      </c>
      <c r="F3631">
        <v>2.8476240000000002</v>
      </c>
    </row>
    <row r="3632" spans="1:6" x14ac:dyDescent="0.2">
      <c r="A3632" s="97">
        <v>43680.896805555552</v>
      </c>
      <c r="B3632">
        <v>2.9132380000000002</v>
      </c>
      <c r="E3632" s="97">
        <v>43680.707488425927</v>
      </c>
      <c r="F3632">
        <v>2.8585250000000002</v>
      </c>
    </row>
    <row r="3633" spans="1:6" x14ac:dyDescent="0.2">
      <c r="A3633" s="97">
        <v>43680.903749999998</v>
      </c>
      <c r="B3633">
        <v>2.8672219999999999</v>
      </c>
      <c r="E3633" s="97">
        <v>43680.723275462966</v>
      </c>
      <c r="F3633">
        <v>2.8672460000000002</v>
      </c>
    </row>
    <row r="3634" spans="1:6" x14ac:dyDescent="0.2">
      <c r="A3634" s="97">
        <v>43680.910694444443</v>
      </c>
      <c r="B3634">
        <v>2.8731209999999998</v>
      </c>
      <c r="E3634" s="97">
        <v>43680.730219907404</v>
      </c>
      <c r="F3634">
        <v>2.891165</v>
      </c>
    </row>
    <row r="3635" spans="1:6" x14ac:dyDescent="0.2">
      <c r="A3635" s="97">
        <v>43680.917743055557</v>
      </c>
      <c r="B3635">
        <v>2.9207010000000002</v>
      </c>
      <c r="E3635" s="97">
        <v>43680.737164351849</v>
      </c>
      <c r="F3635">
        <v>2.8777200000000001</v>
      </c>
    </row>
    <row r="3636" spans="1:6" x14ac:dyDescent="0.2">
      <c r="A3636" s="97">
        <v>43680.924687500003</v>
      </c>
      <c r="B3636">
        <v>2.9175499999999999</v>
      </c>
      <c r="E3636" s="97">
        <v>43680.744108796294</v>
      </c>
      <c r="F3636">
        <v>2.8817149999999998</v>
      </c>
    </row>
    <row r="3637" spans="1:6" x14ac:dyDescent="0.2">
      <c r="A3637" s="97">
        <v>43680.931631944448</v>
      </c>
      <c r="B3637">
        <v>2.9217469999999999</v>
      </c>
      <c r="E3637" s="97">
        <v>43680.75105324074</v>
      </c>
      <c r="F3637">
        <v>2.888042</v>
      </c>
    </row>
    <row r="3638" spans="1:6" x14ac:dyDescent="0.2">
      <c r="A3638" s="97">
        <v>43680.938576388886</v>
      </c>
      <c r="B3638">
        <v>2.9175719999999998</v>
      </c>
      <c r="E3638" s="97">
        <v>43680.757997685185</v>
      </c>
      <c r="F3638">
        <v>2.8927640000000001</v>
      </c>
    </row>
    <row r="3639" spans="1:6" x14ac:dyDescent="0.2">
      <c r="A3639" s="97">
        <v>43680.945520833331</v>
      </c>
      <c r="B3639">
        <v>2.9118089999999999</v>
      </c>
      <c r="E3639" s="97">
        <v>43680.76494212963</v>
      </c>
      <c r="F3639">
        <v>2.8909029999999998</v>
      </c>
    </row>
    <row r="3640" spans="1:6" x14ac:dyDescent="0.2">
      <c r="A3640" s="97">
        <v>43680.952465277776</v>
      </c>
      <c r="B3640">
        <v>2.9048820000000002</v>
      </c>
      <c r="E3640" s="97">
        <v>43680.771886574075</v>
      </c>
      <c r="F3640">
        <v>2.8900229999999998</v>
      </c>
    </row>
    <row r="3641" spans="1:6" x14ac:dyDescent="0.2">
      <c r="A3641" s="97">
        <v>43680.959409722222</v>
      </c>
      <c r="B3641">
        <v>2.8983669999999999</v>
      </c>
      <c r="E3641" s="97">
        <v>43680.778715277775</v>
      </c>
      <c r="F3641">
        <v>2.8920569999999999</v>
      </c>
    </row>
    <row r="3642" spans="1:6" x14ac:dyDescent="0.2">
      <c r="A3642" s="97">
        <v>43680.966238425928</v>
      </c>
      <c r="B3642">
        <v>2.8942869999999998</v>
      </c>
      <c r="E3642" s="97">
        <v>43680.78565972222</v>
      </c>
      <c r="F3642">
        <v>2.89981</v>
      </c>
    </row>
    <row r="3643" spans="1:6" x14ac:dyDescent="0.2">
      <c r="A3643" s="97">
        <v>43680.973182870373</v>
      </c>
      <c r="B3643">
        <v>2.8886080000000001</v>
      </c>
      <c r="E3643" s="97">
        <v>43680.792708333334</v>
      </c>
      <c r="F3643">
        <v>2.9045540000000001</v>
      </c>
    </row>
    <row r="3644" spans="1:6" x14ac:dyDescent="0.2">
      <c r="A3644" s="97">
        <v>43680.980127314811</v>
      </c>
      <c r="B3644">
        <v>2.7739159999999998</v>
      </c>
      <c r="E3644" s="97">
        <v>43680.79965277778</v>
      </c>
      <c r="F3644">
        <v>2.9295990000000001</v>
      </c>
    </row>
    <row r="3645" spans="1:6" x14ac:dyDescent="0.2">
      <c r="A3645" s="97">
        <v>43680.987071759257</v>
      </c>
      <c r="B3645">
        <v>2.8805990000000001</v>
      </c>
      <c r="E3645" s="97">
        <v>43680.806597222225</v>
      </c>
      <c r="F3645">
        <v>2.9069470000000002</v>
      </c>
    </row>
    <row r="3646" spans="1:6" x14ac:dyDescent="0.2">
      <c r="A3646" s="97">
        <v>43680.994016203702</v>
      </c>
      <c r="B3646">
        <v>2.879413</v>
      </c>
      <c r="E3646" s="97">
        <v>43680.81354166667</v>
      </c>
      <c r="F3646">
        <v>2.9084729999999999</v>
      </c>
    </row>
    <row r="3647" spans="1:6" x14ac:dyDescent="0.2">
      <c r="A3647" s="97">
        <v>43681.000960648147</v>
      </c>
      <c r="B3647">
        <v>2.8694730000000002</v>
      </c>
      <c r="E3647" s="97">
        <v>43680.820486111108</v>
      </c>
      <c r="F3647">
        <v>2.9141560000000002</v>
      </c>
    </row>
    <row r="3648" spans="1:6" x14ac:dyDescent="0.2">
      <c r="A3648" s="97">
        <v>43681.007905092592</v>
      </c>
      <c r="B3648">
        <v>2.8671069999999999</v>
      </c>
      <c r="E3648" s="97">
        <v>43680.827430555553</v>
      </c>
      <c r="F3648">
        <v>2.9240919999999999</v>
      </c>
    </row>
    <row r="3649" spans="1:6" x14ac:dyDescent="0.2">
      <c r="A3649" s="97">
        <v>43681.014849537038</v>
      </c>
      <c r="B3649">
        <v>2.870628</v>
      </c>
      <c r="E3649" s="97">
        <v>43680.834374999999</v>
      </c>
      <c r="F3649">
        <v>2.913538</v>
      </c>
    </row>
    <row r="3650" spans="1:6" x14ac:dyDescent="0.2">
      <c r="A3650" s="97">
        <v>43681.021898148145</v>
      </c>
      <c r="B3650">
        <v>2.848986</v>
      </c>
      <c r="E3650" s="97">
        <v>43680.841319444444</v>
      </c>
      <c r="F3650">
        <v>2.911953</v>
      </c>
    </row>
    <row r="3651" spans="1:6" x14ac:dyDescent="0.2">
      <c r="A3651" s="97">
        <v>43681.02884259259</v>
      </c>
      <c r="B3651">
        <v>2.8584429999999998</v>
      </c>
      <c r="E3651" s="97">
        <v>43680.848310185182</v>
      </c>
      <c r="F3651">
        <v>2.926812</v>
      </c>
    </row>
    <row r="3652" spans="1:6" x14ac:dyDescent="0.2">
      <c r="A3652" s="97">
        <v>43681.035787037035</v>
      </c>
      <c r="B3652">
        <v>2.8432759999999999</v>
      </c>
      <c r="E3652" s="97">
        <v>43680.855254629627</v>
      </c>
      <c r="F3652">
        <v>2.928131</v>
      </c>
    </row>
    <row r="3653" spans="1:6" x14ac:dyDescent="0.2">
      <c r="A3653" s="97">
        <v>43681.042731481481</v>
      </c>
      <c r="B3653">
        <v>2.8422010000000002</v>
      </c>
      <c r="E3653" s="97">
        <v>43680.862199074072</v>
      </c>
      <c r="F3653">
        <v>2.9291100000000001</v>
      </c>
    </row>
    <row r="3654" spans="1:6" x14ac:dyDescent="0.2">
      <c r="A3654" s="97">
        <v>43681.049675925926</v>
      </c>
      <c r="B3654">
        <v>2.838165</v>
      </c>
      <c r="E3654" s="97">
        <v>43680.869143518517</v>
      </c>
      <c r="F3654">
        <v>2.9237099999999998</v>
      </c>
    </row>
    <row r="3655" spans="1:6" x14ac:dyDescent="0.2">
      <c r="A3655" s="97">
        <v>43681.056504629632</v>
      </c>
      <c r="B3655">
        <v>2.8349030000000002</v>
      </c>
      <c r="E3655" s="97">
        <v>43680.875972222224</v>
      </c>
      <c r="F3655">
        <v>2.9221569999999999</v>
      </c>
    </row>
    <row r="3656" spans="1:6" x14ac:dyDescent="0.2">
      <c r="A3656" s="97">
        <v>43681.063449074078</v>
      </c>
      <c r="B3656">
        <v>2.831248</v>
      </c>
      <c r="E3656" s="97">
        <v>43680.882916666669</v>
      </c>
      <c r="F3656">
        <v>2.9146649999999998</v>
      </c>
    </row>
    <row r="3657" spans="1:6" x14ac:dyDescent="0.2">
      <c r="A3657" s="97">
        <v>43681.070393518516</v>
      </c>
      <c r="B3657">
        <v>2.8183159999999998</v>
      </c>
      <c r="E3657" s="97">
        <v>43680.889861111114</v>
      </c>
      <c r="F3657">
        <v>2.9216609999999998</v>
      </c>
    </row>
    <row r="3658" spans="1:6" x14ac:dyDescent="0.2">
      <c r="A3658" s="97">
        <v>43681.077337962961</v>
      </c>
      <c r="B3658">
        <v>2.7974670000000001</v>
      </c>
      <c r="E3658" s="97">
        <v>43680.896805555552</v>
      </c>
      <c r="F3658">
        <v>2.9132380000000002</v>
      </c>
    </row>
    <row r="3659" spans="1:6" x14ac:dyDescent="0.2">
      <c r="A3659" s="97">
        <v>43681.084282407406</v>
      </c>
      <c r="B3659">
        <v>2.7901950000000002</v>
      </c>
      <c r="E3659" s="97">
        <v>43680.903749999998</v>
      </c>
      <c r="F3659">
        <v>2.8672219999999999</v>
      </c>
    </row>
    <row r="3660" spans="1:6" x14ac:dyDescent="0.2">
      <c r="A3660" s="97">
        <v>43681.091331018521</v>
      </c>
      <c r="B3660">
        <v>2.8082349999999998</v>
      </c>
      <c r="E3660" s="97">
        <v>43680.910694444443</v>
      </c>
      <c r="F3660">
        <v>2.8731209999999998</v>
      </c>
    </row>
    <row r="3661" spans="1:6" x14ac:dyDescent="0.2">
      <c r="A3661" s="97">
        <v>43681.098275462966</v>
      </c>
      <c r="B3661">
        <v>2.8008799999999998</v>
      </c>
      <c r="E3661" s="97">
        <v>43680.917743055557</v>
      </c>
      <c r="F3661">
        <v>2.9207010000000002</v>
      </c>
    </row>
    <row r="3662" spans="1:6" x14ac:dyDescent="0.2">
      <c r="A3662" s="97">
        <v>43681.105219907404</v>
      </c>
      <c r="B3662">
        <v>2.7894640000000002</v>
      </c>
      <c r="E3662" s="97">
        <v>43680.924687500003</v>
      </c>
      <c r="F3662">
        <v>2.9175499999999999</v>
      </c>
    </row>
    <row r="3663" spans="1:6" x14ac:dyDescent="0.2">
      <c r="A3663" s="97">
        <v>43681.112164351849</v>
      </c>
      <c r="B3663">
        <v>2.7867839999999999</v>
      </c>
      <c r="E3663" s="97">
        <v>43680.931631944448</v>
      </c>
      <c r="F3663">
        <v>2.9217469999999999</v>
      </c>
    </row>
    <row r="3664" spans="1:6" x14ac:dyDescent="0.2">
      <c r="A3664" s="97">
        <v>43681.119108796294</v>
      </c>
      <c r="B3664">
        <v>2.7766130000000002</v>
      </c>
      <c r="E3664" s="97">
        <v>43680.938576388886</v>
      </c>
      <c r="F3664">
        <v>2.9175719999999998</v>
      </c>
    </row>
    <row r="3665" spans="1:6" x14ac:dyDescent="0.2">
      <c r="A3665" s="97">
        <v>43681.12605324074</v>
      </c>
      <c r="B3665">
        <v>2.7758639999999999</v>
      </c>
      <c r="E3665" s="97">
        <v>43680.945520833331</v>
      </c>
      <c r="F3665">
        <v>2.9118089999999999</v>
      </c>
    </row>
    <row r="3666" spans="1:6" x14ac:dyDescent="0.2">
      <c r="A3666" s="97">
        <v>43681.132997685185</v>
      </c>
      <c r="B3666">
        <v>2.778022</v>
      </c>
      <c r="E3666" s="97">
        <v>43680.952465277776</v>
      </c>
      <c r="F3666">
        <v>2.9048820000000002</v>
      </c>
    </row>
    <row r="3667" spans="1:6" x14ac:dyDescent="0.2">
      <c r="A3667" s="97">
        <v>43681.13994212963</v>
      </c>
      <c r="B3667">
        <v>2.7545639999999998</v>
      </c>
      <c r="E3667" s="97">
        <v>43680.959409722222</v>
      </c>
      <c r="F3667">
        <v>2.8983669999999999</v>
      </c>
    </row>
    <row r="3668" spans="1:6" x14ac:dyDescent="0.2">
      <c r="A3668" s="97">
        <v>43681.146886574075</v>
      </c>
      <c r="B3668">
        <v>2.753587</v>
      </c>
      <c r="E3668" s="97">
        <v>43680.966238425928</v>
      </c>
      <c r="F3668">
        <v>2.8942869999999998</v>
      </c>
    </row>
    <row r="3669" spans="1:6" x14ac:dyDescent="0.2">
      <c r="A3669" s="97">
        <v>43681.153715277775</v>
      </c>
      <c r="B3669">
        <v>2.765288</v>
      </c>
      <c r="E3669" s="97">
        <v>43680.973182870373</v>
      </c>
      <c r="F3669">
        <v>2.8886080000000001</v>
      </c>
    </row>
    <row r="3670" spans="1:6" x14ac:dyDescent="0.2">
      <c r="A3670" s="97">
        <v>43681.160763888889</v>
      </c>
      <c r="B3670">
        <v>2.7509510000000001</v>
      </c>
      <c r="E3670" s="97">
        <v>43680.980127314811</v>
      </c>
      <c r="F3670">
        <v>2.7739159999999998</v>
      </c>
    </row>
    <row r="3671" spans="1:6" x14ac:dyDescent="0.2">
      <c r="A3671" s="97">
        <v>43681.167708333334</v>
      </c>
      <c r="B3671">
        <v>2.7489150000000002</v>
      </c>
      <c r="E3671" s="97">
        <v>43680.987071759257</v>
      </c>
      <c r="F3671">
        <v>2.8805990000000001</v>
      </c>
    </row>
    <row r="3672" spans="1:6" x14ac:dyDescent="0.2">
      <c r="A3672" s="97">
        <v>43681.17465277778</v>
      </c>
      <c r="B3672">
        <v>2.7402280000000001</v>
      </c>
      <c r="E3672" s="97">
        <v>43680.994016203702</v>
      </c>
      <c r="F3672">
        <v>2.879413</v>
      </c>
    </row>
    <row r="3673" spans="1:6" x14ac:dyDescent="0.2">
      <c r="A3673" s="97">
        <v>43681.181597222225</v>
      </c>
      <c r="B3673">
        <v>2.7387299999999999</v>
      </c>
      <c r="E3673" s="97">
        <v>43681.000960648147</v>
      </c>
      <c r="F3673">
        <v>2.8694730000000002</v>
      </c>
    </row>
    <row r="3674" spans="1:6" x14ac:dyDescent="0.2">
      <c r="A3674" s="97">
        <v>43681.18854166667</v>
      </c>
      <c r="B3674">
        <v>2.7419669999999998</v>
      </c>
      <c r="E3674" s="97">
        <v>43681.007905092592</v>
      </c>
      <c r="F3674">
        <v>2.8671069999999999</v>
      </c>
    </row>
    <row r="3675" spans="1:6" x14ac:dyDescent="0.2">
      <c r="A3675" s="97">
        <v>43681.195486111108</v>
      </c>
      <c r="B3675">
        <v>2.7358799999999999</v>
      </c>
      <c r="E3675" s="97">
        <v>43681.014849537038</v>
      </c>
      <c r="F3675">
        <v>2.870628</v>
      </c>
    </row>
    <row r="3676" spans="1:6" x14ac:dyDescent="0.2">
      <c r="A3676" s="97">
        <v>43681.202430555553</v>
      </c>
      <c r="B3676">
        <v>2.7302</v>
      </c>
      <c r="E3676" s="97">
        <v>43681.021898148145</v>
      </c>
      <c r="F3676">
        <v>2.848986</v>
      </c>
    </row>
    <row r="3677" spans="1:6" x14ac:dyDescent="0.2">
      <c r="A3677" s="97">
        <v>43681.209374999999</v>
      </c>
      <c r="B3677">
        <v>2.721133</v>
      </c>
      <c r="E3677" s="97">
        <v>43681.02884259259</v>
      </c>
      <c r="F3677">
        <v>2.8584429999999998</v>
      </c>
    </row>
    <row r="3678" spans="1:6" x14ac:dyDescent="0.2">
      <c r="A3678" s="97">
        <v>43681.216319444444</v>
      </c>
      <c r="B3678">
        <v>2.721511</v>
      </c>
      <c r="E3678" s="97">
        <v>43681.035787037035</v>
      </c>
      <c r="F3678">
        <v>2.8432759999999999</v>
      </c>
    </row>
    <row r="3679" spans="1:6" x14ac:dyDescent="0.2">
      <c r="A3679" s="97">
        <v>43681.223263888889</v>
      </c>
      <c r="B3679">
        <v>2.707948</v>
      </c>
      <c r="E3679" s="97">
        <v>43681.042731481481</v>
      </c>
      <c r="F3679">
        <v>2.8422010000000002</v>
      </c>
    </row>
    <row r="3680" spans="1:6" x14ac:dyDescent="0.2">
      <c r="A3680" s="97">
        <v>43681.230208333334</v>
      </c>
      <c r="B3680">
        <v>2.7072120000000002</v>
      </c>
      <c r="E3680" s="97">
        <v>43681.049675925926</v>
      </c>
      <c r="F3680">
        <v>2.838165</v>
      </c>
    </row>
    <row r="3681" spans="1:6" x14ac:dyDescent="0.2">
      <c r="A3681" s="97">
        <v>43681.23715277778</v>
      </c>
      <c r="B3681">
        <v>2.7072409999999998</v>
      </c>
      <c r="E3681" s="97">
        <v>43681.056504629632</v>
      </c>
      <c r="F3681">
        <v>2.8349030000000002</v>
      </c>
    </row>
    <row r="3682" spans="1:6" x14ac:dyDescent="0.2">
      <c r="A3682" s="97">
        <v>43681.244097222225</v>
      </c>
      <c r="B3682">
        <v>2.7159650000000002</v>
      </c>
      <c r="E3682" s="97">
        <v>43681.063449074078</v>
      </c>
      <c r="F3682">
        <v>2.831248</v>
      </c>
    </row>
    <row r="3683" spans="1:6" x14ac:dyDescent="0.2">
      <c r="A3683" s="97">
        <v>43681.25104166667</v>
      </c>
      <c r="B3683">
        <v>2.7070069999999999</v>
      </c>
      <c r="E3683" s="97">
        <v>43681.070393518516</v>
      </c>
      <c r="F3683">
        <v>2.8183159999999998</v>
      </c>
    </row>
    <row r="3684" spans="1:6" x14ac:dyDescent="0.2">
      <c r="A3684" s="97">
        <v>43681.257870370369</v>
      </c>
      <c r="B3684">
        <v>2.7153689999999999</v>
      </c>
      <c r="E3684" s="97">
        <v>43681.077337962961</v>
      </c>
      <c r="F3684">
        <v>2.7974670000000001</v>
      </c>
    </row>
    <row r="3685" spans="1:6" x14ac:dyDescent="0.2">
      <c r="A3685" s="97">
        <v>43681.264814814815</v>
      </c>
      <c r="B3685">
        <v>2.7014680000000002</v>
      </c>
      <c r="E3685" s="97">
        <v>43681.084282407406</v>
      </c>
      <c r="F3685">
        <v>2.7901950000000002</v>
      </c>
    </row>
    <row r="3686" spans="1:6" x14ac:dyDescent="0.2">
      <c r="A3686" s="97">
        <v>43681.27175925926</v>
      </c>
      <c r="B3686">
        <v>2.6996820000000001</v>
      </c>
      <c r="E3686" s="97">
        <v>43681.091331018521</v>
      </c>
      <c r="F3686">
        <v>2.8082349999999998</v>
      </c>
    </row>
    <row r="3687" spans="1:6" x14ac:dyDescent="0.2">
      <c r="A3687" s="97">
        <v>43681.278703703705</v>
      </c>
      <c r="B3687">
        <v>2.6847620000000001</v>
      </c>
      <c r="E3687" s="97">
        <v>43681.098275462966</v>
      </c>
      <c r="F3687">
        <v>2.8008799999999998</v>
      </c>
    </row>
    <row r="3688" spans="1:6" x14ac:dyDescent="0.2">
      <c r="A3688" s="97">
        <v>43681.28564814815</v>
      </c>
      <c r="B3688">
        <v>2.673883</v>
      </c>
      <c r="E3688" s="97">
        <v>43681.105219907404</v>
      </c>
      <c r="F3688">
        <v>2.7894640000000002</v>
      </c>
    </row>
    <row r="3689" spans="1:6" x14ac:dyDescent="0.2">
      <c r="A3689" s="97">
        <v>43681.292592592596</v>
      </c>
      <c r="B3689">
        <v>2.6869290000000001</v>
      </c>
      <c r="E3689" s="97">
        <v>43681.112164351849</v>
      </c>
      <c r="F3689">
        <v>2.7867839999999999</v>
      </c>
    </row>
    <row r="3690" spans="1:6" x14ac:dyDescent="0.2">
      <c r="A3690" s="97">
        <v>43681.299641203703</v>
      </c>
      <c r="B3690">
        <v>2.6853039999999999</v>
      </c>
      <c r="E3690" s="97">
        <v>43681.119108796294</v>
      </c>
      <c r="F3690">
        <v>2.7766130000000002</v>
      </c>
    </row>
    <row r="3691" spans="1:6" x14ac:dyDescent="0.2">
      <c r="A3691" s="97">
        <v>43681.306585648148</v>
      </c>
      <c r="B3691">
        <v>2.688069</v>
      </c>
      <c r="E3691" s="97">
        <v>43681.12605324074</v>
      </c>
      <c r="F3691">
        <v>2.7758639999999999</v>
      </c>
    </row>
    <row r="3692" spans="1:6" x14ac:dyDescent="0.2">
      <c r="A3692" s="97">
        <v>43681.313530092593</v>
      </c>
      <c r="B3692">
        <v>2.6869990000000001</v>
      </c>
      <c r="E3692" s="97">
        <v>43681.132997685185</v>
      </c>
      <c r="F3692">
        <v>2.778022</v>
      </c>
    </row>
    <row r="3693" spans="1:6" x14ac:dyDescent="0.2">
      <c r="A3693" s="97">
        <v>43681.320474537039</v>
      </c>
      <c r="B3693">
        <v>2.6838700000000002</v>
      </c>
      <c r="E3693" s="97">
        <v>43681.13994212963</v>
      </c>
      <c r="F3693">
        <v>2.7545639999999998</v>
      </c>
    </row>
    <row r="3694" spans="1:6" x14ac:dyDescent="0.2">
      <c r="A3694" s="97">
        <v>43681.327418981484</v>
      </c>
      <c r="B3694">
        <v>2.6774300000000002</v>
      </c>
      <c r="E3694" s="97">
        <v>43681.146886574075</v>
      </c>
      <c r="F3694">
        <v>2.753587</v>
      </c>
    </row>
    <row r="3695" spans="1:6" x14ac:dyDescent="0.2">
      <c r="A3695" s="97">
        <v>43681.334363425929</v>
      </c>
      <c r="B3695">
        <v>2.6722009999999998</v>
      </c>
      <c r="E3695" s="97">
        <v>43681.153715277775</v>
      </c>
      <c r="F3695">
        <v>2.765288</v>
      </c>
    </row>
    <row r="3696" spans="1:6" x14ac:dyDescent="0.2">
      <c r="A3696" s="97">
        <v>43681.341307870367</v>
      </c>
      <c r="B3696">
        <v>2.67693</v>
      </c>
      <c r="E3696" s="97">
        <v>43681.160763888889</v>
      </c>
      <c r="F3696">
        <v>2.7509510000000001</v>
      </c>
    </row>
    <row r="3697" spans="1:6" x14ac:dyDescent="0.2">
      <c r="A3697" s="97">
        <v>43681.348136574074</v>
      </c>
      <c r="B3697">
        <v>2.6859169999999999</v>
      </c>
      <c r="E3697" s="97">
        <v>43681.167708333334</v>
      </c>
      <c r="F3697">
        <v>2.7489150000000002</v>
      </c>
    </row>
    <row r="3698" spans="1:6" x14ac:dyDescent="0.2">
      <c r="A3698" s="97">
        <v>43681.355081018519</v>
      </c>
      <c r="B3698">
        <v>2.674804</v>
      </c>
      <c r="E3698" s="97">
        <v>43681.17465277778</v>
      </c>
      <c r="F3698">
        <v>2.7402280000000001</v>
      </c>
    </row>
    <row r="3699" spans="1:6" x14ac:dyDescent="0.2">
      <c r="A3699" s="97">
        <v>43681.362025462964</v>
      </c>
      <c r="B3699">
        <v>2.6745510000000001</v>
      </c>
      <c r="E3699" s="97">
        <v>43681.181597222225</v>
      </c>
      <c r="F3699">
        <v>2.7387299999999999</v>
      </c>
    </row>
    <row r="3700" spans="1:6" x14ac:dyDescent="0.2">
      <c r="A3700" s="97">
        <v>43681.369074074071</v>
      </c>
      <c r="B3700">
        <v>2.6713179999999999</v>
      </c>
      <c r="E3700" s="97">
        <v>43681.18854166667</v>
      </c>
      <c r="F3700">
        <v>2.7419669999999998</v>
      </c>
    </row>
    <row r="3701" spans="1:6" x14ac:dyDescent="0.2">
      <c r="A3701" s="97">
        <v>43681.376018518517</v>
      </c>
      <c r="B3701">
        <v>2.659745</v>
      </c>
      <c r="E3701" s="97">
        <v>43681.195486111108</v>
      </c>
      <c r="F3701">
        <v>2.7358799999999999</v>
      </c>
    </row>
    <row r="3702" spans="1:6" x14ac:dyDescent="0.2">
      <c r="A3702" s="97">
        <v>43681.382962962962</v>
      </c>
      <c r="B3702">
        <v>2.6718869999999999</v>
      </c>
      <c r="E3702" s="97">
        <v>43681.202430555553</v>
      </c>
      <c r="F3702">
        <v>2.7302</v>
      </c>
    </row>
    <row r="3703" spans="1:6" x14ac:dyDescent="0.2">
      <c r="A3703" s="97">
        <v>43681.389907407407</v>
      </c>
      <c r="B3703">
        <v>2.657473</v>
      </c>
      <c r="E3703" s="97">
        <v>43681.209374999999</v>
      </c>
      <c r="F3703">
        <v>2.721133</v>
      </c>
    </row>
    <row r="3704" spans="1:6" x14ac:dyDescent="0.2">
      <c r="A3704" s="97">
        <v>43681.396851851852</v>
      </c>
      <c r="B3704">
        <v>2.6726139999999998</v>
      </c>
      <c r="E3704" s="97">
        <v>43681.216319444444</v>
      </c>
      <c r="F3704">
        <v>2.721511</v>
      </c>
    </row>
    <row r="3705" spans="1:6" x14ac:dyDescent="0.2">
      <c r="A3705" s="97">
        <v>43681.403796296298</v>
      </c>
      <c r="B3705">
        <v>2.6642299999999999</v>
      </c>
      <c r="E3705" s="97">
        <v>43681.223263888889</v>
      </c>
      <c r="F3705">
        <v>2.707948</v>
      </c>
    </row>
    <row r="3706" spans="1:6" x14ac:dyDescent="0.2">
      <c r="A3706" s="97">
        <v>43681.410740740743</v>
      </c>
      <c r="B3706">
        <v>2.6012719999999998</v>
      </c>
      <c r="E3706" s="97">
        <v>43681.230208333334</v>
      </c>
      <c r="F3706">
        <v>2.7072120000000002</v>
      </c>
    </row>
    <row r="3707" spans="1:6" x14ac:dyDescent="0.2">
      <c r="A3707" s="97">
        <v>43681.417685185188</v>
      </c>
      <c r="B3707">
        <v>2.672177</v>
      </c>
      <c r="E3707" s="97">
        <v>43681.23715277778</v>
      </c>
      <c r="F3707">
        <v>2.7072409999999998</v>
      </c>
    </row>
    <row r="3708" spans="1:6" x14ac:dyDescent="0.2">
      <c r="A3708" s="97">
        <v>43681.424629629626</v>
      </c>
      <c r="B3708">
        <v>2.7264059999999999</v>
      </c>
      <c r="E3708" s="97">
        <v>43681.244097222225</v>
      </c>
      <c r="F3708">
        <v>2.7159650000000002</v>
      </c>
    </row>
    <row r="3709" spans="1:6" x14ac:dyDescent="0.2">
      <c r="A3709" s="97">
        <v>43681.431574074071</v>
      </c>
      <c r="B3709">
        <v>2.6757029999999999</v>
      </c>
      <c r="E3709" s="97">
        <v>43681.25104166667</v>
      </c>
      <c r="F3709">
        <v>2.7070069999999999</v>
      </c>
    </row>
    <row r="3710" spans="1:6" x14ac:dyDescent="0.2">
      <c r="A3710" s="97">
        <v>43681.438506944447</v>
      </c>
      <c r="B3710">
        <v>2.6779299999999999</v>
      </c>
      <c r="E3710" s="97">
        <v>43681.257870370369</v>
      </c>
      <c r="F3710">
        <v>2.7153689999999999</v>
      </c>
    </row>
    <row r="3711" spans="1:6" x14ac:dyDescent="0.2">
      <c r="A3711" s="97">
        <v>43681.445451388892</v>
      </c>
      <c r="B3711">
        <v>2.6666310000000002</v>
      </c>
      <c r="E3711" s="97">
        <v>43681.264814814815</v>
      </c>
      <c r="F3711">
        <v>2.7014680000000002</v>
      </c>
    </row>
    <row r="3712" spans="1:6" x14ac:dyDescent="0.2">
      <c r="A3712" s="97">
        <v>43681.45239583333</v>
      </c>
      <c r="B3712">
        <v>2.6771400000000001</v>
      </c>
      <c r="E3712" s="97">
        <v>43681.27175925926</v>
      </c>
      <c r="F3712">
        <v>2.6996820000000001</v>
      </c>
    </row>
    <row r="3713" spans="1:6" x14ac:dyDescent="0.2">
      <c r="A3713" s="97">
        <v>43681.459340277775</v>
      </c>
      <c r="B3713">
        <v>2.6516850000000001</v>
      </c>
      <c r="E3713" s="97">
        <v>43681.278703703705</v>
      </c>
      <c r="F3713">
        <v>2.6847620000000001</v>
      </c>
    </row>
    <row r="3714" spans="1:6" x14ac:dyDescent="0.2">
      <c r="A3714" s="97">
        <v>43681.466284722221</v>
      </c>
      <c r="B3714">
        <v>2.6792539999999998</v>
      </c>
      <c r="E3714" s="97">
        <v>43681.28564814815</v>
      </c>
      <c r="F3714">
        <v>2.673883</v>
      </c>
    </row>
    <row r="3715" spans="1:6" x14ac:dyDescent="0.2">
      <c r="A3715" s="97">
        <v>43681.473229166666</v>
      </c>
      <c r="B3715">
        <v>2.6725300000000001</v>
      </c>
      <c r="E3715" s="97">
        <v>43681.292592592596</v>
      </c>
      <c r="F3715">
        <v>2.6869290000000001</v>
      </c>
    </row>
    <row r="3716" spans="1:6" x14ac:dyDescent="0.2">
      <c r="A3716" s="97">
        <v>43681.480173611111</v>
      </c>
      <c r="B3716">
        <v>2.665324</v>
      </c>
      <c r="E3716" s="97">
        <v>43681.299641203703</v>
      </c>
      <c r="F3716">
        <v>2.6853039999999999</v>
      </c>
    </row>
    <row r="3717" spans="1:6" x14ac:dyDescent="0.2">
      <c r="A3717" s="97">
        <v>43681.487118055556</v>
      </c>
      <c r="B3717">
        <v>2.6898219999999999</v>
      </c>
      <c r="E3717" s="97">
        <v>43681.306585648148</v>
      </c>
      <c r="F3717">
        <v>2.688069</v>
      </c>
    </row>
    <row r="3718" spans="1:6" x14ac:dyDescent="0.2">
      <c r="A3718" s="97">
        <v>43681.494062500002</v>
      </c>
      <c r="B3718">
        <v>2.6785510000000001</v>
      </c>
      <c r="E3718" s="97">
        <v>43681.313530092593</v>
      </c>
      <c r="F3718">
        <v>2.6869990000000001</v>
      </c>
    </row>
    <row r="3719" spans="1:6" x14ac:dyDescent="0.2">
      <c r="A3719" s="97">
        <v>43681.501006944447</v>
      </c>
      <c r="B3719">
        <v>2.6688960000000002</v>
      </c>
      <c r="E3719" s="97">
        <v>43681.320474537039</v>
      </c>
      <c r="F3719">
        <v>2.6838700000000002</v>
      </c>
    </row>
    <row r="3720" spans="1:6" x14ac:dyDescent="0.2">
      <c r="A3720" s="97">
        <v>43681.507951388892</v>
      </c>
      <c r="B3720">
        <v>2.7160069999999998</v>
      </c>
      <c r="E3720" s="97">
        <v>43681.327418981484</v>
      </c>
      <c r="F3720">
        <v>2.6774300000000002</v>
      </c>
    </row>
    <row r="3721" spans="1:6" x14ac:dyDescent="0.2">
      <c r="A3721" s="97">
        <v>43681.51489583333</v>
      </c>
      <c r="B3721">
        <v>2.6925490000000001</v>
      </c>
      <c r="E3721" s="97">
        <v>43681.334363425929</v>
      </c>
      <c r="F3721">
        <v>2.6722009999999998</v>
      </c>
    </row>
    <row r="3722" spans="1:6" x14ac:dyDescent="0.2">
      <c r="A3722" s="97">
        <v>43681.521840277775</v>
      </c>
      <c r="B3722">
        <v>2.6910020000000001</v>
      </c>
      <c r="E3722" s="97">
        <v>43681.341307870367</v>
      </c>
      <c r="F3722">
        <v>2.67693</v>
      </c>
    </row>
    <row r="3723" spans="1:6" x14ac:dyDescent="0.2">
      <c r="A3723" s="97">
        <v>43681.528784722221</v>
      </c>
      <c r="B3723">
        <v>2.697578</v>
      </c>
      <c r="E3723" s="97">
        <v>43681.348136574074</v>
      </c>
      <c r="F3723">
        <v>2.6859169999999999</v>
      </c>
    </row>
    <row r="3724" spans="1:6" x14ac:dyDescent="0.2">
      <c r="A3724" s="97">
        <v>43681.535613425927</v>
      </c>
      <c r="B3724">
        <v>2.7001219999999999</v>
      </c>
      <c r="E3724" s="97">
        <v>43681.355081018519</v>
      </c>
      <c r="F3724">
        <v>2.674804</v>
      </c>
    </row>
    <row r="3725" spans="1:6" x14ac:dyDescent="0.2">
      <c r="A3725" s="97">
        <v>43681.542557870373</v>
      </c>
      <c r="B3725">
        <v>2.7091460000000001</v>
      </c>
      <c r="E3725" s="97">
        <v>43681.362025462964</v>
      </c>
      <c r="F3725">
        <v>2.6745510000000001</v>
      </c>
    </row>
    <row r="3726" spans="1:6" x14ac:dyDescent="0.2">
      <c r="A3726" s="97">
        <v>43681.549502314818</v>
      </c>
      <c r="B3726">
        <v>2.7151999999999998</v>
      </c>
      <c r="E3726" s="97">
        <v>43681.369074074071</v>
      </c>
      <c r="F3726">
        <v>2.6713179999999999</v>
      </c>
    </row>
    <row r="3727" spans="1:6" x14ac:dyDescent="0.2">
      <c r="A3727" s="97">
        <v>43681.556446759256</v>
      </c>
      <c r="B3727">
        <v>2.7188870000000001</v>
      </c>
      <c r="E3727" s="97">
        <v>43681.376018518517</v>
      </c>
      <c r="F3727">
        <v>2.659745</v>
      </c>
    </row>
    <row r="3728" spans="1:6" x14ac:dyDescent="0.2">
      <c r="A3728" s="97">
        <v>43681.563391203701</v>
      </c>
      <c r="B3728">
        <v>2.7161110000000002</v>
      </c>
      <c r="E3728" s="97">
        <v>43681.382962962962</v>
      </c>
      <c r="F3728">
        <v>2.6718869999999999</v>
      </c>
    </row>
    <row r="3729" spans="1:6" x14ac:dyDescent="0.2">
      <c r="A3729" s="97">
        <v>43681.570335648146</v>
      </c>
      <c r="B3729">
        <v>2.7183389999999998</v>
      </c>
      <c r="E3729" s="97">
        <v>43681.389907407407</v>
      </c>
      <c r="F3729">
        <v>2.657473</v>
      </c>
    </row>
    <row r="3730" spans="1:6" x14ac:dyDescent="0.2">
      <c r="A3730" s="97">
        <v>43681.577384259261</v>
      </c>
      <c r="B3730">
        <v>2.7290809999999999</v>
      </c>
      <c r="E3730" s="97">
        <v>43681.396851851852</v>
      </c>
      <c r="F3730">
        <v>2.6726139999999998</v>
      </c>
    </row>
    <row r="3731" spans="1:6" x14ac:dyDescent="0.2">
      <c r="A3731" s="97">
        <v>43681.584328703706</v>
      </c>
      <c r="B3731">
        <v>2.713187</v>
      </c>
      <c r="E3731" s="97">
        <v>43681.403796296298</v>
      </c>
      <c r="F3731">
        <v>2.6642299999999999</v>
      </c>
    </row>
    <row r="3732" spans="1:6" x14ac:dyDescent="0.2">
      <c r="A3732" s="97">
        <v>43681.591273148151</v>
      </c>
      <c r="B3732">
        <v>2.7354159999999998</v>
      </c>
      <c r="E3732" s="97">
        <v>43681.410740740743</v>
      </c>
      <c r="F3732">
        <v>2.6012719999999998</v>
      </c>
    </row>
    <row r="3733" spans="1:6" x14ac:dyDescent="0.2">
      <c r="A3733" s="97">
        <v>43681.598217592589</v>
      </c>
      <c r="B3733">
        <v>2.724386</v>
      </c>
      <c r="E3733" s="97">
        <v>43681.417685185188</v>
      </c>
      <c r="F3733">
        <v>2.672177</v>
      </c>
    </row>
    <row r="3734" spans="1:6" x14ac:dyDescent="0.2">
      <c r="A3734" s="97">
        <v>43681.605162037034</v>
      </c>
      <c r="B3734">
        <v>2.7229899999999998</v>
      </c>
      <c r="E3734" s="97">
        <v>43681.424629629626</v>
      </c>
      <c r="F3734">
        <v>2.7264059999999999</v>
      </c>
    </row>
    <row r="3735" spans="1:6" x14ac:dyDescent="0.2">
      <c r="A3735" s="97">
        <v>43681.61210648148</v>
      </c>
      <c r="B3735">
        <v>2.727989</v>
      </c>
      <c r="E3735" s="97">
        <v>43681.431574074071</v>
      </c>
      <c r="F3735">
        <v>2.6757029999999999</v>
      </c>
    </row>
    <row r="3736" spans="1:6" x14ac:dyDescent="0.2">
      <c r="A3736" s="97">
        <v>43681.619050925925</v>
      </c>
      <c r="B3736">
        <v>2.7221449999999998</v>
      </c>
      <c r="E3736" s="97">
        <v>43681.438506944447</v>
      </c>
      <c r="F3736">
        <v>2.6779299999999999</v>
      </c>
    </row>
    <row r="3737" spans="1:6" x14ac:dyDescent="0.2">
      <c r="A3737" s="97">
        <v>43681.62599537037</v>
      </c>
      <c r="B3737">
        <v>2.7340369999999998</v>
      </c>
      <c r="E3737" s="97">
        <v>43681.445451388892</v>
      </c>
      <c r="F3737">
        <v>2.6666310000000002</v>
      </c>
    </row>
    <row r="3738" spans="1:6" x14ac:dyDescent="0.2">
      <c r="A3738" s="97">
        <v>43681.632824074077</v>
      </c>
      <c r="B3738">
        <v>2.7204380000000001</v>
      </c>
      <c r="E3738" s="97">
        <v>43681.45239583333</v>
      </c>
      <c r="F3738">
        <v>2.6771400000000001</v>
      </c>
    </row>
    <row r="3739" spans="1:6" x14ac:dyDescent="0.2">
      <c r="A3739" s="97">
        <v>43681.639768518522</v>
      </c>
      <c r="B3739">
        <v>2.7263929999999998</v>
      </c>
      <c r="E3739" s="97">
        <v>43681.459340277775</v>
      </c>
      <c r="F3739">
        <v>2.6516850000000001</v>
      </c>
    </row>
    <row r="3740" spans="1:6" x14ac:dyDescent="0.2">
      <c r="A3740" s="97">
        <v>43681.646817129629</v>
      </c>
      <c r="B3740">
        <v>2.7265929999999998</v>
      </c>
      <c r="E3740" s="97">
        <v>43681.466284722221</v>
      </c>
      <c r="F3740">
        <v>2.6792539999999998</v>
      </c>
    </row>
    <row r="3741" spans="1:6" x14ac:dyDescent="0.2">
      <c r="A3741" s="97">
        <v>43681.653761574074</v>
      </c>
      <c r="B3741">
        <v>2.7263500000000001</v>
      </c>
      <c r="E3741" s="97">
        <v>43681.473229166666</v>
      </c>
      <c r="F3741">
        <v>2.6725300000000001</v>
      </c>
    </row>
    <row r="3742" spans="1:6" x14ac:dyDescent="0.2">
      <c r="A3742" s="97">
        <v>43681.66070601852</v>
      </c>
      <c r="B3742">
        <v>2.7273890000000001</v>
      </c>
      <c r="E3742" s="97">
        <v>43681.480173611111</v>
      </c>
      <c r="F3742">
        <v>2.665324</v>
      </c>
    </row>
    <row r="3743" spans="1:6" x14ac:dyDescent="0.2">
      <c r="A3743" s="97">
        <v>43681.667650462965</v>
      </c>
      <c r="B3743">
        <v>2.7205919999999999</v>
      </c>
      <c r="E3743" s="97">
        <v>43681.487118055556</v>
      </c>
      <c r="F3743">
        <v>2.6898219999999999</v>
      </c>
    </row>
    <row r="3744" spans="1:6" x14ac:dyDescent="0.2">
      <c r="A3744" s="97">
        <v>43681.67459490741</v>
      </c>
      <c r="B3744">
        <v>2.726664</v>
      </c>
      <c r="E3744" s="97">
        <v>43681.494062500002</v>
      </c>
      <c r="F3744">
        <v>2.6785510000000001</v>
      </c>
    </row>
    <row r="3745" spans="1:6" x14ac:dyDescent="0.2">
      <c r="A3745" s="97">
        <v>43681.681539351855</v>
      </c>
      <c r="B3745">
        <v>2.7333020000000001</v>
      </c>
      <c r="E3745" s="97">
        <v>43681.501006944447</v>
      </c>
      <c r="F3745">
        <v>2.6688960000000002</v>
      </c>
    </row>
    <row r="3746" spans="1:6" x14ac:dyDescent="0.2">
      <c r="A3746" s="97">
        <v>43681.688483796293</v>
      </c>
      <c r="B3746">
        <v>2.7316989999999999</v>
      </c>
      <c r="E3746" s="97">
        <v>43681.507951388892</v>
      </c>
      <c r="F3746">
        <v>2.7160069999999998</v>
      </c>
    </row>
    <row r="3747" spans="1:6" x14ac:dyDescent="0.2">
      <c r="A3747" s="97">
        <v>43681.695428240739</v>
      </c>
      <c r="B3747">
        <v>2.7006559999999999</v>
      </c>
      <c r="E3747" s="97">
        <v>43681.51489583333</v>
      </c>
      <c r="F3747">
        <v>2.6925490000000001</v>
      </c>
    </row>
    <row r="3748" spans="1:6" x14ac:dyDescent="0.2">
      <c r="A3748" s="97">
        <v>43681.702372685184</v>
      </c>
      <c r="B3748">
        <v>2.73746</v>
      </c>
      <c r="E3748" s="97">
        <v>43681.521840277775</v>
      </c>
      <c r="F3748">
        <v>2.6910020000000001</v>
      </c>
    </row>
    <row r="3749" spans="1:6" x14ac:dyDescent="0.2">
      <c r="A3749" s="97">
        <v>43681.709317129629</v>
      </c>
      <c r="B3749">
        <v>2.7161499999999998</v>
      </c>
      <c r="E3749" s="97">
        <v>43681.528784722221</v>
      </c>
      <c r="F3749">
        <v>2.697578</v>
      </c>
    </row>
    <row r="3750" spans="1:6" x14ac:dyDescent="0.2">
      <c r="A3750" s="97">
        <v>43681.721863425926</v>
      </c>
      <c r="B3750">
        <v>2.769631</v>
      </c>
      <c r="E3750" s="97">
        <v>43681.535613425927</v>
      </c>
      <c r="F3750">
        <v>2.7001219999999999</v>
      </c>
    </row>
    <row r="3751" spans="1:6" x14ac:dyDescent="0.2">
      <c r="A3751" s="97">
        <v>43681.728807870371</v>
      </c>
      <c r="B3751">
        <v>2.7953670000000002</v>
      </c>
      <c r="E3751" s="97">
        <v>43681.542557870373</v>
      </c>
      <c r="F3751">
        <v>2.7091460000000001</v>
      </c>
    </row>
    <row r="3752" spans="1:6" x14ac:dyDescent="0.2">
      <c r="A3752" s="97">
        <v>43681.735752314817</v>
      </c>
      <c r="B3752">
        <v>2.804843</v>
      </c>
      <c r="E3752" s="97">
        <v>43681.549502314818</v>
      </c>
      <c r="F3752">
        <v>2.7151999999999998</v>
      </c>
    </row>
    <row r="3753" spans="1:6" x14ac:dyDescent="0.2">
      <c r="A3753" s="97">
        <v>43681.742696759262</v>
      </c>
      <c r="B3753">
        <v>2.8139789999999998</v>
      </c>
      <c r="E3753" s="97">
        <v>43681.556446759256</v>
      </c>
      <c r="F3753">
        <v>2.7188870000000001</v>
      </c>
    </row>
    <row r="3754" spans="1:6" x14ac:dyDescent="0.2">
      <c r="A3754" s="97">
        <v>43681.749641203707</v>
      </c>
      <c r="B3754">
        <v>2.8091569999999999</v>
      </c>
      <c r="E3754" s="97">
        <v>43681.563391203701</v>
      </c>
      <c r="F3754">
        <v>2.7161110000000002</v>
      </c>
    </row>
    <row r="3755" spans="1:6" x14ac:dyDescent="0.2">
      <c r="A3755" s="97">
        <v>43681.756585648145</v>
      </c>
      <c r="B3755">
        <v>2.8275489999999999</v>
      </c>
      <c r="E3755" s="97">
        <v>43681.570335648146</v>
      </c>
      <c r="F3755">
        <v>2.7183389999999998</v>
      </c>
    </row>
    <row r="3756" spans="1:6" x14ac:dyDescent="0.2">
      <c r="A3756" s="97">
        <v>43681.76353009259</v>
      </c>
      <c r="B3756">
        <v>2.6790699999999998</v>
      </c>
      <c r="E3756" s="97">
        <v>43681.577384259261</v>
      </c>
      <c r="F3756">
        <v>2.7290809999999999</v>
      </c>
    </row>
    <row r="3757" spans="1:6" x14ac:dyDescent="0.2">
      <c r="A3757" s="97">
        <v>43681.770474537036</v>
      </c>
      <c r="B3757">
        <v>2.8205740000000001</v>
      </c>
      <c r="E3757" s="97">
        <v>43681.584328703706</v>
      </c>
      <c r="F3757">
        <v>2.713187</v>
      </c>
    </row>
    <row r="3758" spans="1:6" x14ac:dyDescent="0.2">
      <c r="A3758" s="97">
        <v>43681.777418981481</v>
      </c>
      <c r="B3758">
        <v>2.840198</v>
      </c>
      <c r="E3758" s="97">
        <v>43681.591273148151</v>
      </c>
      <c r="F3758">
        <v>2.7354159999999998</v>
      </c>
    </row>
    <row r="3759" spans="1:6" x14ac:dyDescent="0.2">
      <c r="A3759" s="97">
        <v>43681.784363425926</v>
      </c>
      <c r="B3759">
        <v>2.8467760000000002</v>
      </c>
      <c r="E3759" s="97">
        <v>43681.598217592589</v>
      </c>
      <c r="F3759">
        <v>2.724386</v>
      </c>
    </row>
    <row r="3760" spans="1:6" x14ac:dyDescent="0.2">
      <c r="A3760" s="97">
        <v>43681.791307870371</v>
      </c>
      <c r="B3760">
        <v>2.8477700000000001</v>
      </c>
      <c r="E3760" s="97">
        <v>43681.605162037034</v>
      </c>
      <c r="F3760">
        <v>2.7229899999999998</v>
      </c>
    </row>
    <row r="3761" spans="1:6" x14ac:dyDescent="0.2">
      <c r="A3761" s="97">
        <v>43681.798252314817</v>
      </c>
      <c r="B3761">
        <v>2.8842680000000001</v>
      </c>
      <c r="E3761" s="97">
        <v>43681.61210648148</v>
      </c>
      <c r="F3761">
        <v>2.727989</v>
      </c>
    </row>
    <row r="3762" spans="1:6" x14ac:dyDescent="0.2">
      <c r="A3762" s="97">
        <v>43681.805081018516</v>
      </c>
      <c r="B3762">
        <v>2.8888310000000001</v>
      </c>
      <c r="E3762" s="97">
        <v>43681.619050925925</v>
      </c>
      <c r="F3762">
        <v>2.7221449999999998</v>
      </c>
    </row>
    <row r="3763" spans="1:6" x14ac:dyDescent="0.2">
      <c r="A3763" s="97">
        <v>43681.812175925923</v>
      </c>
      <c r="B3763">
        <v>2.893751</v>
      </c>
      <c r="E3763" s="97">
        <v>43681.62599537037</v>
      </c>
      <c r="F3763">
        <v>2.7340369999999998</v>
      </c>
    </row>
    <row r="3764" spans="1:6" x14ac:dyDescent="0.2">
      <c r="A3764" s="97">
        <v>43681.819120370368</v>
      </c>
      <c r="B3764">
        <v>2.9118409999999999</v>
      </c>
      <c r="E3764" s="97">
        <v>43681.632824074077</v>
      </c>
      <c r="F3764">
        <v>2.7204380000000001</v>
      </c>
    </row>
    <row r="3765" spans="1:6" x14ac:dyDescent="0.2">
      <c r="A3765" s="97">
        <v>43681.826064814813</v>
      </c>
      <c r="B3765">
        <v>2.911724</v>
      </c>
      <c r="E3765" s="97">
        <v>43681.639768518522</v>
      </c>
      <c r="F3765">
        <v>2.7263929999999998</v>
      </c>
    </row>
    <row r="3766" spans="1:6" x14ac:dyDescent="0.2">
      <c r="A3766" s="97">
        <v>43681.833009259259</v>
      </c>
      <c r="B3766">
        <v>2.91967</v>
      </c>
      <c r="E3766" s="97">
        <v>43681.646817129629</v>
      </c>
      <c r="F3766">
        <v>2.7265929999999998</v>
      </c>
    </row>
    <row r="3767" spans="1:6" x14ac:dyDescent="0.2">
      <c r="A3767" s="97">
        <v>43681.839953703704</v>
      </c>
      <c r="B3767">
        <v>2.9029799999999999</v>
      </c>
      <c r="E3767" s="97">
        <v>43681.653761574074</v>
      </c>
      <c r="F3767">
        <v>2.7263500000000001</v>
      </c>
    </row>
    <row r="3768" spans="1:6" x14ac:dyDescent="0.2">
      <c r="A3768" s="97">
        <v>43681.846898148149</v>
      </c>
      <c r="B3768">
        <v>2.9302540000000001</v>
      </c>
      <c r="E3768" s="97">
        <v>43681.66070601852</v>
      </c>
      <c r="F3768">
        <v>2.7273890000000001</v>
      </c>
    </row>
    <row r="3769" spans="1:6" x14ac:dyDescent="0.2">
      <c r="A3769" s="97">
        <v>43681.853842592594</v>
      </c>
      <c r="B3769">
        <v>2.9378199999999999</v>
      </c>
      <c r="E3769" s="97">
        <v>43681.667650462965</v>
      </c>
      <c r="F3769">
        <v>2.7205919999999999</v>
      </c>
    </row>
    <row r="3770" spans="1:6" x14ac:dyDescent="0.2">
      <c r="A3770" s="97">
        <v>43681.86078703704</v>
      </c>
      <c r="B3770">
        <v>2.9394089999999999</v>
      </c>
      <c r="E3770" s="97">
        <v>43681.67459490741</v>
      </c>
      <c r="F3770">
        <v>2.726664</v>
      </c>
    </row>
    <row r="3771" spans="1:6" x14ac:dyDescent="0.2">
      <c r="A3771" s="97">
        <v>43681.867731481485</v>
      </c>
      <c r="B3771">
        <v>2.9489749999999999</v>
      </c>
      <c r="E3771" s="97">
        <v>43681.681539351855</v>
      </c>
      <c r="F3771">
        <v>2.7333020000000001</v>
      </c>
    </row>
    <row r="3772" spans="1:6" x14ac:dyDescent="0.2">
      <c r="A3772" s="97">
        <v>43681.874675925923</v>
      </c>
      <c r="B3772">
        <v>2.928661</v>
      </c>
      <c r="E3772" s="97">
        <v>43681.688483796293</v>
      </c>
      <c r="F3772">
        <v>2.7316989999999999</v>
      </c>
    </row>
    <row r="3773" spans="1:6" x14ac:dyDescent="0.2">
      <c r="A3773" s="97">
        <v>43681.881620370368</v>
      </c>
      <c r="B3773">
        <v>2.9255599999999999</v>
      </c>
      <c r="E3773" s="97">
        <v>43681.695428240739</v>
      </c>
      <c r="F3773">
        <v>2.7006559999999999</v>
      </c>
    </row>
    <row r="3774" spans="1:6" x14ac:dyDescent="0.2">
      <c r="A3774" s="97">
        <v>43681.888564814813</v>
      </c>
      <c r="B3774">
        <v>2.95234</v>
      </c>
      <c r="E3774" s="97">
        <v>43681.702372685184</v>
      </c>
      <c r="F3774">
        <v>2.73746</v>
      </c>
    </row>
    <row r="3775" spans="1:6" x14ac:dyDescent="0.2">
      <c r="A3775" s="97">
        <v>43681.895509259259</v>
      </c>
      <c r="B3775">
        <v>2.949055</v>
      </c>
      <c r="E3775" s="97">
        <v>43681.709317129629</v>
      </c>
      <c r="F3775">
        <v>2.7161499999999998</v>
      </c>
    </row>
    <row r="3776" spans="1:6" x14ac:dyDescent="0.2">
      <c r="A3776" s="97">
        <v>43681.902337962965</v>
      </c>
      <c r="B3776">
        <v>2.94306</v>
      </c>
      <c r="E3776" s="97">
        <v>43681.721863425926</v>
      </c>
      <c r="F3776">
        <v>2.769631</v>
      </c>
    </row>
    <row r="3777" spans="1:6" x14ac:dyDescent="0.2">
      <c r="A3777" s="97">
        <v>43681.909282407411</v>
      </c>
      <c r="B3777">
        <v>2.9487770000000002</v>
      </c>
      <c r="E3777" s="97">
        <v>43681.728807870371</v>
      </c>
      <c r="F3777">
        <v>2.7953670000000002</v>
      </c>
    </row>
    <row r="3778" spans="1:6" x14ac:dyDescent="0.2">
      <c r="A3778" s="97">
        <v>43681.916226851848</v>
      </c>
      <c r="B3778">
        <v>2.9347080000000001</v>
      </c>
      <c r="E3778" s="97">
        <v>43681.735752314817</v>
      </c>
      <c r="F3778">
        <v>2.804843</v>
      </c>
    </row>
    <row r="3779" spans="1:6" x14ac:dyDescent="0.2">
      <c r="A3779" s="97">
        <v>43681.923171296294</v>
      </c>
      <c r="B3779">
        <v>2.956019</v>
      </c>
      <c r="E3779" s="97">
        <v>43681.742696759262</v>
      </c>
      <c r="F3779">
        <v>2.8139789999999998</v>
      </c>
    </row>
    <row r="3780" spans="1:6" x14ac:dyDescent="0.2">
      <c r="A3780" s="97">
        <v>43681.930115740739</v>
      </c>
      <c r="B3780">
        <v>2.948569</v>
      </c>
      <c r="E3780" s="97">
        <v>43681.749641203707</v>
      </c>
      <c r="F3780">
        <v>2.8091569999999999</v>
      </c>
    </row>
    <row r="3781" spans="1:6" x14ac:dyDescent="0.2">
      <c r="A3781" s="97">
        <v>43681.937060185184</v>
      </c>
      <c r="B3781">
        <v>2.9469609999999999</v>
      </c>
      <c r="E3781" s="97">
        <v>43681.756585648145</v>
      </c>
      <c r="F3781">
        <v>2.8275489999999999</v>
      </c>
    </row>
    <row r="3782" spans="1:6" x14ac:dyDescent="0.2">
      <c r="A3782" s="97">
        <v>43681.944004629629</v>
      </c>
      <c r="B3782">
        <v>2.9575610000000001</v>
      </c>
      <c r="E3782" s="97">
        <v>43681.76353009259</v>
      </c>
      <c r="F3782">
        <v>2.6790699999999998</v>
      </c>
    </row>
    <row r="3783" spans="1:6" x14ac:dyDescent="0.2">
      <c r="A3783" s="97">
        <v>43681.951053240744</v>
      </c>
      <c r="B3783">
        <v>2.9422679999999999</v>
      </c>
      <c r="E3783" s="97">
        <v>43681.770474537036</v>
      </c>
      <c r="F3783">
        <v>2.8205740000000001</v>
      </c>
    </row>
    <row r="3784" spans="1:6" x14ac:dyDescent="0.2">
      <c r="A3784" s="97">
        <v>43681.957997685182</v>
      </c>
      <c r="B3784">
        <v>2.9364720000000002</v>
      </c>
      <c r="E3784" s="97">
        <v>43681.777418981481</v>
      </c>
      <c r="F3784">
        <v>2.840198</v>
      </c>
    </row>
    <row r="3785" spans="1:6" x14ac:dyDescent="0.2">
      <c r="A3785" s="97">
        <v>43681.964942129627</v>
      </c>
      <c r="B3785">
        <v>2.9363039999999998</v>
      </c>
      <c r="E3785" s="97">
        <v>43681.784363425926</v>
      </c>
      <c r="F3785">
        <v>2.8467760000000002</v>
      </c>
    </row>
    <row r="3786" spans="1:6" x14ac:dyDescent="0.2">
      <c r="A3786" s="97">
        <v>43681.971886574072</v>
      </c>
      <c r="B3786">
        <v>2.9301539999999999</v>
      </c>
      <c r="E3786" s="97">
        <v>43681.791307870371</v>
      </c>
      <c r="F3786">
        <v>2.8477700000000001</v>
      </c>
    </row>
    <row r="3787" spans="1:6" x14ac:dyDescent="0.2">
      <c r="A3787" s="97">
        <v>43681.978831018518</v>
      </c>
      <c r="B3787">
        <v>2.9890490000000001</v>
      </c>
      <c r="E3787" s="97">
        <v>43681.798252314817</v>
      </c>
      <c r="F3787">
        <v>2.8842680000000001</v>
      </c>
    </row>
    <row r="3788" spans="1:6" x14ac:dyDescent="0.2">
      <c r="A3788" s="97">
        <v>43681.985775462963</v>
      </c>
      <c r="B3788">
        <v>2.91832</v>
      </c>
      <c r="E3788" s="97">
        <v>43681.805081018516</v>
      </c>
      <c r="F3788">
        <v>2.8888310000000001</v>
      </c>
    </row>
    <row r="3789" spans="1:6" x14ac:dyDescent="0.2">
      <c r="A3789" s="97">
        <v>43681.992719907408</v>
      </c>
      <c r="B3789">
        <v>2.9183270000000001</v>
      </c>
      <c r="E3789" s="97">
        <v>43681.812175925923</v>
      </c>
      <c r="F3789">
        <v>2.893751</v>
      </c>
    </row>
    <row r="3790" spans="1:6" x14ac:dyDescent="0.2">
      <c r="A3790" s="97">
        <v>43681.999548611115</v>
      </c>
      <c r="B3790">
        <v>2.8998930000000001</v>
      </c>
      <c r="E3790" s="97">
        <v>43681.819120370368</v>
      </c>
      <c r="F3790">
        <v>2.9118409999999999</v>
      </c>
    </row>
    <row r="3791" spans="1:6" x14ac:dyDescent="0.2">
      <c r="A3791" s="97">
        <v>43682.006493055553</v>
      </c>
      <c r="B3791">
        <v>2.9193159999999998</v>
      </c>
      <c r="E3791" s="97">
        <v>43681.826064814813</v>
      </c>
      <c r="F3791">
        <v>2.911724</v>
      </c>
    </row>
    <row r="3792" spans="1:6" x14ac:dyDescent="0.2">
      <c r="A3792" s="97">
        <v>43682.013437499998</v>
      </c>
      <c r="B3792">
        <v>2.900798</v>
      </c>
      <c r="E3792" s="97">
        <v>43681.833009259259</v>
      </c>
      <c r="F3792">
        <v>2.91967</v>
      </c>
    </row>
    <row r="3793" spans="1:6" x14ac:dyDescent="0.2">
      <c r="A3793" s="97">
        <v>43682.020486111112</v>
      </c>
      <c r="B3793">
        <v>2.8915199999999999</v>
      </c>
      <c r="E3793" s="97">
        <v>43681.839953703704</v>
      </c>
      <c r="F3793">
        <v>2.9029799999999999</v>
      </c>
    </row>
    <row r="3794" spans="1:6" x14ac:dyDescent="0.2">
      <c r="A3794" s="97">
        <v>43682.027430555558</v>
      </c>
      <c r="B3794">
        <v>2.8877220000000001</v>
      </c>
      <c r="E3794" s="97">
        <v>43681.846898148149</v>
      </c>
      <c r="F3794">
        <v>2.9302540000000001</v>
      </c>
    </row>
    <row r="3795" spans="1:6" x14ac:dyDescent="0.2">
      <c r="A3795" s="97">
        <v>43682.034375000003</v>
      </c>
      <c r="B3795">
        <v>2.8713549999999999</v>
      </c>
      <c r="E3795" s="97">
        <v>43681.853842592594</v>
      </c>
      <c r="F3795">
        <v>2.9378199999999999</v>
      </c>
    </row>
    <row r="3796" spans="1:6" x14ac:dyDescent="0.2">
      <c r="A3796" s="97">
        <v>43682.041319444441</v>
      </c>
      <c r="B3796">
        <v>2.8777300000000001</v>
      </c>
      <c r="E3796" s="97">
        <v>43681.86078703704</v>
      </c>
      <c r="F3796">
        <v>2.9394089999999999</v>
      </c>
    </row>
    <row r="3797" spans="1:6" x14ac:dyDescent="0.2">
      <c r="A3797" s="97">
        <v>43682.048263888886</v>
      </c>
      <c r="B3797">
        <v>2.8890910000000001</v>
      </c>
      <c r="E3797" s="97">
        <v>43681.867731481485</v>
      </c>
      <c r="F3797">
        <v>2.9489749999999999</v>
      </c>
    </row>
    <row r="3798" spans="1:6" x14ac:dyDescent="0.2">
      <c r="A3798" s="97">
        <v>43682.055208333331</v>
      </c>
      <c r="B3798">
        <v>2.8732760000000002</v>
      </c>
      <c r="E3798" s="97">
        <v>43681.874675925923</v>
      </c>
      <c r="F3798">
        <v>2.928661</v>
      </c>
    </row>
    <row r="3799" spans="1:6" x14ac:dyDescent="0.2">
      <c r="A3799" s="97">
        <v>43682.062152777777</v>
      </c>
      <c r="B3799">
        <v>2.8706390000000002</v>
      </c>
      <c r="E3799" s="97">
        <v>43681.881620370368</v>
      </c>
      <c r="F3799">
        <v>2.9255599999999999</v>
      </c>
    </row>
    <row r="3800" spans="1:6" x14ac:dyDescent="0.2">
      <c r="A3800" s="97">
        <v>43682.069097222222</v>
      </c>
      <c r="B3800">
        <v>2.8797769999999998</v>
      </c>
      <c r="E3800" s="97">
        <v>43681.888564814813</v>
      </c>
      <c r="F3800">
        <v>2.95234</v>
      </c>
    </row>
    <row r="3801" spans="1:6" x14ac:dyDescent="0.2">
      <c r="A3801" s="97">
        <v>43682.076041666667</v>
      </c>
      <c r="B3801">
        <v>2.8801610000000002</v>
      </c>
      <c r="E3801" s="97">
        <v>43681.895509259259</v>
      </c>
      <c r="F3801">
        <v>2.949055</v>
      </c>
    </row>
    <row r="3802" spans="1:6" x14ac:dyDescent="0.2">
      <c r="A3802" s="97">
        <v>43682.082986111112</v>
      </c>
      <c r="B3802">
        <v>2.8887109999999998</v>
      </c>
      <c r="E3802" s="97">
        <v>43681.902337962965</v>
      </c>
      <c r="F3802">
        <v>2.94306</v>
      </c>
    </row>
    <row r="3803" spans="1:6" x14ac:dyDescent="0.2">
      <c r="A3803" s="97">
        <v>43682.089918981481</v>
      </c>
      <c r="B3803">
        <v>2.8903620000000001</v>
      </c>
      <c r="E3803" s="97">
        <v>43681.909282407411</v>
      </c>
      <c r="F3803">
        <v>2.9487770000000002</v>
      </c>
    </row>
    <row r="3804" spans="1:6" x14ac:dyDescent="0.2">
      <c r="A3804" s="97">
        <v>43682.096863425926</v>
      </c>
      <c r="B3804">
        <v>2.8903189999999999</v>
      </c>
      <c r="E3804" s="97">
        <v>43681.916226851848</v>
      </c>
      <c r="F3804">
        <v>2.9347080000000001</v>
      </c>
    </row>
    <row r="3805" spans="1:6" x14ac:dyDescent="0.2">
      <c r="A3805" s="97">
        <v>43682.103807870371</v>
      </c>
      <c r="B3805">
        <v>2.9025530000000002</v>
      </c>
      <c r="E3805" s="97">
        <v>43681.923171296294</v>
      </c>
      <c r="F3805">
        <v>2.956019</v>
      </c>
    </row>
    <row r="3806" spans="1:6" x14ac:dyDescent="0.2">
      <c r="A3806" s="97">
        <v>43682.110752314817</v>
      </c>
      <c r="B3806">
        <v>2.9144220000000001</v>
      </c>
      <c r="E3806" s="97">
        <v>43681.930115740739</v>
      </c>
      <c r="F3806">
        <v>2.948569</v>
      </c>
    </row>
    <row r="3807" spans="1:6" x14ac:dyDescent="0.2">
      <c r="A3807" s="97">
        <v>43682.117696759262</v>
      </c>
      <c r="B3807">
        <v>2.906482</v>
      </c>
      <c r="E3807" s="97">
        <v>43681.937060185184</v>
      </c>
      <c r="F3807">
        <v>2.9469609999999999</v>
      </c>
    </row>
    <row r="3808" spans="1:6" x14ac:dyDescent="0.2">
      <c r="A3808" s="97">
        <v>43682.124641203707</v>
      </c>
      <c r="B3808">
        <v>2.916553</v>
      </c>
      <c r="E3808" s="97">
        <v>43681.944004629629</v>
      </c>
      <c r="F3808">
        <v>2.9575610000000001</v>
      </c>
    </row>
    <row r="3809" spans="1:6" x14ac:dyDescent="0.2">
      <c r="A3809" s="97">
        <v>43682.131585648145</v>
      </c>
      <c r="B3809">
        <v>2.9351950000000002</v>
      </c>
      <c r="E3809" s="97">
        <v>43681.951053240744</v>
      </c>
      <c r="F3809">
        <v>2.9422679999999999</v>
      </c>
    </row>
    <row r="3810" spans="1:6" x14ac:dyDescent="0.2">
      <c r="A3810" s="97">
        <v>43682.13853009259</v>
      </c>
      <c r="B3810">
        <v>2.937065</v>
      </c>
      <c r="E3810" s="97">
        <v>43681.957997685182</v>
      </c>
      <c r="F3810">
        <v>2.9364720000000002</v>
      </c>
    </row>
    <row r="3811" spans="1:6" x14ac:dyDescent="0.2">
      <c r="A3811" s="97">
        <v>43682.145474537036</v>
      </c>
      <c r="B3811">
        <v>2.9303219999999999</v>
      </c>
      <c r="E3811" s="97">
        <v>43681.964942129627</v>
      </c>
      <c r="F3811">
        <v>2.9363039999999998</v>
      </c>
    </row>
    <row r="3812" spans="1:6" x14ac:dyDescent="0.2">
      <c r="A3812" s="97">
        <v>43682.152418981481</v>
      </c>
      <c r="B3812">
        <v>2.9436200000000001</v>
      </c>
      <c r="E3812" s="97">
        <v>43681.971886574072</v>
      </c>
      <c r="F3812">
        <v>2.9301539999999999</v>
      </c>
    </row>
    <row r="3813" spans="1:6" x14ac:dyDescent="0.2">
      <c r="A3813" s="97">
        <v>43682.159363425926</v>
      </c>
      <c r="B3813">
        <v>2.9427469999999998</v>
      </c>
      <c r="E3813" s="97">
        <v>43681.978831018518</v>
      </c>
      <c r="F3813">
        <v>2.9890490000000001</v>
      </c>
    </row>
    <row r="3814" spans="1:6" x14ac:dyDescent="0.2">
      <c r="A3814" s="97">
        <v>43682.166307870371</v>
      </c>
      <c r="B3814">
        <v>3.0071639999999999</v>
      </c>
      <c r="E3814" s="97">
        <v>43681.985775462963</v>
      </c>
      <c r="F3814">
        <v>2.91832</v>
      </c>
    </row>
    <row r="3815" spans="1:6" x14ac:dyDescent="0.2">
      <c r="A3815" s="97">
        <v>43682.173252314817</v>
      </c>
      <c r="B3815">
        <v>2.953125</v>
      </c>
      <c r="E3815" s="97">
        <v>43681.992719907408</v>
      </c>
      <c r="F3815">
        <v>2.9183270000000001</v>
      </c>
    </row>
    <row r="3816" spans="1:6" x14ac:dyDescent="0.2">
      <c r="A3816" s="97">
        <v>43682.180196759262</v>
      </c>
      <c r="B3816">
        <v>2.9565929999999998</v>
      </c>
      <c r="E3816" s="97">
        <v>43681.999548611115</v>
      </c>
      <c r="F3816">
        <v>2.8998930000000001</v>
      </c>
    </row>
    <row r="3817" spans="1:6" x14ac:dyDescent="0.2">
      <c r="A3817" s="97">
        <v>43682.187025462961</v>
      </c>
      <c r="B3817">
        <v>2.9876990000000001</v>
      </c>
      <c r="E3817" s="97">
        <v>43682.006493055553</v>
      </c>
      <c r="F3817">
        <v>2.9193159999999998</v>
      </c>
    </row>
    <row r="3818" spans="1:6" x14ac:dyDescent="0.2">
      <c r="A3818" s="97">
        <v>43682.193969907406</v>
      </c>
      <c r="B3818">
        <v>2.977277</v>
      </c>
      <c r="E3818" s="97">
        <v>43682.013437499998</v>
      </c>
      <c r="F3818">
        <v>2.900798</v>
      </c>
    </row>
    <row r="3819" spans="1:6" x14ac:dyDescent="0.2">
      <c r="A3819" s="97">
        <v>43682.200914351852</v>
      </c>
      <c r="B3819">
        <v>2.993303</v>
      </c>
      <c r="E3819" s="97">
        <v>43682.020486111112</v>
      </c>
      <c r="F3819">
        <v>2.8915199999999999</v>
      </c>
    </row>
    <row r="3820" spans="1:6" x14ac:dyDescent="0.2">
      <c r="A3820" s="97">
        <v>43682.207858796297</v>
      </c>
      <c r="B3820">
        <v>2.9867979999999998</v>
      </c>
      <c r="E3820" s="97">
        <v>43682.027430555558</v>
      </c>
      <c r="F3820">
        <v>2.8877220000000001</v>
      </c>
    </row>
    <row r="3821" spans="1:6" x14ac:dyDescent="0.2">
      <c r="A3821" s="97">
        <v>43682.214803240742</v>
      </c>
      <c r="B3821">
        <v>2.9906259999999998</v>
      </c>
      <c r="E3821" s="97">
        <v>43682.034375000003</v>
      </c>
      <c r="F3821">
        <v>2.8713549999999999</v>
      </c>
    </row>
    <row r="3822" spans="1:6" x14ac:dyDescent="0.2">
      <c r="A3822" s="97">
        <v>43682.221747685187</v>
      </c>
      <c r="B3822">
        <v>2.9850560000000002</v>
      </c>
      <c r="E3822" s="97">
        <v>43682.041319444441</v>
      </c>
      <c r="F3822">
        <v>2.8777300000000001</v>
      </c>
    </row>
    <row r="3823" spans="1:6" x14ac:dyDescent="0.2">
      <c r="A3823" s="97">
        <v>43682.228796296295</v>
      </c>
      <c r="B3823">
        <v>3.0040640000000001</v>
      </c>
      <c r="E3823" s="97">
        <v>43682.048263888886</v>
      </c>
      <c r="F3823">
        <v>2.8890910000000001</v>
      </c>
    </row>
    <row r="3824" spans="1:6" x14ac:dyDescent="0.2">
      <c r="A3824" s="97">
        <v>43682.23574074074</v>
      </c>
      <c r="B3824">
        <v>3.0085350000000002</v>
      </c>
      <c r="E3824" s="97">
        <v>43682.055208333331</v>
      </c>
      <c r="F3824">
        <v>2.8732760000000002</v>
      </c>
    </row>
    <row r="3825" spans="1:6" x14ac:dyDescent="0.2">
      <c r="A3825" s="97">
        <v>43682.242685185185</v>
      </c>
      <c r="B3825">
        <v>3.0104839999999999</v>
      </c>
      <c r="E3825" s="97">
        <v>43682.062152777777</v>
      </c>
      <c r="F3825">
        <v>2.8706390000000002</v>
      </c>
    </row>
    <row r="3826" spans="1:6" x14ac:dyDescent="0.2">
      <c r="A3826" s="97">
        <v>43682.24962962963</v>
      </c>
      <c r="B3826">
        <v>3.0008170000000001</v>
      </c>
      <c r="E3826" s="97">
        <v>43682.069097222222</v>
      </c>
      <c r="F3826">
        <v>2.8797769999999998</v>
      </c>
    </row>
    <row r="3827" spans="1:6" x14ac:dyDescent="0.2">
      <c r="A3827" s="97">
        <v>43682.256574074076</v>
      </c>
      <c r="B3827">
        <v>3.0205190000000002</v>
      </c>
      <c r="E3827" s="97">
        <v>43682.076041666667</v>
      </c>
      <c r="F3827">
        <v>2.8801610000000002</v>
      </c>
    </row>
    <row r="3828" spans="1:6" x14ac:dyDescent="0.2">
      <c r="A3828" s="97">
        <v>43682.263518518521</v>
      </c>
      <c r="B3828">
        <v>3.0149849999999998</v>
      </c>
      <c r="E3828" s="97">
        <v>43682.082986111112</v>
      </c>
      <c r="F3828">
        <v>2.8887109999999998</v>
      </c>
    </row>
    <row r="3829" spans="1:6" x14ac:dyDescent="0.2">
      <c r="A3829" s="97">
        <v>43682.270462962966</v>
      </c>
      <c r="B3829">
        <v>3.0151889999999999</v>
      </c>
      <c r="E3829" s="97">
        <v>43682.089918981481</v>
      </c>
      <c r="F3829">
        <v>2.8903620000000001</v>
      </c>
    </row>
    <row r="3830" spans="1:6" x14ac:dyDescent="0.2">
      <c r="A3830" s="97">
        <v>43682.277407407404</v>
      </c>
      <c r="B3830">
        <v>3.017862</v>
      </c>
      <c r="E3830" s="97">
        <v>43682.096863425926</v>
      </c>
      <c r="F3830">
        <v>2.8903189999999999</v>
      </c>
    </row>
    <row r="3831" spans="1:6" x14ac:dyDescent="0.2">
      <c r="A3831" s="97">
        <v>43682.284236111111</v>
      </c>
      <c r="B3831">
        <v>2.9736349999999998</v>
      </c>
      <c r="E3831" s="97">
        <v>43682.103807870371</v>
      </c>
      <c r="F3831">
        <v>2.9025530000000002</v>
      </c>
    </row>
    <row r="3832" spans="1:6" x14ac:dyDescent="0.2">
      <c r="A3832" s="97">
        <v>43682.291180555556</v>
      </c>
      <c r="B3832">
        <v>3.0311340000000002</v>
      </c>
      <c r="E3832" s="97">
        <v>43682.110752314817</v>
      </c>
      <c r="F3832">
        <v>2.9144220000000001</v>
      </c>
    </row>
    <row r="3833" spans="1:6" x14ac:dyDescent="0.2">
      <c r="A3833" s="97">
        <v>43682.298229166663</v>
      </c>
      <c r="B3833">
        <v>3.0180060000000002</v>
      </c>
      <c r="E3833" s="97">
        <v>43682.117696759262</v>
      </c>
      <c r="F3833">
        <v>2.906482</v>
      </c>
    </row>
    <row r="3834" spans="1:6" x14ac:dyDescent="0.2">
      <c r="A3834" s="97">
        <v>43682.305173611108</v>
      </c>
      <c r="B3834">
        <v>3.01193</v>
      </c>
      <c r="E3834" s="97">
        <v>43682.124641203707</v>
      </c>
      <c r="F3834">
        <v>2.916553</v>
      </c>
    </row>
    <row r="3835" spans="1:6" x14ac:dyDescent="0.2">
      <c r="A3835" s="97">
        <v>43682.312118055554</v>
      </c>
      <c r="B3835">
        <v>3.0192000000000001</v>
      </c>
      <c r="E3835" s="97">
        <v>43682.131585648145</v>
      </c>
      <c r="F3835">
        <v>2.9351950000000002</v>
      </c>
    </row>
    <row r="3836" spans="1:6" x14ac:dyDescent="0.2">
      <c r="A3836" s="97">
        <v>43682.319062499999</v>
      </c>
      <c r="B3836">
        <v>3.0170119999999998</v>
      </c>
      <c r="E3836" s="97">
        <v>43682.13853009259</v>
      </c>
      <c r="F3836">
        <v>2.937065</v>
      </c>
    </row>
    <row r="3837" spans="1:6" x14ac:dyDescent="0.2">
      <c r="A3837" s="97">
        <v>43682.326006944444</v>
      </c>
      <c r="B3837">
        <v>3.0133190000000001</v>
      </c>
      <c r="E3837" s="97">
        <v>43682.145474537036</v>
      </c>
      <c r="F3837">
        <v>2.9303219999999999</v>
      </c>
    </row>
    <row r="3838" spans="1:6" x14ac:dyDescent="0.2">
      <c r="A3838" s="97">
        <v>43682.332951388889</v>
      </c>
      <c r="B3838">
        <v>3.0130020000000002</v>
      </c>
      <c r="E3838" s="97">
        <v>43682.152418981481</v>
      </c>
      <c r="F3838">
        <v>2.9436200000000001</v>
      </c>
    </row>
    <row r="3839" spans="1:6" x14ac:dyDescent="0.2">
      <c r="A3839" s="97">
        <v>43682.339895833335</v>
      </c>
      <c r="B3839">
        <v>3.0052080000000001</v>
      </c>
      <c r="E3839" s="97">
        <v>43682.159363425926</v>
      </c>
      <c r="F3839">
        <v>2.9427469999999998</v>
      </c>
    </row>
    <row r="3840" spans="1:6" x14ac:dyDescent="0.2">
      <c r="A3840" s="97">
        <v>43682.34684027778</v>
      </c>
      <c r="B3840">
        <v>3.0055429999999999</v>
      </c>
      <c r="E3840" s="97">
        <v>43682.166307870371</v>
      </c>
      <c r="F3840">
        <v>3.0071639999999999</v>
      </c>
    </row>
    <row r="3841" spans="1:6" x14ac:dyDescent="0.2">
      <c r="A3841" s="97">
        <v>43682.353784722225</v>
      </c>
      <c r="B3841">
        <v>2.9994350000000001</v>
      </c>
      <c r="E3841" s="97">
        <v>43682.173252314817</v>
      </c>
      <c r="F3841">
        <v>2.953125</v>
      </c>
    </row>
    <row r="3842" spans="1:6" x14ac:dyDescent="0.2">
      <c r="A3842" s="97">
        <v>43682.360729166663</v>
      </c>
      <c r="B3842">
        <v>3.0092099999999999</v>
      </c>
      <c r="E3842" s="97">
        <v>43682.180196759262</v>
      </c>
      <c r="F3842">
        <v>2.9565929999999998</v>
      </c>
    </row>
    <row r="3843" spans="1:6" x14ac:dyDescent="0.2">
      <c r="A3843" s="97">
        <v>43682.367673611108</v>
      </c>
      <c r="B3843">
        <v>3.0060009999999999</v>
      </c>
      <c r="E3843" s="97">
        <v>43682.187025462961</v>
      </c>
      <c r="F3843">
        <v>2.9876990000000001</v>
      </c>
    </row>
    <row r="3844" spans="1:6" x14ac:dyDescent="0.2">
      <c r="A3844" s="97">
        <v>43682.374618055554</v>
      </c>
      <c r="B3844">
        <v>2.9918849999999999</v>
      </c>
      <c r="E3844" s="97">
        <v>43682.193969907406</v>
      </c>
      <c r="F3844">
        <v>2.977277</v>
      </c>
    </row>
    <row r="3845" spans="1:6" x14ac:dyDescent="0.2">
      <c r="A3845" s="97">
        <v>43682.38144675926</v>
      </c>
      <c r="B3845">
        <v>2.99742</v>
      </c>
      <c r="E3845" s="97">
        <v>43682.200914351852</v>
      </c>
      <c r="F3845">
        <v>2.993303</v>
      </c>
    </row>
    <row r="3846" spans="1:6" x14ac:dyDescent="0.2">
      <c r="A3846" s="97">
        <v>43682.388391203705</v>
      </c>
      <c r="B3846">
        <v>2.9911590000000001</v>
      </c>
      <c r="E3846" s="97">
        <v>43682.207858796297</v>
      </c>
      <c r="F3846">
        <v>2.9867979999999998</v>
      </c>
    </row>
    <row r="3847" spans="1:6" x14ac:dyDescent="0.2">
      <c r="A3847" s="97">
        <v>43682.395335648151</v>
      </c>
      <c r="B3847">
        <v>3.001636</v>
      </c>
      <c r="E3847" s="97">
        <v>43682.214803240742</v>
      </c>
      <c r="F3847">
        <v>2.9906259999999998</v>
      </c>
    </row>
    <row r="3848" spans="1:6" x14ac:dyDescent="0.2">
      <c r="A3848" s="97">
        <v>43682.402280092596</v>
      </c>
      <c r="B3848">
        <v>2.9874749999999999</v>
      </c>
      <c r="E3848" s="97">
        <v>43682.221747685187</v>
      </c>
      <c r="F3848">
        <v>2.9850560000000002</v>
      </c>
    </row>
    <row r="3849" spans="1:6" x14ac:dyDescent="0.2">
      <c r="A3849" s="97">
        <v>43682.409224537034</v>
      </c>
      <c r="B3849">
        <v>2.99613</v>
      </c>
      <c r="E3849" s="97">
        <v>43682.228796296295</v>
      </c>
      <c r="F3849">
        <v>3.0040640000000001</v>
      </c>
    </row>
    <row r="3850" spans="1:6" x14ac:dyDescent="0.2">
      <c r="A3850" s="97">
        <v>43682.416168981479</v>
      </c>
      <c r="B3850">
        <v>2.9869119999999998</v>
      </c>
      <c r="E3850" s="97">
        <v>43682.23574074074</v>
      </c>
      <c r="F3850">
        <v>3.0085350000000002</v>
      </c>
    </row>
    <row r="3851" spans="1:6" x14ac:dyDescent="0.2">
      <c r="A3851" s="97">
        <v>43682.423113425924</v>
      </c>
      <c r="B3851">
        <v>2.985414</v>
      </c>
      <c r="E3851" s="97">
        <v>43682.242685185185</v>
      </c>
      <c r="F3851">
        <v>3.0104839999999999</v>
      </c>
    </row>
    <row r="3852" spans="1:6" x14ac:dyDescent="0.2">
      <c r="A3852" s="97">
        <v>43682.43005787037</v>
      </c>
      <c r="B3852">
        <v>2.9735049999999998</v>
      </c>
      <c r="E3852" s="97">
        <v>43682.24962962963</v>
      </c>
      <c r="F3852">
        <v>3.0008170000000001</v>
      </c>
    </row>
    <row r="3853" spans="1:6" x14ac:dyDescent="0.2">
      <c r="A3853" s="97">
        <v>43682.437106481484</v>
      </c>
      <c r="B3853">
        <v>2.982952</v>
      </c>
      <c r="E3853" s="97">
        <v>43682.256574074076</v>
      </c>
      <c r="F3853">
        <v>3.0205190000000002</v>
      </c>
    </row>
    <row r="3854" spans="1:6" x14ac:dyDescent="0.2">
      <c r="A3854" s="97">
        <v>43682.444050925929</v>
      </c>
      <c r="B3854">
        <v>2.972912</v>
      </c>
      <c r="E3854" s="97">
        <v>43682.263518518521</v>
      </c>
      <c r="F3854">
        <v>3.0149849999999998</v>
      </c>
    </row>
    <row r="3855" spans="1:6" x14ac:dyDescent="0.2">
      <c r="A3855" s="97">
        <v>43682.450995370367</v>
      </c>
      <c r="B3855">
        <v>2.9684409999999999</v>
      </c>
      <c r="E3855" s="97">
        <v>43682.270462962966</v>
      </c>
      <c r="F3855">
        <v>3.0151889999999999</v>
      </c>
    </row>
    <row r="3856" spans="1:6" x14ac:dyDescent="0.2">
      <c r="A3856" s="97">
        <v>43682.457939814813</v>
      </c>
      <c r="B3856">
        <v>3.0365540000000002</v>
      </c>
      <c r="E3856" s="97">
        <v>43682.277407407404</v>
      </c>
      <c r="F3856">
        <v>3.017862</v>
      </c>
    </row>
    <row r="3857" spans="1:6" x14ac:dyDescent="0.2">
      <c r="A3857" s="97">
        <v>43682.464884259258</v>
      </c>
      <c r="B3857">
        <v>2.9766810000000001</v>
      </c>
      <c r="E3857" s="97">
        <v>43682.284236111111</v>
      </c>
      <c r="F3857">
        <v>2.9736349999999998</v>
      </c>
    </row>
    <row r="3858" spans="1:6" x14ac:dyDescent="0.2">
      <c r="A3858" s="97">
        <v>43682.471712962964</v>
      </c>
      <c r="B3858">
        <v>2.9675569999999998</v>
      </c>
      <c r="E3858" s="97">
        <v>43682.291180555556</v>
      </c>
      <c r="F3858">
        <v>3.0311340000000002</v>
      </c>
    </row>
    <row r="3859" spans="1:6" x14ac:dyDescent="0.2">
      <c r="A3859" s="97">
        <v>43682.47865740741</v>
      </c>
      <c r="B3859">
        <v>2.9647670000000002</v>
      </c>
      <c r="E3859" s="97">
        <v>43682.298229166663</v>
      </c>
      <c r="F3859">
        <v>3.0180060000000002</v>
      </c>
    </row>
    <row r="3860" spans="1:6" x14ac:dyDescent="0.2">
      <c r="A3860" s="97">
        <v>43682.485601851855</v>
      </c>
      <c r="B3860">
        <v>2.9578030000000002</v>
      </c>
      <c r="E3860" s="97">
        <v>43682.305173611108</v>
      </c>
      <c r="F3860">
        <v>3.01193</v>
      </c>
    </row>
    <row r="3861" spans="1:6" x14ac:dyDescent="0.2">
      <c r="A3861" s="97">
        <v>43682.492546296293</v>
      </c>
      <c r="B3861">
        <v>2.9684300000000001</v>
      </c>
      <c r="E3861" s="97">
        <v>43682.312118055554</v>
      </c>
      <c r="F3861">
        <v>3.0192000000000001</v>
      </c>
    </row>
    <row r="3862" spans="1:6" x14ac:dyDescent="0.2">
      <c r="A3862" s="97">
        <v>43682.499490740738</v>
      </c>
      <c r="B3862">
        <v>2.9625490000000001</v>
      </c>
      <c r="E3862" s="97">
        <v>43682.319062499999</v>
      </c>
      <c r="F3862">
        <v>3.0170119999999998</v>
      </c>
    </row>
    <row r="3863" spans="1:6" x14ac:dyDescent="0.2">
      <c r="A3863" s="97">
        <v>43682.506539351853</v>
      </c>
      <c r="B3863">
        <v>2.956194</v>
      </c>
      <c r="E3863" s="97">
        <v>43682.326006944444</v>
      </c>
      <c r="F3863">
        <v>3.0133190000000001</v>
      </c>
    </row>
    <row r="3864" spans="1:6" x14ac:dyDescent="0.2">
      <c r="A3864" s="97">
        <v>43682.513483796298</v>
      </c>
      <c r="B3864">
        <v>2.9439839999999999</v>
      </c>
      <c r="E3864" s="97">
        <v>43682.332951388889</v>
      </c>
      <c r="F3864">
        <v>3.0130020000000002</v>
      </c>
    </row>
    <row r="3865" spans="1:6" x14ac:dyDescent="0.2">
      <c r="A3865" s="97">
        <v>43682.520428240743</v>
      </c>
      <c r="B3865">
        <v>2.9290419999999999</v>
      </c>
      <c r="E3865" s="97">
        <v>43682.339895833335</v>
      </c>
      <c r="F3865">
        <v>3.0052080000000001</v>
      </c>
    </row>
    <row r="3866" spans="1:6" x14ac:dyDescent="0.2">
      <c r="A3866" s="97">
        <v>43682.527372685188</v>
      </c>
      <c r="B3866">
        <v>2.9442949999999999</v>
      </c>
      <c r="E3866" s="97">
        <v>43682.34684027778</v>
      </c>
      <c r="F3866">
        <v>3.0055429999999999</v>
      </c>
    </row>
    <row r="3867" spans="1:6" x14ac:dyDescent="0.2">
      <c r="A3867" s="97">
        <v>43682.534317129626</v>
      </c>
      <c r="B3867">
        <v>2.9331019999999999</v>
      </c>
      <c r="E3867" s="97">
        <v>43682.353784722225</v>
      </c>
      <c r="F3867">
        <v>2.9994350000000001</v>
      </c>
    </row>
    <row r="3868" spans="1:6" x14ac:dyDescent="0.2">
      <c r="A3868" s="97">
        <v>43682.541261574072</v>
      </c>
      <c r="B3868">
        <v>2.9367390000000002</v>
      </c>
      <c r="E3868" s="97">
        <v>43682.360729166663</v>
      </c>
      <c r="F3868">
        <v>3.0092099999999999</v>
      </c>
    </row>
    <row r="3869" spans="1:6" x14ac:dyDescent="0.2">
      <c r="A3869" s="97">
        <v>43682.548206018517</v>
      </c>
      <c r="B3869">
        <v>2.9484219999999999</v>
      </c>
      <c r="E3869" s="97">
        <v>43682.367673611108</v>
      </c>
      <c r="F3869">
        <v>3.0060009999999999</v>
      </c>
    </row>
    <row r="3870" spans="1:6" x14ac:dyDescent="0.2">
      <c r="A3870" s="97">
        <v>43682.555150462962</v>
      </c>
      <c r="B3870">
        <v>2.9243990000000002</v>
      </c>
      <c r="E3870" s="97">
        <v>43682.374618055554</v>
      </c>
      <c r="F3870">
        <v>2.9918849999999999</v>
      </c>
    </row>
    <row r="3871" spans="1:6" x14ac:dyDescent="0.2">
      <c r="A3871" s="97">
        <v>43682.562094907407</v>
      </c>
      <c r="B3871">
        <v>2.9319329999999999</v>
      </c>
      <c r="E3871" s="97">
        <v>43682.38144675926</v>
      </c>
      <c r="F3871">
        <v>2.99742</v>
      </c>
    </row>
    <row r="3872" spans="1:6" x14ac:dyDescent="0.2">
      <c r="A3872" s="97">
        <v>43682.568923611114</v>
      </c>
      <c r="B3872">
        <v>2.9261339999999998</v>
      </c>
      <c r="E3872" s="97">
        <v>43682.388391203705</v>
      </c>
      <c r="F3872">
        <v>2.9911590000000001</v>
      </c>
    </row>
    <row r="3873" spans="1:6" x14ac:dyDescent="0.2">
      <c r="A3873" s="97">
        <v>43682.575868055559</v>
      </c>
      <c r="B3873">
        <v>2.92875</v>
      </c>
      <c r="E3873" s="97">
        <v>43682.395335648151</v>
      </c>
      <c r="F3873">
        <v>3.001636</v>
      </c>
    </row>
    <row r="3874" spans="1:6" x14ac:dyDescent="0.2">
      <c r="A3874" s="97">
        <v>43682.582812499997</v>
      </c>
      <c r="B3874">
        <v>2.9052159999999998</v>
      </c>
      <c r="E3874" s="97">
        <v>43682.402280092596</v>
      </c>
      <c r="F3874">
        <v>2.9874749999999999</v>
      </c>
    </row>
    <row r="3875" spans="1:6" x14ac:dyDescent="0.2">
      <c r="A3875" s="97">
        <v>43682.589756944442</v>
      </c>
      <c r="B3875">
        <v>2.9068329999999998</v>
      </c>
      <c r="E3875" s="97">
        <v>43682.409224537034</v>
      </c>
      <c r="F3875">
        <v>2.99613</v>
      </c>
    </row>
    <row r="3876" spans="1:6" x14ac:dyDescent="0.2">
      <c r="A3876" s="97">
        <v>43682.596701388888</v>
      </c>
      <c r="B3876">
        <v>2.9018329999999999</v>
      </c>
      <c r="E3876" s="97">
        <v>43682.416168981479</v>
      </c>
      <c r="F3876">
        <v>2.9869119999999998</v>
      </c>
    </row>
    <row r="3877" spans="1:6" x14ac:dyDescent="0.2">
      <c r="A3877" s="97">
        <v>43682.603645833333</v>
      </c>
      <c r="B3877">
        <v>2.894269</v>
      </c>
      <c r="E3877" s="97">
        <v>43682.423113425924</v>
      </c>
      <c r="F3877">
        <v>2.985414</v>
      </c>
    </row>
    <row r="3878" spans="1:6" x14ac:dyDescent="0.2">
      <c r="A3878" s="97">
        <v>43682.610590277778</v>
      </c>
      <c r="B3878">
        <v>2.8918249999999999</v>
      </c>
      <c r="E3878" s="97">
        <v>43682.43005787037</v>
      </c>
      <c r="F3878">
        <v>2.9735049999999998</v>
      </c>
    </row>
    <row r="3879" spans="1:6" x14ac:dyDescent="0.2">
      <c r="A3879" s="97">
        <v>43682.617638888885</v>
      </c>
      <c r="B3879">
        <v>2.8946890000000001</v>
      </c>
      <c r="E3879" s="97">
        <v>43682.437106481484</v>
      </c>
      <c r="F3879">
        <v>2.982952</v>
      </c>
    </row>
    <row r="3880" spans="1:6" x14ac:dyDescent="0.2">
      <c r="A3880" s="97">
        <v>43682.624583333331</v>
      </c>
      <c r="B3880">
        <v>2.888652</v>
      </c>
      <c r="E3880" s="97">
        <v>43682.444050925929</v>
      </c>
      <c r="F3880">
        <v>2.972912</v>
      </c>
    </row>
    <row r="3881" spans="1:6" x14ac:dyDescent="0.2">
      <c r="A3881" s="97">
        <v>43682.631527777776</v>
      </c>
      <c r="B3881">
        <v>2.8881649999999999</v>
      </c>
      <c r="E3881" s="97">
        <v>43682.450995370367</v>
      </c>
      <c r="F3881">
        <v>2.9684409999999999</v>
      </c>
    </row>
    <row r="3882" spans="1:6" x14ac:dyDescent="0.2">
      <c r="A3882" s="97">
        <v>43682.638472222221</v>
      </c>
      <c r="B3882">
        <v>2.891578</v>
      </c>
      <c r="E3882" s="97">
        <v>43682.457939814813</v>
      </c>
      <c r="F3882">
        <v>3.0365540000000002</v>
      </c>
    </row>
    <row r="3883" spans="1:6" x14ac:dyDescent="0.2">
      <c r="A3883" s="97">
        <v>43682.645416666666</v>
      </c>
      <c r="B3883">
        <v>2.8779729999999999</v>
      </c>
      <c r="E3883" s="97">
        <v>43682.464884259258</v>
      </c>
      <c r="F3883">
        <v>2.9766810000000001</v>
      </c>
    </row>
    <row r="3884" spans="1:6" x14ac:dyDescent="0.2">
      <c r="A3884" s="97">
        <v>43682.652361111112</v>
      </c>
      <c r="B3884">
        <v>2.8625829999999999</v>
      </c>
      <c r="E3884" s="97">
        <v>43682.471712962964</v>
      </c>
      <c r="F3884">
        <v>2.9675569999999998</v>
      </c>
    </row>
    <row r="3885" spans="1:6" x14ac:dyDescent="0.2">
      <c r="A3885" s="97">
        <v>43682.659305555557</v>
      </c>
      <c r="B3885">
        <v>2.8833630000000001</v>
      </c>
      <c r="E3885" s="97">
        <v>43682.47865740741</v>
      </c>
      <c r="F3885">
        <v>2.9647670000000002</v>
      </c>
    </row>
    <row r="3886" spans="1:6" x14ac:dyDescent="0.2">
      <c r="A3886" s="97">
        <v>43682.666134259256</v>
      </c>
      <c r="B3886">
        <v>2.8655759999999999</v>
      </c>
      <c r="E3886" s="97">
        <v>43682.485601851855</v>
      </c>
      <c r="F3886">
        <v>2.9578030000000002</v>
      </c>
    </row>
    <row r="3887" spans="1:6" x14ac:dyDescent="0.2">
      <c r="A3887" s="97">
        <v>43682.673078703701</v>
      </c>
      <c r="B3887">
        <v>2.8612929999999999</v>
      </c>
      <c r="E3887" s="97">
        <v>43682.492546296293</v>
      </c>
      <c r="F3887">
        <v>2.9684300000000001</v>
      </c>
    </row>
    <row r="3888" spans="1:6" x14ac:dyDescent="0.2">
      <c r="A3888" s="97">
        <v>43682.680023148147</v>
      </c>
      <c r="B3888">
        <v>2.8726970000000001</v>
      </c>
      <c r="E3888" s="97">
        <v>43682.499490740738</v>
      </c>
      <c r="F3888">
        <v>2.9625490000000001</v>
      </c>
    </row>
    <row r="3889" spans="1:6" x14ac:dyDescent="0.2">
      <c r="A3889" s="97">
        <v>43682.687071759261</v>
      </c>
      <c r="B3889">
        <v>2.8767070000000001</v>
      </c>
      <c r="E3889" s="97">
        <v>43682.506539351853</v>
      </c>
      <c r="F3889">
        <v>2.956194</v>
      </c>
    </row>
    <row r="3890" spans="1:6" x14ac:dyDescent="0.2">
      <c r="A3890" s="97">
        <v>43682.694016203706</v>
      </c>
      <c r="B3890">
        <v>2.8846240000000001</v>
      </c>
      <c r="E3890" s="97">
        <v>43682.513483796298</v>
      </c>
      <c r="F3890">
        <v>2.9439839999999999</v>
      </c>
    </row>
    <row r="3891" spans="1:6" x14ac:dyDescent="0.2">
      <c r="A3891" s="97">
        <v>43682.700960648152</v>
      </c>
      <c r="B3891">
        <v>2.8895300000000002</v>
      </c>
      <c r="E3891" s="97">
        <v>43682.520428240743</v>
      </c>
      <c r="F3891">
        <v>2.9290419999999999</v>
      </c>
    </row>
    <row r="3892" spans="1:6" x14ac:dyDescent="0.2">
      <c r="A3892" s="97">
        <v>43682.707905092589</v>
      </c>
      <c r="B3892">
        <v>2.889046</v>
      </c>
      <c r="E3892" s="97">
        <v>43682.527372685188</v>
      </c>
      <c r="F3892">
        <v>2.9442949999999999</v>
      </c>
    </row>
    <row r="3893" spans="1:6" x14ac:dyDescent="0.2">
      <c r="A3893" s="97">
        <v>43682.723587962966</v>
      </c>
      <c r="B3893">
        <v>2.9189750000000001</v>
      </c>
      <c r="E3893" s="97">
        <v>43682.534317129626</v>
      </c>
      <c r="F3893">
        <v>2.9331019999999999</v>
      </c>
    </row>
    <row r="3894" spans="1:6" x14ac:dyDescent="0.2">
      <c r="A3894" s="97">
        <v>43682.730532407404</v>
      </c>
      <c r="B3894">
        <v>2.9410799999999999</v>
      </c>
      <c r="E3894" s="97">
        <v>43682.541261574072</v>
      </c>
      <c r="F3894">
        <v>2.9367390000000002</v>
      </c>
    </row>
    <row r="3895" spans="1:6" x14ac:dyDescent="0.2">
      <c r="A3895" s="97">
        <v>43682.737476851849</v>
      </c>
      <c r="B3895">
        <v>2.9554610000000001</v>
      </c>
      <c r="E3895" s="97">
        <v>43682.548206018517</v>
      </c>
      <c r="F3895">
        <v>2.9484219999999999</v>
      </c>
    </row>
    <row r="3896" spans="1:6" x14ac:dyDescent="0.2">
      <c r="A3896" s="97">
        <v>43682.744305555556</v>
      </c>
      <c r="B3896">
        <v>2.9369190000000001</v>
      </c>
      <c r="E3896" s="97">
        <v>43682.555150462962</v>
      </c>
      <c r="F3896">
        <v>2.9243990000000002</v>
      </c>
    </row>
    <row r="3897" spans="1:6" x14ac:dyDescent="0.2">
      <c r="A3897" s="97">
        <v>43682.751250000001</v>
      </c>
      <c r="B3897">
        <v>2.9429959999999999</v>
      </c>
      <c r="E3897" s="97">
        <v>43682.562094907407</v>
      </c>
      <c r="F3897">
        <v>2.9319329999999999</v>
      </c>
    </row>
    <row r="3898" spans="1:6" x14ac:dyDescent="0.2">
      <c r="A3898" s="97">
        <v>43682.758194444446</v>
      </c>
      <c r="B3898">
        <v>2.9328630000000002</v>
      </c>
      <c r="E3898" s="97">
        <v>43682.568923611114</v>
      </c>
      <c r="F3898">
        <v>2.9261339999999998</v>
      </c>
    </row>
    <row r="3899" spans="1:6" x14ac:dyDescent="0.2">
      <c r="A3899" s="97">
        <v>43682.765138888892</v>
      </c>
      <c r="B3899">
        <v>2.917424</v>
      </c>
      <c r="E3899" s="97">
        <v>43682.575868055559</v>
      </c>
      <c r="F3899">
        <v>2.92875</v>
      </c>
    </row>
    <row r="3900" spans="1:6" x14ac:dyDescent="0.2">
      <c r="A3900" s="97">
        <v>43682.772083333337</v>
      </c>
      <c r="B3900">
        <v>2.9374959999999999</v>
      </c>
      <c r="E3900" s="97">
        <v>43682.582812499997</v>
      </c>
      <c r="F3900">
        <v>2.9052159999999998</v>
      </c>
    </row>
    <row r="3901" spans="1:6" x14ac:dyDescent="0.2">
      <c r="A3901" s="97">
        <v>43682.779027777775</v>
      </c>
      <c r="B3901">
        <v>2.9323090000000001</v>
      </c>
      <c r="E3901" s="97">
        <v>43682.589756944442</v>
      </c>
      <c r="F3901">
        <v>2.9068329999999998</v>
      </c>
    </row>
    <row r="3902" spans="1:6" x14ac:dyDescent="0.2">
      <c r="A3902" s="97">
        <v>43682.78597222222</v>
      </c>
      <c r="B3902">
        <v>2.942475</v>
      </c>
      <c r="E3902" s="97">
        <v>43682.596701388888</v>
      </c>
      <c r="F3902">
        <v>2.9018329999999999</v>
      </c>
    </row>
    <row r="3903" spans="1:6" x14ac:dyDescent="0.2">
      <c r="A3903" s="97">
        <v>43682.793020833335</v>
      </c>
      <c r="B3903">
        <v>3.021347</v>
      </c>
      <c r="E3903" s="97">
        <v>43682.603645833333</v>
      </c>
      <c r="F3903">
        <v>2.894269</v>
      </c>
    </row>
    <row r="3904" spans="1:6" x14ac:dyDescent="0.2">
      <c r="A3904" s="97">
        <v>43682.79996527778</v>
      </c>
      <c r="B3904">
        <v>2.9282319999999999</v>
      </c>
      <c r="E3904" s="97">
        <v>43682.610590277778</v>
      </c>
      <c r="F3904">
        <v>2.8918249999999999</v>
      </c>
    </row>
    <row r="3905" spans="1:6" x14ac:dyDescent="0.2">
      <c r="A3905" s="97">
        <v>43682.806909722225</v>
      </c>
      <c r="B3905">
        <v>2.9692280000000002</v>
      </c>
      <c r="E3905" s="97">
        <v>43682.617638888885</v>
      </c>
      <c r="F3905">
        <v>2.8946890000000001</v>
      </c>
    </row>
    <row r="3906" spans="1:6" x14ac:dyDescent="0.2">
      <c r="A3906" s="97">
        <v>43682.813900462963</v>
      </c>
      <c r="B3906">
        <v>2.9698579999999999</v>
      </c>
      <c r="E3906" s="97">
        <v>43682.624583333331</v>
      </c>
      <c r="F3906">
        <v>2.888652</v>
      </c>
    </row>
    <row r="3907" spans="1:6" x14ac:dyDescent="0.2">
      <c r="A3907" s="97">
        <v>43682.820844907408</v>
      </c>
      <c r="B3907">
        <v>2.9723009999999999</v>
      </c>
      <c r="E3907" s="97">
        <v>43682.631527777776</v>
      </c>
      <c r="F3907">
        <v>2.8881649999999999</v>
      </c>
    </row>
    <row r="3908" spans="1:6" x14ac:dyDescent="0.2">
      <c r="A3908" s="97">
        <v>43682.827789351853</v>
      </c>
      <c r="B3908">
        <v>2.9798870000000002</v>
      </c>
      <c r="E3908" s="97">
        <v>43682.638472222221</v>
      </c>
      <c r="F3908">
        <v>2.891578</v>
      </c>
    </row>
    <row r="3909" spans="1:6" x14ac:dyDescent="0.2">
      <c r="A3909" s="97">
        <v>43682.834733796299</v>
      </c>
      <c r="B3909">
        <v>3.0005760000000001</v>
      </c>
      <c r="E3909" s="97">
        <v>43682.645416666666</v>
      </c>
      <c r="F3909">
        <v>2.8779729999999999</v>
      </c>
    </row>
    <row r="3910" spans="1:6" x14ac:dyDescent="0.2">
      <c r="A3910" s="97">
        <v>43682.841562499998</v>
      </c>
      <c r="B3910">
        <v>3.0046349999999999</v>
      </c>
      <c r="E3910" s="97">
        <v>43682.652361111112</v>
      </c>
      <c r="F3910">
        <v>2.8625829999999999</v>
      </c>
    </row>
    <row r="3911" spans="1:6" x14ac:dyDescent="0.2">
      <c r="A3911" s="97">
        <v>43682.848506944443</v>
      </c>
      <c r="B3911">
        <v>3.0229729999999999</v>
      </c>
      <c r="E3911" s="97">
        <v>43682.659305555557</v>
      </c>
      <c r="F3911">
        <v>2.8833630000000001</v>
      </c>
    </row>
    <row r="3912" spans="1:6" x14ac:dyDescent="0.2">
      <c r="A3912" s="97">
        <v>43682.855451388888</v>
      </c>
      <c r="B3912">
        <v>3.0149889999999999</v>
      </c>
      <c r="E3912" s="97">
        <v>43682.666134259256</v>
      </c>
      <c r="F3912">
        <v>2.8655759999999999</v>
      </c>
    </row>
    <row r="3913" spans="1:6" x14ac:dyDescent="0.2">
      <c r="A3913" s="97">
        <v>43682.862395833334</v>
      </c>
      <c r="B3913">
        <v>3.0272209999999999</v>
      </c>
      <c r="E3913" s="97">
        <v>43682.673078703701</v>
      </c>
      <c r="F3913">
        <v>2.8612929999999999</v>
      </c>
    </row>
    <row r="3914" spans="1:6" x14ac:dyDescent="0.2">
      <c r="A3914" s="97">
        <v>43682.869340277779</v>
      </c>
      <c r="B3914">
        <v>3.0205850000000001</v>
      </c>
      <c r="E3914" s="97">
        <v>43682.680023148147</v>
      </c>
      <c r="F3914">
        <v>2.8726970000000001</v>
      </c>
    </row>
    <row r="3915" spans="1:6" x14ac:dyDescent="0.2">
      <c r="A3915" s="97">
        <v>43682.876284722224</v>
      </c>
      <c r="B3915">
        <v>3.0302159999999998</v>
      </c>
      <c r="E3915" s="97">
        <v>43682.687071759261</v>
      </c>
      <c r="F3915">
        <v>2.8767070000000001</v>
      </c>
    </row>
    <row r="3916" spans="1:6" x14ac:dyDescent="0.2">
      <c r="A3916" s="97">
        <v>43682.883333333331</v>
      </c>
      <c r="B3916">
        <v>3.0401310000000001</v>
      </c>
      <c r="E3916" s="97">
        <v>43682.694016203706</v>
      </c>
      <c r="F3916">
        <v>2.8846240000000001</v>
      </c>
    </row>
    <row r="3917" spans="1:6" x14ac:dyDescent="0.2">
      <c r="A3917" s="97">
        <v>43682.890277777777</v>
      </c>
      <c r="B3917">
        <v>3.0481729999999998</v>
      </c>
      <c r="E3917" s="97">
        <v>43682.700960648152</v>
      </c>
      <c r="F3917">
        <v>2.8895300000000002</v>
      </c>
    </row>
    <row r="3918" spans="1:6" x14ac:dyDescent="0.2">
      <c r="A3918" s="97">
        <v>43682.897222222222</v>
      </c>
      <c r="B3918">
        <v>3.0461209999999999</v>
      </c>
      <c r="E3918" s="97">
        <v>43682.707905092589</v>
      </c>
      <c r="F3918">
        <v>2.889046</v>
      </c>
    </row>
    <row r="3919" spans="1:6" x14ac:dyDescent="0.2">
      <c r="A3919" s="97">
        <v>43682.904166666667</v>
      </c>
      <c r="B3919">
        <v>3.037674</v>
      </c>
      <c r="E3919" s="97">
        <v>43682.723587962966</v>
      </c>
      <c r="F3919">
        <v>2.9189750000000001</v>
      </c>
    </row>
    <row r="3920" spans="1:6" x14ac:dyDescent="0.2">
      <c r="A3920" s="97">
        <v>43682.911111111112</v>
      </c>
      <c r="B3920">
        <v>3.044146</v>
      </c>
      <c r="E3920" s="97">
        <v>43682.730532407404</v>
      </c>
      <c r="F3920">
        <v>2.9410799999999999</v>
      </c>
    </row>
    <row r="3921" spans="1:6" x14ac:dyDescent="0.2">
      <c r="A3921" s="97">
        <v>43682.918055555558</v>
      </c>
      <c r="B3921">
        <v>3.060441</v>
      </c>
      <c r="E3921" s="97">
        <v>43682.737476851849</v>
      </c>
      <c r="F3921">
        <v>2.9554610000000001</v>
      </c>
    </row>
    <row r="3922" spans="1:6" x14ac:dyDescent="0.2">
      <c r="A3922" s="97">
        <v>43682.925000000003</v>
      </c>
      <c r="B3922">
        <v>3.0361289999999999</v>
      </c>
      <c r="E3922" s="97">
        <v>43682.744305555556</v>
      </c>
      <c r="F3922">
        <v>2.9369190000000001</v>
      </c>
    </row>
    <row r="3923" spans="1:6" x14ac:dyDescent="0.2">
      <c r="A3923" s="97">
        <v>43682.931944444441</v>
      </c>
      <c r="B3923">
        <v>3.0506440000000001</v>
      </c>
      <c r="E3923" s="97">
        <v>43682.751250000001</v>
      </c>
      <c r="F3923">
        <v>2.9429959999999999</v>
      </c>
    </row>
    <row r="3924" spans="1:6" x14ac:dyDescent="0.2">
      <c r="A3924" s="97">
        <v>43682.938773148147</v>
      </c>
      <c r="B3924">
        <v>3.0513729999999999</v>
      </c>
      <c r="E3924" s="97">
        <v>43682.758194444446</v>
      </c>
      <c r="F3924">
        <v>2.9328630000000002</v>
      </c>
    </row>
    <row r="3925" spans="1:6" x14ac:dyDescent="0.2">
      <c r="A3925" s="97">
        <v>43682.945717592593</v>
      </c>
      <c r="B3925">
        <v>3.057572</v>
      </c>
      <c r="E3925" s="97">
        <v>43682.765138888892</v>
      </c>
      <c r="F3925">
        <v>2.917424</v>
      </c>
    </row>
    <row r="3926" spans="1:6" x14ac:dyDescent="0.2">
      <c r="A3926" s="97">
        <v>43682.952766203707</v>
      </c>
      <c r="B3926">
        <v>3.0590999999999999</v>
      </c>
      <c r="E3926" s="97">
        <v>43682.772083333337</v>
      </c>
      <c r="F3926">
        <v>2.9374959999999999</v>
      </c>
    </row>
    <row r="3927" spans="1:6" x14ac:dyDescent="0.2">
      <c r="A3927" s="97">
        <v>43682.959710648145</v>
      </c>
      <c r="B3927">
        <v>3.110687</v>
      </c>
      <c r="E3927" s="97">
        <v>43682.779027777775</v>
      </c>
      <c r="F3927">
        <v>2.9323090000000001</v>
      </c>
    </row>
    <row r="3928" spans="1:6" x14ac:dyDescent="0.2">
      <c r="A3928" s="97">
        <v>43682.96665509259</v>
      </c>
      <c r="B3928">
        <v>3.0340750000000001</v>
      </c>
      <c r="E3928" s="97">
        <v>43682.78597222222</v>
      </c>
      <c r="F3928">
        <v>2.942475</v>
      </c>
    </row>
    <row r="3929" spans="1:6" x14ac:dyDescent="0.2">
      <c r="A3929" s="97">
        <v>43682.973599537036</v>
      </c>
      <c r="B3929">
        <v>3.0362990000000001</v>
      </c>
      <c r="E3929" s="97">
        <v>43682.793020833335</v>
      </c>
      <c r="F3929">
        <v>3.021347</v>
      </c>
    </row>
    <row r="3930" spans="1:6" x14ac:dyDescent="0.2">
      <c r="A3930" s="97">
        <v>43682.980543981481</v>
      </c>
      <c r="B3930">
        <v>3.0260189999999998</v>
      </c>
      <c r="E3930" s="97">
        <v>43682.79996527778</v>
      </c>
      <c r="F3930">
        <v>2.9282319999999999</v>
      </c>
    </row>
    <row r="3931" spans="1:6" x14ac:dyDescent="0.2">
      <c r="A3931" s="97">
        <v>43682.987488425926</v>
      </c>
      <c r="B3931">
        <v>3.092336</v>
      </c>
      <c r="E3931" s="97">
        <v>43682.806909722225</v>
      </c>
      <c r="F3931">
        <v>2.9692280000000002</v>
      </c>
    </row>
    <row r="3932" spans="1:6" x14ac:dyDescent="0.2">
      <c r="A3932" s="97">
        <v>43682.994432870371</v>
      </c>
      <c r="B3932">
        <v>3.01546</v>
      </c>
      <c r="E3932" s="97">
        <v>43682.813900462963</v>
      </c>
      <c r="F3932">
        <v>2.9698579999999999</v>
      </c>
    </row>
    <row r="3933" spans="1:6" x14ac:dyDescent="0.2">
      <c r="A3933" s="97">
        <v>43683.001377314817</v>
      </c>
      <c r="B3933">
        <v>3.0170499999999998</v>
      </c>
      <c r="E3933" s="97">
        <v>43682.820844907408</v>
      </c>
      <c r="F3933">
        <v>2.9723009999999999</v>
      </c>
    </row>
    <row r="3934" spans="1:6" x14ac:dyDescent="0.2">
      <c r="A3934" s="97">
        <v>43683.008321759262</v>
      </c>
      <c r="B3934">
        <v>3.0228130000000002</v>
      </c>
      <c r="E3934" s="97">
        <v>43682.827789351853</v>
      </c>
      <c r="F3934">
        <v>2.9798870000000002</v>
      </c>
    </row>
    <row r="3935" spans="1:6" x14ac:dyDescent="0.2">
      <c r="A3935" s="97">
        <v>43683.015266203707</v>
      </c>
      <c r="B3935">
        <v>3.0141</v>
      </c>
      <c r="E3935" s="97">
        <v>43682.834733796299</v>
      </c>
      <c r="F3935">
        <v>3.0005760000000001</v>
      </c>
    </row>
    <row r="3936" spans="1:6" x14ac:dyDescent="0.2">
      <c r="A3936" s="97">
        <v>43683.022210648145</v>
      </c>
      <c r="B3936">
        <v>3.0029680000000001</v>
      </c>
      <c r="E3936" s="97">
        <v>43682.841562499998</v>
      </c>
      <c r="F3936">
        <v>3.0046349999999999</v>
      </c>
    </row>
    <row r="3937" spans="1:6" x14ac:dyDescent="0.2">
      <c r="A3937" s="97">
        <v>43683.02915509259</v>
      </c>
      <c r="B3937">
        <v>3.0079720000000001</v>
      </c>
      <c r="E3937" s="97">
        <v>43682.848506944443</v>
      </c>
      <c r="F3937">
        <v>3.0229729999999999</v>
      </c>
    </row>
    <row r="3938" spans="1:6" x14ac:dyDescent="0.2">
      <c r="A3938" s="97">
        <v>43683.035983796297</v>
      </c>
      <c r="B3938">
        <v>3.00034</v>
      </c>
      <c r="E3938" s="97">
        <v>43682.855451388888</v>
      </c>
      <c r="F3938">
        <v>3.0149889999999999</v>
      </c>
    </row>
    <row r="3939" spans="1:6" x14ac:dyDescent="0.2">
      <c r="A3939" s="97">
        <v>43683.042928240742</v>
      </c>
      <c r="B3939">
        <v>3.0034109999999998</v>
      </c>
      <c r="E3939" s="97">
        <v>43682.862395833334</v>
      </c>
      <c r="F3939">
        <v>3.0272209999999999</v>
      </c>
    </row>
    <row r="3940" spans="1:6" x14ac:dyDescent="0.2">
      <c r="A3940" s="97">
        <v>43683.049872685187</v>
      </c>
      <c r="B3940">
        <v>2.9940150000000001</v>
      </c>
      <c r="E3940" s="97">
        <v>43682.869340277779</v>
      </c>
      <c r="F3940">
        <v>3.0205850000000001</v>
      </c>
    </row>
    <row r="3941" spans="1:6" x14ac:dyDescent="0.2">
      <c r="A3941" s="97">
        <v>43683.056817129633</v>
      </c>
      <c r="B3941">
        <v>2.9878290000000001</v>
      </c>
      <c r="E3941" s="97">
        <v>43682.876284722224</v>
      </c>
      <c r="F3941">
        <v>3.0302159999999998</v>
      </c>
    </row>
    <row r="3942" spans="1:6" x14ac:dyDescent="0.2">
      <c r="A3942" s="97">
        <v>43683.063761574071</v>
      </c>
      <c r="B3942">
        <v>2.9715660000000002</v>
      </c>
      <c r="E3942" s="97">
        <v>43682.883333333331</v>
      </c>
      <c r="F3942">
        <v>3.0401310000000001</v>
      </c>
    </row>
    <row r="3943" spans="1:6" x14ac:dyDescent="0.2">
      <c r="A3943" s="97">
        <v>43683.070706018516</v>
      </c>
      <c r="B3943">
        <v>2.9718399999999998</v>
      </c>
      <c r="E3943" s="97">
        <v>43682.890277777777</v>
      </c>
      <c r="F3943">
        <v>3.0481729999999998</v>
      </c>
    </row>
    <row r="3944" spans="1:6" x14ac:dyDescent="0.2">
      <c r="A3944" s="97">
        <v>43683.077650462961</v>
      </c>
      <c r="B3944">
        <v>2.9689350000000001</v>
      </c>
      <c r="E3944" s="97">
        <v>43682.897222222222</v>
      </c>
      <c r="F3944">
        <v>3.0461209999999999</v>
      </c>
    </row>
    <row r="3945" spans="1:6" x14ac:dyDescent="0.2">
      <c r="A3945" s="97">
        <v>43683.084594907406</v>
      </c>
      <c r="B3945">
        <v>2.9573239999999998</v>
      </c>
      <c r="E3945" s="97">
        <v>43682.904166666667</v>
      </c>
      <c r="F3945">
        <v>3.037674</v>
      </c>
    </row>
    <row r="3946" spans="1:6" x14ac:dyDescent="0.2">
      <c r="A3946" s="97">
        <v>43683.091643518521</v>
      </c>
      <c r="B3946">
        <v>2.9660739999999999</v>
      </c>
      <c r="E3946" s="97">
        <v>43682.911111111112</v>
      </c>
      <c r="F3946">
        <v>3.044146</v>
      </c>
    </row>
    <row r="3947" spans="1:6" x14ac:dyDescent="0.2">
      <c r="A3947" s="97">
        <v>43683.098587962966</v>
      </c>
      <c r="B3947">
        <v>2.9620169999999999</v>
      </c>
      <c r="E3947" s="97">
        <v>43682.918055555558</v>
      </c>
      <c r="F3947">
        <v>3.060441</v>
      </c>
    </row>
    <row r="3948" spans="1:6" x14ac:dyDescent="0.2">
      <c r="A3948" s="97">
        <v>43683.105532407404</v>
      </c>
      <c r="B3948">
        <v>2.957697</v>
      </c>
      <c r="E3948" s="97">
        <v>43682.925000000003</v>
      </c>
      <c r="F3948">
        <v>3.0361289999999999</v>
      </c>
    </row>
    <row r="3949" spans="1:6" x14ac:dyDescent="0.2">
      <c r="A3949" s="97">
        <v>43683.112476851849</v>
      </c>
      <c r="B3949">
        <v>2.9592529999999999</v>
      </c>
      <c r="E3949" s="97">
        <v>43682.931944444441</v>
      </c>
      <c r="F3949">
        <v>3.0506440000000001</v>
      </c>
    </row>
    <row r="3950" spans="1:6" x14ac:dyDescent="0.2">
      <c r="A3950" s="97">
        <v>43683.119421296295</v>
      </c>
      <c r="B3950">
        <v>2.9554499999999999</v>
      </c>
      <c r="E3950" s="97">
        <v>43682.938773148147</v>
      </c>
      <c r="F3950">
        <v>3.0513729999999999</v>
      </c>
    </row>
    <row r="3951" spans="1:6" x14ac:dyDescent="0.2">
      <c r="A3951" s="97">
        <v>43683.126250000001</v>
      </c>
      <c r="B3951">
        <v>2.9478230000000001</v>
      </c>
      <c r="E3951" s="97">
        <v>43682.945717592593</v>
      </c>
      <c r="F3951">
        <v>3.057572</v>
      </c>
    </row>
    <row r="3952" spans="1:6" x14ac:dyDescent="0.2">
      <c r="A3952" s="97">
        <v>43683.133194444446</v>
      </c>
      <c r="B3952">
        <v>2.934218</v>
      </c>
      <c r="E3952" s="97">
        <v>43682.952766203707</v>
      </c>
      <c r="F3952">
        <v>3.0590999999999999</v>
      </c>
    </row>
    <row r="3953" spans="1:6" x14ac:dyDescent="0.2">
      <c r="A3953" s="97">
        <v>43683.140138888892</v>
      </c>
      <c r="B3953">
        <v>2.9385780000000001</v>
      </c>
      <c r="E3953" s="97">
        <v>43682.959710648145</v>
      </c>
      <c r="F3953">
        <v>3.110687</v>
      </c>
    </row>
    <row r="3954" spans="1:6" x14ac:dyDescent="0.2">
      <c r="A3954" s="97">
        <v>43683.147083333337</v>
      </c>
      <c r="B3954">
        <v>2.9387189999999999</v>
      </c>
      <c r="E3954" s="97">
        <v>43682.96665509259</v>
      </c>
      <c r="F3954">
        <v>3.0340750000000001</v>
      </c>
    </row>
    <row r="3955" spans="1:6" x14ac:dyDescent="0.2">
      <c r="A3955" s="97">
        <v>43683.154027777775</v>
      </c>
      <c r="B3955">
        <v>2.9264100000000002</v>
      </c>
      <c r="E3955" s="97">
        <v>43682.973599537036</v>
      </c>
      <c r="F3955">
        <v>3.0362990000000001</v>
      </c>
    </row>
    <row r="3956" spans="1:6" x14ac:dyDescent="0.2">
      <c r="A3956" s="97">
        <v>43683.161076388889</v>
      </c>
      <c r="B3956">
        <v>2.9184299999999999</v>
      </c>
      <c r="E3956" s="97">
        <v>43682.980543981481</v>
      </c>
      <c r="F3956">
        <v>3.0260189999999998</v>
      </c>
    </row>
    <row r="3957" spans="1:6" x14ac:dyDescent="0.2">
      <c r="A3957" s="97">
        <v>43683.168020833335</v>
      </c>
      <c r="B3957">
        <v>2.9202180000000002</v>
      </c>
      <c r="E3957" s="97">
        <v>43682.987488425926</v>
      </c>
      <c r="F3957">
        <v>3.092336</v>
      </c>
    </row>
    <row r="3958" spans="1:6" x14ac:dyDescent="0.2">
      <c r="A3958" s="97">
        <v>43683.17496527778</v>
      </c>
      <c r="B3958">
        <v>2.9289499999999999</v>
      </c>
      <c r="E3958" s="97">
        <v>43682.994432870371</v>
      </c>
      <c r="F3958">
        <v>3.01546</v>
      </c>
    </row>
    <row r="3959" spans="1:6" x14ac:dyDescent="0.2">
      <c r="A3959" s="97">
        <v>43683.181909722225</v>
      </c>
      <c r="B3959">
        <v>2.9170600000000002</v>
      </c>
      <c r="E3959" s="97">
        <v>43683.001377314817</v>
      </c>
      <c r="F3959">
        <v>3.0170499999999998</v>
      </c>
    </row>
    <row r="3960" spans="1:6" x14ac:dyDescent="0.2">
      <c r="A3960" s="97">
        <v>43683.188854166663</v>
      </c>
      <c r="B3960">
        <v>2.910825</v>
      </c>
      <c r="E3960" s="97">
        <v>43683.008321759262</v>
      </c>
      <c r="F3960">
        <v>3.0228130000000002</v>
      </c>
    </row>
    <row r="3961" spans="1:6" x14ac:dyDescent="0.2">
      <c r="A3961" s="97">
        <v>43683.195798611108</v>
      </c>
      <c r="B3961">
        <v>2.9010829999999999</v>
      </c>
      <c r="E3961" s="97">
        <v>43683.015266203707</v>
      </c>
      <c r="F3961">
        <v>3.0141</v>
      </c>
    </row>
    <row r="3962" spans="1:6" x14ac:dyDescent="0.2">
      <c r="A3962" s="97">
        <v>43683.202743055554</v>
      </c>
      <c r="B3962">
        <v>2.9028849999999999</v>
      </c>
      <c r="E3962" s="97">
        <v>43683.022210648145</v>
      </c>
      <c r="F3962">
        <v>3.0029680000000001</v>
      </c>
    </row>
    <row r="3963" spans="1:6" x14ac:dyDescent="0.2">
      <c r="A3963" s="97">
        <v>43683.209687499999</v>
      </c>
      <c r="B3963">
        <v>2.8936030000000001</v>
      </c>
      <c r="E3963" s="97">
        <v>43683.02915509259</v>
      </c>
      <c r="F3963">
        <v>3.0079720000000001</v>
      </c>
    </row>
    <row r="3964" spans="1:6" x14ac:dyDescent="0.2">
      <c r="A3964" s="97">
        <v>43683.216631944444</v>
      </c>
      <c r="B3964">
        <v>2.8997950000000001</v>
      </c>
      <c r="E3964" s="97">
        <v>43683.035983796297</v>
      </c>
      <c r="F3964">
        <v>3.00034</v>
      </c>
    </row>
    <row r="3965" spans="1:6" x14ac:dyDescent="0.2">
      <c r="A3965" s="97">
        <v>43683.223460648151</v>
      </c>
      <c r="B3965">
        <v>2.8879480000000002</v>
      </c>
      <c r="E3965" s="97">
        <v>43683.042928240742</v>
      </c>
      <c r="F3965">
        <v>3.0034109999999998</v>
      </c>
    </row>
    <row r="3966" spans="1:6" x14ac:dyDescent="0.2">
      <c r="A3966" s="97">
        <v>43683.230509259258</v>
      </c>
      <c r="B3966">
        <v>2.882558</v>
      </c>
      <c r="E3966" s="97">
        <v>43683.049872685187</v>
      </c>
      <c r="F3966">
        <v>2.9940150000000001</v>
      </c>
    </row>
    <row r="3967" spans="1:6" x14ac:dyDescent="0.2">
      <c r="A3967" s="97">
        <v>43683.237453703703</v>
      </c>
      <c r="B3967">
        <v>2.8794949999999999</v>
      </c>
      <c r="E3967" s="97">
        <v>43683.056817129633</v>
      </c>
      <c r="F3967">
        <v>2.9878290000000001</v>
      </c>
    </row>
    <row r="3968" spans="1:6" x14ac:dyDescent="0.2">
      <c r="A3968" s="97">
        <v>43683.244398148148</v>
      </c>
      <c r="B3968">
        <v>2.881243</v>
      </c>
      <c r="E3968" s="97">
        <v>43683.063761574071</v>
      </c>
      <c r="F3968">
        <v>2.9715660000000002</v>
      </c>
    </row>
    <row r="3969" spans="1:6" x14ac:dyDescent="0.2">
      <c r="A3969" s="97">
        <v>43683.251342592594</v>
      </c>
      <c r="B3969">
        <v>2.8734999999999999</v>
      </c>
      <c r="E3969" s="97">
        <v>43683.070706018516</v>
      </c>
      <c r="F3969">
        <v>2.9718399999999998</v>
      </c>
    </row>
    <row r="3970" spans="1:6" x14ac:dyDescent="0.2">
      <c r="A3970" s="97">
        <v>43683.258287037039</v>
      </c>
      <c r="B3970">
        <v>2.8501699999999999</v>
      </c>
      <c r="E3970" s="97">
        <v>43683.077650462961</v>
      </c>
      <c r="F3970">
        <v>2.9689350000000001</v>
      </c>
    </row>
    <row r="3971" spans="1:6" x14ac:dyDescent="0.2">
      <c r="A3971" s="97">
        <v>43683.265231481484</v>
      </c>
      <c r="B3971">
        <v>2.8514029999999999</v>
      </c>
      <c r="E3971" s="97">
        <v>43683.084594907406</v>
      </c>
      <c r="F3971">
        <v>2.9573239999999998</v>
      </c>
    </row>
    <row r="3972" spans="1:6" x14ac:dyDescent="0.2">
      <c r="A3972" s="97">
        <v>43683.272175925929</v>
      </c>
      <c r="B3972">
        <v>2.8428390000000001</v>
      </c>
      <c r="E3972" s="97">
        <v>43683.091643518521</v>
      </c>
      <c r="F3972">
        <v>2.9660739999999999</v>
      </c>
    </row>
    <row r="3973" spans="1:6" x14ac:dyDescent="0.2">
      <c r="A3973" s="97">
        <v>43683.279120370367</v>
      </c>
      <c r="B3973">
        <v>2.8396149999999998</v>
      </c>
      <c r="E3973" s="97">
        <v>43683.098587962966</v>
      </c>
      <c r="F3973">
        <v>2.9620169999999999</v>
      </c>
    </row>
    <row r="3974" spans="1:6" x14ac:dyDescent="0.2">
      <c r="A3974" s="97">
        <v>43683.286064814813</v>
      </c>
      <c r="B3974">
        <v>2.833418</v>
      </c>
      <c r="E3974" s="97">
        <v>43683.105532407404</v>
      </c>
      <c r="F3974">
        <v>2.957697</v>
      </c>
    </row>
    <row r="3975" spans="1:6" x14ac:dyDescent="0.2">
      <c r="A3975" s="97">
        <v>43683.293009259258</v>
      </c>
      <c r="B3975">
        <v>2.8337029999999999</v>
      </c>
      <c r="E3975" s="97">
        <v>43683.112476851849</v>
      </c>
      <c r="F3975">
        <v>2.9592529999999999</v>
      </c>
    </row>
    <row r="3976" spans="1:6" x14ac:dyDescent="0.2">
      <c r="A3976" s="97">
        <v>43683.299953703703</v>
      </c>
      <c r="B3976">
        <v>2.8234140000000001</v>
      </c>
      <c r="E3976" s="97">
        <v>43683.119421296295</v>
      </c>
      <c r="F3976">
        <v>2.9554499999999999</v>
      </c>
    </row>
    <row r="3977" spans="1:6" x14ac:dyDescent="0.2">
      <c r="A3977" s="97">
        <v>43683.306898148148</v>
      </c>
      <c r="B3977">
        <v>2.8120799999999999</v>
      </c>
      <c r="E3977" s="97">
        <v>43683.126250000001</v>
      </c>
      <c r="F3977">
        <v>2.9478230000000001</v>
      </c>
    </row>
    <row r="3978" spans="1:6" x14ac:dyDescent="0.2">
      <c r="A3978" s="97">
        <v>43683.313842592594</v>
      </c>
      <c r="B3978">
        <v>2.8186140000000002</v>
      </c>
      <c r="E3978" s="97">
        <v>43683.133194444446</v>
      </c>
      <c r="F3978">
        <v>2.934218</v>
      </c>
    </row>
    <row r="3979" spans="1:6" x14ac:dyDescent="0.2">
      <c r="A3979" s="97">
        <v>43683.320671296293</v>
      </c>
      <c r="B3979">
        <v>2.7952349999999999</v>
      </c>
      <c r="E3979" s="97">
        <v>43683.140138888892</v>
      </c>
      <c r="F3979">
        <v>2.9385780000000001</v>
      </c>
    </row>
    <row r="3980" spans="1:6" x14ac:dyDescent="0.2">
      <c r="A3980" s="97">
        <v>43683.327615740738</v>
      </c>
      <c r="B3980">
        <v>2.801472</v>
      </c>
      <c r="E3980" s="97">
        <v>43683.147083333337</v>
      </c>
      <c r="F3980">
        <v>2.9387189999999999</v>
      </c>
    </row>
    <row r="3981" spans="1:6" x14ac:dyDescent="0.2">
      <c r="A3981" s="97">
        <v>43683.334560185183</v>
      </c>
      <c r="B3981">
        <v>2.7851819999999998</v>
      </c>
      <c r="E3981" s="97">
        <v>43683.154027777775</v>
      </c>
      <c r="F3981">
        <v>2.9264100000000002</v>
      </c>
    </row>
    <row r="3982" spans="1:6" x14ac:dyDescent="0.2">
      <c r="A3982" s="97">
        <v>43683.341504629629</v>
      </c>
      <c r="B3982">
        <v>2.7708819999999998</v>
      </c>
      <c r="E3982" s="97">
        <v>43683.161076388889</v>
      </c>
      <c r="F3982">
        <v>2.9184299999999999</v>
      </c>
    </row>
    <row r="3983" spans="1:6" x14ac:dyDescent="0.2">
      <c r="A3983" s="97">
        <v>43683.348449074074</v>
      </c>
      <c r="B3983">
        <v>2.7757770000000002</v>
      </c>
      <c r="E3983" s="97">
        <v>43683.168020833335</v>
      </c>
      <c r="F3983">
        <v>2.9202180000000002</v>
      </c>
    </row>
    <row r="3984" spans="1:6" x14ac:dyDescent="0.2">
      <c r="A3984" s="97">
        <v>43683.355393518519</v>
      </c>
      <c r="B3984">
        <v>2.7716759999999998</v>
      </c>
      <c r="E3984" s="97">
        <v>43683.17496527778</v>
      </c>
      <c r="F3984">
        <v>2.9289499999999999</v>
      </c>
    </row>
    <row r="3985" spans="1:6" x14ac:dyDescent="0.2">
      <c r="A3985" s="97">
        <v>43683.362337962964</v>
      </c>
      <c r="B3985">
        <v>2.7565529999999998</v>
      </c>
      <c r="E3985" s="97">
        <v>43683.181909722225</v>
      </c>
      <c r="F3985">
        <v>2.9170600000000002</v>
      </c>
    </row>
    <row r="3986" spans="1:6" x14ac:dyDescent="0.2">
      <c r="A3986" s="97">
        <v>43683.369386574072</v>
      </c>
      <c r="B3986">
        <v>2.7562760000000002</v>
      </c>
      <c r="E3986" s="97">
        <v>43683.188854166663</v>
      </c>
      <c r="F3986">
        <v>2.910825</v>
      </c>
    </row>
    <row r="3987" spans="1:6" x14ac:dyDescent="0.2">
      <c r="A3987" s="97">
        <v>43683.376331018517</v>
      </c>
      <c r="B3987">
        <v>2.7541479999999998</v>
      </c>
      <c r="E3987" s="97">
        <v>43683.195798611108</v>
      </c>
      <c r="F3987">
        <v>2.9010829999999999</v>
      </c>
    </row>
    <row r="3988" spans="1:6" x14ac:dyDescent="0.2">
      <c r="A3988" s="97">
        <v>43683.383275462962</v>
      </c>
      <c r="B3988">
        <v>2.7377699999999998</v>
      </c>
      <c r="E3988" s="97">
        <v>43683.202743055554</v>
      </c>
      <c r="F3988">
        <v>2.9028849999999999</v>
      </c>
    </row>
    <row r="3989" spans="1:6" x14ac:dyDescent="0.2">
      <c r="A3989" s="97">
        <v>43683.390219907407</v>
      </c>
      <c r="B3989">
        <v>2.7348379999999999</v>
      </c>
      <c r="E3989" s="97">
        <v>43683.209687499999</v>
      </c>
      <c r="F3989">
        <v>2.8936030000000001</v>
      </c>
    </row>
    <row r="3990" spans="1:6" x14ac:dyDescent="0.2">
      <c r="A3990" s="97">
        <v>43683.397164351853</v>
      </c>
      <c r="B3990">
        <v>2.7868369999999998</v>
      </c>
      <c r="E3990" s="97">
        <v>43683.216631944444</v>
      </c>
      <c r="F3990">
        <v>2.8997950000000001</v>
      </c>
    </row>
    <row r="3991" spans="1:6" x14ac:dyDescent="0.2">
      <c r="A3991" s="97">
        <v>43683.404108796298</v>
      </c>
      <c r="B3991">
        <v>2.7102940000000002</v>
      </c>
      <c r="E3991" s="97">
        <v>43683.223460648151</v>
      </c>
      <c r="F3991">
        <v>2.8879480000000002</v>
      </c>
    </row>
    <row r="3992" spans="1:6" x14ac:dyDescent="0.2">
      <c r="A3992" s="97">
        <v>43683.410937499997</v>
      </c>
      <c r="B3992">
        <v>2.7276129999999998</v>
      </c>
      <c r="E3992" s="97">
        <v>43683.230509259258</v>
      </c>
      <c r="F3992">
        <v>2.882558</v>
      </c>
    </row>
    <row r="3993" spans="1:6" x14ac:dyDescent="0.2">
      <c r="A3993" s="97">
        <v>43683.417881944442</v>
      </c>
      <c r="B3993">
        <v>2.7093129999999999</v>
      </c>
      <c r="E3993" s="97">
        <v>43683.237453703703</v>
      </c>
      <c r="F3993">
        <v>2.8794949999999999</v>
      </c>
    </row>
    <row r="3994" spans="1:6" x14ac:dyDescent="0.2">
      <c r="A3994" s="97">
        <v>43683.424826388888</v>
      </c>
      <c r="B3994">
        <v>2.700609</v>
      </c>
      <c r="E3994" s="97">
        <v>43683.244398148148</v>
      </c>
      <c r="F3994">
        <v>2.881243</v>
      </c>
    </row>
    <row r="3995" spans="1:6" x14ac:dyDescent="0.2">
      <c r="A3995" s="97">
        <v>43683.431770833333</v>
      </c>
      <c r="B3995">
        <v>2.699039</v>
      </c>
      <c r="E3995" s="97">
        <v>43683.251342592594</v>
      </c>
      <c r="F3995">
        <v>2.8734999999999999</v>
      </c>
    </row>
    <row r="3996" spans="1:6" x14ac:dyDescent="0.2">
      <c r="A3996" s="97">
        <v>43683.438819444447</v>
      </c>
      <c r="B3996">
        <v>2.6938620000000002</v>
      </c>
      <c r="E3996" s="97">
        <v>43683.258287037039</v>
      </c>
      <c r="F3996">
        <v>2.8501699999999999</v>
      </c>
    </row>
    <row r="3997" spans="1:6" x14ac:dyDescent="0.2">
      <c r="A3997" s="97">
        <v>43683.445763888885</v>
      </c>
      <c r="B3997">
        <v>2.7042519999999999</v>
      </c>
      <c r="E3997" s="97">
        <v>43683.265231481484</v>
      </c>
      <c r="F3997">
        <v>2.8514029999999999</v>
      </c>
    </row>
    <row r="3998" spans="1:6" x14ac:dyDescent="0.2">
      <c r="A3998" s="97">
        <v>43683.452708333331</v>
      </c>
      <c r="B3998">
        <v>2.703214</v>
      </c>
      <c r="E3998" s="97">
        <v>43683.272175925929</v>
      </c>
      <c r="F3998">
        <v>2.8428390000000001</v>
      </c>
    </row>
    <row r="3999" spans="1:6" x14ac:dyDescent="0.2">
      <c r="A3999" s="97">
        <v>43683.459652777776</v>
      </c>
      <c r="B3999">
        <v>2.6911239999999998</v>
      </c>
      <c r="E3999" s="97">
        <v>43683.279120370367</v>
      </c>
      <c r="F3999">
        <v>2.8396149999999998</v>
      </c>
    </row>
    <row r="4000" spans="1:6" x14ac:dyDescent="0.2">
      <c r="A4000" s="97">
        <v>43683.466597222221</v>
      </c>
      <c r="B4000">
        <v>2.6911450000000001</v>
      </c>
      <c r="E4000" s="97">
        <v>43683.286064814813</v>
      </c>
      <c r="F4000">
        <v>2.833418</v>
      </c>
    </row>
    <row r="4001" spans="1:6" x14ac:dyDescent="0.2">
      <c r="A4001" s="97">
        <v>43683.473541666666</v>
      </c>
      <c r="B4001">
        <v>2.6848390000000002</v>
      </c>
      <c r="E4001" s="97">
        <v>43683.293009259258</v>
      </c>
      <c r="F4001">
        <v>2.8337029999999999</v>
      </c>
    </row>
    <row r="4002" spans="1:6" x14ac:dyDescent="0.2">
      <c r="A4002" s="97">
        <v>43683.480486111112</v>
      </c>
      <c r="B4002">
        <v>2.6738710000000001</v>
      </c>
      <c r="E4002" s="97">
        <v>43683.299953703703</v>
      </c>
      <c r="F4002">
        <v>2.8234140000000001</v>
      </c>
    </row>
    <row r="4003" spans="1:6" x14ac:dyDescent="0.2">
      <c r="A4003" s="97">
        <v>43683.487430555557</v>
      </c>
      <c r="B4003">
        <v>2.6639370000000002</v>
      </c>
      <c r="E4003" s="97">
        <v>43683.306898148148</v>
      </c>
      <c r="F4003">
        <v>2.8120799999999999</v>
      </c>
    </row>
    <row r="4004" spans="1:6" x14ac:dyDescent="0.2">
      <c r="A4004" s="97">
        <v>43683.494375000002</v>
      </c>
      <c r="B4004">
        <v>2.6626400000000001</v>
      </c>
      <c r="E4004" s="97">
        <v>43683.313842592594</v>
      </c>
      <c r="F4004">
        <v>2.8186140000000002</v>
      </c>
    </row>
    <row r="4005" spans="1:6" x14ac:dyDescent="0.2">
      <c r="A4005" s="97">
        <v>43683.501319444447</v>
      </c>
      <c r="B4005">
        <v>2.6643889999999999</v>
      </c>
      <c r="E4005" s="97">
        <v>43683.320671296293</v>
      </c>
      <c r="F4005">
        <v>2.7952349999999999</v>
      </c>
    </row>
    <row r="4006" spans="1:6" x14ac:dyDescent="0.2">
      <c r="A4006" s="97">
        <v>43683.508252314816</v>
      </c>
      <c r="B4006">
        <v>2.6648610000000001</v>
      </c>
      <c r="E4006" s="97">
        <v>43683.327615740738</v>
      </c>
      <c r="F4006">
        <v>2.801472</v>
      </c>
    </row>
    <row r="4007" spans="1:6" x14ac:dyDescent="0.2">
      <c r="A4007" s="97">
        <v>43683.515196759261</v>
      </c>
      <c r="B4007">
        <v>2.660962</v>
      </c>
      <c r="E4007" s="97">
        <v>43683.334560185183</v>
      </c>
      <c r="F4007">
        <v>2.7851819999999998</v>
      </c>
    </row>
    <row r="4008" spans="1:6" x14ac:dyDescent="0.2">
      <c r="A4008" s="97">
        <v>43683.522141203706</v>
      </c>
      <c r="B4008">
        <v>2.6142029999999998</v>
      </c>
      <c r="E4008" s="97">
        <v>43683.341504629629</v>
      </c>
      <c r="F4008">
        <v>2.7708819999999998</v>
      </c>
    </row>
    <row r="4009" spans="1:6" x14ac:dyDescent="0.2">
      <c r="A4009" s="97">
        <v>43683.529085648152</v>
      </c>
      <c r="B4009">
        <v>2.6577790000000001</v>
      </c>
      <c r="E4009" s="97">
        <v>43683.348449074074</v>
      </c>
      <c r="F4009">
        <v>2.7757770000000002</v>
      </c>
    </row>
    <row r="4010" spans="1:6" x14ac:dyDescent="0.2">
      <c r="A4010" s="97">
        <v>43683.536030092589</v>
      </c>
      <c r="B4010">
        <v>2.6532840000000002</v>
      </c>
      <c r="E4010" s="97">
        <v>43683.355393518519</v>
      </c>
      <c r="F4010">
        <v>2.7716759999999998</v>
      </c>
    </row>
    <row r="4011" spans="1:6" x14ac:dyDescent="0.2">
      <c r="A4011" s="97">
        <v>43683.542974537035</v>
      </c>
      <c r="B4011">
        <v>2.6418309999999998</v>
      </c>
      <c r="E4011" s="97">
        <v>43683.362337962964</v>
      </c>
      <c r="F4011">
        <v>2.7565529999999998</v>
      </c>
    </row>
    <row r="4012" spans="1:6" x14ac:dyDescent="0.2">
      <c r="A4012" s="97">
        <v>43683.54991898148</v>
      </c>
      <c r="B4012">
        <v>2.6490490000000002</v>
      </c>
      <c r="E4012" s="97">
        <v>43683.369386574072</v>
      </c>
      <c r="F4012">
        <v>2.7562760000000002</v>
      </c>
    </row>
    <row r="4013" spans="1:6" x14ac:dyDescent="0.2">
      <c r="A4013" s="97">
        <v>43683.556863425925</v>
      </c>
      <c r="B4013">
        <v>2.64954</v>
      </c>
      <c r="E4013" s="97">
        <v>43683.376331018517</v>
      </c>
      <c r="F4013">
        <v>2.7541479999999998</v>
      </c>
    </row>
    <row r="4014" spans="1:6" x14ac:dyDescent="0.2">
      <c r="A4014" s="97">
        <v>43683.563807870371</v>
      </c>
      <c r="B4014">
        <v>2.6434829999999998</v>
      </c>
      <c r="E4014" s="97">
        <v>43683.383275462962</v>
      </c>
      <c r="F4014">
        <v>2.7377699999999998</v>
      </c>
    </row>
    <row r="4015" spans="1:6" x14ac:dyDescent="0.2">
      <c r="A4015" s="97">
        <v>43683.570752314816</v>
      </c>
      <c r="B4015">
        <v>2.636625</v>
      </c>
      <c r="E4015" s="97">
        <v>43683.390219907407</v>
      </c>
      <c r="F4015">
        <v>2.7348379999999999</v>
      </c>
    </row>
    <row r="4016" spans="1:6" x14ac:dyDescent="0.2">
      <c r="A4016" s="97">
        <v>43683.577696759261</v>
      </c>
      <c r="B4016">
        <v>2.6524420000000002</v>
      </c>
      <c r="E4016" s="97">
        <v>43683.397164351853</v>
      </c>
      <c r="F4016">
        <v>2.7868369999999998</v>
      </c>
    </row>
    <row r="4017" spans="1:6" x14ac:dyDescent="0.2">
      <c r="A4017" s="97">
        <v>43683.584641203706</v>
      </c>
      <c r="B4017">
        <v>2.6501679999999999</v>
      </c>
      <c r="E4017" s="97">
        <v>43683.404108796298</v>
      </c>
      <c r="F4017">
        <v>2.7102940000000002</v>
      </c>
    </row>
    <row r="4018" spans="1:6" x14ac:dyDescent="0.2">
      <c r="A4018" s="97">
        <v>43683.591585648152</v>
      </c>
      <c r="B4018">
        <v>2.644835</v>
      </c>
      <c r="E4018" s="97">
        <v>43683.410937499997</v>
      </c>
      <c r="F4018">
        <v>2.7276129999999998</v>
      </c>
    </row>
    <row r="4019" spans="1:6" x14ac:dyDescent="0.2">
      <c r="A4019" s="97">
        <v>43683.598530092589</v>
      </c>
      <c r="B4019">
        <v>2.6540249999999999</v>
      </c>
      <c r="E4019" s="97">
        <v>43683.417881944442</v>
      </c>
      <c r="F4019">
        <v>2.7093129999999999</v>
      </c>
    </row>
    <row r="4020" spans="1:6" x14ac:dyDescent="0.2">
      <c r="A4020" s="97">
        <v>43683.605474537035</v>
      </c>
      <c r="B4020">
        <v>2.6256599999999999</v>
      </c>
      <c r="E4020" s="97">
        <v>43683.424826388888</v>
      </c>
      <c r="F4020">
        <v>2.700609</v>
      </c>
    </row>
    <row r="4021" spans="1:6" x14ac:dyDescent="0.2">
      <c r="A4021" s="97">
        <v>43683.612303240741</v>
      </c>
      <c r="B4021">
        <v>2.7349510000000001</v>
      </c>
      <c r="E4021" s="97">
        <v>43683.431770833333</v>
      </c>
      <c r="F4021">
        <v>2.699039</v>
      </c>
    </row>
    <row r="4022" spans="1:6" x14ac:dyDescent="0.2">
      <c r="A4022" s="97">
        <v>43683.619247685187</v>
      </c>
      <c r="B4022">
        <v>2.6456119999999999</v>
      </c>
      <c r="E4022" s="97">
        <v>43683.438819444447</v>
      </c>
      <c r="F4022">
        <v>2.6938620000000002</v>
      </c>
    </row>
    <row r="4023" spans="1:6" x14ac:dyDescent="0.2">
      <c r="A4023" s="97">
        <v>43683.626192129632</v>
      </c>
      <c r="B4023">
        <v>2.6444480000000001</v>
      </c>
      <c r="E4023" s="97">
        <v>43683.445763888885</v>
      </c>
      <c r="F4023">
        <v>2.7042519999999999</v>
      </c>
    </row>
    <row r="4024" spans="1:6" x14ac:dyDescent="0.2">
      <c r="A4024" s="97">
        <v>43683.633136574077</v>
      </c>
      <c r="B4024">
        <v>2.6568930000000002</v>
      </c>
      <c r="E4024" s="97">
        <v>43683.452708333331</v>
      </c>
      <c r="F4024">
        <v>2.703214</v>
      </c>
    </row>
    <row r="4025" spans="1:6" x14ac:dyDescent="0.2">
      <c r="A4025" s="97">
        <v>43683.640081018515</v>
      </c>
      <c r="B4025">
        <v>2.646137</v>
      </c>
      <c r="E4025" s="97">
        <v>43683.459652777776</v>
      </c>
      <c r="F4025">
        <v>2.6911239999999998</v>
      </c>
    </row>
    <row r="4026" spans="1:6" x14ac:dyDescent="0.2">
      <c r="A4026" s="97">
        <v>43683.647129629629</v>
      </c>
      <c r="B4026">
        <v>2.6522480000000002</v>
      </c>
      <c r="E4026" s="97">
        <v>43683.466597222221</v>
      </c>
      <c r="F4026">
        <v>2.6911450000000001</v>
      </c>
    </row>
    <row r="4027" spans="1:6" x14ac:dyDescent="0.2">
      <c r="A4027" s="97">
        <v>43683.654074074075</v>
      </c>
      <c r="B4027">
        <v>2.6580460000000001</v>
      </c>
      <c r="E4027" s="97">
        <v>43683.473541666666</v>
      </c>
      <c r="F4027">
        <v>2.6848390000000002</v>
      </c>
    </row>
    <row r="4028" spans="1:6" x14ac:dyDescent="0.2">
      <c r="A4028" s="97">
        <v>43683.66101851852</v>
      </c>
      <c r="B4028">
        <v>2.6669489999999998</v>
      </c>
      <c r="E4028" s="97">
        <v>43683.480486111112</v>
      </c>
      <c r="F4028">
        <v>2.6738710000000001</v>
      </c>
    </row>
    <row r="4029" spans="1:6" x14ac:dyDescent="0.2">
      <c r="A4029" s="97">
        <v>43683.667962962965</v>
      </c>
      <c r="B4029">
        <v>2.6697839999999999</v>
      </c>
      <c r="E4029" s="97">
        <v>43683.487430555557</v>
      </c>
      <c r="F4029">
        <v>2.6639370000000002</v>
      </c>
    </row>
    <row r="4030" spans="1:6" x14ac:dyDescent="0.2">
      <c r="A4030" s="97">
        <v>43683.674907407411</v>
      </c>
      <c r="B4030">
        <v>2.6876099999999998</v>
      </c>
      <c r="E4030" s="97">
        <v>43683.494375000002</v>
      </c>
      <c r="F4030">
        <v>2.6626400000000001</v>
      </c>
    </row>
    <row r="4031" spans="1:6" x14ac:dyDescent="0.2">
      <c r="A4031" s="97">
        <v>43683.681851851848</v>
      </c>
      <c r="B4031">
        <v>2.7075339999999999</v>
      </c>
      <c r="E4031" s="97">
        <v>43683.501319444447</v>
      </c>
      <c r="F4031">
        <v>2.6643889999999999</v>
      </c>
    </row>
    <row r="4032" spans="1:6" x14ac:dyDescent="0.2">
      <c r="A4032" s="97">
        <v>43683.688796296294</v>
      </c>
      <c r="B4032">
        <v>2.7009780000000001</v>
      </c>
      <c r="E4032" s="97">
        <v>43683.508252314816</v>
      </c>
      <c r="F4032">
        <v>2.6648610000000001</v>
      </c>
    </row>
    <row r="4033" spans="1:6" x14ac:dyDescent="0.2">
      <c r="A4033" s="97">
        <v>43683.695740740739</v>
      </c>
      <c r="B4033">
        <v>2.7178930000000001</v>
      </c>
      <c r="E4033" s="97">
        <v>43683.515196759261</v>
      </c>
      <c r="F4033">
        <v>2.660962</v>
      </c>
    </row>
    <row r="4034" spans="1:6" x14ac:dyDescent="0.2">
      <c r="A4034" s="97">
        <v>43683.702685185184</v>
      </c>
      <c r="B4034">
        <v>2.7299570000000002</v>
      </c>
      <c r="E4034" s="97">
        <v>43683.522141203706</v>
      </c>
      <c r="F4034">
        <v>2.6142029999999998</v>
      </c>
    </row>
    <row r="4035" spans="1:6" x14ac:dyDescent="0.2">
      <c r="A4035" s="97">
        <v>43683.709513888891</v>
      </c>
      <c r="B4035">
        <v>2.7444190000000002</v>
      </c>
      <c r="E4035" s="97">
        <v>43683.529085648152</v>
      </c>
      <c r="F4035">
        <v>2.6577790000000001</v>
      </c>
    </row>
    <row r="4036" spans="1:6" x14ac:dyDescent="0.2">
      <c r="A4036" s="97">
        <v>43683.722175925926</v>
      </c>
      <c r="B4036">
        <v>2.7705250000000001</v>
      </c>
      <c r="E4036" s="97">
        <v>43683.536030092589</v>
      </c>
      <c r="F4036">
        <v>2.6532840000000002</v>
      </c>
    </row>
    <row r="4037" spans="1:6" x14ac:dyDescent="0.2">
      <c r="A4037" s="97">
        <v>43683.729120370372</v>
      </c>
      <c r="B4037">
        <v>2.8040579999999999</v>
      </c>
      <c r="E4037" s="97">
        <v>43683.542974537035</v>
      </c>
      <c r="F4037">
        <v>2.6418309999999998</v>
      </c>
    </row>
    <row r="4038" spans="1:6" x14ac:dyDescent="0.2">
      <c r="A4038" s="97">
        <v>43683.736064814817</v>
      </c>
      <c r="B4038">
        <v>2.8022559999999999</v>
      </c>
      <c r="E4038" s="97">
        <v>43683.54991898148</v>
      </c>
      <c r="F4038">
        <v>2.6490490000000002</v>
      </c>
    </row>
    <row r="4039" spans="1:6" x14ac:dyDescent="0.2">
      <c r="A4039" s="97">
        <v>43683.743009259262</v>
      </c>
      <c r="B4039">
        <v>2.8024010000000001</v>
      </c>
      <c r="E4039" s="97">
        <v>43683.556863425925</v>
      </c>
      <c r="F4039">
        <v>2.64954</v>
      </c>
    </row>
    <row r="4040" spans="1:6" x14ac:dyDescent="0.2">
      <c r="A4040" s="97">
        <v>43683.7499537037</v>
      </c>
      <c r="B4040">
        <v>2.8079700000000001</v>
      </c>
      <c r="E4040" s="97">
        <v>43683.563807870371</v>
      </c>
      <c r="F4040">
        <v>2.6434829999999998</v>
      </c>
    </row>
    <row r="4041" spans="1:6" x14ac:dyDescent="0.2">
      <c r="A4041" s="97">
        <v>43683.756898148145</v>
      </c>
      <c r="B4041">
        <v>2.8234590000000002</v>
      </c>
      <c r="E4041" s="97">
        <v>43683.570752314816</v>
      </c>
      <c r="F4041">
        <v>2.636625</v>
      </c>
    </row>
    <row r="4042" spans="1:6" x14ac:dyDescent="0.2">
      <c r="A4042" s="97">
        <v>43683.763842592591</v>
      </c>
      <c r="B4042">
        <v>2.826759</v>
      </c>
      <c r="E4042" s="97">
        <v>43683.577696759261</v>
      </c>
      <c r="F4042">
        <v>2.6524420000000002</v>
      </c>
    </row>
    <row r="4043" spans="1:6" x14ac:dyDescent="0.2">
      <c r="A4043" s="97">
        <v>43683.770787037036</v>
      </c>
      <c r="B4043">
        <v>2.8399239999999999</v>
      </c>
      <c r="E4043" s="97">
        <v>43683.584641203706</v>
      </c>
      <c r="F4043">
        <v>2.6501679999999999</v>
      </c>
    </row>
    <row r="4044" spans="1:6" x14ac:dyDescent="0.2">
      <c r="A4044" s="97">
        <v>43683.777731481481</v>
      </c>
      <c r="B4044">
        <v>2.8369629999999999</v>
      </c>
      <c r="E4044" s="97">
        <v>43683.591585648152</v>
      </c>
      <c r="F4044">
        <v>2.644835</v>
      </c>
    </row>
    <row r="4045" spans="1:6" x14ac:dyDescent="0.2">
      <c r="A4045" s="97">
        <v>43683.784675925926</v>
      </c>
      <c r="B4045">
        <v>2.839804</v>
      </c>
      <c r="E4045" s="97">
        <v>43683.598530092589</v>
      </c>
      <c r="F4045">
        <v>2.6540249999999999</v>
      </c>
    </row>
    <row r="4046" spans="1:6" x14ac:dyDescent="0.2">
      <c r="A4046" s="97">
        <v>43683.791608796295</v>
      </c>
      <c r="B4046">
        <v>2.8477359999999998</v>
      </c>
      <c r="E4046" s="97">
        <v>43683.605474537035</v>
      </c>
      <c r="F4046">
        <v>2.6256599999999999</v>
      </c>
    </row>
    <row r="4047" spans="1:6" x14ac:dyDescent="0.2">
      <c r="A4047" s="97">
        <v>43683.79855324074</v>
      </c>
      <c r="B4047">
        <v>2.8622740000000002</v>
      </c>
      <c r="E4047" s="97">
        <v>43683.612303240741</v>
      </c>
      <c r="F4047">
        <v>2.7349510000000001</v>
      </c>
    </row>
    <row r="4048" spans="1:6" x14ac:dyDescent="0.2">
      <c r="A4048" s="97">
        <v>43683.805497685185</v>
      </c>
      <c r="B4048">
        <v>2.8627150000000001</v>
      </c>
      <c r="E4048" s="97">
        <v>43683.619247685187</v>
      </c>
      <c r="F4048">
        <v>2.6456119999999999</v>
      </c>
    </row>
    <row r="4049" spans="1:6" x14ac:dyDescent="0.2">
      <c r="A4049" s="97">
        <v>43683.812488425923</v>
      </c>
      <c r="B4049">
        <v>2.8789609999999999</v>
      </c>
      <c r="E4049" s="97">
        <v>43683.626192129632</v>
      </c>
      <c r="F4049">
        <v>2.6444480000000001</v>
      </c>
    </row>
    <row r="4050" spans="1:6" x14ac:dyDescent="0.2">
      <c r="A4050" s="97">
        <v>43683.819432870368</v>
      </c>
      <c r="B4050">
        <v>2.7540629999999999</v>
      </c>
      <c r="E4050" s="97">
        <v>43683.633136574077</v>
      </c>
      <c r="F4050">
        <v>2.6568930000000002</v>
      </c>
    </row>
    <row r="4051" spans="1:6" x14ac:dyDescent="0.2">
      <c r="A4051" s="97">
        <v>43683.826377314814</v>
      </c>
      <c r="B4051">
        <v>2.8787569999999998</v>
      </c>
      <c r="E4051" s="97">
        <v>43683.640081018515</v>
      </c>
      <c r="F4051">
        <v>2.646137</v>
      </c>
    </row>
    <row r="4052" spans="1:6" x14ac:dyDescent="0.2">
      <c r="A4052" s="97">
        <v>43683.833321759259</v>
      </c>
      <c r="B4052">
        <v>2.8882340000000002</v>
      </c>
      <c r="E4052" s="97">
        <v>43683.647129629629</v>
      </c>
      <c r="F4052">
        <v>2.6522480000000002</v>
      </c>
    </row>
    <row r="4053" spans="1:6" x14ac:dyDescent="0.2">
      <c r="A4053" s="97">
        <v>43683.840266203704</v>
      </c>
      <c r="B4053">
        <v>2.9175819999999999</v>
      </c>
      <c r="E4053" s="97">
        <v>43683.654074074075</v>
      </c>
      <c r="F4053">
        <v>2.6580460000000001</v>
      </c>
    </row>
    <row r="4054" spans="1:6" x14ac:dyDescent="0.2">
      <c r="A4054" s="97">
        <v>43683.847210648149</v>
      </c>
      <c r="B4054">
        <v>2.900525</v>
      </c>
      <c r="E4054" s="97">
        <v>43683.66101851852</v>
      </c>
      <c r="F4054">
        <v>2.6669489999999998</v>
      </c>
    </row>
    <row r="4055" spans="1:6" x14ac:dyDescent="0.2">
      <c r="A4055" s="97">
        <v>43683.854155092595</v>
      </c>
      <c r="B4055">
        <v>2.9025400000000001</v>
      </c>
      <c r="E4055" s="97">
        <v>43683.667962962965</v>
      </c>
      <c r="F4055">
        <v>2.6697839999999999</v>
      </c>
    </row>
    <row r="4056" spans="1:6" x14ac:dyDescent="0.2">
      <c r="A4056" s="97">
        <v>43683.86109953704</v>
      </c>
      <c r="B4056">
        <v>2.8890660000000001</v>
      </c>
      <c r="E4056" s="97">
        <v>43683.674907407411</v>
      </c>
      <c r="F4056">
        <v>2.6876099999999998</v>
      </c>
    </row>
    <row r="4057" spans="1:6" x14ac:dyDescent="0.2">
      <c r="A4057" s="97">
        <v>43683.868043981478</v>
      </c>
      <c r="B4057">
        <v>2.895883</v>
      </c>
      <c r="E4057" s="97">
        <v>43683.681851851848</v>
      </c>
      <c r="F4057">
        <v>2.7075339999999999</v>
      </c>
    </row>
    <row r="4058" spans="1:6" x14ac:dyDescent="0.2">
      <c r="A4058" s="97">
        <v>43683.874988425923</v>
      </c>
      <c r="B4058">
        <v>2.899146</v>
      </c>
      <c r="E4058" s="97">
        <v>43683.688796296294</v>
      </c>
      <c r="F4058">
        <v>2.7009780000000001</v>
      </c>
    </row>
    <row r="4059" spans="1:6" x14ac:dyDescent="0.2">
      <c r="A4059" s="97">
        <v>43683.881921296299</v>
      </c>
      <c r="B4059">
        <v>2.921017</v>
      </c>
      <c r="E4059" s="97">
        <v>43683.695740740739</v>
      </c>
      <c r="F4059">
        <v>2.7178930000000001</v>
      </c>
    </row>
    <row r="4060" spans="1:6" x14ac:dyDescent="0.2">
      <c r="A4060" s="97">
        <v>43683.888865740744</v>
      </c>
      <c r="B4060">
        <v>2.9217960000000001</v>
      </c>
      <c r="E4060" s="97">
        <v>43683.702685185184</v>
      </c>
      <c r="F4060">
        <v>2.7299570000000002</v>
      </c>
    </row>
    <row r="4061" spans="1:6" x14ac:dyDescent="0.2">
      <c r="A4061" s="97">
        <v>43683.895810185182</v>
      </c>
      <c r="B4061">
        <v>2.9208620000000001</v>
      </c>
      <c r="E4061" s="97">
        <v>43683.709513888891</v>
      </c>
      <c r="F4061">
        <v>2.7444190000000002</v>
      </c>
    </row>
    <row r="4062" spans="1:6" x14ac:dyDescent="0.2">
      <c r="A4062" s="97">
        <v>43683.902754629627</v>
      </c>
      <c r="B4062">
        <v>2.9231590000000001</v>
      </c>
      <c r="E4062" s="97">
        <v>43683.722175925926</v>
      </c>
      <c r="F4062">
        <v>2.7705250000000001</v>
      </c>
    </row>
    <row r="4063" spans="1:6" x14ac:dyDescent="0.2">
      <c r="A4063" s="97">
        <v>43683.909699074073</v>
      </c>
      <c r="B4063">
        <v>2.9201109999999999</v>
      </c>
      <c r="E4063" s="97">
        <v>43683.729120370372</v>
      </c>
      <c r="F4063">
        <v>2.8040579999999999</v>
      </c>
    </row>
    <row r="4064" spans="1:6" x14ac:dyDescent="0.2">
      <c r="A4064" s="97">
        <v>43683.916643518518</v>
      </c>
      <c r="B4064">
        <v>2.9212739999999999</v>
      </c>
      <c r="E4064" s="97">
        <v>43683.736064814817</v>
      </c>
      <c r="F4064">
        <v>2.8022559999999999</v>
      </c>
    </row>
    <row r="4065" spans="1:6" x14ac:dyDescent="0.2">
      <c r="A4065" s="97">
        <v>43683.923587962963</v>
      </c>
      <c r="B4065">
        <v>2.9320029999999999</v>
      </c>
      <c r="E4065" s="97">
        <v>43683.743009259262</v>
      </c>
      <c r="F4065">
        <v>2.8024010000000001</v>
      </c>
    </row>
    <row r="4066" spans="1:6" x14ac:dyDescent="0.2">
      <c r="A4066" s="97">
        <v>43683.930532407408</v>
      </c>
      <c r="B4066">
        <v>2.9315699999999998</v>
      </c>
      <c r="E4066" s="97">
        <v>43683.7499537037</v>
      </c>
      <c r="F4066">
        <v>2.8079700000000001</v>
      </c>
    </row>
    <row r="4067" spans="1:6" x14ac:dyDescent="0.2">
      <c r="A4067" s="97">
        <v>43683.937476851854</v>
      </c>
      <c r="B4067">
        <v>2.9346109999999999</v>
      </c>
      <c r="E4067" s="97">
        <v>43683.756898148145</v>
      </c>
      <c r="F4067">
        <v>2.8234590000000002</v>
      </c>
    </row>
    <row r="4068" spans="1:6" x14ac:dyDescent="0.2">
      <c r="A4068" s="97">
        <v>43683.944421296299</v>
      </c>
      <c r="B4068">
        <v>2.9300989999999998</v>
      </c>
      <c r="E4068" s="97">
        <v>43683.763842592591</v>
      </c>
      <c r="F4068">
        <v>2.826759</v>
      </c>
    </row>
    <row r="4069" spans="1:6" x14ac:dyDescent="0.2">
      <c r="A4069" s="97">
        <v>43683.951365740744</v>
      </c>
      <c r="B4069">
        <v>2.9392429999999998</v>
      </c>
      <c r="E4069" s="97">
        <v>43683.770787037036</v>
      </c>
      <c r="F4069">
        <v>2.8399239999999999</v>
      </c>
    </row>
    <row r="4070" spans="1:6" x14ac:dyDescent="0.2">
      <c r="A4070" s="97">
        <v>43683.958310185182</v>
      </c>
      <c r="B4070">
        <v>2.9326370000000002</v>
      </c>
      <c r="E4070" s="97">
        <v>43683.777731481481</v>
      </c>
      <c r="F4070">
        <v>2.8369629999999999</v>
      </c>
    </row>
    <row r="4071" spans="1:6" x14ac:dyDescent="0.2">
      <c r="A4071" s="97">
        <v>43683.965254629627</v>
      </c>
      <c r="B4071">
        <v>2.926056</v>
      </c>
      <c r="E4071" s="97">
        <v>43683.784675925926</v>
      </c>
      <c r="F4071">
        <v>2.839804</v>
      </c>
    </row>
    <row r="4072" spans="1:6" x14ac:dyDescent="0.2">
      <c r="A4072" s="97">
        <v>43683.972199074073</v>
      </c>
      <c r="B4072">
        <v>2.9222169999999998</v>
      </c>
      <c r="E4072" s="97">
        <v>43683.791608796295</v>
      </c>
      <c r="F4072">
        <v>2.8477359999999998</v>
      </c>
    </row>
    <row r="4073" spans="1:6" x14ac:dyDescent="0.2">
      <c r="A4073" s="97">
        <v>43683.979027777779</v>
      </c>
      <c r="B4073">
        <v>2.9234170000000002</v>
      </c>
      <c r="E4073" s="97">
        <v>43683.79855324074</v>
      </c>
      <c r="F4073">
        <v>2.8622740000000002</v>
      </c>
    </row>
    <row r="4074" spans="1:6" x14ac:dyDescent="0.2">
      <c r="A4074" s="97">
        <v>43683.985972222225</v>
      </c>
      <c r="B4074">
        <v>2.9261970000000002</v>
      </c>
      <c r="E4074" s="97">
        <v>43683.805497685185</v>
      </c>
      <c r="F4074">
        <v>2.8627150000000001</v>
      </c>
    </row>
    <row r="4075" spans="1:6" x14ac:dyDescent="0.2">
      <c r="A4075" s="97">
        <v>43683.99291666667</v>
      </c>
      <c r="B4075">
        <v>2.9237850000000001</v>
      </c>
      <c r="E4075" s="97">
        <v>43683.812488425923</v>
      </c>
      <c r="F4075">
        <v>2.8789609999999999</v>
      </c>
    </row>
    <row r="4076" spans="1:6" x14ac:dyDescent="0.2">
      <c r="A4076" s="97">
        <v>43683.999861111108</v>
      </c>
      <c r="B4076">
        <v>2.9166500000000002</v>
      </c>
      <c r="E4076" s="97">
        <v>43683.819432870368</v>
      </c>
      <c r="F4076">
        <v>2.7540629999999999</v>
      </c>
    </row>
    <row r="4077" spans="1:6" x14ac:dyDescent="0.2">
      <c r="A4077" s="97">
        <v>43684.006805555553</v>
      </c>
      <c r="B4077">
        <v>2.9109980000000002</v>
      </c>
      <c r="E4077" s="97">
        <v>43683.826377314814</v>
      </c>
      <c r="F4077">
        <v>2.8787569999999998</v>
      </c>
    </row>
    <row r="4078" spans="1:6" x14ac:dyDescent="0.2">
      <c r="A4078" s="97">
        <v>43684.013749999998</v>
      </c>
      <c r="B4078">
        <v>2.9716830000000001</v>
      </c>
      <c r="E4078" s="97">
        <v>43683.833321759259</v>
      </c>
      <c r="F4078">
        <v>2.8882340000000002</v>
      </c>
    </row>
    <row r="4079" spans="1:6" x14ac:dyDescent="0.2">
      <c r="A4079" s="97">
        <v>43684.020798611113</v>
      </c>
      <c r="B4079">
        <v>2.9131429999999998</v>
      </c>
      <c r="E4079" s="97">
        <v>43683.840266203704</v>
      </c>
      <c r="F4079">
        <v>2.9175819999999999</v>
      </c>
    </row>
    <row r="4080" spans="1:6" x14ac:dyDescent="0.2">
      <c r="A4080" s="97">
        <v>43684.027743055558</v>
      </c>
      <c r="B4080">
        <v>2.8959069999999998</v>
      </c>
      <c r="E4080" s="97">
        <v>43683.847210648149</v>
      </c>
      <c r="F4080">
        <v>2.900525</v>
      </c>
    </row>
    <row r="4081" spans="1:6" x14ac:dyDescent="0.2">
      <c r="A4081" s="97">
        <v>43684.034687500003</v>
      </c>
      <c r="B4081">
        <v>2.8987059999999998</v>
      </c>
      <c r="E4081" s="97">
        <v>43683.854155092595</v>
      </c>
      <c r="F4081">
        <v>2.9025400000000001</v>
      </c>
    </row>
    <row r="4082" spans="1:6" x14ac:dyDescent="0.2">
      <c r="A4082" s="97">
        <v>43684.041631944441</v>
      </c>
      <c r="B4082">
        <v>2.8995730000000002</v>
      </c>
      <c r="E4082" s="97">
        <v>43683.86109953704</v>
      </c>
      <c r="F4082">
        <v>2.8890660000000001</v>
      </c>
    </row>
    <row r="4083" spans="1:6" x14ac:dyDescent="0.2">
      <c r="A4083" s="97">
        <v>43684.048576388886</v>
      </c>
      <c r="B4083">
        <v>2.9041700000000001</v>
      </c>
      <c r="E4083" s="97">
        <v>43683.868043981478</v>
      </c>
      <c r="F4083">
        <v>2.895883</v>
      </c>
    </row>
    <row r="4084" spans="1:6" x14ac:dyDescent="0.2">
      <c r="A4084" s="97">
        <v>43684.055520833332</v>
      </c>
      <c r="B4084">
        <v>2.896655</v>
      </c>
      <c r="E4084" s="97">
        <v>43683.874988425923</v>
      </c>
      <c r="F4084">
        <v>2.899146</v>
      </c>
    </row>
    <row r="4085" spans="1:6" x14ac:dyDescent="0.2">
      <c r="A4085" s="97">
        <v>43684.062465277777</v>
      </c>
      <c r="B4085">
        <v>2.8956119999999999</v>
      </c>
      <c r="E4085" s="97">
        <v>43683.881921296299</v>
      </c>
      <c r="F4085">
        <v>2.921017</v>
      </c>
    </row>
    <row r="4086" spans="1:6" x14ac:dyDescent="0.2">
      <c r="A4086" s="97">
        <v>43684.069409722222</v>
      </c>
      <c r="B4086">
        <v>2.8787500000000001</v>
      </c>
      <c r="E4086" s="97">
        <v>43683.888865740744</v>
      </c>
      <c r="F4086">
        <v>2.9217960000000001</v>
      </c>
    </row>
    <row r="4087" spans="1:6" x14ac:dyDescent="0.2">
      <c r="A4087" s="97">
        <v>43684.076238425929</v>
      </c>
      <c r="B4087">
        <v>2.9316740000000001</v>
      </c>
      <c r="E4087" s="97">
        <v>43683.895810185182</v>
      </c>
      <c r="F4087">
        <v>2.9208620000000001</v>
      </c>
    </row>
    <row r="4088" spans="1:6" x14ac:dyDescent="0.2">
      <c r="A4088" s="97">
        <v>43684.083182870374</v>
      </c>
      <c r="B4088">
        <v>2.8564850000000002</v>
      </c>
      <c r="E4088" s="97">
        <v>43683.902754629627</v>
      </c>
      <c r="F4088">
        <v>2.9231590000000001</v>
      </c>
    </row>
    <row r="4089" spans="1:6" x14ac:dyDescent="0.2">
      <c r="A4089" s="97">
        <v>43684.090231481481</v>
      </c>
      <c r="B4089">
        <v>2.8691409999999999</v>
      </c>
      <c r="E4089" s="97">
        <v>43683.909699074073</v>
      </c>
      <c r="F4089">
        <v>2.9201109999999999</v>
      </c>
    </row>
    <row r="4090" spans="1:6" x14ac:dyDescent="0.2">
      <c r="A4090" s="97">
        <v>43684.097175925926</v>
      </c>
      <c r="B4090">
        <v>2.8600310000000002</v>
      </c>
      <c r="E4090" s="97">
        <v>43683.916643518518</v>
      </c>
      <c r="F4090">
        <v>2.9212739999999999</v>
      </c>
    </row>
    <row r="4091" spans="1:6" x14ac:dyDescent="0.2">
      <c r="A4091" s="97">
        <v>43684.104120370372</v>
      </c>
      <c r="B4091">
        <v>2.8708939999999998</v>
      </c>
      <c r="E4091" s="97">
        <v>43683.923587962963</v>
      </c>
      <c r="F4091">
        <v>2.9320029999999999</v>
      </c>
    </row>
    <row r="4092" spans="1:6" x14ac:dyDescent="0.2">
      <c r="A4092" s="97">
        <v>43684.111064814817</v>
      </c>
      <c r="B4092">
        <v>2.861364</v>
      </c>
      <c r="E4092" s="97">
        <v>43683.930532407408</v>
      </c>
      <c r="F4092">
        <v>2.9315699999999998</v>
      </c>
    </row>
    <row r="4093" spans="1:6" x14ac:dyDescent="0.2">
      <c r="A4093" s="97">
        <v>43684.118009259262</v>
      </c>
      <c r="B4093">
        <v>2.866733</v>
      </c>
      <c r="E4093" s="97">
        <v>43683.937476851854</v>
      </c>
      <c r="F4093">
        <v>2.9346109999999999</v>
      </c>
    </row>
    <row r="4094" spans="1:6" x14ac:dyDescent="0.2">
      <c r="A4094" s="97">
        <v>43684.1249537037</v>
      </c>
      <c r="B4094">
        <v>2.8512770000000001</v>
      </c>
      <c r="E4094" s="97">
        <v>43683.944421296299</v>
      </c>
      <c r="F4094">
        <v>2.9300989999999998</v>
      </c>
    </row>
    <row r="4095" spans="1:6" x14ac:dyDescent="0.2">
      <c r="A4095" s="97">
        <v>43684.131898148145</v>
      </c>
      <c r="B4095">
        <v>2.847496</v>
      </c>
      <c r="E4095" s="97">
        <v>43683.951365740744</v>
      </c>
      <c r="F4095">
        <v>2.9392429999999998</v>
      </c>
    </row>
    <row r="4096" spans="1:6" x14ac:dyDescent="0.2">
      <c r="A4096" s="97">
        <v>43684.138842592591</v>
      </c>
      <c r="B4096">
        <v>2.8452009999999999</v>
      </c>
      <c r="E4096" s="97">
        <v>43683.958310185182</v>
      </c>
      <c r="F4096">
        <v>2.9326370000000002</v>
      </c>
    </row>
    <row r="4097" spans="1:6" x14ac:dyDescent="0.2">
      <c r="A4097" s="97">
        <v>43684.145787037036</v>
      </c>
      <c r="B4097">
        <v>2.8403010000000002</v>
      </c>
      <c r="E4097" s="97">
        <v>43683.965254629627</v>
      </c>
      <c r="F4097">
        <v>2.926056</v>
      </c>
    </row>
    <row r="4098" spans="1:6" x14ac:dyDescent="0.2">
      <c r="A4098" s="97">
        <v>43684.152731481481</v>
      </c>
      <c r="B4098">
        <v>2.8372229999999998</v>
      </c>
      <c r="E4098" s="97">
        <v>43683.972199074073</v>
      </c>
      <c r="F4098">
        <v>2.9222169999999998</v>
      </c>
    </row>
    <row r="4099" spans="1:6" x14ac:dyDescent="0.2">
      <c r="A4099" s="97">
        <v>43684.159675925926</v>
      </c>
      <c r="B4099">
        <v>2.838454</v>
      </c>
      <c r="E4099" s="97">
        <v>43683.979027777779</v>
      </c>
      <c r="F4099">
        <v>2.9234170000000002</v>
      </c>
    </row>
    <row r="4100" spans="1:6" x14ac:dyDescent="0.2">
      <c r="A4100" s="97">
        <v>43684.166504629633</v>
      </c>
      <c r="B4100">
        <v>2.8217110000000001</v>
      </c>
      <c r="E4100" s="97">
        <v>43683.985972222225</v>
      </c>
      <c r="F4100">
        <v>2.9261970000000002</v>
      </c>
    </row>
    <row r="4101" spans="1:6" x14ac:dyDescent="0.2">
      <c r="A4101" s="97">
        <v>43684.173449074071</v>
      </c>
      <c r="B4101">
        <v>2.8147329999999999</v>
      </c>
      <c r="E4101" s="97">
        <v>43683.99291666667</v>
      </c>
      <c r="F4101">
        <v>2.9237850000000001</v>
      </c>
    </row>
    <row r="4102" spans="1:6" x14ac:dyDescent="0.2">
      <c r="A4102" s="97">
        <v>43684.180393518516</v>
      </c>
      <c r="B4102">
        <v>2.808948</v>
      </c>
      <c r="E4102" s="97">
        <v>43683.999861111108</v>
      </c>
      <c r="F4102">
        <v>2.9166500000000002</v>
      </c>
    </row>
    <row r="4103" spans="1:6" x14ac:dyDescent="0.2">
      <c r="A4103" s="97">
        <v>43684.187337962961</v>
      </c>
      <c r="B4103">
        <v>2.811674</v>
      </c>
      <c r="E4103" s="97">
        <v>43684.006805555553</v>
      </c>
      <c r="F4103">
        <v>2.9109980000000002</v>
      </c>
    </row>
    <row r="4104" spans="1:6" x14ac:dyDescent="0.2">
      <c r="A4104" s="97">
        <v>43684.194282407407</v>
      </c>
      <c r="B4104">
        <v>2.7953410000000001</v>
      </c>
      <c r="E4104" s="97">
        <v>43684.013749999998</v>
      </c>
      <c r="F4104">
        <v>2.9716830000000001</v>
      </c>
    </row>
    <row r="4105" spans="1:6" x14ac:dyDescent="0.2">
      <c r="A4105" s="97">
        <v>43684.201226851852</v>
      </c>
      <c r="B4105">
        <v>2.8006579999999999</v>
      </c>
      <c r="E4105" s="97">
        <v>43684.020798611113</v>
      </c>
      <c r="F4105">
        <v>2.9131429999999998</v>
      </c>
    </row>
    <row r="4106" spans="1:6" x14ac:dyDescent="0.2">
      <c r="A4106" s="97">
        <v>43684.208171296297</v>
      </c>
      <c r="B4106">
        <v>2.7936290000000001</v>
      </c>
      <c r="E4106" s="97">
        <v>43684.027743055558</v>
      </c>
      <c r="F4106">
        <v>2.8959069999999998</v>
      </c>
    </row>
    <row r="4107" spans="1:6" x14ac:dyDescent="0.2">
      <c r="A4107" s="97">
        <v>43684.215115740742</v>
      </c>
      <c r="B4107">
        <v>2.7872530000000002</v>
      </c>
      <c r="E4107" s="97">
        <v>43684.034687500003</v>
      </c>
      <c r="F4107">
        <v>2.8987059999999998</v>
      </c>
    </row>
    <row r="4108" spans="1:6" x14ac:dyDescent="0.2">
      <c r="A4108" s="97">
        <v>43684.22216435185</v>
      </c>
      <c r="B4108">
        <v>2.7699289999999999</v>
      </c>
      <c r="E4108" s="97">
        <v>43684.041631944441</v>
      </c>
      <c r="F4108">
        <v>2.8995730000000002</v>
      </c>
    </row>
    <row r="4109" spans="1:6" x14ac:dyDescent="0.2">
      <c r="A4109" s="97">
        <v>43684.229108796295</v>
      </c>
      <c r="B4109">
        <v>2.761441</v>
      </c>
      <c r="E4109" s="97">
        <v>43684.048576388886</v>
      </c>
      <c r="F4109">
        <v>2.9041700000000001</v>
      </c>
    </row>
    <row r="4110" spans="1:6" x14ac:dyDescent="0.2">
      <c r="A4110" s="97">
        <v>43684.23605324074</v>
      </c>
      <c r="B4110">
        <v>2.7550080000000001</v>
      </c>
      <c r="E4110" s="97">
        <v>43684.055520833332</v>
      </c>
      <c r="F4110">
        <v>2.896655</v>
      </c>
    </row>
    <row r="4111" spans="1:6" x14ac:dyDescent="0.2">
      <c r="A4111" s="97">
        <v>43684.242997685185</v>
      </c>
      <c r="B4111">
        <v>2.7551619999999999</v>
      </c>
      <c r="E4111" s="97">
        <v>43684.062465277777</v>
      </c>
      <c r="F4111">
        <v>2.8956119999999999</v>
      </c>
    </row>
    <row r="4112" spans="1:6" x14ac:dyDescent="0.2">
      <c r="A4112" s="97">
        <v>43684.249942129631</v>
      </c>
      <c r="B4112">
        <v>2.7545320000000002</v>
      </c>
      <c r="E4112" s="97">
        <v>43684.069409722222</v>
      </c>
      <c r="F4112">
        <v>2.8787500000000001</v>
      </c>
    </row>
    <row r="4113" spans="1:6" x14ac:dyDescent="0.2">
      <c r="A4113" s="97">
        <v>43684.25677083333</v>
      </c>
      <c r="B4113">
        <v>2.7420559999999998</v>
      </c>
      <c r="E4113" s="97">
        <v>43684.076238425929</v>
      </c>
      <c r="F4113">
        <v>2.9316740000000001</v>
      </c>
    </row>
    <row r="4114" spans="1:6" x14ac:dyDescent="0.2">
      <c r="A4114" s="97">
        <v>43684.263715277775</v>
      </c>
      <c r="B4114">
        <v>2.7348539999999999</v>
      </c>
      <c r="E4114" s="97">
        <v>43684.083182870374</v>
      </c>
      <c r="F4114">
        <v>2.8564850000000002</v>
      </c>
    </row>
    <row r="4115" spans="1:6" x14ac:dyDescent="0.2">
      <c r="A4115" s="97">
        <v>43684.27065972222</v>
      </c>
      <c r="B4115">
        <v>2.729813</v>
      </c>
      <c r="E4115" s="97">
        <v>43684.090231481481</v>
      </c>
      <c r="F4115">
        <v>2.8691409999999999</v>
      </c>
    </row>
    <row r="4116" spans="1:6" x14ac:dyDescent="0.2">
      <c r="A4116" s="97">
        <v>43684.277604166666</v>
      </c>
      <c r="B4116">
        <v>2.7152609999999999</v>
      </c>
      <c r="E4116" s="97">
        <v>43684.097175925926</v>
      </c>
      <c r="F4116">
        <v>2.8600310000000002</v>
      </c>
    </row>
    <row r="4117" spans="1:6" x14ac:dyDescent="0.2">
      <c r="A4117" s="97">
        <v>43684.284548611111</v>
      </c>
      <c r="B4117">
        <v>2.7070370000000001</v>
      </c>
      <c r="E4117" s="97">
        <v>43684.104120370372</v>
      </c>
      <c r="F4117">
        <v>2.8708939999999998</v>
      </c>
    </row>
    <row r="4118" spans="1:6" x14ac:dyDescent="0.2">
      <c r="A4118" s="97">
        <v>43684.291597222225</v>
      </c>
      <c r="B4118">
        <v>2.693756</v>
      </c>
      <c r="E4118" s="97">
        <v>43684.111064814817</v>
      </c>
      <c r="F4118">
        <v>2.861364</v>
      </c>
    </row>
    <row r="4119" spans="1:6" x14ac:dyDescent="0.2">
      <c r="A4119" s="97">
        <v>43684.298541666663</v>
      </c>
      <c r="B4119">
        <v>2.6892719999999999</v>
      </c>
      <c r="E4119" s="97">
        <v>43684.118009259262</v>
      </c>
      <c r="F4119">
        <v>2.866733</v>
      </c>
    </row>
    <row r="4120" spans="1:6" x14ac:dyDescent="0.2">
      <c r="A4120" s="97">
        <v>43684.305486111109</v>
      </c>
      <c r="B4120">
        <v>2.6825429999999999</v>
      </c>
      <c r="E4120" s="97">
        <v>43684.1249537037</v>
      </c>
      <c r="F4120">
        <v>2.8512770000000001</v>
      </c>
    </row>
    <row r="4121" spans="1:6" x14ac:dyDescent="0.2">
      <c r="A4121" s="97">
        <v>43684.312430555554</v>
      </c>
      <c r="B4121">
        <v>2.6833779999999998</v>
      </c>
      <c r="E4121" s="97">
        <v>43684.131898148145</v>
      </c>
      <c r="F4121">
        <v>2.847496</v>
      </c>
    </row>
    <row r="4122" spans="1:6" x14ac:dyDescent="0.2">
      <c r="A4122" s="97">
        <v>43684.319374999999</v>
      </c>
      <c r="B4122">
        <v>2.669724</v>
      </c>
      <c r="E4122" s="97">
        <v>43684.138842592591</v>
      </c>
      <c r="F4122">
        <v>2.8452009999999999</v>
      </c>
    </row>
    <row r="4123" spans="1:6" x14ac:dyDescent="0.2">
      <c r="A4123" s="97">
        <v>43684.326319444444</v>
      </c>
      <c r="B4123">
        <v>2.6506820000000002</v>
      </c>
      <c r="E4123" s="97">
        <v>43684.145787037036</v>
      </c>
      <c r="F4123">
        <v>2.8403010000000002</v>
      </c>
    </row>
    <row r="4124" spans="1:6" x14ac:dyDescent="0.2">
      <c r="A4124" s="97">
        <v>43684.33326388889</v>
      </c>
      <c r="B4124">
        <v>2.6464500000000002</v>
      </c>
      <c r="E4124" s="97">
        <v>43684.152731481481</v>
      </c>
      <c r="F4124">
        <v>2.8372229999999998</v>
      </c>
    </row>
    <row r="4125" spans="1:6" x14ac:dyDescent="0.2">
      <c r="A4125" s="97">
        <v>43684.340208333335</v>
      </c>
      <c r="B4125">
        <v>2.6409750000000001</v>
      </c>
      <c r="E4125" s="97">
        <v>43684.159675925926</v>
      </c>
      <c r="F4125">
        <v>2.838454</v>
      </c>
    </row>
    <row r="4126" spans="1:6" x14ac:dyDescent="0.2">
      <c r="A4126" s="97">
        <v>43684.34715277778</v>
      </c>
      <c r="B4126">
        <v>2.6312090000000001</v>
      </c>
      <c r="E4126" s="97">
        <v>43684.166504629633</v>
      </c>
      <c r="F4126">
        <v>2.8217110000000001</v>
      </c>
    </row>
    <row r="4127" spans="1:6" x14ac:dyDescent="0.2">
      <c r="A4127" s="97">
        <v>43684.353981481479</v>
      </c>
      <c r="B4127">
        <v>2.6280619999999999</v>
      </c>
      <c r="E4127" s="97">
        <v>43684.173449074071</v>
      </c>
      <c r="F4127">
        <v>2.8147329999999999</v>
      </c>
    </row>
    <row r="4128" spans="1:6" x14ac:dyDescent="0.2">
      <c r="A4128" s="97">
        <v>43684.361030092594</v>
      </c>
      <c r="B4128">
        <v>2.6217800000000002</v>
      </c>
      <c r="E4128" s="97">
        <v>43684.180393518516</v>
      </c>
      <c r="F4128">
        <v>2.808948</v>
      </c>
    </row>
    <row r="4129" spans="1:6" x14ac:dyDescent="0.2">
      <c r="A4129" s="97">
        <v>43684.367974537039</v>
      </c>
      <c r="B4129">
        <v>2.6203249999999998</v>
      </c>
      <c r="E4129" s="97">
        <v>43684.187337962961</v>
      </c>
      <c r="F4129">
        <v>2.811674</v>
      </c>
    </row>
    <row r="4130" spans="1:6" x14ac:dyDescent="0.2">
      <c r="A4130" s="97">
        <v>43684.374918981484</v>
      </c>
      <c r="B4130">
        <v>2.608441</v>
      </c>
      <c r="E4130" s="97">
        <v>43684.194282407407</v>
      </c>
      <c r="F4130">
        <v>2.7953410000000001</v>
      </c>
    </row>
    <row r="4131" spans="1:6" x14ac:dyDescent="0.2">
      <c r="A4131" s="97">
        <v>43684.381863425922</v>
      </c>
      <c r="B4131">
        <v>2.6085180000000001</v>
      </c>
      <c r="E4131" s="97">
        <v>43684.201226851852</v>
      </c>
      <c r="F4131">
        <v>2.8006579999999999</v>
      </c>
    </row>
    <row r="4132" spans="1:6" x14ac:dyDescent="0.2">
      <c r="A4132" s="97">
        <v>43684.388807870368</v>
      </c>
      <c r="B4132">
        <v>2.5974699999999999</v>
      </c>
      <c r="E4132" s="97">
        <v>43684.208171296297</v>
      </c>
      <c r="F4132">
        <v>2.7936290000000001</v>
      </c>
    </row>
    <row r="4133" spans="1:6" x14ac:dyDescent="0.2">
      <c r="A4133" s="97">
        <v>43684.395752314813</v>
      </c>
      <c r="B4133">
        <v>2.6036450000000002</v>
      </c>
      <c r="E4133" s="97">
        <v>43684.215115740742</v>
      </c>
      <c r="F4133">
        <v>2.7872530000000002</v>
      </c>
    </row>
    <row r="4134" spans="1:6" x14ac:dyDescent="0.2">
      <c r="A4134" s="97">
        <v>43684.402696759258</v>
      </c>
      <c r="B4134">
        <v>2.5858020000000002</v>
      </c>
      <c r="E4134" s="97">
        <v>43684.22216435185</v>
      </c>
      <c r="F4134">
        <v>2.7699289999999999</v>
      </c>
    </row>
    <row r="4135" spans="1:6" x14ac:dyDescent="0.2">
      <c r="A4135" s="97">
        <v>43684.409641203703</v>
      </c>
      <c r="B4135">
        <v>2.6023550000000002</v>
      </c>
      <c r="E4135" s="97">
        <v>43684.229108796295</v>
      </c>
      <c r="F4135">
        <v>2.761441</v>
      </c>
    </row>
    <row r="4136" spans="1:6" x14ac:dyDescent="0.2">
      <c r="A4136" s="97">
        <v>43684.416585648149</v>
      </c>
      <c r="B4136">
        <v>2.6079279999999998</v>
      </c>
      <c r="E4136" s="97">
        <v>43684.23605324074</v>
      </c>
      <c r="F4136">
        <v>2.7550080000000001</v>
      </c>
    </row>
    <row r="4137" spans="1:6" x14ac:dyDescent="0.2">
      <c r="A4137" s="97">
        <v>43684.423530092594</v>
      </c>
      <c r="B4137">
        <v>2.589353</v>
      </c>
      <c r="E4137" s="97">
        <v>43684.242997685185</v>
      </c>
      <c r="F4137">
        <v>2.7551619999999999</v>
      </c>
    </row>
    <row r="4138" spans="1:6" x14ac:dyDescent="0.2">
      <c r="A4138" s="97">
        <v>43684.430474537039</v>
      </c>
      <c r="B4138">
        <v>2.5747819999999999</v>
      </c>
      <c r="E4138" s="97">
        <v>43684.249942129631</v>
      </c>
      <c r="F4138">
        <v>2.7545320000000002</v>
      </c>
    </row>
    <row r="4139" spans="1:6" x14ac:dyDescent="0.2">
      <c r="A4139" s="97">
        <v>43684.437418981484</v>
      </c>
      <c r="B4139">
        <v>2.559793</v>
      </c>
      <c r="E4139" s="97">
        <v>43684.25677083333</v>
      </c>
      <c r="F4139">
        <v>2.7420559999999998</v>
      </c>
    </row>
    <row r="4140" spans="1:6" x14ac:dyDescent="0.2">
      <c r="A4140" s="97">
        <v>43684.444363425922</v>
      </c>
      <c r="B4140">
        <v>2.5722209999999999</v>
      </c>
      <c r="E4140" s="97">
        <v>43684.263715277775</v>
      </c>
      <c r="F4140">
        <v>2.7348539999999999</v>
      </c>
    </row>
    <row r="4141" spans="1:6" x14ac:dyDescent="0.2">
      <c r="A4141" s="97">
        <v>43684.451192129629</v>
      </c>
      <c r="B4141">
        <v>2.5705110000000002</v>
      </c>
      <c r="E4141" s="97">
        <v>43684.27065972222</v>
      </c>
      <c r="F4141">
        <v>2.729813</v>
      </c>
    </row>
    <row r="4142" spans="1:6" x14ac:dyDescent="0.2">
      <c r="A4142" s="97">
        <v>43684.458136574074</v>
      </c>
      <c r="B4142">
        <v>2.569086</v>
      </c>
      <c r="E4142" s="97">
        <v>43684.277604166666</v>
      </c>
      <c r="F4142">
        <v>2.7152609999999999</v>
      </c>
    </row>
    <row r="4143" spans="1:6" x14ac:dyDescent="0.2">
      <c r="A4143" s="97">
        <v>43684.465081018519</v>
      </c>
      <c r="B4143">
        <v>2.5689989999999998</v>
      </c>
      <c r="E4143" s="97">
        <v>43684.284548611111</v>
      </c>
      <c r="F4143">
        <v>2.7070370000000001</v>
      </c>
    </row>
    <row r="4144" spans="1:6" x14ac:dyDescent="0.2">
      <c r="A4144" s="97">
        <v>43684.472025462965</v>
      </c>
      <c r="B4144">
        <v>2.5594830000000002</v>
      </c>
      <c r="E4144" s="97">
        <v>43684.291597222225</v>
      </c>
      <c r="F4144">
        <v>2.693756</v>
      </c>
    </row>
    <row r="4145" spans="1:6" x14ac:dyDescent="0.2">
      <c r="A4145" s="97">
        <v>43684.47896990741</v>
      </c>
      <c r="B4145">
        <v>2.5638109999999998</v>
      </c>
      <c r="E4145" s="97">
        <v>43684.298541666663</v>
      </c>
      <c r="F4145">
        <v>2.6892719999999999</v>
      </c>
    </row>
    <row r="4146" spans="1:6" x14ac:dyDescent="0.2">
      <c r="A4146" s="97">
        <v>43684.485914351855</v>
      </c>
      <c r="B4146">
        <v>2.55538</v>
      </c>
      <c r="E4146" s="97">
        <v>43684.305486111109</v>
      </c>
      <c r="F4146">
        <v>2.6825429999999999</v>
      </c>
    </row>
    <row r="4147" spans="1:6" x14ac:dyDescent="0.2">
      <c r="A4147" s="97">
        <v>43684.492858796293</v>
      </c>
      <c r="B4147">
        <v>2.5583360000000002</v>
      </c>
      <c r="E4147" s="97">
        <v>43684.312430555554</v>
      </c>
      <c r="F4147">
        <v>2.6833779999999998</v>
      </c>
    </row>
    <row r="4148" spans="1:6" x14ac:dyDescent="0.2">
      <c r="A4148" s="97">
        <v>43684.499907407408</v>
      </c>
      <c r="B4148">
        <v>2.559161</v>
      </c>
      <c r="E4148" s="97">
        <v>43684.319374999999</v>
      </c>
      <c r="F4148">
        <v>2.669724</v>
      </c>
    </row>
    <row r="4149" spans="1:6" x14ac:dyDescent="0.2">
      <c r="A4149" s="97">
        <v>43684.506851851853</v>
      </c>
      <c r="B4149">
        <v>2.570427</v>
      </c>
      <c r="E4149" s="97">
        <v>43684.326319444444</v>
      </c>
      <c r="F4149">
        <v>2.6506820000000002</v>
      </c>
    </row>
    <row r="4150" spans="1:6" x14ac:dyDescent="0.2">
      <c r="A4150" s="97">
        <v>43684.513796296298</v>
      </c>
      <c r="B4150">
        <v>2.5731609999999998</v>
      </c>
      <c r="E4150" s="97">
        <v>43684.33326388889</v>
      </c>
      <c r="F4150">
        <v>2.6464500000000002</v>
      </c>
    </row>
    <row r="4151" spans="1:6" x14ac:dyDescent="0.2">
      <c r="A4151" s="97">
        <v>43684.520740740743</v>
      </c>
      <c r="B4151">
        <v>2.5646249999999999</v>
      </c>
      <c r="E4151" s="97">
        <v>43684.340208333335</v>
      </c>
      <c r="F4151">
        <v>2.6409750000000001</v>
      </c>
    </row>
    <row r="4152" spans="1:6" x14ac:dyDescent="0.2">
      <c r="A4152" s="97">
        <v>43684.527685185189</v>
      </c>
      <c r="B4152">
        <v>2.5749749999999998</v>
      </c>
      <c r="E4152" s="97">
        <v>43684.34715277778</v>
      </c>
      <c r="F4152">
        <v>2.6312090000000001</v>
      </c>
    </row>
    <row r="4153" spans="1:6" x14ac:dyDescent="0.2">
      <c r="A4153" s="97">
        <v>43684.534629629627</v>
      </c>
      <c r="B4153">
        <v>2.577197</v>
      </c>
      <c r="E4153" s="97">
        <v>43684.353981481479</v>
      </c>
      <c r="F4153">
        <v>2.6280619999999999</v>
      </c>
    </row>
    <row r="4154" spans="1:6" x14ac:dyDescent="0.2">
      <c r="A4154" s="97">
        <v>43684.541458333333</v>
      </c>
      <c r="B4154">
        <v>2.5832229999999998</v>
      </c>
      <c r="E4154" s="97">
        <v>43684.361030092594</v>
      </c>
      <c r="F4154">
        <v>2.6217800000000002</v>
      </c>
    </row>
    <row r="4155" spans="1:6" x14ac:dyDescent="0.2">
      <c r="A4155" s="97">
        <v>43684.548402777778</v>
      </c>
      <c r="B4155">
        <v>2.5867490000000002</v>
      </c>
      <c r="E4155" s="97">
        <v>43684.367974537039</v>
      </c>
      <c r="F4155">
        <v>2.6203249999999998</v>
      </c>
    </row>
    <row r="4156" spans="1:6" x14ac:dyDescent="0.2">
      <c r="A4156" s="97">
        <v>43684.555347222224</v>
      </c>
      <c r="B4156">
        <v>2.5924290000000001</v>
      </c>
      <c r="E4156" s="97">
        <v>43684.374918981484</v>
      </c>
      <c r="F4156">
        <v>2.608441</v>
      </c>
    </row>
    <row r="4157" spans="1:6" x14ac:dyDescent="0.2">
      <c r="A4157" s="97">
        <v>43684.562291666669</v>
      </c>
      <c r="B4157">
        <v>2.5925690000000001</v>
      </c>
      <c r="E4157" s="97">
        <v>43684.381863425922</v>
      </c>
      <c r="F4157">
        <v>2.6085180000000001</v>
      </c>
    </row>
    <row r="4158" spans="1:6" x14ac:dyDescent="0.2">
      <c r="A4158" s="97">
        <v>43684.569340277776</v>
      </c>
      <c r="B4158">
        <v>2.58264</v>
      </c>
      <c r="E4158" s="97">
        <v>43684.388807870368</v>
      </c>
      <c r="F4158">
        <v>2.5974699999999999</v>
      </c>
    </row>
    <row r="4159" spans="1:6" x14ac:dyDescent="0.2">
      <c r="A4159" s="97">
        <v>43684.576284722221</v>
      </c>
      <c r="B4159">
        <v>2.6070760000000002</v>
      </c>
      <c r="E4159" s="97">
        <v>43684.395752314813</v>
      </c>
      <c r="F4159">
        <v>2.6036450000000002</v>
      </c>
    </row>
    <row r="4160" spans="1:6" x14ac:dyDescent="0.2">
      <c r="A4160" s="97">
        <v>43684.583229166667</v>
      </c>
      <c r="B4160">
        <v>2.6057039999999998</v>
      </c>
      <c r="E4160" s="97">
        <v>43684.402696759258</v>
      </c>
      <c r="F4160">
        <v>2.5858020000000002</v>
      </c>
    </row>
    <row r="4161" spans="1:6" x14ac:dyDescent="0.2">
      <c r="A4161" s="97">
        <v>43684.590173611112</v>
      </c>
      <c r="B4161">
        <v>2.59694</v>
      </c>
      <c r="E4161" s="97">
        <v>43684.409641203703</v>
      </c>
      <c r="F4161">
        <v>2.6023550000000002</v>
      </c>
    </row>
    <row r="4162" spans="1:6" x14ac:dyDescent="0.2">
      <c r="A4162" s="97">
        <v>43684.597118055557</v>
      </c>
      <c r="B4162">
        <v>2.60859</v>
      </c>
      <c r="E4162" s="97">
        <v>43684.416585648149</v>
      </c>
      <c r="F4162">
        <v>2.6079279999999998</v>
      </c>
    </row>
    <row r="4163" spans="1:6" x14ac:dyDescent="0.2">
      <c r="A4163" s="97">
        <v>43684.604062500002</v>
      </c>
      <c r="B4163">
        <v>2.6035780000000002</v>
      </c>
      <c r="E4163" s="97">
        <v>43684.423530092594</v>
      </c>
      <c r="F4163">
        <v>2.589353</v>
      </c>
    </row>
    <row r="4164" spans="1:6" x14ac:dyDescent="0.2">
      <c r="A4164" s="97">
        <v>43684.611006944448</v>
      </c>
      <c r="B4164">
        <v>2.6255090000000001</v>
      </c>
      <c r="E4164" s="97">
        <v>43684.430474537039</v>
      </c>
      <c r="F4164">
        <v>2.5747819999999999</v>
      </c>
    </row>
    <row r="4165" spans="1:6" x14ac:dyDescent="0.2">
      <c r="A4165" s="97">
        <v>43684.617951388886</v>
      </c>
      <c r="B4165">
        <v>2.6269130000000001</v>
      </c>
      <c r="E4165" s="97">
        <v>43684.437418981484</v>
      </c>
      <c r="F4165">
        <v>2.559793</v>
      </c>
    </row>
    <row r="4166" spans="1:6" x14ac:dyDescent="0.2">
      <c r="A4166" s="97">
        <v>43684.624895833331</v>
      </c>
      <c r="B4166">
        <v>2.6360749999999999</v>
      </c>
      <c r="E4166" s="97">
        <v>43684.444363425922</v>
      </c>
      <c r="F4166">
        <v>2.5722209999999999</v>
      </c>
    </row>
    <row r="4167" spans="1:6" x14ac:dyDescent="0.2">
      <c r="A4167" s="97">
        <v>43684.631840277776</v>
      </c>
      <c r="B4167">
        <v>2.645321</v>
      </c>
      <c r="E4167" s="97">
        <v>43684.451192129629</v>
      </c>
      <c r="F4167">
        <v>2.5705110000000002</v>
      </c>
    </row>
    <row r="4168" spans="1:6" x14ac:dyDescent="0.2">
      <c r="A4168" s="97">
        <v>43684.638773148145</v>
      </c>
      <c r="B4168">
        <v>2.7103899999999999</v>
      </c>
      <c r="E4168" s="97">
        <v>43684.458136574074</v>
      </c>
      <c r="F4168">
        <v>2.569086</v>
      </c>
    </row>
    <row r="4169" spans="1:6" x14ac:dyDescent="0.2">
      <c r="A4169" s="97">
        <v>43684.64571759259</v>
      </c>
      <c r="B4169">
        <v>2.66187</v>
      </c>
      <c r="E4169" s="97">
        <v>43684.465081018519</v>
      </c>
      <c r="F4169">
        <v>2.5689989999999998</v>
      </c>
    </row>
    <row r="4170" spans="1:6" x14ac:dyDescent="0.2">
      <c r="A4170" s="97">
        <v>43684.652662037035</v>
      </c>
      <c r="B4170">
        <v>2.6542020000000002</v>
      </c>
      <c r="E4170" s="97">
        <v>43684.472025462965</v>
      </c>
      <c r="F4170">
        <v>2.5594830000000002</v>
      </c>
    </row>
    <row r="4171" spans="1:6" x14ac:dyDescent="0.2">
      <c r="A4171" s="97">
        <v>43684.65960648148</v>
      </c>
      <c r="B4171">
        <v>2.6800329999999999</v>
      </c>
      <c r="E4171" s="97">
        <v>43684.47896990741</v>
      </c>
      <c r="F4171">
        <v>2.5638109999999998</v>
      </c>
    </row>
    <row r="4172" spans="1:6" x14ac:dyDescent="0.2">
      <c r="A4172" s="97">
        <v>43684.666550925926</v>
      </c>
      <c r="B4172">
        <v>2.6955719999999999</v>
      </c>
      <c r="E4172" s="97">
        <v>43684.485914351855</v>
      </c>
      <c r="F4172">
        <v>2.55538</v>
      </c>
    </row>
    <row r="4173" spans="1:6" x14ac:dyDescent="0.2">
      <c r="A4173" s="97">
        <v>43684.673495370371</v>
      </c>
      <c r="B4173">
        <v>2.7061410000000001</v>
      </c>
      <c r="E4173" s="97">
        <v>43684.492858796293</v>
      </c>
      <c r="F4173">
        <v>2.5583360000000002</v>
      </c>
    </row>
    <row r="4174" spans="1:6" x14ac:dyDescent="0.2">
      <c r="A4174" s="97">
        <v>43684.680439814816</v>
      </c>
      <c r="B4174">
        <v>2.7180040000000001</v>
      </c>
      <c r="E4174" s="97">
        <v>43684.499907407408</v>
      </c>
      <c r="F4174">
        <v>2.559161</v>
      </c>
    </row>
    <row r="4175" spans="1:6" x14ac:dyDescent="0.2">
      <c r="A4175" s="97">
        <v>43684.687384259261</v>
      </c>
      <c r="B4175">
        <v>2.7277930000000001</v>
      </c>
      <c r="E4175" s="97">
        <v>43684.506851851853</v>
      </c>
      <c r="F4175">
        <v>2.570427</v>
      </c>
    </row>
    <row r="4176" spans="1:6" x14ac:dyDescent="0.2">
      <c r="A4176" s="97">
        <v>43684.694328703707</v>
      </c>
      <c r="B4176">
        <v>2.7383449999999998</v>
      </c>
      <c r="E4176" s="97">
        <v>43684.513796296298</v>
      </c>
      <c r="F4176">
        <v>2.5731609999999998</v>
      </c>
    </row>
    <row r="4177" spans="1:6" x14ac:dyDescent="0.2">
      <c r="A4177" s="97">
        <v>43684.701273148145</v>
      </c>
      <c r="B4177">
        <v>2.7626179999999998</v>
      </c>
      <c r="E4177" s="97">
        <v>43684.520740740743</v>
      </c>
      <c r="F4177">
        <v>2.5646249999999999</v>
      </c>
    </row>
    <row r="4178" spans="1:6" x14ac:dyDescent="0.2">
      <c r="A4178" s="97">
        <v>43684.70821759259</v>
      </c>
      <c r="B4178">
        <v>2.7718609999999999</v>
      </c>
      <c r="E4178" s="97">
        <v>43684.527685185189</v>
      </c>
      <c r="F4178">
        <v>2.5749749999999998</v>
      </c>
    </row>
    <row r="4179" spans="1:6" x14ac:dyDescent="0.2">
      <c r="A4179" s="97">
        <v>43684.72388888889</v>
      </c>
      <c r="B4179">
        <v>2.826667</v>
      </c>
      <c r="E4179" s="97">
        <v>43684.534629629627</v>
      </c>
      <c r="F4179">
        <v>2.577197</v>
      </c>
    </row>
    <row r="4180" spans="1:6" x14ac:dyDescent="0.2">
      <c r="A4180" s="97">
        <v>43684.730833333335</v>
      </c>
      <c r="B4180">
        <v>2.8631570000000002</v>
      </c>
      <c r="E4180" s="97">
        <v>43684.541458333333</v>
      </c>
      <c r="F4180">
        <v>2.5832229999999998</v>
      </c>
    </row>
    <row r="4181" spans="1:6" x14ac:dyDescent="0.2">
      <c r="A4181" s="97">
        <v>43684.73777777778</v>
      </c>
      <c r="B4181">
        <v>2.8695719999999998</v>
      </c>
      <c r="E4181" s="97">
        <v>43684.548402777778</v>
      </c>
      <c r="F4181">
        <v>2.5867490000000002</v>
      </c>
    </row>
    <row r="4182" spans="1:6" x14ac:dyDescent="0.2">
      <c r="A4182" s="97">
        <v>43684.744722222225</v>
      </c>
      <c r="B4182">
        <v>2.8858999999999999</v>
      </c>
      <c r="E4182" s="97">
        <v>43684.555347222224</v>
      </c>
      <c r="F4182">
        <v>2.5924290000000001</v>
      </c>
    </row>
    <row r="4183" spans="1:6" x14ac:dyDescent="0.2">
      <c r="A4183" s="97">
        <v>43684.751666666663</v>
      </c>
      <c r="B4183">
        <v>2.8753359999999999</v>
      </c>
      <c r="E4183" s="97">
        <v>43684.562291666669</v>
      </c>
      <c r="F4183">
        <v>2.5925690000000001</v>
      </c>
    </row>
    <row r="4184" spans="1:6" x14ac:dyDescent="0.2">
      <c r="A4184" s="97">
        <v>43684.758611111109</v>
      </c>
      <c r="B4184">
        <v>2.878406</v>
      </c>
      <c r="E4184" s="97">
        <v>43684.569340277776</v>
      </c>
      <c r="F4184">
        <v>2.58264</v>
      </c>
    </row>
    <row r="4185" spans="1:6" x14ac:dyDescent="0.2">
      <c r="A4185" s="97">
        <v>43684.765555555554</v>
      </c>
      <c r="B4185">
        <v>2.8956059999999999</v>
      </c>
      <c r="E4185" s="97">
        <v>43684.576284722221</v>
      </c>
      <c r="F4185">
        <v>2.6070760000000002</v>
      </c>
    </row>
    <row r="4186" spans="1:6" x14ac:dyDescent="0.2">
      <c r="A4186" s="97">
        <v>43684.772499999999</v>
      </c>
      <c r="B4186">
        <v>2.8838910000000002</v>
      </c>
      <c r="E4186" s="97">
        <v>43684.583229166667</v>
      </c>
      <c r="F4186">
        <v>2.6057039999999998</v>
      </c>
    </row>
    <row r="4187" spans="1:6" x14ac:dyDescent="0.2">
      <c r="A4187" s="97">
        <v>43684.779444444444</v>
      </c>
      <c r="B4187">
        <v>2.9038620000000002</v>
      </c>
      <c r="E4187" s="97">
        <v>43684.590173611112</v>
      </c>
      <c r="F4187">
        <v>2.59694</v>
      </c>
    </row>
    <row r="4188" spans="1:6" x14ac:dyDescent="0.2">
      <c r="A4188" s="97">
        <v>43684.78638888889</v>
      </c>
      <c r="B4188">
        <v>2.9091360000000002</v>
      </c>
      <c r="E4188" s="97">
        <v>43684.597118055557</v>
      </c>
      <c r="F4188">
        <v>2.60859</v>
      </c>
    </row>
    <row r="4189" spans="1:6" x14ac:dyDescent="0.2">
      <c r="A4189" s="97">
        <v>43684.793333333335</v>
      </c>
      <c r="B4189">
        <v>2.9008120000000002</v>
      </c>
      <c r="E4189" s="97">
        <v>43684.604062500002</v>
      </c>
      <c r="F4189">
        <v>2.6035780000000002</v>
      </c>
    </row>
    <row r="4190" spans="1:6" x14ac:dyDescent="0.2">
      <c r="A4190" s="97">
        <v>43684.80027777778</v>
      </c>
      <c r="B4190">
        <v>2.9204680000000001</v>
      </c>
      <c r="E4190" s="97">
        <v>43684.611006944448</v>
      </c>
      <c r="F4190">
        <v>2.6255090000000001</v>
      </c>
    </row>
    <row r="4191" spans="1:6" x14ac:dyDescent="0.2">
      <c r="A4191" s="97">
        <v>43684.807222222225</v>
      </c>
      <c r="B4191">
        <v>2.9795280000000002</v>
      </c>
      <c r="E4191" s="97">
        <v>43684.617951388886</v>
      </c>
      <c r="F4191">
        <v>2.6269130000000001</v>
      </c>
    </row>
    <row r="4192" spans="1:6" x14ac:dyDescent="0.2">
      <c r="A4192" s="97">
        <v>43684.814212962963</v>
      </c>
      <c r="B4192">
        <v>2.9398900000000001</v>
      </c>
      <c r="E4192" s="97">
        <v>43684.624895833331</v>
      </c>
      <c r="F4192">
        <v>2.6360749999999999</v>
      </c>
    </row>
    <row r="4193" spans="1:6" x14ac:dyDescent="0.2">
      <c r="A4193" s="97">
        <v>43684.82104166667</v>
      </c>
      <c r="B4193">
        <v>2.9505150000000002</v>
      </c>
      <c r="E4193" s="97">
        <v>43684.631840277776</v>
      </c>
      <c r="F4193">
        <v>2.645321</v>
      </c>
    </row>
    <row r="4194" spans="1:6" x14ac:dyDescent="0.2">
      <c r="A4194" s="97">
        <v>43684.827986111108</v>
      </c>
      <c r="B4194">
        <v>2.94496</v>
      </c>
      <c r="E4194" s="97">
        <v>43684.638773148145</v>
      </c>
      <c r="F4194">
        <v>2.7103899999999999</v>
      </c>
    </row>
    <row r="4195" spans="1:6" x14ac:dyDescent="0.2">
      <c r="A4195" s="97">
        <v>43684.834930555553</v>
      </c>
      <c r="B4195">
        <v>2.9426429999999999</v>
      </c>
      <c r="E4195" s="97">
        <v>43684.64571759259</v>
      </c>
      <c r="F4195">
        <v>2.66187</v>
      </c>
    </row>
    <row r="4196" spans="1:6" x14ac:dyDescent="0.2">
      <c r="A4196" s="97">
        <v>43684.841874999998</v>
      </c>
      <c r="B4196">
        <v>2.9543979999999999</v>
      </c>
      <c r="E4196" s="97">
        <v>43684.652662037035</v>
      </c>
      <c r="F4196">
        <v>2.6542020000000002</v>
      </c>
    </row>
    <row r="4197" spans="1:6" x14ac:dyDescent="0.2">
      <c r="A4197" s="97">
        <v>43684.848819444444</v>
      </c>
      <c r="B4197">
        <v>2.965875</v>
      </c>
      <c r="E4197" s="97">
        <v>43684.65960648148</v>
      </c>
      <c r="F4197">
        <v>2.6800329999999999</v>
      </c>
    </row>
    <row r="4198" spans="1:6" x14ac:dyDescent="0.2">
      <c r="A4198" s="97">
        <v>43684.855763888889</v>
      </c>
      <c r="B4198">
        <v>2.9681790000000001</v>
      </c>
      <c r="E4198" s="97">
        <v>43684.666550925926</v>
      </c>
      <c r="F4198">
        <v>2.6955719999999999</v>
      </c>
    </row>
    <row r="4199" spans="1:6" x14ac:dyDescent="0.2">
      <c r="A4199" s="97">
        <v>43684.862708333334</v>
      </c>
      <c r="B4199">
        <v>2.9632000000000001</v>
      </c>
      <c r="E4199" s="97">
        <v>43684.673495370371</v>
      </c>
      <c r="F4199">
        <v>2.7061410000000001</v>
      </c>
    </row>
    <row r="4200" spans="1:6" x14ac:dyDescent="0.2">
      <c r="A4200" s="97">
        <v>43684.869652777779</v>
      </c>
      <c r="B4200">
        <v>2.9408629999999998</v>
      </c>
      <c r="E4200" s="97">
        <v>43684.680439814816</v>
      </c>
      <c r="F4200">
        <v>2.7180040000000001</v>
      </c>
    </row>
    <row r="4201" spans="1:6" x14ac:dyDescent="0.2">
      <c r="A4201" s="97">
        <v>43684.876597222225</v>
      </c>
      <c r="B4201">
        <v>2.9794230000000002</v>
      </c>
      <c r="E4201" s="97">
        <v>43684.687384259261</v>
      </c>
      <c r="F4201">
        <v>2.7277930000000001</v>
      </c>
    </row>
    <row r="4202" spans="1:6" x14ac:dyDescent="0.2">
      <c r="A4202" s="97">
        <v>43684.883645833332</v>
      </c>
      <c r="B4202">
        <v>2.982297</v>
      </c>
      <c r="E4202" s="97">
        <v>43684.694328703707</v>
      </c>
      <c r="F4202">
        <v>2.7383449999999998</v>
      </c>
    </row>
    <row r="4203" spans="1:6" x14ac:dyDescent="0.2">
      <c r="A4203" s="97">
        <v>43684.890590277777</v>
      </c>
      <c r="B4203">
        <v>2.9883280000000001</v>
      </c>
      <c r="E4203" s="97">
        <v>43684.701273148145</v>
      </c>
      <c r="F4203">
        <v>2.7626179999999998</v>
      </c>
    </row>
    <row r="4204" spans="1:6" x14ac:dyDescent="0.2">
      <c r="A4204" s="97">
        <v>43684.897534722222</v>
      </c>
      <c r="B4204">
        <v>2.9893139999999998</v>
      </c>
      <c r="E4204" s="97">
        <v>43684.70821759259</v>
      </c>
      <c r="F4204">
        <v>2.7718609999999999</v>
      </c>
    </row>
    <row r="4205" spans="1:6" x14ac:dyDescent="0.2">
      <c r="A4205" s="97">
        <v>43684.904479166667</v>
      </c>
      <c r="B4205">
        <v>2.9891679999999998</v>
      </c>
      <c r="E4205" s="97">
        <v>43684.72388888889</v>
      </c>
      <c r="F4205">
        <v>2.826667</v>
      </c>
    </row>
    <row r="4206" spans="1:6" x14ac:dyDescent="0.2">
      <c r="A4206" s="97">
        <v>43684.911423611113</v>
      </c>
      <c r="B4206">
        <v>2.9710899999999998</v>
      </c>
      <c r="E4206" s="97">
        <v>43684.730833333335</v>
      </c>
      <c r="F4206">
        <v>2.8631570000000002</v>
      </c>
    </row>
    <row r="4207" spans="1:6" x14ac:dyDescent="0.2">
      <c r="A4207" s="97">
        <v>43684.918252314812</v>
      </c>
      <c r="B4207">
        <v>2.9801060000000001</v>
      </c>
      <c r="E4207" s="97">
        <v>43684.73777777778</v>
      </c>
      <c r="F4207">
        <v>2.8695719999999998</v>
      </c>
    </row>
    <row r="4208" spans="1:6" x14ac:dyDescent="0.2">
      <c r="A4208" s="97">
        <v>43684.925196759257</v>
      </c>
      <c r="B4208">
        <v>2.979581</v>
      </c>
      <c r="E4208" s="97">
        <v>43684.744722222225</v>
      </c>
      <c r="F4208">
        <v>2.8858999999999999</v>
      </c>
    </row>
    <row r="4209" spans="1:6" x14ac:dyDescent="0.2">
      <c r="A4209" s="97">
        <v>43684.932141203702</v>
      </c>
      <c r="B4209">
        <v>2.983317</v>
      </c>
      <c r="E4209" s="97">
        <v>43684.751666666663</v>
      </c>
      <c r="F4209">
        <v>2.8753359999999999</v>
      </c>
    </row>
    <row r="4210" spans="1:6" x14ac:dyDescent="0.2">
      <c r="A4210" s="97">
        <v>43684.939085648148</v>
      </c>
      <c r="B4210">
        <v>2.980715</v>
      </c>
      <c r="E4210" s="97">
        <v>43684.758611111109</v>
      </c>
      <c r="F4210">
        <v>2.878406</v>
      </c>
    </row>
    <row r="4211" spans="1:6" x14ac:dyDescent="0.2">
      <c r="A4211" s="97">
        <v>43684.946030092593</v>
      </c>
      <c r="B4211">
        <v>2.9690340000000002</v>
      </c>
      <c r="E4211" s="97">
        <v>43684.765555555554</v>
      </c>
      <c r="F4211">
        <v>2.8956059999999999</v>
      </c>
    </row>
    <row r="4212" spans="1:6" x14ac:dyDescent="0.2">
      <c r="A4212" s="97">
        <v>43684.9530787037</v>
      </c>
      <c r="B4212">
        <v>2.987215</v>
      </c>
      <c r="E4212" s="97">
        <v>43684.772499999999</v>
      </c>
      <c r="F4212">
        <v>2.8838910000000002</v>
      </c>
    </row>
    <row r="4213" spans="1:6" x14ac:dyDescent="0.2">
      <c r="A4213" s="97">
        <v>43684.960023148145</v>
      </c>
      <c r="B4213">
        <v>2.9782440000000001</v>
      </c>
      <c r="E4213" s="97">
        <v>43684.779444444444</v>
      </c>
      <c r="F4213">
        <v>2.9038620000000002</v>
      </c>
    </row>
    <row r="4214" spans="1:6" x14ac:dyDescent="0.2">
      <c r="A4214" s="97">
        <v>43684.966967592591</v>
      </c>
      <c r="B4214">
        <v>2.9777230000000001</v>
      </c>
      <c r="E4214" s="97">
        <v>43684.78638888889</v>
      </c>
      <c r="F4214">
        <v>2.9091360000000002</v>
      </c>
    </row>
    <row r="4215" spans="1:6" x14ac:dyDescent="0.2">
      <c r="A4215" s="97">
        <v>43684.973912037036</v>
      </c>
      <c r="B4215">
        <v>2.9771230000000002</v>
      </c>
      <c r="E4215" s="97">
        <v>43684.793333333335</v>
      </c>
      <c r="F4215">
        <v>2.9008120000000002</v>
      </c>
    </row>
    <row r="4216" spans="1:6" x14ac:dyDescent="0.2">
      <c r="A4216" s="97">
        <v>43684.980856481481</v>
      </c>
      <c r="B4216">
        <v>2.9785349999999999</v>
      </c>
      <c r="E4216" s="97">
        <v>43684.80027777778</v>
      </c>
      <c r="F4216">
        <v>2.9204680000000001</v>
      </c>
    </row>
    <row r="4217" spans="1:6" x14ac:dyDescent="0.2">
      <c r="A4217" s="97">
        <v>43684.987800925926</v>
      </c>
      <c r="B4217">
        <v>2.9861870000000001</v>
      </c>
      <c r="E4217" s="97">
        <v>43684.807222222225</v>
      </c>
      <c r="F4217">
        <v>2.9795280000000002</v>
      </c>
    </row>
    <row r="4218" spans="1:6" x14ac:dyDescent="0.2">
      <c r="A4218" s="97">
        <v>43684.994745370372</v>
      </c>
      <c r="B4218">
        <v>2.984108</v>
      </c>
      <c r="E4218" s="97">
        <v>43684.814212962963</v>
      </c>
      <c r="F4218">
        <v>2.9398900000000001</v>
      </c>
    </row>
    <row r="4219" spans="1:6" x14ac:dyDescent="0.2">
      <c r="A4219" s="97">
        <v>43685.001689814817</v>
      </c>
      <c r="B4219">
        <v>2.9780730000000002</v>
      </c>
      <c r="E4219" s="97">
        <v>43684.82104166667</v>
      </c>
      <c r="F4219">
        <v>2.9505150000000002</v>
      </c>
    </row>
    <row r="4220" spans="1:6" x14ac:dyDescent="0.2">
      <c r="A4220" s="97">
        <v>43685.008634259262</v>
      </c>
      <c r="B4220">
        <v>2.9770979999999998</v>
      </c>
      <c r="E4220" s="97">
        <v>43684.827986111108</v>
      </c>
      <c r="F4220">
        <v>2.94496</v>
      </c>
    </row>
    <row r="4221" spans="1:6" x14ac:dyDescent="0.2">
      <c r="A4221" s="97">
        <v>43685.015462962961</v>
      </c>
      <c r="B4221">
        <v>2.9775710000000002</v>
      </c>
      <c r="E4221" s="97">
        <v>43684.834930555553</v>
      </c>
      <c r="F4221">
        <v>2.9426429999999999</v>
      </c>
    </row>
    <row r="4222" spans="1:6" x14ac:dyDescent="0.2">
      <c r="A4222" s="97">
        <v>43685.022511574076</v>
      </c>
      <c r="B4222">
        <v>2.9919159999999998</v>
      </c>
      <c r="E4222" s="97">
        <v>43684.841874999998</v>
      </c>
      <c r="F4222">
        <v>2.9543979999999999</v>
      </c>
    </row>
    <row r="4223" spans="1:6" x14ac:dyDescent="0.2">
      <c r="A4223" s="97">
        <v>43685.029456018521</v>
      </c>
      <c r="B4223">
        <v>2.985484</v>
      </c>
      <c r="E4223" s="97">
        <v>43684.848819444444</v>
      </c>
      <c r="F4223">
        <v>2.965875</v>
      </c>
    </row>
    <row r="4224" spans="1:6" x14ac:dyDescent="0.2">
      <c r="A4224" s="97">
        <v>43685.036400462966</v>
      </c>
      <c r="B4224">
        <v>2.9889869999999998</v>
      </c>
      <c r="E4224" s="97">
        <v>43684.855763888889</v>
      </c>
      <c r="F4224">
        <v>2.9681790000000001</v>
      </c>
    </row>
    <row r="4225" spans="1:6" x14ac:dyDescent="0.2">
      <c r="A4225" s="97">
        <v>43685.043344907404</v>
      </c>
      <c r="B4225">
        <v>2.9897089999999999</v>
      </c>
      <c r="E4225" s="97">
        <v>43684.862708333334</v>
      </c>
      <c r="F4225">
        <v>2.9632000000000001</v>
      </c>
    </row>
    <row r="4226" spans="1:6" x14ac:dyDescent="0.2">
      <c r="A4226" s="97">
        <v>43685.05028935185</v>
      </c>
      <c r="B4226">
        <v>2.9824470000000001</v>
      </c>
      <c r="E4226" s="97">
        <v>43684.869652777779</v>
      </c>
      <c r="F4226">
        <v>2.9408629999999998</v>
      </c>
    </row>
    <row r="4227" spans="1:6" x14ac:dyDescent="0.2">
      <c r="A4227" s="97">
        <v>43685.057233796295</v>
      </c>
      <c r="B4227">
        <v>2.9937200000000002</v>
      </c>
      <c r="E4227" s="97">
        <v>43684.876597222225</v>
      </c>
      <c r="F4227">
        <v>2.9794230000000002</v>
      </c>
    </row>
    <row r="4228" spans="1:6" x14ac:dyDescent="0.2">
      <c r="A4228" s="97">
        <v>43685.06417824074</v>
      </c>
      <c r="B4228">
        <v>2.994774</v>
      </c>
      <c r="E4228" s="97">
        <v>43684.883645833332</v>
      </c>
      <c r="F4228">
        <v>2.982297</v>
      </c>
    </row>
    <row r="4229" spans="1:6" x14ac:dyDescent="0.2">
      <c r="A4229" s="97">
        <v>43685.071122685185</v>
      </c>
      <c r="B4229">
        <v>2.9964369999999998</v>
      </c>
      <c r="E4229" s="97">
        <v>43684.890590277777</v>
      </c>
      <c r="F4229">
        <v>2.9883280000000001</v>
      </c>
    </row>
    <row r="4230" spans="1:6" x14ac:dyDescent="0.2">
      <c r="A4230" s="97">
        <v>43685.078067129631</v>
      </c>
      <c r="B4230">
        <v>3.0000719999999998</v>
      </c>
      <c r="E4230" s="97">
        <v>43684.897534722222</v>
      </c>
      <c r="F4230">
        <v>2.9893139999999998</v>
      </c>
    </row>
    <row r="4231" spans="1:6" x14ac:dyDescent="0.2">
      <c r="A4231" s="97">
        <v>43685.085011574076</v>
      </c>
      <c r="B4231">
        <v>3.0143680000000002</v>
      </c>
      <c r="E4231" s="97">
        <v>43684.904479166667</v>
      </c>
      <c r="F4231">
        <v>2.9891679999999998</v>
      </c>
    </row>
    <row r="4232" spans="1:6" x14ac:dyDescent="0.2">
      <c r="A4232" s="97">
        <v>43685.091956018521</v>
      </c>
      <c r="B4232">
        <v>3.0137309999999999</v>
      </c>
      <c r="E4232" s="97">
        <v>43684.911423611113</v>
      </c>
      <c r="F4232">
        <v>2.9710899999999998</v>
      </c>
    </row>
    <row r="4233" spans="1:6" x14ac:dyDescent="0.2">
      <c r="A4233" s="97">
        <v>43685.098900462966</v>
      </c>
      <c r="B4233">
        <v>3.0111870000000001</v>
      </c>
      <c r="E4233" s="97">
        <v>43684.918252314812</v>
      </c>
      <c r="F4233">
        <v>2.9801060000000001</v>
      </c>
    </row>
    <row r="4234" spans="1:6" x14ac:dyDescent="0.2">
      <c r="A4234" s="97">
        <v>43685.105844907404</v>
      </c>
      <c r="B4234">
        <v>3.0381619999999998</v>
      </c>
      <c r="E4234" s="97">
        <v>43684.925196759257</v>
      </c>
      <c r="F4234">
        <v>2.979581</v>
      </c>
    </row>
    <row r="4235" spans="1:6" x14ac:dyDescent="0.2">
      <c r="A4235" s="97">
        <v>43685.112673611111</v>
      </c>
      <c r="B4235">
        <v>3.0110549999999998</v>
      </c>
      <c r="E4235" s="97">
        <v>43684.932141203702</v>
      </c>
      <c r="F4235">
        <v>2.983317</v>
      </c>
    </row>
    <row r="4236" spans="1:6" x14ac:dyDescent="0.2">
      <c r="A4236" s="97">
        <v>43685.119618055556</v>
      </c>
      <c r="B4236">
        <v>3.031066</v>
      </c>
      <c r="E4236" s="97">
        <v>43684.939085648148</v>
      </c>
      <c r="F4236">
        <v>2.980715</v>
      </c>
    </row>
    <row r="4237" spans="1:6" x14ac:dyDescent="0.2">
      <c r="A4237" s="97">
        <v>43685.126562500001</v>
      </c>
      <c r="B4237">
        <v>3.0278360000000002</v>
      </c>
      <c r="E4237" s="97">
        <v>43684.946030092593</v>
      </c>
      <c r="F4237">
        <v>2.9690340000000002</v>
      </c>
    </row>
    <row r="4238" spans="1:6" x14ac:dyDescent="0.2">
      <c r="A4238" s="97">
        <v>43685.133506944447</v>
      </c>
      <c r="B4238">
        <v>3.0305610000000001</v>
      </c>
      <c r="E4238" s="97">
        <v>43684.9530787037</v>
      </c>
      <c r="F4238">
        <v>2.987215</v>
      </c>
    </row>
    <row r="4239" spans="1:6" x14ac:dyDescent="0.2">
      <c r="A4239" s="97">
        <v>43685.140451388892</v>
      </c>
      <c r="B4239">
        <v>3.0253519999999998</v>
      </c>
      <c r="E4239" s="97">
        <v>43684.960023148145</v>
      </c>
      <c r="F4239">
        <v>2.9782440000000001</v>
      </c>
    </row>
    <row r="4240" spans="1:6" x14ac:dyDescent="0.2">
      <c r="A4240" s="97">
        <v>43685.14739583333</v>
      </c>
      <c r="B4240">
        <v>3.0326200000000001</v>
      </c>
      <c r="E4240" s="97">
        <v>43684.966967592591</v>
      </c>
      <c r="F4240">
        <v>2.9777230000000001</v>
      </c>
    </row>
    <row r="4241" spans="1:6" x14ac:dyDescent="0.2">
      <c r="A4241" s="97">
        <v>43685.154340277775</v>
      </c>
      <c r="B4241">
        <v>3.037064</v>
      </c>
      <c r="E4241" s="97">
        <v>43684.973912037036</v>
      </c>
      <c r="F4241">
        <v>2.9771230000000002</v>
      </c>
    </row>
    <row r="4242" spans="1:6" x14ac:dyDescent="0.2">
      <c r="A4242" s="97">
        <v>43685.16138888889</v>
      </c>
      <c r="B4242">
        <v>3.0409079999999999</v>
      </c>
      <c r="E4242" s="97">
        <v>43684.980856481481</v>
      </c>
      <c r="F4242">
        <v>2.9785349999999999</v>
      </c>
    </row>
    <row r="4243" spans="1:6" x14ac:dyDescent="0.2">
      <c r="A4243" s="97">
        <v>43685.168333333335</v>
      </c>
      <c r="B4243">
        <v>3.0372370000000002</v>
      </c>
      <c r="E4243" s="97">
        <v>43684.987800925926</v>
      </c>
      <c r="F4243">
        <v>2.9861870000000001</v>
      </c>
    </row>
    <row r="4244" spans="1:6" x14ac:dyDescent="0.2">
      <c r="A4244" s="97">
        <v>43685.17527777778</v>
      </c>
      <c r="B4244">
        <v>3.0493250000000001</v>
      </c>
      <c r="E4244" s="97">
        <v>43684.994745370372</v>
      </c>
      <c r="F4244">
        <v>2.984108</v>
      </c>
    </row>
    <row r="4245" spans="1:6" x14ac:dyDescent="0.2">
      <c r="A4245" s="97">
        <v>43685.182222222225</v>
      </c>
      <c r="B4245">
        <v>3.0272190000000001</v>
      </c>
      <c r="E4245" s="97">
        <v>43685.001689814817</v>
      </c>
      <c r="F4245">
        <v>2.9780730000000002</v>
      </c>
    </row>
    <row r="4246" spans="1:6" x14ac:dyDescent="0.2">
      <c r="A4246" s="97">
        <v>43685.189166666663</v>
      </c>
      <c r="B4246">
        <v>3.1021030000000001</v>
      </c>
      <c r="E4246" s="97">
        <v>43685.008634259262</v>
      </c>
      <c r="F4246">
        <v>2.9770979999999998</v>
      </c>
    </row>
    <row r="4247" spans="1:6" x14ac:dyDescent="0.2">
      <c r="A4247" s="97">
        <v>43685.196111111109</v>
      </c>
      <c r="B4247">
        <v>3.0250180000000002</v>
      </c>
      <c r="E4247" s="97">
        <v>43685.015462962961</v>
      </c>
      <c r="F4247">
        <v>2.9775710000000002</v>
      </c>
    </row>
    <row r="4248" spans="1:6" x14ac:dyDescent="0.2">
      <c r="A4248" s="97">
        <v>43685.203055555554</v>
      </c>
      <c r="B4248">
        <v>3.0269870000000001</v>
      </c>
      <c r="E4248" s="97">
        <v>43685.022511574076</v>
      </c>
      <c r="F4248">
        <v>2.9919159999999998</v>
      </c>
    </row>
    <row r="4249" spans="1:6" x14ac:dyDescent="0.2">
      <c r="A4249" s="97">
        <v>43685.20988425926</v>
      </c>
      <c r="B4249">
        <v>3.0241959999999999</v>
      </c>
      <c r="E4249" s="97">
        <v>43685.029456018521</v>
      </c>
      <c r="F4249">
        <v>2.985484</v>
      </c>
    </row>
    <row r="4250" spans="1:6" x14ac:dyDescent="0.2">
      <c r="A4250" s="97">
        <v>43685.216828703706</v>
      </c>
      <c r="B4250">
        <v>3.0299480000000001</v>
      </c>
      <c r="E4250" s="97">
        <v>43685.036400462966</v>
      </c>
      <c r="F4250">
        <v>2.9889869999999998</v>
      </c>
    </row>
    <row r="4251" spans="1:6" x14ac:dyDescent="0.2">
      <c r="A4251" s="97">
        <v>43685.223773148151</v>
      </c>
      <c r="B4251">
        <v>3.0354809999999999</v>
      </c>
      <c r="E4251" s="97">
        <v>43685.043344907404</v>
      </c>
      <c r="F4251">
        <v>2.9897089999999999</v>
      </c>
    </row>
    <row r="4252" spans="1:6" x14ac:dyDescent="0.2">
      <c r="A4252" s="97">
        <v>43685.230821759258</v>
      </c>
      <c r="B4252">
        <v>3.016267</v>
      </c>
      <c r="E4252" s="97">
        <v>43685.05028935185</v>
      </c>
      <c r="F4252">
        <v>2.9824470000000001</v>
      </c>
    </row>
    <row r="4253" spans="1:6" x14ac:dyDescent="0.2">
      <c r="A4253" s="97">
        <v>43685.237766203703</v>
      </c>
      <c r="B4253">
        <v>3.0280939999999998</v>
      </c>
      <c r="E4253" s="97">
        <v>43685.057233796295</v>
      </c>
      <c r="F4253">
        <v>2.9937200000000002</v>
      </c>
    </row>
    <row r="4254" spans="1:6" x14ac:dyDescent="0.2">
      <c r="A4254" s="97">
        <v>43685.244710648149</v>
      </c>
      <c r="B4254">
        <v>3.011717</v>
      </c>
      <c r="E4254" s="97">
        <v>43685.06417824074</v>
      </c>
      <c r="F4254">
        <v>2.994774</v>
      </c>
    </row>
    <row r="4255" spans="1:6" x14ac:dyDescent="0.2">
      <c r="A4255" s="97">
        <v>43685.251655092594</v>
      </c>
      <c r="B4255">
        <v>3.0322439999999999</v>
      </c>
      <c r="E4255" s="97">
        <v>43685.071122685185</v>
      </c>
      <c r="F4255">
        <v>2.9964369999999998</v>
      </c>
    </row>
    <row r="4256" spans="1:6" x14ac:dyDescent="0.2">
      <c r="A4256" s="97">
        <v>43685.258599537039</v>
      </c>
      <c r="B4256">
        <v>3.0308890000000002</v>
      </c>
      <c r="E4256" s="97">
        <v>43685.078067129631</v>
      </c>
      <c r="F4256">
        <v>3.0000719999999998</v>
      </c>
    </row>
    <row r="4257" spans="1:6" x14ac:dyDescent="0.2">
      <c r="A4257" s="97">
        <v>43685.265543981484</v>
      </c>
      <c r="B4257">
        <v>3.0251760000000001</v>
      </c>
      <c r="E4257" s="97">
        <v>43685.085011574076</v>
      </c>
      <c r="F4257">
        <v>3.0143680000000002</v>
      </c>
    </row>
    <row r="4258" spans="1:6" x14ac:dyDescent="0.2">
      <c r="A4258" s="97">
        <v>43685.272488425922</v>
      </c>
      <c r="B4258">
        <v>3.0290219999999999</v>
      </c>
      <c r="E4258" s="97">
        <v>43685.091956018521</v>
      </c>
      <c r="F4258">
        <v>3.0137309999999999</v>
      </c>
    </row>
    <row r="4259" spans="1:6" x14ac:dyDescent="0.2">
      <c r="A4259" s="97">
        <v>43685.279432870368</v>
      </c>
      <c r="B4259">
        <v>3.0221770000000001</v>
      </c>
      <c r="E4259" s="97">
        <v>43685.098900462966</v>
      </c>
      <c r="F4259">
        <v>3.0111870000000001</v>
      </c>
    </row>
    <row r="4260" spans="1:6" x14ac:dyDescent="0.2">
      <c r="A4260" s="97">
        <v>43685.286377314813</v>
      </c>
      <c r="B4260">
        <v>3.0205690000000001</v>
      </c>
      <c r="E4260" s="97">
        <v>43685.105844907404</v>
      </c>
      <c r="F4260">
        <v>3.0381619999999998</v>
      </c>
    </row>
    <row r="4261" spans="1:6" x14ac:dyDescent="0.2">
      <c r="A4261" s="97">
        <v>43685.293321759258</v>
      </c>
      <c r="B4261">
        <v>3.0110000000000001</v>
      </c>
      <c r="E4261" s="97">
        <v>43685.112673611111</v>
      </c>
      <c r="F4261">
        <v>3.0110549999999998</v>
      </c>
    </row>
    <row r="4262" spans="1:6" x14ac:dyDescent="0.2">
      <c r="A4262" s="97">
        <v>43685.300254629627</v>
      </c>
      <c r="B4262">
        <v>3.0130720000000002</v>
      </c>
      <c r="E4262" s="97">
        <v>43685.119618055556</v>
      </c>
      <c r="F4262">
        <v>3.031066</v>
      </c>
    </row>
    <row r="4263" spans="1:6" x14ac:dyDescent="0.2">
      <c r="A4263" s="97">
        <v>43685.307199074072</v>
      </c>
      <c r="B4263">
        <v>3.0128910000000002</v>
      </c>
      <c r="E4263" s="97">
        <v>43685.126562500001</v>
      </c>
      <c r="F4263">
        <v>3.0278360000000002</v>
      </c>
    </row>
    <row r="4264" spans="1:6" x14ac:dyDescent="0.2">
      <c r="A4264" s="97">
        <v>43685.314143518517</v>
      </c>
      <c r="B4264">
        <v>3.01125</v>
      </c>
      <c r="E4264" s="97">
        <v>43685.133506944447</v>
      </c>
      <c r="F4264">
        <v>3.0305610000000001</v>
      </c>
    </row>
    <row r="4265" spans="1:6" x14ac:dyDescent="0.2">
      <c r="A4265" s="97">
        <v>43685.321087962962</v>
      </c>
      <c r="B4265">
        <v>3.012089</v>
      </c>
      <c r="E4265" s="97">
        <v>43685.140451388892</v>
      </c>
      <c r="F4265">
        <v>3.0253519999999998</v>
      </c>
    </row>
    <row r="4266" spans="1:6" x14ac:dyDescent="0.2">
      <c r="A4266" s="97">
        <v>43685.328032407408</v>
      </c>
      <c r="B4266">
        <v>3.0066030000000001</v>
      </c>
      <c r="E4266" s="97">
        <v>43685.14739583333</v>
      </c>
      <c r="F4266">
        <v>3.0326200000000001</v>
      </c>
    </row>
    <row r="4267" spans="1:6" x14ac:dyDescent="0.2">
      <c r="A4267" s="97">
        <v>43685.334976851853</v>
      </c>
      <c r="B4267">
        <v>3.0064069999999998</v>
      </c>
      <c r="E4267" s="97">
        <v>43685.154340277775</v>
      </c>
      <c r="F4267">
        <v>3.037064</v>
      </c>
    </row>
    <row r="4268" spans="1:6" x14ac:dyDescent="0.2">
      <c r="A4268" s="97">
        <v>43685.341921296298</v>
      </c>
      <c r="B4268">
        <v>2.993188</v>
      </c>
      <c r="E4268" s="97">
        <v>43685.16138888889</v>
      </c>
      <c r="F4268">
        <v>3.0409079999999999</v>
      </c>
    </row>
    <row r="4269" spans="1:6" x14ac:dyDescent="0.2">
      <c r="A4269" s="97">
        <v>43685.348865740743</v>
      </c>
      <c r="B4269">
        <v>2.9931580000000002</v>
      </c>
      <c r="E4269" s="97">
        <v>43685.168333333335</v>
      </c>
      <c r="F4269">
        <v>3.0372370000000002</v>
      </c>
    </row>
    <row r="4270" spans="1:6" x14ac:dyDescent="0.2">
      <c r="A4270" s="97">
        <v>43685.355810185189</v>
      </c>
      <c r="B4270">
        <v>2.9990429999999999</v>
      </c>
      <c r="E4270" s="97">
        <v>43685.17527777778</v>
      </c>
      <c r="F4270">
        <v>3.0493250000000001</v>
      </c>
    </row>
    <row r="4271" spans="1:6" x14ac:dyDescent="0.2">
      <c r="A4271" s="97">
        <v>43685.362754629627</v>
      </c>
      <c r="B4271">
        <v>2.990729</v>
      </c>
      <c r="E4271" s="97">
        <v>43685.182222222225</v>
      </c>
      <c r="F4271">
        <v>3.0272190000000001</v>
      </c>
    </row>
    <row r="4272" spans="1:6" x14ac:dyDescent="0.2">
      <c r="A4272" s="97">
        <v>43685.369699074072</v>
      </c>
      <c r="B4272">
        <v>2.9810340000000002</v>
      </c>
      <c r="E4272" s="97">
        <v>43685.189166666663</v>
      </c>
      <c r="F4272">
        <v>3.1021030000000001</v>
      </c>
    </row>
    <row r="4273" spans="1:6" x14ac:dyDescent="0.2">
      <c r="A4273" s="97">
        <v>43685.376643518517</v>
      </c>
      <c r="B4273">
        <v>2.9713059999999998</v>
      </c>
      <c r="E4273" s="97">
        <v>43685.196111111109</v>
      </c>
      <c r="F4273">
        <v>3.0250180000000002</v>
      </c>
    </row>
    <row r="4274" spans="1:6" x14ac:dyDescent="0.2">
      <c r="A4274" s="97">
        <v>43685.383587962962</v>
      </c>
      <c r="B4274">
        <v>2.9743270000000002</v>
      </c>
      <c r="E4274" s="97">
        <v>43685.203055555554</v>
      </c>
      <c r="F4274">
        <v>3.0269870000000001</v>
      </c>
    </row>
    <row r="4275" spans="1:6" x14ac:dyDescent="0.2">
      <c r="A4275" s="97">
        <v>43685.390532407408</v>
      </c>
      <c r="B4275">
        <v>2.954717</v>
      </c>
      <c r="E4275" s="97">
        <v>43685.20988425926</v>
      </c>
      <c r="F4275">
        <v>3.0241959999999999</v>
      </c>
    </row>
    <row r="4276" spans="1:6" x14ac:dyDescent="0.2">
      <c r="A4276" s="97">
        <v>43685.397476851853</v>
      </c>
      <c r="B4276">
        <v>2.9666350000000001</v>
      </c>
      <c r="E4276" s="97">
        <v>43685.216828703706</v>
      </c>
      <c r="F4276">
        <v>3.0299480000000001</v>
      </c>
    </row>
    <row r="4277" spans="1:6" x14ac:dyDescent="0.2">
      <c r="A4277" s="97">
        <v>43685.404305555552</v>
      </c>
      <c r="B4277">
        <v>2.9577960000000001</v>
      </c>
      <c r="E4277" s="97">
        <v>43685.223773148151</v>
      </c>
      <c r="F4277">
        <v>3.0354809999999999</v>
      </c>
    </row>
    <row r="4278" spans="1:6" x14ac:dyDescent="0.2">
      <c r="A4278" s="97">
        <v>43685.411249999997</v>
      </c>
      <c r="B4278">
        <v>2.9589840000000001</v>
      </c>
      <c r="E4278" s="97">
        <v>43685.230821759258</v>
      </c>
      <c r="F4278">
        <v>3.016267</v>
      </c>
    </row>
    <row r="4279" spans="1:6" x14ac:dyDescent="0.2">
      <c r="A4279" s="97">
        <v>43685.418194444443</v>
      </c>
      <c r="B4279">
        <v>3.0154139999999998</v>
      </c>
      <c r="E4279" s="97">
        <v>43685.237766203703</v>
      </c>
      <c r="F4279">
        <v>3.0280939999999998</v>
      </c>
    </row>
    <row r="4280" spans="1:6" x14ac:dyDescent="0.2">
      <c r="A4280" s="97">
        <v>43685.425138888888</v>
      </c>
      <c r="B4280">
        <v>2.9410609999999999</v>
      </c>
      <c r="E4280" s="97">
        <v>43685.244710648149</v>
      </c>
      <c r="F4280">
        <v>3.011717</v>
      </c>
    </row>
    <row r="4281" spans="1:6" x14ac:dyDescent="0.2">
      <c r="A4281" s="97">
        <v>43685.432083333333</v>
      </c>
      <c r="B4281">
        <v>2.9402849999999998</v>
      </c>
      <c r="E4281" s="97">
        <v>43685.251655092594</v>
      </c>
      <c r="F4281">
        <v>3.0322439999999999</v>
      </c>
    </row>
    <row r="4282" spans="1:6" x14ac:dyDescent="0.2">
      <c r="A4282" s="97">
        <v>43685.439131944448</v>
      </c>
      <c r="B4282">
        <v>2.9420350000000002</v>
      </c>
      <c r="E4282" s="97">
        <v>43685.258599537039</v>
      </c>
      <c r="F4282">
        <v>3.0308890000000002</v>
      </c>
    </row>
    <row r="4283" spans="1:6" x14ac:dyDescent="0.2">
      <c r="A4283" s="97">
        <v>43685.446076388886</v>
      </c>
      <c r="B4283">
        <v>2.9268360000000002</v>
      </c>
      <c r="E4283" s="97">
        <v>43685.265543981484</v>
      </c>
      <c r="F4283">
        <v>3.0251760000000001</v>
      </c>
    </row>
    <row r="4284" spans="1:6" x14ac:dyDescent="0.2">
      <c r="A4284" s="97">
        <v>43685.453020833331</v>
      </c>
      <c r="B4284">
        <v>2.9327190000000001</v>
      </c>
      <c r="E4284" s="97">
        <v>43685.272488425922</v>
      </c>
      <c r="F4284">
        <v>3.0290219999999999</v>
      </c>
    </row>
    <row r="4285" spans="1:6" x14ac:dyDescent="0.2">
      <c r="A4285" s="97">
        <v>43685.459965277776</v>
      </c>
      <c r="B4285">
        <v>2.9190450000000001</v>
      </c>
      <c r="E4285" s="97">
        <v>43685.279432870368</v>
      </c>
      <c r="F4285">
        <v>3.0221770000000001</v>
      </c>
    </row>
    <row r="4286" spans="1:6" x14ac:dyDescent="0.2">
      <c r="A4286" s="97">
        <v>43685.466909722221</v>
      </c>
      <c r="B4286">
        <v>2.9270420000000001</v>
      </c>
      <c r="E4286" s="97">
        <v>43685.286377314813</v>
      </c>
      <c r="F4286">
        <v>3.0205690000000001</v>
      </c>
    </row>
    <row r="4287" spans="1:6" x14ac:dyDescent="0.2">
      <c r="A4287" s="97">
        <v>43685.473854166667</v>
      </c>
      <c r="B4287">
        <v>2.8937439999999999</v>
      </c>
      <c r="E4287" s="97">
        <v>43685.293321759258</v>
      </c>
      <c r="F4287">
        <v>3.0110000000000001</v>
      </c>
    </row>
    <row r="4288" spans="1:6" x14ac:dyDescent="0.2">
      <c r="A4288" s="97">
        <v>43685.480798611112</v>
      </c>
      <c r="B4288">
        <v>2.9095960000000001</v>
      </c>
      <c r="E4288" s="97">
        <v>43685.300254629627</v>
      </c>
      <c r="F4288">
        <v>3.0130720000000002</v>
      </c>
    </row>
    <row r="4289" spans="1:6" x14ac:dyDescent="0.2">
      <c r="A4289" s="97">
        <v>43685.487743055557</v>
      </c>
      <c r="B4289">
        <v>2.882476</v>
      </c>
      <c r="E4289" s="97">
        <v>43685.307199074072</v>
      </c>
      <c r="F4289">
        <v>3.0128910000000002</v>
      </c>
    </row>
    <row r="4290" spans="1:6" x14ac:dyDescent="0.2">
      <c r="A4290" s="97">
        <v>43685.494571759256</v>
      </c>
      <c r="B4290">
        <v>2.8868670000000001</v>
      </c>
      <c r="E4290" s="97">
        <v>43685.314143518517</v>
      </c>
      <c r="F4290">
        <v>3.01125</v>
      </c>
    </row>
    <row r="4291" spans="1:6" x14ac:dyDescent="0.2">
      <c r="A4291" s="97">
        <v>43685.501516203702</v>
      </c>
      <c r="B4291">
        <v>2.8879980000000001</v>
      </c>
      <c r="E4291" s="97">
        <v>43685.321087962962</v>
      </c>
      <c r="F4291">
        <v>3.012089</v>
      </c>
    </row>
    <row r="4292" spans="1:6" x14ac:dyDescent="0.2">
      <c r="A4292" s="97">
        <v>43685.508564814816</v>
      </c>
      <c r="B4292">
        <v>2.870994</v>
      </c>
      <c r="E4292" s="97">
        <v>43685.328032407408</v>
      </c>
      <c r="F4292">
        <v>3.0066030000000001</v>
      </c>
    </row>
    <row r="4293" spans="1:6" x14ac:dyDescent="0.2">
      <c r="A4293" s="97">
        <v>43685.515509259261</v>
      </c>
      <c r="B4293">
        <v>2.887842</v>
      </c>
      <c r="E4293" s="97">
        <v>43685.334976851853</v>
      </c>
      <c r="F4293">
        <v>3.0064069999999998</v>
      </c>
    </row>
    <row r="4294" spans="1:6" x14ac:dyDescent="0.2">
      <c r="A4294" s="97">
        <v>43685.522453703707</v>
      </c>
      <c r="B4294">
        <v>2.8576160000000002</v>
      </c>
      <c r="E4294" s="97">
        <v>43685.341921296298</v>
      </c>
      <c r="F4294">
        <v>2.993188</v>
      </c>
    </row>
    <row r="4295" spans="1:6" x14ac:dyDescent="0.2">
      <c r="A4295" s="97">
        <v>43685.529398148145</v>
      </c>
      <c r="B4295">
        <v>2.85711</v>
      </c>
      <c r="E4295" s="97">
        <v>43685.348865740743</v>
      </c>
      <c r="F4295">
        <v>2.9931580000000002</v>
      </c>
    </row>
    <row r="4296" spans="1:6" x14ac:dyDescent="0.2">
      <c r="A4296" s="97">
        <v>43685.53634259259</v>
      </c>
      <c r="B4296">
        <v>2.8477399999999999</v>
      </c>
      <c r="E4296" s="97">
        <v>43685.355810185189</v>
      </c>
      <c r="F4296">
        <v>2.9990429999999999</v>
      </c>
    </row>
    <row r="4297" spans="1:6" x14ac:dyDescent="0.2">
      <c r="A4297" s="97">
        <v>43685.543287037035</v>
      </c>
      <c r="B4297">
        <v>2.8283559999999999</v>
      </c>
      <c r="E4297" s="97">
        <v>43685.362754629627</v>
      </c>
      <c r="F4297">
        <v>2.990729</v>
      </c>
    </row>
    <row r="4298" spans="1:6" x14ac:dyDescent="0.2">
      <c r="A4298" s="97">
        <v>43685.55023148148</v>
      </c>
      <c r="B4298">
        <v>2.9200900000000001</v>
      </c>
      <c r="E4298" s="97">
        <v>43685.369699074072</v>
      </c>
      <c r="F4298">
        <v>2.9810340000000002</v>
      </c>
    </row>
    <row r="4299" spans="1:6" x14ac:dyDescent="0.2">
      <c r="A4299" s="97">
        <v>43685.557175925926</v>
      </c>
      <c r="B4299">
        <v>2.8236569999999999</v>
      </c>
      <c r="E4299" s="97">
        <v>43685.376643518517</v>
      </c>
      <c r="F4299">
        <v>2.9713059999999998</v>
      </c>
    </row>
    <row r="4300" spans="1:6" x14ac:dyDescent="0.2">
      <c r="A4300" s="97">
        <v>43685.564120370371</v>
      </c>
      <c r="B4300">
        <v>2.8203019999999999</v>
      </c>
      <c r="E4300" s="97">
        <v>43685.383587962962</v>
      </c>
      <c r="F4300">
        <v>2.9743270000000002</v>
      </c>
    </row>
    <row r="4301" spans="1:6" x14ac:dyDescent="0.2">
      <c r="A4301" s="97">
        <v>43685.571064814816</v>
      </c>
      <c r="B4301">
        <v>2.8087219999999999</v>
      </c>
      <c r="E4301" s="97">
        <v>43685.390532407408</v>
      </c>
      <c r="F4301">
        <v>2.954717</v>
      </c>
    </row>
    <row r="4302" spans="1:6" x14ac:dyDescent="0.2">
      <c r="A4302" s="97">
        <v>43685.578009259261</v>
      </c>
      <c r="B4302">
        <v>2.8076979999999998</v>
      </c>
      <c r="E4302" s="97">
        <v>43685.397476851853</v>
      </c>
      <c r="F4302">
        <v>2.9666350000000001</v>
      </c>
    </row>
    <row r="4303" spans="1:6" x14ac:dyDescent="0.2">
      <c r="A4303" s="97">
        <v>43685.584953703707</v>
      </c>
      <c r="B4303">
        <v>2.792281</v>
      </c>
      <c r="E4303" s="97">
        <v>43685.404305555552</v>
      </c>
      <c r="F4303">
        <v>2.9577960000000001</v>
      </c>
    </row>
    <row r="4304" spans="1:6" x14ac:dyDescent="0.2">
      <c r="A4304" s="97">
        <v>43685.591898148145</v>
      </c>
      <c r="B4304">
        <v>2.7843149999999999</v>
      </c>
      <c r="E4304" s="97">
        <v>43685.411249999997</v>
      </c>
      <c r="F4304">
        <v>2.9589840000000001</v>
      </c>
    </row>
    <row r="4305" spans="1:6" x14ac:dyDescent="0.2">
      <c r="A4305" s="97">
        <v>43685.598726851851</v>
      </c>
      <c r="B4305">
        <v>2.7779729999999998</v>
      </c>
      <c r="E4305" s="97">
        <v>43685.418194444443</v>
      </c>
      <c r="F4305">
        <v>3.0154139999999998</v>
      </c>
    </row>
    <row r="4306" spans="1:6" x14ac:dyDescent="0.2">
      <c r="A4306" s="97">
        <v>43685.605671296296</v>
      </c>
      <c r="B4306">
        <v>2.822978</v>
      </c>
      <c r="E4306" s="97">
        <v>43685.425138888888</v>
      </c>
      <c r="F4306">
        <v>2.9410609999999999</v>
      </c>
    </row>
    <row r="4307" spans="1:6" x14ac:dyDescent="0.2">
      <c r="A4307" s="97">
        <v>43685.612615740742</v>
      </c>
      <c r="B4307">
        <v>2.7580339999999999</v>
      </c>
      <c r="E4307" s="97">
        <v>43685.432083333333</v>
      </c>
      <c r="F4307">
        <v>2.9402849999999998</v>
      </c>
    </row>
    <row r="4308" spans="1:6" x14ac:dyDescent="0.2">
      <c r="A4308" s="97">
        <v>43685.619560185187</v>
      </c>
      <c r="B4308">
        <v>2.7734459999999999</v>
      </c>
      <c r="E4308" s="97">
        <v>43685.439131944448</v>
      </c>
      <c r="F4308">
        <v>2.9420350000000002</v>
      </c>
    </row>
    <row r="4309" spans="1:6" x14ac:dyDescent="0.2">
      <c r="A4309" s="97">
        <v>43685.626504629632</v>
      </c>
      <c r="B4309">
        <v>2.7501890000000002</v>
      </c>
      <c r="E4309" s="97">
        <v>43685.446076388886</v>
      </c>
      <c r="F4309">
        <v>2.9268360000000002</v>
      </c>
    </row>
    <row r="4310" spans="1:6" x14ac:dyDescent="0.2">
      <c r="A4310" s="97">
        <v>43685.633449074077</v>
      </c>
      <c r="B4310">
        <v>2.7481879999999999</v>
      </c>
      <c r="E4310" s="97">
        <v>43685.453020833331</v>
      </c>
      <c r="F4310">
        <v>2.9327190000000001</v>
      </c>
    </row>
    <row r="4311" spans="1:6" x14ac:dyDescent="0.2">
      <c r="A4311" s="97">
        <v>43685.640393518515</v>
      </c>
      <c r="B4311">
        <v>2.7474799999999999</v>
      </c>
      <c r="E4311" s="97">
        <v>43685.459965277776</v>
      </c>
      <c r="F4311">
        <v>2.9190450000000001</v>
      </c>
    </row>
    <row r="4312" spans="1:6" x14ac:dyDescent="0.2">
      <c r="A4312" s="97">
        <v>43685.64744212963</v>
      </c>
      <c r="B4312">
        <v>2.7421869999999999</v>
      </c>
      <c r="E4312" s="97">
        <v>43685.466909722221</v>
      </c>
      <c r="F4312">
        <v>2.9270420000000001</v>
      </c>
    </row>
    <row r="4313" spans="1:6" x14ac:dyDescent="0.2">
      <c r="A4313" s="97">
        <v>43685.654386574075</v>
      </c>
      <c r="B4313">
        <v>2.7554500000000002</v>
      </c>
      <c r="E4313" s="97">
        <v>43685.473854166667</v>
      </c>
      <c r="F4313">
        <v>2.8937439999999999</v>
      </c>
    </row>
    <row r="4314" spans="1:6" x14ac:dyDescent="0.2">
      <c r="A4314" s="97">
        <v>43685.66133101852</v>
      </c>
      <c r="B4314">
        <v>2.75176</v>
      </c>
      <c r="E4314" s="97">
        <v>43685.480798611112</v>
      </c>
      <c r="F4314">
        <v>2.9095960000000001</v>
      </c>
    </row>
    <row r="4315" spans="1:6" x14ac:dyDescent="0.2">
      <c r="A4315" s="97">
        <v>43685.668275462966</v>
      </c>
      <c r="B4315">
        <v>2.7796989999999999</v>
      </c>
      <c r="E4315" s="97">
        <v>43685.487743055557</v>
      </c>
      <c r="F4315">
        <v>2.882476</v>
      </c>
    </row>
    <row r="4316" spans="1:6" x14ac:dyDescent="0.2">
      <c r="A4316" s="97">
        <v>43685.675219907411</v>
      </c>
      <c r="B4316">
        <v>2.7868849999999998</v>
      </c>
      <c r="E4316" s="97">
        <v>43685.494571759256</v>
      </c>
      <c r="F4316">
        <v>2.8868670000000001</v>
      </c>
    </row>
    <row r="4317" spans="1:6" x14ac:dyDescent="0.2">
      <c r="A4317" s="97">
        <v>43685.682164351849</v>
      </c>
      <c r="B4317">
        <v>2.6794920000000002</v>
      </c>
      <c r="E4317" s="97">
        <v>43685.501516203702</v>
      </c>
      <c r="F4317">
        <v>2.8879980000000001</v>
      </c>
    </row>
    <row r="4318" spans="1:6" x14ac:dyDescent="0.2">
      <c r="A4318" s="97">
        <v>43685.688993055555</v>
      </c>
      <c r="B4318">
        <v>2.7950360000000001</v>
      </c>
      <c r="E4318" s="97">
        <v>43685.508564814816</v>
      </c>
      <c r="F4318">
        <v>2.870994</v>
      </c>
    </row>
    <row r="4319" spans="1:6" x14ac:dyDescent="0.2">
      <c r="A4319" s="97">
        <v>43685.695937500001</v>
      </c>
      <c r="B4319">
        <v>2.825844</v>
      </c>
      <c r="E4319" s="97">
        <v>43685.515509259261</v>
      </c>
      <c r="F4319">
        <v>2.887842</v>
      </c>
    </row>
    <row r="4320" spans="1:6" x14ac:dyDescent="0.2">
      <c r="A4320" s="97">
        <v>43685.702881944446</v>
      </c>
      <c r="B4320">
        <v>2.8292419999999998</v>
      </c>
      <c r="E4320" s="97">
        <v>43685.522453703707</v>
      </c>
      <c r="F4320">
        <v>2.8576160000000002</v>
      </c>
    </row>
    <row r="4321" spans="1:6" x14ac:dyDescent="0.2">
      <c r="A4321" s="97">
        <v>43685.709826388891</v>
      </c>
      <c r="B4321">
        <v>2.8412120000000001</v>
      </c>
      <c r="E4321" s="97">
        <v>43685.529398148145</v>
      </c>
      <c r="F4321">
        <v>2.85711</v>
      </c>
    </row>
    <row r="4322" spans="1:6" x14ac:dyDescent="0.2">
      <c r="A4322" s="97">
        <v>43685.722488425927</v>
      </c>
      <c r="B4322">
        <v>2.8723550000000002</v>
      </c>
      <c r="E4322" s="97">
        <v>43685.53634259259</v>
      </c>
      <c r="F4322">
        <v>2.8477399999999999</v>
      </c>
    </row>
    <row r="4323" spans="1:6" x14ac:dyDescent="0.2">
      <c r="A4323" s="97">
        <v>43685.729432870372</v>
      </c>
      <c r="B4323">
        <v>2.914644</v>
      </c>
      <c r="E4323" s="97">
        <v>43685.543287037035</v>
      </c>
      <c r="F4323">
        <v>2.8283559999999999</v>
      </c>
    </row>
    <row r="4324" spans="1:6" x14ac:dyDescent="0.2">
      <c r="A4324" s="97">
        <v>43685.736377314817</v>
      </c>
      <c r="B4324">
        <v>2.9124910000000002</v>
      </c>
      <c r="E4324" s="97">
        <v>43685.55023148148</v>
      </c>
      <c r="F4324">
        <v>2.9200900000000001</v>
      </c>
    </row>
    <row r="4325" spans="1:6" x14ac:dyDescent="0.2">
      <c r="A4325" s="97">
        <v>43685.743321759262</v>
      </c>
      <c r="B4325">
        <v>2.9175200000000001</v>
      </c>
      <c r="E4325" s="97">
        <v>43685.557175925926</v>
      </c>
      <c r="F4325">
        <v>2.8236569999999999</v>
      </c>
    </row>
    <row r="4326" spans="1:6" x14ac:dyDescent="0.2">
      <c r="A4326" s="97">
        <v>43685.7502662037</v>
      </c>
      <c r="B4326">
        <v>2.9349690000000002</v>
      </c>
      <c r="E4326" s="97">
        <v>43685.564120370371</v>
      </c>
      <c r="F4326">
        <v>2.8203019999999999</v>
      </c>
    </row>
    <row r="4327" spans="1:6" x14ac:dyDescent="0.2">
      <c r="A4327" s="97">
        <v>43685.757210648146</v>
      </c>
      <c r="B4327">
        <v>2.9424190000000001</v>
      </c>
      <c r="E4327" s="97">
        <v>43685.571064814816</v>
      </c>
      <c r="F4327">
        <v>2.8087219999999999</v>
      </c>
    </row>
    <row r="4328" spans="1:6" x14ac:dyDescent="0.2">
      <c r="A4328" s="97">
        <v>43685.764201388891</v>
      </c>
      <c r="B4328">
        <v>2.9563229999999998</v>
      </c>
      <c r="E4328" s="97">
        <v>43685.578009259261</v>
      </c>
      <c r="F4328">
        <v>2.8076979999999998</v>
      </c>
    </row>
    <row r="4329" spans="1:6" x14ac:dyDescent="0.2">
      <c r="A4329" s="97">
        <v>43685.77103009259</v>
      </c>
      <c r="B4329">
        <v>2.9473180000000001</v>
      </c>
      <c r="E4329" s="97">
        <v>43685.584953703707</v>
      </c>
      <c r="F4329">
        <v>2.792281</v>
      </c>
    </row>
    <row r="4330" spans="1:6" x14ac:dyDescent="0.2">
      <c r="A4330" s="97">
        <v>43685.777974537035</v>
      </c>
      <c r="B4330">
        <v>2.9636360000000002</v>
      </c>
      <c r="E4330" s="97">
        <v>43685.591898148145</v>
      </c>
      <c r="F4330">
        <v>2.7843149999999999</v>
      </c>
    </row>
    <row r="4331" spans="1:6" x14ac:dyDescent="0.2">
      <c r="A4331" s="97">
        <v>43685.784918981481</v>
      </c>
      <c r="B4331">
        <v>2.9595769999999999</v>
      </c>
      <c r="E4331" s="97">
        <v>43685.598726851851</v>
      </c>
      <c r="F4331">
        <v>2.7779729999999998</v>
      </c>
    </row>
    <row r="4332" spans="1:6" x14ac:dyDescent="0.2">
      <c r="A4332" s="97">
        <v>43685.791863425926</v>
      </c>
      <c r="B4332">
        <v>2.9759790000000002</v>
      </c>
      <c r="E4332" s="97">
        <v>43685.605671296296</v>
      </c>
      <c r="F4332">
        <v>2.822978</v>
      </c>
    </row>
    <row r="4333" spans="1:6" x14ac:dyDescent="0.2">
      <c r="A4333" s="97">
        <v>43685.798807870371</v>
      </c>
      <c r="B4333">
        <v>2.958936</v>
      </c>
      <c r="E4333" s="97">
        <v>43685.612615740742</v>
      </c>
      <c r="F4333">
        <v>2.7580339999999999</v>
      </c>
    </row>
    <row r="4334" spans="1:6" x14ac:dyDescent="0.2">
      <c r="A4334" s="97">
        <v>43685.805752314816</v>
      </c>
      <c r="B4334">
        <v>2.9786459999999999</v>
      </c>
      <c r="E4334" s="97">
        <v>43685.619560185187</v>
      </c>
      <c r="F4334">
        <v>2.7734459999999999</v>
      </c>
    </row>
    <row r="4335" spans="1:6" x14ac:dyDescent="0.2">
      <c r="A4335" s="97">
        <v>43685.812696759262</v>
      </c>
      <c r="B4335">
        <v>2.983965</v>
      </c>
      <c r="E4335" s="97">
        <v>43685.626504629632</v>
      </c>
      <c r="F4335">
        <v>2.7501890000000002</v>
      </c>
    </row>
    <row r="4336" spans="1:6" x14ac:dyDescent="0.2">
      <c r="A4336" s="97">
        <v>43685.819641203707</v>
      </c>
      <c r="B4336">
        <v>2.9709919999999999</v>
      </c>
      <c r="E4336" s="97">
        <v>43685.633449074077</v>
      </c>
      <c r="F4336">
        <v>2.7481879999999999</v>
      </c>
    </row>
    <row r="4337" spans="1:6" x14ac:dyDescent="0.2">
      <c r="A4337" s="97">
        <v>43685.826585648145</v>
      </c>
      <c r="B4337">
        <v>2.9981650000000002</v>
      </c>
      <c r="E4337" s="97">
        <v>43685.640393518515</v>
      </c>
      <c r="F4337">
        <v>2.7474799999999999</v>
      </c>
    </row>
    <row r="4338" spans="1:6" x14ac:dyDescent="0.2">
      <c r="A4338" s="97">
        <v>43685.833634259259</v>
      </c>
      <c r="B4338">
        <v>3.0034450000000001</v>
      </c>
      <c r="E4338" s="97">
        <v>43685.64744212963</v>
      </c>
      <c r="F4338">
        <v>2.7421869999999999</v>
      </c>
    </row>
    <row r="4339" spans="1:6" x14ac:dyDescent="0.2">
      <c r="A4339" s="97">
        <v>43685.840578703705</v>
      </c>
      <c r="B4339">
        <v>3.0018539999999998</v>
      </c>
      <c r="E4339" s="97">
        <v>43685.654386574075</v>
      </c>
      <c r="F4339">
        <v>2.7554500000000002</v>
      </c>
    </row>
    <row r="4340" spans="1:6" x14ac:dyDescent="0.2">
      <c r="A4340" s="97">
        <v>43685.84752314815</v>
      </c>
      <c r="B4340">
        <v>3.00881</v>
      </c>
      <c r="E4340" s="97">
        <v>43685.66133101852</v>
      </c>
      <c r="F4340">
        <v>2.75176</v>
      </c>
    </row>
    <row r="4341" spans="1:6" x14ac:dyDescent="0.2">
      <c r="A4341" s="97">
        <v>43685.854467592595</v>
      </c>
      <c r="B4341">
        <v>3.016321</v>
      </c>
      <c r="E4341" s="97">
        <v>43685.668275462966</v>
      </c>
      <c r="F4341">
        <v>2.7796989999999999</v>
      </c>
    </row>
    <row r="4342" spans="1:6" x14ac:dyDescent="0.2">
      <c r="A4342" s="97">
        <v>43685.86141203704</v>
      </c>
      <c r="B4342">
        <v>3.0159899999999999</v>
      </c>
      <c r="E4342" s="97">
        <v>43685.675219907411</v>
      </c>
      <c r="F4342">
        <v>2.7868849999999998</v>
      </c>
    </row>
    <row r="4343" spans="1:6" x14ac:dyDescent="0.2">
      <c r="A4343" s="97">
        <v>43685.86824074074</v>
      </c>
      <c r="B4343">
        <v>3.0222799999999999</v>
      </c>
      <c r="E4343" s="97">
        <v>43685.682164351849</v>
      </c>
      <c r="F4343">
        <v>2.6794920000000002</v>
      </c>
    </row>
    <row r="4344" spans="1:6" x14ac:dyDescent="0.2">
      <c r="A4344" s="97">
        <v>43685.875185185185</v>
      </c>
      <c r="B4344">
        <v>3.0083060000000001</v>
      </c>
      <c r="E4344" s="97">
        <v>43685.688993055555</v>
      </c>
      <c r="F4344">
        <v>2.7950360000000001</v>
      </c>
    </row>
    <row r="4345" spans="1:6" x14ac:dyDescent="0.2">
      <c r="A4345" s="97">
        <v>43685.88212962963</v>
      </c>
      <c r="B4345">
        <v>3.0112559999999999</v>
      </c>
      <c r="E4345" s="97">
        <v>43685.695937500001</v>
      </c>
      <c r="F4345">
        <v>2.825844</v>
      </c>
    </row>
    <row r="4346" spans="1:6" x14ac:dyDescent="0.2">
      <c r="A4346" s="97">
        <v>43685.889074074075</v>
      </c>
      <c r="B4346">
        <v>3.0312739999999998</v>
      </c>
      <c r="E4346" s="97">
        <v>43685.702881944446</v>
      </c>
      <c r="F4346">
        <v>2.8292419999999998</v>
      </c>
    </row>
    <row r="4347" spans="1:6" x14ac:dyDescent="0.2">
      <c r="A4347" s="97">
        <v>43685.896018518521</v>
      </c>
      <c r="B4347">
        <v>3.0190890000000001</v>
      </c>
      <c r="E4347" s="97">
        <v>43685.709826388891</v>
      </c>
      <c r="F4347">
        <v>2.8412120000000001</v>
      </c>
    </row>
    <row r="4348" spans="1:6" x14ac:dyDescent="0.2">
      <c r="A4348" s="97">
        <v>43685.903067129628</v>
      </c>
      <c r="B4348">
        <v>3.0125600000000001</v>
      </c>
      <c r="E4348" s="97">
        <v>43685.722488425927</v>
      </c>
      <c r="F4348">
        <v>2.8723550000000002</v>
      </c>
    </row>
    <row r="4349" spans="1:6" x14ac:dyDescent="0.2">
      <c r="A4349" s="97">
        <v>43685.910011574073</v>
      </c>
      <c r="B4349">
        <v>3.0148510000000002</v>
      </c>
      <c r="E4349" s="97">
        <v>43685.729432870372</v>
      </c>
      <c r="F4349">
        <v>2.914644</v>
      </c>
    </row>
    <row r="4350" spans="1:6" x14ac:dyDescent="0.2">
      <c r="A4350" s="97">
        <v>43685.916956018518</v>
      </c>
      <c r="B4350">
        <v>3.022567</v>
      </c>
      <c r="E4350" s="97">
        <v>43685.736377314817</v>
      </c>
      <c r="F4350">
        <v>2.9124910000000002</v>
      </c>
    </row>
    <row r="4351" spans="1:6" x14ac:dyDescent="0.2">
      <c r="A4351" s="97">
        <v>43685.923900462964</v>
      </c>
      <c r="B4351">
        <v>3.0148640000000002</v>
      </c>
      <c r="E4351" s="97">
        <v>43685.743321759262</v>
      </c>
      <c r="F4351">
        <v>2.9175200000000001</v>
      </c>
    </row>
    <row r="4352" spans="1:6" x14ac:dyDescent="0.2">
      <c r="A4352" s="97">
        <v>43685.930844907409</v>
      </c>
      <c r="B4352">
        <v>3.0161709999999999</v>
      </c>
      <c r="E4352" s="97">
        <v>43685.7502662037</v>
      </c>
      <c r="F4352">
        <v>2.9349690000000002</v>
      </c>
    </row>
    <row r="4353" spans="1:6" x14ac:dyDescent="0.2">
      <c r="A4353" s="97">
        <v>43685.937789351854</v>
      </c>
      <c r="B4353">
        <v>3.0135040000000002</v>
      </c>
      <c r="E4353" s="97">
        <v>43685.757210648146</v>
      </c>
      <c r="F4353">
        <v>2.9424190000000001</v>
      </c>
    </row>
    <row r="4354" spans="1:6" x14ac:dyDescent="0.2">
      <c r="A4354" s="97">
        <v>43685.944733796299</v>
      </c>
      <c r="B4354">
        <v>3.00366</v>
      </c>
      <c r="E4354" s="97">
        <v>43685.764201388891</v>
      </c>
      <c r="F4354">
        <v>2.9563229999999998</v>
      </c>
    </row>
    <row r="4355" spans="1:6" x14ac:dyDescent="0.2">
      <c r="A4355" s="97">
        <v>43685.951678240737</v>
      </c>
      <c r="B4355">
        <v>3.0006780000000002</v>
      </c>
      <c r="E4355" s="97">
        <v>43685.77103009259</v>
      </c>
      <c r="F4355">
        <v>2.9473180000000001</v>
      </c>
    </row>
    <row r="4356" spans="1:6" x14ac:dyDescent="0.2">
      <c r="A4356" s="97">
        <v>43685.958506944444</v>
      </c>
      <c r="B4356">
        <v>3.0104190000000002</v>
      </c>
      <c r="E4356" s="97">
        <v>43685.777974537035</v>
      </c>
      <c r="F4356">
        <v>2.9636360000000002</v>
      </c>
    </row>
    <row r="4357" spans="1:6" x14ac:dyDescent="0.2">
      <c r="A4357" s="97">
        <v>43685.965451388889</v>
      </c>
      <c r="B4357">
        <v>3.0096099999999999</v>
      </c>
      <c r="E4357" s="97">
        <v>43685.784918981481</v>
      </c>
      <c r="F4357">
        <v>2.9595769999999999</v>
      </c>
    </row>
    <row r="4358" spans="1:6" x14ac:dyDescent="0.2">
      <c r="A4358" s="97">
        <v>43685.972500000003</v>
      </c>
      <c r="B4358">
        <v>3.000699</v>
      </c>
      <c r="E4358" s="97">
        <v>43685.791863425926</v>
      </c>
      <c r="F4358">
        <v>2.9759790000000002</v>
      </c>
    </row>
    <row r="4359" spans="1:6" x14ac:dyDescent="0.2">
      <c r="A4359" s="97">
        <v>43685.979444444441</v>
      </c>
      <c r="B4359">
        <v>3.0060699999999998</v>
      </c>
      <c r="E4359" s="97">
        <v>43685.798807870371</v>
      </c>
      <c r="F4359">
        <v>2.958936</v>
      </c>
    </row>
    <row r="4360" spans="1:6" x14ac:dyDescent="0.2">
      <c r="A4360" s="97">
        <v>43685.986388888887</v>
      </c>
      <c r="B4360">
        <v>2.9963489999999999</v>
      </c>
      <c r="E4360" s="97">
        <v>43685.805752314816</v>
      </c>
      <c r="F4360">
        <v>2.9786459999999999</v>
      </c>
    </row>
    <row r="4361" spans="1:6" x14ac:dyDescent="0.2">
      <c r="A4361" s="97">
        <v>43685.993333333332</v>
      </c>
      <c r="B4361">
        <v>3.003946</v>
      </c>
      <c r="E4361" s="97">
        <v>43685.812696759262</v>
      </c>
      <c r="F4361">
        <v>2.983965</v>
      </c>
    </row>
    <row r="4362" spans="1:6" x14ac:dyDescent="0.2">
      <c r="A4362" s="97">
        <v>43686.000277777777</v>
      </c>
      <c r="B4362">
        <v>2.989258</v>
      </c>
      <c r="E4362" s="97">
        <v>43685.819641203707</v>
      </c>
      <c r="F4362">
        <v>2.9709919999999999</v>
      </c>
    </row>
    <row r="4363" spans="1:6" x14ac:dyDescent="0.2">
      <c r="A4363" s="97">
        <v>43686.007222222222</v>
      </c>
      <c r="B4363">
        <v>2.997633</v>
      </c>
      <c r="E4363" s="97">
        <v>43685.826585648145</v>
      </c>
      <c r="F4363">
        <v>2.9981650000000002</v>
      </c>
    </row>
    <row r="4364" spans="1:6" x14ac:dyDescent="0.2">
      <c r="A4364" s="97">
        <v>43686.014166666668</v>
      </c>
      <c r="B4364">
        <v>2.99166</v>
      </c>
      <c r="E4364" s="97">
        <v>43685.833634259259</v>
      </c>
      <c r="F4364">
        <v>3.0034450000000001</v>
      </c>
    </row>
    <row r="4365" spans="1:6" x14ac:dyDescent="0.2">
      <c r="A4365" s="97">
        <v>43686.021111111113</v>
      </c>
      <c r="B4365">
        <v>2.971085</v>
      </c>
      <c r="E4365" s="97">
        <v>43685.840578703705</v>
      </c>
      <c r="F4365">
        <v>3.0018539999999998</v>
      </c>
    </row>
    <row r="4366" spans="1:6" x14ac:dyDescent="0.2">
      <c r="A4366" s="97">
        <v>43686.028055555558</v>
      </c>
      <c r="B4366">
        <v>2.986335</v>
      </c>
      <c r="E4366" s="97">
        <v>43685.84752314815</v>
      </c>
      <c r="F4366">
        <v>3.00881</v>
      </c>
    </row>
    <row r="4367" spans="1:6" x14ac:dyDescent="0.2">
      <c r="A4367" s="97">
        <v>43686.035000000003</v>
      </c>
      <c r="B4367">
        <v>2.9775119999999999</v>
      </c>
      <c r="E4367" s="97">
        <v>43685.854467592595</v>
      </c>
      <c r="F4367">
        <v>3.016321</v>
      </c>
    </row>
    <row r="4368" spans="1:6" x14ac:dyDescent="0.2">
      <c r="A4368" s="97">
        <v>43686.041944444441</v>
      </c>
      <c r="B4368">
        <v>2.9704269999999999</v>
      </c>
      <c r="E4368" s="97">
        <v>43685.86141203704</v>
      </c>
      <c r="F4368">
        <v>3.0159899999999999</v>
      </c>
    </row>
    <row r="4369" spans="1:6" x14ac:dyDescent="0.2">
      <c r="A4369" s="97">
        <v>43686.048888888887</v>
      </c>
      <c r="B4369">
        <v>2.958218</v>
      </c>
      <c r="E4369" s="97">
        <v>43685.86824074074</v>
      </c>
      <c r="F4369">
        <v>3.0222799999999999</v>
      </c>
    </row>
    <row r="4370" spans="1:6" x14ac:dyDescent="0.2">
      <c r="A4370" s="97">
        <v>43686.055717592593</v>
      </c>
      <c r="B4370">
        <v>2.9434399999999998</v>
      </c>
      <c r="E4370" s="97">
        <v>43685.875185185185</v>
      </c>
      <c r="F4370">
        <v>3.0083060000000001</v>
      </c>
    </row>
    <row r="4371" spans="1:6" x14ac:dyDescent="0.2">
      <c r="A4371" s="97">
        <v>43686.062662037039</v>
      </c>
      <c r="B4371">
        <v>2.8945859999999999</v>
      </c>
      <c r="E4371" s="97">
        <v>43685.88212962963</v>
      </c>
      <c r="F4371">
        <v>3.0112559999999999</v>
      </c>
    </row>
    <row r="4372" spans="1:6" x14ac:dyDescent="0.2">
      <c r="A4372" s="97">
        <v>43686.069606481484</v>
      </c>
      <c r="B4372">
        <v>2.9334509999999998</v>
      </c>
      <c r="E4372" s="97">
        <v>43685.889074074075</v>
      </c>
      <c r="F4372">
        <v>3.0312739999999998</v>
      </c>
    </row>
    <row r="4373" spans="1:6" x14ac:dyDescent="0.2">
      <c r="A4373" s="97">
        <v>43686.076550925929</v>
      </c>
      <c r="B4373">
        <v>2.9408379999999998</v>
      </c>
      <c r="E4373" s="97">
        <v>43685.896018518521</v>
      </c>
      <c r="F4373">
        <v>3.0190890000000001</v>
      </c>
    </row>
    <row r="4374" spans="1:6" x14ac:dyDescent="0.2">
      <c r="A4374" s="97">
        <v>43686.083495370367</v>
      </c>
      <c r="B4374">
        <v>2.9346559999999999</v>
      </c>
      <c r="E4374" s="97">
        <v>43685.903067129628</v>
      </c>
      <c r="F4374">
        <v>3.0125600000000001</v>
      </c>
    </row>
    <row r="4375" spans="1:6" x14ac:dyDescent="0.2">
      <c r="A4375" s="97">
        <v>43686.090439814812</v>
      </c>
      <c r="B4375">
        <v>2.9413640000000001</v>
      </c>
      <c r="E4375" s="97">
        <v>43685.910011574073</v>
      </c>
      <c r="F4375">
        <v>3.0148510000000002</v>
      </c>
    </row>
    <row r="4376" spans="1:6" x14ac:dyDescent="0.2">
      <c r="A4376" s="97">
        <v>43686.097384259258</v>
      </c>
      <c r="B4376">
        <v>2.9216700000000002</v>
      </c>
      <c r="E4376" s="97">
        <v>43685.916956018518</v>
      </c>
      <c r="F4376">
        <v>3.022567</v>
      </c>
    </row>
    <row r="4377" spans="1:6" x14ac:dyDescent="0.2">
      <c r="A4377" s="97">
        <v>43686.104328703703</v>
      </c>
      <c r="B4377">
        <v>2.9368780000000001</v>
      </c>
      <c r="E4377" s="97">
        <v>43685.923900462964</v>
      </c>
      <c r="F4377">
        <v>3.0148640000000002</v>
      </c>
    </row>
    <row r="4378" spans="1:6" x14ac:dyDescent="0.2">
      <c r="A4378" s="97">
        <v>43686.111377314817</v>
      </c>
      <c r="B4378">
        <v>2.934126</v>
      </c>
      <c r="E4378" s="97">
        <v>43685.930844907409</v>
      </c>
      <c r="F4378">
        <v>3.0161709999999999</v>
      </c>
    </row>
    <row r="4379" spans="1:6" x14ac:dyDescent="0.2">
      <c r="A4379" s="97">
        <v>43686.118321759262</v>
      </c>
      <c r="B4379">
        <v>2.9204650000000001</v>
      </c>
      <c r="E4379" s="97">
        <v>43685.937789351854</v>
      </c>
      <c r="F4379">
        <v>3.0135040000000002</v>
      </c>
    </row>
    <row r="4380" spans="1:6" x14ac:dyDescent="0.2">
      <c r="A4380" s="97">
        <v>43686.1252662037</v>
      </c>
      <c r="B4380">
        <v>2.9141439999999998</v>
      </c>
      <c r="E4380" s="97">
        <v>43685.944733796299</v>
      </c>
      <c r="F4380">
        <v>3.00366</v>
      </c>
    </row>
    <row r="4381" spans="1:6" x14ac:dyDescent="0.2">
      <c r="A4381" s="97">
        <v>43686.132210648146</v>
      </c>
      <c r="B4381">
        <v>2.898282</v>
      </c>
      <c r="E4381" s="97">
        <v>43685.951678240737</v>
      </c>
      <c r="F4381">
        <v>3.0006780000000002</v>
      </c>
    </row>
    <row r="4382" spans="1:6" x14ac:dyDescent="0.2">
      <c r="A4382" s="97">
        <v>43686.139155092591</v>
      </c>
      <c r="B4382">
        <v>2.896738</v>
      </c>
      <c r="E4382" s="97">
        <v>43685.958506944444</v>
      </c>
      <c r="F4382">
        <v>3.0104190000000002</v>
      </c>
    </row>
    <row r="4383" spans="1:6" x14ac:dyDescent="0.2">
      <c r="A4383" s="97">
        <v>43686.145983796298</v>
      </c>
      <c r="B4383">
        <v>2.901834</v>
      </c>
      <c r="E4383" s="97">
        <v>43685.965451388889</v>
      </c>
      <c r="F4383">
        <v>3.0096099999999999</v>
      </c>
    </row>
    <row r="4384" spans="1:6" x14ac:dyDescent="0.2">
      <c r="A4384" s="97">
        <v>43686.152928240743</v>
      </c>
      <c r="B4384">
        <v>2.88483</v>
      </c>
      <c r="E4384" s="97">
        <v>43685.972500000003</v>
      </c>
      <c r="F4384">
        <v>3.000699</v>
      </c>
    </row>
    <row r="4385" spans="1:6" x14ac:dyDescent="0.2">
      <c r="A4385" s="97">
        <v>43686.159872685188</v>
      </c>
      <c r="B4385">
        <v>2.882917</v>
      </c>
      <c r="E4385" s="97">
        <v>43685.979444444441</v>
      </c>
      <c r="F4385">
        <v>3.0060699999999998</v>
      </c>
    </row>
    <row r="4386" spans="1:6" x14ac:dyDescent="0.2">
      <c r="A4386" s="97">
        <v>43686.166817129626</v>
      </c>
      <c r="B4386">
        <v>2.8752309999999999</v>
      </c>
      <c r="E4386" s="97">
        <v>43685.986388888887</v>
      </c>
      <c r="F4386">
        <v>2.9963489999999999</v>
      </c>
    </row>
    <row r="4387" spans="1:6" x14ac:dyDescent="0.2">
      <c r="A4387" s="97">
        <v>43686.173761574071</v>
      </c>
      <c r="B4387">
        <v>2.8728349999999998</v>
      </c>
      <c r="E4387" s="97">
        <v>43685.993333333332</v>
      </c>
      <c r="F4387">
        <v>3.003946</v>
      </c>
    </row>
    <row r="4388" spans="1:6" x14ac:dyDescent="0.2">
      <c r="A4388" s="97">
        <v>43686.180810185186</v>
      </c>
      <c r="B4388">
        <v>2.8653209999999998</v>
      </c>
      <c r="E4388" s="97">
        <v>43686.000277777777</v>
      </c>
      <c r="F4388">
        <v>2.989258</v>
      </c>
    </row>
    <row r="4389" spans="1:6" x14ac:dyDescent="0.2">
      <c r="A4389" s="97">
        <v>43686.187754629631</v>
      </c>
      <c r="B4389">
        <v>2.8592749999999998</v>
      </c>
      <c r="E4389" s="97">
        <v>43686.007222222222</v>
      </c>
      <c r="F4389">
        <v>2.997633</v>
      </c>
    </row>
    <row r="4390" spans="1:6" x14ac:dyDescent="0.2">
      <c r="A4390" s="97">
        <v>43686.194699074076</v>
      </c>
      <c r="B4390">
        <v>2.8623690000000002</v>
      </c>
      <c r="E4390" s="97">
        <v>43686.014166666668</v>
      </c>
      <c r="F4390">
        <v>2.99166</v>
      </c>
    </row>
    <row r="4391" spans="1:6" x14ac:dyDescent="0.2">
      <c r="A4391" s="97">
        <v>43686.201643518521</v>
      </c>
      <c r="B4391">
        <v>2.8608419999999999</v>
      </c>
      <c r="E4391" s="97">
        <v>43686.021111111113</v>
      </c>
      <c r="F4391">
        <v>2.971085</v>
      </c>
    </row>
    <row r="4392" spans="1:6" x14ac:dyDescent="0.2">
      <c r="A4392" s="97">
        <v>43686.208587962959</v>
      </c>
      <c r="B4392">
        <v>2.846244</v>
      </c>
      <c r="E4392" s="97">
        <v>43686.028055555558</v>
      </c>
      <c r="F4392">
        <v>2.986335</v>
      </c>
    </row>
    <row r="4393" spans="1:6" x14ac:dyDescent="0.2">
      <c r="A4393" s="97">
        <v>43686.215532407405</v>
      </c>
      <c r="B4393">
        <v>2.8391760000000001</v>
      </c>
      <c r="E4393" s="97">
        <v>43686.035000000003</v>
      </c>
      <c r="F4393">
        <v>2.9775119999999999</v>
      </c>
    </row>
    <row r="4394" spans="1:6" x14ac:dyDescent="0.2">
      <c r="A4394" s="97">
        <v>43686.22247685185</v>
      </c>
      <c r="B4394">
        <v>2.8411040000000001</v>
      </c>
      <c r="E4394" s="97">
        <v>43686.041944444441</v>
      </c>
      <c r="F4394">
        <v>2.9704269999999999</v>
      </c>
    </row>
    <row r="4395" spans="1:6" x14ac:dyDescent="0.2">
      <c r="A4395" s="97">
        <v>43686.229421296295</v>
      </c>
      <c r="B4395">
        <v>2.836265</v>
      </c>
      <c r="E4395" s="97">
        <v>43686.048888888887</v>
      </c>
      <c r="F4395">
        <v>2.958218</v>
      </c>
    </row>
    <row r="4396" spans="1:6" x14ac:dyDescent="0.2">
      <c r="A4396" s="97">
        <v>43686.236250000002</v>
      </c>
      <c r="B4396">
        <v>2.829761</v>
      </c>
      <c r="E4396" s="97">
        <v>43686.055717592593</v>
      </c>
      <c r="F4396">
        <v>2.9434399999999998</v>
      </c>
    </row>
    <row r="4397" spans="1:6" x14ac:dyDescent="0.2">
      <c r="A4397" s="97">
        <v>43686.243194444447</v>
      </c>
      <c r="B4397">
        <v>2.8164579999999999</v>
      </c>
      <c r="E4397" s="97">
        <v>43686.062662037039</v>
      </c>
      <c r="F4397">
        <v>2.8945859999999999</v>
      </c>
    </row>
    <row r="4398" spans="1:6" x14ac:dyDescent="0.2">
      <c r="A4398" s="97">
        <v>43686.250243055554</v>
      </c>
      <c r="B4398">
        <v>2.8180930000000002</v>
      </c>
      <c r="E4398" s="97">
        <v>43686.069606481484</v>
      </c>
      <c r="F4398">
        <v>2.9334509999999998</v>
      </c>
    </row>
    <row r="4399" spans="1:6" x14ac:dyDescent="0.2">
      <c r="A4399" s="97">
        <v>43686.257187499999</v>
      </c>
      <c r="B4399">
        <v>2.8121269999999998</v>
      </c>
      <c r="E4399" s="97">
        <v>43686.076550925929</v>
      </c>
      <c r="F4399">
        <v>2.9408379999999998</v>
      </c>
    </row>
    <row r="4400" spans="1:6" x14ac:dyDescent="0.2">
      <c r="A4400" s="97">
        <v>43686.264131944445</v>
      </c>
      <c r="B4400">
        <v>2.8110119999999998</v>
      </c>
      <c r="E4400" s="97">
        <v>43686.083495370367</v>
      </c>
      <c r="F4400">
        <v>2.9346559999999999</v>
      </c>
    </row>
    <row r="4401" spans="1:6" x14ac:dyDescent="0.2">
      <c r="A4401" s="97">
        <v>43686.27107638889</v>
      </c>
      <c r="B4401">
        <v>2.79956</v>
      </c>
      <c r="E4401" s="97">
        <v>43686.090439814812</v>
      </c>
      <c r="F4401">
        <v>2.9413640000000001</v>
      </c>
    </row>
    <row r="4402" spans="1:6" x14ac:dyDescent="0.2">
      <c r="A4402" s="97">
        <v>43686.278020833335</v>
      </c>
      <c r="B4402">
        <v>2.7920880000000001</v>
      </c>
      <c r="E4402" s="97">
        <v>43686.097384259258</v>
      </c>
      <c r="F4402">
        <v>2.9216700000000002</v>
      </c>
    </row>
    <row r="4403" spans="1:6" x14ac:dyDescent="0.2">
      <c r="A4403" s="97">
        <v>43686.28496527778</v>
      </c>
      <c r="B4403">
        <v>2.7962889999999998</v>
      </c>
      <c r="E4403" s="97">
        <v>43686.104328703703</v>
      </c>
      <c r="F4403">
        <v>2.9368780000000001</v>
      </c>
    </row>
    <row r="4404" spans="1:6" x14ac:dyDescent="0.2">
      <c r="A4404" s="97">
        <v>43686.291909722226</v>
      </c>
      <c r="B4404">
        <v>2.7954370000000002</v>
      </c>
      <c r="E4404" s="97">
        <v>43686.111377314817</v>
      </c>
      <c r="F4404">
        <v>2.934126</v>
      </c>
    </row>
    <row r="4405" spans="1:6" x14ac:dyDescent="0.2">
      <c r="A4405" s="97">
        <v>43686.298854166664</v>
      </c>
      <c r="B4405">
        <v>2.7956409999999998</v>
      </c>
      <c r="E4405" s="97">
        <v>43686.118321759262</v>
      </c>
      <c r="F4405">
        <v>2.9204650000000001</v>
      </c>
    </row>
    <row r="4406" spans="1:6" x14ac:dyDescent="0.2">
      <c r="A4406" s="97">
        <v>43686.305798611109</v>
      </c>
      <c r="B4406">
        <v>2.786009</v>
      </c>
      <c r="E4406" s="97">
        <v>43686.1252662037</v>
      </c>
      <c r="F4406">
        <v>2.9141439999999998</v>
      </c>
    </row>
    <row r="4407" spans="1:6" x14ac:dyDescent="0.2">
      <c r="A4407" s="97">
        <v>43686.312743055554</v>
      </c>
      <c r="B4407">
        <v>2.7763930000000001</v>
      </c>
      <c r="E4407" s="97">
        <v>43686.132210648146</v>
      </c>
      <c r="F4407">
        <v>2.898282</v>
      </c>
    </row>
    <row r="4408" spans="1:6" x14ac:dyDescent="0.2">
      <c r="A4408" s="97">
        <v>43686.319687499999</v>
      </c>
      <c r="B4408">
        <v>2.7636660000000002</v>
      </c>
      <c r="E4408" s="97">
        <v>43686.139155092591</v>
      </c>
      <c r="F4408">
        <v>2.896738</v>
      </c>
    </row>
    <row r="4409" spans="1:6" x14ac:dyDescent="0.2">
      <c r="A4409" s="97">
        <v>43686.326631944445</v>
      </c>
      <c r="B4409">
        <v>2.753619</v>
      </c>
      <c r="E4409" s="97">
        <v>43686.145983796298</v>
      </c>
      <c r="F4409">
        <v>2.901834</v>
      </c>
    </row>
    <row r="4410" spans="1:6" x14ac:dyDescent="0.2">
      <c r="A4410" s="97">
        <v>43686.333460648151</v>
      </c>
      <c r="B4410">
        <v>2.7550330000000001</v>
      </c>
      <c r="E4410" s="97">
        <v>43686.152928240743</v>
      </c>
      <c r="F4410">
        <v>2.88483</v>
      </c>
    </row>
    <row r="4411" spans="1:6" x14ac:dyDescent="0.2">
      <c r="A4411" s="97">
        <v>43686.340405092589</v>
      </c>
      <c r="B4411">
        <v>2.7434080000000001</v>
      </c>
      <c r="E4411" s="97">
        <v>43686.159872685188</v>
      </c>
      <c r="F4411">
        <v>2.882917</v>
      </c>
    </row>
    <row r="4412" spans="1:6" x14ac:dyDescent="0.2">
      <c r="A4412" s="97">
        <v>43686.347349537034</v>
      </c>
      <c r="B4412">
        <v>2.7540089999999999</v>
      </c>
      <c r="E4412" s="97">
        <v>43686.166817129626</v>
      </c>
      <c r="F4412">
        <v>2.8752309999999999</v>
      </c>
    </row>
    <row r="4413" spans="1:6" x14ac:dyDescent="0.2">
      <c r="A4413" s="97">
        <v>43686.35429398148</v>
      </c>
      <c r="B4413">
        <v>2.7341530000000001</v>
      </c>
      <c r="E4413" s="97">
        <v>43686.173761574071</v>
      </c>
      <c r="F4413">
        <v>2.8728349999999998</v>
      </c>
    </row>
    <row r="4414" spans="1:6" x14ac:dyDescent="0.2">
      <c r="A4414" s="97">
        <v>43686.361238425925</v>
      </c>
      <c r="B4414">
        <v>2.7478630000000002</v>
      </c>
      <c r="E4414" s="97">
        <v>43686.180810185186</v>
      </c>
      <c r="F4414">
        <v>2.8653209999999998</v>
      </c>
    </row>
    <row r="4415" spans="1:6" x14ac:dyDescent="0.2">
      <c r="A4415" s="97">
        <v>43686.36818287037</v>
      </c>
      <c r="B4415">
        <v>2.7334830000000001</v>
      </c>
      <c r="E4415" s="97">
        <v>43686.187754629631</v>
      </c>
      <c r="F4415">
        <v>2.8592749999999998</v>
      </c>
    </row>
    <row r="4416" spans="1:6" x14ac:dyDescent="0.2">
      <c r="A4416" s="97">
        <v>43686.375127314815</v>
      </c>
      <c r="B4416">
        <v>2.7365349999999999</v>
      </c>
      <c r="E4416" s="97">
        <v>43686.194699074076</v>
      </c>
      <c r="F4416">
        <v>2.8623690000000002</v>
      </c>
    </row>
    <row r="4417" spans="1:6" x14ac:dyDescent="0.2">
      <c r="A4417" s="97">
        <v>43686.382071759261</v>
      </c>
      <c r="B4417">
        <v>2.7250649999999998</v>
      </c>
      <c r="E4417" s="97">
        <v>43686.201643518521</v>
      </c>
      <c r="F4417">
        <v>2.8608419999999999</v>
      </c>
    </row>
    <row r="4418" spans="1:6" x14ac:dyDescent="0.2">
      <c r="A4418" s="97">
        <v>43686.389120370368</v>
      </c>
      <c r="B4418">
        <v>2.7171639999999999</v>
      </c>
      <c r="E4418" s="97">
        <v>43686.208587962959</v>
      </c>
      <c r="F4418">
        <v>2.846244</v>
      </c>
    </row>
    <row r="4419" spans="1:6" x14ac:dyDescent="0.2">
      <c r="A4419" s="97">
        <v>43686.396064814813</v>
      </c>
      <c r="B4419">
        <v>2.6998380000000002</v>
      </c>
      <c r="E4419" s="97">
        <v>43686.215532407405</v>
      </c>
      <c r="F4419">
        <v>2.8391760000000001</v>
      </c>
    </row>
    <row r="4420" spans="1:6" x14ac:dyDescent="0.2">
      <c r="A4420" s="97">
        <v>43686.403009259258</v>
      </c>
      <c r="B4420">
        <v>2.712647</v>
      </c>
      <c r="E4420" s="97">
        <v>43686.22247685185</v>
      </c>
      <c r="F4420">
        <v>2.8411040000000001</v>
      </c>
    </row>
    <row r="4421" spans="1:6" x14ac:dyDescent="0.2">
      <c r="A4421" s="97">
        <v>43686.409953703704</v>
      </c>
      <c r="B4421">
        <v>2.7030370000000001</v>
      </c>
      <c r="E4421" s="97">
        <v>43686.229421296295</v>
      </c>
      <c r="F4421">
        <v>2.836265</v>
      </c>
    </row>
    <row r="4422" spans="1:6" x14ac:dyDescent="0.2">
      <c r="A4422" s="97">
        <v>43686.416898148149</v>
      </c>
      <c r="B4422">
        <v>2.6906620000000001</v>
      </c>
      <c r="E4422" s="97">
        <v>43686.236250000002</v>
      </c>
      <c r="F4422">
        <v>2.829761</v>
      </c>
    </row>
    <row r="4423" spans="1:6" x14ac:dyDescent="0.2">
      <c r="A4423" s="97">
        <v>43686.423726851855</v>
      </c>
      <c r="B4423">
        <v>2.7085659999999998</v>
      </c>
      <c r="E4423" s="97">
        <v>43686.243194444447</v>
      </c>
      <c r="F4423">
        <v>2.8164579999999999</v>
      </c>
    </row>
    <row r="4424" spans="1:6" x14ac:dyDescent="0.2">
      <c r="A4424" s="97">
        <v>43686.430671296293</v>
      </c>
      <c r="B4424">
        <v>2.7195809999999998</v>
      </c>
      <c r="E4424" s="97">
        <v>43686.250243055554</v>
      </c>
      <c r="F4424">
        <v>2.8180930000000002</v>
      </c>
    </row>
    <row r="4425" spans="1:6" x14ac:dyDescent="0.2">
      <c r="A4425" s="97">
        <v>43686.437615740739</v>
      </c>
      <c r="B4425">
        <v>2.6914920000000002</v>
      </c>
      <c r="E4425" s="97">
        <v>43686.257187499999</v>
      </c>
      <c r="F4425">
        <v>2.8121269999999998</v>
      </c>
    </row>
    <row r="4426" spans="1:6" x14ac:dyDescent="0.2">
      <c r="A4426" s="97">
        <v>43686.444560185184</v>
      </c>
      <c r="B4426">
        <v>2.7006510000000001</v>
      </c>
      <c r="E4426" s="97">
        <v>43686.264131944445</v>
      </c>
      <c r="F4426">
        <v>2.8110119999999998</v>
      </c>
    </row>
    <row r="4427" spans="1:6" x14ac:dyDescent="0.2">
      <c r="A4427" s="97">
        <v>43686.451504629629</v>
      </c>
      <c r="B4427">
        <v>2.6919949999999999</v>
      </c>
      <c r="E4427" s="97">
        <v>43686.27107638889</v>
      </c>
      <c r="F4427">
        <v>2.79956</v>
      </c>
    </row>
    <row r="4428" spans="1:6" x14ac:dyDescent="0.2">
      <c r="A4428" s="97">
        <v>43686.458553240744</v>
      </c>
      <c r="B4428">
        <v>2.682903</v>
      </c>
      <c r="E4428" s="97">
        <v>43686.278020833335</v>
      </c>
      <c r="F4428">
        <v>2.7920880000000001</v>
      </c>
    </row>
    <row r="4429" spans="1:6" x14ac:dyDescent="0.2">
      <c r="A4429" s="97">
        <v>43686.465497685182</v>
      </c>
      <c r="B4429">
        <v>2.6912850000000001</v>
      </c>
      <c r="E4429" s="97">
        <v>43686.28496527778</v>
      </c>
      <c r="F4429">
        <v>2.7962889999999998</v>
      </c>
    </row>
    <row r="4430" spans="1:6" x14ac:dyDescent="0.2">
      <c r="A4430" s="97">
        <v>43686.472442129627</v>
      </c>
      <c r="B4430">
        <v>2.6795059999999999</v>
      </c>
      <c r="E4430" s="97">
        <v>43686.291909722226</v>
      </c>
      <c r="F4430">
        <v>2.7954370000000002</v>
      </c>
    </row>
    <row r="4431" spans="1:6" x14ac:dyDescent="0.2">
      <c r="A4431" s="97">
        <v>43686.479386574072</v>
      </c>
      <c r="B4431">
        <v>2.673505</v>
      </c>
      <c r="E4431" s="97">
        <v>43686.298854166664</v>
      </c>
      <c r="F4431">
        <v>2.7956409999999998</v>
      </c>
    </row>
    <row r="4432" spans="1:6" x14ac:dyDescent="0.2">
      <c r="A4432" s="97">
        <v>43686.486331018517</v>
      </c>
      <c r="B4432">
        <v>2.6730100000000001</v>
      </c>
      <c r="E4432" s="97">
        <v>43686.305798611109</v>
      </c>
      <c r="F4432">
        <v>2.786009</v>
      </c>
    </row>
    <row r="4433" spans="1:6" x14ac:dyDescent="0.2">
      <c r="A4433" s="97">
        <v>43686.493275462963</v>
      </c>
      <c r="B4433">
        <v>2.6759469999999999</v>
      </c>
      <c r="E4433" s="97">
        <v>43686.312743055554</v>
      </c>
      <c r="F4433">
        <v>2.7763930000000001</v>
      </c>
    </row>
    <row r="4434" spans="1:6" x14ac:dyDescent="0.2">
      <c r="A4434" s="97">
        <v>43686.500219907408</v>
      </c>
      <c r="B4434">
        <v>2.633982</v>
      </c>
      <c r="E4434" s="97">
        <v>43686.319687499999</v>
      </c>
      <c r="F4434">
        <v>2.7636660000000002</v>
      </c>
    </row>
    <row r="4435" spans="1:6" x14ac:dyDescent="0.2">
      <c r="A4435" s="97">
        <v>43686.507164351853</v>
      </c>
      <c r="B4435">
        <v>2.6709830000000001</v>
      </c>
      <c r="E4435" s="97">
        <v>43686.326631944445</v>
      </c>
      <c r="F4435">
        <v>2.753619</v>
      </c>
    </row>
    <row r="4436" spans="1:6" x14ac:dyDescent="0.2">
      <c r="A4436" s="97">
        <v>43686.514108796298</v>
      </c>
      <c r="B4436">
        <v>2.6715409999999999</v>
      </c>
      <c r="E4436" s="97">
        <v>43686.333460648151</v>
      </c>
      <c r="F4436">
        <v>2.7550330000000001</v>
      </c>
    </row>
    <row r="4437" spans="1:6" x14ac:dyDescent="0.2">
      <c r="A4437" s="97">
        <v>43686.520937499998</v>
      </c>
      <c r="B4437">
        <v>2.6522489999999999</v>
      </c>
      <c r="E4437" s="97">
        <v>43686.340405092589</v>
      </c>
      <c r="F4437">
        <v>2.7434080000000001</v>
      </c>
    </row>
    <row r="4438" spans="1:6" x14ac:dyDescent="0.2">
      <c r="A4438" s="97">
        <v>43686.527986111112</v>
      </c>
      <c r="B4438">
        <v>2.670703</v>
      </c>
      <c r="E4438" s="97">
        <v>43686.347349537034</v>
      </c>
      <c r="F4438">
        <v>2.7540089999999999</v>
      </c>
    </row>
    <row r="4439" spans="1:6" x14ac:dyDescent="0.2">
      <c r="A4439" s="97">
        <v>43686.534930555557</v>
      </c>
      <c r="B4439">
        <v>2.6723569999999999</v>
      </c>
      <c r="E4439" s="97">
        <v>43686.35429398148</v>
      </c>
      <c r="F4439">
        <v>2.7341530000000001</v>
      </c>
    </row>
    <row r="4440" spans="1:6" x14ac:dyDescent="0.2">
      <c r="A4440" s="97">
        <v>43686.541875000003</v>
      </c>
      <c r="B4440">
        <v>2.6692390000000001</v>
      </c>
      <c r="E4440" s="97">
        <v>43686.361238425925</v>
      </c>
      <c r="F4440">
        <v>2.7478630000000002</v>
      </c>
    </row>
    <row r="4441" spans="1:6" x14ac:dyDescent="0.2">
      <c r="A4441" s="97">
        <v>43686.548819444448</v>
      </c>
      <c r="B4441">
        <v>2.6677900000000001</v>
      </c>
      <c r="E4441" s="97">
        <v>43686.36818287037</v>
      </c>
      <c r="F4441">
        <v>2.7334830000000001</v>
      </c>
    </row>
    <row r="4442" spans="1:6" x14ac:dyDescent="0.2">
      <c r="A4442" s="97">
        <v>43686.555763888886</v>
      </c>
      <c r="B4442">
        <v>2.6640450000000002</v>
      </c>
      <c r="E4442" s="97">
        <v>43686.375127314815</v>
      </c>
      <c r="F4442">
        <v>2.7365349999999999</v>
      </c>
    </row>
    <row r="4443" spans="1:6" x14ac:dyDescent="0.2">
      <c r="A4443" s="97">
        <v>43686.562708333331</v>
      </c>
      <c r="B4443">
        <v>2.662118</v>
      </c>
      <c r="E4443" s="97">
        <v>43686.382071759261</v>
      </c>
      <c r="F4443">
        <v>2.7250649999999998</v>
      </c>
    </row>
    <row r="4444" spans="1:6" x14ac:dyDescent="0.2">
      <c r="A4444" s="97">
        <v>43686.569652777776</v>
      </c>
      <c r="B4444">
        <v>2.6628880000000001</v>
      </c>
      <c r="E4444" s="97">
        <v>43686.389120370368</v>
      </c>
      <c r="F4444">
        <v>2.7171639999999999</v>
      </c>
    </row>
    <row r="4445" spans="1:6" x14ac:dyDescent="0.2">
      <c r="A4445" s="97">
        <v>43686.576597222222</v>
      </c>
      <c r="B4445">
        <v>2.649432</v>
      </c>
      <c r="E4445" s="97">
        <v>43686.396064814813</v>
      </c>
      <c r="F4445">
        <v>2.6998380000000002</v>
      </c>
    </row>
    <row r="4446" spans="1:6" x14ac:dyDescent="0.2">
      <c r="A4446" s="97">
        <v>43686.583541666667</v>
      </c>
      <c r="B4446">
        <v>2.6567850000000002</v>
      </c>
      <c r="E4446" s="97">
        <v>43686.403009259258</v>
      </c>
      <c r="F4446">
        <v>2.712647</v>
      </c>
    </row>
    <row r="4447" spans="1:6" x14ac:dyDescent="0.2">
      <c r="A4447" s="97">
        <v>43686.590486111112</v>
      </c>
      <c r="B4447">
        <v>2.7506469999999998</v>
      </c>
      <c r="E4447" s="97">
        <v>43686.409953703704</v>
      </c>
      <c r="F4447">
        <v>2.7030370000000001</v>
      </c>
    </row>
    <row r="4448" spans="1:6" x14ac:dyDescent="0.2">
      <c r="A4448" s="97">
        <v>43686.597430555557</v>
      </c>
      <c r="B4448">
        <v>2.6431689999999999</v>
      </c>
      <c r="E4448" s="97">
        <v>43686.416898148149</v>
      </c>
      <c r="F4448">
        <v>2.6906620000000001</v>
      </c>
    </row>
    <row r="4449" spans="1:6" x14ac:dyDescent="0.2">
      <c r="A4449" s="97">
        <v>43686.604375000003</v>
      </c>
      <c r="B4449">
        <v>2.647214</v>
      </c>
      <c r="E4449" s="97">
        <v>43686.423726851855</v>
      </c>
      <c r="F4449">
        <v>2.7085659999999998</v>
      </c>
    </row>
    <row r="4450" spans="1:6" x14ac:dyDescent="0.2">
      <c r="A4450" s="97">
        <v>43686.611319444448</v>
      </c>
      <c r="B4450">
        <v>2.6258919999999999</v>
      </c>
      <c r="E4450" s="97">
        <v>43686.430671296293</v>
      </c>
      <c r="F4450">
        <v>2.7195809999999998</v>
      </c>
    </row>
    <row r="4451" spans="1:6" x14ac:dyDescent="0.2">
      <c r="A4451" s="97">
        <v>43686.618148148147</v>
      </c>
      <c r="B4451">
        <v>2.6541299999999999</v>
      </c>
      <c r="E4451" s="97">
        <v>43686.437615740739</v>
      </c>
      <c r="F4451">
        <v>2.6914920000000002</v>
      </c>
    </row>
    <row r="4452" spans="1:6" x14ac:dyDescent="0.2">
      <c r="A4452" s="97">
        <v>43686.625092592592</v>
      </c>
      <c r="B4452">
        <v>2.649489</v>
      </c>
      <c r="E4452" s="97">
        <v>43686.444560185184</v>
      </c>
      <c r="F4452">
        <v>2.7006510000000001</v>
      </c>
    </row>
    <row r="4453" spans="1:6" x14ac:dyDescent="0.2">
      <c r="A4453" s="97">
        <v>43686.632037037038</v>
      </c>
      <c r="B4453">
        <v>2.642566</v>
      </c>
      <c r="E4453" s="97">
        <v>43686.451504629629</v>
      </c>
      <c r="F4453">
        <v>2.6919949999999999</v>
      </c>
    </row>
    <row r="4454" spans="1:6" x14ac:dyDescent="0.2">
      <c r="A4454" s="97">
        <v>43686.638981481483</v>
      </c>
      <c r="B4454">
        <v>2.650039</v>
      </c>
      <c r="E4454" s="97">
        <v>43686.458553240744</v>
      </c>
      <c r="F4454">
        <v>2.682903</v>
      </c>
    </row>
    <row r="4455" spans="1:6" x14ac:dyDescent="0.2">
      <c r="A4455" s="97">
        <v>43686.645925925928</v>
      </c>
      <c r="B4455">
        <v>2.6566730000000001</v>
      </c>
      <c r="E4455" s="97">
        <v>43686.465497685182</v>
      </c>
      <c r="F4455">
        <v>2.6912850000000001</v>
      </c>
    </row>
    <row r="4456" spans="1:6" x14ac:dyDescent="0.2">
      <c r="A4456" s="97">
        <v>43686.652870370373</v>
      </c>
      <c r="B4456">
        <v>2.6594500000000001</v>
      </c>
      <c r="E4456" s="97">
        <v>43686.472442129627</v>
      </c>
      <c r="F4456">
        <v>2.6795059999999999</v>
      </c>
    </row>
    <row r="4457" spans="1:6" x14ac:dyDescent="0.2">
      <c r="A4457" s="97">
        <v>43686.659814814811</v>
      </c>
      <c r="B4457">
        <v>2.6629999999999998</v>
      </c>
      <c r="E4457" s="97">
        <v>43686.479386574072</v>
      </c>
      <c r="F4457">
        <v>2.673505</v>
      </c>
    </row>
    <row r="4458" spans="1:6" x14ac:dyDescent="0.2">
      <c r="A4458" s="97">
        <v>43686.666863425926</v>
      </c>
      <c r="B4458">
        <v>2.6429390000000001</v>
      </c>
      <c r="E4458" s="97">
        <v>43686.486331018517</v>
      </c>
      <c r="F4458">
        <v>2.6730100000000001</v>
      </c>
    </row>
    <row r="4459" spans="1:6" x14ac:dyDescent="0.2">
      <c r="A4459" s="97">
        <v>43686.673807870371</v>
      </c>
      <c r="B4459">
        <v>2.6796540000000002</v>
      </c>
      <c r="E4459" s="97">
        <v>43686.493275462963</v>
      </c>
      <c r="F4459">
        <v>2.6759469999999999</v>
      </c>
    </row>
    <row r="4460" spans="1:6" x14ac:dyDescent="0.2">
      <c r="A4460" s="97">
        <v>43686.680752314816</v>
      </c>
      <c r="B4460">
        <v>2.530062</v>
      </c>
      <c r="E4460" s="97">
        <v>43686.500219907408</v>
      </c>
      <c r="F4460">
        <v>2.633982</v>
      </c>
    </row>
    <row r="4461" spans="1:6" x14ac:dyDescent="0.2">
      <c r="A4461" s="97">
        <v>43686.687696759262</v>
      </c>
      <c r="B4461">
        <v>2.6898919999999999</v>
      </c>
      <c r="E4461" s="97">
        <v>43686.507164351853</v>
      </c>
      <c r="F4461">
        <v>2.6709830000000001</v>
      </c>
    </row>
    <row r="4462" spans="1:6" x14ac:dyDescent="0.2">
      <c r="A4462" s="97">
        <v>43686.694641203707</v>
      </c>
      <c r="B4462">
        <v>2.7091249999999998</v>
      </c>
      <c r="E4462" s="97">
        <v>43686.514108796298</v>
      </c>
      <c r="F4462">
        <v>2.6715409999999999</v>
      </c>
    </row>
    <row r="4463" spans="1:6" x14ac:dyDescent="0.2">
      <c r="A4463" s="97">
        <v>43686.701585648145</v>
      </c>
      <c r="B4463">
        <v>2.7196920000000002</v>
      </c>
      <c r="E4463" s="97">
        <v>43686.520937499998</v>
      </c>
      <c r="F4463">
        <v>2.6522489999999999</v>
      </c>
    </row>
    <row r="4464" spans="1:6" x14ac:dyDescent="0.2">
      <c r="A4464" s="97">
        <v>43686.708414351851</v>
      </c>
      <c r="B4464">
        <v>2.7232249999999998</v>
      </c>
      <c r="E4464" s="97">
        <v>43686.527986111112</v>
      </c>
      <c r="F4464">
        <v>2.670703</v>
      </c>
    </row>
    <row r="4465" spans="1:6" x14ac:dyDescent="0.2">
      <c r="A4465" s="97">
        <v>43686.721122685187</v>
      </c>
      <c r="B4465">
        <v>2.765882</v>
      </c>
      <c r="E4465" s="97">
        <v>43686.534930555557</v>
      </c>
      <c r="F4465">
        <v>2.6723569999999999</v>
      </c>
    </row>
    <row r="4466" spans="1:6" x14ac:dyDescent="0.2">
      <c r="A4466" s="97">
        <v>43686.728067129632</v>
      </c>
      <c r="B4466">
        <v>2.7890220000000001</v>
      </c>
      <c r="E4466" s="97">
        <v>43686.541875000003</v>
      </c>
      <c r="F4466">
        <v>2.6692390000000001</v>
      </c>
    </row>
    <row r="4467" spans="1:6" x14ac:dyDescent="0.2">
      <c r="A4467" s="97">
        <v>43686.735011574077</v>
      </c>
      <c r="B4467">
        <v>2.817393</v>
      </c>
      <c r="E4467" s="97">
        <v>43686.548819444448</v>
      </c>
      <c r="F4467">
        <v>2.6677900000000001</v>
      </c>
    </row>
    <row r="4468" spans="1:6" x14ac:dyDescent="0.2">
      <c r="A4468" s="97">
        <v>43686.741956018515</v>
      </c>
      <c r="B4468">
        <v>2.8279770000000002</v>
      </c>
      <c r="E4468" s="97">
        <v>43686.555763888886</v>
      </c>
      <c r="F4468">
        <v>2.6640450000000002</v>
      </c>
    </row>
    <row r="4469" spans="1:6" x14ac:dyDescent="0.2">
      <c r="A4469" s="97">
        <v>43686.748900462961</v>
      </c>
      <c r="B4469">
        <v>2.8300800000000002</v>
      </c>
      <c r="E4469" s="97">
        <v>43686.562708333331</v>
      </c>
      <c r="F4469">
        <v>2.662118</v>
      </c>
    </row>
    <row r="4470" spans="1:6" x14ac:dyDescent="0.2">
      <c r="A4470" s="97">
        <v>43686.755844907406</v>
      </c>
      <c r="B4470">
        <v>2.8324940000000001</v>
      </c>
      <c r="E4470" s="97">
        <v>43686.569652777776</v>
      </c>
      <c r="F4470">
        <v>2.6628880000000001</v>
      </c>
    </row>
    <row r="4471" spans="1:6" x14ac:dyDescent="0.2">
      <c r="A4471" s="97">
        <v>43686.762789351851</v>
      </c>
      <c r="B4471">
        <v>2.8462649999999998</v>
      </c>
      <c r="E4471" s="97">
        <v>43686.576597222222</v>
      </c>
      <c r="F4471">
        <v>2.649432</v>
      </c>
    </row>
    <row r="4472" spans="1:6" x14ac:dyDescent="0.2">
      <c r="A4472" s="97">
        <v>43686.769733796296</v>
      </c>
      <c r="B4472">
        <v>2.849294</v>
      </c>
      <c r="E4472" s="97">
        <v>43686.583541666667</v>
      </c>
      <c r="F4472">
        <v>2.6567850000000002</v>
      </c>
    </row>
    <row r="4473" spans="1:6" x14ac:dyDescent="0.2">
      <c r="A4473" s="97">
        <v>43686.776678240742</v>
      </c>
      <c r="B4473">
        <v>2.912906</v>
      </c>
      <c r="E4473" s="97">
        <v>43686.590486111112</v>
      </c>
      <c r="F4473">
        <v>2.7506469999999998</v>
      </c>
    </row>
    <row r="4474" spans="1:6" x14ac:dyDescent="0.2">
      <c r="A4474" s="97">
        <v>43686.783506944441</v>
      </c>
      <c r="B4474">
        <v>2.8561740000000002</v>
      </c>
      <c r="E4474" s="97">
        <v>43686.597430555557</v>
      </c>
      <c r="F4474">
        <v>2.6431689999999999</v>
      </c>
    </row>
    <row r="4475" spans="1:6" x14ac:dyDescent="0.2">
      <c r="A4475" s="97">
        <v>43686.790555555555</v>
      </c>
      <c r="B4475">
        <v>2.8390789999999999</v>
      </c>
      <c r="E4475" s="97">
        <v>43686.604375000003</v>
      </c>
      <c r="F4475">
        <v>2.647214</v>
      </c>
    </row>
    <row r="4476" spans="1:6" x14ac:dyDescent="0.2">
      <c r="A4476" s="97">
        <v>43686.797500000001</v>
      </c>
      <c r="B4476">
        <v>2.8675929999999998</v>
      </c>
      <c r="E4476" s="97">
        <v>43686.611319444448</v>
      </c>
      <c r="F4476">
        <v>2.6258919999999999</v>
      </c>
    </row>
    <row r="4477" spans="1:6" x14ac:dyDescent="0.2">
      <c r="A4477" s="97">
        <v>43686.804444444446</v>
      </c>
      <c r="B4477">
        <v>2.876322</v>
      </c>
      <c r="E4477" s="97">
        <v>43686.618148148147</v>
      </c>
      <c r="F4477">
        <v>2.6541299999999999</v>
      </c>
    </row>
    <row r="4478" spans="1:6" x14ac:dyDescent="0.2">
      <c r="A4478" s="97">
        <v>43686.811388888891</v>
      </c>
      <c r="B4478">
        <v>2.8794759999999999</v>
      </c>
      <c r="E4478" s="97">
        <v>43686.625092592592</v>
      </c>
      <c r="F4478">
        <v>2.649489</v>
      </c>
    </row>
    <row r="4479" spans="1:6" x14ac:dyDescent="0.2">
      <c r="A4479" s="97">
        <v>43686.818333333336</v>
      </c>
      <c r="B4479">
        <v>2.8738649999999999</v>
      </c>
      <c r="E4479" s="97">
        <v>43686.632037037038</v>
      </c>
      <c r="F4479">
        <v>2.642566</v>
      </c>
    </row>
    <row r="4480" spans="1:6" x14ac:dyDescent="0.2">
      <c r="A4480" s="97">
        <v>43686.825277777774</v>
      </c>
      <c r="B4480">
        <v>2.8691580000000001</v>
      </c>
      <c r="E4480" s="97">
        <v>43686.638981481483</v>
      </c>
      <c r="F4480">
        <v>2.650039</v>
      </c>
    </row>
    <row r="4481" spans="1:6" x14ac:dyDescent="0.2">
      <c r="A4481" s="97">
        <v>43686.83222222222</v>
      </c>
      <c r="B4481">
        <v>2.8933119999999999</v>
      </c>
      <c r="E4481" s="97">
        <v>43686.645925925928</v>
      </c>
      <c r="F4481">
        <v>2.6566730000000001</v>
      </c>
    </row>
    <row r="4482" spans="1:6" x14ac:dyDescent="0.2">
      <c r="A4482" s="97">
        <v>43686.839166666665</v>
      </c>
      <c r="B4482">
        <v>2.888811</v>
      </c>
      <c r="E4482" s="97">
        <v>43686.652870370373</v>
      </c>
      <c r="F4482">
        <v>2.6594500000000001</v>
      </c>
    </row>
    <row r="4483" spans="1:6" x14ac:dyDescent="0.2">
      <c r="A4483" s="97">
        <v>43686.84611111111</v>
      </c>
      <c r="B4483">
        <v>2.888595</v>
      </c>
      <c r="E4483" s="97">
        <v>43686.659814814811</v>
      </c>
      <c r="F4483">
        <v>2.6629999999999998</v>
      </c>
    </row>
    <row r="4484" spans="1:6" x14ac:dyDescent="0.2">
      <c r="A4484" s="97">
        <v>43686.853055555555</v>
      </c>
      <c r="B4484">
        <v>2.9196300000000002</v>
      </c>
      <c r="E4484" s="97">
        <v>43686.666863425926</v>
      </c>
      <c r="F4484">
        <v>2.6429390000000001</v>
      </c>
    </row>
    <row r="4485" spans="1:6" x14ac:dyDescent="0.2">
      <c r="A4485" s="97">
        <v>43686.86</v>
      </c>
      <c r="B4485">
        <v>2.9152390000000001</v>
      </c>
      <c r="E4485" s="97">
        <v>43686.673807870371</v>
      </c>
      <c r="F4485">
        <v>2.6796540000000002</v>
      </c>
    </row>
    <row r="4486" spans="1:6" x14ac:dyDescent="0.2">
      <c r="A4486" s="97">
        <v>43686.866944444446</v>
      </c>
      <c r="B4486">
        <v>2.9014639999999998</v>
      </c>
      <c r="E4486" s="97">
        <v>43686.680752314816</v>
      </c>
      <c r="F4486">
        <v>2.530062</v>
      </c>
    </row>
    <row r="4487" spans="1:6" x14ac:dyDescent="0.2">
      <c r="A4487" s="97">
        <v>43686.873888888891</v>
      </c>
      <c r="B4487">
        <v>2.9182459999999999</v>
      </c>
      <c r="E4487" s="97">
        <v>43686.687696759262</v>
      </c>
      <c r="F4487">
        <v>2.6898919999999999</v>
      </c>
    </row>
    <row r="4488" spans="1:6" x14ac:dyDescent="0.2">
      <c r="A4488" s="97">
        <v>43686.880833333336</v>
      </c>
      <c r="B4488">
        <v>2.9149780000000001</v>
      </c>
      <c r="E4488" s="97">
        <v>43686.694641203707</v>
      </c>
      <c r="F4488">
        <v>2.7091249999999998</v>
      </c>
    </row>
    <row r="4489" spans="1:6" x14ac:dyDescent="0.2">
      <c r="A4489" s="97">
        <v>43686.887662037036</v>
      </c>
      <c r="B4489">
        <v>2.9199600000000001</v>
      </c>
      <c r="E4489" s="97">
        <v>43686.701585648145</v>
      </c>
      <c r="F4489">
        <v>2.7196920000000002</v>
      </c>
    </row>
    <row r="4490" spans="1:6" x14ac:dyDescent="0.2">
      <c r="A4490" s="97">
        <v>43686.894606481481</v>
      </c>
      <c r="B4490">
        <v>2.917087</v>
      </c>
      <c r="E4490" s="97">
        <v>43686.708414351851</v>
      </c>
      <c r="F4490">
        <v>2.7232249999999998</v>
      </c>
    </row>
    <row r="4491" spans="1:6" x14ac:dyDescent="0.2">
      <c r="A4491" s="97">
        <v>43686.901550925926</v>
      </c>
      <c r="B4491">
        <v>2.932734</v>
      </c>
      <c r="E4491" s="97">
        <v>43686.721122685187</v>
      </c>
      <c r="F4491">
        <v>2.765882</v>
      </c>
    </row>
    <row r="4492" spans="1:6" x14ac:dyDescent="0.2">
      <c r="A4492" s="97">
        <v>43686.908495370371</v>
      </c>
      <c r="B4492">
        <v>2.9269949999999998</v>
      </c>
      <c r="E4492" s="97">
        <v>43686.728067129632</v>
      </c>
      <c r="F4492">
        <v>2.7890220000000001</v>
      </c>
    </row>
    <row r="4493" spans="1:6" x14ac:dyDescent="0.2">
      <c r="A4493" s="97">
        <v>43686.915439814817</v>
      </c>
      <c r="B4493">
        <v>2.939155</v>
      </c>
      <c r="E4493" s="97">
        <v>43686.735011574077</v>
      </c>
      <c r="F4493">
        <v>2.817393</v>
      </c>
    </row>
    <row r="4494" spans="1:6" x14ac:dyDescent="0.2">
      <c r="A4494" s="97">
        <v>43686.922384259262</v>
      </c>
      <c r="B4494">
        <v>2.93919</v>
      </c>
      <c r="E4494" s="97">
        <v>43686.741956018515</v>
      </c>
      <c r="F4494">
        <v>2.8279770000000002</v>
      </c>
    </row>
    <row r="4495" spans="1:6" x14ac:dyDescent="0.2">
      <c r="A4495" s="97">
        <v>43686.929432870369</v>
      </c>
      <c r="B4495">
        <v>2.937201</v>
      </c>
      <c r="E4495" s="97">
        <v>43686.748900462961</v>
      </c>
      <c r="F4495">
        <v>2.8300800000000002</v>
      </c>
    </row>
    <row r="4496" spans="1:6" x14ac:dyDescent="0.2">
      <c r="A4496" s="97">
        <v>43686.936377314814</v>
      </c>
      <c r="B4496">
        <v>2.9406599999999998</v>
      </c>
      <c r="E4496" s="97">
        <v>43686.755844907406</v>
      </c>
      <c r="F4496">
        <v>2.8324940000000001</v>
      </c>
    </row>
    <row r="4497" spans="1:6" x14ac:dyDescent="0.2">
      <c r="A4497" s="97">
        <v>43686.94332175926</v>
      </c>
      <c r="B4497">
        <v>2.9380630000000001</v>
      </c>
      <c r="E4497" s="97">
        <v>43686.762789351851</v>
      </c>
      <c r="F4497">
        <v>2.8462649999999998</v>
      </c>
    </row>
    <row r="4498" spans="1:6" x14ac:dyDescent="0.2">
      <c r="A4498" s="97">
        <v>43686.950266203705</v>
      </c>
      <c r="B4498">
        <v>2.9459580000000001</v>
      </c>
      <c r="E4498" s="97">
        <v>43686.769733796296</v>
      </c>
      <c r="F4498">
        <v>2.849294</v>
      </c>
    </row>
    <row r="4499" spans="1:6" x14ac:dyDescent="0.2">
      <c r="A4499" s="97">
        <v>43686.95721064815</v>
      </c>
      <c r="B4499">
        <v>2.9329559999999999</v>
      </c>
      <c r="E4499" s="97">
        <v>43686.776678240742</v>
      </c>
      <c r="F4499">
        <v>2.912906</v>
      </c>
    </row>
    <row r="4500" spans="1:6" x14ac:dyDescent="0.2">
      <c r="A4500" s="97">
        <v>43686.964155092595</v>
      </c>
      <c r="B4500">
        <v>2.9460350000000002</v>
      </c>
      <c r="E4500" s="97">
        <v>43686.783506944441</v>
      </c>
      <c r="F4500">
        <v>2.8561740000000002</v>
      </c>
    </row>
    <row r="4501" spans="1:6" x14ac:dyDescent="0.2">
      <c r="A4501" s="97">
        <v>43686.971099537041</v>
      </c>
      <c r="B4501">
        <v>2.9594469999999999</v>
      </c>
      <c r="E4501" s="97">
        <v>43686.790555555555</v>
      </c>
      <c r="F4501">
        <v>2.8390789999999999</v>
      </c>
    </row>
    <row r="4502" spans="1:6" x14ac:dyDescent="0.2">
      <c r="A4502" s="97">
        <v>43686.97792824074</v>
      </c>
      <c r="B4502">
        <v>2.9398249999999999</v>
      </c>
      <c r="E4502" s="97">
        <v>43686.797500000001</v>
      </c>
      <c r="F4502">
        <v>2.8675929999999998</v>
      </c>
    </row>
    <row r="4503" spans="1:6" x14ac:dyDescent="0.2">
      <c r="A4503" s="97">
        <v>43686.984872685185</v>
      </c>
      <c r="B4503">
        <v>2.9461390000000001</v>
      </c>
      <c r="E4503" s="97">
        <v>43686.804444444446</v>
      </c>
      <c r="F4503">
        <v>2.876322</v>
      </c>
    </row>
    <row r="4504" spans="1:6" x14ac:dyDescent="0.2">
      <c r="A4504" s="97">
        <v>43686.99181712963</v>
      </c>
      <c r="B4504">
        <v>2.9515920000000002</v>
      </c>
      <c r="E4504" s="97">
        <v>43686.811388888891</v>
      </c>
      <c r="F4504">
        <v>2.8794759999999999</v>
      </c>
    </row>
    <row r="4505" spans="1:6" x14ac:dyDescent="0.2">
      <c r="A4505" s="97">
        <v>43686.998865740738</v>
      </c>
      <c r="B4505">
        <v>2.9483830000000002</v>
      </c>
      <c r="E4505" s="97">
        <v>43686.818333333336</v>
      </c>
      <c r="F4505">
        <v>2.8738649999999999</v>
      </c>
    </row>
    <row r="4506" spans="1:6" x14ac:dyDescent="0.2">
      <c r="A4506" s="97">
        <v>43687.005810185183</v>
      </c>
      <c r="B4506">
        <v>2.9328180000000001</v>
      </c>
      <c r="E4506" s="97">
        <v>43686.825277777774</v>
      </c>
      <c r="F4506">
        <v>2.8691580000000001</v>
      </c>
    </row>
    <row r="4507" spans="1:6" x14ac:dyDescent="0.2">
      <c r="A4507" s="97">
        <v>43687.012754629628</v>
      </c>
      <c r="B4507">
        <v>2.9536889999999998</v>
      </c>
      <c r="E4507" s="97">
        <v>43686.83222222222</v>
      </c>
      <c r="F4507">
        <v>2.8933119999999999</v>
      </c>
    </row>
    <row r="4508" spans="1:6" x14ac:dyDescent="0.2">
      <c r="A4508" s="97">
        <v>43687.019699074073</v>
      </c>
      <c r="B4508">
        <v>2.9435340000000001</v>
      </c>
      <c r="E4508" s="97">
        <v>43686.839166666665</v>
      </c>
      <c r="F4508">
        <v>2.888811</v>
      </c>
    </row>
    <row r="4509" spans="1:6" x14ac:dyDescent="0.2">
      <c r="A4509" s="97">
        <v>43687.026643518519</v>
      </c>
      <c r="B4509">
        <v>2.9512520000000002</v>
      </c>
      <c r="E4509" s="97">
        <v>43686.84611111111</v>
      </c>
      <c r="F4509">
        <v>2.888595</v>
      </c>
    </row>
    <row r="4510" spans="1:6" x14ac:dyDescent="0.2">
      <c r="A4510" s="97">
        <v>43687.033587962964</v>
      </c>
      <c r="B4510">
        <v>2.9348390000000002</v>
      </c>
      <c r="E4510" s="97">
        <v>43686.853055555555</v>
      </c>
      <c r="F4510">
        <v>2.9196300000000002</v>
      </c>
    </row>
    <row r="4511" spans="1:6" x14ac:dyDescent="0.2">
      <c r="A4511" s="97">
        <v>43687.040532407409</v>
      </c>
      <c r="B4511">
        <v>2.9248609999999999</v>
      </c>
      <c r="E4511" s="97">
        <v>43686.86</v>
      </c>
      <c r="F4511">
        <v>2.9152390000000001</v>
      </c>
    </row>
    <row r="4512" spans="1:6" x14ac:dyDescent="0.2">
      <c r="A4512" s="97">
        <v>43687.047476851854</v>
      </c>
      <c r="B4512">
        <v>2.929138</v>
      </c>
      <c r="E4512" s="97">
        <v>43686.866944444446</v>
      </c>
      <c r="F4512">
        <v>2.9014639999999998</v>
      </c>
    </row>
    <row r="4513" spans="1:6" x14ac:dyDescent="0.2">
      <c r="A4513" s="97">
        <v>43687.0544212963</v>
      </c>
      <c r="B4513">
        <v>2.9310269999999998</v>
      </c>
      <c r="E4513" s="97">
        <v>43686.873888888891</v>
      </c>
      <c r="F4513">
        <v>2.9182459999999999</v>
      </c>
    </row>
    <row r="4514" spans="1:6" x14ac:dyDescent="0.2">
      <c r="A4514" s="97">
        <v>43687.061365740738</v>
      </c>
      <c r="B4514">
        <v>2.932159</v>
      </c>
      <c r="E4514" s="97">
        <v>43686.880833333336</v>
      </c>
      <c r="F4514">
        <v>2.9149780000000001</v>
      </c>
    </row>
    <row r="4515" spans="1:6" x14ac:dyDescent="0.2">
      <c r="A4515" s="97">
        <v>43687.068310185183</v>
      </c>
      <c r="B4515">
        <v>2.9161220000000001</v>
      </c>
      <c r="E4515" s="97">
        <v>43686.887662037036</v>
      </c>
      <c r="F4515">
        <v>2.9199600000000001</v>
      </c>
    </row>
    <row r="4516" spans="1:6" x14ac:dyDescent="0.2">
      <c r="A4516" s="97">
        <v>43687.075254629628</v>
      </c>
      <c r="B4516">
        <v>2.9224060000000001</v>
      </c>
      <c r="E4516" s="97">
        <v>43686.894606481481</v>
      </c>
      <c r="F4516">
        <v>2.917087</v>
      </c>
    </row>
    <row r="4517" spans="1:6" x14ac:dyDescent="0.2">
      <c r="A4517" s="97">
        <v>43687.082083333335</v>
      </c>
      <c r="B4517">
        <v>2.919956</v>
      </c>
      <c r="E4517" s="97">
        <v>43686.901550925926</v>
      </c>
      <c r="F4517">
        <v>2.932734</v>
      </c>
    </row>
    <row r="4518" spans="1:6" x14ac:dyDescent="0.2">
      <c r="A4518" s="97">
        <v>43687.08902777778</v>
      </c>
      <c r="B4518">
        <v>2.9736539999999998</v>
      </c>
      <c r="E4518" s="97">
        <v>43686.908495370371</v>
      </c>
      <c r="F4518">
        <v>2.9269949999999998</v>
      </c>
    </row>
    <row r="4519" spans="1:6" x14ac:dyDescent="0.2">
      <c r="A4519" s="97">
        <v>43687.095972222225</v>
      </c>
      <c r="B4519">
        <v>2.9078539999999999</v>
      </c>
      <c r="E4519" s="97">
        <v>43686.915439814817</v>
      </c>
      <c r="F4519">
        <v>2.939155</v>
      </c>
    </row>
    <row r="4520" spans="1:6" x14ac:dyDescent="0.2">
      <c r="A4520" s="97">
        <v>43687.102916666663</v>
      </c>
      <c r="B4520">
        <v>2.9098329999999999</v>
      </c>
      <c r="E4520" s="97">
        <v>43686.922384259262</v>
      </c>
      <c r="F4520">
        <v>2.93919</v>
      </c>
    </row>
    <row r="4521" spans="1:6" x14ac:dyDescent="0.2">
      <c r="A4521" s="97">
        <v>43687.109861111108</v>
      </c>
      <c r="B4521">
        <v>2.9054310000000001</v>
      </c>
      <c r="E4521" s="97">
        <v>43686.929432870369</v>
      </c>
      <c r="F4521">
        <v>2.937201</v>
      </c>
    </row>
    <row r="4522" spans="1:6" x14ac:dyDescent="0.2">
      <c r="A4522" s="97">
        <v>43687.116805555554</v>
      </c>
      <c r="B4522">
        <v>2.903994</v>
      </c>
      <c r="E4522" s="97">
        <v>43686.936377314814</v>
      </c>
      <c r="F4522">
        <v>2.9406599999999998</v>
      </c>
    </row>
    <row r="4523" spans="1:6" x14ac:dyDescent="0.2">
      <c r="A4523" s="97">
        <v>43687.123749999999</v>
      </c>
      <c r="B4523">
        <v>2.9062459999999999</v>
      </c>
      <c r="E4523" s="97">
        <v>43686.94332175926</v>
      </c>
      <c r="F4523">
        <v>2.9380630000000001</v>
      </c>
    </row>
    <row r="4524" spans="1:6" x14ac:dyDescent="0.2">
      <c r="A4524" s="97">
        <v>43687.130694444444</v>
      </c>
      <c r="B4524">
        <v>2.9071929999999999</v>
      </c>
      <c r="E4524" s="97">
        <v>43686.950266203705</v>
      </c>
      <c r="F4524">
        <v>2.9459580000000001</v>
      </c>
    </row>
    <row r="4525" spans="1:6" x14ac:dyDescent="0.2">
      <c r="A4525" s="97">
        <v>43687.137743055559</v>
      </c>
      <c r="B4525">
        <v>2.8983979999999998</v>
      </c>
      <c r="E4525" s="97">
        <v>43686.95721064815</v>
      </c>
      <c r="F4525">
        <v>2.9329559999999999</v>
      </c>
    </row>
    <row r="4526" spans="1:6" x14ac:dyDescent="0.2">
      <c r="A4526" s="97">
        <v>43687.144687499997</v>
      </c>
      <c r="B4526">
        <v>2.8938459999999999</v>
      </c>
      <c r="E4526" s="97">
        <v>43686.964155092595</v>
      </c>
      <c r="F4526">
        <v>2.9460350000000002</v>
      </c>
    </row>
    <row r="4527" spans="1:6" x14ac:dyDescent="0.2">
      <c r="A4527" s="97">
        <v>43687.151631944442</v>
      </c>
      <c r="B4527">
        <v>2.8627199999999999</v>
      </c>
      <c r="E4527" s="97">
        <v>43686.971099537041</v>
      </c>
      <c r="F4527">
        <v>2.9594469999999999</v>
      </c>
    </row>
    <row r="4528" spans="1:6" x14ac:dyDescent="0.2">
      <c r="A4528" s="97">
        <v>43687.158576388887</v>
      </c>
      <c r="B4528">
        <v>2.89215</v>
      </c>
      <c r="E4528" s="97">
        <v>43686.97792824074</v>
      </c>
      <c r="F4528">
        <v>2.9398249999999999</v>
      </c>
    </row>
    <row r="4529" spans="1:6" x14ac:dyDescent="0.2">
      <c r="A4529" s="97">
        <v>43687.165520833332</v>
      </c>
      <c r="B4529">
        <v>2.8681619999999999</v>
      </c>
      <c r="E4529" s="97">
        <v>43686.984872685185</v>
      </c>
      <c r="F4529">
        <v>2.9461390000000001</v>
      </c>
    </row>
    <row r="4530" spans="1:6" x14ac:dyDescent="0.2">
      <c r="A4530" s="97">
        <v>43687.172349537039</v>
      </c>
      <c r="B4530">
        <v>2.8909940000000001</v>
      </c>
      <c r="E4530" s="97">
        <v>43686.99181712963</v>
      </c>
      <c r="F4530">
        <v>2.9515920000000002</v>
      </c>
    </row>
    <row r="4531" spans="1:6" x14ac:dyDescent="0.2">
      <c r="A4531" s="97">
        <v>43687.179293981484</v>
      </c>
      <c r="B4531">
        <v>2.879038</v>
      </c>
      <c r="E4531" s="97">
        <v>43686.998865740738</v>
      </c>
      <c r="F4531">
        <v>2.9483830000000002</v>
      </c>
    </row>
    <row r="4532" spans="1:6" x14ac:dyDescent="0.2">
      <c r="A4532" s="97">
        <v>43687.186238425929</v>
      </c>
      <c r="B4532">
        <v>2.8684940000000001</v>
      </c>
      <c r="E4532" s="97">
        <v>43687.005810185183</v>
      </c>
      <c r="F4532">
        <v>2.9328180000000001</v>
      </c>
    </row>
    <row r="4533" spans="1:6" x14ac:dyDescent="0.2">
      <c r="A4533" s="97">
        <v>43687.193182870367</v>
      </c>
      <c r="B4533">
        <v>2.8709980000000002</v>
      </c>
      <c r="E4533" s="97">
        <v>43687.012754629628</v>
      </c>
      <c r="F4533">
        <v>2.9536889999999998</v>
      </c>
    </row>
    <row r="4534" spans="1:6" x14ac:dyDescent="0.2">
      <c r="A4534" s="97">
        <v>43687.200127314813</v>
      </c>
      <c r="B4534">
        <v>2.8609179999999999</v>
      </c>
      <c r="E4534" s="97">
        <v>43687.019699074073</v>
      </c>
      <c r="F4534">
        <v>2.9435340000000001</v>
      </c>
    </row>
    <row r="4535" spans="1:6" x14ac:dyDescent="0.2">
      <c r="A4535" s="97">
        <v>43687.207175925927</v>
      </c>
      <c r="B4535">
        <v>2.865523</v>
      </c>
      <c r="E4535" s="97">
        <v>43687.026643518519</v>
      </c>
      <c r="F4535">
        <v>2.9512520000000002</v>
      </c>
    </row>
    <row r="4536" spans="1:6" x14ac:dyDescent="0.2">
      <c r="A4536" s="97">
        <v>43687.214120370372</v>
      </c>
      <c r="B4536">
        <v>2.8678170000000001</v>
      </c>
      <c r="E4536" s="97">
        <v>43687.033587962964</v>
      </c>
      <c r="F4536">
        <v>2.9348390000000002</v>
      </c>
    </row>
    <row r="4537" spans="1:6" x14ac:dyDescent="0.2">
      <c r="A4537" s="97">
        <v>43687.221064814818</v>
      </c>
      <c r="B4537">
        <v>2.8650530000000001</v>
      </c>
      <c r="E4537" s="97">
        <v>43687.040532407409</v>
      </c>
      <c r="F4537">
        <v>2.9248609999999999</v>
      </c>
    </row>
    <row r="4538" spans="1:6" x14ac:dyDescent="0.2">
      <c r="A4538" s="97">
        <v>43687.228009259263</v>
      </c>
      <c r="B4538">
        <v>2.8643019999999999</v>
      </c>
      <c r="E4538" s="97">
        <v>43687.047476851854</v>
      </c>
      <c r="F4538">
        <v>2.929138</v>
      </c>
    </row>
    <row r="4539" spans="1:6" x14ac:dyDescent="0.2">
      <c r="A4539" s="97">
        <v>43687.234953703701</v>
      </c>
      <c r="B4539">
        <v>2.8564259999999999</v>
      </c>
      <c r="E4539" s="97">
        <v>43687.0544212963</v>
      </c>
      <c r="F4539">
        <v>2.9310269999999998</v>
      </c>
    </row>
    <row r="4540" spans="1:6" x14ac:dyDescent="0.2">
      <c r="A4540" s="97">
        <v>43687.241898148146</v>
      </c>
      <c r="B4540">
        <v>2.8576570000000001</v>
      </c>
      <c r="E4540" s="97">
        <v>43687.061365740738</v>
      </c>
      <c r="F4540">
        <v>2.932159</v>
      </c>
    </row>
    <row r="4541" spans="1:6" x14ac:dyDescent="0.2">
      <c r="A4541" s="97">
        <v>43687.248842592591</v>
      </c>
      <c r="B4541">
        <v>2.8471280000000001</v>
      </c>
      <c r="E4541" s="97">
        <v>43687.068310185183</v>
      </c>
      <c r="F4541">
        <v>2.9161220000000001</v>
      </c>
    </row>
    <row r="4542" spans="1:6" x14ac:dyDescent="0.2">
      <c r="A4542" s="97">
        <v>43687.255787037036</v>
      </c>
      <c r="B4542">
        <v>2.8409300000000002</v>
      </c>
      <c r="E4542" s="97">
        <v>43687.075254629628</v>
      </c>
      <c r="F4542">
        <v>2.9224060000000001</v>
      </c>
    </row>
    <row r="4543" spans="1:6" x14ac:dyDescent="0.2">
      <c r="A4543" s="97">
        <v>43687.262731481482</v>
      </c>
      <c r="B4543">
        <v>2.8340900000000002</v>
      </c>
      <c r="E4543" s="97">
        <v>43687.082083333335</v>
      </c>
      <c r="F4543">
        <v>2.919956</v>
      </c>
    </row>
    <row r="4544" spans="1:6" x14ac:dyDescent="0.2">
      <c r="A4544" s="97">
        <v>43687.269560185188</v>
      </c>
      <c r="B4544">
        <v>2.840179</v>
      </c>
      <c r="E4544" s="97">
        <v>43687.08902777778</v>
      </c>
      <c r="F4544">
        <v>2.9736539999999998</v>
      </c>
    </row>
    <row r="4545" spans="1:6" x14ac:dyDescent="0.2">
      <c r="A4545" s="97">
        <v>43687.276608796295</v>
      </c>
      <c r="B4545">
        <v>2.8890600000000002</v>
      </c>
      <c r="E4545" s="97">
        <v>43687.095972222225</v>
      </c>
      <c r="F4545">
        <v>2.9078539999999999</v>
      </c>
    </row>
    <row r="4546" spans="1:6" x14ac:dyDescent="0.2">
      <c r="A4546" s="97">
        <v>43687.283553240741</v>
      </c>
      <c r="B4546">
        <v>2.8167439999999999</v>
      </c>
      <c r="E4546" s="97">
        <v>43687.102916666663</v>
      </c>
      <c r="F4546">
        <v>2.9098329999999999</v>
      </c>
    </row>
    <row r="4547" spans="1:6" x14ac:dyDescent="0.2">
      <c r="A4547" s="97">
        <v>43687.290497685186</v>
      </c>
      <c r="B4547">
        <v>2.8214640000000002</v>
      </c>
      <c r="E4547" s="97">
        <v>43687.109861111108</v>
      </c>
      <c r="F4547">
        <v>2.9054310000000001</v>
      </c>
    </row>
    <row r="4548" spans="1:6" x14ac:dyDescent="0.2">
      <c r="A4548" s="97">
        <v>43687.297442129631</v>
      </c>
      <c r="B4548">
        <v>2.8221889999999998</v>
      </c>
      <c r="E4548" s="97">
        <v>43687.116805555554</v>
      </c>
      <c r="F4548">
        <v>2.903994</v>
      </c>
    </row>
    <row r="4549" spans="1:6" x14ac:dyDescent="0.2">
      <c r="A4549" s="97">
        <v>43687.304386574076</v>
      </c>
      <c r="B4549">
        <v>2.8151799999999998</v>
      </c>
      <c r="E4549" s="97">
        <v>43687.123749999999</v>
      </c>
      <c r="F4549">
        <v>2.9062459999999999</v>
      </c>
    </row>
    <row r="4550" spans="1:6" x14ac:dyDescent="0.2">
      <c r="A4550" s="97">
        <v>43687.311331018522</v>
      </c>
      <c r="B4550">
        <v>2.8117839999999998</v>
      </c>
      <c r="E4550" s="97">
        <v>43687.130694444444</v>
      </c>
      <c r="F4550">
        <v>2.9071929999999999</v>
      </c>
    </row>
    <row r="4551" spans="1:6" x14ac:dyDescent="0.2">
      <c r="A4551" s="97">
        <v>43687.31827546296</v>
      </c>
      <c r="B4551">
        <v>2.8091189999999999</v>
      </c>
      <c r="E4551" s="97">
        <v>43687.137743055559</v>
      </c>
      <c r="F4551">
        <v>2.8983979999999998</v>
      </c>
    </row>
    <row r="4552" spans="1:6" x14ac:dyDescent="0.2">
      <c r="A4552" s="97">
        <v>43687.325219907405</v>
      </c>
      <c r="B4552">
        <v>2.7977859999999999</v>
      </c>
      <c r="E4552" s="97">
        <v>43687.144687499997</v>
      </c>
      <c r="F4552">
        <v>2.8938459999999999</v>
      </c>
    </row>
    <row r="4553" spans="1:6" x14ac:dyDescent="0.2">
      <c r="A4553" s="97">
        <v>43687.33216435185</v>
      </c>
      <c r="B4553">
        <v>2.794867</v>
      </c>
      <c r="E4553" s="97">
        <v>43687.151631944442</v>
      </c>
      <c r="F4553">
        <v>2.8627199999999999</v>
      </c>
    </row>
    <row r="4554" spans="1:6" x14ac:dyDescent="0.2">
      <c r="A4554" s="97">
        <v>43687.339108796295</v>
      </c>
      <c r="B4554">
        <v>2.793056</v>
      </c>
      <c r="E4554" s="97">
        <v>43687.158576388887</v>
      </c>
      <c r="F4554">
        <v>2.89215</v>
      </c>
    </row>
    <row r="4555" spans="1:6" x14ac:dyDescent="0.2">
      <c r="A4555" s="97">
        <v>43687.346053240741</v>
      </c>
      <c r="B4555">
        <v>2.83901</v>
      </c>
      <c r="E4555" s="97">
        <v>43687.165520833332</v>
      </c>
      <c r="F4555">
        <v>2.8681619999999999</v>
      </c>
    </row>
    <row r="4556" spans="1:6" x14ac:dyDescent="0.2">
      <c r="A4556" s="97">
        <v>43687.352997685186</v>
      </c>
      <c r="B4556">
        <v>2.7856519999999998</v>
      </c>
      <c r="E4556" s="97">
        <v>43687.172349537039</v>
      </c>
      <c r="F4556">
        <v>2.8909940000000001</v>
      </c>
    </row>
    <row r="4557" spans="1:6" x14ac:dyDescent="0.2">
      <c r="A4557" s="97">
        <v>43687.359942129631</v>
      </c>
      <c r="B4557">
        <v>2.7787470000000001</v>
      </c>
      <c r="E4557" s="97">
        <v>43687.179293981484</v>
      </c>
      <c r="F4557">
        <v>2.879038</v>
      </c>
    </row>
    <row r="4558" spans="1:6" x14ac:dyDescent="0.2">
      <c r="A4558" s="97">
        <v>43687.366770833331</v>
      </c>
      <c r="B4558">
        <v>2.7888820000000001</v>
      </c>
      <c r="E4558" s="97">
        <v>43687.186238425929</v>
      </c>
      <c r="F4558">
        <v>2.8684940000000001</v>
      </c>
    </row>
    <row r="4559" spans="1:6" x14ac:dyDescent="0.2">
      <c r="A4559" s="97">
        <v>43687.373715277776</v>
      </c>
      <c r="B4559">
        <v>2.7576450000000001</v>
      </c>
      <c r="E4559" s="97">
        <v>43687.193182870367</v>
      </c>
      <c r="F4559">
        <v>2.8709980000000002</v>
      </c>
    </row>
    <row r="4560" spans="1:6" x14ac:dyDescent="0.2">
      <c r="A4560" s="97">
        <v>43687.380659722221</v>
      </c>
      <c r="B4560">
        <v>2.7836020000000001</v>
      </c>
      <c r="E4560" s="97">
        <v>43687.200127314813</v>
      </c>
      <c r="F4560">
        <v>2.8609179999999999</v>
      </c>
    </row>
    <row r="4561" spans="1:6" x14ac:dyDescent="0.2">
      <c r="A4561" s="97">
        <v>43687.387604166666</v>
      </c>
      <c r="B4561">
        <v>2.7812760000000001</v>
      </c>
      <c r="E4561" s="97">
        <v>43687.207175925927</v>
      </c>
      <c r="F4561">
        <v>2.865523</v>
      </c>
    </row>
    <row r="4562" spans="1:6" x14ac:dyDescent="0.2">
      <c r="A4562" s="97">
        <v>43687.394548611112</v>
      </c>
      <c r="B4562">
        <v>2.7734070000000002</v>
      </c>
      <c r="E4562" s="97">
        <v>43687.214120370372</v>
      </c>
      <c r="F4562">
        <v>2.8678170000000001</v>
      </c>
    </row>
    <row r="4563" spans="1:6" x14ac:dyDescent="0.2">
      <c r="A4563" s="97">
        <v>43687.401493055557</v>
      </c>
      <c r="B4563">
        <v>2.7831049999999999</v>
      </c>
      <c r="E4563" s="97">
        <v>43687.221064814818</v>
      </c>
      <c r="F4563">
        <v>2.8650530000000001</v>
      </c>
    </row>
    <row r="4564" spans="1:6" x14ac:dyDescent="0.2">
      <c r="A4564" s="97">
        <v>43687.408437500002</v>
      </c>
      <c r="B4564">
        <v>2.7656900000000002</v>
      </c>
      <c r="E4564" s="97">
        <v>43687.228009259263</v>
      </c>
      <c r="F4564">
        <v>2.8643019999999999</v>
      </c>
    </row>
    <row r="4565" spans="1:6" x14ac:dyDescent="0.2">
      <c r="A4565" s="97">
        <v>43687.415381944447</v>
      </c>
      <c r="B4565">
        <v>2.7722340000000001</v>
      </c>
      <c r="E4565" s="97">
        <v>43687.234953703701</v>
      </c>
      <c r="F4565">
        <v>2.8564259999999999</v>
      </c>
    </row>
    <row r="4566" spans="1:6" x14ac:dyDescent="0.2">
      <c r="A4566" s="97">
        <v>43687.422430555554</v>
      </c>
      <c r="B4566">
        <v>2.759706</v>
      </c>
      <c r="E4566" s="97">
        <v>43687.241898148146</v>
      </c>
      <c r="F4566">
        <v>2.8576570000000001</v>
      </c>
    </row>
    <row r="4567" spans="1:6" x14ac:dyDescent="0.2">
      <c r="A4567" s="97">
        <v>43687.429375</v>
      </c>
      <c r="B4567">
        <v>2.7696290000000001</v>
      </c>
      <c r="E4567" s="97">
        <v>43687.248842592591</v>
      </c>
      <c r="F4567">
        <v>2.8471280000000001</v>
      </c>
    </row>
    <row r="4568" spans="1:6" x14ac:dyDescent="0.2">
      <c r="A4568" s="97">
        <v>43687.436319444445</v>
      </c>
      <c r="B4568">
        <v>2.774235</v>
      </c>
      <c r="E4568" s="97">
        <v>43687.255787037036</v>
      </c>
      <c r="F4568">
        <v>2.8409300000000002</v>
      </c>
    </row>
    <row r="4569" spans="1:6" x14ac:dyDescent="0.2">
      <c r="A4569" s="97">
        <v>43687.44326388889</v>
      </c>
      <c r="B4569">
        <v>2.770241</v>
      </c>
      <c r="E4569" s="97">
        <v>43687.262731481482</v>
      </c>
      <c r="F4569">
        <v>2.8340900000000002</v>
      </c>
    </row>
    <row r="4570" spans="1:6" x14ac:dyDescent="0.2">
      <c r="A4570" s="97">
        <v>43687.450208333335</v>
      </c>
      <c r="B4570">
        <v>2.783318</v>
      </c>
      <c r="E4570" s="97">
        <v>43687.269560185188</v>
      </c>
      <c r="F4570">
        <v>2.840179</v>
      </c>
    </row>
    <row r="4571" spans="1:6" x14ac:dyDescent="0.2">
      <c r="A4571" s="97">
        <v>43687.457037037035</v>
      </c>
      <c r="B4571">
        <v>2.7634650000000001</v>
      </c>
      <c r="E4571" s="97">
        <v>43687.276608796295</v>
      </c>
      <c r="F4571">
        <v>2.8890600000000002</v>
      </c>
    </row>
    <row r="4572" spans="1:6" x14ac:dyDescent="0.2">
      <c r="A4572" s="97">
        <v>43687.46398148148</v>
      </c>
      <c r="B4572">
        <v>2.7731859999999999</v>
      </c>
      <c r="E4572" s="97">
        <v>43687.283553240741</v>
      </c>
      <c r="F4572">
        <v>2.8167439999999999</v>
      </c>
    </row>
    <row r="4573" spans="1:6" x14ac:dyDescent="0.2">
      <c r="A4573" s="97">
        <v>43687.470925925925</v>
      </c>
      <c r="B4573">
        <v>2.7628629999999998</v>
      </c>
      <c r="E4573" s="97">
        <v>43687.290497685186</v>
      </c>
      <c r="F4573">
        <v>2.8214640000000002</v>
      </c>
    </row>
    <row r="4574" spans="1:6" x14ac:dyDescent="0.2">
      <c r="A4574" s="97">
        <v>43687.477870370371</v>
      </c>
      <c r="B4574">
        <v>2.7692549999999998</v>
      </c>
      <c r="E4574" s="97">
        <v>43687.297442129631</v>
      </c>
      <c r="F4574">
        <v>2.8221889999999998</v>
      </c>
    </row>
    <row r="4575" spans="1:6" x14ac:dyDescent="0.2">
      <c r="A4575" s="97">
        <v>43687.484814814816</v>
      </c>
      <c r="B4575">
        <v>2.767725</v>
      </c>
      <c r="E4575" s="97">
        <v>43687.304386574076</v>
      </c>
      <c r="F4575">
        <v>2.8151799999999998</v>
      </c>
    </row>
    <row r="4576" spans="1:6" x14ac:dyDescent="0.2">
      <c r="A4576" s="97">
        <v>43687.491863425923</v>
      </c>
      <c r="B4576">
        <v>2.7710569999999999</v>
      </c>
      <c r="E4576" s="97">
        <v>43687.311331018522</v>
      </c>
      <c r="F4576">
        <v>2.8117839999999998</v>
      </c>
    </row>
    <row r="4577" spans="1:6" x14ac:dyDescent="0.2">
      <c r="A4577" s="97">
        <v>43687.498807870368</v>
      </c>
      <c r="B4577">
        <v>2.7646890000000002</v>
      </c>
      <c r="E4577" s="97">
        <v>43687.31827546296</v>
      </c>
      <c r="F4577">
        <v>2.8091189999999999</v>
      </c>
    </row>
    <row r="4578" spans="1:6" x14ac:dyDescent="0.2">
      <c r="A4578" s="97">
        <v>43687.505752314813</v>
      </c>
      <c r="B4578">
        <v>2.75908</v>
      </c>
      <c r="E4578" s="97">
        <v>43687.325219907405</v>
      </c>
      <c r="F4578">
        <v>2.7977859999999999</v>
      </c>
    </row>
    <row r="4579" spans="1:6" x14ac:dyDescent="0.2">
      <c r="A4579" s="97">
        <v>43687.512696759259</v>
      </c>
      <c r="B4579">
        <v>2.7732329999999998</v>
      </c>
      <c r="E4579" s="97">
        <v>43687.33216435185</v>
      </c>
      <c r="F4579">
        <v>2.794867</v>
      </c>
    </row>
    <row r="4580" spans="1:6" x14ac:dyDescent="0.2">
      <c r="A4580" s="97">
        <v>43687.519641203704</v>
      </c>
      <c r="B4580">
        <v>2.7531270000000001</v>
      </c>
      <c r="E4580" s="97">
        <v>43687.339108796295</v>
      </c>
      <c r="F4580">
        <v>2.793056</v>
      </c>
    </row>
    <row r="4581" spans="1:6" x14ac:dyDescent="0.2">
      <c r="A4581" s="97">
        <v>43687.526585648149</v>
      </c>
      <c r="B4581">
        <v>2.7554409999999998</v>
      </c>
      <c r="E4581" s="97">
        <v>43687.346053240741</v>
      </c>
      <c r="F4581">
        <v>2.83901</v>
      </c>
    </row>
    <row r="4582" spans="1:6" x14ac:dyDescent="0.2">
      <c r="A4582" s="97">
        <v>43687.533530092594</v>
      </c>
      <c r="B4582">
        <v>2.7471040000000002</v>
      </c>
      <c r="E4582" s="97">
        <v>43687.352997685186</v>
      </c>
      <c r="F4582">
        <v>2.7856519999999998</v>
      </c>
    </row>
    <row r="4583" spans="1:6" x14ac:dyDescent="0.2">
      <c r="A4583" s="97">
        <v>43687.54047453704</v>
      </c>
      <c r="B4583">
        <v>2.7529279999999998</v>
      </c>
      <c r="E4583" s="97">
        <v>43687.359942129631</v>
      </c>
      <c r="F4583">
        <v>2.7787470000000001</v>
      </c>
    </row>
    <row r="4584" spans="1:6" x14ac:dyDescent="0.2">
      <c r="A4584" s="97">
        <v>43687.547418981485</v>
      </c>
      <c r="B4584">
        <v>2.7654719999999999</v>
      </c>
      <c r="E4584" s="97">
        <v>43687.366770833331</v>
      </c>
      <c r="F4584">
        <v>2.7888820000000001</v>
      </c>
    </row>
    <row r="4585" spans="1:6" x14ac:dyDescent="0.2">
      <c r="A4585" s="97">
        <v>43687.554247685184</v>
      </c>
      <c r="B4585">
        <v>2.7635830000000001</v>
      </c>
      <c r="E4585" s="97">
        <v>43687.373715277776</v>
      </c>
      <c r="F4585">
        <v>2.7576450000000001</v>
      </c>
    </row>
    <row r="4586" spans="1:6" x14ac:dyDescent="0.2">
      <c r="A4586" s="97">
        <v>43687.561296296299</v>
      </c>
      <c r="B4586">
        <v>2.7580360000000002</v>
      </c>
      <c r="E4586" s="97">
        <v>43687.380659722221</v>
      </c>
      <c r="F4586">
        <v>2.7836020000000001</v>
      </c>
    </row>
    <row r="4587" spans="1:6" x14ac:dyDescent="0.2">
      <c r="A4587" s="97">
        <v>43687.568240740744</v>
      </c>
      <c r="B4587">
        <v>2.7664460000000002</v>
      </c>
      <c r="E4587" s="97">
        <v>43687.387604166666</v>
      </c>
      <c r="F4587">
        <v>2.7812760000000001</v>
      </c>
    </row>
    <row r="4588" spans="1:6" x14ac:dyDescent="0.2">
      <c r="A4588" s="97">
        <v>43687.575185185182</v>
      </c>
      <c r="B4588">
        <v>2.7768999999999999</v>
      </c>
      <c r="E4588" s="97">
        <v>43687.394548611112</v>
      </c>
      <c r="F4588">
        <v>2.7734070000000002</v>
      </c>
    </row>
    <row r="4589" spans="1:6" x14ac:dyDescent="0.2">
      <c r="A4589" s="97">
        <v>43687.582129629627</v>
      </c>
      <c r="B4589">
        <v>2.7532450000000002</v>
      </c>
      <c r="E4589" s="97">
        <v>43687.401493055557</v>
      </c>
      <c r="F4589">
        <v>2.7831049999999999</v>
      </c>
    </row>
    <row r="4590" spans="1:6" x14ac:dyDescent="0.2">
      <c r="A4590" s="97">
        <v>43687.589074074072</v>
      </c>
      <c r="B4590">
        <v>2.7580390000000001</v>
      </c>
      <c r="E4590" s="97">
        <v>43687.408437500002</v>
      </c>
      <c r="F4590">
        <v>2.7656900000000002</v>
      </c>
    </row>
    <row r="4591" spans="1:6" x14ac:dyDescent="0.2">
      <c r="A4591" s="97">
        <v>43687.596018518518</v>
      </c>
      <c r="B4591">
        <v>2.7619180000000001</v>
      </c>
      <c r="E4591" s="97">
        <v>43687.415381944447</v>
      </c>
      <c r="F4591">
        <v>2.7722340000000001</v>
      </c>
    </row>
    <row r="4592" spans="1:6" x14ac:dyDescent="0.2">
      <c r="A4592" s="97">
        <v>43687.602962962963</v>
      </c>
      <c r="B4592">
        <v>2.7594099999999999</v>
      </c>
      <c r="E4592" s="97">
        <v>43687.422430555554</v>
      </c>
      <c r="F4592">
        <v>2.759706</v>
      </c>
    </row>
    <row r="4593" spans="1:6" x14ac:dyDescent="0.2">
      <c r="A4593" s="97">
        <v>43687.609907407408</v>
      </c>
      <c r="B4593">
        <v>2.744875</v>
      </c>
      <c r="E4593" s="97">
        <v>43687.429375</v>
      </c>
      <c r="F4593">
        <v>2.7696290000000001</v>
      </c>
    </row>
    <row r="4594" spans="1:6" x14ac:dyDescent="0.2">
      <c r="A4594" s="97">
        <v>43687.616851851853</v>
      </c>
      <c r="B4594">
        <v>2.7523330000000001</v>
      </c>
      <c r="E4594" s="97">
        <v>43687.436319444445</v>
      </c>
      <c r="F4594">
        <v>2.774235</v>
      </c>
    </row>
    <row r="4595" spans="1:6" x14ac:dyDescent="0.2">
      <c r="A4595" s="97">
        <v>43687.623796296299</v>
      </c>
      <c r="B4595">
        <v>2.7475930000000002</v>
      </c>
      <c r="E4595" s="97">
        <v>43687.44326388889</v>
      </c>
      <c r="F4595">
        <v>2.770241</v>
      </c>
    </row>
    <row r="4596" spans="1:6" x14ac:dyDescent="0.2">
      <c r="A4596" s="97">
        <v>43687.630740740744</v>
      </c>
      <c r="B4596">
        <v>2.7438090000000002</v>
      </c>
      <c r="E4596" s="97">
        <v>43687.450208333335</v>
      </c>
      <c r="F4596">
        <v>2.783318</v>
      </c>
    </row>
    <row r="4597" spans="1:6" x14ac:dyDescent="0.2">
      <c r="A4597" s="97">
        <v>43687.637685185182</v>
      </c>
      <c r="B4597">
        <v>2.7247020000000002</v>
      </c>
      <c r="E4597" s="97">
        <v>43687.457037037035</v>
      </c>
      <c r="F4597">
        <v>2.7634650000000001</v>
      </c>
    </row>
    <row r="4598" spans="1:6" x14ac:dyDescent="0.2">
      <c r="A4598" s="97">
        <v>43687.644629629627</v>
      </c>
      <c r="B4598">
        <v>2.73475</v>
      </c>
      <c r="E4598" s="97">
        <v>43687.46398148148</v>
      </c>
      <c r="F4598">
        <v>2.7731859999999999</v>
      </c>
    </row>
    <row r="4599" spans="1:6" x14ac:dyDescent="0.2">
      <c r="A4599" s="97">
        <v>43687.651458333334</v>
      </c>
      <c r="B4599">
        <v>2.7272560000000001</v>
      </c>
      <c r="E4599" s="97">
        <v>43687.470925925925</v>
      </c>
      <c r="F4599">
        <v>2.7628629999999998</v>
      </c>
    </row>
    <row r="4600" spans="1:6" x14ac:dyDescent="0.2">
      <c r="A4600" s="97">
        <v>43687.658402777779</v>
      </c>
      <c r="B4600">
        <v>2.726362</v>
      </c>
      <c r="E4600" s="97">
        <v>43687.477870370371</v>
      </c>
      <c r="F4600">
        <v>2.7692549999999998</v>
      </c>
    </row>
    <row r="4601" spans="1:6" x14ac:dyDescent="0.2">
      <c r="A4601" s="97">
        <v>43687.665347222224</v>
      </c>
      <c r="B4601">
        <v>2.7217889999999998</v>
      </c>
      <c r="E4601" s="97">
        <v>43687.484814814816</v>
      </c>
      <c r="F4601">
        <v>2.767725</v>
      </c>
    </row>
    <row r="4602" spans="1:6" x14ac:dyDescent="0.2">
      <c r="A4602" s="97">
        <v>43687.672291666669</v>
      </c>
      <c r="B4602">
        <v>2.7192319999999999</v>
      </c>
      <c r="E4602" s="97">
        <v>43687.491863425923</v>
      </c>
      <c r="F4602">
        <v>2.7710569999999999</v>
      </c>
    </row>
    <row r="4603" spans="1:6" x14ac:dyDescent="0.2">
      <c r="A4603" s="97">
        <v>43687.679236111115</v>
      </c>
      <c r="B4603">
        <v>2.7193909999999999</v>
      </c>
      <c r="E4603" s="97">
        <v>43687.498807870368</v>
      </c>
      <c r="F4603">
        <v>2.7646890000000002</v>
      </c>
    </row>
    <row r="4604" spans="1:6" x14ac:dyDescent="0.2">
      <c r="A4604" s="97">
        <v>43687.686180555553</v>
      </c>
      <c r="B4604">
        <v>2.7029670000000001</v>
      </c>
      <c r="E4604" s="97">
        <v>43687.505752314813</v>
      </c>
      <c r="F4604">
        <v>2.75908</v>
      </c>
    </row>
    <row r="4605" spans="1:6" x14ac:dyDescent="0.2">
      <c r="A4605" s="97">
        <v>43687.69327546296</v>
      </c>
      <c r="B4605">
        <v>2.7146889999999999</v>
      </c>
      <c r="E4605" s="97">
        <v>43687.512696759259</v>
      </c>
      <c r="F4605">
        <v>2.7732329999999998</v>
      </c>
    </row>
    <row r="4606" spans="1:6" x14ac:dyDescent="0.2">
      <c r="A4606" s="97">
        <v>43687.700219907405</v>
      </c>
      <c r="B4606">
        <v>2.7176680000000002</v>
      </c>
      <c r="E4606" s="97">
        <v>43687.519641203704</v>
      </c>
      <c r="F4606">
        <v>2.7531270000000001</v>
      </c>
    </row>
    <row r="4607" spans="1:6" x14ac:dyDescent="0.2">
      <c r="A4607" s="97">
        <v>43687.70716435185</v>
      </c>
      <c r="B4607">
        <v>2.7375799999999999</v>
      </c>
      <c r="E4607" s="97">
        <v>43687.526585648149</v>
      </c>
      <c r="F4607">
        <v>2.7554409999999998</v>
      </c>
    </row>
    <row r="4608" spans="1:6" x14ac:dyDescent="0.2">
      <c r="A4608" s="97">
        <v>43687.72283564815</v>
      </c>
      <c r="B4608">
        <v>2.7642359999999999</v>
      </c>
      <c r="E4608" s="97">
        <v>43687.533530092594</v>
      </c>
      <c r="F4608">
        <v>2.7471040000000002</v>
      </c>
    </row>
    <row r="4609" spans="1:6" x14ac:dyDescent="0.2">
      <c r="A4609" s="97">
        <v>43687.729780092595</v>
      </c>
      <c r="B4609">
        <v>2.7750699999999999</v>
      </c>
      <c r="E4609" s="97">
        <v>43687.54047453704</v>
      </c>
      <c r="F4609">
        <v>2.7529279999999998</v>
      </c>
    </row>
    <row r="4610" spans="1:6" x14ac:dyDescent="0.2">
      <c r="A4610" s="97">
        <v>43687.736724537041</v>
      </c>
      <c r="B4610">
        <v>2.7375630000000002</v>
      </c>
      <c r="E4610" s="97">
        <v>43687.547418981485</v>
      </c>
      <c r="F4610">
        <v>2.7654719999999999</v>
      </c>
    </row>
    <row r="4611" spans="1:6" x14ac:dyDescent="0.2">
      <c r="A4611" s="97">
        <v>43687.743668981479</v>
      </c>
      <c r="B4611">
        <v>2.8287849999999999</v>
      </c>
      <c r="E4611" s="97">
        <v>43687.554247685184</v>
      </c>
      <c r="F4611">
        <v>2.7635830000000001</v>
      </c>
    </row>
    <row r="4612" spans="1:6" x14ac:dyDescent="0.2">
      <c r="A4612" s="97">
        <v>43687.750613425924</v>
      </c>
      <c r="B4612">
        <v>2.8234300000000001</v>
      </c>
      <c r="E4612" s="97">
        <v>43687.561296296299</v>
      </c>
      <c r="F4612">
        <v>2.7580360000000002</v>
      </c>
    </row>
    <row r="4613" spans="1:6" x14ac:dyDescent="0.2">
      <c r="A4613" s="97">
        <v>43687.757557870369</v>
      </c>
      <c r="B4613">
        <v>2.7922359999999999</v>
      </c>
      <c r="E4613" s="97">
        <v>43687.568240740744</v>
      </c>
      <c r="F4613">
        <v>2.7664460000000002</v>
      </c>
    </row>
    <row r="4614" spans="1:6" x14ac:dyDescent="0.2">
      <c r="A4614" s="97">
        <v>43687.764502314814</v>
      </c>
      <c r="B4614">
        <v>2.7838039999999999</v>
      </c>
      <c r="E4614" s="97">
        <v>43687.575185185182</v>
      </c>
      <c r="F4614">
        <v>2.7768999999999999</v>
      </c>
    </row>
    <row r="4615" spans="1:6" x14ac:dyDescent="0.2">
      <c r="A4615" s="97">
        <v>43687.77144675926</v>
      </c>
      <c r="B4615">
        <v>2.7824260000000001</v>
      </c>
      <c r="E4615" s="97">
        <v>43687.582129629627</v>
      </c>
      <c r="F4615">
        <v>2.7532450000000002</v>
      </c>
    </row>
    <row r="4616" spans="1:6" x14ac:dyDescent="0.2">
      <c r="A4616" s="97">
        <v>43687.778391203705</v>
      </c>
      <c r="B4616">
        <v>2.8040240000000001</v>
      </c>
      <c r="E4616" s="97">
        <v>43687.589074074072</v>
      </c>
      <c r="F4616">
        <v>2.7580390000000001</v>
      </c>
    </row>
    <row r="4617" spans="1:6" x14ac:dyDescent="0.2">
      <c r="A4617" s="97">
        <v>43687.78533564815</v>
      </c>
      <c r="B4617">
        <v>2.8113169999999998</v>
      </c>
      <c r="E4617" s="97">
        <v>43687.596018518518</v>
      </c>
      <c r="F4617">
        <v>2.7619180000000001</v>
      </c>
    </row>
    <row r="4618" spans="1:6" x14ac:dyDescent="0.2">
      <c r="A4618" s="97">
        <v>43687.792280092595</v>
      </c>
      <c r="B4618">
        <v>2.8249740000000001</v>
      </c>
      <c r="E4618" s="97">
        <v>43687.602962962963</v>
      </c>
      <c r="F4618">
        <v>2.7594099999999999</v>
      </c>
    </row>
    <row r="4619" spans="1:6" x14ac:dyDescent="0.2">
      <c r="A4619" s="97">
        <v>43687.799224537041</v>
      </c>
      <c r="B4619">
        <v>2.807436</v>
      </c>
      <c r="E4619" s="97">
        <v>43687.609907407408</v>
      </c>
      <c r="F4619">
        <v>2.744875</v>
      </c>
    </row>
    <row r="4620" spans="1:6" x14ac:dyDescent="0.2">
      <c r="A4620" s="97">
        <v>43687.806168981479</v>
      </c>
      <c r="B4620">
        <v>2.8341029999999998</v>
      </c>
      <c r="E4620" s="97">
        <v>43687.616851851853</v>
      </c>
      <c r="F4620">
        <v>2.7523330000000001</v>
      </c>
    </row>
    <row r="4621" spans="1:6" x14ac:dyDescent="0.2">
      <c r="A4621" s="97">
        <v>43687.813113425924</v>
      </c>
      <c r="B4621">
        <v>2.8323749999999999</v>
      </c>
      <c r="E4621" s="97">
        <v>43687.623796296299</v>
      </c>
      <c r="F4621">
        <v>2.7475930000000002</v>
      </c>
    </row>
    <row r="4622" spans="1:6" x14ac:dyDescent="0.2">
      <c r="A4622" s="97">
        <v>43687.81994212963</v>
      </c>
      <c r="B4622">
        <v>2.841904</v>
      </c>
      <c r="E4622" s="97">
        <v>43687.630740740744</v>
      </c>
      <c r="F4622">
        <v>2.7438090000000002</v>
      </c>
    </row>
    <row r="4623" spans="1:6" x14ac:dyDescent="0.2">
      <c r="A4623" s="97">
        <v>43687.826886574076</v>
      </c>
      <c r="B4623">
        <v>2.8323520000000002</v>
      </c>
      <c r="E4623" s="97">
        <v>43687.637685185182</v>
      </c>
      <c r="F4623">
        <v>2.7247020000000002</v>
      </c>
    </row>
    <row r="4624" spans="1:6" x14ac:dyDescent="0.2">
      <c r="A4624" s="97">
        <v>43687.833831018521</v>
      </c>
      <c r="B4624">
        <v>2.8333789999999999</v>
      </c>
      <c r="E4624" s="97">
        <v>43687.644629629627</v>
      </c>
      <c r="F4624">
        <v>2.73475</v>
      </c>
    </row>
    <row r="4625" spans="1:6" x14ac:dyDescent="0.2">
      <c r="A4625" s="97">
        <v>43687.840775462966</v>
      </c>
      <c r="B4625">
        <v>2.862676</v>
      </c>
      <c r="E4625" s="97">
        <v>43687.651458333334</v>
      </c>
      <c r="F4625">
        <v>2.7272560000000001</v>
      </c>
    </row>
    <row r="4626" spans="1:6" x14ac:dyDescent="0.2">
      <c r="A4626" s="97">
        <v>43687.847719907404</v>
      </c>
      <c r="B4626">
        <v>2.8537029999999999</v>
      </c>
      <c r="E4626" s="97">
        <v>43687.658402777779</v>
      </c>
      <c r="F4626">
        <v>2.726362</v>
      </c>
    </row>
    <row r="4627" spans="1:6" x14ac:dyDescent="0.2">
      <c r="A4627" s="97">
        <v>43687.854664351849</v>
      </c>
      <c r="B4627">
        <v>2.8515389999999998</v>
      </c>
      <c r="E4627" s="97">
        <v>43687.665347222224</v>
      </c>
      <c r="F4627">
        <v>2.7217889999999998</v>
      </c>
    </row>
    <row r="4628" spans="1:6" x14ac:dyDescent="0.2">
      <c r="A4628" s="97">
        <v>43687.861712962964</v>
      </c>
      <c r="B4628">
        <v>2.8519760000000001</v>
      </c>
      <c r="E4628" s="97">
        <v>43687.672291666669</v>
      </c>
      <c r="F4628">
        <v>2.7192319999999999</v>
      </c>
    </row>
    <row r="4629" spans="1:6" x14ac:dyDescent="0.2">
      <c r="A4629" s="97">
        <v>43687.868657407409</v>
      </c>
      <c r="B4629">
        <v>2.837939</v>
      </c>
      <c r="E4629" s="97">
        <v>43687.679236111115</v>
      </c>
      <c r="F4629">
        <v>2.7193909999999999</v>
      </c>
    </row>
    <row r="4630" spans="1:6" x14ac:dyDescent="0.2">
      <c r="A4630" s="97">
        <v>43687.875601851854</v>
      </c>
      <c r="B4630">
        <v>2.862492</v>
      </c>
      <c r="E4630" s="97">
        <v>43687.686180555553</v>
      </c>
      <c r="F4630">
        <v>2.7029670000000001</v>
      </c>
    </row>
    <row r="4631" spans="1:6" x14ac:dyDescent="0.2">
      <c r="A4631" s="97">
        <v>43687.8825462963</v>
      </c>
      <c r="B4631">
        <v>2.855397</v>
      </c>
      <c r="E4631" s="97">
        <v>43687.69327546296</v>
      </c>
      <c r="F4631">
        <v>2.7146889999999999</v>
      </c>
    </row>
    <row r="4632" spans="1:6" x14ac:dyDescent="0.2">
      <c r="A4632" s="97">
        <v>43687.889490740738</v>
      </c>
      <c r="B4632">
        <v>2.8661840000000001</v>
      </c>
      <c r="E4632" s="97">
        <v>43687.700219907405</v>
      </c>
      <c r="F4632">
        <v>2.7176680000000002</v>
      </c>
    </row>
    <row r="4633" spans="1:6" x14ac:dyDescent="0.2">
      <c r="A4633" s="97">
        <v>43687.896435185183</v>
      </c>
      <c r="B4633">
        <v>2.845783</v>
      </c>
      <c r="E4633" s="97">
        <v>43687.70716435185</v>
      </c>
      <c r="F4633">
        <v>2.7375799999999999</v>
      </c>
    </row>
    <row r="4634" spans="1:6" x14ac:dyDescent="0.2">
      <c r="A4634" s="97">
        <v>43687.903379629628</v>
      </c>
      <c r="B4634">
        <v>2.8596979999999999</v>
      </c>
      <c r="E4634" s="97">
        <v>43687.72283564815</v>
      </c>
      <c r="F4634">
        <v>2.7642359999999999</v>
      </c>
    </row>
    <row r="4635" spans="1:6" x14ac:dyDescent="0.2">
      <c r="A4635" s="97">
        <v>43687.910324074073</v>
      </c>
      <c r="B4635">
        <v>2.853631</v>
      </c>
      <c r="E4635" s="97">
        <v>43687.729780092595</v>
      </c>
      <c r="F4635">
        <v>2.7750699999999999</v>
      </c>
    </row>
    <row r="4636" spans="1:6" x14ac:dyDescent="0.2">
      <c r="A4636" s="97">
        <v>43687.91715277778</v>
      </c>
      <c r="B4636">
        <v>2.8287909999999998</v>
      </c>
      <c r="E4636" s="97">
        <v>43687.736724537041</v>
      </c>
      <c r="F4636">
        <v>2.7375630000000002</v>
      </c>
    </row>
    <row r="4637" spans="1:6" x14ac:dyDescent="0.2">
      <c r="A4637" s="97">
        <v>43687.924097222225</v>
      </c>
      <c r="B4637">
        <v>2.9117310000000001</v>
      </c>
      <c r="E4637" s="97">
        <v>43687.743668981479</v>
      </c>
      <c r="F4637">
        <v>2.8287849999999999</v>
      </c>
    </row>
    <row r="4638" spans="1:6" x14ac:dyDescent="0.2">
      <c r="A4638" s="97">
        <v>43687.931145833332</v>
      </c>
      <c r="B4638">
        <v>2.8356569999999999</v>
      </c>
      <c r="E4638" s="97">
        <v>43687.750613425924</v>
      </c>
      <c r="F4638">
        <v>2.8234300000000001</v>
      </c>
    </row>
    <row r="4639" spans="1:6" x14ac:dyDescent="0.2">
      <c r="A4639" s="97">
        <v>43687.938090277778</v>
      </c>
      <c r="B4639">
        <v>2.8297409999999998</v>
      </c>
      <c r="E4639" s="97">
        <v>43687.757557870369</v>
      </c>
      <c r="F4639">
        <v>2.7922359999999999</v>
      </c>
    </row>
    <row r="4640" spans="1:6" x14ac:dyDescent="0.2">
      <c r="A4640" s="97">
        <v>43687.945034722223</v>
      </c>
      <c r="B4640">
        <v>2.8296489999999999</v>
      </c>
      <c r="E4640" s="97">
        <v>43687.764502314814</v>
      </c>
      <c r="F4640">
        <v>2.7838039999999999</v>
      </c>
    </row>
    <row r="4641" spans="1:6" x14ac:dyDescent="0.2">
      <c r="A4641" s="97">
        <v>43687.951979166668</v>
      </c>
      <c r="B4641">
        <v>2.8226059999999999</v>
      </c>
      <c r="E4641" s="97">
        <v>43687.77144675926</v>
      </c>
      <c r="F4641">
        <v>2.7824260000000001</v>
      </c>
    </row>
    <row r="4642" spans="1:6" x14ac:dyDescent="0.2">
      <c r="A4642" s="97">
        <v>43687.958923611113</v>
      </c>
      <c r="B4642">
        <v>2.8134610000000002</v>
      </c>
      <c r="E4642" s="97">
        <v>43687.778391203705</v>
      </c>
      <c r="F4642">
        <v>2.8040240000000001</v>
      </c>
    </row>
    <row r="4643" spans="1:6" x14ac:dyDescent="0.2">
      <c r="A4643" s="97">
        <v>43687.965868055559</v>
      </c>
      <c r="B4643">
        <v>2.8057979999999998</v>
      </c>
      <c r="E4643" s="97">
        <v>43687.78533564815</v>
      </c>
      <c r="F4643">
        <v>2.8113169999999998</v>
      </c>
    </row>
    <row r="4644" spans="1:6" x14ac:dyDescent="0.2">
      <c r="A4644" s="97">
        <v>43687.972812499997</v>
      </c>
      <c r="B4644">
        <v>2.8052229999999998</v>
      </c>
      <c r="E4644" s="97">
        <v>43687.792280092595</v>
      </c>
      <c r="F4644">
        <v>2.8249740000000001</v>
      </c>
    </row>
    <row r="4645" spans="1:6" x14ac:dyDescent="0.2">
      <c r="A4645" s="97">
        <v>43687.979756944442</v>
      </c>
      <c r="B4645">
        <v>2.7961529999999999</v>
      </c>
      <c r="E4645" s="97">
        <v>43687.799224537041</v>
      </c>
      <c r="F4645">
        <v>2.807436</v>
      </c>
    </row>
    <row r="4646" spans="1:6" x14ac:dyDescent="0.2">
      <c r="A4646" s="97">
        <v>43687.986701388887</v>
      </c>
      <c r="B4646">
        <v>2.8000470000000002</v>
      </c>
      <c r="E4646" s="97">
        <v>43687.806168981479</v>
      </c>
      <c r="F4646">
        <v>2.8341029999999998</v>
      </c>
    </row>
    <row r="4647" spans="1:6" x14ac:dyDescent="0.2">
      <c r="A4647" s="97">
        <v>43687.993645833332</v>
      </c>
      <c r="B4647">
        <v>2.7998240000000001</v>
      </c>
      <c r="E4647" s="97">
        <v>43687.813113425924</v>
      </c>
      <c r="F4647">
        <v>2.8323749999999999</v>
      </c>
    </row>
    <row r="4648" spans="1:6" x14ac:dyDescent="0.2">
      <c r="A4648" s="97">
        <v>43688.000590277778</v>
      </c>
      <c r="B4648">
        <v>2.790813</v>
      </c>
      <c r="E4648" s="97">
        <v>43687.81994212963</v>
      </c>
      <c r="F4648">
        <v>2.841904</v>
      </c>
    </row>
    <row r="4649" spans="1:6" x14ac:dyDescent="0.2">
      <c r="A4649" s="97">
        <v>43688.007534722223</v>
      </c>
      <c r="B4649">
        <v>2.788033</v>
      </c>
      <c r="E4649" s="97">
        <v>43687.826886574076</v>
      </c>
      <c r="F4649">
        <v>2.8323520000000002</v>
      </c>
    </row>
    <row r="4650" spans="1:6" x14ac:dyDescent="0.2">
      <c r="A4650" s="97">
        <v>43688.014363425929</v>
      </c>
      <c r="B4650">
        <v>2.7905709999999999</v>
      </c>
      <c r="E4650" s="97">
        <v>43687.833831018521</v>
      </c>
      <c r="F4650">
        <v>2.8333789999999999</v>
      </c>
    </row>
    <row r="4651" spans="1:6" x14ac:dyDescent="0.2">
      <c r="A4651" s="97">
        <v>43688.021307870367</v>
      </c>
      <c r="B4651">
        <v>2.7844760000000002</v>
      </c>
      <c r="E4651" s="97">
        <v>43687.840775462966</v>
      </c>
      <c r="F4651">
        <v>2.862676</v>
      </c>
    </row>
    <row r="4652" spans="1:6" x14ac:dyDescent="0.2">
      <c r="A4652" s="97">
        <v>43688.028252314813</v>
      </c>
      <c r="B4652">
        <v>2.7670659999999998</v>
      </c>
      <c r="E4652" s="97">
        <v>43687.847719907404</v>
      </c>
      <c r="F4652">
        <v>2.8537029999999999</v>
      </c>
    </row>
    <row r="4653" spans="1:6" x14ac:dyDescent="0.2">
      <c r="A4653" s="97">
        <v>43688.035196759258</v>
      </c>
      <c r="B4653">
        <v>2.7697219999999998</v>
      </c>
      <c r="E4653" s="97">
        <v>43687.854664351849</v>
      </c>
      <c r="F4653">
        <v>2.8515389999999998</v>
      </c>
    </row>
    <row r="4654" spans="1:6" x14ac:dyDescent="0.2">
      <c r="A4654" s="97">
        <v>43688.042141203703</v>
      </c>
      <c r="B4654">
        <v>2.7711649999999999</v>
      </c>
      <c r="E4654" s="97">
        <v>43687.861712962964</v>
      </c>
      <c r="F4654">
        <v>2.8519760000000001</v>
      </c>
    </row>
    <row r="4655" spans="1:6" x14ac:dyDescent="0.2">
      <c r="A4655" s="97">
        <v>43688.049085648148</v>
      </c>
      <c r="B4655">
        <v>2.7577669999999999</v>
      </c>
      <c r="E4655" s="97">
        <v>43687.868657407409</v>
      </c>
      <c r="F4655">
        <v>2.837939</v>
      </c>
    </row>
    <row r="4656" spans="1:6" x14ac:dyDescent="0.2">
      <c r="A4656" s="97">
        <v>43688.056030092594</v>
      </c>
      <c r="B4656">
        <v>2.7550409999999999</v>
      </c>
      <c r="E4656" s="97">
        <v>43687.875601851854</v>
      </c>
      <c r="F4656">
        <v>2.862492</v>
      </c>
    </row>
    <row r="4657" spans="1:6" x14ac:dyDescent="0.2">
      <c r="A4657" s="97">
        <v>43688.062974537039</v>
      </c>
      <c r="B4657">
        <v>2.7566899999999999</v>
      </c>
      <c r="E4657" s="97">
        <v>43687.8825462963</v>
      </c>
      <c r="F4657">
        <v>2.855397</v>
      </c>
    </row>
    <row r="4658" spans="1:6" x14ac:dyDescent="0.2">
      <c r="A4658" s="97">
        <v>43688.070023148146</v>
      </c>
      <c r="B4658">
        <v>2.7446899999999999</v>
      </c>
      <c r="E4658" s="97">
        <v>43687.889490740738</v>
      </c>
      <c r="F4658">
        <v>2.8661840000000001</v>
      </c>
    </row>
    <row r="4659" spans="1:6" x14ac:dyDescent="0.2">
      <c r="A4659" s="97">
        <v>43688.076967592591</v>
      </c>
      <c r="B4659">
        <v>2.7325689999999998</v>
      </c>
      <c r="E4659" s="97">
        <v>43687.896435185183</v>
      </c>
      <c r="F4659">
        <v>2.845783</v>
      </c>
    </row>
    <row r="4660" spans="1:6" x14ac:dyDescent="0.2">
      <c r="A4660" s="97">
        <v>43688.083912037036</v>
      </c>
      <c r="B4660">
        <v>2.734172</v>
      </c>
      <c r="E4660" s="97">
        <v>43687.903379629628</v>
      </c>
      <c r="F4660">
        <v>2.8596979999999999</v>
      </c>
    </row>
    <row r="4661" spans="1:6" x14ac:dyDescent="0.2">
      <c r="A4661" s="97">
        <v>43688.090856481482</v>
      </c>
      <c r="B4661">
        <v>2.7244259999999998</v>
      </c>
      <c r="E4661" s="97">
        <v>43687.910324074073</v>
      </c>
      <c r="F4661">
        <v>2.853631</v>
      </c>
    </row>
    <row r="4662" spans="1:6" x14ac:dyDescent="0.2">
      <c r="A4662" s="97">
        <v>43688.097800925927</v>
      </c>
      <c r="B4662">
        <v>2.7167500000000002</v>
      </c>
      <c r="E4662" s="97">
        <v>43687.91715277778</v>
      </c>
      <c r="F4662">
        <v>2.8287909999999998</v>
      </c>
    </row>
    <row r="4663" spans="1:6" x14ac:dyDescent="0.2">
      <c r="A4663" s="97">
        <v>43688.104629629626</v>
      </c>
      <c r="B4663">
        <v>2.7087859999999999</v>
      </c>
      <c r="E4663" s="97">
        <v>43687.924097222225</v>
      </c>
      <c r="F4663">
        <v>2.9117310000000001</v>
      </c>
    </row>
    <row r="4664" spans="1:6" x14ac:dyDescent="0.2">
      <c r="A4664" s="97">
        <v>43688.111574074072</v>
      </c>
      <c r="B4664">
        <v>2.7121849999999998</v>
      </c>
      <c r="E4664" s="97">
        <v>43687.931145833332</v>
      </c>
      <c r="F4664">
        <v>2.8356569999999999</v>
      </c>
    </row>
    <row r="4665" spans="1:6" x14ac:dyDescent="0.2">
      <c r="A4665" s="97">
        <v>43688.118518518517</v>
      </c>
      <c r="B4665">
        <v>2.705228</v>
      </c>
      <c r="E4665" s="97">
        <v>43687.938090277778</v>
      </c>
      <c r="F4665">
        <v>2.8297409999999998</v>
      </c>
    </row>
    <row r="4666" spans="1:6" x14ac:dyDescent="0.2">
      <c r="A4666" s="97">
        <v>43688.125462962962</v>
      </c>
      <c r="B4666">
        <v>2.704183</v>
      </c>
      <c r="E4666" s="97">
        <v>43687.945034722223</v>
      </c>
      <c r="F4666">
        <v>2.8296489999999999</v>
      </c>
    </row>
    <row r="4667" spans="1:6" x14ac:dyDescent="0.2">
      <c r="A4667" s="97">
        <v>43688.132407407407</v>
      </c>
      <c r="B4667">
        <v>2.705228</v>
      </c>
      <c r="E4667" s="97">
        <v>43687.951979166668</v>
      </c>
      <c r="F4667">
        <v>2.8226059999999999</v>
      </c>
    </row>
    <row r="4668" spans="1:6" x14ac:dyDescent="0.2">
      <c r="A4668" s="97">
        <v>43688.139456018522</v>
      </c>
      <c r="B4668">
        <v>2.707281</v>
      </c>
      <c r="E4668" s="97">
        <v>43687.958923611113</v>
      </c>
      <c r="F4668">
        <v>2.8134610000000002</v>
      </c>
    </row>
    <row r="4669" spans="1:6" x14ac:dyDescent="0.2">
      <c r="A4669" s="97">
        <v>43688.14640046296</v>
      </c>
      <c r="B4669">
        <v>2.6881520000000001</v>
      </c>
      <c r="E4669" s="97">
        <v>43687.965868055559</v>
      </c>
      <c r="F4669">
        <v>2.8057979999999998</v>
      </c>
    </row>
    <row r="4670" spans="1:6" x14ac:dyDescent="0.2">
      <c r="A4670" s="97">
        <v>43688.153344907405</v>
      </c>
      <c r="B4670">
        <v>2.6944400000000002</v>
      </c>
      <c r="E4670" s="97">
        <v>43687.972812499997</v>
      </c>
      <c r="F4670">
        <v>2.8052229999999998</v>
      </c>
    </row>
    <row r="4671" spans="1:6" x14ac:dyDescent="0.2">
      <c r="A4671" s="97">
        <v>43688.16028935185</v>
      </c>
      <c r="B4671">
        <v>2.6931660000000002</v>
      </c>
      <c r="E4671" s="97">
        <v>43687.979756944442</v>
      </c>
      <c r="F4671">
        <v>2.7961529999999999</v>
      </c>
    </row>
    <row r="4672" spans="1:6" x14ac:dyDescent="0.2">
      <c r="A4672" s="97">
        <v>43688.167233796295</v>
      </c>
      <c r="B4672">
        <v>2.69076</v>
      </c>
      <c r="E4672" s="97">
        <v>43687.986701388887</v>
      </c>
      <c r="F4672">
        <v>2.8000470000000002</v>
      </c>
    </row>
    <row r="4673" spans="1:6" x14ac:dyDescent="0.2">
      <c r="A4673" s="97">
        <v>43688.174178240741</v>
      </c>
      <c r="B4673">
        <v>2.6808519999999998</v>
      </c>
      <c r="E4673" s="97">
        <v>43687.993645833332</v>
      </c>
      <c r="F4673">
        <v>2.7998240000000001</v>
      </c>
    </row>
    <row r="4674" spans="1:6" x14ac:dyDescent="0.2">
      <c r="A4674" s="97">
        <v>43688.181122685186</v>
      </c>
      <c r="B4674">
        <v>2.6174970000000002</v>
      </c>
      <c r="E4674" s="97">
        <v>43688.000590277778</v>
      </c>
      <c r="F4674">
        <v>2.790813</v>
      </c>
    </row>
    <row r="4675" spans="1:6" x14ac:dyDescent="0.2">
      <c r="A4675" s="97">
        <v>43688.188067129631</v>
      </c>
      <c r="B4675">
        <v>2.6780020000000002</v>
      </c>
      <c r="E4675" s="97">
        <v>43688.007534722223</v>
      </c>
      <c r="F4675">
        <v>2.788033</v>
      </c>
    </row>
    <row r="4676" spans="1:6" x14ac:dyDescent="0.2">
      <c r="A4676" s="97">
        <v>43688.195011574076</v>
      </c>
      <c r="B4676">
        <v>2.6611009999999999</v>
      </c>
      <c r="E4676" s="97">
        <v>43688.014363425929</v>
      </c>
      <c r="F4676">
        <v>2.7905709999999999</v>
      </c>
    </row>
    <row r="4677" spans="1:6" x14ac:dyDescent="0.2">
      <c r="A4677" s="97">
        <v>43688.201840277776</v>
      </c>
      <c r="B4677">
        <v>2.6673170000000002</v>
      </c>
      <c r="E4677" s="97">
        <v>43688.021307870367</v>
      </c>
      <c r="F4677">
        <v>2.7844760000000002</v>
      </c>
    </row>
    <row r="4678" spans="1:6" x14ac:dyDescent="0.2">
      <c r="A4678" s="97">
        <v>43688.20888888889</v>
      </c>
      <c r="B4678">
        <v>2.6741709999999999</v>
      </c>
      <c r="E4678" s="97">
        <v>43688.028252314813</v>
      </c>
      <c r="F4678">
        <v>2.7670659999999998</v>
      </c>
    </row>
    <row r="4679" spans="1:6" x14ac:dyDescent="0.2">
      <c r="A4679" s="97">
        <v>43688.215833333335</v>
      </c>
      <c r="B4679">
        <v>2.668221</v>
      </c>
      <c r="E4679" s="97">
        <v>43688.035196759258</v>
      </c>
      <c r="F4679">
        <v>2.7697219999999998</v>
      </c>
    </row>
    <row r="4680" spans="1:6" x14ac:dyDescent="0.2">
      <c r="A4680" s="97">
        <v>43688.222777777781</v>
      </c>
      <c r="B4680">
        <v>2.658261</v>
      </c>
      <c r="E4680" s="97">
        <v>43688.042141203703</v>
      </c>
      <c r="F4680">
        <v>2.7711649999999999</v>
      </c>
    </row>
    <row r="4681" spans="1:6" x14ac:dyDescent="0.2">
      <c r="A4681" s="97">
        <v>43688.229722222219</v>
      </c>
      <c r="B4681">
        <v>2.6610580000000001</v>
      </c>
      <c r="E4681" s="97">
        <v>43688.049085648148</v>
      </c>
      <c r="F4681">
        <v>2.7577669999999999</v>
      </c>
    </row>
    <row r="4682" spans="1:6" x14ac:dyDescent="0.2">
      <c r="A4682" s="97">
        <v>43688.236666666664</v>
      </c>
      <c r="B4682">
        <v>2.6603479999999999</v>
      </c>
      <c r="E4682" s="97">
        <v>43688.056030092594</v>
      </c>
      <c r="F4682">
        <v>2.7550409999999999</v>
      </c>
    </row>
    <row r="4683" spans="1:6" x14ac:dyDescent="0.2">
      <c r="A4683" s="97">
        <v>43688.243611111109</v>
      </c>
      <c r="B4683">
        <v>2.6515420000000001</v>
      </c>
      <c r="E4683" s="97">
        <v>43688.062974537039</v>
      </c>
      <c r="F4683">
        <v>2.7566899999999999</v>
      </c>
    </row>
    <row r="4684" spans="1:6" x14ac:dyDescent="0.2">
      <c r="A4684" s="97">
        <v>43688.250555555554</v>
      </c>
      <c r="B4684">
        <v>2.649302</v>
      </c>
      <c r="E4684" s="97">
        <v>43688.070023148146</v>
      </c>
      <c r="F4684">
        <v>2.7446899999999999</v>
      </c>
    </row>
    <row r="4685" spans="1:6" x14ac:dyDescent="0.2">
      <c r="A4685" s="97">
        <v>43688.2575</v>
      </c>
      <c r="B4685">
        <v>2.6496019999999998</v>
      </c>
      <c r="E4685" s="97">
        <v>43688.076967592591</v>
      </c>
      <c r="F4685">
        <v>2.7325689999999998</v>
      </c>
    </row>
    <row r="4686" spans="1:6" x14ac:dyDescent="0.2">
      <c r="A4686" s="97">
        <v>43688.264444444445</v>
      </c>
      <c r="B4686">
        <v>2.714334</v>
      </c>
      <c r="E4686" s="97">
        <v>43688.083912037036</v>
      </c>
      <c r="F4686">
        <v>2.734172</v>
      </c>
    </row>
    <row r="4687" spans="1:6" x14ac:dyDescent="0.2">
      <c r="A4687" s="97">
        <v>43688.27138888889</v>
      </c>
      <c r="B4687">
        <v>2.644129</v>
      </c>
      <c r="E4687" s="97">
        <v>43688.090856481482</v>
      </c>
      <c r="F4687">
        <v>2.7244259999999998</v>
      </c>
    </row>
    <row r="4688" spans="1:6" x14ac:dyDescent="0.2">
      <c r="A4688" s="97">
        <v>43688.278333333335</v>
      </c>
      <c r="B4688">
        <v>2.6410399999999998</v>
      </c>
      <c r="E4688" s="97">
        <v>43688.097800925927</v>
      </c>
      <c r="F4688">
        <v>2.7167500000000002</v>
      </c>
    </row>
    <row r="4689" spans="1:6" x14ac:dyDescent="0.2">
      <c r="A4689" s="97">
        <v>43688.285277777781</v>
      </c>
      <c r="B4689">
        <v>2.6412960000000001</v>
      </c>
      <c r="E4689" s="97">
        <v>43688.104629629626</v>
      </c>
      <c r="F4689">
        <v>2.7087859999999999</v>
      </c>
    </row>
    <row r="4690" spans="1:6" x14ac:dyDescent="0.2">
      <c r="A4690" s="97">
        <v>43688.292222222219</v>
      </c>
      <c r="B4690">
        <v>2.6462349999999999</v>
      </c>
      <c r="E4690" s="97">
        <v>43688.111574074072</v>
      </c>
      <c r="F4690">
        <v>2.7121849999999998</v>
      </c>
    </row>
    <row r="4691" spans="1:6" x14ac:dyDescent="0.2">
      <c r="A4691" s="97">
        <v>43688.299050925925</v>
      </c>
      <c r="B4691">
        <v>2.6302249999999998</v>
      </c>
      <c r="E4691" s="97">
        <v>43688.118518518517</v>
      </c>
      <c r="F4691">
        <v>2.705228</v>
      </c>
    </row>
    <row r="4692" spans="1:6" x14ac:dyDescent="0.2">
      <c r="A4692" s="97">
        <v>43688.305995370371</v>
      </c>
      <c r="B4692">
        <v>2.6325349999999998</v>
      </c>
      <c r="E4692" s="97">
        <v>43688.125462962962</v>
      </c>
      <c r="F4692">
        <v>2.704183</v>
      </c>
    </row>
    <row r="4693" spans="1:6" x14ac:dyDescent="0.2">
      <c r="A4693" s="97">
        <v>43688.312939814816</v>
      </c>
      <c r="B4693">
        <v>2.6389049999999998</v>
      </c>
      <c r="E4693" s="97">
        <v>43688.132407407407</v>
      </c>
      <c r="F4693">
        <v>2.705228</v>
      </c>
    </row>
    <row r="4694" spans="1:6" x14ac:dyDescent="0.2">
      <c r="A4694" s="97">
        <v>43688.319884259261</v>
      </c>
      <c r="B4694">
        <v>2.6379320000000002</v>
      </c>
      <c r="E4694" s="97">
        <v>43688.139456018522</v>
      </c>
      <c r="F4694">
        <v>2.707281</v>
      </c>
    </row>
    <row r="4695" spans="1:6" x14ac:dyDescent="0.2">
      <c r="A4695" s="97">
        <v>43688.326828703706</v>
      </c>
      <c r="B4695">
        <v>2.6344699999999999</v>
      </c>
      <c r="E4695" s="97">
        <v>43688.14640046296</v>
      </c>
      <c r="F4695">
        <v>2.6881520000000001</v>
      </c>
    </row>
    <row r="4696" spans="1:6" x14ac:dyDescent="0.2">
      <c r="A4696" s="97">
        <v>43688.333773148152</v>
      </c>
      <c r="B4696">
        <v>2.635704</v>
      </c>
      <c r="E4696" s="97">
        <v>43688.153344907405</v>
      </c>
      <c r="F4696">
        <v>2.6944400000000002</v>
      </c>
    </row>
    <row r="4697" spans="1:6" x14ac:dyDescent="0.2">
      <c r="A4697" s="97">
        <v>43688.340717592589</v>
      </c>
      <c r="B4697">
        <v>2.6274090000000001</v>
      </c>
      <c r="E4697" s="97">
        <v>43688.16028935185</v>
      </c>
      <c r="F4697">
        <v>2.6931660000000002</v>
      </c>
    </row>
    <row r="4698" spans="1:6" x14ac:dyDescent="0.2">
      <c r="A4698" s="97">
        <v>43688.347766203704</v>
      </c>
      <c r="B4698">
        <v>2.6429399999999998</v>
      </c>
      <c r="E4698" s="97">
        <v>43688.167233796295</v>
      </c>
      <c r="F4698">
        <v>2.69076</v>
      </c>
    </row>
    <row r="4699" spans="1:6" x14ac:dyDescent="0.2">
      <c r="A4699" s="97">
        <v>43688.354710648149</v>
      </c>
      <c r="B4699">
        <v>2.6179790000000001</v>
      </c>
      <c r="E4699" s="97">
        <v>43688.174178240741</v>
      </c>
      <c r="F4699">
        <v>2.6808519999999998</v>
      </c>
    </row>
    <row r="4700" spans="1:6" x14ac:dyDescent="0.2">
      <c r="A4700" s="97">
        <v>43688.361655092594</v>
      </c>
      <c r="B4700">
        <v>2.6308410000000002</v>
      </c>
      <c r="E4700" s="97">
        <v>43688.181122685186</v>
      </c>
      <c r="F4700">
        <v>2.6174970000000002</v>
      </c>
    </row>
    <row r="4701" spans="1:6" x14ac:dyDescent="0.2">
      <c r="A4701" s="97">
        <v>43688.36859953704</v>
      </c>
      <c r="B4701">
        <v>2.6391209999999998</v>
      </c>
      <c r="E4701" s="97">
        <v>43688.188067129631</v>
      </c>
      <c r="F4701">
        <v>2.6780020000000002</v>
      </c>
    </row>
    <row r="4702" spans="1:6" x14ac:dyDescent="0.2">
      <c r="A4702" s="97">
        <v>43688.375543981485</v>
      </c>
      <c r="B4702">
        <v>2.637251</v>
      </c>
      <c r="E4702" s="97">
        <v>43688.195011574076</v>
      </c>
      <c r="F4702">
        <v>2.6611009999999999</v>
      </c>
    </row>
    <row r="4703" spans="1:6" x14ac:dyDescent="0.2">
      <c r="A4703" s="97">
        <v>43688.382488425923</v>
      </c>
      <c r="B4703">
        <v>2.6303960000000002</v>
      </c>
      <c r="E4703" s="97">
        <v>43688.201840277776</v>
      </c>
      <c r="F4703">
        <v>2.6673170000000002</v>
      </c>
    </row>
    <row r="4704" spans="1:6" x14ac:dyDescent="0.2">
      <c r="A4704" s="97">
        <v>43688.389317129629</v>
      </c>
      <c r="B4704">
        <v>2.6270349999999998</v>
      </c>
      <c r="E4704" s="97">
        <v>43688.20888888889</v>
      </c>
      <c r="F4704">
        <v>2.6741709999999999</v>
      </c>
    </row>
    <row r="4705" spans="1:6" x14ac:dyDescent="0.2">
      <c r="A4705" s="97">
        <v>43688.396261574075</v>
      </c>
      <c r="B4705">
        <v>2.6365419999999999</v>
      </c>
      <c r="E4705" s="97">
        <v>43688.215833333335</v>
      </c>
      <c r="F4705">
        <v>2.668221</v>
      </c>
    </row>
    <row r="4706" spans="1:6" x14ac:dyDescent="0.2">
      <c r="A4706" s="97">
        <v>43688.40320601852</v>
      </c>
      <c r="B4706">
        <v>2.6226950000000002</v>
      </c>
      <c r="E4706" s="97">
        <v>43688.222777777781</v>
      </c>
      <c r="F4706">
        <v>2.658261</v>
      </c>
    </row>
    <row r="4707" spans="1:6" x14ac:dyDescent="0.2">
      <c r="A4707" s="97">
        <v>43688.410150462965</v>
      </c>
      <c r="B4707">
        <v>2.631008</v>
      </c>
      <c r="E4707" s="97">
        <v>43688.229722222219</v>
      </c>
      <c r="F4707">
        <v>2.6610580000000001</v>
      </c>
    </row>
    <row r="4708" spans="1:6" x14ac:dyDescent="0.2">
      <c r="A4708" s="97">
        <v>43688.417199074072</v>
      </c>
      <c r="B4708">
        <v>2.6283270000000001</v>
      </c>
      <c r="E4708" s="97">
        <v>43688.236666666664</v>
      </c>
      <c r="F4708">
        <v>2.6603479999999999</v>
      </c>
    </row>
    <row r="4709" spans="1:6" x14ac:dyDescent="0.2">
      <c r="A4709" s="97">
        <v>43688.424143518518</v>
      </c>
      <c r="B4709">
        <v>2.6403669999999999</v>
      </c>
      <c r="E4709" s="97">
        <v>43688.243611111109</v>
      </c>
      <c r="F4709">
        <v>2.6515420000000001</v>
      </c>
    </row>
    <row r="4710" spans="1:6" x14ac:dyDescent="0.2">
      <c r="A4710" s="97">
        <v>43688.431087962963</v>
      </c>
      <c r="B4710">
        <v>2.634576</v>
      </c>
      <c r="E4710" s="97">
        <v>43688.250555555554</v>
      </c>
      <c r="F4710">
        <v>2.649302</v>
      </c>
    </row>
    <row r="4711" spans="1:6" x14ac:dyDescent="0.2">
      <c r="A4711" s="97">
        <v>43688.438032407408</v>
      </c>
      <c r="B4711">
        <v>2.6357710000000001</v>
      </c>
      <c r="E4711" s="97">
        <v>43688.2575</v>
      </c>
      <c r="F4711">
        <v>2.6496019999999998</v>
      </c>
    </row>
    <row r="4712" spans="1:6" x14ac:dyDescent="0.2">
      <c r="A4712" s="97">
        <v>43688.444976851853</v>
      </c>
      <c r="B4712">
        <v>2.646185</v>
      </c>
      <c r="E4712" s="97">
        <v>43688.264444444445</v>
      </c>
      <c r="F4712">
        <v>2.714334</v>
      </c>
    </row>
    <row r="4713" spans="1:6" x14ac:dyDescent="0.2">
      <c r="A4713" s="97">
        <v>43688.451921296299</v>
      </c>
      <c r="B4713">
        <v>2.6255280000000001</v>
      </c>
      <c r="E4713" s="97">
        <v>43688.27138888889</v>
      </c>
      <c r="F4713">
        <v>2.644129</v>
      </c>
    </row>
    <row r="4714" spans="1:6" x14ac:dyDescent="0.2">
      <c r="A4714" s="97">
        <v>43688.458865740744</v>
      </c>
      <c r="B4714">
        <v>2.643059</v>
      </c>
      <c r="E4714" s="97">
        <v>43688.278333333335</v>
      </c>
      <c r="F4714">
        <v>2.6410399999999998</v>
      </c>
    </row>
    <row r="4715" spans="1:6" x14ac:dyDescent="0.2">
      <c r="A4715" s="97">
        <v>43688.465810185182</v>
      </c>
      <c r="B4715">
        <v>2.6538689999999998</v>
      </c>
      <c r="E4715" s="97">
        <v>43688.285277777781</v>
      </c>
      <c r="F4715">
        <v>2.6412960000000001</v>
      </c>
    </row>
    <row r="4716" spans="1:6" x14ac:dyDescent="0.2">
      <c r="A4716" s="97">
        <v>43688.472754629627</v>
      </c>
      <c r="B4716">
        <v>2.6487310000000002</v>
      </c>
      <c r="E4716" s="97">
        <v>43688.292222222219</v>
      </c>
      <c r="F4716">
        <v>2.6462349999999999</v>
      </c>
    </row>
    <row r="4717" spans="1:6" x14ac:dyDescent="0.2">
      <c r="A4717" s="97">
        <v>43688.479699074072</v>
      </c>
      <c r="B4717">
        <v>2.6538949999999999</v>
      </c>
      <c r="E4717" s="97">
        <v>43688.299050925925</v>
      </c>
      <c r="F4717">
        <v>2.6302249999999998</v>
      </c>
    </row>
    <row r="4718" spans="1:6" x14ac:dyDescent="0.2">
      <c r="A4718" s="97">
        <v>43688.486631944441</v>
      </c>
      <c r="B4718">
        <v>2.6503040000000002</v>
      </c>
      <c r="E4718" s="97">
        <v>43688.305995370371</v>
      </c>
      <c r="F4718">
        <v>2.6325349999999998</v>
      </c>
    </row>
    <row r="4719" spans="1:6" x14ac:dyDescent="0.2">
      <c r="A4719" s="97">
        <v>43688.493576388886</v>
      </c>
      <c r="B4719">
        <v>2.6733060000000002</v>
      </c>
      <c r="E4719" s="97">
        <v>43688.312939814816</v>
      </c>
      <c r="F4719">
        <v>2.6389049999999998</v>
      </c>
    </row>
    <row r="4720" spans="1:6" x14ac:dyDescent="0.2">
      <c r="A4720" s="97">
        <v>43688.500520833331</v>
      </c>
      <c r="B4720">
        <v>2.6808619999999999</v>
      </c>
      <c r="E4720" s="97">
        <v>43688.319884259261</v>
      </c>
      <c r="F4720">
        <v>2.6379320000000002</v>
      </c>
    </row>
    <row r="4721" spans="1:6" x14ac:dyDescent="0.2">
      <c r="A4721" s="97">
        <v>43688.507465277777</v>
      </c>
      <c r="B4721">
        <v>2.6841979999999999</v>
      </c>
      <c r="E4721" s="97">
        <v>43688.326828703706</v>
      </c>
      <c r="F4721">
        <v>2.6344699999999999</v>
      </c>
    </row>
    <row r="4722" spans="1:6" x14ac:dyDescent="0.2">
      <c r="A4722" s="97">
        <v>43688.514409722222</v>
      </c>
      <c r="B4722">
        <v>2.694839</v>
      </c>
      <c r="E4722" s="97">
        <v>43688.333773148152</v>
      </c>
      <c r="F4722">
        <v>2.635704</v>
      </c>
    </row>
    <row r="4723" spans="1:6" x14ac:dyDescent="0.2">
      <c r="A4723" s="97">
        <v>43688.521354166667</v>
      </c>
      <c r="B4723">
        <v>2.664876</v>
      </c>
      <c r="E4723" s="97">
        <v>43688.340717592589</v>
      </c>
      <c r="F4723">
        <v>2.6274090000000001</v>
      </c>
    </row>
    <row r="4724" spans="1:6" x14ac:dyDescent="0.2">
      <c r="A4724" s="97">
        <v>43688.528298611112</v>
      </c>
      <c r="B4724">
        <v>2.703246</v>
      </c>
      <c r="E4724" s="97">
        <v>43688.347766203704</v>
      </c>
      <c r="F4724">
        <v>2.6429399999999998</v>
      </c>
    </row>
    <row r="4725" spans="1:6" x14ac:dyDescent="0.2">
      <c r="A4725" s="97">
        <v>43688.535243055558</v>
      </c>
      <c r="B4725">
        <v>2.7084229999999998</v>
      </c>
      <c r="E4725" s="97">
        <v>43688.354710648149</v>
      </c>
      <c r="F4725">
        <v>2.6179790000000001</v>
      </c>
    </row>
    <row r="4726" spans="1:6" x14ac:dyDescent="0.2">
      <c r="A4726" s="97">
        <v>43688.542187500003</v>
      </c>
      <c r="B4726">
        <v>2.7908680000000001</v>
      </c>
      <c r="E4726" s="97">
        <v>43688.361655092594</v>
      </c>
      <c r="F4726">
        <v>2.6308410000000002</v>
      </c>
    </row>
    <row r="4727" spans="1:6" x14ac:dyDescent="0.2">
      <c r="A4727" s="97">
        <v>43688.549131944441</v>
      </c>
      <c r="B4727">
        <v>2.7182330000000001</v>
      </c>
      <c r="E4727" s="97">
        <v>43688.36859953704</v>
      </c>
      <c r="F4727">
        <v>2.6391209999999998</v>
      </c>
    </row>
    <row r="4728" spans="1:6" x14ac:dyDescent="0.2">
      <c r="A4728" s="97">
        <v>43688.556076388886</v>
      </c>
      <c r="B4728">
        <v>2.7365759999999999</v>
      </c>
      <c r="E4728" s="97">
        <v>43688.375543981485</v>
      </c>
      <c r="F4728">
        <v>2.637251</v>
      </c>
    </row>
    <row r="4729" spans="1:6" x14ac:dyDescent="0.2">
      <c r="A4729" s="97">
        <v>43688.563020833331</v>
      </c>
      <c r="B4729">
        <v>2.739328</v>
      </c>
      <c r="E4729" s="97">
        <v>43688.382488425923</v>
      </c>
      <c r="F4729">
        <v>2.6303960000000002</v>
      </c>
    </row>
    <row r="4730" spans="1:6" x14ac:dyDescent="0.2">
      <c r="A4730" s="97">
        <v>43688.569965277777</v>
      </c>
      <c r="B4730">
        <v>2.7289659999999998</v>
      </c>
      <c r="E4730" s="97">
        <v>43688.389317129629</v>
      </c>
      <c r="F4730">
        <v>2.6270349999999998</v>
      </c>
    </row>
    <row r="4731" spans="1:6" x14ac:dyDescent="0.2">
      <c r="A4731" s="97">
        <v>43688.576909722222</v>
      </c>
      <c r="B4731">
        <v>2.7611590000000001</v>
      </c>
      <c r="E4731" s="97">
        <v>43688.396261574075</v>
      </c>
      <c r="F4731">
        <v>2.6365419999999999</v>
      </c>
    </row>
    <row r="4732" spans="1:6" x14ac:dyDescent="0.2">
      <c r="A4732" s="97">
        <v>43688.583738425928</v>
      </c>
      <c r="B4732">
        <v>2.7626879999999998</v>
      </c>
      <c r="E4732" s="97">
        <v>43688.40320601852</v>
      </c>
      <c r="F4732">
        <v>2.6226950000000002</v>
      </c>
    </row>
    <row r="4733" spans="1:6" x14ac:dyDescent="0.2">
      <c r="A4733" s="97">
        <v>43688.590682870374</v>
      </c>
      <c r="B4733">
        <v>2.77305</v>
      </c>
      <c r="E4733" s="97">
        <v>43688.410150462965</v>
      </c>
      <c r="F4733">
        <v>2.631008</v>
      </c>
    </row>
    <row r="4734" spans="1:6" x14ac:dyDescent="0.2">
      <c r="A4734" s="97">
        <v>43688.597777777781</v>
      </c>
      <c r="B4734">
        <v>2.76423</v>
      </c>
      <c r="E4734" s="97">
        <v>43688.417199074072</v>
      </c>
      <c r="F4734">
        <v>2.6283270000000001</v>
      </c>
    </row>
    <row r="4735" spans="1:6" x14ac:dyDescent="0.2">
      <c r="A4735" s="97">
        <v>43688.604722222219</v>
      </c>
      <c r="B4735">
        <v>2.7924150000000001</v>
      </c>
      <c r="E4735" s="97">
        <v>43688.424143518518</v>
      </c>
      <c r="F4735">
        <v>2.6403669999999999</v>
      </c>
    </row>
    <row r="4736" spans="1:6" x14ac:dyDescent="0.2">
      <c r="A4736" s="97">
        <v>43688.611666666664</v>
      </c>
      <c r="B4736">
        <v>2.8025769999999999</v>
      </c>
      <c r="E4736" s="97">
        <v>43688.431087962963</v>
      </c>
      <c r="F4736">
        <v>2.634576</v>
      </c>
    </row>
    <row r="4737" spans="1:6" x14ac:dyDescent="0.2">
      <c r="A4737" s="97">
        <v>43688.618611111109</v>
      </c>
      <c r="B4737">
        <v>2.7821229999999999</v>
      </c>
      <c r="E4737" s="97">
        <v>43688.438032407408</v>
      </c>
      <c r="F4737">
        <v>2.6357710000000001</v>
      </c>
    </row>
    <row r="4738" spans="1:6" x14ac:dyDescent="0.2">
      <c r="A4738" s="97">
        <v>43688.625555555554</v>
      </c>
      <c r="B4738">
        <v>2.7900710000000002</v>
      </c>
      <c r="E4738" s="97">
        <v>43688.444976851853</v>
      </c>
      <c r="F4738">
        <v>2.646185</v>
      </c>
    </row>
    <row r="4739" spans="1:6" x14ac:dyDescent="0.2">
      <c r="A4739" s="97">
        <v>43688.6325</v>
      </c>
      <c r="B4739">
        <v>2.8079619999999998</v>
      </c>
      <c r="E4739" s="97">
        <v>43688.451921296299</v>
      </c>
      <c r="F4739">
        <v>2.6255280000000001</v>
      </c>
    </row>
    <row r="4740" spans="1:6" x14ac:dyDescent="0.2">
      <c r="A4740" s="97">
        <v>43688.639444444445</v>
      </c>
      <c r="B4740">
        <v>2.7957550000000002</v>
      </c>
      <c r="E4740" s="97">
        <v>43688.458865740744</v>
      </c>
      <c r="F4740">
        <v>2.643059</v>
      </c>
    </row>
    <row r="4741" spans="1:6" x14ac:dyDescent="0.2">
      <c r="A4741" s="97">
        <v>43688.64638888889</v>
      </c>
      <c r="B4741">
        <v>2.7850199999999998</v>
      </c>
      <c r="E4741" s="97">
        <v>43688.465810185182</v>
      </c>
      <c r="F4741">
        <v>2.6538689999999998</v>
      </c>
    </row>
    <row r="4742" spans="1:6" x14ac:dyDescent="0.2">
      <c r="A4742" s="97">
        <v>43688.653333333335</v>
      </c>
      <c r="B4742">
        <v>2.7894420000000002</v>
      </c>
      <c r="E4742" s="97">
        <v>43688.472754629627</v>
      </c>
      <c r="F4742">
        <v>2.6487310000000002</v>
      </c>
    </row>
    <row r="4743" spans="1:6" x14ac:dyDescent="0.2">
      <c r="A4743" s="97">
        <v>43688.660277777781</v>
      </c>
      <c r="B4743">
        <v>2.7943519999999999</v>
      </c>
      <c r="E4743" s="97">
        <v>43688.479699074072</v>
      </c>
      <c r="F4743">
        <v>2.6538949999999999</v>
      </c>
    </row>
    <row r="4744" spans="1:6" x14ac:dyDescent="0.2">
      <c r="A4744" s="97">
        <v>43688.667222222219</v>
      </c>
      <c r="B4744">
        <v>2.7991190000000001</v>
      </c>
      <c r="E4744" s="97">
        <v>43688.486631944441</v>
      </c>
      <c r="F4744">
        <v>2.6503040000000002</v>
      </c>
    </row>
    <row r="4745" spans="1:6" x14ac:dyDescent="0.2">
      <c r="A4745" s="97">
        <v>43688.674050925925</v>
      </c>
      <c r="B4745">
        <v>2.794613</v>
      </c>
      <c r="E4745" s="97">
        <v>43688.493576388886</v>
      </c>
      <c r="F4745">
        <v>2.6733060000000002</v>
      </c>
    </row>
    <row r="4746" spans="1:6" x14ac:dyDescent="0.2">
      <c r="A4746" s="97">
        <v>43688.680995370371</v>
      </c>
      <c r="B4746">
        <v>2.7836660000000002</v>
      </c>
      <c r="E4746" s="97">
        <v>43688.500520833331</v>
      </c>
      <c r="F4746">
        <v>2.6808619999999999</v>
      </c>
    </row>
    <row r="4747" spans="1:6" x14ac:dyDescent="0.2">
      <c r="A4747" s="97">
        <v>43688.687939814816</v>
      </c>
      <c r="B4747">
        <v>2.8033929999999998</v>
      </c>
      <c r="E4747" s="97">
        <v>43688.507465277777</v>
      </c>
      <c r="F4747">
        <v>2.6841979999999999</v>
      </c>
    </row>
    <row r="4748" spans="1:6" x14ac:dyDescent="0.2">
      <c r="A4748" s="97">
        <v>43688.694884259261</v>
      </c>
      <c r="B4748">
        <v>2.8058269999999998</v>
      </c>
      <c r="E4748" s="97">
        <v>43688.514409722222</v>
      </c>
      <c r="F4748">
        <v>2.694839</v>
      </c>
    </row>
    <row r="4749" spans="1:6" x14ac:dyDescent="0.2">
      <c r="A4749" s="97">
        <v>43688.701828703706</v>
      </c>
      <c r="B4749">
        <v>2.8098209999999999</v>
      </c>
      <c r="E4749" s="97">
        <v>43688.521354166667</v>
      </c>
      <c r="F4749">
        <v>2.664876</v>
      </c>
    </row>
    <row r="4750" spans="1:6" x14ac:dyDescent="0.2">
      <c r="A4750" s="97">
        <v>43688.708773148152</v>
      </c>
      <c r="B4750">
        <v>2.7901590000000001</v>
      </c>
      <c r="E4750" s="97">
        <v>43688.528298611112</v>
      </c>
      <c r="F4750">
        <v>2.703246</v>
      </c>
    </row>
    <row r="4751" spans="1:6" x14ac:dyDescent="0.2">
      <c r="A4751" s="97">
        <v>43688.721435185187</v>
      </c>
      <c r="B4751">
        <v>2.829304</v>
      </c>
      <c r="E4751" s="97">
        <v>43688.535243055558</v>
      </c>
      <c r="F4751">
        <v>2.7084229999999998</v>
      </c>
    </row>
    <row r="4752" spans="1:6" x14ac:dyDescent="0.2">
      <c r="A4752" s="97">
        <v>43688.728379629632</v>
      </c>
      <c r="B4752">
        <v>2.8560080000000001</v>
      </c>
      <c r="E4752" s="97">
        <v>43688.542187500003</v>
      </c>
      <c r="F4752">
        <v>2.7908680000000001</v>
      </c>
    </row>
    <row r="4753" spans="1:6" x14ac:dyDescent="0.2">
      <c r="A4753" s="97">
        <v>43688.735324074078</v>
      </c>
      <c r="B4753">
        <v>2.8579560000000002</v>
      </c>
      <c r="E4753" s="97">
        <v>43688.549131944441</v>
      </c>
      <c r="F4753">
        <v>2.7182330000000001</v>
      </c>
    </row>
    <row r="4754" spans="1:6" x14ac:dyDescent="0.2">
      <c r="A4754" s="97">
        <v>43688.742268518516</v>
      </c>
      <c r="B4754">
        <v>2.8561529999999999</v>
      </c>
      <c r="E4754" s="97">
        <v>43688.556076388886</v>
      </c>
      <c r="F4754">
        <v>2.7365759999999999</v>
      </c>
    </row>
    <row r="4755" spans="1:6" x14ac:dyDescent="0.2">
      <c r="A4755" s="97">
        <v>43688.749212962961</v>
      </c>
      <c r="B4755">
        <v>2.8687320000000001</v>
      </c>
      <c r="E4755" s="97">
        <v>43688.563020833331</v>
      </c>
      <c r="F4755">
        <v>2.739328</v>
      </c>
    </row>
    <row r="4756" spans="1:6" x14ac:dyDescent="0.2">
      <c r="A4756" s="97">
        <v>43688.756041666667</v>
      </c>
      <c r="B4756">
        <v>2.8710909999999998</v>
      </c>
      <c r="E4756" s="97">
        <v>43688.569965277777</v>
      </c>
      <c r="F4756">
        <v>2.7289659999999998</v>
      </c>
    </row>
    <row r="4757" spans="1:6" x14ac:dyDescent="0.2">
      <c r="A4757" s="97">
        <v>43688.762986111113</v>
      </c>
      <c r="B4757">
        <v>2.8707929999999999</v>
      </c>
      <c r="E4757" s="97">
        <v>43688.576909722222</v>
      </c>
      <c r="F4757">
        <v>2.7611590000000001</v>
      </c>
    </row>
    <row r="4758" spans="1:6" x14ac:dyDescent="0.2">
      <c r="A4758" s="97">
        <v>43688.769930555558</v>
      </c>
      <c r="B4758">
        <v>2.8872300000000002</v>
      </c>
      <c r="E4758" s="97">
        <v>43688.583738425928</v>
      </c>
      <c r="F4758">
        <v>2.7626879999999998</v>
      </c>
    </row>
    <row r="4759" spans="1:6" x14ac:dyDescent="0.2">
      <c r="A4759" s="97">
        <v>43688.776875000003</v>
      </c>
      <c r="B4759">
        <v>2.8858929999999998</v>
      </c>
      <c r="E4759" s="97">
        <v>43688.590682870374</v>
      </c>
      <c r="F4759">
        <v>2.77305</v>
      </c>
    </row>
    <row r="4760" spans="1:6" x14ac:dyDescent="0.2">
      <c r="A4760" s="97">
        <v>43688.783819444441</v>
      </c>
      <c r="B4760">
        <v>2.8929999999999998</v>
      </c>
      <c r="E4760" s="97">
        <v>43688.597777777781</v>
      </c>
      <c r="F4760">
        <v>2.76423</v>
      </c>
    </row>
    <row r="4761" spans="1:6" x14ac:dyDescent="0.2">
      <c r="A4761" s="97">
        <v>43688.790868055556</v>
      </c>
      <c r="B4761">
        <v>2.891337</v>
      </c>
      <c r="E4761" s="97">
        <v>43688.604722222219</v>
      </c>
      <c r="F4761">
        <v>2.7924150000000001</v>
      </c>
    </row>
    <row r="4762" spans="1:6" x14ac:dyDescent="0.2">
      <c r="A4762" s="97">
        <v>43688.797812500001</v>
      </c>
      <c r="B4762">
        <v>2.9128219999999998</v>
      </c>
      <c r="E4762" s="97">
        <v>43688.611666666664</v>
      </c>
      <c r="F4762">
        <v>2.8025769999999999</v>
      </c>
    </row>
    <row r="4763" spans="1:6" x14ac:dyDescent="0.2">
      <c r="A4763" s="97">
        <v>43688.804756944446</v>
      </c>
      <c r="B4763">
        <v>2.9174899999999999</v>
      </c>
      <c r="E4763" s="97">
        <v>43688.618611111109</v>
      </c>
      <c r="F4763">
        <v>2.7821229999999999</v>
      </c>
    </row>
    <row r="4764" spans="1:6" x14ac:dyDescent="0.2">
      <c r="A4764" s="97">
        <v>43688.811701388891</v>
      </c>
      <c r="B4764">
        <v>2.928067</v>
      </c>
      <c r="E4764" s="97">
        <v>43688.625555555554</v>
      </c>
      <c r="F4764">
        <v>2.7900710000000002</v>
      </c>
    </row>
    <row r="4765" spans="1:6" x14ac:dyDescent="0.2">
      <c r="A4765" s="97">
        <v>43688.818645833337</v>
      </c>
      <c r="B4765">
        <v>2.915997</v>
      </c>
      <c r="E4765" s="97">
        <v>43688.6325</v>
      </c>
      <c r="F4765">
        <v>2.8079619999999998</v>
      </c>
    </row>
    <row r="4766" spans="1:6" x14ac:dyDescent="0.2">
      <c r="A4766" s="97">
        <v>43688.825590277775</v>
      </c>
      <c r="B4766">
        <v>2.9341539999999999</v>
      </c>
      <c r="E4766" s="97">
        <v>43688.639444444445</v>
      </c>
      <c r="F4766">
        <v>2.7957550000000002</v>
      </c>
    </row>
    <row r="4767" spans="1:6" x14ac:dyDescent="0.2">
      <c r="A4767" s="97">
        <v>43688.83253472222</v>
      </c>
      <c r="B4767">
        <v>2.9324880000000002</v>
      </c>
      <c r="E4767" s="97">
        <v>43688.64638888889</v>
      </c>
      <c r="F4767">
        <v>2.7850199999999998</v>
      </c>
    </row>
    <row r="4768" spans="1:6" x14ac:dyDescent="0.2">
      <c r="A4768" s="97">
        <v>43688.839479166665</v>
      </c>
      <c r="B4768">
        <v>2.9501810000000002</v>
      </c>
      <c r="E4768" s="97">
        <v>43688.653333333335</v>
      </c>
      <c r="F4768">
        <v>2.7894420000000002</v>
      </c>
    </row>
    <row r="4769" spans="1:6" x14ac:dyDescent="0.2">
      <c r="A4769" s="97">
        <v>43688.84642361111</v>
      </c>
      <c r="B4769">
        <v>2.9573550000000002</v>
      </c>
      <c r="E4769" s="97">
        <v>43688.660277777781</v>
      </c>
      <c r="F4769">
        <v>2.7943519999999999</v>
      </c>
    </row>
    <row r="4770" spans="1:6" x14ac:dyDescent="0.2">
      <c r="A4770" s="97">
        <v>43688.853252314817</v>
      </c>
      <c r="B4770">
        <v>2.9618190000000002</v>
      </c>
      <c r="E4770" s="97">
        <v>43688.667222222219</v>
      </c>
      <c r="F4770">
        <v>2.7991190000000001</v>
      </c>
    </row>
    <row r="4771" spans="1:6" x14ac:dyDescent="0.2">
      <c r="A4771" s="97">
        <v>43688.860300925924</v>
      </c>
      <c r="B4771">
        <v>2.962812</v>
      </c>
      <c r="E4771" s="97">
        <v>43688.674050925925</v>
      </c>
      <c r="F4771">
        <v>2.794613</v>
      </c>
    </row>
    <row r="4772" spans="1:6" x14ac:dyDescent="0.2">
      <c r="A4772" s="97">
        <v>43688.867245370369</v>
      </c>
      <c r="B4772">
        <v>2.968245</v>
      </c>
      <c r="E4772" s="97">
        <v>43688.680995370371</v>
      </c>
      <c r="F4772">
        <v>2.7836660000000002</v>
      </c>
    </row>
    <row r="4773" spans="1:6" x14ac:dyDescent="0.2">
      <c r="A4773" s="97">
        <v>43688.874189814815</v>
      </c>
      <c r="B4773">
        <v>3.0189629999999998</v>
      </c>
      <c r="E4773" s="97">
        <v>43688.687939814816</v>
      </c>
      <c r="F4773">
        <v>2.8033929999999998</v>
      </c>
    </row>
    <row r="4774" spans="1:6" x14ac:dyDescent="0.2">
      <c r="A4774" s="97">
        <v>43688.88113425926</v>
      </c>
      <c r="B4774">
        <v>2.9573320000000001</v>
      </c>
      <c r="E4774" s="97">
        <v>43688.694884259261</v>
      </c>
      <c r="F4774">
        <v>2.8058269999999998</v>
      </c>
    </row>
    <row r="4775" spans="1:6" x14ac:dyDescent="0.2">
      <c r="A4775" s="97">
        <v>43688.888078703705</v>
      </c>
      <c r="B4775">
        <v>2.960086</v>
      </c>
      <c r="E4775" s="97">
        <v>43688.701828703706</v>
      </c>
      <c r="F4775">
        <v>2.8098209999999999</v>
      </c>
    </row>
    <row r="4776" spans="1:6" x14ac:dyDescent="0.2">
      <c r="A4776" s="97">
        <v>43688.89502314815</v>
      </c>
      <c r="B4776">
        <v>2.9810750000000001</v>
      </c>
      <c r="E4776" s="97">
        <v>43688.708773148152</v>
      </c>
      <c r="F4776">
        <v>2.7901590000000001</v>
      </c>
    </row>
    <row r="4777" spans="1:6" x14ac:dyDescent="0.2">
      <c r="A4777" s="97">
        <v>43688.901967592596</v>
      </c>
      <c r="B4777">
        <v>2.9557739999999999</v>
      </c>
      <c r="E4777" s="97">
        <v>43688.721435185187</v>
      </c>
      <c r="F4777">
        <v>2.829304</v>
      </c>
    </row>
    <row r="4778" spans="1:6" x14ac:dyDescent="0.2">
      <c r="A4778" s="97">
        <v>43688.908912037034</v>
      </c>
      <c r="B4778">
        <v>2.9686759999999999</v>
      </c>
      <c r="E4778" s="97">
        <v>43688.728379629632</v>
      </c>
      <c r="F4778">
        <v>2.8560080000000001</v>
      </c>
    </row>
    <row r="4779" spans="1:6" x14ac:dyDescent="0.2">
      <c r="A4779" s="97">
        <v>43688.915856481479</v>
      </c>
      <c r="B4779">
        <v>2.9532060000000002</v>
      </c>
      <c r="E4779" s="97">
        <v>43688.735324074078</v>
      </c>
      <c r="F4779">
        <v>2.8579560000000002</v>
      </c>
    </row>
    <row r="4780" spans="1:6" x14ac:dyDescent="0.2">
      <c r="A4780" s="97">
        <v>43688.922800925924</v>
      </c>
      <c r="B4780">
        <v>2.9603359999999999</v>
      </c>
      <c r="E4780" s="97">
        <v>43688.742268518516</v>
      </c>
      <c r="F4780">
        <v>2.8561529999999999</v>
      </c>
    </row>
    <row r="4781" spans="1:6" x14ac:dyDescent="0.2">
      <c r="A4781" s="97">
        <v>43688.929745370369</v>
      </c>
      <c r="B4781">
        <v>2.9635630000000002</v>
      </c>
      <c r="E4781" s="97">
        <v>43688.749212962961</v>
      </c>
      <c r="F4781">
        <v>2.8687320000000001</v>
      </c>
    </row>
    <row r="4782" spans="1:6" x14ac:dyDescent="0.2">
      <c r="A4782" s="97">
        <v>43688.936689814815</v>
      </c>
      <c r="B4782">
        <v>2.9580980000000001</v>
      </c>
      <c r="E4782" s="97">
        <v>43688.756041666667</v>
      </c>
      <c r="F4782">
        <v>2.8710909999999998</v>
      </c>
    </row>
    <row r="4783" spans="1:6" x14ac:dyDescent="0.2">
      <c r="A4783" s="97">
        <v>43688.94363425926</v>
      </c>
      <c r="B4783">
        <v>2.9590589999999999</v>
      </c>
      <c r="E4783" s="97">
        <v>43688.762986111113</v>
      </c>
      <c r="F4783">
        <v>2.8707929999999999</v>
      </c>
    </row>
    <row r="4784" spans="1:6" x14ac:dyDescent="0.2">
      <c r="A4784" s="97">
        <v>43688.950462962966</v>
      </c>
      <c r="B4784">
        <v>2.9490759999999998</v>
      </c>
      <c r="E4784" s="97">
        <v>43688.769930555558</v>
      </c>
      <c r="F4784">
        <v>2.8872300000000002</v>
      </c>
    </row>
    <row r="4785" spans="1:6" x14ac:dyDescent="0.2">
      <c r="A4785" s="97">
        <v>43688.957511574074</v>
      </c>
      <c r="B4785">
        <v>2.9491179999999999</v>
      </c>
      <c r="E4785" s="97">
        <v>43688.776875000003</v>
      </c>
      <c r="F4785">
        <v>2.8858929999999998</v>
      </c>
    </row>
    <row r="4786" spans="1:6" x14ac:dyDescent="0.2">
      <c r="A4786" s="97">
        <v>43688.964456018519</v>
      </c>
      <c r="B4786">
        <v>2.9376739999999999</v>
      </c>
      <c r="E4786" s="97">
        <v>43688.783819444441</v>
      </c>
      <c r="F4786">
        <v>2.8929999999999998</v>
      </c>
    </row>
    <row r="4787" spans="1:6" x14ac:dyDescent="0.2">
      <c r="A4787" s="97">
        <v>43688.971400462964</v>
      </c>
      <c r="B4787">
        <v>2.9271690000000001</v>
      </c>
      <c r="E4787" s="97">
        <v>43688.790868055556</v>
      </c>
      <c r="F4787">
        <v>2.891337</v>
      </c>
    </row>
    <row r="4788" spans="1:6" x14ac:dyDescent="0.2">
      <c r="A4788" s="97">
        <v>43688.978344907409</v>
      </c>
      <c r="B4788">
        <v>2.926542</v>
      </c>
      <c r="E4788" s="97">
        <v>43688.797812500001</v>
      </c>
      <c r="F4788">
        <v>2.9128219999999998</v>
      </c>
    </row>
    <row r="4789" spans="1:6" x14ac:dyDescent="0.2">
      <c r="A4789" s="97">
        <v>43688.985289351855</v>
      </c>
      <c r="B4789">
        <v>2.9224890000000001</v>
      </c>
      <c r="E4789" s="97">
        <v>43688.804756944446</v>
      </c>
      <c r="F4789">
        <v>2.9174899999999999</v>
      </c>
    </row>
    <row r="4790" spans="1:6" x14ac:dyDescent="0.2">
      <c r="A4790" s="97">
        <v>43688.9922337963</v>
      </c>
      <c r="B4790">
        <v>2.913608</v>
      </c>
      <c r="E4790" s="97">
        <v>43688.811701388891</v>
      </c>
      <c r="F4790">
        <v>2.928067</v>
      </c>
    </row>
    <row r="4791" spans="1:6" x14ac:dyDescent="0.2">
      <c r="A4791" s="97">
        <v>43688.999178240738</v>
      </c>
      <c r="B4791">
        <v>2.8922460000000001</v>
      </c>
      <c r="E4791" s="97">
        <v>43688.818645833337</v>
      </c>
      <c r="F4791">
        <v>2.915997</v>
      </c>
    </row>
    <row r="4792" spans="1:6" x14ac:dyDescent="0.2">
      <c r="A4792" s="97">
        <v>43689.006122685183</v>
      </c>
      <c r="B4792">
        <v>2.8956490000000001</v>
      </c>
      <c r="E4792" s="97">
        <v>43688.825590277775</v>
      </c>
      <c r="F4792">
        <v>2.9341539999999999</v>
      </c>
    </row>
    <row r="4793" spans="1:6" x14ac:dyDescent="0.2">
      <c r="A4793" s="97">
        <v>43689.013067129628</v>
      </c>
      <c r="B4793">
        <v>2.895267</v>
      </c>
      <c r="E4793" s="97">
        <v>43688.83253472222</v>
      </c>
      <c r="F4793">
        <v>2.9324880000000002</v>
      </c>
    </row>
    <row r="4794" spans="1:6" x14ac:dyDescent="0.2">
      <c r="A4794" s="97">
        <v>43689.020011574074</v>
      </c>
      <c r="B4794">
        <v>2.8805260000000001</v>
      </c>
      <c r="E4794" s="97">
        <v>43688.839479166665</v>
      </c>
      <c r="F4794">
        <v>2.9501810000000002</v>
      </c>
    </row>
    <row r="4795" spans="1:6" x14ac:dyDescent="0.2">
      <c r="A4795" s="97">
        <v>43689.026956018519</v>
      </c>
      <c r="B4795">
        <v>2.8733719999999998</v>
      </c>
      <c r="E4795" s="97">
        <v>43688.84642361111</v>
      </c>
      <c r="F4795">
        <v>2.9573550000000002</v>
      </c>
    </row>
    <row r="4796" spans="1:6" x14ac:dyDescent="0.2">
      <c r="A4796" s="97">
        <v>43689.033900462964</v>
      </c>
      <c r="B4796">
        <v>2.8747310000000001</v>
      </c>
      <c r="E4796" s="97">
        <v>43688.853252314817</v>
      </c>
      <c r="F4796">
        <v>2.9618190000000002</v>
      </c>
    </row>
    <row r="4797" spans="1:6" x14ac:dyDescent="0.2">
      <c r="A4797" s="97">
        <v>43689.040844907409</v>
      </c>
      <c r="B4797">
        <v>2.8668640000000001</v>
      </c>
      <c r="E4797" s="97">
        <v>43688.860300925924</v>
      </c>
      <c r="F4797">
        <v>2.962812</v>
      </c>
    </row>
    <row r="4798" spans="1:6" x14ac:dyDescent="0.2">
      <c r="A4798" s="97">
        <v>43689.047673611109</v>
      </c>
      <c r="B4798">
        <v>2.8629880000000001</v>
      </c>
      <c r="E4798" s="97">
        <v>43688.867245370369</v>
      </c>
      <c r="F4798">
        <v>2.968245</v>
      </c>
    </row>
    <row r="4799" spans="1:6" x14ac:dyDescent="0.2">
      <c r="A4799" s="97">
        <v>43689.054618055554</v>
      </c>
      <c r="B4799">
        <v>2.8517510000000001</v>
      </c>
      <c r="E4799" s="97">
        <v>43688.874189814815</v>
      </c>
      <c r="F4799">
        <v>3.0189629999999998</v>
      </c>
    </row>
    <row r="4800" spans="1:6" x14ac:dyDescent="0.2">
      <c r="A4800" s="97">
        <v>43689.061562499999</v>
      </c>
      <c r="B4800">
        <v>2.8542610000000002</v>
      </c>
      <c r="E4800" s="97">
        <v>43688.88113425926</v>
      </c>
      <c r="F4800">
        <v>2.9573320000000001</v>
      </c>
    </row>
    <row r="4801" spans="1:6" x14ac:dyDescent="0.2">
      <c r="A4801" s="97">
        <v>43689.068506944444</v>
      </c>
      <c r="B4801">
        <v>2.8418139999999998</v>
      </c>
      <c r="E4801" s="97">
        <v>43688.888078703705</v>
      </c>
      <c r="F4801">
        <v>2.960086</v>
      </c>
    </row>
    <row r="4802" spans="1:6" x14ac:dyDescent="0.2">
      <c r="A4802" s="97">
        <v>43689.07545138889</v>
      </c>
      <c r="B4802">
        <v>2.8240530000000001</v>
      </c>
      <c r="E4802" s="97">
        <v>43688.89502314815</v>
      </c>
      <c r="F4802">
        <v>2.9810750000000001</v>
      </c>
    </row>
    <row r="4803" spans="1:6" x14ac:dyDescent="0.2">
      <c r="A4803" s="97">
        <v>43689.082395833335</v>
      </c>
      <c r="B4803">
        <v>2.821488</v>
      </c>
      <c r="E4803" s="97">
        <v>43688.901967592596</v>
      </c>
      <c r="F4803">
        <v>2.9557739999999999</v>
      </c>
    </row>
    <row r="4804" spans="1:6" x14ac:dyDescent="0.2">
      <c r="A4804" s="97">
        <v>43689.08934027778</v>
      </c>
      <c r="B4804">
        <v>2.8169230000000001</v>
      </c>
      <c r="E4804" s="97">
        <v>43688.908912037034</v>
      </c>
      <c r="F4804">
        <v>2.9686759999999999</v>
      </c>
    </row>
    <row r="4805" spans="1:6" x14ac:dyDescent="0.2">
      <c r="A4805" s="97">
        <v>43689.096388888887</v>
      </c>
      <c r="B4805">
        <v>2.8005620000000002</v>
      </c>
      <c r="E4805" s="97">
        <v>43688.915856481479</v>
      </c>
      <c r="F4805">
        <v>2.9532060000000002</v>
      </c>
    </row>
    <row r="4806" spans="1:6" x14ac:dyDescent="0.2">
      <c r="A4806" s="97">
        <v>43689.103333333333</v>
      </c>
      <c r="B4806">
        <v>2.6945239999999999</v>
      </c>
      <c r="E4806" s="97">
        <v>43688.922800925924</v>
      </c>
      <c r="F4806">
        <v>2.9603359999999999</v>
      </c>
    </row>
    <row r="4807" spans="1:6" x14ac:dyDescent="0.2">
      <c r="A4807" s="97">
        <v>43689.110277777778</v>
      </c>
      <c r="B4807">
        <v>2.7967849999999999</v>
      </c>
      <c r="E4807" s="97">
        <v>43688.929745370369</v>
      </c>
      <c r="F4807">
        <v>2.9635630000000002</v>
      </c>
    </row>
    <row r="4808" spans="1:6" x14ac:dyDescent="0.2">
      <c r="A4808" s="97">
        <v>43689.117222222223</v>
      </c>
      <c r="B4808">
        <v>2.7832699999999999</v>
      </c>
      <c r="E4808" s="97">
        <v>43688.936689814815</v>
      </c>
      <c r="F4808">
        <v>2.9580980000000001</v>
      </c>
    </row>
    <row r="4809" spans="1:6" x14ac:dyDescent="0.2">
      <c r="A4809" s="97">
        <v>43689.124166666668</v>
      </c>
      <c r="B4809">
        <v>2.7717299999999998</v>
      </c>
      <c r="E4809" s="97">
        <v>43688.94363425926</v>
      </c>
      <c r="F4809">
        <v>2.9590589999999999</v>
      </c>
    </row>
    <row r="4810" spans="1:6" x14ac:dyDescent="0.2">
      <c r="A4810" s="97">
        <v>43689.131111111114</v>
      </c>
      <c r="B4810">
        <v>2.7730929999999998</v>
      </c>
      <c r="E4810" s="97">
        <v>43688.950462962966</v>
      </c>
      <c r="F4810">
        <v>2.9490759999999998</v>
      </c>
    </row>
    <row r="4811" spans="1:6" x14ac:dyDescent="0.2">
      <c r="A4811" s="97">
        <v>43689.137939814813</v>
      </c>
      <c r="B4811">
        <v>2.7664339999999998</v>
      </c>
      <c r="E4811" s="97">
        <v>43688.957511574074</v>
      </c>
      <c r="F4811">
        <v>2.9491179999999999</v>
      </c>
    </row>
    <row r="4812" spans="1:6" x14ac:dyDescent="0.2">
      <c r="A4812" s="97">
        <v>43689.144884259258</v>
      </c>
      <c r="B4812">
        <v>2.7523010000000001</v>
      </c>
      <c r="E4812" s="97">
        <v>43688.964456018519</v>
      </c>
      <c r="F4812">
        <v>2.9376739999999999</v>
      </c>
    </row>
    <row r="4813" spans="1:6" x14ac:dyDescent="0.2">
      <c r="A4813" s="97">
        <v>43689.151828703703</v>
      </c>
      <c r="B4813">
        <v>2.748068</v>
      </c>
      <c r="E4813" s="97">
        <v>43688.971400462964</v>
      </c>
      <c r="F4813">
        <v>2.9271690000000001</v>
      </c>
    </row>
    <row r="4814" spans="1:6" x14ac:dyDescent="0.2">
      <c r="A4814" s="97">
        <v>43689.158773148149</v>
      </c>
      <c r="B4814">
        <v>2.7489279999999998</v>
      </c>
      <c r="E4814" s="97">
        <v>43688.978344907409</v>
      </c>
      <c r="F4814">
        <v>2.926542</v>
      </c>
    </row>
    <row r="4815" spans="1:6" x14ac:dyDescent="0.2">
      <c r="A4815" s="97">
        <v>43689.165821759256</v>
      </c>
      <c r="B4815">
        <v>2.7514989999999999</v>
      </c>
      <c r="E4815" s="97">
        <v>43688.985289351855</v>
      </c>
      <c r="F4815">
        <v>2.9224890000000001</v>
      </c>
    </row>
    <row r="4816" spans="1:6" x14ac:dyDescent="0.2">
      <c r="A4816" s="97">
        <v>43689.172766203701</v>
      </c>
      <c r="B4816">
        <v>2.7435350000000001</v>
      </c>
      <c r="E4816" s="97">
        <v>43688.9922337963</v>
      </c>
      <c r="F4816">
        <v>2.913608</v>
      </c>
    </row>
    <row r="4817" spans="1:6" x14ac:dyDescent="0.2">
      <c r="A4817" s="97">
        <v>43689.179710648146</v>
      </c>
      <c r="B4817">
        <v>2.7390669999999999</v>
      </c>
      <c r="E4817" s="97">
        <v>43688.999178240738</v>
      </c>
      <c r="F4817">
        <v>2.8922460000000001</v>
      </c>
    </row>
    <row r="4818" spans="1:6" x14ac:dyDescent="0.2">
      <c r="A4818" s="97">
        <v>43689.186655092592</v>
      </c>
      <c r="B4818">
        <v>2.7337940000000001</v>
      </c>
      <c r="E4818" s="97">
        <v>43689.006122685183</v>
      </c>
      <c r="F4818">
        <v>2.8956490000000001</v>
      </c>
    </row>
    <row r="4819" spans="1:6" x14ac:dyDescent="0.2">
      <c r="A4819" s="97">
        <v>43689.193599537037</v>
      </c>
      <c r="B4819">
        <v>2.7366009999999998</v>
      </c>
      <c r="E4819" s="97">
        <v>43689.013067129628</v>
      </c>
      <c r="F4819">
        <v>2.895267</v>
      </c>
    </row>
    <row r="4820" spans="1:6" x14ac:dyDescent="0.2">
      <c r="A4820" s="97">
        <v>43689.200543981482</v>
      </c>
      <c r="B4820">
        <v>2.720218</v>
      </c>
      <c r="E4820" s="97">
        <v>43689.020011574074</v>
      </c>
      <c r="F4820">
        <v>2.8805260000000001</v>
      </c>
    </row>
    <row r="4821" spans="1:6" x14ac:dyDescent="0.2">
      <c r="A4821" s="97">
        <v>43689.207488425927</v>
      </c>
      <c r="B4821">
        <v>2.7174170000000002</v>
      </c>
      <c r="E4821" s="97">
        <v>43689.026956018519</v>
      </c>
      <c r="F4821">
        <v>2.8733719999999998</v>
      </c>
    </row>
    <row r="4822" spans="1:6" x14ac:dyDescent="0.2">
      <c r="A4822" s="97">
        <v>43689.214432870373</v>
      </c>
      <c r="B4822">
        <v>2.7275610000000001</v>
      </c>
      <c r="E4822" s="97">
        <v>43689.033900462964</v>
      </c>
      <c r="F4822">
        <v>2.8747310000000001</v>
      </c>
    </row>
    <row r="4823" spans="1:6" x14ac:dyDescent="0.2">
      <c r="A4823" s="97">
        <v>43689.221377314818</v>
      </c>
      <c r="B4823">
        <v>2.7271899999999998</v>
      </c>
      <c r="E4823" s="97">
        <v>43689.040844907409</v>
      </c>
      <c r="F4823">
        <v>2.8668640000000001</v>
      </c>
    </row>
    <row r="4824" spans="1:6" x14ac:dyDescent="0.2">
      <c r="A4824" s="97">
        <v>43689.228321759256</v>
      </c>
      <c r="B4824">
        <v>2.7310240000000001</v>
      </c>
      <c r="E4824" s="97">
        <v>43689.047673611109</v>
      </c>
      <c r="F4824">
        <v>2.8629880000000001</v>
      </c>
    </row>
    <row r="4825" spans="1:6" x14ac:dyDescent="0.2">
      <c r="A4825" s="97">
        <v>43689.235254629632</v>
      </c>
      <c r="B4825">
        <v>2.740335</v>
      </c>
      <c r="E4825" s="97">
        <v>43689.054618055554</v>
      </c>
      <c r="F4825">
        <v>2.8517510000000001</v>
      </c>
    </row>
    <row r="4826" spans="1:6" x14ac:dyDescent="0.2">
      <c r="A4826" s="97">
        <v>43689.242199074077</v>
      </c>
      <c r="B4826">
        <v>2.7285080000000002</v>
      </c>
      <c r="E4826" s="97">
        <v>43689.061562499999</v>
      </c>
      <c r="F4826">
        <v>2.8542610000000002</v>
      </c>
    </row>
    <row r="4827" spans="1:6" x14ac:dyDescent="0.2">
      <c r="A4827" s="97">
        <v>43689.249143518522</v>
      </c>
      <c r="B4827">
        <v>2.7252640000000001</v>
      </c>
      <c r="E4827" s="97">
        <v>43689.068506944444</v>
      </c>
      <c r="F4827">
        <v>2.8418139999999998</v>
      </c>
    </row>
    <row r="4828" spans="1:6" x14ac:dyDescent="0.2">
      <c r="A4828" s="97">
        <v>43689.25608796296</v>
      </c>
      <c r="B4828">
        <v>2.7223959999999998</v>
      </c>
      <c r="E4828" s="97">
        <v>43689.07545138889</v>
      </c>
      <c r="F4828">
        <v>2.8240530000000001</v>
      </c>
    </row>
    <row r="4829" spans="1:6" x14ac:dyDescent="0.2">
      <c r="A4829" s="97">
        <v>43689.263032407405</v>
      </c>
      <c r="B4829">
        <v>2.7189999999999999</v>
      </c>
      <c r="E4829" s="97">
        <v>43689.082395833335</v>
      </c>
      <c r="F4829">
        <v>2.821488</v>
      </c>
    </row>
    <row r="4830" spans="1:6" x14ac:dyDescent="0.2">
      <c r="A4830" s="97">
        <v>43689.269976851851</v>
      </c>
      <c r="B4830">
        <v>2.7201</v>
      </c>
      <c r="E4830" s="97">
        <v>43689.08934027778</v>
      </c>
      <c r="F4830">
        <v>2.8169230000000001</v>
      </c>
    </row>
    <row r="4831" spans="1:6" x14ac:dyDescent="0.2">
      <c r="A4831" s="97">
        <v>43689.276921296296</v>
      </c>
      <c r="B4831">
        <v>2.7214550000000002</v>
      </c>
      <c r="E4831" s="97">
        <v>43689.096388888887</v>
      </c>
      <c r="F4831">
        <v>2.8005620000000002</v>
      </c>
    </row>
    <row r="4832" spans="1:6" x14ac:dyDescent="0.2">
      <c r="A4832" s="97">
        <v>43689.283865740741</v>
      </c>
      <c r="B4832">
        <v>2.7252299999999998</v>
      </c>
      <c r="E4832" s="97">
        <v>43689.103333333333</v>
      </c>
      <c r="F4832">
        <v>2.6945239999999999</v>
      </c>
    </row>
    <row r="4833" spans="1:6" x14ac:dyDescent="0.2">
      <c r="A4833" s="97">
        <v>43689.290810185186</v>
      </c>
      <c r="B4833">
        <v>2.7612000000000001</v>
      </c>
      <c r="E4833" s="97">
        <v>43689.110277777778</v>
      </c>
      <c r="F4833">
        <v>2.7967849999999999</v>
      </c>
    </row>
    <row r="4834" spans="1:6" x14ac:dyDescent="0.2">
      <c r="A4834" s="97">
        <v>43689.297754629632</v>
      </c>
      <c r="B4834">
        <v>2.7195960000000001</v>
      </c>
      <c r="E4834" s="97">
        <v>43689.117222222223</v>
      </c>
      <c r="F4834">
        <v>2.7832699999999999</v>
      </c>
    </row>
    <row r="4835" spans="1:6" x14ac:dyDescent="0.2">
      <c r="A4835" s="97">
        <v>43689.304699074077</v>
      </c>
      <c r="B4835">
        <v>2.720129</v>
      </c>
      <c r="E4835" s="97">
        <v>43689.124166666668</v>
      </c>
      <c r="F4835">
        <v>2.7717299999999998</v>
      </c>
    </row>
    <row r="4836" spans="1:6" x14ac:dyDescent="0.2">
      <c r="A4836" s="97">
        <v>43689.311643518522</v>
      </c>
      <c r="B4836">
        <v>2.7296230000000001</v>
      </c>
      <c r="E4836" s="97">
        <v>43689.131111111114</v>
      </c>
      <c r="F4836">
        <v>2.7730929999999998</v>
      </c>
    </row>
    <row r="4837" spans="1:6" x14ac:dyDescent="0.2">
      <c r="A4837" s="97">
        <v>43689.31858796296</v>
      </c>
      <c r="B4837">
        <v>2.725848</v>
      </c>
      <c r="E4837" s="97">
        <v>43689.137939814813</v>
      </c>
      <c r="F4837">
        <v>2.7664339999999998</v>
      </c>
    </row>
    <row r="4838" spans="1:6" x14ac:dyDescent="0.2">
      <c r="A4838" s="97">
        <v>43689.325532407405</v>
      </c>
      <c r="B4838">
        <v>2.7236479999999998</v>
      </c>
      <c r="E4838" s="97">
        <v>43689.144884259258</v>
      </c>
      <c r="F4838">
        <v>2.7523010000000001</v>
      </c>
    </row>
    <row r="4839" spans="1:6" x14ac:dyDescent="0.2">
      <c r="A4839" s="97">
        <v>43689.332361111112</v>
      </c>
      <c r="B4839">
        <v>2.7087289999999999</v>
      </c>
      <c r="E4839" s="97">
        <v>43689.151828703703</v>
      </c>
      <c r="F4839">
        <v>2.748068</v>
      </c>
    </row>
    <row r="4840" spans="1:6" x14ac:dyDescent="0.2">
      <c r="A4840" s="97">
        <v>43689.339305555557</v>
      </c>
      <c r="B4840">
        <v>2.7304020000000002</v>
      </c>
      <c r="E4840" s="97">
        <v>43689.158773148149</v>
      </c>
      <c r="F4840">
        <v>2.7489279999999998</v>
      </c>
    </row>
    <row r="4841" spans="1:6" x14ac:dyDescent="0.2">
      <c r="A4841" s="97">
        <v>43689.346250000002</v>
      </c>
      <c r="B4841">
        <v>2.7285309999999998</v>
      </c>
      <c r="E4841" s="97">
        <v>43689.165821759256</v>
      </c>
      <c r="F4841">
        <v>2.7514989999999999</v>
      </c>
    </row>
    <row r="4842" spans="1:6" x14ac:dyDescent="0.2">
      <c r="A4842" s="97">
        <v>43689.353194444448</v>
      </c>
      <c r="B4842">
        <v>2.7393779999999999</v>
      </c>
      <c r="E4842" s="97">
        <v>43689.172766203701</v>
      </c>
      <c r="F4842">
        <v>2.7435350000000001</v>
      </c>
    </row>
    <row r="4843" spans="1:6" x14ac:dyDescent="0.2">
      <c r="A4843" s="97">
        <v>43689.360138888886</v>
      </c>
      <c r="B4843">
        <v>2.7290749999999999</v>
      </c>
      <c r="E4843" s="97">
        <v>43689.179710648146</v>
      </c>
      <c r="F4843">
        <v>2.7390669999999999</v>
      </c>
    </row>
    <row r="4844" spans="1:6" x14ac:dyDescent="0.2">
      <c r="A4844" s="97">
        <v>43689.367083333331</v>
      </c>
      <c r="B4844">
        <v>2.7318799999999999</v>
      </c>
      <c r="E4844" s="97">
        <v>43689.186655092592</v>
      </c>
      <c r="F4844">
        <v>2.7337940000000001</v>
      </c>
    </row>
    <row r="4845" spans="1:6" x14ac:dyDescent="0.2">
      <c r="A4845" s="97">
        <v>43689.374131944445</v>
      </c>
      <c r="B4845">
        <v>2.7365119999999998</v>
      </c>
      <c r="E4845" s="97">
        <v>43689.193599537037</v>
      </c>
      <c r="F4845">
        <v>2.7366009999999998</v>
      </c>
    </row>
    <row r="4846" spans="1:6" x14ac:dyDescent="0.2">
      <c r="A4846" s="97">
        <v>43689.381076388891</v>
      </c>
      <c r="B4846">
        <v>2.7352219999999998</v>
      </c>
      <c r="E4846" s="97">
        <v>43689.200543981482</v>
      </c>
      <c r="F4846">
        <v>2.720218</v>
      </c>
    </row>
    <row r="4847" spans="1:6" x14ac:dyDescent="0.2">
      <c r="A4847" s="97">
        <v>43689.388020833336</v>
      </c>
      <c r="B4847">
        <v>2.7383009999999999</v>
      </c>
      <c r="E4847" s="97">
        <v>43689.207488425927</v>
      </c>
      <c r="F4847">
        <v>2.7174170000000002</v>
      </c>
    </row>
    <row r="4848" spans="1:6" x14ac:dyDescent="0.2">
      <c r="A4848" s="97">
        <v>43689.394965277781</v>
      </c>
      <c r="B4848">
        <v>2.7287880000000002</v>
      </c>
      <c r="E4848" s="97">
        <v>43689.214432870373</v>
      </c>
      <c r="F4848">
        <v>2.7275610000000001</v>
      </c>
    </row>
    <row r="4849" spans="1:6" x14ac:dyDescent="0.2">
      <c r="A4849" s="97">
        <v>43689.401909722219</v>
      </c>
      <c r="B4849">
        <v>2.739287</v>
      </c>
      <c r="E4849" s="97">
        <v>43689.221377314818</v>
      </c>
      <c r="F4849">
        <v>2.7271899999999998</v>
      </c>
    </row>
    <row r="4850" spans="1:6" x14ac:dyDescent="0.2">
      <c r="A4850" s="97">
        <v>43689.408854166664</v>
      </c>
      <c r="B4850">
        <v>2.7415069999999999</v>
      </c>
      <c r="E4850" s="97">
        <v>43689.228321759256</v>
      </c>
      <c r="F4850">
        <v>2.7310240000000001</v>
      </c>
    </row>
    <row r="4851" spans="1:6" x14ac:dyDescent="0.2">
      <c r="A4851" s="97">
        <v>43689.415798611109</v>
      </c>
      <c r="B4851">
        <v>2.7522099999999998</v>
      </c>
      <c r="E4851" s="97">
        <v>43689.235254629632</v>
      </c>
      <c r="F4851">
        <v>2.740335</v>
      </c>
    </row>
    <row r="4852" spans="1:6" x14ac:dyDescent="0.2">
      <c r="A4852" s="97">
        <v>43689.422743055555</v>
      </c>
      <c r="B4852">
        <v>2.7472940000000001</v>
      </c>
      <c r="E4852" s="97">
        <v>43689.242199074077</v>
      </c>
      <c r="F4852">
        <v>2.7285080000000002</v>
      </c>
    </row>
    <row r="4853" spans="1:6" x14ac:dyDescent="0.2">
      <c r="A4853" s="97">
        <v>43689.429571759261</v>
      </c>
      <c r="B4853">
        <v>2.7510240000000001</v>
      </c>
      <c r="E4853" s="97">
        <v>43689.249143518522</v>
      </c>
      <c r="F4853">
        <v>2.7252640000000001</v>
      </c>
    </row>
    <row r="4854" spans="1:6" x14ac:dyDescent="0.2">
      <c r="A4854" s="97">
        <v>43689.436516203707</v>
      </c>
      <c r="B4854">
        <v>2.7566290000000002</v>
      </c>
      <c r="E4854" s="97">
        <v>43689.25608796296</v>
      </c>
      <c r="F4854">
        <v>2.7223959999999998</v>
      </c>
    </row>
    <row r="4855" spans="1:6" x14ac:dyDescent="0.2">
      <c r="A4855" s="97">
        <v>43689.443564814814</v>
      </c>
      <c r="B4855">
        <v>2.758956</v>
      </c>
      <c r="E4855" s="97">
        <v>43689.263032407405</v>
      </c>
      <c r="F4855">
        <v>2.7189999999999999</v>
      </c>
    </row>
    <row r="4856" spans="1:6" x14ac:dyDescent="0.2">
      <c r="A4856" s="97">
        <v>43689.450509259259</v>
      </c>
      <c r="B4856">
        <v>2.7606169999999999</v>
      </c>
      <c r="E4856" s="97">
        <v>43689.269976851851</v>
      </c>
      <c r="F4856">
        <v>2.7201</v>
      </c>
    </row>
    <row r="4857" spans="1:6" x14ac:dyDescent="0.2">
      <c r="A4857" s="97">
        <v>43689.457453703704</v>
      </c>
      <c r="B4857">
        <v>2.7724839999999999</v>
      </c>
      <c r="E4857" s="97">
        <v>43689.276921296296</v>
      </c>
      <c r="F4857">
        <v>2.7214550000000002</v>
      </c>
    </row>
    <row r="4858" spans="1:6" x14ac:dyDescent="0.2">
      <c r="A4858" s="97">
        <v>43689.464398148149</v>
      </c>
      <c r="B4858">
        <v>2.7283210000000002</v>
      </c>
      <c r="E4858" s="97">
        <v>43689.283865740741</v>
      </c>
      <c r="F4858">
        <v>2.7252299999999998</v>
      </c>
    </row>
    <row r="4859" spans="1:6" x14ac:dyDescent="0.2">
      <c r="A4859" s="97">
        <v>43689.471342592595</v>
      </c>
      <c r="B4859">
        <v>2.782111</v>
      </c>
      <c r="E4859" s="97">
        <v>43689.290810185186</v>
      </c>
      <c r="F4859">
        <v>2.7612000000000001</v>
      </c>
    </row>
    <row r="4860" spans="1:6" x14ac:dyDescent="0.2">
      <c r="A4860" s="97">
        <v>43689.47828703704</v>
      </c>
      <c r="B4860">
        <v>2.7827679999999999</v>
      </c>
      <c r="E4860" s="97">
        <v>43689.297754629632</v>
      </c>
      <c r="F4860">
        <v>2.7195960000000001</v>
      </c>
    </row>
    <row r="4861" spans="1:6" x14ac:dyDescent="0.2">
      <c r="A4861" s="97">
        <v>43689.485231481478</v>
      </c>
      <c r="B4861">
        <v>2.7809149999999998</v>
      </c>
      <c r="E4861" s="97">
        <v>43689.304699074077</v>
      </c>
      <c r="F4861">
        <v>2.720129</v>
      </c>
    </row>
    <row r="4862" spans="1:6" x14ac:dyDescent="0.2">
      <c r="A4862" s="97">
        <v>43689.492175925923</v>
      </c>
      <c r="B4862">
        <v>2.793212</v>
      </c>
      <c r="E4862" s="97">
        <v>43689.311643518522</v>
      </c>
      <c r="F4862">
        <v>2.7296230000000001</v>
      </c>
    </row>
    <row r="4863" spans="1:6" x14ac:dyDescent="0.2">
      <c r="A4863" s="97">
        <v>43689.499120370368</v>
      </c>
      <c r="B4863">
        <v>2.7985030000000002</v>
      </c>
      <c r="E4863" s="97">
        <v>43689.31858796296</v>
      </c>
      <c r="F4863">
        <v>2.725848</v>
      </c>
    </row>
    <row r="4864" spans="1:6" x14ac:dyDescent="0.2">
      <c r="A4864" s="97">
        <v>43689.506111111114</v>
      </c>
      <c r="B4864">
        <v>2.815766</v>
      </c>
      <c r="E4864" s="97">
        <v>43689.325532407405</v>
      </c>
      <c r="F4864">
        <v>2.7236479999999998</v>
      </c>
    </row>
    <row r="4865" spans="1:6" x14ac:dyDescent="0.2">
      <c r="A4865" s="97">
        <v>43689.513055555559</v>
      </c>
      <c r="B4865">
        <v>2.8140130000000001</v>
      </c>
      <c r="E4865" s="97">
        <v>43689.332361111112</v>
      </c>
      <c r="F4865">
        <v>2.7087289999999999</v>
      </c>
    </row>
    <row r="4866" spans="1:6" x14ac:dyDescent="0.2">
      <c r="A4866" s="97">
        <v>43689.52</v>
      </c>
      <c r="B4866">
        <v>2.8161939999999999</v>
      </c>
      <c r="E4866" s="97">
        <v>43689.339305555557</v>
      </c>
      <c r="F4866">
        <v>2.7304020000000002</v>
      </c>
    </row>
    <row r="4867" spans="1:6" x14ac:dyDescent="0.2">
      <c r="A4867" s="97">
        <v>43689.526828703703</v>
      </c>
      <c r="B4867">
        <v>2.8146520000000002</v>
      </c>
      <c r="E4867" s="97">
        <v>43689.346250000002</v>
      </c>
      <c r="F4867">
        <v>2.7285309999999998</v>
      </c>
    </row>
    <row r="4868" spans="1:6" x14ac:dyDescent="0.2">
      <c r="A4868" s="97">
        <v>43689.533773148149</v>
      </c>
      <c r="B4868">
        <v>2.8264900000000002</v>
      </c>
      <c r="E4868" s="97">
        <v>43689.353194444448</v>
      </c>
      <c r="F4868">
        <v>2.7393779999999999</v>
      </c>
    </row>
    <row r="4869" spans="1:6" x14ac:dyDescent="0.2">
      <c r="A4869" s="97">
        <v>43689.540717592594</v>
      </c>
      <c r="B4869">
        <v>2.88165</v>
      </c>
      <c r="E4869" s="97">
        <v>43689.360138888886</v>
      </c>
      <c r="F4869">
        <v>2.7290749999999999</v>
      </c>
    </row>
    <row r="4870" spans="1:6" x14ac:dyDescent="0.2">
      <c r="A4870" s="97">
        <v>43689.547662037039</v>
      </c>
      <c r="B4870">
        <v>2.8316810000000001</v>
      </c>
      <c r="E4870" s="97">
        <v>43689.367083333331</v>
      </c>
      <c r="F4870">
        <v>2.7318799999999999</v>
      </c>
    </row>
    <row r="4871" spans="1:6" x14ac:dyDescent="0.2">
      <c r="A4871" s="97">
        <v>43689.554606481484</v>
      </c>
      <c r="B4871">
        <v>2.8442980000000002</v>
      </c>
      <c r="E4871" s="97">
        <v>43689.374131944445</v>
      </c>
      <c r="F4871">
        <v>2.7365119999999998</v>
      </c>
    </row>
    <row r="4872" spans="1:6" x14ac:dyDescent="0.2">
      <c r="A4872" s="97">
        <v>43689.561550925922</v>
      </c>
      <c r="B4872">
        <v>2.8452299999999999</v>
      </c>
      <c r="E4872" s="97">
        <v>43689.381076388891</v>
      </c>
      <c r="F4872">
        <v>2.7352219999999998</v>
      </c>
    </row>
    <row r="4873" spans="1:6" x14ac:dyDescent="0.2">
      <c r="A4873" s="97">
        <v>43689.568495370368</v>
      </c>
      <c r="B4873">
        <v>2.8464230000000001</v>
      </c>
      <c r="E4873" s="97">
        <v>43689.388020833336</v>
      </c>
      <c r="F4873">
        <v>2.7383009999999999</v>
      </c>
    </row>
    <row r="4874" spans="1:6" x14ac:dyDescent="0.2">
      <c r="A4874" s="97">
        <v>43689.575543981482</v>
      </c>
      <c r="B4874">
        <v>2.8486229999999999</v>
      </c>
      <c r="E4874" s="97">
        <v>43689.394965277781</v>
      </c>
      <c r="F4874">
        <v>2.7287880000000002</v>
      </c>
    </row>
    <row r="4875" spans="1:6" x14ac:dyDescent="0.2">
      <c r="A4875" s="97">
        <v>43689.582488425927</v>
      </c>
      <c r="B4875">
        <v>2.8609170000000002</v>
      </c>
      <c r="E4875" s="97">
        <v>43689.401909722219</v>
      </c>
      <c r="F4875">
        <v>2.739287</v>
      </c>
    </row>
    <row r="4876" spans="1:6" x14ac:dyDescent="0.2">
      <c r="A4876" s="97">
        <v>43689.589432870373</v>
      </c>
      <c r="B4876">
        <v>2.8774060000000001</v>
      </c>
      <c r="E4876" s="97">
        <v>43689.408854166664</v>
      </c>
      <c r="F4876">
        <v>2.7415069999999999</v>
      </c>
    </row>
    <row r="4877" spans="1:6" x14ac:dyDescent="0.2">
      <c r="A4877" s="97">
        <v>43689.596377314818</v>
      </c>
      <c r="B4877">
        <v>2.8749579999999999</v>
      </c>
      <c r="E4877" s="97">
        <v>43689.415798611109</v>
      </c>
      <c r="F4877">
        <v>2.7522099999999998</v>
      </c>
    </row>
    <row r="4878" spans="1:6" x14ac:dyDescent="0.2">
      <c r="A4878" s="97">
        <v>43689.603321759256</v>
      </c>
      <c r="B4878">
        <v>2.878806</v>
      </c>
      <c r="E4878" s="97">
        <v>43689.422743055555</v>
      </c>
      <c r="F4878">
        <v>2.7472940000000001</v>
      </c>
    </row>
    <row r="4879" spans="1:6" x14ac:dyDescent="0.2">
      <c r="A4879" s="97">
        <v>43689.610266203701</v>
      </c>
      <c r="B4879">
        <v>2.888341</v>
      </c>
      <c r="E4879" s="97">
        <v>43689.429571759261</v>
      </c>
      <c r="F4879">
        <v>2.7510240000000001</v>
      </c>
    </row>
    <row r="4880" spans="1:6" x14ac:dyDescent="0.2">
      <c r="A4880" s="97">
        <v>43689.617094907408</v>
      </c>
      <c r="B4880">
        <v>2.8983099999999999</v>
      </c>
      <c r="E4880" s="97">
        <v>43689.436516203707</v>
      </c>
      <c r="F4880">
        <v>2.7566290000000002</v>
      </c>
    </row>
    <row r="4881" spans="1:6" x14ac:dyDescent="0.2">
      <c r="A4881" s="97">
        <v>43689.624039351853</v>
      </c>
      <c r="B4881">
        <v>2.8986190000000001</v>
      </c>
      <c r="E4881" s="97">
        <v>43689.443564814814</v>
      </c>
      <c r="F4881">
        <v>2.758956</v>
      </c>
    </row>
    <row r="4882" spans="1:6" x14ac:dyDescent="0.2">
      <c r="A4882" s="97">
        <v>43689.630983796298</v>
      </c>
      <c r="B4882">
        <v>2.9108610000000001</v>
      </c>
      <c r="E4882" s="97">
        <v>43689.450509259259</v>
      </c>
      <c r="F4882">
        <v>2.7606169999999999</v>
      </c>
    </row>
    <row r="4883" spans="1:6" x14ac:dyDescent="0.2">
      <c r="A4883" s="97">
        <v>43689.637928240743</v>
      </c>
      <c r="B4883">
        <v>2.918326</v>
      </c>
      <c r="E4883" s="97">
        <v>43689.457453703704</v>
      </c>
      <c r="F4883">
        <v>2.7724839999999999</v>
      </c>
    </row>
    <row r="4884" spans="1:6" x14ac:dyDescent="0.2">
      <c r="A4884" s="97">
        <v>43689.644976851851</v>
      </c>
      <c r="B4884">
        <v>2.9385880000000002</v>
      </c>
      <c r="E4884" s="97">
        <v>43689.464398148149</v>
      </c>
      <c r="F4884">
        <v>2.7283210000000002</v>
      </c>
    </row>
    <row r="4885" spans="1:6" x14ac:dyDescent="0.2">
      <c r="A4885" s="97">
        <v>43689.651921296296</v>
      </c>
      <c r="B4885">
        <v>2.9383849999999998</v>
      </c>
      <c r="E4885" s="97">
        <v>43689.471342592595</v>
      </c>
      <c r="F4885">
        <v>2.782111</v>
      </c>
    </row>
    <row r="4886" spans="1:6" x14ac:dyDescent="0.2">
      <c r="A4886" s="97">
        <v>43689.658865740741</v>
      </c>
      <c r="B4886">
        <v>2.9548390000000002</v>
      </c>
      <c r="E4886" s="97">
        <v>43689.47828703704</v>
      </c>
      <c r="F4886">
        <v>2.7827679999999999</v>
      </c>
    </row>
    <row r="4887" spans="1:6" x14ac:dyDescent="0.2">
      <c r="A4887" s="97">
        <v>43689.665810185186</v>
      </c>
      <c r="B4887">
        <v>2.967206</v>
      </c>
      <c r="E4887" s="97">
        <v>43689.485231481478</v>
      </c>
      <c r="F4887">
        <v>2.7809149999999998</v>
      </c>
    </row>
    <row r="4888" spans="1:6" x14ac:dyDescent="0.2">
      <c r="A4888" s="97">
        <v>43689.672754629632</v>
      </c>
      <c r="B4888">
        <v>2.8975610000000001</v>
      </c>
      <c r="E4888" s="97">
        <v>43689.492175925923</v>
      </c>
      <c r="F4888">
        <v>2.793212</v>
      </c>
    </row>
    <row r="4889" spans="1:6" x14ac:dyDescent="0.2">
      <c r="A4889" s="97">
        <v>43689.679699074077</v>
      </c>
      <c r="B4889">
        <v>2.985881</v>
      </c>
      <c r="E4889" s="97">
        <v>43689.499120370368</v>
      </c>
      <c r="F4889">
        <v>2.7985030000000002</v>
      </c>
    </row>
    <row r="4890" spans="1:6" x14ac:dyDescent="0.2">
      <c r="A4890" s="97">
        <v>43689.686643518522</v>
      </c>
      <c r="B4890">
        <v>3.0043060000000001</v>
      </c>
      <c r="E4890" s="97">
        <v>43689.506111111114</v>
      </c>
      <c r="F4890">
        <v>2.815766</v>
      </c>
    </row>
    <row r="4891" spans="1:6" x14ac:dyDescent="0.2">
      <c r="A4891" s="97">
        <v>43689.69358796296</v>
      </c>
      <c r="B4891">
        <v>3.0155439999999998</v>
      </c>
      <c r="E4891" s="97">
        <v>43689.513055555559</v>
      </c>
      <c r="F4891">
        <v>2.8140130000000001</v>
      </c>
    </row>
    <row r="4892" spans="1:6" x14ac:dyDescent="0.2">
      <c r="A4892" s="97">
        <v>43689.700532407405</v>
      </c>
      <c r="B4892">
        <v>3.0451459999999999</v>
      </c>
      <c r="E4892" s="97">
        <v>43689.52</v>
      </c>
      <c r="F4892">
        <v>2.8161939999999999</v>
      </c>
    </row>
    <row r="4893" spans="1:6" x14ac:dyDescent="0.2">
      <c r="A4893" s="97">
        <v>43689.707476851851</v>
      </c>
      <c r="B4893">
        <v>3.0492370000000002</v>
      </c>
      <c r="E4893" s="97">
        <v>43689.526828703703</v>
      </c>
      <c r="F4893">
        <v>2.8146520000000002</v>
      </c>
    </row>
    <row r="4894" spans="1:6" x14ac:dyDescent="0.2">
      <c r="A4894" s="97">
        <v>43689.72314814815</v>
      </c>
      <c r="B4894">
        <v>3.0780949999999998</v>
      </c>
      <c r="E4894" s="97">
        <v>43689.533773148149</v>
      </c>
      <c r="F4894">
        <v>2.8264900000000002</v>
      </c>
    </row>
    <row r="4895" spans="1:6" x14ac:dyDescent="0.2">
      <c r="A4895" s="97">
        <v>43689.730092592596</v>
      </c>
      <c r="B4895">
        <v>3.1189550000000001</v>
      </c>
      <c r="E4895" s="97">
        <v>43689.540717592594</v>
      </c>
      <c r="F4895">
        <v>2.88165</v>
      </c>
    </row>
    <row r="4896" spans="1:6" x14ac:dyDescent="0.2">
      <c r="A4896" s="97">
        <v>43689.737037037034</v>
      </c>
      <c r="B4896">
        <v>3.1230880000000001</v>
      </c>
      <c r="E4896" s="97">
        <v>43689.547662037039</v>
      </c>
      <c r="F4896">
        <v>2.8316810000000001</v>
      </c>
    </row>
    <row r="4897" spans="1:6" x14ac:dyDescent="0.2">
      <c r="A4897" s="97">
        <v>43689.743981481479</v>
      </c>
      <c r="B4897">
        <v>3.119348</v>
      </c>
      <c r="E4897" s="97">
        <v>43689.554606481484</v>
      </c>
      <c r="F4897">
        <v>2.8442980000000002</v>
      </c>
    </row>
    <row r="4898" spans="1:6" x14ac:dyDescent="0.2">
      <c r="A4898" s="97">
        <v>43689.750925925924</v>
      </c>
      <c r="B4898">
        <v>3.1306500000000002</v>
      </c>
      <c r="E4898" s="97">
        <v>43689.561550925922</v>
      </c>
      <c r="F4898">
        <v>2.8452299999999999</v>
      </c>
    </row>
    <row r="4899" spans="1:6" x14ac:dyDescent="0.2">
      <c r="A4899" s="97">
        <v>43689.757870370369</v>
      </c>
      <c r="B4899">
        <v>3.1258569999999999</v>
      </c>
      <c r="E4899" s="97">
        <v>43689.568495370368</v>
      </c>
      <c r="F4899">
        <v>2.8464230000000001</v>
      </c>
    </row>
    <row r="4900" spans="1:6" x14ac:dyDescent="0.2">
      <c r="A4900" s="97">
        <v>43689.764814814815</v>
      </c>
      <c r="B4900">
        <v>3.1442839999999999</v>
      </c>
      <c r="E4900" s="97">
        <v>43689.575543981482</v>
      </c>
      <c r="F4900">
        <v>2.8486229999999999</v>
      </c>
    </row>
    <row r="4901" spans="1:6" x14ac:dyDescent="0.2">
      <c r="A4901" s="97">
        <v>43689.77175925926</v>
      </c>
      <c r="B4901">
        <v>3.1376849999999998</v>
      </c>
      <c r="E4901" s="97">
        <v>43689.582488425927</v>
      </c>
      <c r="F4901">
        <v>2.8609170000000002</v>
      </c>
    </row>
    <row r="4902" spans="1:6" x14ac:dyDescent="0.2">
      <c r="A4902" s="97">
        <v>43689.778703703705</v>
      </c>
      <c r="B4902">
        <v>3.1525949999999998</v>
      </c>
      <c r="E4902" s="97">
        <v>43689.589432870373</v>
      </c>
      <c r="F4902">
        <v>2.8774060000000001</v>
      </c>
    </row>
    <row r="4903" spans="1:6" x14ac:dyDescent="0.2">
      <c r="A4903" s="97">
        <v>43689.785532407404</v>
      </c>
      <c r="B4903">
        <v>3.1466859999999999</v>
      </c>
      <c r="E4903" s="97">
        <v>43689.596377314818</v>
      </c>
      <c r="F4903">
        <v>2.8749579999999999</v>
      </c>
    </row>
    <row r="4904" spans="1:6" x14ac:dyDescent="0.2">
      <c r="A4904" s="97">
        <v>43689.792581018519</v>
      </c>
      <c r="B4904">
        <v>3.133559</v>
      </c>
      <c r="E4904" s="97">
        <v>43689.603321759256</v>
      </c>
      <c r="F4904">
        <v>2.878806</v>
      </c>
    </row>
    <row r="4905" spans="1:6" x14ac:dyDescent="0.2">
      <c r="A4905" s="97">
        <v>43689.799525462964</v>
      </c>
      <c r="B4905">
        <v>3.1540680000000001</v>
      </c>
      <c r="E4905" s="97">
        <v>43689.610266203701</v>
      </c>
      <c r="F4905">
        <v>2.888341</v>
      </c>
    </row>
    <row r="4906" spans="1:6" x14ac:dyDescent="0.2">
      <c r="A4906" s="97">
        <v>43689.806469907409</v>
      </c>
      <c r="B4906">
        <v>3.1687479999999999</v>
      </c>
      <c r="E4906" s="97">
        <v>43689.617094907408</v>
      </c>
      <c r="F4906">
        <v>2.8983099999999999</v>
      </c>
    </row>
    <row r="4907" spans="1:6" x14ac:dyDescent="0.2">
      <c r="A4907" s="97">
        <v>43689.813414351855</v>
      </c>
      <c r="B4907">
        <v>3.1561180000000002</v>
      </c>
      <c r="E4907" s="97">
        <v>43689.624039351853</v>
      </c>
      <c r="F4907">
        <v>2.8986190000000001</v>
      </c>
    </row>
    <row r="4908" spans="1:6" x14ac:dyDescent="0.2">
      <c r="A4908" s="97">
        <v>43689.8203587963</v>
      </c>
      <c r="B4908">
        <v>3.1475499999999998</v>
      </c>
      <c r="E4908" s="97">
        <v>43689.630983796298</v>
      </c>
      <c r="F4908">
        <v>2.9108610000000001</v>
      </c>
    </row>
    <row r="4909" spans="1:6" x14ac:dyDescent="0.2">
      <c r="A4909" s="97">
        <v>43689.827303240738</v>
      </c>
      <c r="B4909">
        <v>3.1714259999999999</v>
      </c>
      <c r="E4909" s="97">
        <v>43689.637928240743</v>
      </c>
      <c r="F4909">
        <v>2.918326</v>
      </c>
    </row>
    <row r="4910" spans="1:6" x14ac:dyDescent="0.2">
      <c r="A4910" s="97">
        <v>43689.834247685183</v>
      </c>
      <c r="B4910">
        <v>3.1646489999999998</v>
      </c>
      <c r="E4910" s="97">
        <v>43689.644976851851</v>
      </c>
      <c r="F4910">
        <v>2.9385880000000002</v>
      </c>
    </row>
    <row r="4911" spans="1:6" x14ac:dyDescent="0.2">
      <c r="A4911" s="97">
        <v>43689.841192129628</v>
      </c>
      <c r="B4911">
        <v>3.1726459999999999</v>
      </c>
      <c r="E4911" s="97">
        <v>43689.651921296296</v>
      </c>
      <c r="F4911">
        <v>2.9383849999999998</v>
      </c>
    </row>
    <row r="4912" spans="1:6" x14ac:dyDescent="0.2">
      <c r="A4912" s="97">
        <v>43689.848136574074</v>
      </c>
      <c r="B4912">
        <v>3.1621109999999999</v>
      </c>
      <c r="E4912" s="97">
        <v>43689.658865740741</v>
      </c>
      <c r="F4912">
        <v>2.9548390000000002</v>
      </c>
    </row>
    <row r="4913" spans="1:6" x14ac:dyDescent="0.2">
      <c r="A4913" s="97">
        <v>43689.855081018519</v>
      </c>
      <c r="B4913">
        <v>3.170858</v>
      </c>
      <c r="E4913" s="97">
        <v>43689.665810185186</v>
      </c>
      <c r="F4913">
        <v>2.967206</v>
      </c>
    </row>
    <row r="4914" spans="1:6" x14ac:dyDescent="0.2">
      <c r="A4914" s="97">
        <v>43689.862025462964</v>
      </c>
      <c r="B4914">
        <v>3.1709179999999999</v>
      </c>
      <c r="E4914" s="97">
        <v>43689.672754629632</v>
      </c>
      <c r="F4914">
        <v>2.8975610000000001</v>
      </c>
    </row>
    <row r="4915" spans="1:6" x14ac:dyDescent="0.2">
      <c r="A4915" s="97">
        <v>43689.868969907409</v>
      </c>
      <c r="B4915">
        <v>3.170601</v>
      </c>
      <c r="E4915" s="97">
        <v>43689.679699074077</v>
      </c>
      <c r="F4915">
        <v>2.985881</v>
      </c>
    </row>
    <row r="4916" spans="1:6" x14ac:dyDescent="0.2">
      <c r="A4916" s="97">
        <v>43689.875914351855</v>
      </c>
      <c r="B4916">
        <v>3.1753110000000002</v>
      </c>
      <c r="E4916" s="97">
        <v>43689.686643518522</v>
      </c>
      <c r="F4916">
        <v>3.0043060000000001</v>
      </c>
    </row>
    <row r="4917" spans="1:6" x14ac:dyDescent="0.2">
      <c r="A4917" s="97">
        <v>43689.882743055554</v>
      </c>
      <c r="B4917">
        <v>3.17415</v>
      </c>
      <c r="E4917" s="97">
        <v>43689.69358796296</v>
      </c>
      <c r="F4917">
        <v>3.0155439999999998</v>
      </c>
    </row>
    <row r="4918" spans="1:6" x14ac:dyDescent="0.2">
      <c r="A4918" s="97">
        <v>43689.889687499999</v>
      </c>
      <c r="B4918">
        <v>3.169664</v>
      </c>
      <c r="E4918" s="97">
        <v>43689.700532407405</v>
      </c>
      <c r="F4918">
        <v>3.0451459999999999</v>
      </c>
    </row>
    <row r="4919" spans="1:6" x14ac:dyDescent="0.2">
      <c r="A4919" s="97">
        <v>43689.896631944444</v>
      </c>
      <c r="B4919">
        <v>3.1732969999999998</v>
      </c>
      <c r="E4919" s="97">
        <v>43689.707476851851</v>
      </c>
      <c r="F4919">
        <v>3.0492370000000002</v>
      </c>
    </row>
    <row r="4920" spans="1:6" x14ac:dyDescent="0.2">
      <c r="A4920" s="97">
        <v>43689.90357638889</v>
      </c>
      <c r="B4920">
        <v>3.1831390000000002</v>
      </c>
      <c r="E4920" s="97">
        <v>43689.72314814815</v>
      </c>
      <c r="F4920">
        <v>3.0780949999999998</v>
      </c>
    </row>
    <row r="4921" spans="1:6" x14ac:dyDescent="0.2">
      <c r="A4921" s="97">
        <v>43689.910520833335</v>
      </c>
      <c r="B4921">
        <v>3.171999</v>
      </c>
      <c r="E4921" s="97">
        <v>43689.730092592596</v>
      </c>
      <c r="F4921">
        <v>3.1189550000000001</v>
      </c>
    </row>
    <row r="4922" spans="1:6" x14ac:dyDescent="0.2">
      <c r="A4922" s="97">
        <v>43689.91746527778</v>
      </c>
      <c r="B4922">
        <v>3.175227</v>
      </c>
      <c r="E4922" s="97">
        <v>43689.737037037034</v>
      </c>
      <c r="F4922">
        <v>3.1230880000000001</v>
      </c>
    </row>
    <row r="4923" spans="1:6" x14ac:dyDescent="0.2">
      <c r="A4923" s="97">
        <v>43689.924409722225</v>
      </c>
      <c r="B4923">
        <v>3.1728239999999999</v>
      </c>
      <c r="E4923" s="97">
        <v>43689.743981481479</v>
      </c>
      <c r="F4923">
        <v>3.119348</v>
      </c>
    </row>
    <row r="4924" spans="1:6" x14ac:dyDescent="0.2">
      <c r="A4924" s="97">
        <v>43689.931458333333</v>
      </c>
      <c r="B4924">
        <v>3.169359</v>
      </c>
      <c r="E4924" s="97">
        <v>43689.750925925924</v>
      </c>
      <c r="F4924">
        <v>3.1306500000000002</v>
      </c>
    </row>
    <row r="4925" spans="1:6" x14ac:dyDescent="0.2">
      <c r="A4925" s="97">
        <v>43689.938402777778</v>
      </c>
      <c r="B4925">
        <v>3.1611410000000002</v>
      </c>
      <c r="E4925" s="97">
        <v>43689.757870370369</v>
      </c>
      <c r="F4925">
        <v>3.1258569999999999</v>
      </c>
    </row>
    <row r="4926" spans="1:6" x14ac:dyDescent="0.2">
      <c r="A4926" s="97">
        <v>43689.945347222223</v>
      </c>
      <c r="B4926">
        <v>3.1655380000000002</v>
      </c>
      <c r="E4926" s="97">
        <v>43689.764814814815</v>
      </c>
      <c r="F4926">
        <v>3.1442839999999999</v>
      </c>
    </row>
    <row r="4927" spans="1:6" x14ac:dyDescent="0.2">
      <c r="A4927" s="97">
        <v>43689.952291666668</v>
      </c>
      <c r="B4927">
        <v>3.1567210000000001</v>
      </c>
      <c r="E4927" s="97">
        <v>43689.77175925926</v>
      </c>
      <c r="F4927">
        <v>3.1376849999999998</v>
      </c>
    </row>
    <row r="4928" spans="1:6" x14ac:dyDescent="0.2">
      <c r="A4928" s="97">
        <v>43689.959236111114</v>
      </c>
      <c r="B4928">
        <v>3.213511</v>
      </c>
      <c r="E4928" s="97">
        <v>43689.778703703705</v>
      </c>
      <c r="F4928">
        <v>3.1525949999999998</v>
      </c>
    </row>
    <row r="4929" spans="1:6" x14ac:dyDescent="0.2">
      <c r="A4929" s="97">
        <v>43689.966180555559</v>
      </c>
      <c r="B4929">
        <v>3.1493690000000001</v>
      </c>
      <c r="E4929" s="97">
        <v>43689.785532407404</v>
      </c>
      <c r="F4929">
        <v>3.1466859999999999</v>
      </c>
    </row>
    <row r="4930" spans="1:6" x14ac:dyDescent="0.2">
      <c r="A4930" s="97">
        <v>43689.973124999997</v>
      </c>
      <c r="B4930">
        <v>3.152768</v>
      </c>
      <c r="E4930" s="97">
        <v>43689.792581018519</v>
      </c>
      <c r="F4930">
        <v>3.133559</v>
      </c>
    </row>
    <row r="4931" spans="1:6" x14ac:dyDescent="0.2">
      <c r="A4931" s="97">
        <v>43689.979953703703</v>
      </c>
      <c r="B4931">
        <v>3.1503749999999999</v>
      </c>
      <c r="E4931" s="97">
        <v>43689.799525462964</v>
      </c>
      <c r="F4931">
        <v>3.1540680000000001</v>
      </c>
    </row>
    <row r="4932" spans="1:6" x14ac:dyDescent="0.2">
      <c r="A4932" s="97">
        <v>43689.986898148149</v>
      </c>
      <c r="B4932">
        <v>3.1486209999999999</v>
      </c>
      <c r="E4932" s="97">
        <v>43689.806469907409</v>
      </c>
      <c r="F4932">
        <v>3.1687479999999999</v>
      </c>
    </row>
    <row r="4933" spans="1:6" x14ac:dyDescent="0.2">
      <c r="A4933" s="97">
        <v>43689.993842592594</v>
      </c>
      <c r="B4933">
        <v>3.1353749999999998</v>
      </c>
      <c r="E4933" s="97">
        <v>43689.813414351855</v>
      </c>
      <c r="F4933">
        <v>3.1561180000000002</v>
      </c>
    </row>
    <row r="4934" spans="1:6" x14ac:dyDescent="0.2">
      <c r="A4934" s="97">
        <v>43690.000891203701</v>
      </c>
      <c r="B4934">
        <v>3.1474190000000002</v>
      </c>
      <c r="E4934" s="97">
        <v>43689.8203587963</v>
      </c>
      <c r="F4934">
        <v>3.1475499999999998</v>
      </c>
    </row>
    <row r="4935" spans="1:6" x14ac:dyDescent="0.2">
      <c r="A4935" s="97">
        <v>43690.007835648146</v>
      </c>
      <c r="B4935">
        <v>3.1129039999999999</v>
      </c>
      <c r="E4935" s="97">
        <v>43689.827303240738</v>
      </c>
      <c r="F4935">
        <v>3.1714259999999999</v>
      </c>
    </row>
    <row r="4936" spans="1:6" x14ac:dyDescent="0.2">
      <c r="A4936" s="97">
        <v>43690.014780092592</v>
      </c>
      <c r="B4936">
        <v>3.1231810000000002</v>
      </c>
      <c r="E4936" s="97">
        <v>43689.834247685183</v>
      </c>
      <c r="F4936">
        <v>3.1646489999999998</v>
      </c>
    </row>
    <row r="4937" spans="1:6" x14ac:dyDescent="0.2">
      <c r="A4937" s="97">
        <v>43690.021724537037</v>
      </c>
      <c r="B4937">
        <v>3.1187490000000002</v>
      </c>
      <c r="E4937" s="97">
        <v>43689.841192129628</v>
      </c>
      <c r="F4937">
        <v>3.1726459999999999</v>
      </c>
    </row>
    <row r="4938" spans="1:6" x14ac:dyDescent="0.2">
      <c r="A4938" s="97">
        <v>43690.028668981482</v>
      </c>
      <c r="B4938">
        <v>3.1113580000000001</v>
      </c>
      <c r="E4938" s="97">
        <v>43689.848136574074</v>
      </c>
      <c r="F4938">
        <v>3.1621109999999999</v>
      </c>
    </row>
    <row r="4939" spans="1:6" x14ac:dyDescent="0.2">
      <c r="A4939" s="97">
        <v>43690.035613425927</v>
      </c>
      <c r="B4939">
        <v>3.12296</v>
      </c>
      <c r="E4939" s="97">
        <v>43689.855081018519</v>
      </c>
      <c r="F4939">
        <v>3.170858</v>
      </c>
    </row>
    <row r="4940" spans="1:6" x14ac:dyDescent="0.2">
      <c r="A4940" s="97">
        <v>43690.042557870373</v>
      </c>
      <c r="B4940">
        <v>3.1011259999999998</v>
      </c>
      <c r="E4940" s="97">
        <v>43689.862025462964</v>
      </c>
      <c r="F4940">
        <v>3.1709179999999999</v>
      </c>
    </row>
    <row r="4941" spans="1:6" x14ac:dyDescent="0.2">
      <c r="A4941" s="97">
        <v>43690.049502314818</v>
      </c>
      <c r="B4941">
        <v>3.1008589999999998</v>
      </c>
      <c r="E4941" s="97">
        <v>43689.868969907409</v>
      </c>
      <c r="F4941">
        <v>3.170601</v>
      </c>
    </row>
    <row r="4942" spans="1:6" x14ac:dyDescent="0.2">
      <c r="A4942" s="97">
        <v>43690.368020833332</v>
      </c>
      <c r="B4942">
        <v>3.174544</v>
      </c>
      <c r="E4942" s="97">
        <v>43689.875914351855</v>
      </c>
      <c r="F4942">
        <v>3.1753110000000002</v>
      </c>
    </row>
    <row r="4943" spans="1:6" x14ac:dyDescent="0.2">
      <c r="A4943" s="97">
        <v>43690.374965277777</v>
      </c>
      <c r="B4943">
        <v>3.2995730000000001</v>
      </c>
      <c r="E4943" s="97">
        <v>43689.882743055554</v>
      </c>
      <c r="F4943">
        <v>3.17415</v>
      </c>
    </row>
    <row r="4944" spans="1:6" x14ac:dyDescent="0.2">
      <c r="A4944" s="97">
        <v>43690.381909722222</v>
      </c>
      <c r="B4944">
        <v>3.3384100000000001</v>
      </c>
      <c r="E4944" s="97">
        <v>43689.889687499999</v>
      </c>
      <c r="F4944">
        <v>3.169664</v>
      </c>
    </row>
    <row r="4945" spans="1:6" x14ac:dyDescent="0.2">
      <c r="A4945" s="97">
        <v>43690.388854166667</v>
      </c>
      <c r="B4945">
        <v>3.310476</v>
      </c>
      <c r="E4945" s="97">
        <v>43689.896631944444</v>
      </c>
      <c r="F4945">
        <v>3.1732969999999998</v>
      </c>
    </row>
    <row r="4946" spans="1:6" x14ac:dyDescent="0.2">
      <c r="A4946" s="97">
        <v>43690.395798611113</v>
      </c>
      <c r="B4946">
        <v>3.2576679999999998</v>
      </c>
      <c r="E4946" s="97">
        <v>43689.90357638889</v>
      </c>
      <c r="F4946">
        <v>3.1831390000000002</v>
      </c>
    </row>
    <row r="4947" spans="1:6" x14ac:dyDescent="0.2">
      <c r="A4947" s="97">
        <v>43690.402743055558</v>
      </c>
      <c r="B4947">
        <v>3.259738</v>
      </c>
      <c r="E4947" s="97">
        <v>43689.910520833335</v>
      </c>
      <c r="F4947">
        <v>3.171999</v>
      </c>
    </row>
    <row r="4948" spans="1:6" x14ac:dyDescent="0.2">
      <c r="A4948" s="97">
        <v>43690.409687500003</v>
      </c>
      <c r="B4948">
        <v>3.2327319999999999</v>
      </c>
      <c r="E4948" s="97">
        <v>43689.91746527778</v>
      </c>
      <c r="F4948">
        <v>3.175227</v>
      </c>
    </row>
    <row r="4949" spans="1:6" x14ac:dyDescent="0.2">
      <c r="A4949" s="97">
        <v>43690.416631944441</v>
      </c>
      <c r="B4949">
        <v>3.208936</v>
      </c>
      <c r="E4949" s="97">
        <v>43689.924409722225</v>
      </c>
      <c r="F4949">
        <v>3.1728239999999999</v>
      </c>
    </row>
    <row r="4950" spans="1:6" x14ac:dyDescent="0.2">
      <c r="A4950" s="97">
        <v>43690.423576388886</v>
      </c>
      <c r="B4950">
        <v>3.1937519999999999</v>
      </c>
      <c r="E4950" s="97">
        <v>43689.931458333333</v>
      </c>
      <c r="F4950">
        <v>3.169359</v>
      </c>
    </row>
    <row r="4951" spans="1:6" x14ac:dyDescent="0.2">
      <c r="A4951" s="97">
        <v>43690.430520833332</v>
      </c>
      <c r="B4951">
        <v>3.175522</v>
      </c>
      <c r="E4951" s="97">
        <v>43689.938402777778</v>
      </c>
      <c r="F4951">
        <v>3.1611410000000002</v>
      </c>
    </row>
    <row r="4952" spans="1:6" x14ac:dyDescent="0.2">
      <c r="A4952" s="97">
        <v>43690.437465277777</v>
      </c>
      <c r="B4952">
        <v>3.1532990000000001</v>
      </c>
      <c r="E4952" s="97">
        <v>43689.945347222223</v>
      </c>
      <c r="F4952">
        <v>3.1655380000000002</v>
      </c>
    </row>
    <row r="4953" spans="1:6" x14ac:dyDescent="0.2">
      <c r="A4953" s="97">
        <v>43690.444409722222</v>
      </c>
      <c r="B4953">
        <v>3.1539079999999999</v>
      </c>
      <c r="E4953" s="97">
        <v>43689.952291666668</v>
      </c>
      <c r="F4953">
        <v>3.1567210000000001</v>
      </c>
    </row>
    <row r="4954" spans="1:6" x14ac:dyDescent="0.2">
      <c r="A4954" s="97">
        <v>43690.451238425929</v>
      </c>
      <c r="B4954">
        <v>3.1339800000000002</v>
      </c>
      <c r="E4954" s="97">
        <v>43689.959236111114</v>
      </c>
      <c r="F4954">
        <v>3.213511</v>
      </c>
    </row>
    <row r="4955" spans="1:6" x14ac:dyDescent="0.2">
      <c r="A4955" s="97">
        <v>43690.458182870374</v>
      </c>
      <c r="B4955">
        <v>3.1503760000000001</v>
      </c>
      <c r="E4955" s="97">
        <v>43689.966180555559</v>
      </c>
      <c r="F4955">
        <v>3.1493690000000001</v>
      </c>
    </row>
    <row r="4956" spans="1:6" x14ac:dyDescent="0.2">
      <c r="A4956" s="97">
        <v>43690.465127314812</v>
      </c>
      <c r="B4956">
        <v>3.1231369999999998</v>
      </c>
      <c r="E4956" s="97">
        <v>43689.973124999997</v>
      </c>
      <c r="F4956">
        <v>3.152768</v>
      </c>
    </row>
    <row r="4957" spans="1:6" x14ac:dyDescent="0.2">
      <c r="A4957" s="97">
        <v>43690.472071759257</v>
      </c>
      <c r="B4957">
        <v>3.1159119999999998</v>
      </c>
      <c r="E4957" s="97">
        <v>43689.979953703703</v>
      </c>
      <c r="F4957">
        <v>3.1503749999999999</v>
      </c>
    </row>
    <row r="4958" spans="1:6" x14ac:dyDescent="0.2">
      <c r="A4958" s="97">
        <v>43690.479120370372</v>
      </c>
      <c r="B4958">
        <v>3.100851</v>
      </c>
      <c r="E4958" s="97">
        <v>43689.986898148149</v>
      </c>
      <c r="F4958">
        <v>3.1486209999999999</v>
      </c>
    </row>
    <row r="4959" spans="1:6" x14ac:dyDescent="0.2">
      <c r="A4959" s="97">
        <v>43690.486064814817</v>
      </c>
      <c r="B4959">
        <v>3.092263</v>
      </c>
      <c r="E4959" s="97">
        <v>43689.993842592594</v>
      </c>
      <c r="F4959">
        <v>3.1353749999999998</v>
      </c>
    </row>
    <row r="4960" spans="1:6" x14ac:dyDescent="0.2">
      <c r="A4960" s="97">
        <v>43690.493009259262</v>
      </c>
      <c r="B4960">
        <v>3.0788570000000002</v>
      </c>
      <c r="E4960" s="97">
        <v>43690.000891203701</v>
      </c>
      <c r="F4960">
        <v>3.1474190000000002</v>
      </c>
    </row>
    <row r="4961" spans="1:6" x14ac:dyDescent="0.2">
      <c r="A4961" s="97">
        <v>43690.4999537037</v>
      </c>
      <c r="B4961">
        <v>3.0706730000000002</v>
      </c>
      <c r="E4961" s="97">
        <v>43690.007835648146</v>
      </c>
      <c r="F4961">
        <v>3.1129039999999999</v>
      </c>
    </row>
    <row r="4962" spans="1:6" x14ac:dyDescent="0.2">
      <c r="A4962" s="97">
        <v>43690.506898148145</v>
      </c>
      <c r="B4962">
        <v>3.1416810000000002</v>
      </c>
      <c r="E4962" s="97">
        <v>43690.014780092592</v>
      </c>
      <c r="F4962">
        <v>3.1231810000000002</v>
      </c>
    </row>
    <row r="4963" spans="1:6" x14ac:dyDescent="0.2">
      <c r="A4963" s="97">
        <v>43690.513842592591</v>
      </c>
      <c r="B4963">
        <v>3.062443</v>
      </c>
      <c r="E4963" s="97">
        <v>43690.021724537037</v>
      </c>
      <c r="F4963">
        <v>3.1187490000000002</v>
      </c>
    </row>
    <row r="4964" spans="1:6" x14ac:dyDescent="0.2">
      <c r="A4964" s="97">
        <v>43690.520787037036</v>
      </c>
      <c r="B4964">
        <v>3.1221909999999999</v>
      </c>
      <c r="E4964" s="97">
        <v>43690.028668981482</v>
      </c>
      <c r="F4964">
        <v>3.1113580000000001</v>
      </c>
    </row>
    <row r="4965" spans="1:6" x14ac:dyDescent="0.2">
      <c r="A4965" s="97">
        <v>43690.527731481481</v>
      </c>
      <c r="B4965">
        <v>3.0549379999999999</v>
      </c>
      <c r="E4965" s="97">
        <v>43690.035613425927</v>
      </c>
      <c r="F4965">
        <v>3.12296</v>
      </c>
    </row>
    <row r="4966" spans="1:6" x14ac:dyDescent="0.2">
      <c r="A4966" s="97">
        <v>43690.534675925926</v>
      </c>
      <c r="B4966">
        <v>3.0381649999999998</v>
      </c>
      <c r="E4966" s="97">
        <v>43690.042557870373</v>
      </c>
      <c r="F4966">
        <v>3.1011259999999998</v>
      </c>
    </row>
    <row r="4967" spans="1:6" x14ac:dyDescent="0.2">
      <c r="A4967" s="97">
        <v>43690.541504629633</v>
      </c>
      <c r="B4967">
        <v>3.0352450000000002</v>
      </c>
      <c r="E4967" s="97">
        <v>43690.049502314818</v>
      </c>
      <c r="F4967">
        <v>3.1008589999999998</v>
      </c>
    </row>
    <row r="4968" spans="1:6" x14ac:dyDescent="0.2">
      <c r="A4968" s="97">
        <v>43690.54855324074</v>
      </c>
      <c r="B4968">
        <v>3.0037180000000001</v>
      </c>
      <c r="E4968" s="97">
        <v>43690.346493055556</v>
      </c>
      <c r="F4968">
        <v>0</v>
      </c>
    </row>
    <row r="4969" spans="1:6" x14ac:dyDescent="0.2">
      <c r="A4969" s="97">
        <v>43690.555497685185</v>
      </c>
      <c r="B4969">
        <v>3.0075530000000001</v>
      </c>
      <c r="E4969" s="97">
        <v>43690.350312499999</v>
      </c>
      <c r="F4969">
        <v>4.0000000000000002E-4</v>
      </c>
    </row>
    <row r="4970" spans="1:6" x14ac:dyDescent="0.2">
      <c r="A4970" s="97">
        <v>43690.562442129631</v>
      </c>
      <c r="B4970">
        <v>3.0116049999999999</v>
      </c>
      <c r="E4970" s="97">
        <v>43690.354131944441</v>
      </c>
      <c r="F4970">
        <v>5.7106999999999998E-2</v>
      </c>
    </row>
    <row r="4971" spans="1:6" x14ac:dyDescent="0.2">
      <c r="A4971" s="97">
        <v>43690.569386574076</v>
      </c>
      <c r="B4971">
        <v>2.993296</v>
      </c>
      <c r="E4971" s="97">
        <v>43690.361076388886</v>
      </c>
      <c r="F4971">
        <v>1.0531600000000001</v>
      </c>
    </row>
    <row r="4972" spans="1:6" x14ac:dyDescent="0.2">
      <c r="A4972" s="97">
        <v>43690.576331018521</v>
      </c>
      <c r="B4972">
        <v>2.9795859999999998</v>
      </c>
      <c r="E4972" s="97">
        <v>43690.368020833332</v>
      </c>
      <c r="F4972">
        <v>3.174544</v>
      </c>
    </row>
    <row r="4973" spans="1:6" x14ac:dyDescent="0.2">
      <c r="A4973" s="97">
        <v>43690.583275462966</v>
      </c>
      <c r="B4973">
        <v>2.9830450000000002</v>
      </c>
      <c r="E4973" s="97">
        <v>43690.374965277777</v>
      </c>
      <c r="F4973">
        <v>3.2995730000000001</v>
      </c>
    </row>
    <row r="4974" spans="1:6" x14ac:dyDescent="0.2">
      <c r="A4974" s="97">
        <v>43690.590219907404</v>
      </c>
      <c r="B4974">
        <v>2.9605299999999999</v>
      </c>
      <c r="E4974" s="97">
        <v>43690.381909722222</v>
      </c>
      <c r="F4974">
        <v>3.3384100000000001</v>
      </c>
    </row>
    <row r="4975" spans="1:6" x14ac:dyDescent="0.2">
      <c r="A4975" s="97">
        <v>43690.59716435185</v>
      </c>
      <c r="B4975">
        <v>2.9502389999999998</v>
      </c>
      <c r="E4975" s="97">
        <v>43690.388854166667</v>
      </c>
      <c r="F4975">
        <v>3.310476</v>
      </c>
    </row>
    <row r="4976" spans="1:6" x14ac:dyDescent="0.2">
      <c r="A4976" s="97">
        <v>43690.604108796295</v>
      </c>
      <c r="B4976">
        <v>2.9437549999999999</v>
      </c>
      <c r="E4976" s="97">
        <v>43690.395798611113</v>
      </c>
      <c r="F4976">
        <v>3.2576679999999998</v>
      </c>
    </row>
    <row r="4977" spans="1:6" x14ac:dyDescent="0.2">
      <c r="A4977" s="97">
        <v>43690.61105324074</v>
      </c>
      <c r="B4977">
        <v>2.919508</v>
      </c>
      <c r="E4977" s="97">
        <v>43690.402743055558</v>
      </c>
      <c r="F4977">
        <v>3.259738</v>
      </c>
    </row>
    <row r="4978" spans="1:6" x14ac:dyDescent="0.2">
      <c r="A4978" s="97">
        <v>43690.617997685185</v>
      </c>
      <c r="B4978">
        <v>2.9040940000000002</v>
      </c>
      <c r="E4978" s="97">
        <v>43690.409687500003</v>
      </c>
      <c r="F4978">
        <v>3.2327319999999999</v>
      </c>
    </row>
    <row r="4979" spans="1:6" x14ac:dyDescent="0.2">
      <c r="A4979" s="97">
        <v>43690.624942129631</v>
      </c>
      <c r="B4979">
        <v>2.895165</v>
      </c>
      <c r="E4979" s="97">
        <v>43690.416631944441</v>
      </c>
      <c r="F4979">
        <v>3.208936</v>
      </c>
    </row>
    <row r="4980" spans="1:6" x14ac:dyDescent="0.2">
      <c r="A4980" s="97">
        <v>43690.631886574076</v>
      </c>
      <c r="B4980">
        <v>2.874098</v>
      </c>
      <c r="E4980" s="97">
        <v>43690.423576388886</v>
      </c>
      <c r="F4980">
        <v>3.1937519999999999</v>
      </c>
    </row>
    <row r="4981" spans="1:6" x14ac:dyDescent="0.2">
      <c r="A4981" s="97">
        <v>43690.638715277775</v>
      </c>
      <c r="B4981">
        <v>2.8782700000000001</v>
      </c>
      <c r="E4981" s="97">
        <v>43690.430520833332</v>
      </c>
      <c r="F4981">
        <v>3.175522</v>
      </c>
    </row>
    <row r="4982" spans="1:6" x14ac:dyDescent="0.2">
      <c r="A4982" s="97">
        <v>43690.64565972222</v>
      </c>
      <c r="B4982">
        <v>2.8635419999999998</v>
      </c>
      <c r="E4982" s="97">
        <v>43690.437465277777</v>
      </c>
      <c r="F4982">
        <v>3.1532990000000001</v>
      </c>
    </row>
    <row r="4983" spans="1:6" x14ac:dyDescent="0.2">
      <c r="A4983" s="97">
        <v>43690.652604166666</v>
      </c>
      <c r="B4983">
        <v>2.8731200000000001</v>
      </c>
      <c r="E4983" s="97">
        <v>43690.444409722222</v>
      </c>
      <c r="F4983">
        <v>3.1539079999999999</v>
      </c>
    </row>
    <row r="4984" spans="1:6" x14ac:dyDescent="0.2">
      <c r="A4984" s="97">
        <v>43690.659548611111</v>
      </c>
      <c r="B4984">
        <v>2.8523740000000002</v>
      </c>
      <c r="E4984" s="97">
        <v>43690.451238425929</v>
      </c>
      <c r="F4984">
        <v>3.1339800000000002</v>
      </c>
    </row>
    <row r="4985" spans="1:6" x14ac:dyDescent="0.2">
      <c r="A4985" s="97">
        <v>43690.666493055556</v>
      </c>
      <c r="B4985">
        <v>2.8559770000000002</v>
      </c>
      <c r="E4985" s="97">
        <v>43690.458182870374</v>
      </c>
      <c r="F4985">
        <v>3.1503760000000001</v>
      </c>
    </row>
    <row r="4986" spans="1:6" x14ac:dyDescent="0.2">
      <c r="A4986" s="97">
        <v>43690.673437500001</v>
      </c>
      <c r="B4986">
        <v>2.8564120000000002</v>
      </c>
      <c r="E4986" s="97">
        <v>43690.465127314812</v>
      </c>
      <c r="F4986">
        <v>3.1231369999999998</v>
      </c>
    </row>
    <row r="4987" spans="1:6" x14ac:dyDescent="0.2">
      <c r="A4987" s="97">
        <v>43690.680381944447</v>
      </c>
      <c r="B4987">
        <v>2.8565160000000001</v>
      </c>
      <c r="E4987" s="97">
        <v>43690.472071759257</v>
      </c>
      <c r="F4987">
        <v>3.1159119999999998</v>
      </c>
    </row>
    <row r="4988" spans="1:6" x14ac:dyDescent="0.2">
      <c r="A4988" s="97">
        <v>43690.687430555554</v>
      </c>
      <c r="B4988">
        <v>2.8596550000000001</v>
      </c>
      <c r="E4988" s="97">
        <v>43690.479120370372</v>
      </c>
      <c r="F4988">
        <v>3.100851</v>
      </c>
    </row>
    <row r="4989" spans="1:6" x14ac:dyDescent="0.2">
      <c r="A4989" s="97">
        <v>43690.694374999999</v>
      </c>
      <c r="B4989">
        <v>2.8591709999999999</v>
      </c>
      <c r="E4989" s="97">
        <v>43690.486064814817</v>
      </c>
      <c r="F4989">
        <v>3.092263</v>
      </c>
    </row>
    <row r="4990" spans="1:6" x14ac:dyDescent="0.2">
      <c r="A4990" s="97">
        <v>43690.701319444444</v>
      </c>
      <c r="B4990">
        <v>2.8835579999999998</v>
      </c>
      <c r="E4990" s="97">
        <v>43690.493009259262</v>
      </c>
      <c r="F4990">
        <v>3.0788570000000002</v>
      </c>
    </row>
    <row r="4991" spans="1:6" x14ac:dyDescent="0.2">
      <c r="A4991" s="97">
        <v>43690.70826388889</v>
      </c>
      <c r="B4991">
        <v>2.8603900000000002</v>
      </c>
      <c r="E4991" s="97">
        <v>43690.4999537037</v>
      </c>
      <c r="F4991">
        <v>3.0706730000000002</v>
      </c>
    </row>
    <row r="4992" spans="1:6" x14ac:dyDescent="0.2">
      <c r="A4992" s="97">
        <v>43690.723935185182</v>
      </c>
      <c r="B4992">
        <v>2.868865</v>
      </c>
      <c r="E4992" s="97">
        <v>43690.506898148145</v>
      </c>
      <c r="F4992">
        <v>3.1416810000000002</v>
      </c>
    </row>
    <row r="4993" spans="1:6" x14ac:dyDescent="0.2">
      <c r="A4993" s="97">
        <v>43690.730879629627</v>
      </c>
      <c r="B4993">
        <v>2.8959549999999998</v>
      </c>
      <c r="E4993" s="97">
        <v>43690.513842592591</v>
      </c>
      <c r="F4993">
        <v>3.062443</v>
      </c>
    </row>
    <row r="4994" spans="1:6" x14ac:dyDescent="0.2">
      <c r="A4994" s="97">
        <v>43690.737824074073</v>
      </c>
      <c r="B4994">
        <v>2.8914409999999999</v>
      </c>
      <c r="E4994" s="97">
        <v>43690.520787037036</v>
      </c>
      <c r="F4994">
        <v>3.1221909999999999</v>
      </c>
    </row>
    <row r="4995" spans="1:6" x14ac:dyDescent="0.2">
      <c r="A4995" s="97">
        <v>43690.744768518518</v>
      </c>
      <c r="B4995">
        <v>2.8790049999999998</v>
      </c>
      <c r="E4995" s="97">
        <v>43690.527731481481</v>
      </c>
      <c r="F4995">
        <v>3.0549379999999999</v>
      </c>
    </row>
    <row r="4996" spans="1:6" x14ac:dyDescent="0.2">
      <c r="A4996" s="97">
        <v>43690.751712962963</v>
      </c>
      <c r="B4996">
        <v>2.880344</v>
      </c>
      <c r="E4996" s="97">
        <v>43690.534675925926</v>
      </c>
      <c r="F4996">
        <v>3.0381649999999998</v>
      </c>
    </row>
    <row r="4997" spans="1:6" x14ac:dyDescent="0.2">
      <c r="A4997" s="97">
        <v>43690.758657407408</v>
      </c>
      <c r="B4997">
        <v>2.8890389999999999</v>
      </c>
      <c r="E4997" s="97">
        <v>43690.541504629633</v>
      </c>
      <c r="F4997">
        <v>3.0352450000000002</v>
      </c>
    </row>
    <row r="4998" spans="1:6" x14ac:dyDescent="0.2">
      <c r="A4998" s="97">
        <v>43690.765601851854</v>
      </c>
      <c r="B4998">
        <v>2.8865400000000001</v>
      </c>
      <c r="E4998" s="97">
        <v>43690.54855324074</v>
      </c>
      <c r="F4998">
        <v>3.0037180000000001</v>
      </c>
    </row>
    <row r="4999" spans="1:6" x14ac:dyDescent="0.2">
      <c r="A4999" s="97">
        <v>43690.772546296299</v>
      </c>
      <c r="B4999">
        <v>2.8857050000000002</v>
      </c>
      <c r="E4999" s="97">
        <v>43690.555497685185</v>
      </c>
      <c r="F4999">
        <v>3.0075530000000001</v>
      </c>
    </row>
    <row r="5000" spans="1:6" x14ac:dyDescent="0.2">
      <c r="A5000" s="97">
        <v>43690.779490740744</v>
      </c>
      <c r="B5000">
        <v>2.8843839999999998</v>
      </c>
      <c r="E5000" s="97">
        <v>43690.562442129631</v>
      </c>
      <c r="F5000">
        <v>3.0116049999999999</v>
      </c>
    </row>
    <row r="5001" spans="1:6" x14ac:dyDescent="0.2">
      <c r="A5001" s="97">
        <v>43690.786435185182</v>
      </c>
      <c r="B5001">
        <v>2.8906749999999999</v>
      </c>
      <c r="E5001" s="97">
        <v>43690.569386574076</v>
      </c>
      <c r="F5001">
        <v>2.993296</v>
      </c>
    </row>
    <row r="5002" spans="1:6" x14ac:dyDescent="0.2">
      <c r="A5002" s="97">
        <v>43690.793379629627</v>
      </c>
      <c r="B5002">
        <v>2.8887499999999999</v>
      </c>
      <c r="E5002" s="97">
        <v>43690.576331018521</v>
      </c>
      <c r="F5002">
        <v>2.9795859999999998</v>
      </c>
    </row>
    <row r="5003" spans="1:6" x14ac:dyDescent="0.2">
      <c r="A5003" s="97">
        <v>43690.800324074073</v>
      </c>
      <c r="B5003">
        <v>2.8794569999999999</v>
      </c>
      <c r="E5003" s="97">
        <v>43690.583275462966</v>
      </c>
      <c r="F5003">
        <v>2.9830450000000002</v>
      </c>
    </row>
    <row r="5004" spans="1:6" x14ac:dyDescent="0.2">
      <c r="A5004" s="97">
        <v>43690.807268518518</v>
      </c>
      <c r="B5004">
        <v>2.8974139999999999</v>
      </c>
      <c r="E5004" s="97">
        <v>43690.590219907404</v>
      </c>
      <c r="F5004">
        <v>2.9605299999999999</v>
      </c>
    </row>
    <row r="5005" spans="1:6" x14ac:dyDescent="0.2">
      <c r="A5005" s="97">
        <v>43690.814212962963</v>
      </c>
      <c r="B5005">
        <v>2.8955160000000002</v>
      </c>
      <c r="E5005" s="97">
        <v>43690.59716435185</v>
      </c>
      <c r="F5005">
        <v>2.9502389999999998</v>
      </c>
    </row>
    <row r="5006" spans="1:6" x14ac:dyDescent="0.2">
      <c r="A5006" s="97">
        <v>43690.82104166667</v>
      </c>
      <c r="B5006">
        <v>2.8872819999999999</v>
      </c>
      <c r="E5006" s="97">
        <v>43690.604108796295</v>
      </c>
      <c r="F5006">
        <v>2.9437549999999999</v>
      </c>
    </row>
    <row r="5007" spans="1:6" x14ac:dyDescent="0.2">
      <c r="A5007" s="97">
        <v>43690.827986111108</v>
      </c>
      <c r="B5007">
        <v>2.9139659999999998</v>
      </c>
      <c r="E5007" s="97">
        <v>43690.61105324074</v>
      </c>
      <c r="F5007">
        <v>2.919508</v>
      </c>
    </row>
    <row r="5008" spans="1:6" x14ac:dyDescent="0.2">
      <c r="A5008" s="97">
        <v>43690.834930555553</v>
      </c>
      <c r="B5008">
        <v>2.910771</v>
      </c>
      <c r="E5008" s="97">
        <v>43690.617997685185</v>
      </c>
      <c r="F5008">
        <v>2.9040940000000002</v>
      </c>
    </row>
    <row r="5009" spans="1:6" x14ac:dyDescent="0.2">
      <c r="A5009" s="97">
        <v>43690.841874999998</v>
      </c>
      <c r="B5009">
        <v>2.916531</v>
      </c>
      <c r="E5009" s="97">
        <v>43690.624942129631</v>
      </c>
      <c r="F5009">
        <v>2.895165</v>
      </c>
    </row>
    <row r="5010" spans="1:6" x14ac:dyDescent="0.2">
      <c r="A5010" s="97">
        <v>43690.848819444444</v>
      </c>
      <c r="B5010">
        <v>2.9255409999999999</v>
      </c>
      <c r="E5010" s="97">
        <v>43690.631886574076</v>
      </c>
      <c r="F5010">
        <v>2.874098</v>
      </c>
    </row>
    <row r="5011" spans="1:6" x14ac:dyDescent="0.2">
      <c r="A5011" s="97">
        <v>43690.855763888889</v>
      </c>
      <c r="B5011">
        <v>2.9222869999999999</v>
      </c>
      <c r="E5011" s="97">
        <v>43690.638715277775</v>
      </c>
      <c r="F5011">
        <v>2.8782700000000001</v>
      </c>
    </row>
    <row r="5012" spans="1:6" x14ac:dyDescent="0.2">
      <c r="A5012" s="97">
        <v>43690.862812500003</v>
      </c>
      <c r="B5012">
        <v>2.9366409999999998</v>
      </c>
      <c r="E5012" s="97">
        <v>43690.64565972222</v>
      </c>
      <c r="F5012">
        <v>2.8635419999999998</v>
      </c>
    </row>
    <row r="5013" spans="1:6" x14ac:dyDescent="0.2">
      <c r="A5013" s="97">
        <v>43690.869756944441</v>
      </c>
      <c r="B5013">
        <v>2.9486270000000001</v>
      </c>
      <c r="E5013" s="97">
        <v>43690.652604166666</v>
      </c>
      <c r="F5013">
        <v>2.8731200000000001</v>
      </c>
    </row>
    <row r="5014" spans="1:6" x14ac:dyDescent="0.2">
      <c r="A5014" s="97">
        <v>43690.876701388886</v>
      </c>
      <c r="B5014">
        <v>2.9393880000000001</v>
      </c>
      <c r="E5014" s="97">
        <v>43690.659548611111</v>
      </c>
      <c r="F5014">
        <v>2.8523740000000002</v>
      </c>
    </row>
    <row r="5015" spans="1:6" x14ac:dyDescent="0.2">
      <c r="A5015" s="97">
        <v>43690.883645833332</v>
      </c>
      <c r="B5015">
        <v>2.955498</v>
      </c>
      <c r="E5015" s="97">
        <v>43690.666493055556</v>
      </c>
      <c r="F5015">
        <v>2.8559770000000002</v>
      </c>
    </row>
    <row r="5016" spans="1:6" x14ac:dyDescent="0.2">
      <c r="A5016" s="97">
        <v>43690.890590277777</v>
      </c>
      <c r="B5016">
        <v>2.9593820000000002</v>
      </c>
      <c r="E5016" s="97">
        <v>43690.673437500001</v>
      </c>
      <c r="F5016">
        <v>2.8564120000000002</v>
      </c>
    </row>
    <row r="5017" spans="1:6" x14ac:dyDescent="0.2">
      <c r="A5017" s="97">
        <v>43690.897534722222</v>
      </c>
      <c r="B5017">
        <v>2.9615770000000001</v>
      </c>
      <c r="E5017" s="97">
        <v>43690.680381944447</v>
      </c>
      <c r="F5017">
        <v>2.8565160000000001</v>
      </c>
    </row>
    <row r="5018" spans="1:6" x14ac:dyDescent="0.2">
      <c r="A5018" s="97">
        <v>43690.904479166667</v>
      </c>
      <c r="B5018">
        <v>2.9696889999999998</v>
      </c>
      <c r="E5018" s="97">
        <v>43690.687430555554</v>
      </c>
      <c r="F5018">
        <v>2.8596550000000001</v>
      </c>
    </row>
    <row r="5019" spans="1:6" x14ac:dyDescent="0.2">
      <c r="A5019" s="97">
        <v>43690.911307870374</v>
      </c>
      <c r="B5019">
        <v>2.9728340000000002</v>
      </c>
      <c r="E5019" s="97">
        <v>43690.694374999999</v>
      </c>
      <c r="F5019">
        <v>2.8591709999999999</v>
      </c>
    </row>
    <row r="5020" spans="1:6" x14ac:dyDescent="0.2">
      <c r="A5020" s="97">
        <v>43690.918252314812</v>
      </c>
      <c r="B5020">
        <v>2.9733710000000002</v>
      </c>
      <c r="E5020" s="97">
        <v>43690.701319444444</v>
      </c>
      <c r="F5020">
        <v>2.8835579999999998</v>
      </c>
    </row>
    <row r="5021" spans="1:6" x14ac:dyDescent="0.2">
      <c r="A5021" s="97">
        <v>43690.925196759257</v>
      </c>
      <c r="B5021">
        <v>2.9698910000000001</v>
      </c>
      <c r="E5021" s="97">
        <v>43690.70826388889</v>
      </c>
      <c r="F5021">
        <v>2.8603900000000002</v>
      </c>
    </row>
    <row r="5022" spans="1:6" x14ac:dyDescent="0.2">
      <c r="A5022" s="97">
        <v>43690.932245370372</v>
      </c>
      <c r="B5022">
        <v>2.9918840000000002</v>
      </c>
      <c r="E5022" s="97">
        <v>43690.723935185182</v>
      </c>
      <c r="F5022">
        <v>2.868865</v>
      </c>
    </row>
    <row r="5023" spans="1:6" x14ac:dyDescent="0.2">
      <c r="A5023" s="97">
        <v>43690.939189814817</v>
      </c>
      <c r="B5023">
        <v>3.0134639999999999</v>
      </c>
      <c r="E5023" s="97">
        <v>43690.730879629627</v>
      </c>
      <c r="F5023">
        <v>2.8959549999999998</v>
      </c>
    </row>
    <row r="5024" spans="1:6" x14ac:dyDescent="0.2">
      <c r="A5024" s="97">
        <v>43690.946134259262</v>
      </c>
      <c r="B5024">
        <v>2.9777990000000001</v>
      </c>
      <c r="E5024" s="97">
        <v>43690.737824074073</v>
      </c>
      <c r="F5024">
        <v>2.8914409999999999</v>
      </c>
    </row>
    <row r="5025" spans="1:6" x14ac:dyDescent="0.2">
      <c r="A5025" s="97">
        <v>43690.9530787037</v>
      </c>
      <c r="B5025">
        <v>2.9796689999999999</v>
      </c>
      <c r="E5025" s="97">
        <v>43690.744768518518</v>
      </c>
      <c r="F5025">
        <v>2.8790049999999998</v>
      </c>
    </row>
    <row r="5026" spans="1:6" x14ac:dyDescent="0.2">
      <c r="A5026" s="97">
        <v>43690.960023148145</v>
      </c>
      <c r="B5026">
        <v>2.9768889999999999</v>
      </c>
      <c r="E5026" s="97">
        <v>43690.751712962963</v>
      </c>
      <c r="F5026">
        <v>2.880344</v>
      </c>
    </row>
    <row r="5027" spans="1:6" x14ac:dyDescent="0.2">
      <c r="A5027" s="97">
        <v>43690.966967592591</v>
      </c>
      <c r="B5027">
        <v>2.9716819999999999</v>
      </c>
      <c r="E5027" s="97">
        <v>43690.758657407408</v>
      </c>
      <c r="F5027">
        <v>2.8890389999999999</v>
      </c>
    </row>
    <row r="5028" spans="1:6" x14ac:dyDescent="0.2">
      <c r="A5028" s="97">
        <v>43690.973912037036</v>
      </c>
      <c r="B5028">
        <v>2.976429</v>
      </c>
      <c r="E5028" s="97">
        <v>43690.765601851854</v>
      </c>
      <c r="F5028">
        <v>2.8865400000000001</v>
      </c>
    </row>
    <row r="5029" spans="1:6" x14ac:dyDescent="0.2">
      <c r="A5029" s="97">
        <v>43690.980856481481</v>
      </c>
      <c r="B5029">
        <v>2.9872420000000002</v>
      </c>
      <c r="E5029" s="97">
        <v>43690.772546296299</v>
      </c>
      <c r="F5029">
        <v>2.8857050000000002</v>
      </c>
    </row>
    <row r="5030" spans="1:6" x14ac:dyDescent="0.2">
      <c r="A5030" s="97">
        <v>43690.987800925926</v>
      </c>
      <c r="B5030">
        <v>2.9743970000000002</v>
      </c>
      <c r="E5030" s="97">
        <v>43690.779490740744</v>
      </c>
      <c r="F5030">
        <v>2.8843839999999998</v>
      </c>
    </row>
    <row r="5031" spans="1:6" x14ac:dyDescent="0.2">
      <c r="A5031" s="97">
        <v>43690.994745370372</v>
      </c>
      <c r="B5031">
        <v>2.980111</v>
      </c>
      <c r="E5031" s="97">
        <v>43690.786435185182</v>
      </c>
      <c r="F5031">
        <v>2.8906749999999999</v>
      </c>
    </row>
    <row r="5032" spans="1:6" x14ac:dyDescent="0.2">
      <c r="A5032" s="97">
        <v>43691.001689814817</v>
      </c>
      <c r="B5032">
        <v>2.9778630000000001</v>
      </c>
      <c r="E5032" s="97">
        <v>43690.793379629627</v>
      </c>
      <c r="F5032">
        <v>2.8887499999999999</v>
      </c>
    </row>
    <row r="5033" spans="1:6" x14ac:dyDescent="0.2">
      <c r="A5033" s="97">
        <v>43691.008518518516</v>
      </c>
      <c r="B5033">
        <v>2.9865400000000002</v>
      </c>
      <c r="E5033" s="97">
        <v>43690.800324074073</v>
      </c>
      <c r="F5033">
        <v>2.8794569999999999</v>
      </c>
    </row>
    <row r="5034" spans="1:6" x14ac:dyDescent="0.2">
      <c r="A5034" s="97">
        <v>43691.015462962961</v>
      </c>
      <c r="B5034">
        <v>2.989096</v>
      </c>
      <c r="E5034" s="97">
        <v>43690.807268518518</v>
      </c>
      <c r="F5034">
        <v>2.8974139999999999</v>
      </c>
    </row>
    <row r="5035" spans="1:6" x14ac:dyDescent="0.2">
      <c r="A5035" s="97">
        <v>43691.022407407407</v>
      </c>
      <c r="B5035">
        <v>2.98767</v>
      </c>
      <c r="E5035" s="97">
        <v>43690.814212962963</v>
      </c>
      <c r="F5035">
        <v>2.8955160000000002</v>
      </c>
    </row>
    <row r="5036" spans="1:6" x14ac:dyDescent="0.2">
      <c r="A5036" s="97">
        <v>43691.029351851852</v>
      </c>
      <c r="B5036">
        <v>2.9702500000000001</v>
      </c>
      <c r="E5036" s="97">
        <v>43690.82104166667</v>
      </c>
      <c r="F5036">
        <v>2.8872819999999999</v>
      </c>
    </row>
    <row r="5037" spans="1:6" x14ac:dyDescent="0.2">
      <c r="A5037" s="97">
        <v>43691.036296296297</v>
      </c>
      <c r="B5037">
        <v>2.9754870000000002</v>
      </c>
      <c r="E5037" s="97">
        <v>43690.827986111108</v>
      </c>
      <c r="F5037">
        <v>2.9139659999999998</v>
      </c>
    </row>
    <row r="5038" spans="1:6" x14ac:dyDescent="0.2">
      <c r="A5038" s="97">
        <v>43691.043240740742</v>
      </c>
      <c r="B5038">
        <v>2.9906480000000002</v>
      </c>
      <c r="E5038" s="97">
        <v>43690.834930555553</v>
      </c>
      <c r="F5038">
        <v>2.910771</v>
      </c>
    </row>
    <row r="5039" spans="1:6" x14ac:dyDescent="0.2">
      <c r="A5039" s="97">
        <v>43691.050185185188</v>
      </c>
      <c r="B5039">
        <v>2.9830800000000002</v>
      </c>
      <c r="E5039" s="97">
        <v>43690.841874999998</v>
      </c>
      <c r="F5039">
        <v>2.916531</v>
      </c>
    </row>
    <row r="5040" spans="1:6" x14ac:dyDescent="0.2">
      <c r="A5040" s="97">
        <v>43691.057129629633</v>
      </c>
      <c r="B5040">
        <v>2.9568979999999998</v>
      </c>
      <c r="E5040" s="97">
        <v>43690.848819444444</v>
      </c>
      <c r="F5040">
        <v>2.9255409999999999</v>
      </c>
    </row>
    <row r="5041" spans="1:6" x14ac:dyDescent="0.2">
      <c r="A5041" s="97">
        <v>43691.064074074071</v>
      </c>
      <c r="B5041">
        <v>2.9754239999999998</v>
      </c>
      <c r="E5041" s="97">
        <v>43690.855763888889</v>
      </c>
      <c r="F5041">
        <v>2.9222869999999999</v>
      </c>
    </row>
    <row r="5042" spans="1:6" x14ac:dyDescent="0.2">
      <c r="A5042" s="97">
        <v>43691.071122685185</v>
      </c>
      <c r="B5042">
        <v>2.9660419999999998</v>
      </c>
      <c r="E5042" s="97">
        <v>43690.862812500003</v>
      </c>
      <c r="F5042">
        <v>2.9366409999999998</v>
      </c>
    </row>
    <row r="5043" spans="1:6" x14ac:dyDescent="0.2">
      <c r="A5043" s="97">
        <v>43691.078067129631</v>
      </c>
      <c r="B5043">
        <v>2.9684940000000002</v>
      </c>
      <c r="E5043" s="97">
        <v>43690.869756944441</v>
      </c>
      <c r="F5043">
        <v>2.9486270000000001</v>
      </c>
    </row>
    <row r="5044" spans="1:6" x14ac:dyDescent="0.2">
      <c r="A5044" s="97">
        <v>43691.085011574076</v>
      </c>
      <c r="B5044">
        <v>2.963457</v>
      </c>
      <c r="E5044" s="97">
        <v>43690.876701388886</v>
      </c>
      <c r="F5044">
        <v>2.9393880000000001</v>
      </c>
    </row>
    <row r="5045" spans="1:6" x14ac:dyDescent="0.2">
      <c r="A5045" s="97">
        <v>43691.091956018521</v>
      </c>
      <c r="B5045">
        <v>2.958475</v>
      </c>
      <c r="E5045" s="97">
        <v>43690.883645833332</v>
      </c>
      <c r="F5045">
        <v>2.955498</v>
      </c>
    </row>
    <row r="5046" spans="1:6" x14ac:dyDescent="0.2">
      <c r="A5046" s="97">
        <v>43691.098900462966</v>
      </c>
      <c r="B5046">
        <v>2.957109</v>
      </c>
      <c r="E5046" s="97">
        <v>43690.890590277777</v>
      </c>
      <c r="F5046">
        <v>2.9593820000000002</v>
      </c>
    </row>
    <row r="5047" spans="1:6" x14ac:dyDescent="0.2">
      <c r="A5047" s="97">
        <v>43691.105729166666</v>
      </c>
      <c r="B5047">
        <v>2.9607190000000001</v>
      </c>
      <c r="E5047" s="97">
        <v>43690.897534722222</v>
      </c>
      <c r="F5047">
        <v>2.9615770000000001</v>
      </c>
    </row>
    <row r="5048" spans="1:6" x14ac:dyDescent="0.2">
      <c r="A5048" s="97">
        <v>43691.112673611111</v>
      </c>
      <c r="B5048">
        <v>2.9577930000000001</v>
      </c>
      <c r="E5048" s="97">
        <v>43690.904479166667</v>
      </c>
      <c r="F5048">
        <v>2.9696889999999998</v>
      </c>
    </row>
    <row r="5049" spans="1:6" x14ac:dyDescent="0.2">
      <c r="A5049" s="97">
        <v>43691.119618055556</v>
      </c>
      <c r="B5049">
        <v>2.943146</v>
      </c>
      <c r="E5049" s="97">
        <v>43690.911307870374</v>
      </c>
      <c r="F5049">
        <v>2.9728340000000002</v>
      </c>
    </row>
    <row r="5050" spans="1:6" x14ac:dyDescent="0.2">
      <c r="A5050" s="97">
        <v>43691.126562500001</v>
      </c>
      <c r="B5050">
        <v>2.924528</v>
      </c>
      <c r="E5050" s="97">
        <v>43690.918252314812</v>
      </c>
      <c r="F5050">
        <v>2.9733710000000002</v>
      </c>
    </row>
    <row r="5051" spans="1:6" x14ac:dyDescent="0.2">
      <c r="A5051" s="97">
        <v>43691.133506944447</v>
      </c>
      <c r="B5051">
        <v>2.940769</v>
      </c>
      <c r="E5051" s="97">
        <v>43690.925196759257</v>
      </c>
      <c r="F5051">
        <v>2.9698910000000001</v>
      </c>
    </row>
    <row r="5052" spans="1:6" x14ac:dyDescent="0.2">
      <c r="A5052" s="97">
        <v>43691.140555555554</v>
      </c>
      <c r="B5052">
        <v>2.926428</v>
      </c>
      <c r="E5052" s="97">
        <v>43690.932245370372</v>
      </c>
      <c r="F5052">
        <v>2.9918840000000002</v>
      </c>
    </row>
    <row r="5053" spans="1:6" x14ac:dyDescent="0.2">
      <c r="A5053" s="97">
        <v>43691.147499999999</v>
      </c>
      <c r="B5053">
        <v>2.9376540000000002</v>
      </c>
      <c r="E5053" s="97">
        <v>43690.939189814817</v>
      </c>
      <c r="F5053">
        <v>3.0134639999999999</v>
      </c>
    </row>
    <row r="5054" spans="1:6" x14ac:dyDescent="0.2">
      <c r="A5054" s="97">
        <v>43691.154444444444</v>
      </c>
      <c r="B5054">
        <v>2.9285999999999999</v>
      </c>
      <c r="E5054" s="97">
        <v>43690.946134259262</v>
      </c>
      <c r="F5054">
        <v>2.9777990000000001</v>
      </c>
    </row>
    <row r="5055" spans="1:6" x14ac:dyDescent="0.2">
      <c r="A5055" s="97">
        <v>43691.16138888889</v>
      </c>
      <c r="B5055">
        <v>2.9481449999999998</v>
      </c>
      <c r="E5055" s="97">
        <v>43690.9530787037</v>
      </c>
      <c r="F5055">
        <v>2.9796689999999999</v>
      </c>
    </row>
    <row r="5056" spans="1:6" x14ac:dyDescent="0.2">
      <c r="A5056" s="97">
        <v>43691.168333333335</v>
      </c>
      <c r="B5056">
        <v>2.9430070000000002</v>
      </c>
      <c r="E5056" s="97">
        <v>43690.960023148145</v>
      </c>
      <c r="F5056">
        <v>2.9768889999999999</v>
      </c>
    </row>
    <row r="5057" spans="1:6" x14ac:dyDescent="0.2">
      <c r="A5057" s="97">
        <v>43691.17527777778</v>
      </c>
      <c r="B5057">
        <v>2.9355030000000002</v>
      </c>
      <c r="E5057" s="97">
        <v>43690.966967592591</v>
      </c>
      <c r="F5057">
        <v>2.9716819999999999</v>
      </c>
    </row>
    <row r="5058" spans="1:6" x14ac:dyDescent="0.2">
      <c r="A5058" s="97">
        <v>43691.182222222225</v>
      </c>
      <c r="B5058">
        <v>2.927305</v>
      </c>
      <c r="E5058" s="97">
        <v>43690.973912037036</v>
      </c>
      <c r="F5058">
        <v>2.976429</v>
      </c>
    </row>
    <row r="5059" spans="1:6" x14ac:dyDescent="0.2">
      <c r="A5059" s="97">
        <v>43691.189166666663</v>
      </c>
      <c r="B5059">
        <v>2.8766759999999998</v>
      </c>
      <c r="E5059" s="97">
        <v>43690.980856481481</v>
      </c>
      <c r="F5059">
        <v>2.9872420000000002</v>
      </c>
    </row>
    <row r="5060" spans="1:6" x14ac:dyDescent="0.2">
      <c r="A5060" s="97">
        <v>43691.19599537037</v>
      </c>
      <c r="B5060">
        <v>2.9004089999999998</v>
      </c>
      <c r="E5060" s="97">
        <v>43690.987800925926</v>
      </c>
      <c r="F5060">
        <v>2.9743970000000002</v>
      </c>
    </row>
    <row r="5061" spans="1:6" x14ac:dyDescent="0.2">
      <c r="A5061" s="97">
        <v>43691.202939814815</v>
      </c>
      <c r="B5061">
        <v>2.9142990000000002</v>
      </c>
      <c r="E5061" s="97">
        <v>43690.994745370372</v>
      </c>
      <c r="F5061">
        <v>2.980111</v>
      </c>
    </row>
    <row r="5062" spans="1:6" x14ac:dyDescent="0.2">
      <c r="A5062" s="97">
        <v>43691.209988425922</v>
      </c>
      <c r="B5062">
        <v>2.9162710000000001</v>
      </c>
      <c r="E5062" s="97">
        <v>43691.001689814817</v>
      </c>
      <c r="F5062">
        <v>2.9778630000000001</v>
      </c>
    </row>
    <row r="5063" spans="1:6" x14ac:dyDescent="0.2">
      <c r="A5063" s="97">
        <v>43691.216932870368</v>
      </c>
      <c r="B5063">
        <v>2.920102</v>
      </c>
      <c r="E5063" s="97">
        <v>43691.008518518516</v>
      </c>
      <c r="F5063">
        <v>2.9865400000000002</v>
      </c>
    </row>
    <row r="5064" spans="1:6" x14ac:dyDescent="0.2">
      <c r="A5064" s="97">
        <v>43691.223877314813</v>
      </c>
      <c r="B5064">
        <v>2.9120699999999999</v>
      </c>
      <c r="E5064" s="97">
        <v>43691.015462962961</v>
      </c>
      <c r="F5064">
        <v>2.989096</v>
      </c>
    </row>
    <row r="5065" spans="1:6" x14ac:dyDescent="0.2">
      <c r="A5065" s="97">
        <v>43691.230821759258</v>
      </c>
      <c r="B5065">
        <v>2.8970509999999998</v>
      </c>
      <c r="E5065" s="97">
        <v>43691.022407407407</v>
      </c>
      <c r="F5065">
        <v>2.98767</v>
      </c>
    </row>
    <row r="5066" spans="1:6" x14ac:dyDescent="0.2">
      <c r="A5066" s="97">
        <v>43691.237766203703</v>
      </c>
      <c r="B5066">
        <v>2.8963109999999999</v>
      </c>
      <c r="E5066" s="97">
        <v>43691.029351851852</v>
      </c>
      <c r="F5066">
        <v>2.9702500000000001</v>
      </c>
    </row>
    <row r="5067" spans="1:6" x14ac:dyDescent="0.2">
      <c r="A5067" s="97">
        <v>43691.244710648149</v>
      </c>
      <c r="B5067">
        <v>2.9022969999999999</v>
      </c>
      <c r="E5067" s="97">
        <v>43691.036296296297</v>
      </c>
      <c r="F5067">
        <v>2.9754870000000002</v>
      </c>
    </row>
    <row r="5068" spans="1:6" x14ac:dyDescent="0.2">
      <c r="A5068" s="97">
        <v>43691.251655092594</v>
      </c>
      <c r="B5068">
        <v>2.8942019999999999</v>
      </c>
      <c r="E5068" s="97">
        <v>43691.043240740742</v>
      </c>
      <c r="F5068">
        <v>2.9906480000000002</v>
      </c>
    </row>
    <row r="5069" spans="1:6" x14ac:dyDescent="0.2">
      <c r="A5069" s="97">
        <v>43691.258599537039</v>
      </c>
      <c r="B5069">
        <v>2.894523</v>
      </c>
      <c r="E5069" s="97">
        <v>43691.050185185188</v>
      </c>
      <c r="F5069">
        <v>2.9830800000000002</v>
      </c>
    </row>
    <row r="5070" spans="1:6" x14ac:dyDescent="0.2">
      <c r="A5070" s="97">
        <v>43691.265543981484</v>
      </c>
      <c r="B5070">
        <v>2.9025629999999998</v>
      </c>
      <c r="E5070" s="97">
        <v>43691.057129629633</v>
      </c>
      <c r="F5070">
        <v>2.9568979999999998</v>
      </c>
    </row>
    <row r="5071" spans="1:6" x14ac:dyDescent="0.2">
      <c r="A5071" s="97">
        <v>43691.272488425922</v>
      </c>
      <c r="B5071">
        <v>2.8934890000000002</v>
      </c>
      <c r="E5071" s="97">
        <v>43691.064074074071</v>
      </c>
      <c r="F5071">
        <v>2.9754239999999998</v>
      </c>
    </row>
    <row r="5072" spans="1:6" x14ac:dyDescent="0.2">
      <c r="A5072" s="97">
        <v>43691.279432870368</v>
      </c>
      <c r="B5072">
        <v>2.8884120000000002</v>
      </c>
      <c r="E5072" s="97">
        <v>43691.071122685185</v>
      </c>
      <c r="F5072">
        <v>2.9660419999999998</v>
      </c>
    </row>
    <row r="5073" spans="1:6" x14ac:dyDescent="0.2">
      <c r="A5073" s="97">
        <v>43691.286377314813</v>
      </c>
      <c r="B5073">
        <v>2.8757429999999999</v>
      </c>
      <c r="E5073" s="97">
        <v>43691.078067129631</v>
      </c>
      <c r="F5073">
        <v>2.9684940000000002</v>
      </c>
    </row>
    <row r="5074" spans="1:6" x14ac:dyDescent="0.2">
      <c r="A5074" s="97">
        <v>43691.293206018519</v>
      </c>
      <c r="B5074">
        <v>2.8722629999999998</v>
      </c>
      <c r="E5074" s="97">
        <v>43691.085011574076</v>
      </c>
      <c r="F5074">
        <v>2.963457</v>
      </c>
    </row>
    <row r="5075" spans="1:6" x14ac:dyDescent="0.2">
      <c r="A5075" s="97">
        <v>43691.300150462965</v>
      </c>
      <c r="B5075">
        <v>2.8754219999999999</v>
      </c>
      <c r="E5075" s="97">
        <v>43691.091956018521</v>
      </c>
      <c r="F5075">
        <v>2.958475</v>
      </c>
    </row>
    <row r="5076" spans="1:6" x14ac:dyDescent="0.2">
      <c r="A5076" s="97">
        <v>43691.307245370372</v>
      </c>
      <c r="B5076">
        <v>2.8719359999999998</v>
      </c>
      <c r="E5076" s="97">
        <v>43691.098900462966</v>
      </c>
      <c r="F5076">
        <v>2.957109</v>
      </c>
    </row>
    <row r="5077" spans="1:6" x14ac:dyDescent="0.2">
      <c r="A5077" s="97">
        <v>43691.314189814817</v>
      </c>
      <c r="B5077">
        <v>2.8781840000000001</v>
      </c>
      <c r="E5077" s="97">
        <v>43691.105729166666</v>
      </c>
      <c r="F5077">
        <v>2.9607190000000001</v>
      </c>
    </row>
    <row r="5078" spans="1:6" x14ac:dyDescent="0.2">
      <c r="A5078" s="97">
        <v>43691.321134259262</v>
      </c>
      <c r="B5078">
        <v>2.8660040000000002</v>
      </c>
      <c r="E5078" s="97">
        <v>43691.112673611111</v>
      </c>
      <c r="F5078">
        <v>2.9577930000000001</v>
      </c>
    </row>
    <row r="5079" spans="1:6" x14ac:dyDescent="0.2">
      <c r="A5079" s="97">
        <v>43691.3280787037</v>
      </c>
      <c r="B5079">
        <v>2.860878</v>
      </c>
      <c r="E5079" s="97">
        <v>43691.119618055556</v>
      </c>
      <c r="F5079">
        <v>2.943146</v>
      </c>
    </row>
    <row r="5080" spans="1:6" x14ac:dyDescent="0.2">
      <c r="A5080" s="97">
        <v>43691.335023148145</v>
      </c>
      <c r="B5080">
        <v>2.8467310000000001</v>
      </c>
      <c r="E5080" s="97">
        <v>43691.126562500001</v>
      </c>
      <c r="F5080">
        <v>2.924528</v>
      </c>
    </row>
    <row r="5081" spans="1:6" x14ac:dyDescent="0.2">
      <c r="A5081" s="97">
        <v>43691.341967592591</v>
      </c>
      <c r="B5081">
        <v>2.8499159999999999</v>
      </c>
      <c r="E5081" s="97">
        <v>43691.133506944447</v>
      </c>
      <c r="F5081">
        <v>2.940769</v>
      </c>
    </row>
    <row r="5082" spans="1:6" x14ac:dyDescent="0.2">
      <c r="A5082" s="97">
        <v>43691.348912037036</v>
      </c>
      <c r="B5082">
        <v>2.8403200000000002</v>
      </c>
      <c r="E5082" s="97">
        <v>43691.140555555554</v>
      </c>
      <c r="F5082">
        <v>2.926428</v>
      </c>
    </row>
    <row r="5083" spans="1:6" x14ac:dyDescent="0.2">
      <c r="A5083" s="97">
        <v>43691.355856481481</v>
      </c>
      <c r="B5083">
        <v>2.8386469999999999</v>
      </c>
      <c r="E5083" s="97">
        <v>43691.147499999999</v>
      </c>
      <c r="F5083">
        <v>2.9376540000000002</v>
      </c>
    </row>
    <row r="5084" spans="1:6" x14ac:dyDescent="0.2">
      <c r="A5084" s="97">
        <v>43691.362800925926</v>
      </c>
      <c r="B5084">
        <v>2.8441610000000002</v>
      </c>
      <c r="E5084" s="97">
        <v>43691.154444444444</v>
      </c>
      <c r="F5084">
        <v>2.9285999999999999</v>
      </c>
    </row>
    <row r="5085" spans="1:6" x14ac:dyDescent="0.2">
      <c r="A5085" s="97">
        <v>43691.369745370372</v>
      </c>
      <c r="B5085">
        <v>2.8169089999999999</v>
      </c>
      <c r="E5085" s="97">
        <v>43691.16138888889</v>
      </c>
      <c r="F5085">
        <v>2.9481449999999998</v>
      </c>
    </row>
    <row r="5086" spans="1:6" x14ac:dyDescent="0.2">
      <c r="A5086" s="97">
        <v>43691.376689814817</v>
      </c>
      <c r="B5086">
        <v>2.843143</v>
      </c>
      <c r="E5086" s="97">
        <v>43691.168333333335</v>
      </c>
      <c r="F5086">
        <v>2.9430070000000002</v>
      </c>
    </row>
    <row r="5087" spans="1:6" x14ac:dyDescent="0.2">
      <c r="A5087" s="97">
        <v>43691.383518518516</v>
      </c>
      <c r="B5087">
        <v>2.8167309999999999</v>
      </c>
      <c r="E5087" s="97">
        <v>43691.17527777778</v>
      </c>
      <c r="F5087">
        <v>2.9355030000000002</v>
      </c>
    </row>
    <row r="5088" spans="1:6" x14ac:dyDescent="0.2">
      <c r="A5088" s="97">
        <v>43691.390462962961</v>
      </c>
      <c r="B5088">
        <v>2.8210700000000002</v>
      </c>
      <c r="E5088" s="97">
        <v>43691.182222222225</v>
      </c>
      <c r="F5088">
        <v>2.927305</v>
      </c>
    </row>
    <row r="5089" spans="1:6" x14ac:dyDescent="0.2">
      <c r="A5089" s="97">
        <v>43691.397407407407</v>
      </c>
      <c r="B5089">
        <v>2.838533</v>
      </c>
      <c r="E5089" s="97">
        <v>43691.189166666663</v>
      </c>
      <c r="F5089">
        <v>2.8766759999999998</v>
      </c>
    </row>
    <row r="5090" spans="1:6" x14ac:dyDescent="0.2">
      <c r="A5090" s="97">
        <v>43691.404351851852</v>
      </c>
      <c r="B5090">
        <v>2.829682</v>
      </c>
      <c r="E5090" s="97">
        <v>43691.19599537037</v>
      </c>
      <c r="F5090">
        <v>2.9004089999999998</v>
      </c>
    </row>
    <row r="5091" spans="1:6" x14ac:dyDescent="0.2">
      <c r="A5091" s="97">
        <v>43691.411296296297</v>
      </c>
      <c r="B5091">
        <v>2.837634</v>
      </c>
      <c r="E5091" s="97">
        <v>43691.202939814815</v>
      </c>
      <c r="F5091">
        <v>2.9142990000000002</v>
      </c>
    </row>
    <row r="5092" spans="1:6" x14ac:dyDescent="0.2">
      <c r="A5092" s="97">
        <v>43691.418240740742</v>
      </c>
      <c r="B5092">
        <v>2.8227760000000002</v>
      </c>
      <c r="E5092" s="97">
        <v>43691.209988425922</v>
      </c>
      <c r="F5092">
        <v>2.9162710000000001</v>
      </c>
    </row>
    <row r="5093" spans="1:6" x14ac:dyDescent="0.2">
      <c r="A5093" s="97">
        <v>43691.425185185188</v>
      </c>
      <c r="B5093">
        <v>2.8225099999999999</v>
      </c>
      <c r="E5093" s="97">
        <v>43691.216932870368</v>
      </c>
      <c r="F5093">
        <v>2.920102</v>
      </c>
    </row>
    <row r="5094" spans="1:6" x14ac:dyDescent="0.2">
      <c r="A5094" s="97">
        <v>43691.432129629633</v>
      </c>
      <c r="B5094">
        <v>2.814495</v>
      </c>
      <c r="E5094" s="97">
        <v>43691.223877314813</v>
      </c>
      <c r="F5094">
        <v>2.9120699999999999</v>
      </c>
    </row>
    <row r="5095" spans="1:6" x14ac:dyDescent="0.2">
      <c r="A5095" s="97">
        <v>43691.439074074071</v>
      </c>
      <c r="B5095">
        <v>2.812449</v>
      </c>
      <c r="E5095" s="97">
        <v>43691.230821759258</v>
      </c>
      <c r="F5095">
        <v>2.8970509999999998</v>
      </c>
    </row>
    <row r="5096" spans="1:6" x14ac:dyDescent="0.2">
      <c r="A5096" s="97">
        <v>43691.446122685185</v>
      </c>
      <c r="B5096">
        <v>2.8199869999999998</v>
      </c>
      <c r="E5096" s="97">
        <v>43691.237766203703</v>
      </c>
      <c r="F5096">
        <v>2.8963109999999999</v>
      </c>
    </row>
    <row r="5097" spans="1:6" x14ac:dyDescent="0.2">
      <c r="A5097" s="97">
        <v>43691.453067129631</v>
      </c>
      <c r="B5097">
        <v>2.8166310000000001</v>
      </c>
      <c r="E5097" s="97">
        <v>43691.244710648149</v>
      </c>
      <c r="F5097">
        <v>2.9022969999999999</v>
      </c>
    </row>
    <row r="5098" spans="1:6" x14ac:dyDescent="0.2">
      <c r="A5098" s="97">
        <v>43691.460011574076</v>
      </c>
      <c r="B5098">
        <v>2.816665</v>
      </c>
      <c r="E5098" s="97">
        <v>43691.251655092594</v>
      </c>
      <c r="F5098">
        <v>2.8942019999999999</v>
      </c>
    </row>
    <row r="5099" spans="1:6" x14ac:dyDescent="0.2">
      <c r="A5099" s="97">
        <v>43691.466956018521</v>
      </c>
      <c r="B5099">
        <v>2.8158050000000001</v>
      </c>
      <c r="E5099" s="97">
        <v>43691.258599537039</v>
      </c>
      <c r="F5099">
        <v>2.894523</v>
      </c>
    </row>
    <row r="5100" spans="1:6" x14ac:dyDescent="0.2">
      <c r="A5100" s="97">
        <v>43691.473900462966</v>
      </c>
      <c r="B5100">
        <v>2.8263690000000001</v>
      </c>
      <c r="E5100" s="97">
        <v>43691.265543981484</v>
      </c>
      <c r="F5100">
        <v>2.9025629999999998</v>
      </c>
    </row>
    <row r="5101" spans="1:6" x14ac:dyDescent="0.2">
      <c r="A5101" s="97">
        <v>43691.480729166666</v>
      </c>
      <c r="B5101">
        <v>2.806054</v>
      </c>
      <c r="E5101" s="97">
        <v>43691.272488425922</v>
      </c>
      <c r="F5101">
        <v>2.8934890000000002</v>
      </c>
    </row>
    <row r="5102" spans="1:6" x14ac:dyDescent="0.2">
      <c r="A5102" s="97">
        <v>43691.487673611111</v>
      </c>
      <c r="B5102">
        <v>2.8131469999999998</v>
      </c>
      <c r="E5102" s="97">
        <v>43691.279432870368</v>
      </c>
      <c r="F5102">
        <v>2.8884120000000002</v>
      </c>
    </row>
    <row r="5103" spans="1:6" x14ac:dyDescent="0.2">
      <c r="A5103" s="97">
        <v>43691.494618055556</v>
      </c>
      <c r="B5103">
        <v>2.8005589999999998</v>
      </c>
      <c r="E5103" s="97">
        <v>43691.286377314813</v>
      </c>
      <c r="F5103">
        <v>2.8757429999999999</v>
      </c>
    </row>
    <row r="5104" spans="1:6" x14ac:dyDescent="0.2">
      <c r="A5104" s="97">
        <v>43691.501562500001</v>
      </c>
      <c r="B5104">
        <v>2.7973430000000001</v>
      </c>
      <c r="E5104" s="97">
        <v>43691.293206018519</v>
      </c>
      <c r="F5104">
        <v>2.8722629999999998</v>
      </c>
    </row>
    <row r="5105" spans="1:6" x14ac:dyDescent="0.2">
      <c r="A5105" s="97">
        <v>43691.508506944447</v>
      </c>
      <c r="B5105">
        <v>2.7943250000000002</v>
      </c>
      <c r="E5105" s="97">
        <v>43691.300150462965</v>
      </c>
      <c r="F5105">
        <v>2.8754219999999999</v>
      </c>
    </row>
    <row r="5106" spans="1:6" x14ac:dyDescent="0.2">
      <c r="A5106" s="97">
        <v>43691.515555555554</v>
      </c>
      <c r="B5106">
        <v>2.7947470000000001</v>
      </c>
      <c r="E5106" s="97">
        <v>43691.307245370372</v>
      </c>
      <c r="F5106">
        <v>2.8719359999999998</v>
      </c>
    </row>
    <row r="5107" spans="1:6" x14ac:dyDescent="0.2">
      <c r="A5107" s="97">
        <v>43691.522499999999</v>
      </c>
      <c r="B5107">
        <v>2.797755</v>
      </c>
      <c r="E5107" s="97">
        <v>43691.314189814817</v>
      </c>
      <c r="F5107">
        <v>2.8781840000000001</v>
      </c>
    </row>
    <row r="5108" spans="1:6" x14ac:dyDescent="0.2">
      <c r="A5108" s="97">
        <v>43691.529444444444</v>
      </c>
      <c r="B5108">
        <v>2.7746080000000002</v>
      </c>
      <c r="E5108" s="97">
        <v>43691.321134259262</v>
      </c>
      <c r="F5108">
        <v>2.8660040000000002</v>
      </c>
    </row>
    <row r="5109" spans="1:6" x14ac:dyDescent="0.2">
      <c r="A5109" s="97">
        <v>43691.53638888889</v>
      </c>
      <c r="B5109">
        <v>2.7845219999999999</v>
      </c>
      <c r="E5109" s="97">
        <v>43691.3280787037</v>
      </c>
      <c r="F5109">
        <v>2.860878</v>
      </c>
    </row>
    <row r="5110" spans="1:6" x14ac:dyDescent="0.2">
      <c r="A5110" s="97">
        <v>43691.543333333335</v>
      </c>
      <c r="B5110">
        <v>2.801682</v>
      </c>
      <c r="E5110" s="97">
        <v>43691.335023148145</v>
      </c>
      <c r="F5110">
        <v>2.8467310000000001</v>
      </c>
    </row>
    <row r="5111" spans="1:6" x14ac:dyDescent="0.2">
      <c r="A5111" s="97">
        <v>43691.55027777778</v>
      </c>
      <c r="B5111">
        <v>2.7830590000000002</v>
      </c>
      <c r="E5111" s="97">
        <v>43691.341967592591</v>
      </c>
      <c r="F5111">
        <v>2.8499159999999999</v>
      </c>
    </row>
    <row r="5112" spans="1:6" x14ac:dyDescent="0.2">
      <c r="A5112" s="97">
        <v>43691.557222222225</v>
      </c>
      <c r="B5112">
        <v>2.7799109999999998</v>
      </c>
      <c r="E5112" s="97">
        <v>43691.348912037036</v>
      </c>
      <c r="F5112">
        <v>2.8403200000000002</v>
      </c>
    </row>
    <row r="5113" spans="1:6" x14ac:dyDescent="0.2">
      <c r="A5113" s="97">
        <v>43691.564166666663</v>
      </c>
      <c r="B5113">
        <v>2.7634829999999999</v>
      </c>
      <c r="E5113" s="97">
        <v>43691.355856481481</v>
      </c>
      <c r="F5113">
        <v>2.8386469999999999</v>
      </c>
    </row>
    <row r="5114" spans="1:6" x14ac:dyDescent="0.2">
      <c r="A5114" s="97">
        <v>43691.571111111109</v>
      </c>
      <c r="B5114">
        <v>2.7510210000000002</v>
      </c>
      <c r="E5114" s="97">
        <v>43691.362800925926</v>
      </c>
      <c r="F5114">
        <v>2.8441610000000002</v>
      </c>
    </row>
    <row r="5115" spans="1:6" x14ac:dyDescent="0.2">
      <c r="A5115" s="97">
        <v>43691.577939814815</v>
      </c>
      <c r="B5115">
        <v>2.749263</v>
      </c>
      <c r="E5115" s="97">
        <v>43691.369745370372</v>
      </c>
      <c r="F5115">
        <v>2.8169089999999999</v>
      </c>
    </row>
    <row r="5116" spans="1:6" x14ac:dyDescent="0.2">
      <c r="A5116" s="97">
        <v>43691.584988425922</v>
      </c>
      <c r="B5116">
        <v>2.7435320000000001</v>
      </c>
      <c r="E5116" s="97">
        <v>43691.376689814817</v>
      </c>
      <c r="F5116">
        <v>2.843143</v>
      </c>
    </row>
    <row r="5117" spans="1:6" x14ac:dyDescent="0.2">
      <c r="A5117" s="97">
        <v>43691.591932870368</v>
      </c>
      <c r="B5117">
        <v>2.7374640000000001</v>
      </c>
      <c r="E5117" s="97">
        <v>43691.383518518516</v>
      </c>
      <c r="F5117">
        <v>2.8167309999999999</v>
      </c>
    </row>
    <row r="5118" spans="1:6" x14ac:dyDescent="0.2">
      <c r="A5118" s="97">
        <v>43691.598877314813</v>
      </c>
      <c r="B5118">
        <v>2.7349380000000001</v>
      </c>
      <c r="E5118" s="97">
        <v>43691.390462962961</v>
      </c>
      <c r="F5118">
        <v>2.8210700000000002</v>
      </c>
    </row>
    <row r="5119" spans="1:6" x14ac:dyDescent="0.2">
      <c r="A5119" s="97">
        <v>43691.605821759258</v>
      </c>
      <c r="B5119">
        <v>2.7205550000000001</v>
      </c>
      <c r="E5119" s="97">
        <v>43691.397407407407</v>
      </c>
      <c r="F5119">
        <v>2.838533</v>
      </c>
    </row>
    <row r="5120" spans="1:6" x14ac:dyDescent="0.2">
      <c r="A5120" s="97">
        <v>43691.612766203703</v>
      </c>
      <c r="B5120">
        <v>2.7229100000000002</v>
      </c>
      <c r="E5120" s="97">
        <v>43691.404351851852</v>
      </c>
      <c r="F5120">
        <v>2.829682</v>
      </c>
    </row>
    <row r="5121" spans="1:6" x14ac:dyDescent="0.2">
      <c r="A5121" s="97">
        <v>43691.619710648149</v>
      </c>
      <c r="B5121">
        <v>2.7127300000000001</v>
      </c>
      <c r="E5121" s="97">
        <v>43691.411296296297</v>
      </c>
      <c r="F5121">
        <v>2.837634</v>
      </c>
    </row>
    <row r="5122" spans="1:6" x14ac:dyDescent="0.2">
      <c r="A5122" s="97">
        <v>43691.626655092594</v>
      </c>
      <c r="B5122">
        <v>2.700364</v>
      </c>
      <c r="E5122" s="97">
        <v>43691.418240740742</v>
      </c>
      <c r="F5122">
        <v>2.8227760000000002</v>
      </c>
    </row>
    <row r="5123" spans="1:6" x14ac:dyDescent="0.2">
      <c r="A5123" s="97">
        <v>43691.633599537039</v>
      </c>
      <c r="B5123">
        <v>2.7024849999999998</v>
      </c>
      <c r="E5123" s="97">
        <v>43691.425185185188</v>
      </c>
      <c r="F5123">
        <v>2.8225099999999999</v>
      </c>
    </row>
    <row r="5124" spans="1:6" x14ac:dyDescent="0.2">
      <c r="A5124" s="97">
        <v>43691.640543981484</v>
      </c>
      <c r="B5124">
        <v>2.7095590000000001</v>
      </c>
      <c r="E5124" s="97">
        <v>43691.432129629633</v>
      </c>
      <c r="F5124">
        <v>2.814495</v>
      </c>
    </row>
    <row r="5125" spans="1:6" x14ac:dyDescent="0.2">
      <c r="A5125" s="97">
        <v>43691.647488425922</v>
      </c>
      <c r="B5125">
        <v>2.7089720000000002</v>
      </c>
      <c r="E5125" s="97">
        <v>43691.439074074071</v>
      </c>
      <c r="F5125">
        <v>2.812449</v>
      </c>
    </row>
    <row r="5126" spans="1:6" x14ac:dyDescent="0.2">
      <c r="A5126" s="97">
        <v>43691.654432870368</v>
      </c>
      <c r="B5126">
        <v>2.7115049999999998</v>
      </c>
      <c r="E5126" s="97">
        <v>43691.446122685185</v>
      </c>
      <c r="F5126">
        <v>2.8199869999999998</v>
      </c>
    </row>
    <row r="5127" spans="1:6" x14ac:dyDescent="0.2">
      <c r="A5127" s="97">
        <v>43691.661377314813</v>
      </c>
      <c r="B5127">
        <v>2.704491</v>
      </c>
      <c r="E5127" s="97">
        <v>43691.453067129631</v>
      </c>
      <c r="F5127">
        <v>2.8166310000000001</v>
      </c>
    </row>
    <row r="5128" spans="1:6" x14ac:dyDescent="0.2">
      <c r="A5128" s="97">
        <v>43691.668321759258</v>
      </c>
      <c r="B5128">
        <v>2.723525</v>
      </c>
      <c r="E5128" s="97">
        <v>43691.460011574076</v>
      </c>
      <c r="F5128">
        <v>2.816665</v>
      </c>
    </row>
    <row r="5129" spans="1:6" x14ac:dyDescent="0.2">
      <c r="A5129" s="97">
        <v>43691.675150462965</v>
      </c>
      <c r="B5129">
        <v>2.7253310000000002</v>
      </c>
      <c r="E5129" s="97">
        <v>43691.466956018521</v>
      </c>
      <c r="F5129">
        <v>2.8158050000000001</v>
      </c>
    </row>
    <row r="5130" spans="1:6" x14ac:dyDescent="0.2">
      <c r="A5130" s="97">
        <v>43691.68209490741</v>
      </c>
      <c r="B5130">
        <v>2.7263160000000002</v>
      </c>
      <c r="E5130" s="97">
        <v>43691.473900462966</v>
      </c>
      <c r="F5130">
        <v>2.8263690000000001</v>
      </c>
    </row>
    <row r="5131" spans="1:6" x14ac:dyDescent="0.2">
      <c r="A5131" s="97">
        <v>43691.689039351855</v>
      </c>
      <c r="B5131">
        <v>2.7479640000000001</v>
      </c>
      <c r="E5131" s="97">
        <v>43691.480729166666</v>
      </c>
      <c r="F5131">
        <v>2.806054</v>
      </c>
    </row>
    <row r="5132" spans="1:6" x14ac:dyDescent="0.2">
      <c r="A5132" s="97">
        <v>43691.695983796293</v>
      </c>
      <c r="B5132">
        <v>2.76315</v>
      </c>
      <c r="E5132" s="97">
        <v>43691.487673611111</v>
      </c>
      <c r="F5132">
        <v>2.8131469999999998</v>
      </c>
    </row>
    <row r="5133" spans="1:6" x14ac:dyDescent="0.2">
      <c r="A5133" s="97">
        <v>43691.702928240738</v>
      </c>
      <c r="B5133">
        <v>2.7859750000000001</v>
      </c>
      <c r="E5133" s="97">
        <v>43691.494618055556</v>
      </c>
      <c r="F5133">
        <v>2.8005589999999998</v>
      </c>
    </row>
    <row r="5134" spans="1:6" x14ac:dyDescent="0.2">
      <c r="A5134" s="97">
        <v>43691.709872685184</v>
      </c>
      <c r="B5134">
        <v>2.788951</v>
      </c>
      <c r="E5134" s="97">
        <v>43691.501562500001</v>
      </c>
      <c r="F5134">
        <v>2.7973430000000001</v>
      </c>
    </row>
    <row r="5135" spans="1:6" x14ac:dyDescent="0.2">
      <c r="A5135" s="97">
        <v>43691.722534722219</v>
      </c>
      <c r="B5135">
        <v>2.843861</v>
      </c>
      <c r="E5135" s="97">
        <v>43691.508506944447</v>
      </c>
      <c r="F5135">
        <v>2.7943250000000002</v>
      </c>
    </row>
    <row r="5136" spans="1:6" x14ac:dyDescent="0.2">
      <c r="A5136" s="97">
        <v>43691.729479166665</v>
      </c>
      <c r="B5136">
        <v>2.878736</v>
      </c>
      <c r="E5136" s="97">
        <v>43691.515555555554</v>
      </c>
      <c r="F5136">
        <v>2.7947470000000001</v>
      </c>
    </row>
    <row r="5137" spans="1:6" x14ac:dyDescent="0.2">
      <c r="A5137" s="97">
        <v>43691.73642361111</v>
      </c>
      <c r="B5137">
        <v>2.8898199999999998</v>
      </c>
      <c r="E5137" s="97">
        <v>43691.522499999999</v>
      </c>
      <c r="F5137">
        <v>2.797755</v>
      </c>
    </row>
    <row r="5138" spans="1:6" x14ac:dyDescent="0.2">
      <c r="A5138" s="97">
        <v>43691.743368055555</v>
      </c>
      <c r="B5138">
        <v>2.9005339999999999</v>
      </c>
      <c r="E5138" s="97">
        <v>43691.529444444444</v>
      </c>
      <c r="F5138">
        <v>2.7746080000000002</v>
      </c>
    </row>
    <row r="5139" spans="1:6" x14ac:dyDescent="0.2">
      <c r="A5139" s="97">
        <v>43691.750196759262</v>
      </c>
      <c r="B5139">
        <v>2.9119359999999999</v>
      </c>
      <c r="E5139" s="97">
        <v>43691.53638888889</v>
      </c>
      <c r="F5139">
        <v>2.7845219999999999</v>
      </c>
    </row>
    <row r="5140" spans="1:6" x14ac:dyDescent="0.2">
      <c r="A5140" s="97">
        <v>43691.757141203707</v>
      </c>
      <c r="B5140">
        <v>2.9260830000000002</v>
      </c>
      <c r="E5140" s="97">
        <v>43691.543333333335</v>
      </c>
      <c r="F5140">
        <v>2.801682</v>
      </c>
    </row>
    <row r="5141" spans="1:6" x14ac:dyDescent="0.2">
      <c r="A5141" s="97">
        <v>43691.764085648145</v>
      </c>
      <c r="B5141">
        <v>2.9297369999999998</v>
      </c>
      <c r="E5141" s="97">
        <v>43691.55027777778</v>
      </c>
      <c r="F5141">
        <v>2.7830590000000002</v>
      </c>
    </row>
    <row r="5142" spans="1:6" x14ac:dyDescent="0.2">
      <c r="A5142" s="97">
        <v>43691.77103009259</v>
      </c>
      <c r="B5142">
        <v>2.9453550000000002</v>
      </c>
      <c r="E5142" s="97">
        <v>43691.557222222225</v>
      </c>
      <c r="F5142">
        <v>2.7799109999999998</v>
      </c>
    </row>
    <row r="5143" spans="1:6" x14ac:dyDescent="0.2">
      <c r="A5143" s="97">
        <v>43691.777974537035</v>
      </c>
      <c r="B5143">
        <v>2.9420220000000001</v>
      </c>
      <c r="E5143" s="97">
        <v>43691.564166666663</v>
      </c>
      <c r="F5143">
        <v>2.7634829999999999</v>
      </c>
    </row>
    <row r="5144" spans="1:6" x14ac:dyDescent="0.2">
      <c r="A5144" s="97">
        <v>43691.784918981481</v>
      </c>
      <c r="B5144">
        <v>2.9617580000000001</v>
      </c>
      <c r="E5144" s="97">
        <v>43691.571111111109</v>
      </c>
      <c r="F5144">
        <v>2.7510210000000002</v>
      </c>
    </row>
    <row r="5145" spans="1:6" x14ac:dyDescent="0.2">
      <c r="A5145" s="97">
        <v>43691.791967592595</v>
      </c>
      <c r="B5145">
        <v>2.9727939999999999</v>
      </c>
      <c r="E5145" s="97">
        <v>43691.577939814815</v>
      </c>
      <c r="F5145">
        <v>2.749263</v>
      </c>
    </row>
    <row r="5146" spans="1:6" x14ac:dyDescent="0.2">
      <c r="A5146" s="97">
        <v>43691.79891203704</v>
      </c>
      <c r="B5146">
        <v>2.9691709999999998</v>
      </c>
      <c r="E5146" s="97">
        <v>43691.584988425922</v>
      </c>
      <c r="F5146">
        <v>2.7435320000000001</v>
      </c>
    </row>
    <row r="5147" spans="1:6" x14ac:dyDescent="0.2">
      <c r="A5147" s="97">
        <v>43691.805856481478</v>
      </c>
      <c r="B5147">
        <v>2.9895890000000001</v>
      </c>
      <c r="E5147" s="97">
        <v>43691.591932870368</v>
      </c>
      <c r="F5147">
        <v>2.7374640000000001</v>
      </c>
    </row>
    <row r="5148" spans="1:6" x14ac:dyDescent="0.2">
      <c r="A5148" s="97">
        <v>43691.812800925924</v>
      </c>
      <c r="B5148">
        <v>2.9888949999999999</v>
      </c>
      <c r="E5148" s="97">
        <v>43691.598877314813</v>
      </c>
      <c r="F5148">
        <v>2.7349380000000001</v>
      </c>
    </row>
    <row r="5149" spans="1:6" x14ac:dyDescent="0.2">
      <c r="A5149" s="97">
        <v>43691.819745370369</v>
      </c>
      <c r="B5149">
        <v>3.023749</v>
      </c>
      <c r="E5149" s="97">
        <v>43691.605821759258</v>
      </c>
      <c r="F5149">
        <v>2.7205550000000001</v>
      </c>
    </row>
    <row r="5150" spans="1:6" x14ac:dyDescent="0.2">
      <c r="A5150" s="97">
        <v>43691.826689814814</v>
      </c>
      <c r="B5150">
        <v>3.042287</v>
      </c>
      <c r="E5150" s="97">
        <v>43691.612766203703</v>
      </c>
      <c r="F5150">
        <v>2.7229100000000002</v>
      </c>
    </row>
    <row r="5151" spans="1:6" x14ac:dyDescent="0.2">
      <c r="A5151" s="97">
        <v>43691.833634259259</v>
      </c>
      <c r="B5151">
        <v>3.0377909999999999</v>
      </c>
      <c r="E5151" s="97">
        <v>43691.619710648149</v>
      </c>
      <c r="F5151">
        <v>2.7127300000000001</v>
      </c>
    </row>
    <row r="5152" spans="1:6" x14ac:dyDescent="0.2">
      <c r="A5152" s="97">
        <v>43691.840578703705</v>
      </c>
      <c r="B5152">
        <v>3.0438200000000002</v>
      </c>
      <c r="E5152" s="97">
        <v>43691.626655092594</v>
      </c>
      <c r="F5152">
        <v>2.700364</v>
      </c>
    </row>
    <row r="5153" spans="1:6" x14ac:dyDescent="0.2">
      <c r="A5153" s="97">
        <v>43691.847407407404</v>
      </c>
      <c r="B5153">
        <v>3.0200179999999999</v>
      </c>
      <c r="E5153" s="97">
        <v>43691.633599537039</v>
      </c>
      <c r="F5153">
        <v>2.7024849999999998</v>
      </c>
    </row>
    <row r="5154" spans="1:6" x14ac:dyDescent="0.2">
      <c r="A5154" s="97">
        <v>43691.854351851849</v>
      </c>
      <c r="B5154">
        <v>3.0629219999999999</v>
      </c>
      <c r="E5154" s="97">
        <v>43691.640543981484</v>
      </c>
      <c r="F5154">
        <v>2.7095590000000001</v>
      </c>
    </row>
    <row r="5155" spans="1:6" x14ac:dyDescent="0.2">
      <c r="A5155" s="97">
        <v>43691.861400462964</v>
      </c>
      <c r="B5155">
        <v>3.067984</v>
      </c>
      <c r="E5155" s="97">
        <v>43691.647488425922</v>
      </c>
      <c r="F5155">
        <v>2.7089720000000002</v>
      </c>
    </row>
    <row r="5156" spans="1:6" x14ac:dyDescent="0.2">
      <c r="A5156" s="97">
        <v>43691.868344907409</v>
      </c>
      <c r="B5156">
        <v>3.076959</v>
      </c>
      <c r="E5156" s="97">
        <v>43691.654432870368</v>
      </c>
      <c r="F5156">
        <v>2.7115049999999998</v>
      </c>
    </row>
    <row r="5157" spans="1:6" x14ac:dyDescent="0.2">
      <c r="A5157" s="97">
        <v>43691.875289351854</v>
      </c>
      <c r="B5157">
        <v>3.07829</v>
      </c>
      <c r="E5157" s="97">
        <v>43691.661377314813</v>
      </c>
      <c r="F5157">
        <v>2.704491</v>
      </c>
    </row>
    <row r="5158" spans="1:6" x14ac:dyDescent="0.2">
      <c r="A5158" s="97">
        <v>43691.882233796299</v>
      </c>
      <c r="B5158">
        <v>3.089928</v>
      </c>
      <c r="E5158" s="97">
        <v>43691.668321759258</v>
      </c>
      <c r="F5158">
        <v>2.723525</v>
      </c>
    </row>
    <row r="5159" spans="1:6" x14ac:dyDescent="0.2">
      <c r="A5159" s="97">
        <v>43691.889178240737</v>
      </c>
      <c r="B5159">
        <v>3.0989330000000002</v>
      </c>
      <c r="E5159" s="97">
        <v>43691.675150462965</v>
      </c>
      <c r="F5159">
        <v>2.7253310000000002</v>
      </c>
    </row>
    <row r="5160" spans="1:6" x14ac:dyDescent="0.2">
      <c r="A5160" s="97">
        <v>43691.896122685182</v>
      </c>
      <c r="B5160">
        <v>3.0778859999999999</v>
      </c>
      <c r="E5160" s="97">
        <v>43691.68209490741</v>
      </c>
      <c r="F5160">
        <v>2.7263160000000002</v>
      </c>
    </row>
    <row r="5161" spans="1:6" x14ac:dyDescent="0.2">
      <c r="A5161" s="97">
        <v>43691.903067129628</v>
      </c>
      <c r="B5161">
        <v>3.0873279999999999</v>
      </c>
      <c r="E5161" s="97">
        <v>43691.689039351855</v>
      </c>
      <c r="F5161">
        <v>2.7479640000000001</v>
      </c>
    </row>
    <row r="5162" spans="1:6" x14ac:dyDescent="0.2">
      <c r="A5162" s="97">
        <v>43691.910011574073</v>
      </c>
      <c r="B5162">
        <v>3.088517</v>
      </c>
      <c r="E5162" s="97">
        <v>43691.695983796293</v>
      </c>
      <c r="F5162">
        <v>2.76315</v>
      </c>
    </row>
    <row r="5163" spans="1:6" x14ac:dyDescent="0.2">
      <c r="A5163" s="97">
        <v>43691.916956018518</v>
      </c>
      <c r="B5163">
        <v>3.0904690000000001</v>
      </c>
      <c r="E5163" s="97">
        <v>43691.702928240738</v>
      </c>
      <c r="F5163">
        <v>2.7859750000000001</v>
      </c>
    </row>
    <row r="5164" spans="1:6" x14ac:dyDescent="0.2">
      <c r="A5164" s="97">
        <v>43691.923900462964</v>
      </c>
      <c r="B5164">
        <v>3.0928939999999998</v>
      </c>
      <c r="E5164" s="97">
        <v>43691.709872685184</v>
      </c>
      <c r="F5164">
        <v>2.788951</v>
      </c>
    </row>
    <row r="5165" spans="1:6" x14ac:dyDescent="0.2">
      <c r="A5165" s="97">
        <v>43691.930844907409</v>
      </c>
      <c r="B5165">
        <v>3.0989080000000002</v>
      </c>
      <c r="E5165" s="97">
        <v>43691.722534722219</v>
      </c>
      <c r="F5165">
        <v>2.843861</v>
      </c>
    </row>
    <row r="5166" spans="1:6" x14ac:dyDescent="0.2">
      <c r="A5166" s="97">
        <v>43691.937789351854</v>
      </c>
      <c r="B5166">
        <v>3.0833590000000002</v>
      </c>
      <c r="E5166" s="97">
        <v>43691.729479166665</v>
      </c>
      <c r="F5166">
        <v>2.878736</v>
      </c>
    </row>
    <row r="5167" spans="1:6" x14ac:dyDescent="0.2">
      <c r="A5167" s="97">
        <v>43691.944722222222</v>
      </c>
      <c r="B5167">
        <v>3.090265</v>
      </c>
      <c r="E5167" s="97">
        <v>43691.73642361111</v>
      </c>
      <c r="F5167">
        <v>2.8898199999999998</v>
      </c>
    </row>
    <row r="5168" spans="1:6" x14ac:dyDescent="0.2">
      <c r="A5168" s="97">
        <v>43691.951666666668</v>
      </c>
      <c r="B5168">
        <v>3.0925569999999998</v>
      </c>
      <c r="E5168" s="97">
        <v>43691.743368055555</v>
      </c>
      <c r="F5168">
        <v>2.9005339999999999</v>
      </c>
    </row>
    <row r="5169" spans="1:6" x14ac:dyDescent="0.2">
      <c r="A5169" s="97">
        <v>43691.958611111113</v>
      </c>
      <c r="B5169">
        <v>3.0917219999999999</v>
      </c>
      <c r="E5169" s="97">
        <v>43691.750196759262</v>
      </c>
      <c r="F5169">
        <v>2.9119359999999999</v>
      </c>
    </row>
    <row r="5170" spans="1:6" x14ac:dyDescent="0.2">
      <c r="A5170" s="97">
        <v>43691.965555555558</v>
      </c>
      <c r="B5170">
        <v>3.0952069999999998</v>
      </c>
      <c r="E5170" s="97">
        <v>43691.757141203707</v>
      </c>
      <c r="F5170">
        <v>2.9260830000000002</v>
      </c>
    </row>
    <row r="5171" spans="1:6" x14ac:dyDescent="0.2">
      <c r="A5171" s="97">
        <v>43691.972500000003</v>
      </c>
      <c r="B5171">
        <v>3.1007189999999998</v>
      </c>
      <c r="E5171" s="97">
        <v>43691.764085648145</v>
      </c>
      <c r="F5171">
        <v>2.9297369999999998</v>
      </c>
    </row>
    <row r="5172" spans="1:6" x14ac:dyDescent="0.2">
      <c r="A5172" s="97">
        <v>43691.979444444441</v>
      </c>
      <c r="B5172">
        <v>3.0888399999999998</v>
      </c>
      <c r="E5172" s="97">
        <v>43691.77103009259</v>
      </c>
      <c r="F5172">
        <v>2.9453550000000002</v>
      </c>
    </row>
    <row r="5173" spans="1:6" x14ac:dyDescent="0.2">
      <c r="A5173" s="97">
        <v>43691.986388888887</v>
      </c>
      <c r="B5173">
        <v>3.0927820000000001</v>
      </c>
      <c r="E5173" s="97">
        <v>43691.777974537035</v>
      </c>
      <c r="F5173">
        <v>2.9420220000000001</v>
      </c>
    </row>
    <row r="5174" spans="1:6" x14ac:dyDescent="0.2">
      <c r="A5174" s="97">
        <v>43691.993333333332</v>
      </c>
      <c r="B5174">
        <v>3.0793720000000002</v>
      </c>
      <c r="E5174" s="97">
        <v>43691.784918981481</v>
      </c>
      <c r="F5174">
        <v>2.9617580000000001</v>
      </c>
    </row>
    <row r="5175" spans="1:6" x14ac:dyDescent="0.2">
      <c r="A5175" s="97">
        <v>43692.000277777777</v>
      </c>
      <c r="B5175">
        <v>3.0939290000000002</v>
      </c>
      <c r="E5175" s="97">
        <v>43691.791967592595</v>
      </c>
      <c r="F5175">
        <v>2.9727939999999999</v>
      </c>
    </row>
    <row r="5176" spans="1:6" x14ac:dyDescent="0.2">
      <c r="A5176" s="97">
        <v>43692.007222222222</v>
      </c>
      <c r="B5176">
        <v>3.0809600000000001</v>
      </c>
      <c r="E5176" s="97">
        <v>43691.79891203704</v>
      </c>
      <c r="F5176">
        <v>2.9691709999999998</v>
      </c>
    </row>
    <row r="5177" spans="1:6" x14ac:dyDescent="0.2">
      <c r="A5177" s="97">
        <v>43692.014166666668</v>
      </c>
      <c r="B5177">
        <v>3.1021869999999998</v>
      </c>
      <c r="E5177" s="97">
        <v>43691.805856481478</v>
      </c>
      <c r="F5177">
        <v>2.9895890000000001</v>
      </c>
    </row>
    <row r="5178" spans="1:6" x14ac:dyDescent="0.2">
      <c r="A5178" s="97">
        <v>43692.021111111113</v>
      </c>
      <c r="B5178">
        <v>3.0892240000000002</v>
      </c>
      <c r="E5178" s="97">
        <v>43691.812800925924</v>
      </c>
      <c r="F5178">
        <v>2.9888949999999999</v>
      </c>
    </row>
    <row r="5179" spans="1:6" x14ac:dyDescent="0.2">
      <c r="A5179" s="97">
        <v>43692.028055555558</v>
      </c>
      <c r="B5179">
        <v>3.1163409999999998</v>
      </c>
      <c r="E5179" s="97">
        <v>43691.819745370369</v>
      </c>
      <c r="F5179">
        <v>3.023749</v>
      </c>
    </row>
    <row r="5180" spans="1:6" x14ac:dyDescent="0.2">
      <c r="A5180" s="97">
        <v>43692.035000000003</v>
      </c>
      <c r="B5180">
        <v>3.1083829999999999</v>
      </c>
      <c r="E5180" s="97">
        <v>43691.826689814814</v>
      </c>
      <c r="F5180">
        <v>3.042287</v>
      </c>
    </row>
    <row r="5181" spans="1:6" x14ac:dyDescent="0.2">
      <c r="A5181" s="97">
        <v>43692.041828703703</v>
      </c>
      <c r="B5181">
        <v>3.114509</v>
      </c>
      <c r="E5181" s="97">
        <v>43691.833634259259</v>
      </c>
      <c r="F5181">
        <v>3.0377909999999999</v>
      </c>
    </row>
    <row r="5182" spans="1:6" x14ac:dyDescent="0.2">
      <c r="A5182" s="97">
        <v>43692.048773148148</v>
      </c>
      <c r="B5182">
        <v>3.1133739999999999</v>
      </c>
      <c r="E5182" s="97">
        <v>43691.840578703705</v>
      </c>
      <c r="F5182">
        <v>3.0438200000000002</v>
      </c>
    </row>
    <row r="5183" spans="1:6" x14ac:dyDescent="0.2">
      <c r="A5183" s="97">
        <v>43692.055717592593</v>
      </c>
      <c r="B5183">
        <v>3.1126580000000001</v>
      </c>
      <c r="E5183" s="97">
        <v>43691.847407407404</v>
      </c>
      <c r="F5183">
        <v>3.0200179999999999</v>
      </c>
    </row>
    <row r="5184" spans="1:6" x14ac:dyDescent="0.2">
      <c r="A5184" s="97">
        <v>43692.062662037039</v>
      </c>
      <c r="B5184">
        <v>3.1258560000000002</v>
      </c>
      <c r="E5184" s="97">
        <v>43691.854351851849</v>
      </c>
      <c r="F5184">
        <v>3.0629219999999999</v>
      </c>
    </row>
    <row r="5185" spans="1:6" x14ac:dyDescent="0.2">
      <c r="A5185" s="97">
        <v>43692.069606481484</v>
      </c>
      <c r="B5185">
        <v>3.1336580000000001</v>
      </c>
      <c r="E5185" s="97">
        <v>43691.861400462964</v>
      </c>
      <c r="F5185">
        <v>3.067984</v>
      </c>
    </row>
    <row r="5186" spans="1:6" x14ac:dyDescent="0.2">
      <c r="A5186" s="97">
        <v>43692.076550925929</v>
      </c>
      <c r="B5186">
        <v>3.142077</v>
      </c>
      <c r="E5186" s="97">
        <v>43691.868344907409</v>
      </c>
      <c r="F5186">
        <v>3.076959</v>
      </c>
    </row>
    <row r="5187" spans="1:6" x14ac:dyDescent="0.2">
      <c r="A5187" s="97">
        <v>43692.083599537036</v>
      </c>
      <c r="B5187">
        <v>3.1480410000000001</v>
      </c>
      <c r="E5187" s="97">
        <v>43691.875289351854</v>
      </c>
      <c r="F5187">
        <v>3.07829</v>
      </c>
    </row>
    <row r="5188" spans="1:6" x14ac:dyDescent="0.2">
      <c r="A5188" s="97">
        <v>43692.090543981481</v>
      </c>
      <c r="B5188">
        <v>3.1548259999999999</v>
      </c>
      <c r="E5188" s="97">
        <v>43691.882233796299</v>
      </c>
      <c r="F5188">
        <v>3.089928</v>
      </c>
    </row>
    <row r="5189" spans="1:6" x14ac:dyDescent="0.2">
      <c r="A5189" s="97">
        <v>43692.097488425927</v>
      </c>
      <c r="B5189">
        <v>3.1549689999999999</v>
      </c>
      <c r="E5189" s="97">
        <v>43691.889178240737</v>
      </c>
      <c r="F5189">
        <v>3.0989330000000002</v>
      </c>
    </row>
    <row r="5190" spans="1:6" x14ac:dyDescent="0.2">
      <c r="A5190" s="97">
        <v>43692.104432870372</v>
      </c>
      <c r="B5190">
        <v>3.1615389999999999</v>
      </c>
      <c r="E5190" s="97">
        <v>43691.896122685182</v>
      </c>
      <c r="F5190">
        <v>3.0778859999999999</v>
      </c>
    </row>
    <row r="5191" spans="1:6" x14ac:dyDescent="0.2">
      <c r="A5191" s="97">
        <v>43692.111377314817</v>
      </c>
      <c r="B5191">
        <v>3.1627480000000001</v>
      </c>
      <c r="E5191" s="97">
        <v>43691.903067129628</v>
      </c>
      <c r="F5191">
        <v>3.0873279999999999</v>
      </c>
    </row>
    <row r="5192" spans="1:6" x14ac:dyDescent="0.2">
      <c r="A5192" s="97">
        <v>43692.118321759262</v>
      </c>
      <c r="B5192">
        <v>3.1561720000000002</v>
      </c>
      <c r="E5192" s="97">
        <v>43691.910011574073</v>
      </c>
      <c r="F5192">
        <v>3.088517</v>
      </c>
    </row>
    <row r="5193" spans="1:6" x14ac:dyDescent="0.2">
      <c r="A5193" s="97">
        <v>43692.1252662037</v>
      </c>
      <c r="B5193">
        <v>3.153651</v>
      </c>
      <c r="E5193" s="97">
        <v>43691.916956018518</v>
      </c>
      <c r="F5193">
        <v>3.0904690000000001</v>
      </c>
    </row>
    <row r="5194" spans="1:6" x14ac:dyDescent="0.2">
      <c r="A5194" s="97">
        <v>43692.132094907407</v>
      </c>
      <c r="B5194">
        <v>3.1656110000000002</v>
      </c>
      <c r="E5194" s="97">
        <v>43691.923900462964</v>
      </c>
      <c r="F5194">
        <v>3.0928939999999998</v>
      </c>
    </row>
    <row r="5195" spans="1:6" x14ac:dyDescent="0.2">
      <c r="A5195" s="97">
        <v>43692.139039351852</v>
      </c>
      <c r="B5195">
        <v>3.1729129999999999</v>
      </c>
      <c r="E5195" s="97">
        <v>43691.930844907409</v>
      </c>
      <c r="F5195">
        <v>3.0989080000000002</v>
      </c>
    </row>
    <row r="5196" spans="1:6" x14ac:dyDescent="0.2">
      <c r="A5196" s="97">
        <v>43692.145983796298</v>
      </c>
      <c r="B5196">
        <v>3.1714880000000001</v>
      </c>
      <c r="E5196" s="97">
        <v>43691.937789351854</v>
      </c>
      <c r="F5196">
        <v>3.0833590000000002</v>
      </c>
    </row>
    <row r="5197" spans="1:6" x14ac:dyDescent="0.2">
      <c r="A5197" s="97">
        <v>43692.153032407405</v>
      </c>
      <c r="B5197">
        <v>3.1755360000000001</v>
      </c>
      <c r="E5197" s="97">
        <v>43691.944722222222</v>
      </c>
      <c r="F5197">
        <v>3.090265</v>
      </c>
    </row>
    <row r="5198" spans="1:6" x14ac:dyDescent="0.2">
      <c r="A5198" s="97">
        <v>43692.15997685185</v>
      </c>
      <c r="B5198">
        <v>3.1781199999999998</v>
      </c>
      <c r="E5198" s="97">
        <v>43691.951666666668</v>
      </c>
      <c r="F5198">
        <v>3.0925569999999998</v>
      </c>
    </row>
    <row r="5199" spans="1:6" x14ac:dyDescent="0.2">
      <c r="A5199" s="97">
        <v>43692.166921296295</v>
      </c>
      <c r="B5199">
        <v>3.1626029999999998</v>
      </c>
      <c r="E5199" s="97">
        <v>43691.958611111113</v>
      </c>
      <c r="F5199">
        <v>3.0917219999999999</v>
      </c>
    </row>
    <row r="5200" spans="1:6" x14ac:dyDescent="0.2">
      <c r="A5200" s="97">
        <v>43692.17386574074</v>
      </c>
      <c r="B5200">
        <v>3.176164</v>
      </c>
      <c r="E5200" s="97">
        <v>43691.965555555558</v>
      </c>
      <c r="F5200">
        <v>3.0952069999999998</v>
      </c>
    </row>
    <row r="5201" spans="1:6" x14ac:dyDescent="0.2">
      <c r="A5201" s="97">
        <v>43692.180810185186</v>
      </c>
      <c r="B5201">
        <v>3.1719390000000001</v>
      </c>
      <c r="E5201" s="97">
        <v>43691.972500000003</v>
      </c>
      <c r="F5201">
        <v>3.1007189999999998</v>
      </c>
    </row>
    <row r="5202" spans="1:6" x14ac:dyDescent="0.2">
      <c r="A5202" s="97">
        <v>43692.187754629631</v>
      </c>
      <c r="B5202">
        <v>3.1738240000000002</v>
      </c>
      <c r="E5202" s="97">
        <v>43691.979444444441</v>
      </c>
      <c r="F5202">
        <v>3.0888399999999998</v>
      </c>
    </row>
    <row r="5203" spans="1:6" x14ac:dyDescent="0.2">
      <c r="A5203" s="97">
        <v>43692.194699074076</v>
      </c>
      <c r="B5203">
        <v>3.1821839999999999</v>
      </c>
      <c r="E5203" s="97">
        <v>43691.986388888887</v>
      </c>
      <c r="F5203">
        <v>3.0927820000000001</v>
      </c>
    </row>
    <row r="5204" spans="1:6" x14ac:dyDescent="0.2">
      <c r="A5204" s="97">
        <v>43692.201643518521</v>
      </c>
      <c r="B5204">
        <v>3.1780919999999999</v>
      </c>
      <c r="E5204" s="97">
        <v>43691.993333333332</v>
      </c>
      <c r="F5204">
        <v>3.0793720000000002</v>
      </c>
    </row>
    <row r="5205" spans="1:6" x14ac:dyDescent="0.2">
      <c r="A5205" s="97">
        <v>43692.208587962959</v>
      </c>
      <c r="B5205">
        <v>3.1664129999999999</v>
      </c>
      <c r="E5205" s="97">
        <v>43692.000277777777</v>
      </c>
      <c r="F5205">
        <v>3.0939290000000002</v>
      </c>
    </row>
    <row r="5206" spans="1:6" x14ac:dyDescent="0.2">
      <c r="A5206" s="97">
        <v>43692.215532407405</v>
      </c>
      <c r="B5206">
        <v>3.158093</v>
      </c>
      <c r="E5206" s="97">
        <v>43692.007222222222</v>
      </c>
      <c r="F5206">
        <v>3.0809600000000001</v>
      </c>
    </row>
    <row r="5207" spans="1:6" x14ac:dyDescent="0.2">
      <c r="A5207" s="97">
        <v>43692.22247685185</v>
      </c>
      <c r="B5207">
        <v>3.1651120000000001</v>
      </c>
      <c r="E5207" s="97">
        <v>43692.014166666668</v>
      </c>
      <c r="F5207">
        <v>3.1021869999999998</v>
      </c>
    </row>
    <row r="5208" spans="1:6" x14ac:dyDescent="0.2">
      <c r="A5208" s="97">
        <v>43692.229421296295</v>
      </c>
      <c r="B5208">
        <v>3.1662659999999998</v>
      </c>
      <c r="E5208" s="97">
        <v>43692.021111111113</v>
      </c>
      <c r="F5208">
        <v>3.0892240000000002</v>
      </c>
    </row>
    <row r="5209" spans="1:6" x14ac:dyDescent="0.2">
      <c r="A5209" s="97">
        <v>43692.236250000002</v>
      </c>
      <c r="B5209">
        <v>3.165959</v>
      </c>
      <c r="E5209" s="97">
        <v>43692.028055555558</v>
      </c>
      <c r="F5209">
        <v>3.1163409999999998</v>
      </c>
    </row>
    <row r="5210" spans="1:6" x14ac:dyDescent="0.2">
      <c r="A5210" s="97">
        <v>43692.243194444447</v>
      </c>
      <c r="B5210">
        <v>3.1709209999999999</v>
      </c>
      <c r="E5210" s="97">
        <v>43692.035000000003</v>
      </c>
      <c r="F5210">
        <v>3.1083829999999999</v>
      </c>
    </row>
    <row r="5211" spans="1:6" x14ac:dyDescent="0.2">
      <c r="A5211" s="97">
        <v>43692.250138888892</v>
      </c>
      <c r="B5211">
        <v>3.1554289999999998</v>
      </c>
      <c r="E5211" s="97">
        <v>43692.041828703703</v>
      </c>
      <c r="F5211">
        <v>3.114509</v>
      </c>
    </row>
    <row r="5212" spans="1:6" x14ac:dyDescent="0.2">
      <c r="A5212" s="97">
        <v>43692.25708333333</v>
      </c>
      <c r="B5212">
        <v>3.1561689999999998</v>
      </c>
      <c r="E5212" s="97">
        <v>43692.048773148148</v>
      </c>
      <c r="F5212">
        <v>3.1133739999999999</v>
      </c>
    </row>
    <row r="5213" spans="1:6" x14ac:dyDescent="0.2">
      <c r="A5213" s="97">
        <v>43692.264178240737</v>
      </c>
      <c r="B5213">
        <v>3.1510729999999998</v>
      </c>
      <c r="E5213" s="97">
        <v>43692.055717592593</v>
      </c>
      <c r="F5213">
        <v>3.1126580000000001</v>
      </c>
    </row>
    <row r="5214" spans="1:6" x14ac:dyDescent="0.2">
      <c r="A5214" s="97">
        <v>43692.271122685182</v>
      </c>
      <c r="B5214">
        <v>3.1432340000000001</v>
      </c>
      <c r="E5214" s="97">
        <v>43692.062662037039</v>
      </c>
      <c r="F5214">
        <v>3.1258560000000002</v>
      </c>
    </row>
    <row r="5215" spans="1:6" x14ac:dyDescent="0.2">
      <c r="A5215" s="97">
        <v>43692.278067129628</v>
      </c>
      <c r="B5215">
        <v>3.1411220000000002</v>
      </c>
      <c r="E5215" s="97">
        <v>43692.069606481484</v>
      </c>
      <c r="F5215">
        <v>3.1336580000000001</v>
      </c>
    </row>
    <row r="5216" spans="1:6" x14ac:dyDescent="0.2">
      <c r="A5216" s="97">
        <v>43692.285011574073</v>
      </c>
      <c r="B5216">
        <v>3.139151</v>
      </c>
      <c r="E5216" s="97">
        <v>43692.076550925929</v>
      </c>
      <c r="F5216">
        <v>3.142077</v>
      </c>
    </row>
    <row r="5217" spans="1:6" x14ac:dyDescent="0.2">
      <c r="A5217" s="97">
        <v>43692.291956018518</v>
      </c>
      <c r="B5217">
        <v>3.1311499999999999</v>
      </c>
      <c r="E5217" s="97">
        <v>43692.083599537036</v>
      </c>
      <c r="F5217">
        <v>3.1480410000000001</v>
      </c>
    </row>
    <row r="5218" spans="1:6" x14ac:dyDescent="0.2">
      <c r="A5218" s="97">
        <v>43692.298900462964</v>
      </c>
      <c r="B5218">
        <v>3.1272419999999999</v>
      </c>
      <c r="E5218" s="97">
        <v>43692.090543981481</v>
      </c>
      <c r="F5218">
        <v>3.1548259999999999</v>
      </c>
    </row>
    <row r="5219" spans="1:6" x14ac:dyDescent="0.2">
      <c r="A5219" s="97">
        <v>43692.305844907409</v>
      </c>
      <c r="B5219">
        <v>3.1132680000000001</v>
      </c>
      <c r="E5219" s="97">
        <v>43692.097488425927</v>
      </c>
      <c r="F5219">
        <v>3.1549689999999999</v>
      </c>
    </row>
    <row r="5220" spans="1:6" x14ac:dyDescent="0.2">
      <c r="A5220" s="97">
        <v>43692.312789351854</v>
      </c>
      <c r="B5220">
        <v>3.1192570000000002</v>
      </c>
      <c r="E5220" s="97">
        <v>43692.104432870372</v>
      </c>
      <c r="F5220">
        <v>3.1615389999999999</v>
      </c>
    </row>
    <row r="5221" spans="1:6" x14ac:dyDescent="0.2">
      <c r="A5221" s="97">
        <v>43692.319733796299</v>
      </c>
      <c r="B5221">
        <v>3.0899130000000001</v>
      </c>
      <c r="E5221" s="97">
        <v>43692.111377314817</v>
      </c>
      <c r="F5221">
        <v>3.1627480000000001</v>
      </c>
    </row>
    <row r="5222" spans="1:6" x14ac:dyDescent="0.2">
      <c r="A5222" s="97">
        <v>43692.326562499999</v>
      </c>
      <c r="B5222">
        <v>3.1060449999999999</v>
      </c>
      <c r="E5222" s="97">
        <v>43692.118321759262</v>
      </c>
      <c r="F5222">
        <v>3.1561720000000002</v>
      </c>
    </row>
    <row r="5223" spans="1:6" x14ac:dyDescent="0.2">
      <c r="A5223" s="97">
        <v>43692.333611111113</v>
      </c>
      <c r="B5223">
        <v>3.0975999999999999</v>
      </c>
      <c r="E5223" s="97">
        <v>43692.1252662037</v>
      </c>
      <c r="F5223">
        <v>3.153651</v>
      </c>
    </row>
    <row r="5224" spans="1:6" x14ac:dyDescent="0.2">
      <c r="A5224" s="97">
        <v>43692.340555555558</v>
      </c>
      <c r="B5224">
        <v>3.0897890000000001</v>
      </c>
      <c r="E5224" s="97">
        <v>43692.132094907407</v>
      </c>
      <c r="F5224">
        <v>3.1656110000000002</v>
      </c>
    </row>
    <row r="5225" spans="1:6" x14ac:dyDescent="0.2">
      <c r="A5225" s="97">
        <v>43692.347500000003</v>
      </c>
      <c r="B5225">
        <v>3.0851609999999998</v>
      </c>
      <c r="E5225" s="97">
        <v>43692.139039351852</v>
      </c>
      <c r="F5225">
        <v>3.1729129999999999</v>
      </c>
    </row>
    <row r="5226" spans="1:6" x14ac:dyDescent="0.2">
      <c r="A5226" s="97">
        <v>43692.354444444441</v>
      </c>
      <c r="B5226">
        <v>3.0815890000000001</v>
      </c>
      <c r="E5226" s="97">
        <v>43692.145983796298</v>
      </c>
      <c r="F5226">
        <v>3.1714880000000001</v>
      </c>
    </row>
    <row r="5227" spans="1:6" x14ac:dyDescent="0.2">
      <c r="A5227" s="97">
        <v>43692.361388888887</v>
      </c>
      <c r="B5227">
        <v>3.08141</v>
      </c>
      <c r="E5227" s="97">
        <v>43692.153032407405</v>
      </c>
      <c r="F5227">
        <v>3.1755360000000001</v>
      </c>
    </row>
    <row r="5228" spans="1:6" x14ac:dyDescent="0.2">
      <c r="A5228" s="97">
        <v>43692.368333333332</v>
      </c>
      <c r="B5228">
        <v>3.0755859999999999</v>
      </c>
      <c r="E5228" s="97">
        <v>43692.15997685185</v>
      </c>
      <c r="F5228">
        <v>3.1781199999999998</v>
      </c>
    </row>
    <row r="5229" spans="1:6" x14ac:dyDescent="0.2">
      <c r="A5229" s="97">
        <v>43692.375277777777</v>
      </c>
      <c r="B5229">
        <v>3.0668410000000002</v>
      </c>
      <c r="E5229" s="97">
        <v>43692.166921296295</v>
      </c>
      <c r="F5229">
        <v>3.1626029999999998</v>
      </c>
    </row>
    <row r="5230" spans="1:6" x14ac:dyDescent="0.2">
      <c r="A5230" s="97">
        <v>43692.382222222222</v>
      </c>
      <c r="B5230">
        <v>3.068473</v>
      </c>
      <c r="E5230" s="97">
        <v>43692.17386574074</v>
      </c>
      <c r="F5230">
        <v>3.176164</v>
      </c>
    </row>
    <row r="5231" spans="1:6" x14ac:dyDescent="0.2">
      <c r="A5231" s="97">
        <v>43692.389166666668</v>
      </c>
      <c r="B5231">
        <v>3.0566710000000001</v>
      </c>
      <c r="E5231" s="97">
        <v>43692.180810185186</v>
      </c>
      <c r="F5231">
        <v>3.1719390000000001</v>
      </c>
    </row>
    <row r="5232" spans="1:6" x14ac:dyDescent="0.2">
      <c r="A5232" s="97">
        <v>43692.396111111113</v>
      </c>
      <c r="B5232">
        <v>3.061248</v>
      </c>
      <c r="E5232" s="97">
        <v>43692.187754629631</v>
      </c>
      <c r="F5232">
        <v>3.1738240000000002</v>
      </c>
    </row>
    <row r="5233" spans="1:6" x14ac:dyDescent="0.2">
      <c r="A5233" s="97">
        <v>43692.403055555558</v>
      </c>
      <c r="B5233">
        <v>3.0714619999999999</v>
      </c>
      <c r="E5233" s="97">
        <v>43692.194699074076</v>
      </c>
      <c r="F5233">
        <v>3.1821839999999999</v>
      </c>
    </row>
    <row r="5234" spans="1:6" x14ac:dyDescent="0.2">
      <c r="A5234" s="97">
        <v>43692.41</v>
      </c>
      <c r="B5234">
        <v>3.059876</v>
      </c>
      <c r="E5234" s="97">
        <v>43692.201643518521</v>
      </c>
      <c r="F5234">
        <v>3.1780919999999999</v>
      </c>
    </row>
    <row r="5235" spans="1:6" x14ac:dyDescent="0.2">
      <c r="A5235" s="97">
        <v>43692.416828703703</v>
      </c>
      <c r="B5235">
        <v>3.058592</v>
      </c>
      <c r="E5235" s="97">
        <v>43692.208587962959</v>
      </c>
      <c r="F5235">
        <v>3.1664129999999999</v>
      </c>
    </row>
    <row r="5236" spans="1:6" x14ac:dyDescent="0.2">
      <c r="A5236" s="97">
        <v>43692.423773148148</v>
      </c>
      <c r="B5236">
        <v>3.0610520000000001</v>
      </c>
      <c r="E5236" s="97">
        <v>43692.215532407405</v>
      </c>
      <c r="F5236">
        <v>3.158093</v>
      </c>
    </row>
    <row r="5237" spans="1:6" x14ac:dyDescent="0.2">
      <c r="A5237" s="97">
        <v>43692.430717592593</v>
      </c>
      <c r="B5237">
        <v>3.0500919999999998</v>
      </c>
      <c r="E5237" s="97">
        <v>43692.22247685185</v>
      </c>
      <c r="F5237">
        <v>3.1651120000000001</v>
      </c>
    </row>
    <row r="5238" spans="1:6" x14ac:dyDescent="0.2">
      <c r="A5238" s="97">
        <v>43692.437662037039</v>
      </c>
      <c r="B5238">
        <v>3.0496300000000001</v>
      </c>
      <c r="E5238" s="97">
        <v>43692.229421296295</v>
      </c>
      <c r="F5238">
        <v>3.1662659999999998</v>
      </c>
    </row>
    <row r="5239" spans="1:6" x14ac:dyDescent="0.2">
      <c r="A5239" s="97">
        <v>43692.444606481484</v>
      </c>
      <c r="B5239">
        <v>3.0415100000000002</v>
      </c>
      <c r="E5239" s="97">
        <v>43692.236250000002</v>
      </c>
      <c r="F5239">
        <v>3.165959</v>
      </c>
    </row>
    <row r="5240" spans="1:6" x14ac:dyDescent="0.2">
      <c r="A5240" s="97">
        <v>43692.451550925929</v>
      </c>
      <c r="B5240">
        <v>3.033417</v>
      </c>
      <c r="E5240" s="97">
        <v>43692.243194444447</v>
      </c>
      <c r="F5240">
        <v>3.1709209999999999</v>
      </c>
    </row>
    <row r="5241" spans="1:6" x14ac:dyDescent="0.2">
      <c r="A5241" s="97">
        <v>43692.458495370367</v>
      </c>
      <c r="B5241">
        <v>3.0227270000000002</v>
      </c>
      <c r="E5241" s="97">
        <v>43692.250138888892</v>
      </c>
      <c r="F5241">
        <v>3.1554289999999998</v>
      </c>
    </row>
    <row r="5242" spans="1:6" x14ac:dyDescent="0.2">
      <c r="A5242" s="97">
        <v>43692.465439814812</v>
      </c>
      <c r="B5242">
        <v>3.0268480000000002</v>
      </c>
      <c r="E5242" s="97">
        <v>43692.25708333333</v>
      </c>
      <c r="F5242">
        <v>3.1561689999999998</v>
      </c>
    </row>
    <row r="5243" spans="1:6" x14ac:dyDescent="0.2">
      <c r="A5243" s="97">
        <v>43692.472488425927</v>
      </c>
      <c r="B5243">
        <v>3.0167549999999999</v>
      </c>
      <c r="E5243" s="97">
        <v>43692.264178240737</v>
      </c>
      <c r="F5243">
        <v>3.1510729999999998</v>
      </c>
    </row>
    <row r="5244" spans="1:6" x14ac:dyDescent="0.2">
      <c r="A5244" s="97">
        <v>43692.479432870372</v>
      </c>
      <c r="B5244">
        <v>3.007409</v>
      </c>
      <c r="E5244" s="97">
        <v>43692.271122685182</v>
      </c>
      <c r="F5244">
        <v>3.1432340000000001</v>
      </c>
    </row>
    <row r="5245" spans="1:6" x14ac:dyDescent="0.2">
      <c r="A5245" s="97">
        <v>43692.486377314817</v>
      </c>
      <c r="B5245">
        <v>2.9989300000000001</v>
      </c>
      <c r="E5245" s="97">
        <v>43692.278067129628</v>
      </c>
      <c r="F5245">
        <v>3.1411220000000002</v>
      </c>
    </row>
    <row r="5246" spans="1:6" x14ac:dyDescent="0.2">
      <c r="A5246" s="97">
        <v>43692.493321759262</v>
      </c>
      <c r="B5246">
        <v>3.0045660000000001</v>
      </c>
      <c r="E5246" s="97">
        <v>43692.285011574073</v>
      </c>
      <c r="F5246">
        <v>3.139151</v>
      </c>
    </row>
    <row r="5247" spans="1:6" x14ac:dyDescent="0.2">
      <c r="A5247" s="97">
        <v>43692.5002662037</v>
      </c>
      <c r="B5247">
        <v>2.9925000000000002</v>
      </c>
      <c r="E5247" s="97">
        <v>43692.291956018518</v>
      </c>
      <c r="F5247">
        <v>3.1311499999999999</v>
      </c>
    </row>
    <row r="5248" spans="1:6" x14ac:dyDescent="0.2">
      <c r="A5248" s="97">
        <v>43692.507210648146</v>
      </c>
      <c r="B5248">
        <v>2.9884930000000001</v>
      </c>
      <c r="E5248" s="97">
        <v>43692.298900462964</v>
      </c>
      <c r="F5248">
        <v>3.1272419999999999</v>
      </c>
    </row>
    <row r="5249" spans="1:6" x14ac:dyDescent="0.2">
      <c r="A5249" s="97">
        <v>43692.514039351852</v>
      </c>
      <c r="B5249">
        <v>2.984121</v>
      </c>
      <c r="E5249" s="97">
        <v>43692.305844907409</v>
      </c>
      <c r="F5249">
        <v>3.1132680000000001</v>
      </c>
    </row>
    <row r="5250" spans="1:6" x14ac:dyDescent="0.2">
      <c r="A5250" s="97">
        <v>43692.520983796298</v>
      </c>
      <c r="B5250">
        <v>2.977239</v>
      </c>
      <c r="E5250" s="97">
        <v>43692.312789351854</v>
      </c>
      <c r="F5250">
        <v>3.1192570000000002</v>
      </c>
    </row>
    <row r="5251" spans="1:6" x14ac:dyDescent="0.2">
      <c r="A5251" s="97">
        <v>43692.527928240743</v>
      </c>
      <c r="B5251">
        <v>2.9709219999999998</v>
      </c>
      <c r="E5251" s="97">
        <v>43692.319733796299</v>
      </c>
      <c r="F5251">
        <v>3.0899130000000001</v>
      </c>
    </row>
    <row r="5252" spans="1:6" x14ac:dyDescent="0.2">
      <c r="A5252" s="97">
        <v>43692.534872685188</v>
      </c>
      <c r="B5252">
        <v>2.9629110000000001</v>
      </c>
      <c r="E5252" s="97">
        <v>43692.326562499999</v>
      </c>
      <c r="F5252">
        <v>3.1060449999999999</v>
      </c>
    </row>
    <row r="5253" spans="1:6" x14ac:dyDescent="0.2">
      <c r="A5253" s="97">
        <v>43692.541921296295</v>
      </c>
      <c r="B5253">
        <v>2.9406089999999998</v>
      </c>
      <c r="E5253" s="97">
        <v>43692.333611111113</v>
      </c>
      <c r="F5253">
        <v>3.0975999999999999</v>
      </c>
    </row>
    <row r="5254" spans="1:6" x14ac:dyDescent="0.2">
      <c r="A5254" s="97">
        <v>43692.54886574074</v>
      </c>
      <c r="B5254">
        <v>2.9495960000000001</v>
      </c>
      <c r="E5254" s="97">
        <v>43692.340555555558</v>
      </c>
      <c r="F5254">
        <v>3.0897890000000001</v>
      </c>
    </row>
    <row r="5255" spans="1:6" x14ac:dyDescent="0.2">
      <c r="A5255" s="97">
        <v>43692.555810185186</v>
      </c>
      <c r="B5255">
        <v>2.9370729999999998</v>
      </c>
      <c r="E5255" s="97">
        <v>43692.347500000003</v>
      </c>
      <c r="F5255">
        <v>3.0851609999999998</v>
      </c>
    </row>
    <row r="5256" spans="1:6" x14ac:dyDescent="0.2">
      <c r="A5256" s="97">
        <v>43692.562754629631</v>
      </c>
      <c r="B5256">
        <v>2.9362379999999999</v>
      </c>
      <c r="E5256" s="97">
        <v>43692.354444444441</v>
      </c>
      <c r="F5256">
        <v>3.0815890000000001</v>
      </c>
    </row>
    <row r="5257" spans="1:6" x14ac:dyDescent="0.2">
      <c r="A5257" s="97">
        <v>43692.569699074076</v>
      </c>
      <c r="B5257">
        <v>2.9228510000000001</v>
      </c>
      <c r="E5257" s="97">
        <v>43692.361388888887</v>
      </c>
      <c r="F5257">
        <v>3.08141</v>
      </c>
    </row>
    <row r="5258" spans="1:6" x14ac:dyDescent="0.2">
      <c r="A5258" s="97">
        <v>43692.576643518521</v>
      </c>
      <c r="B5258">
        <v>2.9170980000000002</v>
      </c>
      <c r="E5258" s="97">
        <v>43692.368333333332</v>
      </c>
      <c r="F5258">
        <v>3.0755859999999999</v>
      </c>
    </row>
    <row r="5259" spans="1:6" x14ac:dyDescent="0.2">
      <c r="A5259" s="97">
        <v>43692.583587962959</v>
      </c>
      <c r="B5259">
        <v>2.9044310000000002</v>
      </c>
      <c r="E5259" s="97">
        <v>43692.375277777777</v>
      </c>
      <c r="F5259">
        <v>3.0668410000000002</v>
      </c>
    </row>
    <row r="5260" spans="1:6" x14ac:dyDescent="0.2">
      <c r="A5260" s="97">
        <v>43692.590532407405</v>
      </c>
      <c r="B5260">
        <v>2.8726579999999999</v>
      </c>
      <c r="E5260" s="97">
        <v>43692.382222222222</v>
      </c>
      <c r="F5260">
        <v>3.068473</v>
      </c>
    </row>
    <row r="5261" spans="1:6" x14ac:dyDescent="0.2">
      <c r="A5261" s="97">
        <v>43692.59747685185</v>
      </c>
      <c r="B5261">
        <v>2.8703609999999999</v>
      </c>
      <c r="E5261" s="97">
        <v>43692.389166666668</v>
      </c>
      <c r="F5261">
        <v>3.0566710000000001</v>
      </c>
    </row>
    <row r="5262" spans="1:6" x14ac:dyDescent="0.2">
      <c r="A5262" s="97">
        <v>43692.604305555556</v>
      </c>
      <c r="B5262">
        <v>2.850746</v>
      </c>
      <c r="E5262" s="97">
        <v>43692.396111111113</v>
      </c>
      <c r="F5262">
        <v>3.061248</v>
      </c>
    </row>
    <row r="5263" spans="1:6" x14ac:dyDescent="0.2">
      <c r="A5263" s="97">
        <v>43692.611354166664</v>
      </c>
      <c r="B5263">
        <v>2.829901</v>
      </c>
      <c r="E5263" s="97">
        <v>43692.403055555558</v>
      </c>
      <c r="F5263">
        <v>3.0714619999999999</v>
      </c>
    </row>
    <row r="5264" spans="1:6" x14ac:dyDescent="0.2">
      <c r="A5264" s="97">
        <v>43692.618298611109</v>
      </c>
      <c r="B5264">
        <v>2.8239169999999998</v>
      </c>
      <c r="E5264" s="97">
        <v>43692.41</v>
      </c>
      <c r="F5264">
        <v>3.059876</v>
      </c>
    </row>
    <row r="5265" spans="1:6" x14ac:dyDescent="0.2">
      <c r="A5265" s="97">
        <v>43692.625243055554</v>
      </c>
      <c r="B5265">
        <v>2.7932489999999999</v>
      </c>
      <c r="E5265" s="97">
        <v>43692.416828703703</v>
      </c>
      <c r="F5265">
        <v>3.058592</v>
      </c>
    </row>
    <row r="5266" spans="1:6" x14ac:dyDescent="0.2">
      <c r="A5266" s="97">
        <v>43692.632187499999</v>
      </c>
      <c r="B5266">
        <v>2.7807019999999998</v>
      </c>
      <c r="E5266" s="97">
        <v>43692.423773148148</v>
      </c>
      <c r="F5266">
        <v>3.0610520000000001</v>
      </c>
    </row>
    <row r="5267" spans="1:6" x14ac:dyDescent="0.2">
      <c r="A5267" s="97">
        <v>43692.639131944445</v>
      </c>
      <c r="B5267">
        <v>2.7618640000000001</v>
      </c>
      <c r="E5267" s="97">
        <v>43692.430717592593</v>
      </c>
      <c r="F5267">
        <v>3.0500919999999998</v>
      </c>
    </row>
    <row r="5268" spans="1:6" x14ac:dyDescent="0.2">
      <c r="A5268" s="97">
        <v>43692.64607638889</v>
      </c>
      <c r="B5268">
        <v>2.7409460000000001</v>
      </c>
      <c r="E5268" s="97">
        <v>43692.437662037039</v>
      </c>
      <c r="F5268">
        <v>3.0496300000000001</v>
      </c>
    </row>
    <row r="5269" spans="1:6" x14ac:dyDescent="0.2">
      <c r="A5269" s="97">
        <v>43692.653020833335</v>
      </c>
      <c r="B5269">
        <v>2.7325140000000001</v>
      </c>
      <c r="E5269" s="97">
        <v>43692.444606481484</v>
      </c>
      <c r="F5269">
        <v>3.0415100000000002</v>
      </c>
    </row>
    <row r="5270" spans="1:6" x14ac:dyDescent="0.2">
      <c r="A5270" s="97">
        <v>43692.65996527778</v>
      </c>
      <c r="B5270">
        <v>2.727179</v>
      </c>
      <c r="E5270" s="97">
        <v>43692.451550925929</v>
      </c>
      <c r="F5270">
        <v>3.033417</v>
      </c>
    </row>
    <row r="5271" spans="1:6" x14ac:dyDescent="0.2">
      <c r="A5271" s="97">
        <v>43692.666909722226</v>
      </c>
      <c r="B5271">
        <v>2.6994289999999999</v>
      </c>
      <c r="E5271" s="97">
        <v>43692.458495370367</v>
      </c>
      <c r="F5271">
        <v>3.0227270000000002</v>
      </c>
    </row>
    <row r="5272" spans="1:6" x14ac:dyDescent="0.2">
      <c r="A5272" s="97">
        <v>43692.673854166664</v>
      </c>
      <c r="B5272">
        <v>2.6854230000000001</v>
      </c>
      <c r="E5272" s="97">
        <v>43692.465439814812</v>
      </c>
      <c r="F5272">
        <v>3.0268480000000002</v>
      </c>
    </row>
    <row r="5273" spans="1:6" x14ac:dyDescent="0.2">
      <c r="A5273" s="97">
        <v>43692.680798611109</v>
      </c>
      <c r="B5273">
        <v>2.6781039999999998</v>
      </c>
      <c r="E5273" s="97">
        <v>43692.472488425927</v>
      </c>
      <c r="F5273">
        <v>3.0167549999999999</v>
      </c>
    </row>
    <row r="5274" spans="1:6" x14ac:dyDescent="0.2">
      <c r="A5274" s="97">
        <v>43692.687743055554</v>
      </c>
      <c r="B5274">
        <v>2.6688580000000002</v>
      </c>
      <c r="E5274" s="97">
        <v>43692.479432870372</v>
      </c>
      <c r="F5274">
        <v>3.007409</v>
      </c>
    </row>
    <row r="5275" spans="1:6" x14ac:dyDescent="0.2">
      <c r="A5275" s="97">
        <v>43692.694687499999</v>
      </c>
      <c r="B5275">
        <v>2.7379470000000001</v>
      </c>
      <c r="E5275" s="97">
        <v>43692.486377314817</v>
      </c>
      <c r="F5275">
        <v>2.9989300000000001</v>
      </c>
    </row>
    <row r="5276" spans="1:6" x14ac:dyDescent="0.2">
      <c r="A5276" s="97">
        <v>43692.701516203706</v>
      </c>
      <c r="B5276">
        <v>2.647322</v>
      </c>
      <c r="E5276" s="97">
        <v>43692.493321759262</v>
      </c>
      <c r="F5276">
        <v>3.0045660000000001</v>
      </c>
    </row>
    <row r="5277" spans="1:6" x14ac:dyDescent="0.2">
      <c r="A5277" s="97">
        <v>43692.708460648151</v>
      </c>
      <c r="B5277">
        <v>2.6503869999999998</v>
      </c>
      <c r="E5277" s="97">
        <v>43692.5002662037</v>
      </c>
      <c r="F5277">
        <v>2.9925000000000002</v>
      </c>
    </row>
    <row r="5278" spans="1:6" x14ac:dyDescent="0.2">
      <c r="A5278" s="97">
        <v>43692.721122685187</v>
      </c>
      <c r="B5278">
        <v>2.6583399999999999</v>
      </c>
      <c r="E5278" s="97">
        <v>43692.507210648146</v>
      </c>
      <c r="F5278">
        <v>2.9884930000000001</v>
      </c>
    </row>
    <row r="5279" spans="1:6" x14ac:dyDescent="0.2">
      <c r="A5279" s="97">
        <v>43692.728067129632</v>
      </c>
      <c r="B5279">
        <v>2.6724450000000002</v>
      </c>
      <c r="E5279" s="97">
        <v>43692.514039351852</v>
      </c>
      <c r="F5279">
        <v>2.984121</v>
      </c>
    </row>
    <row r="5280" spans="1:6" x14ac:dyDescent="0.2">
      <c r="A5280" s="97">
        <v>43692.735011574077</v>
      </c>
      <c r="B5280">
        <v>2.6764009999999998</v>
      </c>
      <c r="E5280" s="97">
        <v>43692.520983796298</v>
      </c>
      <c r="F5280">
        <v>2.977239</v>
      </c>
    </row>
    <row r="5281" spans="1:6" x14ac:dyDescent="0.2">
      <c r="A5281" s="97">
        <v>43692.741956018515</v>
      </c>
      <c r="B5281">
        <v>2.5527389999999999</v>
      </c>
      <c r="E5281" s="97">
        <v>43692.527928240743</v>
      </c>
      <c r="F5281">
        <v>2.9709219999999998</v>
      </c>
    </row>
    <row r="5282" spans="1:6" x14ac:dyDescent="0.2">
      <c r="A5282" s="97">
        <v>43692.748900462961</v>
      </c>
      <c r="B5282">
        <v>2.655637</v>
      </c>
      <c r="E5282" s="97">
        <v>43692.534872685188</v>
      </c>
      <c r="F5282">
        <v>2.9629110000000001</v>
      </c>
    </row>
    <row r="5283" spans="1:6" x14ac:dyDescent="0.2">
      <c r="A5283" s="97">
        <v>43692.755844907406</v>
      </c>
      <c r="B5283">
        <v>2.6511179999999999</v>
      </c>
      <c r="E5283" s="97">
        <v>43692.541921296295</v>
      </c>
      <c r="F5283">
        <v>2.9406089999999998</v>
      </c>
    </row>
    <row r="5284" spans="1:6" x14ac:dyDescent="0.2">
      <c r="A5284" s="97">
        <v>43692.762789351851</v>
      </c>
      <c r="B5284">
        <v>2.648625</v>
      </c>
      <c r="E5284" s="97">
        <v>43692.54886574074</v>
      </c>
      <c r="F5284">
        <v>2.9495960000000001</v>
      </c>
    </row>
    <row r="5285" spans="1:6" x14ac:dyDescent="0.2">
      <c r="A5285" s="97">
        <v>43692.769733796296</v>
      </c>
      <c r="B5285">
        <v>2.6516760000000001</v>
      </c>
      <c r="E5285" s="97">
        <v>43692.555810185186</v>
      </c>
      <c r="F5285">
        <v>2.9370729999999998</v>
      </c>
    </row>
    <row r="5286" spans="1:6" x14ac:dyDescent="0.2">
      <c r="A5286" s="97">
        <v>43692.776678240742</v>
      </c>
      <c r="B5286">
        <v>2.6501779999999999</v>
      </c>
      <c r="E5286" s="97">
        <v>43692.562754629631</v>
      </c>
      <c r="F5286">
        <v>2.9362379999999999</v>
      </c>
    </row>
    <row r="5287" spans="1:6" x14ac:dyDescent="0.2">
      <c r="A5287" s="97">
        <v>43692.783506944441</v>
      </c>
      <c r="B5287">
        <v>2.6448990000000001</v>
      </c>
      <c r="E5287" s="97">
        <v>43692.569699074076</v>
      </c>
      <c r="F5287">
        <v>2.9228510000000001</v>
      </c>
    </row>
    <row r="5288" spans="1:6" x14ac:dyDescent="0.2">
      <c r="A5288" s="97">
        <v>43692.790555555555</v>
      </c>
      <c r="B5288">
        <v>2.6434679999999999</v>
      </c>
      <c r="E5288" s="97">
        <v>43692.576643518521</v>
      </c>
      <c r="F5288">
        <v>2.9170980000000002</v>
      </c>
    </row>
    <row r="5289" spans="1:6" x14ac:dyDescent="0.2">
      <c r="A5289" s="97">
        <v>43692.797500000001</v>
      </c>
      <c r="B5289">
        <v>2.6357539999999999</v>
      </c>
      <c r="E5289" s="97">
        <v>43692.583587962959</v>
      </c>
      <c r="F5289">
        <v>2.9044310000000002</v>
      </c>
    </row>
    <row r="5290" spans="1:6" x14ac:dyDescent="0.2">
      <c r="A5290" s="97">
        <v>43692.804444444446</v>
      </c>
      <c r="B5290">
        <v>2.635192</v>
      </c>
      <c r="E5290" s="97">
        <v>43692.590532407405</v>
      </c>
      <c r="F5290">
        <v>2.8726579999999999</v>
      </c>
    </row>
    <row r="5291" spans="1:6" x14ac:dyDescent="0.2">
      <c r="A5291" s="97">
        <v>43692.811388888891</v>
      </c>
      <c r="B5291">
        <v>2.6359520000000001</v>
      </c>
      <c r="E5291" s="97">
        <v>43692.59747685185</v>
      </c>
      <c r="F5291">
        <v>2.8703609999999999</v>
      </c>
    </row>
    <row r="5292" spans="1:6" x14ac:dyDescent="0.2">
      <c r="A5292" s="97">
        <v>43692.818333333336</v>
      </c>
      <c r="B5292">
        <v>2.7115909999999999</v>
      </c>
      <c r="E5292" s="97">
        <v>43692.604305555556</v>
      </c>
      <c r="F5292">
        <v>2.850746</v>
      </c>
    </row>
    <row r="5293" spans="1:6" x14ac:dyDescent="0.2">
      <c r="A5293" s="97">
        <v>43692.825277777774</v>
      </c>
      <c r="B5293">
        <v>2.635526</v>
      </c>
      <c r="E5293" s="97">
        <v>43692.611354166664</v>
      </c>
      <c r="F5293">
        <v>2.829901</v>
      </c>
    </row>
    <row r="5294" spans="1:6" x14ac:dyDescent="0.2">
      <c r="A5294" s="97">
        <v>43692.83222222222</v>
      </c>
      <c r="B5294">
        <v>2.6390669999999998</v>
      </c>
      <c r="E5294" s="97">
        <v>43692.618298611109</v>
      </c>
      <c r="F5294">
        <v>2.8239169999999998</v>
      </c>
    </row>
    <row r="5295" spans="1:6" x14ac:dyDescent="0.2">
      <c r="A5295" s="97">
        <v>43692.839166666665</v>
      </c>
      <c r="B5295">
        <v>2.6406550000000002</v>
      </c>
      <c r="E5295" s="97">
        <v>43692.625243055554</v>
      </c>
      <c r="F5295">
        <v>2.7932489999999999</v>
      </c>
    </row>
    <row r="5296" spans="1:6" x14ac:dyDescent="0.2">
      <c r="A5296" s="97">
        <v>43692.84611111111</v>
      </c>
      <c r="B5296">
        <v>2.635176</v>
      </c>
      <c r="E5296" s="97">
        <v>43692.632187499999</v>
      </c>
      <c r="F5296">
        <v>2.7807019999999998</v>
      </c>
    </row>
    <row r="5297" spans="1:6" x14ac:dyDescent="0.2">
      <c r="A5297" s="97">
        <v>43692.853055555555</v>
      </c>
      <c r="B5297">
        <v>2.6381239999999999</v>
      </c>
      <c r="E5297" s="97">
        <v>43692.639131944445</v>
      </c>
      <c r="F5297">
        <v>2.7618640000000001</v>
      </c>
    </row>
    <row r="5298" spans="1:6" x14ac:dyDescent="0.2">
      <c r="A5298" s="97">
        <v>43692.86</v>
      </c>
      <c r="B5298">
        <v>2.6436829999999998</v>
      </c>
      <c r="E5298" s="97">
        <v>43692.64607638889</v>
      </c>
      <c r="F5298">
        <v>2.7409460000000001</v>
      </c>
    </row>
    <row r="5299" spans="1:6" x14ac:dyDescent="0.2">
      <c r="A5299" s="97">
        <v>43692.866944444446</v>
      </c>
      <c r="B5299">
        <v>2.6278609999999998</v>
      </c>
      <c r="E5299" s="97">
        <v>43692.653020833335</v>
      </c>
      <c r="F5299">
        <v>2.7325140000000001</v>
      </c>
    </row>
    <row r="5300" spans="1:6" x14ac:dyDescent="0.2">
      <c r="A5300" s="97">
        <v>43692.873888888891</v>
      </c>
      <c r="B5300">
        <v>2.638042</v>
      </c>
      <c r="E5300" s="97">
        <v>43692.65996527778</v>
      </c>
      <c r="F5300">
        <v>2.727179</v>
      </c>
    </row>
    <row r="5301" spans="1:6" x14ac:dyDescent="0.2">
      <c r="A5301" s="97">
        <v>43692.88071759259</v>
      </c>
      <c r="B5301">
        <v>2.6290559999999998</v>
      </c>
      <c r="E5301" s="97">
        <v>43692.666909722226</v>
      </c>
      <c r="F5301">
        <v>2.6994289999999999</v>
      </c>
    </row>
    <row r="5302" spans="1:6" x14ac:dyDescent="0.2">
      <c r="A5302" s="97">
        <v>43692.887662037036</v>
      </c>
      <c r="B5302">
        <v>2.6262080000000001</v>
      </c>
      <c r="E5302" s="97">
        <v>43692.673854166664</v>
      </c>
      <c r="F5302">
        <v>2.6854230000000001</v>
      </c>
    </row>
    <row r="5303" spans="1:6" x14ac:dyDescent="0.2">
      <c r="A5303" s="97">
        <v>43692.894606481481</v>
      </c>
      <c r="B5303">
        <v>2.6211920000000002</v>
      </c>
      <c r="E5303" s="97">
        <v>43692.680798611109</v>
      </c>
      <c r="F5303">
        <v>2.6781039999999998</v>
      </c>
    </row>
    <row r="5304" spans="1:6" x14ac:dyDescent="0.2">
      <c r="A5304" s="97">
        <v>43692.901550925926</v>
      </c>
      <c r="B5304">
        <v>2.6248529999999999</v>
      </c>
      <c r="E5304" s="97">
        <v>43692.687743055554</v>
      </c>
      <c r="F5304">
        <v>2.6688580000000002</v>
      </c>
    </row>
    <row r="5305" spans="1:6" x14ac:dyDescent="0.2">
      <c r="A5305" s="97">
        <v>43692.908495370371</v>
      </c>
      <c r="B5305">
        <v>2.6158610000000002</v>
      </c>
      <c r="E5305" s="97">
        <v>43692.694687499999</v>
      </c>
      <c r="F5305">
        <v>2.7379470000000001</v>
      </c>
    </row>
    <row r="5306" spans="1:6" x14ac:dyDescent="0.2">
      <c r="A5306" s="97">
        <v>43692.915439814817</v>
      </c>
      <c r="B5306">
        <v>2.6140439999999998</v>
      </c>
      <c r="E5306" s="97">
        <v>43692.701516203706</v>
      </c>
      <c r="F5306">
        <v>2.647322</v>
      </c>
    </row>
    <row r="5307" spans="1:6" x14ac:dyDescent="0.2">
      <c r="A5307" s="97">
        <v>43692.922384259262</v>
      </c>
      <c r="B5307">
        <v>2.692539</v>
      </c>
      <c r="E5307" s="97">
        <v>43692.708460648151</v>
      </c>
      <c r="F5307">
        <v>2.6503869999999998</v>
      </c>
    </row>
    <row r="5308" spans="1:6" x14ac:dyDescent="0.2">
      <c r="A5308" s="97">
        <v>43692.929432870369</v>
      </c>
      <c r="B5308">
        <v>2.6125660000000002</v>
      </c>
      <c r="E5308" s="97">
        <v>43692.721122685187</v>
      </c>
      <c r="F5308">
        <v>2.6583399999999999</v>
      </c>
    </row>
    <row r="5309" spans="1:6" x14ac:dyDescent="0.2">
      <c r="A5309" s="97">
        <v>43692.936377314814</v>
      </c>
      <c r="B5309">
        <v>2.6789079999999998</v>
      </c>
      <c r="E5309" s="97">
        <v>43692.728067129632</v>
      </c>
      <c r="F5309">
        <v>2.6724450000000002</v>
      </c>
    </row>
    <row r="5310" spans="1:6" x14ac:dyDescent="0.2">
      <c r="A5310" s="97">
        <v>43692.94332175926</v>
      </c>
      <c r="B5310">
        <v>2.5905490000000002</v>
      </c>
      <c r="E5310" s="97">
        <v>43692.735011574077</v>
      </c>
      <c r="F5310">
        <v>2.6764009999999998</v>
      </c>
    </row>
    <row r="5311" spans="1:6" x14ac:dyDescent="0.2">
      <c r="A5311" s="97">
        <v>43692.950266203705</v>
      </c>
      <c r="B5311">
        <v>2.5970179999999998</v>
      </c>
      <c r="E5311" s="97">
        <v>43692.741956018515</v>
      </c>
      <c r="F5311">
        <v>2.5527389999999999</v>
      </c>
    </row>
    <row r="5312" spans="1:6" x14ac:dyDescent="0.2">
      <c r="A5312" s="97">
        <v>43692.95721064815</v>
      </c>
      <c r="B5312">
        <v>2.5861869999999998</v>
      </c>
      <c r="E5312" s="97">
        <v>43692.748900462961</v>
      </c>
      <c r="F5312">
        <v>2.655637</v>
      </c>
    </row>
    <row r="5313" spans="1:6" x14ac:dyDescent="0.2">
      <c r="A5313" s="97">
        <v>43692.964155092595</v>
      </c>
      <c r="B5313">
        <v>2.602363</v>
      </c>
      <c r="E5313" s="97">
        <v>43692.755844907406</v>
      </c>
      <c r="F5313">
        <v>2.6511179999999999</v>
      </c>
    </row>
    <row r="5314" spans="1:6" x14ac:dyDescent="0.2">
      <c r="A5314" s="97">
        <v>43692.971099537041</v>
      </c>
      <c r="B5314">
        <v>2.5928680000000002</v>
      </c>
      <c r="E5314" s="97">
        <v>43692.762789351851</v>
      </c>
      <c r="F5314">
        <v>2.648625</v>
      </c>
    </row>
    <row r="5315" spans="1:6" x14ac:dyDescent="0.2">
      <c r="A5315" s="97">
        <v>43692.97792824074</v>
      </c>
      <c r="B5315">
        <v>2.5844469999999999</v>
      </c>
      <c r="E5315" s="97">
        <v>43692.769733796296</v>
      </c>
      <c r="F5315">
        <v>2.6516760000000001</v>
      </c>
    </row>
    <row r="5316" spans="1:6" x14ac:dyDescent="0.2">
      <c r="A5316" s="97">
        <v>43692.984872685185</v>
      </c>
      <c r="B5316">
        <v>2.577693</v>
      </c>
      <c r="E5316" s="97">
        <v>43692.776678240742</v>
      </c>
      <c r="F5316">
        <v>2.6501779999999999</v>
      </c>
    </row>
    <row r="5317" spans="1:6" x14ac:dyDescent="0.2">
      <c r="A5317" s="97">
        <v>43692.99181712963</v>
      </c>
      <c r="B5317">
        <v>2.5793699999999999</v>
      </c>
      <c r="E5317" s="97">
        <v>43692.783506944441</v>
      </c>
      <c r="F5317">
        <v>2.6448990000000001</v>
      </c>
    </row>
    <row r="5318" spans="1:6" x14ac:dyDescent="0.2">
      <c r="A5318" s="97">
        <v>43692.998865740738</v>
      </c>
      <c r="B5318">
        <v>2.5770770000000001</v>
      </c>
      <c r="E5318" s="97">
        <v>43692.790555555555</v>
      </c>
      <c r="F5318">
        <v>2.6434679999999999</v>
      </c>
    </row>
    <row r="5319" spans="1:6" x14ac:dyDescent="0.2">
      <c r="A5319" s="97">
        <v>43693.005810185183</v>
      </c>
      <c r="B5319">
        <v>2.5843060000000002</v>
      </c>
      <c r="E5319" s="97">
        <v>43692.797500000001</v>
      </c>
      <c r="F5319">
        <v>2.6357539999999999</v>
      </c>
    </row>
    <row r="5320" spans="1:6" x14ac:dyDescent="0.2">
      <c r="A5320" s="97">
        <v>43693.012754629628</v>
      </c>
      <c r="B5320">
        <v>2.5674079999999999</v>
      </c>
      <c r="E5320" s="97">
        <v>43692.804444444446</v>
      </c>
      <c r="F5320">
        <v>2.635192</v>
      </c>
    </row>
    <row r="5321" spans="1:6" x14ac:dyDescent="0.2">
      <c r="A5321" s="97">
        <v>43693.019699074073</v>
      </c>
      <c r="B5321">
        <v>2.5650650000000002</v>
      </c>
      <c r="E5321" s="97">
        <v>43692.811388888891</v>
      </c>
      <c r="F5321">
        <v>2.6359520000000001</v>
      </c>
    </row>
    <row r="5322" spans="1:6" x14ac:dyDescent="0.2">
      <c r="A5322" s="97">
        <v>43693.026643518519</v>
      </c>
      <c r="B5322">
        <v>2.5647609999999998</v>
      </c>
      <c r="E5322" s="97">
        <v>43692.818333333336</v>
      </c>
      <c r="F5322">
        <v>2.7115909999999999</v>
      </c>
    </row>
    <row r="5323" spans="1:6" x14ac:dyDescent="0.2">
      <c r="A5323" s="97">
        <v>43693.033587962964</v>
      </c>
      <c r="B5323">
        <v>2.5810379999999999</v>
      </c>
      <c r="E5323" s="97">
        <v>43692.825277777774</v>
      </c>
      <c r="F5323">
        <v>2.635526</v>
      </c>
    </row>
    <row r="5324" spans="1:6" x14ac:dyDescent="0.2">
      <c r="A5324" s="97">
        <v>43693.040532407409</v>
      </c>
      <c r="B5324">
        <v>2.5707879999999999</v>
      </c>
      <c r="E5324" s="97">
        <v>43692.83222222222</v>
      </c>
      <c r="F5324">
        <v>2.6390669999999998</v>
      </c>
    </row>
    <row r="5325" spans="1:6" x14ac:dyDescent="0.2">
      <c r="A5325" s="97">
        <v>43693.047476851854</v>
      </c>
      <c r="B5325">
        <v>2.5647850000000001</v>
      </c>
      <c r="E5325" s="97">
        <v>43692.839166666665</v>
      </c>
      <c r="F5325">
        <v>2.6406550000000002</v>
      </c>
    </row>
    <row r="5326" spans="1:6" x14ac:dyDescent="0.2">
      <c r="A5326" s="97">
        <v>43693.0544212963</v>
      </c>
      <c r="B5326">
        <v>2.569242</v>
      </c>
      <c r="E5326" s="97">
        <v>43692.84611111111</v>
      </c>
      <c r="F5326">
        <v>2.635176</v>
      </c>
    </row>
    <row r="5327" spans="1:6" x14ac:dyDescent="0.2">
      <c r="A5327" s="97">
        <v>43693.061365740738</v>
      </c>
      <c r="B5327">
        <v>2.5615060000000001</v>
      </c>
      <c r="E5327" s="97">
        <v>43692.853055555555</v>
      </c>
      <c r="F5327">
        <v>2.6381239999999999</v>
      </c>
    </row>
    <row r="5328" spans="1:6" x14ac:dyDescent="0.2">
      <c r="A5328" s="97">
        <v>43693.068310185183</v>
      </c>
      <c r="B5328">
        <v>2.5550809999999999</v>
      </c>
      <c r="E5328" s="97">
        <v>43692.86</v>
      </c>
      <c r="F5328">
        <v>2.6436829999999998</v>
      </c>
    </row>
    <row r="5329" spans="1:6" x14ac:dyDescent="0.2">
      <c r="A5329" s="97">
        <v>43693.075254629628</v>
      </c>
      <c r="B5329">
        <v>2.5400740000000002</v>
      </c>
      <c r="E5329" s="97">
        <v>43692.866944444446</v>
      </c>
      <c r="F5329">
        <v>2.6278609999999998</v>
      </c>
    </row>
    <row r="5330" spans="1:6" x14ac:dyDescent="0.2">
      <c r="A5330" s="97">
        <v>43693.082083333335</v>
      </c>
      <c r="B5330">
        <v>2.5420310000000002</v>
      </c>
      <c r="E5330" s="97">
        <v>43692.873888888891</v>
      </c>
      <c r="F5330">
        <v>2.638042</v>
      </c>
    </row>
    <row r="5331" spans="1:6" x14ac:dyDescent="0.2">
      <c r="A5331" s="97">
        <v>43693.08902777778</v>
      </c>
      <c r="B5331">
        <v>2.5402179999999999</v>
      </c>
      <c r="E5331" s="97">
        <v>43692.88071759259</v>
      </c>
      <c r="F5331">
        <v>2.6290559999999998</v>
      </c>
    </row>
    <row r="5332" spans="1:6" x14ac:dyDescent="0.2">
      <c r="A5332" s="97">
        <v>43693.095972222225</v>
      </c>
      <c r="B5332">
        <v>2.5335169999999998</v>
      </c>
      <c r="E5332" s="97">
        <v>43692.887662037036</v>
      </c>
      <c r="F5332">
        <v>2.6262080000000001</v>
      </c>
    </row>
    <row r="5333" spans="1:6" x14ac:dyDescent="0.2">
      <c r="A5333" s="97">
        <v>43693.102916666663</v>
      </c>
      <c r="B5333">
        <v>2.5235660000000002</v>
      </c>
      <c r="E5333" s="97">
        <v>43692.894606481481</v>
      </c>
      <c r="F5333">
        <v>2.6211920000000002</v>
      </c>
    </row>
    <row r="5334" spans="1:6" x14ac:dyDescent="0.2">
      <c r="A5334" s="97">
        <v>43693.109861111108</v>
      </c>
      <c r="B5334">
        <v>2.5224190000000002</v>
      </c>
      <c r="E5334" s="97">
        <v>43692.901550925926</v>
      </c>
      <c r="F5334">
        <v>2.6248529999999999</v>
      </c>
    </row>
    <row r="5335" spans="1:6" x14ac:dyDescent="0.2">
      <c r="A5335" s="97">
        <v>43693.116805555554</v>
      </c>
      <c r="B5335">
        <v>2.5199090000000002</v>
      </c>
      <c r="E5335" s="97">
        <v>43692.908495370371</v>
      </c>
      <c r="F5335">
        <v>2.6158610000000002</v>
      </c>
    </row>
    <row r="5336" spans="1:6" x14ac:dyDescent="0.2">
      <c r="A5336" s="97">
        <v>43693.123749999999</v>
      </c>
      <c r="B5336">
        <v>2.525579</v>
      </c>
      <c r="E5336" s="97">
        <v>43692.915439814817</v>
      </c>
      <c r="F5336">
        <v>2.6140439999999998</v>
      </c>
    </row>
    <row r="5337" spans="1:6" x14ac:dyDescent="0.2">
      <c r="A5337" s="97">
        <v>43693.130694444444</v>
      </c>
      <c r="B5337">
        <v>2.5208560000000002</v>
      </c>
      <c r="E5337" s="97">
        <v>43692.922384259262</v>
      </c>
      <c r="F5337">
        <v>2.692539</v>
      </c>
    </row>
    <row r="5338" spans="1:6" x14ac:dyDescent="0.2">
      <c r="A5338" s="97">
        <v>43693.137743055559</v>
      </c>
      <c r="B5338">
        <v>2.5020959999999999</v>
      </c>
      <c r="E5338" s="97">
        <v>43692.929432870369</v>
      </c>
      <c r="F5338">
        <v>2.6125660000000002</v>
      </c>
    </row>
    <row r="5339" spans="1:6" x14ac:dyDescent="0.2">
      <c r="A5339" s="97">
        <v>43693.144687499997</v>
      </c>
      <c r="B5339">
        <v>2.4977550000000002</v>
      </c>
      <c r="E5339" s="97">
        <v>43692.936377314814</v>
      </c>
      <c r="F5339">
        <v>2.6789079999999998</v>
      </c>
    </row>
    <row r="5340" spans="1:6" x14ac:dyDescent="0.2">
      <c r="A5340" s="97">
        <v>43693.151631944442</v>
      </c>
      <c r="B5340">
        <v>2.4918170000000002</v>
      </c>
      <c r="E5340" s="97">
        <v>43692.94332175926</v>
      </c>
      <c r="F5340">
        <v>2.5905490000000002</v>
      </c>
    </row>
    <row r="5341" spans="1:6" x14ac:dyDescent="0.2">
      <c r="A5341" s="97">
        <v>43693.158576388887</v>
      </c>
      <c r="B5341">
        <v>2.4873340000000002</v>
      </c>
      <c r="E5341" s="97">
        <v>43692.950266203705</v>
      </c>
      <c r="F5341">
        <v>2.5970179999999998</v>
      </c>
    </row>
    <row r="5342" spans="1:6" x14ac:dyDescent="0.2">
      <c r="A5342" s="97">
        <v>43693.165520833332</v>
      </c>
      <c r="B5342">
        <v>2.4692460000000001</v>
      </c>
      <c r="E5342" s="97">
        <v>43692.95721064815</v>
      </c>
      <c r="F5342">
        <v>2.5861869999999998</v>
      </c>
    </row>
    <row r="5343" spans="1:6" x14ac:dyDescent="0.2">
      <c r="A5343" s="97">
        <v>43693.172349537039</v>
      </c>
      <c r="B5343">
        <v>2.4877020000000001</v>
      </c>
      <c r="E5343" s="97">
        <v>43692.964155092595</v>
      </c>
      <c r="F5343">
        <v>2.602363</v>
      </c>
    </row>
    <row r="5344" spans="1:6" x14ac:dyDescent="0.2">
      <c r="A5344" s="97">
        <v>43693.179293981484</v>
      </c>
      <c r="B5344">
        <v>2.478402</v>
      </c>
      <c r="E5344" s="97">
        <v>43692.971099537041</v>
      </c>
      <c r="F5344">
        <v>2.5928680000000002</v>
      </c>
    </row>
    <row r="5345" spans="1:6" x14ac:dyDescent="0.2">
      <c r="A5345" s="97">
        <v>43693.186238425929</v>
      </c>
      <c r="B5345">
        <v>2.464712</v>
      </c>
      <c r="E5345" s="97">
        <v>43692.97792824074</v>
      </c>
      <c r="F5345">
        <v>2.5844469999999999</v>
      </c>
    </row>
    <row r="5346" spans="1:6" x14ac:dyDescent="0.2">
      <c r="A5346" s="97">
        <v>43693.193182870367</v>
      </c>
      <c r="B5346">
        <v>2.4556849999999999</v>
      </c>
      <c r="E5346" s="97">
        <v>43692.984872685185</v>
      </c>
      <c r="F5346">
        <v>2.577693</v>
      </c>
    </row>
    <row r="5347" spans="1:6" x14ac:dyDescent="0.2">
      <c r="A5347" s="97">
        <v>43693.200127314813</v>
      </c>
      <c r="B5347">
        <v>2.4565440000000001</v>
      </c>
      <c r="E5347" s="97">
        <v>43692.99181712963</v>
      </c>
      <c r="F5347">
        <v>2.5793699999999999</v>
      </c>
    </row>
    <row r="5348" spans="1:6" x14ac:dyDescent="0.2">
      <c r="A5348" s="97">
        <v>43693.207175925927</v>
      </c>
      <c r="B5348">
        <v>2.5148419999999998</v>
      </c>
      <c r="E5348" s="97">
        <v>43692.998865740738</v>
      </c>
      <c r="F5348">
        <v>2.5770770000000001</v>
      </c>
    </row>
    <row r="5349" spans="1:6" x14ac:dyDescent="0.2">
      <c r="A5349" s="97">
        <v>43693.214120370372</v>
      </c>
      <c r="B5349">
        <v>2.4376500000000001</v>
      </c>
      <c r="E5349" s="97">
        <v>43693.005810185183</v>
      </c>
      <c r="F5349">
        <v>2.5843060000000002</v>
      </c>
    </row>
    <row r="5350" spans="1:6" x14ac:dyDescent="0.2">
      <c r="A5350" s="97">
        <v>43693.221064814818</v>
      </c>
      <c r="B5350">
        <v>2.450135</v>
      </c>
      <c r="E5350" s="97">
        <v>43693.012754629628</v>
      </c>
      <c r="F5350">
        <v>2.5674079999999999</v>
      </c>
    </row>
    <row r="5351" spans="1:6" x14ac:dyDescent="0.2">
      <c r="A5351" s="97">
        <v>43693.228009259263</v>
      </c>
      <c r="B5351">
        <v>2.43851</v>
      </c>
      <c r="E5351" s="97">
        <v>43693.019699074073</v>
      </c>
      <c r="F5351">
        <v>2.5650650000000002</v>
      </c>
    </row>
    <row r="5352" spans="1:6" x14ac:dyDescent="0.2">
      <c r="A5352" s="97">
        <v>43693.234953703701</v>
      </c>
      <c r="B5352">
        <v>2.423457</v>
      </c>
      <c r="E5352" s="97">
        <v>43693.026643518519</v>
      </c>
      <c r="F5352">
        <v>2.5647609999999998</v>
      </c>
    </row>
    <row r="5353" spans="1:6" x14ac:dyDescent="0.2">
      <c r="A5353" s="97">
        <v>43693.241898148146</v>
      </c>
      <c r="B5353">
        <v>2.419575</v>
      </c>
      <c r="E5353" s="97">
        <v>43693.033587962964</v>
      </c>
      <c r="F5353">
        <v>2.5810379999999999</v>
      </c>
    </row>
    <row r="5354" spans="1:6" x14ac:dyDescent="0.2">
      <c r="A5354" s="97">
        <v>43693.248888888891</v>
      </c>
      <c r="B5354">
        <v>2.4131960000000001</v>
      </c>
      <c r="E5354" s="97">
        <v>43693.040532407409</v>
      </c>
      <c r="F5354">
        <v>2.5707879999999999</v>
      </c>
    </row>
    <row r="5355" spans="1:6" x14ac:dyDescent="0.2">
      <c r="A5355" s="97">
        <v>43693.255833333336</v>
      </c>
      <c r="B5355">
        <v>2.4124669999999999</v>
      </c>
      <c r="E5355" s="97">
        <v>43693.047476851854</v>
      </c>
      <c r="F5355">
        <v>2.5647850000000001</v>
      </c>
    </row>
    <row r="5356" spans="1:6" x14ac:dyDescent="0.2">
      <c r="A5356" s="97">
        <v>43693.262777777774</v>
      </c>
      <c r="B5356">
        <v>2.4118010000000001</v>
      </c>
      <c r="E5356" s="97">
        <v>43693.0544212963</v>
      </c>
      <c r="F5356">
        <v>2.569242</v>
      </c>
    </row>
    <row r="5357" spans="1:6" x14ac:dyDescent="0.2">
      <c r="A5357" s="97">
        <v>43693.269606481481</v>
      </c>
      <c r="B5357">
        <v>2.4046349999999999</v>
      </c>
      <c r="E5357" s="97">
        <v>43693.061365740738</v>
      </c>
      <c r="F5357">
        <v>2.5615060000000001</v>
      </c>
    </row>
    <row r="5358" spans="1:6" x14ac:dyDescent="0.2">
      <c r="A5358" s="97">
        <v>43693.276550925926</v>
      </c>
      <c r="B5358">
        <v>2.3929309999999999</v>
      </c>
      <c r="E5358" s="97">
        <v>43693.068310185183</v>
      </c>
      <c r="F5358">
        <v>2.5550809999999999</v>
      </c>
    </row>
    <row r="5359" spans="1:6" x14ac:dyDescent="0.2">
      <c r="A5359" s="97">
        <v>43693.283495370371</v>
      </c>
      <c r="B5359">
        <v>2.3866179999999999</v>
      </c>
      <c r="E5359" s="97">
        <v>43693.075254629628</v>
      </c>
      <c r="F5359">
        <v>2.5400740000000002</v>
      </c>
    </row>
    <row r="5360" spans="1:6" x14ac:dyDescent="0.2">
      <c r="A5360" s="97">
        <v>43693.290439814817</v>
      </c>
      <c r="B5360">
        <v>2.3824740000000002</v>
      </c>
      <c r="E5360" s="97">
        <v>43693.082083333335</v>
      </c>
      <c r="F5360">
        <v>2.5420310000000002</v>
      </c>
    </row>
    <row r="5361" spans="1:6" x14ac:dyDescent="0.2">
      <c r="A5361" s="97">
        <v>43693.297384259262</v>
      </c>
      <c r="B5361">
        <v>2.376045</v>
      </c>
      <c r="E5361" s="97">
        <v>43693.08902777778</v>
      </c>
      <c r="F5361">
        <v>2.5402179999999999</v>
      </c>
    </row>
    <row r="5362" spans="1:6" x14ac:dyDescent="0.2">
      <c r="A5362" s="97">
        <v>43693.304328703707</v>
      </c>
      <c r="B5362">
        <v>2.3663979999999998</v>
      </c>
      <c r="E5362" s="97">
        <v>43693.095972222225</v>
      </c>
      <c r="F5362">
        <v>2.5335169999999998</v>
      </c>
    </row>
    <row r="5363" spans="1:6" x14ac:dyDescent="0.2">
      <c r="A5363" s="97">
        <v>43693.311273148145</v>
      </c>
      <c r="B5363">
        <v>2.374279</v>
      </c>
      <c r="E5363" s="97">
        <v>43693.102916666663</v>
      </c>
      <c r="F5363">
        <v>2.5235660000000002</v>
      </c>
    </row>
    <row r="5364" spans="1:6" x14ac:dyDescent="0.2">
      <c r="A5364" s="97">
        <v>43693.31832175926</v>
      </c>
      <c r="B5364">
        <v>2.3642099999999999</v>
      </c>
      <c r="E5364" s="97">
        <v>43693.109861111108</v>
      </c>
      <c r="F5364">
        <v>2.5224190000000002</v>
      </c>
    </row>
    <row r="5365" spans="1:6" x14ac:dyDescent="0.2">
      <c r="A5365" s="97">
        <v>43693.325266203705</v>
      </c>
      <c r="B5365">
        <v>2.359931</v>
      </c>
      <c r="E5365" s="97">
        <v>43693.116805555554</v>
      </c>
      <c r="F5365">
        <v>2.5199090000000002</v>
      </c>
    </row>
    <row r="5366" spans="1:6" x14ac:dyDescent="0.2">
      <c r="A5366" s="97">
        <v>43693.33221064815</v>
      </c>
      <c r="B5366">
        <v>2.3438590000000001</v>
      </c>
      <c r="E5366" s="97">
        <v>43693.123749999999</v>
      </c>
      <c r="F5366">
        <v>2.525579</v>
      </c>
    </row>
    <row r="5367" spans="1:6" x14ac:dyDescent="0.2">
      <c r="A5367" s="97">
        <v>43693.339155092595</v>
      </c>
      <c r="B5367">
        <v>2.3446889999999998</v>
      </c>
      <c r="E5367" s="97">
        <v>43693.130694444444</v>
      </c>
      <c r="F5367">
        <v>2.5208560000000002</v>
      </c>
    </row>
    <row r="5368" spans="1:6" x14ac:dyDescent="0.2">
      <c r="A5368" s="97">
        <v>43693.346099537041</v>
      </c>
      <c r="B5368">
        <v>2.3297180000000002</v>
      </c>
      <c r="E5368" s="97">
        <v>43693.137743055559</v>
      </c>
      <c r="F5368">
        <v>2.5020959999999999</v>
      </c>
    </row>
    <row r="5369" spans="1:6" x14ac:dyDescent="0.2">
      <c r="A5369" s="97">
        <v>43693.353043981479</v>
      </c>
      <c r="B5369">
        <v>2.338457</v>
      </c>
      <c r="E5369" s="97">
        <v>43693.144687499997</v>
      </c>
      <c r="F5369">
        <v>2.4977550000000002</v>
      </c>
    </row>
    <row r="5370" spans="1:6" x14ac:dyDescent="0.2">
      <c r="A5370" s="97">
        <v>43693.359872685185</v>
      </c>
      <c r="B5370">
        <v>2.330765</v>
      </c>
      <c r="E5370" s="97">
        <v>43693.151631944442</v>
      </c>
      <c r="F5370">
        <v>2.4918170000000002</v>
      </c>
    </row>
    <row r="5371" spans="1:6" x14ac:dyDescent="0.2">
      <c r="A5371" s="97">
        <v>43693.36681712963</v>
      </c>
      <c r="B5371">
        <v>2.3129279999999999</v>
      </c>
      <c r="E5371" s="97">
        <v>43693.158576388887</v>
      </c>
      <c r="F5371">
        <v>2.4873340000000002</v>
      </c>
    </row>
    <row r="5372" spans="1:6" x14ac:dyDescent="0.2">
      <c r="A5372" s="97">
        <v>43693.373761574076</v>
      </c>
      <c r="B5372">
        <v>2.3144969999999998</v>
      </c>
      <c r="E5372" s="97">
        <v>43693.165520833332</v>
      </c>
      <c r="F5372">
        <v>2.4692460000000001</v>
      </c>
    </row>
    <row r="5373" spans="1:6" x14ac:dyDescent="0.2">
      <c r="A5373" s="97">
        <v>43693.380706018521</v>
      </c>
      <c r="B5373">
        <v>2.3088470000000001</v>
      </c>
      <c r="E5373" s="97">
        <v>43693.172349537039</v>
      </c>
      <c r="F5373">
        <v>2.4877020000000001</v>
      </c>
    </row>
    <row r="5374" spans="1:6" x14ac:dyDescent="0.2">
      <c r="A5374" s="97">
        <v>43693.387754629628</v>
      </c>
      <c r="B5374">
        <v>2.3211620000000002</v>
      </c>
      <c r="E5374" s="97">
        <v>43693.179293981484</v>
      </c>
      <c r="F5374">
        <v>2.478402</v>
      </c>
    </row>
    <row r="5375" spans="1:6" x14ac:dyDescent="0.2">
      <c r="A5375" s="97">
        <v>43693.394699074073</v>
      </c>
      <c r="B5375">
        <v>2.308846</v>
      </c>
      <c r="E5375" s="97">
        <v>43693.186238425929</v>
      </c>
      <c r="F5375">
        <v>2.464712</v>
      </c>
    </row>
    <row r="5376" spans="1:6" x14ac:dyDescent="0.2">
      <c r="A5376" s="97">
        <v>43693.401643518519</v>
      </c>
      <c r="B5376">
        <v>2.2837619999999998</v>
      </c>
      <c r="E5376" s="97">
        <v>43693.193182870367</v>
      </c>
      <c r="F5376">
        <v>2.4556849999999999</v>
      </c>
    </row>
    <row r="5377" spans="1:6" x14ac:dyDescent="0.2">
      <c r="A5377" s="97">
        <v>43693.408587962964</v>
      </c>
      <c r="B5377">
        <v>2.2984390000000001</v>
      </c>
      <c r="E5377" s="97">
        <v>43693.200127314813</v>
      </c>
      <c r="F5377">
        <v>2.4565440000000001</v>
      </c>
    </row>
    <row r="5378" spans="1:6" x14ac:dyDescent="0.2">
      <c r="A5378" s="97">
        <v>43693.415532407409</v>
      </c>
      <c r="B5378">
        <v>2.2922720000000001</v>
      </c>
      <c r="E5378" s="97">
        <v>43693.207175925927</v>
      </c>
      <c r="F5378">
        <v>2.5148419999999998</v>
      </c>
    </row>
    <row r="5379" spans="1:6" x14ac:dyDescent="0.2">
      <c r="A5379" s="97">
        <v>43693.422476851854</v>
      </c>
      <c r="B5379">
        <v>2.288977</v>
      </c>
      <c r="E5379" s="97">
        <v>43693.214120370372</v>
      </c>
      <c r="F5379">
        <v>2.4376500000000001</v>
      </c>
    </row>
    <row r="5380" spans="1:6" x14ac:dyDescent="0.2">
      <c r="A5380" s="97">
        <v>43693.4294212963</v>
      </c>
      <c r="B5380">
        <v>2.280554</v>
      </c>
      <c r="E5380" s="97">
        <v>43693.221064814818</v>
      </c>
      <c r="F5380">
        <v>2.450135</v>
      </c>
    </row>
    <row r="5381" spans="1:6" x14ac:dyDescent="0.2">
      <c r="A5381" s="97">
        <v>43693.436365740738</v>
      </c>
      <c r="B5381">
        <v>2.2767240000000002</v>
      </c>
      <c r="E5381" s="97">
        <v>43693.228009259263</v>
      </c>
      <c r="F5381">
        <v>2.43851</v>
      </c>
    </row>
    <row r="5382" spans="1:6" x14ac:dyDescent="0.2">
      <c r="A5382" s="97">
        <v>43693.443310185183</v>
      </c>
      <c r="B5382">
        <v>2.284513</v>
      </c>
      <c r="E5382" s="97">
        <v>43693.234953703701</v>
      </c>
      <c r="F5382">
        <v>2.423457</v>
      </c>
    </row>
    <row r="5383" spans="1:6" x14ac:dyDescent="0.2">
      <c r="A5383" s="97">
        <v>43693.450254629628</v>
      </c>
      <c r="B5383">
        <v>2.2751459999999999</v>
      </c>
      <c r="E5383" s="97">
        <v>43693.241898148146</v>
      </c>
      <c r="F5383">
        <v>2.419575</v>
      </c>
    </row>
    <row r="5384" spans="1:6" x14ac:dyDescent="0.2">
      <c r="A5384" s="97">
        <v>43693.457187499997</v>
      </c>
      <c r="B5384">
        <v>2.2609810000000001</v>
      </c>
      <c r="E5384" s="97">
        <v>43693.248888888891</v>
      </c>
      <c r="F5384">
        <v>2.4131960000000001</v>
      </c>
    </row>
    <row r="5385" spans="1:6" x14ac:dyDescent="0.2">
      <c r="A5385" s="97">
        <v>43693.464131944442</v>
      </c>
      <c r="B5385">
        <v>2.270699</v>
      </c>
      <c r="E5385" s="97">
        <v>43693.255833333336</v>
      </c>
      <c r="F5385">
        <v>2.4124669999999999</v>
      </c>
    </row>
    <row r="5386" spans="1:6" x14ac:dyDescent="0.2">
      <c r="A5386" s="97">
        <v>43693.471076388887</v>
      </c>
      <c r="B5386">
        <v>2.2710379999999999</v>
      </c>
      <c r="E5386" s="97">
        <v>43693.262777777774</v>
      </c>
      <c r="F5386">
        <v>2.4118010000000001</v>
      </c>
    </row>
    <row r="5387" spans="1:6" x14ac:dyDescent="0.2">
      <c r="A5387" s="97">
        <v>43693.478020833332</v>
      </c>
      <c r="B5387">
        <v>2.258184</v>
      </c>
      <c r="E5387" s="97">
        <v>43693.269606481481</v>
      </c>
      <c r="F5387">
        <v>2.4046349999999999</v>
      </c>
    </row>
    <row r="5388" spans="1:6" x14ac:dyDescent="0.2">
      <c r="A5388" s="97">
        <v>43693.484965277778</v>
      </c>
      <c r="B5388">
        <v>2.2595749999999999</v>
      </c>
      <c r="E5388" s="97">
        <v>43693.276550925926</v>
      </c>
      <c r="F5388">
        <v>2.3929309999999999</v>
      </c>
    </row>
    <row r="5389" spans="1:6" x14ac:dyDescent="0.2">
      <c r="A5389" s="97">
        <v>43693.491909722223</v>
      </c>
      <c r="B5389">
        <v>2.2385030000000001</v>
      </c>
      <c r="E5389" s="97">
        <v>43693.283495370371</v>
      </c>
      <c r="F5389">
        <v>2.3866179999999999</v>
      </c>
    </row>
    <row r="5390" spans="1:6" x14ac:dyDescent="0.2">
      <c r="A5390" s="97">
        <v>43693.498854166668</v>
      </c>
      <c r="B5390">
        <v>2.2239439999999999</v>
      </c>
      <c r="E5390" s="97">
        <v>43693.290439814817</v>
      </c>
      <c r="F5390">
        <v>2.3824740000000002</v>
      </c>
    </row>
    <row r="5391" spans="1:6" x14ac:dyDescent="0.2">
      <c r="A5391" s="97">
        <v>43693.505798611113</v>
      </c>
      <c r="B5391">
        <v>2.249676</v>
      </c>
      <c r="E5391" s="97">
        <v>43693.297384259262</v>
      </c>
      <c r="F5391">
        <v>2.376045</v>
      </c>
    </row>
    <row r="5392" spans="1:6" x14ac:dyDescent="0.2">
      <c r="A5392" s="97">
        <v>43693.512743055559</v>
      </c>
      <c r="B5392">
        <v>2.254524</v>
      </c>
      <c r="E5392" s="97">
        <v>43693.304328703707</v>
      </c>
      <c r="F5392">
        <v>2.3663979999999998</v>
      </c>
    </row>
    <row r="5393" spans="1:6" x14ac:dyDescent="0.2">
      <c r="A5393" s="97">
        <v>43693.519687499997</v>
      </c>
      <c r="B5393">
        <v>2.2416360000000002</v>
      </c>
      <c r="E5393" s="97">
        <v>43693.311273148145</v>
      </c>
      <c r="F5393">
        <v>2.374279</v>
      </c>
    </row>
    <row r="5394" spans="1:6" x14ac:dyDescent="0.2">
      <c r="A5394" s="97">
        <v>43693.526631944442</v>
      </c>
      <c r="B5394">
        <v>2.2281170000000001</v>
      </c>
      <c r="E5394" s="97">
        <v>43693.31832175926</v>
      </c>
      <c r="F5394">
        <v>2.3642099999999999</v>
      </c>
    </row>
    <row r="5395" spans="1:6" x14ac:dyDescent="0.2">
      <c r="A5395" s="97">
        <v>43693.533576388887</v>
      </c>
      <c r="B5395">
        <v>2.2456070000000001</v>
      </c>
      <c r="E5395" s="97">
        <v>43693.325266203705</v>
      </c>
      <c r="F5395">
        <v>2.359931</v>
      </c>
    </row>
    <row r="5396" spans="1:6" x14ac:dyDescent="0.2">
      <c r="A5396" s="97">
        <v>43693.540520833332</v>
      </c>
      <c r="B5396">
        <v>2.2253189999999998</v>
      </c>
      <c r="E5396" s="97">
        <v>43693.33221064815</v>
      </c>
      <c r="F5396">
        <v>2.3438590000000001</v>
      </c>
    </row>
    <row r="5397" spans="1:6" x14ac:dyDescent="0.2">
      <c r="A5397" s="97">
        <v>43693.547465277778</v>
      </c>
      <c r="B5397">
        <v>2.2397109999999998</v>
      </c>
      <c r="E5397" s="97">
        <v>43693.339155092595</v>
      </c>
      <c r="F5397">
        <v>2.3446889999999998</v>
      </c>
    </row>
    <row r="5398" spans="1:6" x14ac:dyDescent="0.2">
      <c r="A5398" s="97">
        <v>43693.554409722223</v>
      </c>
      <c r="B5398">
        <v>2.2300430000000002</v>
      </c>
      <c r="E5398" s="97">
        <v>43693.346099537041</v>
      </c>
      <c r="F5398">
        <v>2.3297180000000002</v>
      </c>
    </row>
    <row r="5399" spans="1:6" x14ac:dyDescent="0.2">
      <c r="A5399" s="97">
        <v>43693.561238425929</v>
      </c>
      <c r="B5399">
        <v>2.2236750000000001</v>
      </c>
      <c r="E5399" s="97">
        <v>43693.353043981479</v>
      </c>
      <c r="F5399">
        <v>2.338457</v>
      </c>
    </row>
    <row r="5400" spans="1:6" x14ac:dyDescent="0.2">
      <c r="A5400" s="97">
        <v>43693.568182870367</v>
      </c>
      <c r="B5400">
        <v>2.221765</v>
      </c>
      <c r="E5400" s="97">
        <v>43693.359872685185</v>
      </c>
      <c r="F5400">
        <v>2.330765</v>
      </c>
    </row>
    <row r="5401" spans="1:6" x14ac:dyDescent="0.2">
      <c r="A5401" s="97">
        <v>43693.575127314813</v>
      </c>
      <c r="B5401">
        <v>2.2164470000000001</v>
      </c>
      <c r="E5401" s="97">
        <v>43693.36681712963</v>
      </c>
      <c r="F5401">
        <v>2.3129279999999999</v>
      </c>
    </row>
    <row r="5402" spans="1:6" x14ac:dyDescent="0.2">
      <c r="A5402" s="97">
        <v>43693.582071759258</v>
      </c>
      <c r="B5402">
        <v>2.2155800000000001</v>
      </c>
      <c r="E5402" s="97">
        <v>43693.373761574076</v>
      </c>
      <c r="F5402">
        <v>2.3144969999999998</v>
      </c>
    </row>
    <row r="5403" spans="1:6" x14ac:dyDescent="0.2">
      <c r="A5403" s="97">
        <v>43693.589016203703</v>
      </c>
      <c r="B5403">
        <v>2.2106530000000002</v>
      </c>
      <c r="E5403" s="97">
        <v>43693.380706018521</v>
      </c>
      <c r="F5403">
        <v>2.3088470000000001</v>
      </c>
    </row>
    <row r="5404" spans="1:6" x14ac:dyDescent="0.2">
      <c r="A5404" s="97">
        <v>43693.595960648148</v>
      </c>
      <c r="B5404">
        <v>2.1860080000000002</v>
      </c>
      <c r="E5404" s="97">
        <v>43693.387754629628</v>
      </c>
      <c r="F5404">
        <v>2.3211620000000002</v>
      </c>
    </row>
    <row r="5405" spans="1:6" x14ac:dyDescent="0.2">
      <c r="A5405" s="97">
        <v>43693.602905092594</v>
      </c>
      <c r="B5405">
        <v>2.2263229999999998</v>
      </c>
      <c r="E5405" s="97">
        <v>43693.394699074073</v>
      </c>
      <c r="F5405">
        <v>2.308846</v>
      </c>
    </row>
    <row r="5406" spans="1:6" x14ac:dyDescent="0.2">
      <c r="A5406" s="97">
        <v>43693.609953703701</v>
      </c>
      <c r="B5406">
        <v>2.2285330000000001</v>
      </c>
      <c r="E5406" s="97">
        <v>43693.401643518519</v>
      </c>
      <c r="F5406">
        <v>2.2837619999999998</v>
      </c>
    </row>
    <row r="5407" spans="1:6" x14ac:dyDescent="0.2">
      <c r="A5407" s="97">
        <v>43693.616898148146</v>
      </c>
      <c r="B5407">
        <v>2.2059299999999999</v>
      </c>
      <c r="E5407" s="97">
        <v>43693.408587962964</v>
      </c>
      <c r="F5407">
        <v>2.2984390000000001</v>
      </c>
    </row>
    <row r="5408" spans="1:6" x14ac:dyDescent="0.2">
      <c r="A5408" s="97">
        <v>43693.623842592591</v>
      </c>
      <c r="B5408">
        <v>2.196342</v>
      </c>
      <c r="E5408" s="97">
        <v>43693.415532407409</v>
      </c>
      <c r="F5408">
        <v>2.2922720000000001</v>
      </c>
    </row>
    <row r="5409" spans="1:6" x14ac:dyDescent="0.2">
      <c r="A5409" s="97">
        <v>43693.630787037036</v>
      </c>
      <c r="B5409">
        <v>2.2120709999999999</v>
      </c>
      <c r="E5409" s="97">
        <v>43693.422476851854</v>
      </c>
      <c r="F5409">
        <v>2.288977</v>
      </c>
    </row>
    <row r="5410" spans="1:6" x14ac:dyDescent="0.2">
      <c r="A5410" s="97">
        <v>43693.637731481482</v>
      </c>
      <c r="B5410">
        <v>2.1991930000000002</v>
      </c>
      <c r="E5410" s="97">
        <v>43693.4294212963</v>
      </c>
      <c r="F5410">
        <v>2.280554</v>
      </c>
    </row>
    <row r="5411" spans="1:6" x14ac:dyDescent="0.2">
      <c r="A5411" s="97">
        <v>43693.644675925927</v>
      </c>
      <c r="B5411">
        <v>2.211894</v>
      </c>
      <c r="E5411" s="97">
        <v>43693.436365740738</v>
      </c>
      <c r="F5411">
        <v>2.2767240000000002</v>
      </c>
    </row>
    <row r="5412" spans="1:6" x14ac:dyDescent="0.2">
      <c r="A5412" s="97">
        <v>43693.651504629626</v>
      </c>
      <c r="B5412">
        <v>2.195611</v>
      </c>
      <c r="E5412" s="97">
        <v>43693.443310185183</v>
      </c>
      <c r="F5412">
        <v>2.284513</v>
      </c>
    </row>
    <row r="5413" spans="1:6" x14ac:dyDescent="0.2">
      <c r="A5413" s="97">
        <v>43693.658449074072</v>
      </c>
      <c r="B5413">
        <v>2.195608</v>
      </c>
      <c r="E5413" s="97">
        <v>43693.450254629628</v>
      </c>
      <c r="F5413">
        <v>2.2751459999999999</v>
      </c>
    </row>
    <row r="5414" spans="1:6" x14ac:dyDescent="0.2">
      <c r="A5414" s="97">
        <v>43693.665393518517</v>
      </c>
      <c r="B5414">
        <v>2.2097660000000001</v>
      </c>
      <c r="E5414" s="97">
        <v>43693.457187499997</v>
      </c>
      <c r="F5414">
        <v>2.2609810000000001</v>
      </c>
    </row>
    <row r="5415" spans="1:6" x14ac:dyDescent="0.2">
      <c r="A5415" s="97">
        <v>43693.672337962962</v>
      </c>
      <c r="B5415">
        <v>2.1990759999999998</v>
      </c>
      <c r="E5415" s="97">
        <v>43693.464131944442</v>
      </c>
      <c r="F5415">
        <v>2.270699</v>
      </c>
    </row>
    <row r="5416" spans="1:6" x14ac:dyDescent="0.2">
      <c r="A5416" s="97">
        <v>43693.679386574076</v>
      </c>
      <c r="B5416">
        <v>2.2065380000000001</v>
      </c>
      <c r="E5416" s="97">
        <v>43693.471076388887</v>
      </c>
      <c r="F5416">
        <v>2.2710379999999999</v>
      </c>
    </row>
    <row r="5417" spans="1:6" x14ac:dyDescent="0.2">
      <c r="A5417" s="97">
        <v>43693.686331018522</v>
      </c>
      <c r="B5417">
        <v>2.20845</v>
      </c>
      <c r="E5417" s="97">
        <v>43693.478020833332</v>
      </c>
      <c r="F5417">
        <v>2.258184</v>
      </c>
    </row>
    <row r="5418" spans="1:6" x14ac:dyDescent="0.2">
      <c r="A5418" s="97">
        <v>43693.69327546296</v>
      </c>
      <c r="B5418">
        <v>2.2042609999999998</v>
      </c>
      <c r="E5418" s="97">
        <v>43693.484965277778</v>
      </c>
      <c r="F5418">
        <v>2.2595749999999999</v>
      </c>
    </row>
    <row r="5419" spans="1:6" x14ac:dyDescent="0.2">
      <c r="A5419" s="97">
        <v>43693.700219907405</v>
      </c>
      <c r="B5419">
        <v>2.2265700000000002</v>
      </c>
      <c r="E5419" s="97">
        <v>43693.491909722223</v>
      </c>
      <c r="F5419">
        <v>2.2385030000000001</v>
      </c>
    </row>
    <row r="5420" spans="1:6" x14ac:dyDescent="0.2">
      <c r="A5420" s="97">
        <v>43693.70716435185</v>
      </c>
      <c r="B5420">
        <v>2.2083590000000002</v>
      </c>
      <c r="E5420" s="97">
        <v>43693.498854166668</v>
      </c>
      <c r="F5420">
        <v>2.2239439999999999</v>
      </c>
    </row>
    <row r="5421" spans="1:6" x14ac:dyDescent="0.2">
      <c r="A5421" s="97">
        <v>43693.72284722222</v>
      </c>
      <c r="B5421">
        <v>2.2260840000000002</v>
      </c>
      <c r="E5421" s="97">
        <v>43693.505798611113</v>
      </c>
      <c r="F5421">
        <v>2.249676</v>
      </c>
    </row>
    <row r="5422" spans="1:6" x14ac:dyDescent="0.2">
      <c r="A5422" s="97">
        <v>43693.729791666665</v>
      </c>
      <c r="B5422">
        <v>2.2711209999999999</v>
      </c>
      <c r="E5422" s="97">
        <v>43693.512743055559</v>
      </c>
      <c r="F5422">
        <v>2.254524</v>
      </c>
    </row>
    <row r="5423" spans="1:6" x14ac:dyDescent="0.2">
      <c r="A5423" s="97">
        <v>43693.736620370371</v>
      </c>
      <c r="B5423">
        <v>2.2718449999999999</v>
      </c>
      <c r="E5423" s="97">
        <v>43693.519687499997</v>
      </c>
      <c r="F5423">
        <v>2.2416360000000002</v>
      </c>
    </row>
    <row r="5424" spans="1:6" x14ac:dyDescent="0.2">
      <c r="A5424" s="97">
        <v>43693.743564814817</v>
      </c>
      <c r="B5424">
        <v>2.2630180000000002</v>
      </c>
      <c r="E5424" s="97">
        <v>43693.526631944442</v>
      </c>
      <c r="F5424">
        <v>2.2281170000000001</v>
      </c>
    </row>
    <row r="5425" spans="1:6" x14ac:dyDescent="0.2">
      <c r="A5425" s="97">
        <v>43693.750509259262</v>
      </c>
      <c r="B5425">
        <v>2.2742149999999999</v>
      </c>
      <c r="E5425" s="97">
        <v>43693.533576388887</v>
      </c>
      <c r="F5425">
        <v>2.2456070000000001</v>
      </c>
    </row>
    <row r="5426" spans="1:6" x14ac:dyDescent="0.2">
      <c r="A5426" s="97">
        <v>43693.757453703707</v>
      </c>
      <c r="B5426">
        <v>2.2795480000000001</v>
      </c>
      <c r="E5426" s="97">
        <v>43693.540520833332</v>
      </c>
      <c r="F5426">
        <v>2.2253189999999998</v>
      </c>
    </row>
    <row r="5427" spans="1:6" x14ac:dyDescent="0.2">
      <c r="A5427" s="97">
        <v>43693.764398148145</v>
      </c>
      <c r="B5427">
        <v>2.2780390000000001</v>
      </c>
      <c r="E5427" s="97">
        <v>43693.547465277778</v>
      </c>
      <c r="F5427">
        <v>2.2397109999999998</v>
      </c>
    </row>
    <row r="5428" spans="1:6" x14ac:dyDescent="0.2">
      <c r="A5428" s="97">
        <v>43693.77134259259</v>
      </c>
      <c r="B5428">
        <v>2.2718419999999999</v>
      </c>
      <c r="E5428" s="97">
        <v>43693.554409722223</v>
      </c>
      <c r="F5428">
        <v>2.2300430000000002</v>
      </c>
    </row>
    <row r="5429" spans="1:6" x14ac:dyDescent="0.2">
      <c r="A5429" s="97">
        <v>43693.778287037036</v>
      </c>
      <c r="B5429">
        <v>2.2870940000000002</v>
      </c>
      <c r="E5429" s="97">
        <v>43693.561238425929</v>
      </c>
      <c r="F5429">
        <v>2.2236750000000001</v>
      </c>
    </row>
    <row r="5430" spans="1:6" x14ac:dyDescent="0.2">
      <c r="A5430" s="97">
        <v>43693.785231481481</v>
      </c>
      <c r="B5430">
        <v>2.3059820000000002</v>
      </c>
      <c r="E5430" s="97">
        <v>43693.568182870367</v>
      </c>
      <c r="F5430">
        <v>2.221765</v>
      </c>
    </row>
    <row r="5431" spans="1:6" x14ac:dyDescent="0.2">
      <c r="A5431" s="97">
        <v>43693.792280092595</v>
      </c>
      <c r="B5431">
        <v>2.3009439999999999</v>
      </c>
      <c r="E5431" s="97">
        <v>43693.575127314813</v>
      </c>
      <c r="F5431">
        <v>2.2164470000000001</v>
      </c>
    </row>
    <row r="5432" spans="1:6" x14ac:dyDescent="0.2">
      <c r="A5432" s="97">
        <v>43693.799224537041</v>
      </c>
      <c r="B5432">
        <v>2.3165990000000001</v>
      </c>
      <c r="E5432" s="97">
        <v>43693.582071759258</v>
      </c>
      <c r="F5432">
        <v>2.2155800000000001</v>
      </c>
    </row>
    <row r="5433" spans="1:6" x14ac:dyDescent="0.2">
      <c r="A5433" s="97">
        <v>43693.806168981479</v>
      </c>
      <c r="B5433">
        <v>2.324579</v>
      </c>
      <c r="E5433" s="97">
        <v>43693.589016203703</v>
      </c>
      <c r="F5433">
        <v>2.2106530000000002</v>
      </c>
    </row>
    <row r="5434" spans="1:6" x14ac:dyDescent="0.2">
      <c r="A5434" s="97">
        <v>43693.813113425924</v>
      </c>
      <c r="B5434">
        <v>2.218515</v>
      </c>
      <c r="E5434" s="97">
        <v>43693.595960648148</v>
      </c>
      <c r="F5434">
        <v>2.1860080000000002</v>
      </c>
    </row>
    <row r="5435" spans="1:6" x14ac:dyDescent="0.2">
      <c r="A5435" s="97">
        <v>43693.820057870369</v>
      </c>
      <c r="B5435">
        <v>2.3303639999999999</v>
      </c>
      <c r="E5435" s="97">
        <v>43693.602905092594</v>
      </c>
      <c r="F5435">
        <v>2.2263229999999998</v>
      </c>
    </row>
    <row r="5436" spans="1:6" x14ac:dyDescent="0.2">
      <c r="A5436" s="97">
        <v>43693.826886574076</v>
      </c>
      <c r="B5436">
        <v>2.340932</v>
      </c>
      <c r="E5436" s="97">
        <v>43693.609953703701</v>
      </c>
      <c r="F5436">
        <v>2.2285330000000001</v>
      </c>
    </row>
    <row r="5437" spans="1:6" x14ac:dyDescent="0.2">
      <c r="A5437" s="97">
        <v>43693.833831018521</v>
      </c>
      <c r="B5437">
        <v>2.3297479999999999</v>
      </c>
      <c r="E5437" s="97">
        <v>43693.616898148146</v>
      </c>
      <c r="F5437">
        <v>2.2059299999999999</v>
      </c>
    </row>
    <row r="5438" spans="1:6" x14ac:dyDescent="0.2">
      <c r="A5438" s="97">
        <v>43693.840775462966</v>
      </c>
      <c r="B5438">
        <v>2.3308680000000002</v>
      </c>
      <c r="E5438" s="97">
        <v>43693.623842592591</v>
      </c>
      <c r="F5438">
        <v>2.196342</v>
      </c>
    </row>
    <row r="5439" spans="1:6" x14ac:dyDescent="0.2">
      <c r="A5439" s="97">
        <v>43693.847719907404</v>
      </c>
      <c r="B5439">
        <v>2.346088</v>
      </c>
      <c r="E5439" s="97">
        <v>43693.630787037036</v>
      </c>
      <c r="F5439">
        <v>2.2120709999999999</v>
      </c>
    </row>
    <row r="5440" spans="1:6" x14ac:dyDescent="0.2">
      <c r="A5440" s="97">
        <v>43693.854664351849</v>
      </c>
      <c r="B5440">
        <v>2.356115</v>
      </c>
      <c r="E5440" s="97">
        <v>43693.637731481482</v>
      </c>
      <c r="F5440">
        <v>2.1991930000000002</v>
      </c>
    </row>
    <row r="5441" spans="1:6" x14ac:dyDescent="0.2">
      <c r="A5441" s="97">
        <v>43693.861712962964</v>
      </c>
      <c r="B5441">
        <v>2.3541599999999998</v>
      </c>
      <c r="E5441" s="97">
        <v>43693.644675925927</v>
      </c>
      <c r="F5441">
        <v>2.211894</v>
      </c>
    </row>
    <row r="5442" spans="1:6" x14ac:dyDescent="0.2">
      <c r="A5442" s="97">
        <v>43693.868657407409</v>
      </c>
      <c r="B5442">
        <v>2.355728</v>
      </c>
      <c r="E5442" s="97">
        <v>43693.651504629626</v>
      </c>
      <c r="F5442">
        <v>2.195611</v>
      </c>
    </row>
    <row r="5443" spans="1:6" x14ac:dyDescent="0.2">
      <c r="A5443" s="97">
        <v>43693.875601851854</v>
      </c>
      <c r="B5443">
        <v>2.4345140000000001</v>
      </c>
      <c r="E5443" s="97">
        <v>43693.658449074072</v>
      </c>
      <c r="F5443">
        <v>2.195608</v>
      </c>
    </row>
    <row r="5444" spans="1:6" x14ac:dyDescent="0.2">
      <c r="A5444" s="97">
        <v>43693.8825462963</v>
      </c>
      <c r="B5444">
        <v>2.360862</v>
      </c>
      <c r="E5444" s="97">
        <v>43693.665393518517</v>
      </c>
      <c r="F5444">
        <v>2.2097660000000001</v>
      </c>
    </row>
    <row r="5445" spans="1:6" x14ac:dyDescent="0.2">
      <c r="A5445" s="97">
        <v>43693.889490740738</v>
      </c>
      <c r="B5445">
        <v>2.3790089999999999</v>
      </c>
      <c r="E5445" s="97">
        <v>43693.672337962962</v>
      </c>
      <c r="F5445">
        <v>2.1990759999999998</v>
      </c>
    </row>
    <row r="5446" spans="1:6" x14ac:dyDescent="0.2">
      <c r="A5446" s="97">
        <v>43693.896435185183</v>
      </c>
      <c r="B5446">
        <v>2.3816980000000001</v>
      </c>
      <c r="E5446" s="97">
        <v>43693.679386574076</v>
      </c>
      <c r="F5446">
        <v>2.2065380000000001</v>
      </c>
    </row>
    <row r="5447" spans="1:6" x14ac:dyDescent="0.2">
      <c r="A5447" s="97">
        <v>43693.903379629628</v>
      </c>
      <c r="B5447">
        <v>2.3779129999999999</v>
      </c>
      <c r="E5447" s="97">
        <v>43693.686331018522</v>
      </c>
      <c r="F5447">
        <v>2.20845</v>
      </c>
    </row>
    <row r="5448" spans="1:6" x14ac:dyDescent="0.2">
      <c r="A5448" s="97">
        <v>43693.910324074073</v>
      </c>
      <c r="B5448">
        <v>2.3727010000000002</v>
      </c>
      <c r="E5448" s="97">
        <v>43693.69327546296</v>
      </c>
      <c r="F5448">
        <v>2.2042609999999998</v>
      </c>
    </row>
    <row r="5449" spans="1:6" x14ac:dyDescent="0.2">
      <c r="A5449" s="97">
        <v>43693.917268518519</v>
      </c>
      <c r="B5449">
        <v>2.3765339999999999</v>
      </c>
      <c r="E5449" s="97">
        <v>43693.700219907405</v>
      </c>
      <c r="F5449">
        <v>2.2265700000000002</v>
      </c>
    </row>
    <row r="5450" spans="1:6" x14ac:dyDescent="0.2">
      <c r="A5450" s="97">
        <v>43693.924097222225</v>
      </c>
      <c r="B5450">
        <v>2.3811610000000001</v>
      </c>
      <c r="E5450" s="97">
        <v>43693.70716435185</v>
      </c>
      <c r="F5450">
        <v>2.2083590000000002</v>
      </c>
    </row>
    <row r="5451" spans="1:6" x14ac:dyDescent="0.2">
      <c r="A5451" s="97">
        <v>43693.931145833332</v>
      </c>
      <c r="B5451">
        <v>2.372871</v>
      </c>
      <c r="E5451" s="97">
        <v>43693.72284722222</v>
      </c>
      <c r="F5451">
        <v>2.2260840000000002</v>
      </c>
    </row>
    <row r="5452" spans="1:6" x14ac:dyDescent="0.2">
      <c r="A5452" s="97">
        <v>43693.938090277778</v>
      </c>
      <c r="B5452">
        <v>2.3764370000000001</v>
      </c>
      <c r="E5452" s="97">
        <v>43693.729791666665</v>
      </c>
      <c r="F5452">
        <v>2.2711209999999999</v>
      </c>
    </row>
    <row r="5453" spans="1:6" x14ac:dyDescent="0.2">
      <c r="A5453" s="97">
        <v>43693.945034722223</v>
      </c>
      <c r="B5453">
        <v>2.371899</v>
      </c>
      <c r="E5453" s="97">
        <v>43693.736620370371</v>
      </c>
      <c r="F5453">
        <v>2.2718449999999999</v>
      </c>
    </row>
    <row r="5454" spans="1:6" x14ac:dyDescent="0.2">
      <c r="A5454" s="97">
        <v>43693.951979166668</v>
      </c>
      <c r="B5454">
        <v>2.3793760000000002</v>
      </c>
      <c r="E5454" s="97">
        <v>43693.743564814817</v>
      </c>
      <c r="F5454">
        <v>2.2630180000000002</v>
      </c>
    </row>
    <row r="5455" spans="1:6" x14ac:dyDescent="0.2">
      <c r="A5455" s="97">
        <v>43693.958923611113</v>
      </c>
      <c r="B5455">
        <v>2.3799899999999998</v>
      </c>
      <c r="E5455" s="97">
        <v>43693.750509259262</v>
      </c>
      <c r="F5455">
        <v>2.2742149999999999</v>
      </c>
    </row>
    <row r="5456" spans="1:6" x14ac:dyDescent="0.2">
      <c r="A5456" s="97">
        <v>43693.965868055559</v>
      </c>
      <c r="B5456">
        <v>2.3735599999999999</v>
      </c>
      <c r="E5456" s="97">
        <v>43693.757453703707</v>
      </c>
      <c r="F5456">
        <v>2.2795480000000001</v>
      </c>
    </row>
    <row r="5457" spans="1:6" x14ac:dyDescent="0.2">
      <c r="A5457" s="97">
        <v>43693.972812499997</v>
      </c>
      <c r="B5457">
        <v>2.370844</v>
      </c>
      <c r="E5457" s="97">
        <v>43693.764398148145</v>
      </c>
      <c r="F5457">
        <v>2.2780390000000001</v>
      </c>
    </row>
    <row r="5458" spans="1:6" x14ac:dyDescent="0.2">
      <c r="A5458" s="97">
        <v>43693.979756944442</v>
      </c>
      <c r="B5458">
        <v>2.3704519999999998</v>
      </c>
      <c r="E5458" s="97">
        <v>43693.77134259259</v>
      </c>
      <c r="F5458">
        <v>2.2718419999999999</v>
      </c>
    </row>
    <row r="5459" spans="1:6" x14ac:dyDescent="0.2">
      <c r="A5459" s="97">
        <v>43693.986701388887</v>
      </c>
      <c r="B5459">
        <v>2.3816329999999999</v>
      </c>
      <c r="E5459" s="97">
        <v>43693.778287037036</v>
      </c>
      <c r="F5459">
        <v>2.2870940000000002</v>
      </c>
    </row>
    <row r="5460" spans="1:6" x14ac:dyDescent="0.2">
      <c r="A5460" s="97">
        <v>43693.993645833332</v>
      </c>
      <c r="B5460">
        <v>2.3719199999999998</v>
      </c>
      <c r="E5460" s="97">
        <v>43693.785231481481</v>
      </c>
      <c r="F5460">
        <v>2.3059820000000002</v>
      </c>
    </row>
    <row r="5461" spans="1:6" x14ac:dyDescent="0.2">
      <c r="A5461" s="97">
        <v>43694.000590277778</v>
      </c>
      <c r="B5461">
        <v>2.3843130000000001</v>
      </c>
      <c r="E5461" s="97">
        <v>43693.792280092595</v>
      </c>
      <c r="F5461">
        <v>2.3009439999999999</v>
      </c>
    </row>
    <row r="5462" spans="1:6" x14ac:dyDescent="0.2">
      <c r="A5462" s="97">
        <v>43694.007534722223</v>
      </c>
      <c r="B5462">
        <v>2.375054</v>
      </c>
      <c r="E5462" s="97">
        <v>43693.799224537041</v>
      </c>
      <c r="F5462">
        <v>2.3165990000000001</v>
      </c>
    </row>
    <row r="5463" spans="1:6" x14ac:dyDescent="0.2">
      <c r="A5463" s="97">
        <v>43694.014479166668</v>
      </c>
      <c r="B5463">
        <v>2.3693379999999999</v>
      </c>
      <c r="E5463" s="97">
        <v>43693.806168981479</v>
      </c>
      <c r="F5463">
        <v>2.324579</v>
      </c>
    </row>
    <row r="5464" spans="1:6" x14ac:dyDescent="0.2">
      <c r="A5464" s="97">
        <v>43694.021307870367</v>
      </c>
      <c r="B5464">
        <v>2.3750239999999998</v>
      </c>
      <c r="E5464" s="97">
        <v>43693.813113425924</v>
      </c>
      <c r="F5464">
        <v>2.218515</v>
      </c>
    </row>
    <row r="5465" spans="1:6" x14ac:dyDescent="0.2">
      <c r="A5465" s="97">
        <v>43694.028252314813</v>
      </c>
      <c r="B5465">
        <v>2.3764120000000002</v>
      </c>
      <c r="E5465" s="97">
        <v>43693.820057870369</v>
      </c>
      <c r="F5465">
        <v>2.3303639999999999</v>
      </c>
    </row>
    <row r="5466" spans="1:6" x14ac:dyDescent="0.2">
      <c r="A5466" s="97">
        <v>43694.035196759258</v>
      </c>
      <c r="B5466">
        <v>2.3726479999999999</v>
      </c>
      <c r="E5466" s="97">
        <v>43693.826886574076</v>
      </c>
      <c r="F5466">
        <v>2.340932</v>
      </c>
    </row>
    <row r="5467" spans="1:6" x14ac:dyDescent="0.2">
      <c r="A5467" s="97">
        <v>43694.042141203703</v>
      </c>
      <c r="B5467">
        <v>2.373332</v>
      </c>
      <c r="E5467" s="97">
        <v>43693.833831018521</v>
      </c>
      <c r="F5467">
        <v>2.3297479999999999</v>
      </c>
    </row>
    <row r="5468" spans="1:6" x14ac:dyDescent="0.2">
      <c r="A5468" s="97">
        <v>43694.049085648148</v>
      </c>
      <c r="B5468">
        <v>2.3674059999999999</v>
      </c>
      <c r="E5468" s="97">
        <v>43693.840775462966</v>
      </c>
      <c r="F5468">
        <v>2.3308680000000002</v>
      </c>
    </row>
    <row r="5469" spans="1:6" x14ac:dyDescent="0.2">
      <c r="A5469" s="97">
        <v>43694.056030092594</v>
      </c>
      <c r="B5469">
        <v>2.3770009999999999</v>
      </c>
      <c r="E5469" s="97">
        <v>43693.847719907404</v>
      </c>
      <c r="F5469">
        <v>2.346088</v>
      </c>
    </row>
    <row r="5470" spans="1:6" x14ac:dyDescent="0.2">
      <c r="A5470" s="97">
        <v>43694.062974537039</v>
      </c>
      <c r="B5470">
        <v>2.3691469999999999</v>
      </c>
      <c r="E5470" s="97">
        <v>43693.854664351849</v>
      </c>
      <c r="F5470">
        <v>2.356115</v>
      </c>
    </row>
    <row r="5471" spans="1:6" x14ac:dyDescent="0.2">
      <c r="A5471" s="97">
        <v>43694.070023148146</v>
      </c>
      <c r="B5471">
        <v>2.374743</v>
      </c>
      <c r="E5471" s="97">
        <v>43693.861712962964</v>
      </c>
      <c r="F5471">
        <v>2.3541599999999998</v>
      </c>
    </row>
    <row r="5472" spans="1:6" x14ac:dyDescent="0.2">
      <c r="A5472" s="97">
        <v>43694.076967592591</v>
      </c>
      <c r="B5472">
        <v>2.3550589999999998</v>
      </c>
      <c r="E5472" s="97">
        <v>43693.868657407409</v>
      </c>
      <c r="F5472">
        <v>2.355728</v>
      </c>
    </row>
    <row r="5473" spans="1:6" x14ac:dyDescent="0.2">
      <c r="A5473" s="97">
        <v>43694.083912037036</v>
      </c>
      <c r="B5473">
        <v>2.3620420000000002</v>
      </c>
      <c r="E5473" s="97">
        <v>43693.875601851854</v>
      </c>
      <c r="F5473">
        <v>2.4345140000000001</v>
      </c>
    </row>
    <row r="5474" spans="1:6" x14ac:dyDescent="0.2">
      <c r="A5474" s="97">
        <v>43694.090856481482</v>
      </c>
      <c r="B5474">
        <v>2.3666019999999999</v>
      </c>
      <c r="E5474" s="97">
        <v>43693.8825462963</v>
      </c>
      <c r="F5474">
        <v>2.360862</v>
      </c>
    </row>
    <row r="5475" spans="1:6" x14ac:dyDescent="0.2">
      <c r="A5475" s="97">
        <v>43694.097800925927</v>
      </c>
      <c r="B5475">
        <v>2.3632879999999998</v>
      </c>
      <c r="E5475" s="97">
        <v>43693.889490740738</v>
      </c>
      <c r="F5475">
        <v>2.3790089999999999</v>
      </c>
    </row>
    <row r="5476" spans="1:6" x14ac:dyDescent="0.2">
      <c r="A5476" s="97">
        <v>43694.104745370372</v>
      </c>
      <c r="B5476">
        <v>2.3542830000000001</v>
      </c>
      <c r="E5476" s="97">
        <v>43693.896435185183</v>
      </c>
      <c r="F5476">
        <v>2.3816980000000001</v>
      </c>
    </row>
    <row r="5477" spans="1:6" x14ac:dyDescent="0.2">
      <c r="A5477" s="97">
        <v>43694.111689814818</v>
      </c>
      <c r="B5477">
        <v>2.3609990000000001</v>
      </c>
      <c r="E5477" s="97">
        <v>43693.903379629628</v>
      </c>
      <c r="F5477">
        <v>2.3779129999999999</v>
      </c>
    </row>
    <row r="5478" spans="1:6" x14ac:dyDescent="0.2">
      <c r="A5478" s="97">
        <v>43694.118518518517</v>
      </c>
      <c r="B5478">
        <v>2.364493</v>
      </c>
      <c r="E5478" s="97">
        <v>43693.910324074073</v>
      </c>
      <c r="F5478">
        <v>2.3727010000000002</v>
      </c>
    </row>
    <row r="5479" spans="1:6" x14ac:dyDescent="0.2">
      <c r="A5479" s="97">
        <v>43694.125462962962</v>
      </c>
      <c r="B5479">
        <v>2.3630589999999998</v>
      </c>
      <c r="E5479" s="97">
        <v>43693.917268518519</v>
      </c>
      <c r="F5479">
        <v>2.3765339999999999</v>
      </c>
    </row>
    <row r="5480" spans="1:6" x14ac:dyDescent="0.2">
      <c r="A5480" s="97">
        <v>43694.132407407407</v>
      </c>
      <c r="B5480">
        <v>2.4344199999999998</v>
      </c>
      <c r="E5480" s="97">
        <v>43693.924097222225</v>
      </c>
      <c r="F5480">
        <v>2.3811610000000001</v>
      </c>
    </row>
    <row r="5481" spans="1:6" x14ac:dyDescent="0.2">
      <c r="A5481" s="97">
        <v>43694.139456018522</v>
      </c>
      <c r="B5481">
        <v>2.3514460000000001</v>
      </c>
      <c r="E5481" s="97">
        <v>43693.931145833332</v>
      </c>
      <c r="F5481">
        <v>2.372871</v>
      </c>
    </row>
    <row r="5482" spans="1:6" x14ac:dyDescent="0.2">
      <c r="A5482" s="97">
        <v>43694.14640046296</v>
      </c>
      <c r="B5482">
        <v>2.3453349999999999</v>
      </c>
      <c r="E5482" s="97">
        <v>43693.938090277778</v>
      </c>
      <c r="F5482">
        <v>2.3764370000000001</v>
      </c>
    </row>
    <row r="5483" spans="1:6" x14ac:dyDescent="0.2">
      <c r="A5483" s="97">
        <v>43694.153344907405</v>
      </c>
      <c r="B5483">
        <v>2.3386499999999999</v>
      </c>
      <c r="E5483" s="97">
        <v>43693.945034722223</v>
      </c>
      <c r="F5483">
        <v>2.371899</v>
      </c>
    </row>
    <row r="5484" spans="1:6" x14ac:dyDescent="0.2">
      <c r="A5484" s="97">
        <v>43694.16028935185</v>
      </c>
      <c r="B5484">
        <v>2.3449810000000002</v>
      </c>
      <c r="E5484" s="97">
        <v>43693.951979166668</v>
      </c>
      <c r="F5484">
        <v>2.3793760000000002</v>
      </c>
    </row>
    <row r="5485" spans="1:6" x14ac:dyDescent="0.2">
      <c r="A5485" s="97">
        <v>43694.167233796295</v>
      </c>
      <c r="B5485">
        <v>2.3408660000000001</v>
      </c>
      <c r="E5485" s="97">
        <v>43693.958923611113</v>
      </c>
      <c r="F5485">
        <v>2.3799899999999998</v>
      </c>
    </row>
    <row r="5486" spans="1:6" x14ac:dyDescent="0.2">
      <c r="A5486" s="97">
        <v>43694.174224537041</v>
      </c>
      <c r="B5486">
        <v>2.420938</v>
      </c>
      <c r="E5486" s="97">
        <v>43693.965868055559</v>
      </c>
      <c r="F5486">
        <v>2.3735599999999999</v>
      </c>
    </row>
    <row r="5487" spans="1:6" x14ac:dyDescent="0.2">
      <c r="A5487" s="97">
        <v>43694.181168981479</v>
      </c>
      <c r="B5487">
        <v>2.4168029999999998</v>
      </c>
      <c r="E5487" s="97">
        <v>43693.972812499997</v>
      </c>
      <c r="F5487">
        <v>2.370844</v>
      </c>
    </row>
    <row r="5488" spans="1:6" x14ac:dyDescent="0.2">
      <c r="A5488" s="97">
        <v>43694.188113425924</v>
      </c>
      <c r="B5488">
        <v>2.341793</v>
      </c>
      <c r="E5488" s="97">
        <v>43693.979756944442</v>
      </c>
      <c r="F5488">
        <v>2.3704519999999998</v>
      </c>
    </row>
    <row r="5489" spans="1:6" x14ac:dyDescent="0.2">
      <c r="A5489" s="97">
        <v>43694.195057870369</v>
      </c>
      <c r="B5489">
        <v>2.32308</v>
      </c>
      <c r="E5489" s="97">
        <v>43693.986701388887</v>
      </c>
      <c r="F5489">
        <v>2.3816329999999999</v>
      </c>
    </row>
    <row r="5490" spans="1:6" x14ac:dyDescent="0.2">
      <c r="A5490" s="97">
        <v>43694.202002314814</v>
      </c>
      <c r="B5490">
        <v>2.332614</v>
      </c>
      <c r="E5490" s="97">
        <v>43693.993645833332</v>
      </c>
      <c r="F5490">
        <v>2.3719199999999998</v>
      </c>
    </row>
    <row r="5491" spans="1:6" x14ac:dyDescent="0.2">
      <c r="A5491" s="97">
        <v>43694.20894675926</v>
      </c>
      <c r="B5491">
        <v>2.3244129999999998</v>
      </c>
      <c r="E5491" s="97">
        <v>43694.000590277778</v>
      </c>
      <c r="F5491">
        <v>2.3843130000000001</v>
      </c>
    </row>
    <row r="5492" spans="1:6" x14ac:dyDescent="0.2">
      <c r="A5492" s="97">
        <v>43694.215775462966</v>
      </c>
      <c r="B5492">
        <v>2.3311950000000001</v>
      </c>
      <c r="E5492" s="97">
        <v>43694.007534722223</v>
      </c>
      <c r="F5492">
        <v>2.375054</v>
      </c>
    </row>
    <row r="5493" spans="1:6" x14ac:dyDescent="0.2">
      <c r="A5493" s="97">
        <v>43694.222719907404</v>
      </c>
      <c r="B5493">
        <v>2.3283909999999999</v>
      </c>
      <c r="E5493" s="97">
        <v>43694.014479166668</v>
      </c>
      <c r="F5493">
        <v>2.3693379999999999</v>
      </c>
    </row>
    <row r="5494" spans="1:6" x14ac:dyDescent="0.2">
      <c r="A5494" s="97">
        <v>43694.229664351849</v>
      </c>
      <c r="B5494">
        <v>2.3310339999999998</v>
      </c>
      <c r="E5494" s="97">
        <v>43694.021307870367</v>
      </c>
      <c r="F5494">
        <v>2.3750239999999998</v>
      </c>
    </row>
    <row r="5495" spans="1:6" x14ac:dyDescent="0.2">
      <c r="A5495" s="97">
        <v>43694.236608796295</v>
      </c>
      <c r="B5495">
        <v>2.3256770000000002</v>
      </c>
      <c r="E5495" s="97">
        <v>43694.028252314813</v>
      </c>
      <c r="F5495">
        <v>2.3764120000000002</v>
      </c>
    </row>
    <row r="5496" spans="1:6" x14ac:dyDescent="0.2">
      <c r="A5496" s="97">
        <v>43694.243657407409</v>
      </c>
      <c r="B5496">
        <v>2.311931</v>
      </c>
      <c r="E5496" s="97">
        <v>43694.035196759258</v>
      </c>
      <c r="F5496">
        <v>2.3726479999999999</v>
      </c>
    </row>
    <row r="5497" spans="1:6" x14ac:dyDescent="0.2">
      <c r="A5497" s="97">
        <v>43694.250601851854</v>
      </c>
      <c r="B5497">
        <v>2.3120029999999998</v>
      </c>
      <c r="E5497" s="97">
        <v>43694.042141203703</v>
      </c>
      <c r="F5497">
        <v>2.373332</v>
      </c>
    </row>
    <row r="5498" spans="1:6" x14ac:dyDescent="0.2">
      <c r="A5498" s="97">
        <v>43694.2575462963</v>
      </c>
      <c r="B5498">
        <v>2.308824</v>
      </c>
      <c r="E5498" s="97">
        <v>43694.049085648148</v>
      </c>
      <c r="F5498">
        <v>2.3674059999999999</v>
      </c>
    </row>
    <row r="5499" spans="1:6" x14ac:dyDescent="0.2">
      <c r="A5499" s="97">
        <v>43694.264490740738</v>
      </c>
      <c r="B5499">
        <v>2.3044380000000002</v>
      </c>
      <c r="E5499" s="97">
        <v>43694.056030092594</v>
      </c>
      <c r="F5499">
        <v>2.3770009999999999</v>
      </c>
    </row>
    <row r="5500" spans="1:6" x14ac:dyDescent="0.2">
      <c r="A5500" s="97">
        <v>43694.271435185183</v>
      </c>
      <c r="B5500">
        <v>2.2992599999999999</v>
      </c>
      <c r="E5500" s="97">
        <v>43694.062974537039</v>
      </c>
      <c r="F5500">
        <v>2.3691469999999999</v>
      </c>
    </row>
    <row r="5501" spans="1:6" x14ac:dyDescent="0.2">
      <c r="A5501" s="97">
        <v>43694.278379629628</v>
      </c>
      <c r="B5501">
        <v>2.3090109999999999</v>
      </c>
      <c r="E5501" s="97">
        <v>43694.070023148146</v>
      </c>
      <c r="F5501">
        <v>2.374743</v>
      </c>
    </row>
    <row r="5502" spans="1:6" x14ac:dyDescent="0.2">
      <c r="A5502" s="97">
        <v>43694.285324074073</v>
      </c>
      <c r="B5502">
        <v>2.2930079999999999</v>
      </c>
      <c r="E5502" s="97">
        <v>43694.076967592591</v>
      </c>
      <c r="F5502">
        <v>2.3550589999999998</v>
      </c>
    </row>
    <row r="5503" spans="1:6" x14ac:dyDescent="0.2">
      <c r="A5503" s="97">
        <v>43694.292268518519</v>
      </c>
      <c r="B5503">
        <v>2.2926440000000001</v>
      </c>
      <c r="E5503" s="97">
        <v>43694.083912037036</v>
      </c>
      <c r="F5503">
        <v>2.3620420000000002</v>
      </c>
    </row>
    <row r="5504" spans="1:6" x14ac:dyDescent="0.2">
      <c r="A5504" s="97">
        <v>43694.299212962964</v>
      </c>
      <c r="B5504">
        <v>2.2854450000000002</v>
      </c>
      <c r="E5504" s="97">
        <v>43694.090856481482</v>
      </c>
      <c r="F5504">
        <v>2.3666019999999999</v>
      </c>
    </row>
    <row r="5505" spans="1:6" x14ac:dyDescent="0.2">
      <c r="A5505" s="97">
        <v>43694.306157407409</v>
      </c>
      <c r="B5505">
        <v>2.2872810000000001</v>
      </c>
      <c r="E5505" s="97">
        <v>43694.097800925927</v>
      </c>
      <c r="F5505">
        <v>2.3632879999999998</v>
      </c>
    </row>
    <row r="5506" spans="1:6" x14ac:dyDescent="0.2">
      <c r="A5506" s="97">
        <v>43694.313090277778</v>
      </c>
      <c r="B5506">
        <v>2.2905039999999999</v>
      </c>
      <c r="E5506" s="97">
        <v>43694.104745370372</v>
      </c>
      <c r="F5506">
        <v>2.3542830000000001</v>
      </c>
    </row>
    <row r="5507" spans="1:6" x14ac:dyDescent="0.2">
      <c r="A5507" s="97">
        <v>43694.320034722223</v>
      </c>
      <c r="B5507">
        <v>2.2890199999999998</v>
      </c>
      <c r="E5507" s="97">
        <v>43694.111689814818</v>
      </c>
      <c r="F5507">
        <v>2.3609990000000001</v>
      </c>
    </row>
    <row r="5508" spans="1:6" x14ac:dyDescent="0.2">
      <c r="A5508" s="97">
        <v>43694.326979166668</v>
      </c>
      <c r="B5508">
        <v>2.2808039999999998</v>
      </c>
      <c r="E5508" s="97">
        <v>43694.118518518517</v>
      </c>
      <c r="F5508">
        <v>2.364493</v>
      </c>
    </row>
    <row r="5509" spans="1:6" x14ac:dyDescent="0.2">
      <c r="A5509" s="97">
        <v>43694.333923611113</v>
      </c>
      <c r="B5509">
        <v>2.2729379999999999</v>
      </c>
      <c r="E5509" s="97">
        <v>43694.125462962962</v>
      </c>
      <c r="F5509">
        <v>2.3630589999999998</v>
      </c>
    </row>
    <row r="5510" spans="1:6" x14ac:dyDescent="0.2">
      <c r="A5510" s="97">
        <v>43694.340868055559</v>
      </c>
      <c r="B5510">
        <v>2.2759100000000001</v>
      </c>
      <c r="E5510" s="97">
        <v>43694.132407407407</v>
      </c>
      <c r="F5510">
        <v>2.4344199999999998</v>
      </c>
    </row>
    <row r="5511" spans="1:6" x14ac:dyDescent="0.2">
      <c r="A5511" s="97">
        <v>43694.347812499997</v>
      </c>
      <c r="B5511">
        <v>2.2707679999999999</v>
      </c>
      <c r="E5511" s="97">
        <v>43694.139456018522</v>
      </c>
      <c r="F5511">
        <v>2.3514460000000001</v>
      </c>
    </row>
    <row r="5512" spans="1:6" x14ac:dyDescent="0.2">
      <c r="A5512" s="97">
        <v>43694.354756944442</v>
      </c>
      <c r="B5512">
        <v>2.273444</v>
      </c>
      <c r="E5512" s="97">
        <v>43694.14640046296</v>
      </c>
      <c r="F5512">
        <v>2.3453349999999999</v>
      </c>
    </row>
    <row r="5513" spans="1:6" x14ac:dyDescent="0.2">
      <c r="A5513" s="97">
        <v>43694.361701388887</v>
      </c>
      <c r="B5513">
        <v>2.264532</v>
      </c>
      <c r="E5513" s="97">
        <v>43694.153344907405</v>
      </c>
      <c r="F5513">
        <v>2.3386499999999999</v>
      </c>
    </row>
    <row r="5514" spans="1:6" x14ac:dyDescent="0.2">
      <c r="A5514" s="97">
        <v>43694.368645833332</v>
      </c>
      <c r="B5514">
        <v>2.2757809999999998</v>
      </c>
      <c r="E5514" s="97">
        <v>43694.16028935185</v>
      </c>
      <c r="F5514">
        <v>2.3449810000000002</v>
      </c>
    </row>
    <row r="5515" spans="1:6" x14ac:dyDescent="0.2">
      <c r="A5515" s="97">
        <v>43694.375590277778</v>
      </c>
      <c r="B5515">
        <v>2.281765</v>
      </c>
      <c r="E5515" s="97">
        <v>43694.167233796295</v>
      </c>
      <c r="F5515">
        <v>2.3408660000000001</v>
      </c>
    </row>
    <row r="5516" spans="1:6" x14ac:dyDescent="0.2">
      <c r="A5516" s="97">
        <v>43694.382534722223</v>
      </c>
      <c r="B5516">
        <v>2.279782</v>
      </c>
      <c r="E5516" s="97">
        <v>43694.174224537041</v>
      </c>
      <c r="F5516">
        <v>2.420938</v>
      </c>
    </row>
    <row r="5517" spans="1:6" x14ac:dyDescent="0.2">
      <c r="A5517" s="97">
        <v>43694.389479166668</v>
      </c>
      <c r="B5517">
        <v>2.2770999999999999</v>
      </c>
      <c r="E5517" s="97">
        <v>43694.181168981479</v>
      </c>
      <c r="F5517">
        <v>2.4168029999999998</v>
      </c>
    </row>
    <row r="5518" spans="1:6" x14ac:dyDescent="0.2">
      <c r="A5518" s="97">
        <v>43694.396423611113</v>
      </c>
      <c r="B5518">
        <v>2.2672620000000001</v>
      </c>
      <c r="E5518" s="97">
        <v>43694.188113425924</v>
      </c>
      <c r="F5518">
        <v>2.341793</v>
      </c>
    </row>
    <row r="5519" spans="1:6" x14ac:dyDescent="0.2">
      <c r="A5519" s="97">
        <v>43694.403368055559</v>
      </c>
      <c r="B5519">
        <v>2.2682639999999998</v>
      </c>
      <c r="E5519" s="97">
        <v>43694.195057870369</v>
      </c>
      <c r="F5519">
        <v>2.32308</v>
      </c>
    </row>
    <row r="5520" spans="1:6" x14ac:dyDescent="0.2">
      <c r="A5520" s="97">
        <v>43694.410196759258</v>
      </c>
      <c r="B5520">
        <v>2.2683059999999999</v>
      </c>
      <c r="E5520" s="97">
        <v>43694.202002314814</v>
      </c>
      <c r="F5520">
        <v>2.332614</v>
      </c>
    </row>
    <row r="5521" spans="1:6" x14ac:dyDescent="0.2">
      <c r="A5521" s="97">
        <v>43694.417141203703</v>
      </c>
      <c r="B5521">
        <v>2.2674310000000002</v>
      </c>
      <c r="E5521" s="97">
        <v>43694.20894675926</v>
      </c>
      <c r="F5521">
        <v>2.3244129999999998</v>
      </c>
    </row>
    <row r="5522" spans="1:6" x14ac:dyDescent="0.2">
      <c r="A5522" s="97">
        <v>43694.424085648148</v>
      </c>
      <c r="B5522">
        <v>2.2681010000000001</v>
      </c>
      <c r="E5522" s="97">
        <v>43694.215775462966</v>
      </c>
      <c r="F5522">
        <v>2.3311950000000001</v>
      </c>
    </row>
    <row r="5523" spans="1:6" x14ac:dyDescent="0.2">
      <c r="A5523" s="97">
        <v>43694.431030092594</v>
      </c>
      <c r="B5523">
        <v>2.2632989999999999</v>
      </c>
      <c r="E5523" s="97">
        <v>43694.222719907404</v>
      </c>
      <c r="F5523">
        <v>2.3283909999999999</v>
      </c>
    </row>
    <row r="5524" spans="1:6" x14ac:dyDescent="0.2">
      <c r="A5524" s="97">
        <v>43694.437974537039</v>
      </c>
      <c r="B5524">
        <v>2.255042</v>
      </c>
      <c r="E5524" s="97">
        <v>43694.229664351849</v>
      </c>
      <c r="F5524">
        <v>2.3310339999999998</v>
      </c>
    </row>
    <row r="5525" spans="1:6" x14ac:dyDescent="0.2">
      <c r="A5525" s="97">
        <v>43694.444918981484</v>
      </c>
      <c r="B5525">
        <v>2.2478899999999999</v>
      </c>
      <c r="E5525" s="97">
        <v>43694.236608796295</v>
      </c>
      <c r="F5525">
        <v>2.3256770000000002</v>
      </c>
    </row>
    <row r="5526" spans="1:6" x14ac:dyDescent="0.2">
      <c r="A5526" s="97">
        <v>43694.451967592591</v>
      </c>
      <c r="B5526">
        <v>2.256888</v>
      </c>
      <c r="E5526" s="97">
        <v>43694.243657407409</v>
      </c>
      <c r="F5526">
        <v>2.311931</v>
      </c>
    </row>
    <row r="5527" spans="1:6" x14ac:dyDescent="0.2">
      <c r="A5527" s="97">
        <v>43694.458912037036</v>
      </c>
      <c r="B5527">
        <v>2.2632680000000001</v>
      </c>
      <c r="E5527" s="97">
        <v>43694.250601851854</v>
      </c>
      <c r="F5527">
        <v>2.3120029999999998</v>
      </c>
    </row>
    <row r="5528" spans="1:6" x14ac:dyDescent="0.2">
      <c r="A5528" s="97">
        <v>43694.465856481482</v>
      </c>
      <c r="B5528">
        <v>2.2564139999999999</v>
      </c>
      <c r="E5528" s="97">
        <v>43694.2575462963</v>
      </c>
      <c r="F5528">
        <v>2.308824</v>
      </c>
    </row>
    <row r="5529" spans="1:6" x14ac:dyDescent="0.2">
      <c r="A5529" s="97">
        <v>43694.472800925927</v>
      </c>
      <c r="B5529">
        <v>2.2507480000000002</v>
      </c>
      <c r="E5529" s="97">
        <v>43694.264490740738</v>
      </c>
      <c r="F5529">
        <v>2.3044380000000002</v>
      </c>
    </row>
    <row r="5530" spans="1:6" x14ac:dyDescent="0.2">
      <c r="A5530" s="97">
        <v>43694.479745370372</v>
      </c>
      <c r="B5530">
        <v>2.2638400000000001</v>
      </c>
      <c r="E5530" s="97">
        <v>43694.271435185183</v>
      </c>
      <c r="F5530">
        <v>2.2992599999999999</v>
      </c>
    </row>
    <row r="5531" spans="1:6" x14ac:dyDescent="0.2">
      <c r="A5531" s="97">
        <v>43694.486689814818</v>
      </c>
      <c r="B5531">
        <v>2.2449690000000002</v>
      </c>
      <c r="E5531" s="97">
        <v>43694.278379629628</v>
      </c>
      <c r="F5531">
        <v>2.3090109999999999</v>
      </c>
    </row>
    <row r="5532" spans="1:6" x14ac:dyDescent="0.2">
      <c r="A5532" s="97">
        <v>43694.493634259263</v>
      </c>
      <c r="B5532">
        <v>2.2558400000000001</v>
      </c>
      <c r="E5532" s="97">
        <v>43694.285324074073</v>
      </c>
      <c r="F5532">
        <v>2.2930079999999999</v>
      </c>
    </row>
    <row r="5533" spans="1:6" x14ac:dyDescent="0.2">
      <c r="A5533" s="97">
        <v>43694.500462962962</v>
      </c>
      <c r="B5533">
        <v>2.3300429999999999</v>
      </c>
      <c r="E5533" s="97">
        <v>43694.292268518519</v>
      </c>
      <c r="F5533">
        <v>2.2926440000000001</v>
      </c>
    </row>
    <row r="5534" spans="1:6" x14ac:dyDescent="0.2">
      <c r="A5534" s="97">
        <v>43694.507407407407</v>
      </c>
      <c r="B5534">
        <v>2.242429</v>
      </c>
      <c r="E5534" s="97">
        <v>43694.299212962964</v>
      </c>
      <c r="F5534">
        <v>2.2854450000000002</v>
      </c>
    </row>
    <row r="5535" spans="1:6" x14ac:dyDescent="0.2">
      <c r="A5535" s="97">
        <v>43694.514351851853</v>
      </c>
      <c r="B5535">
        <v>2.2382909999999998</v>
      </c>
      <c r="E5535" s="97">
        <v>43694.306157407409</v>
      </c>
      <c r="F5535">
        <v>2.2872810000000001</v>
      </c>
    </row>
    <row r="5536" spans="1:6" x14ac:dyDescent="0.2">
      <c r="A5536" s="97">
        <v>43694.52140046296</v>
      </c>
      <c r="B5536">
        <v>2.2456860000000001</v>
      </c>
      <c r="E5536" s="97">
        <v>43694.313090277778</v>
      </c>
      <c r="F5536">
        <v>2.2905039999999999</v>
      </c>
    </row>
    <row r="5537" spans="1:6" x14ac:dyDescent="0.2">
      <c r="A5537" s="97">
        <v>43694.528344907405</v>
      </c>
      <c r="B5537">
        <v>2.2419440000000002</v>
      </c>
      <c r="E5537" s="97">
        <v>43694.320034722223</v>
      </c>
      <c r="F5537">
        <v>2.2890199999999998</v>
      </c>
    </row>
    <row r="5538" spans="1:6" x14ac:dyDescent="0.2">
      <c r="A5538" s="97">
        <v>43694.53528935185</v>
      </c>
      <c r="B5538">
        <v>2.238299</v>
      </c>
      <c r="E5538" s="97">
        <v>43694.326979166668</v>
      </c>
      <c r="F5538">
        <v>2.2808039999999998</v>
      </c>
    </row>
    <row r="5539" spans="1:6" x14ac:dyDescent="0.2">
      <c r="A5539" s="97">
        <v>43694.542233796295</v>
      </c>
      <c r="B5539">
        <v>2.239147</v>
      </c>
      <c r="E5539" s="97">
        <v>43694.333923611113</v>
      </c>
      <c r="F5539">
        <v>2.2729379999999999</v>
      </c>
    </row>
    <row r="5540" spans="1:6" x14ac:dyDescent="0.2">
      <c r="A5540" s="97">
        <v>43694.549178240741</v>
      </c>
      <c r="B5540">
        <v>2.2345640000000002</v>
      </c>
      <c r="E5540" s="97">
        <v>43694.340868055559</v>
      </c>
      <c r="F5540">
        <v>2.2759100000000001</v>
      </c>
    </row>
    <row r="5541" spans="1:6" x14ac:dyDescent="0.2">
      <c r="A5541" s="97">
        <v>43694.556122685186</v>
      </c>
      <c r="B5541">
        <v>2.245628</v>
      </c>
      <c r="E5541" s="97">
        <v>43694.347812499997</v>
      </c>
      <c r="F5541">
        <v>2.2707679999999999</v>
      </c>
    </row>
    <row r="5542" spans="1:6" x14ac:dyDescent="0.2">
      <c r="A5542" s="97">
        <v>43694.563067129631</v>
      </c>
      <c r="B5542">
        <v>2.2458450000000001</v>
      </c>
      <c r="E5542" s="97">
        <v>43694.354756944442</v>
      </c>
      <c r="F5542">
        <v>2.273444</v>
      </c>
    </row>
    <row r="5543" spans="1:6" x14ac:dyDescent="0.2">
      <c r="A5543" s="97">
        <v>43694.570011574076</v>
      </c>
      <c r="B5543">
        <v>2.2511320000000001</v>
      </c>
      <c r="E5543" s="97">
        <v>43694.361701388887</v>
      </c>
      <c r="F5543">
        <v>2.264532</v>
      </c>
    </row>
    <row r="5544" spans="1:6" x14ac:dyDescent="0.2">
      <c r="A5544" s="97">
        <v>43694.576956018522</v>
      </c>
      <c r="B5544">
        <v>2.249339</v>
      </c>
      <c r="E5544" s="97">
        <v>43694.368645833332</v>
      </c>
      <c r="F5544">
        <v>2.2757809999999998</v>
      </c>
    </row>
    <row r="5545" spans="1:6" x14ac:dyDescent="0.2">
      <c r="A5545" s="97">
        <v>43694.58390046296</v>
      </c>
      <c r="B5545">
        <v>2.2534070000000002</v>
      </c>
      <c r="E5545" s="97">
        <v>43694.375590277778</v>
      </c>
      <c r="F5545">
        <v>2.281765</v>
      </c>
    </row>
    <row r="5546" spans="1:6" x14ac:dyDescent="0.2">
      <c r="A5546" s="97">
        <v>43694.590833333335</v>
      </c>
      <c r="B5546">
        <v>2.2531750000000001</v>
      </c>
      <c r="E5546" s="97">
        <v>43694.382534722223</v>
      </c>
      <c r="F5546">
        <v>2.279782</v>
      </c>
    </row>
    <row r="5547" spans="1:6" x14ac:dyDescent="0.2">
      <c r="A5547" s="97">
        <v>43694.597777777781</v>
      </c>
      <c r="B5547">
        <v>2.2599589999999998</v>
      </c>
      <c r="E5547" s="97">
        <v>43694.389479166668</v>
      </c>
      <c r="F5547">
        <v>2.2770999999999999</v>
      </c>
    </row>
    <row r="5548" spans="1:6" x14ac:dyDescent="0.2">
      <c r="A5548" s="97">
        <v>43694.604722222219</v>
      </c>
      <c r="B5548">
        <v>2.2613150000000002</v>
      </c>
      <c r="E5548" s="97">
        <v>43694.396423611113</v>
      </c>
      <c r="F5548">
        <v>2.2672620000000001</v>
      </c>
    </row>
    <row r="5549" spans="1:6" x14ac:dyDescent="0.2">
      <c r="A5549" s="97">
        <v>43694.611666666664</v>
      </c>
      <c r="B5549">
        <v>2.26851</v>
      </c>
      <c r="E5549" s="97">
        <v>43694.403368055559</v>
      </c>
      <c r="F5549">
        <v>2.2682639999999998</v>
      </c>
    </row>
    <row r="5550" spans="1:6" x14ac:dyDescent="0.2">
      <c r="A5550" s="97">
        <v>43694.618611111109</v>
      </c>
      <c r="B5550">
        <v>2.2683930000000001</v>
      </c>
      <c r="E5550" s="97">
        <v>43694.410196759258</v>
      </c>
      <c r="F5550">
        <v>2.2683059999999999</v>
      </c>
    </row>
    <row r="5551" spans="1:6" x14ac:dyDescent="0.2">
      <c r="A5551" s="97">
        <v>43694.625555555554</v>
      </c>
      <c r="B5551">
        <v>2.259566</v>
      </c>
      <c r="E5551" s="97">
        <v>43694.417141203703</v>
      </c>
      <c r="F5551">
        <v>2.2674310000000002</v>
      </c>
    </row>
    <row r="5552" spans="1:6" x14ac:dyDescent="0.2">
      <c r="A5552" s="97">
        <v>43694.6325</v>
      </c>
      <c r="B5552">
        <v>2.3327110000000002</v>
      </c>
      <c r="E5552" s="97">
        <v>43694.424085648148</v>
      </c>
      <c r="F5552">
        <v>2.2681010000000001</v>
      </c>
    </row>
    <row r="5553" spans="1:6" x14ac:dyDescent="0.2">
      <c r="A5553" s="97">
        <v>43694.639444444445</v>
      </c>
      <c r="B5553">
        <v>2.2527789999999999</v>
      </c>
      <c r="E5553" s="97">
        <v>43694.431030092594</v>
      </c>
      <c r="F5553">
        <v>2.2632989999999999</v>
      </c>
    </row>
    <row r="5554" spans="1:6" x14ac:dyDescent="0.2">
      <c r="A5554" s="97">
        <v>43694.64638888889</v>
      </c>
      <c r="B5554">
        <v>2.2492549999999998</v>
      </c>
      <c r="E5554" s="97">
        <v>43694.437974537039</v>
      </c>
      <c r="F5554">
        <v>2.255042</v>
      </c>
    </row>
    <row r="5555" spans="1:6" x14ac:dyDescent="0.2">
      <c r="A5555" s="97">
        <v>43694.653333333335</v>
      </c>
      <c r="B5555">
        <v>2.2576520000000002</v>
      </c>
      <c r="E5555" s="97">
        <v>43694.444918981484</v>
      </c>
      <c r="F5555">
        <v>2.2478899999999999</v>
      </c>
    </row>
    <row r="5556" spans="1:6" x14ac:dyDescent="0.2">
      <c r="A5556" s="97">
        <v>43694.660277777781</v>
      </c>
      <c r="B5556">
        <v>2.2501799999999998</v>
      </c>
      <c r="E5556" s="97">
        <v>43694.451967592591</v>
      </c>
      <c r="F5556">
        <v>2.256888</v>
      </c>
    </row>
    <row r="5557" spans="1:6" x14ac:dyDescent="0.2">
      <c r="A5557" s="97">
        <v>43694.667222222219</v>
      </c>
      <c r="B5557">
        <v>2.2476470000000002</v>
      </c>
      <c r="E5557" s="97">
        <v>43694.458912037036</v>
      </c>
      <c r="F5557">
        <v>2.2632680000000001</v>
      </c>
    </row>
    <row r="5558" spans="1:6" x14ac:dyDescent="0.2">
      <c r="A5558" s="97">
        <v>43694.674166666664</v>
      </c>
      <c r="B5558">
        <v>2.2498429999999998</v>
      </c>
      <c r="E5558" s="97">
        <v>43694.465856481482</v>
      </c>
      <c r="F5558">
        <v>2.2564139999999999</v>
      </c>
    </row>
    <row r="5559" spans="1:6" x14ac:dyDescent="0.2">
      <c r="A5559" s="97">
        <v>43694.681111111109</v>
      </c>
      <c r="B5559">
        <v>2.2394159999999999</v>
      </c>
      <c r="E5559" s="97">
        <v>43694.472800925927</v>
      </c>
      <c r="F5559">
        <v>2.2507480000000002</v>
      </c>
    </row>
    <row r="5560" spans="1:6" x14ac:dyDescent="0.2">
      <c r="A5560" s="97">
        <v>43694.688055555554</v>
      </c>
      <c r="B5560">
        <v>2.2395309999999999</v>
      </c>
      <c r="E5560" s="97">
        <v>43694.479745370372</v>
      </c>
      <c r="F5560">
        <v>2.2638400000000001</v>
      </c>
    </row>
    <row r="5561" spans="1:6" x14ac:dyDescent="0.2">
      <c r="A5561" s="97">
        <v>43694.694884259261</v>
      </c>
      <c r="B5561">
        <v>2.243967</v>
      </c>
      <c r="E5561" s="97">
        <v>43694.486689814818</v>
      </c>
      <c r="F5561">
        <v>2.2449690000000002</v>
      </c>
    </row>
    <row r="5562" spans="1:6" x14ac:dyDescent="0.2">
      <c r="A5562" s="97">
        <v>43694.701828703706</v>
      </c>
      <c r="B5562">
        <v>2.2399239999999998</v>
      </c>
      <c r="E5562" s="97">
        <v>43694.493634259263</v>
      </c>
      <c r="F5562">
        <v>2.2558400000000001</v>
      </c>
    </row>
    <row r="5563" spans="1:6" x14ac:dyDescent="0.2">
      <c r="A5563" s="97">
        <v>43694.708773148152</v>
      </c>
      <c r="B5563">
        <v>2.2222379999999999</v>
      </c>
      <c r="E5563" s="97">
        <v>43694.500462962962</v>
      </c>
      <c r="F5563">
        <v>2.3300429999999999</v>
      </c>
    </row>
    <row r="5564" spans="1:6" x14ac:dyDescent="0.2">
      <c r="A5564" s="97">
        <v>43694.721435185187</v>
      </c>
      <c r="B5564">
        <v>2.2565580000000001</v>
      </c>
      <c r="E5564" s="97">
        <v>43694.507407407407</v>
      </c>
      <c r="F5564">
        <v>2.242429</v>
      </c>
    </row>
    <row r="5565" spans="1:6" x14ac:dyDescent="0.2">
      <c r="A5565" s="97">
        <v>43694.728379629632</v>
      </c>
      <c r="B5565">
        <v>2.2740689999999999</v>
      </c>
      <c r="E5565" s="97">
        <v>43694.514351851853</v>
      </c>
      <c r="F5565">
        <v>2.2382909999999998</v>
      </c>
    </row>
    <row r="5566" spans="1:6" x14ac:dyDescent="0.2">
      <c r="A5566" s="97">
        <v>43694.735324074078</v>
      </c>
      <c r="B5566">
        <v>2.2627470000000001</v>
      </c>
      <c r="E5566" s="97">
        <v>43694.52140046296</v>
      </c>
      <c r="F5566">
        <v>2.2456860000000001</v>
      </c>
    </row>
    <row r="5567" spans="1:6" x14ac:dyDescent="0.2">
      <c r="A5567" s="97">
        <v>43694.742268518516</v>
      </c>
      <c r="B5567">
        <v>2.263522</v>
      </c>
      <c r="E5567" s="97">
        <v>43694.528344907405</v>
      </c>
      <c r="F5567">
        <v>2.2419440000000002</v>
      </c>
    </row>
    <row r="5568" spans="1:6" x14ac:dyDescent="0.2">
      <c r="A5568" s="97">
        <v>43694.749212962961</v>
      </c>
      <c r="B5568">
        <v>2.2542390000000001</v>
      </c>
      <c r="E5568" s="97">
        <v>43694.53528935185</v>
      </c>
      <c r="F5568">
        <v>2.238299</v>
      </c>
    </row>
    <row r="5569" spans="1:6" x14ac:dyDescent="0.2">
      <c r="A5569" s="97">
        <v>43694.756157407406</v>
      </c>
      <c r="B5569">
        <v>2.2541169999999999</v>
      </c>
      <c r="E5569" s="97">
        <v>43694.542233796295</v>
      </c>
      <c r="F5569">
        <v>2.239147</v>
      </c>
    </row>
    <row r="5570" spans="1:6" x14ac:dyDescent="0.2">
      <c r="A5570" s="97">
        <v>43694.763101851851</v>
      </c>
      <c r="B5570">
        <v>2.264478</v>
      </c>
      <c r="E5570" s="97">
        <v>43694.549178240741</v>
      </c>
      <c r="F5570">
        <v>2.2345640000000002</v>
      </c>
    </row>
    <row r="5571" spans="1:6" x14ac:dyDescent="0.2">
      <c r="A5571" s="97">
        <v>43694.770046296297</v>
      </c>
      <c r="B5571">
        <v>2.2654290000000001</v>
      </c>
      <c r="E5571" s="97">
        <v>43694.556122685186</v>
      </c>
      <c r="F5571">
        <v>2.245628</v>
      </c>
    </row>
    <row r="5572" spans="1:6" x14ac:dyDescent="0.2">
      <c r="A5572" s="97">
        <v>43694.776875000003</v>
      </c>
      <c r="B5572">
        <v>2.265085</v>
      </c>
      <c r="E5572" s="97">
        <v>43694.563067129631</v>
      </c>
      <c r="F5572">
        <v>2.2458450000000001</v>
      </c>
    </row>
    <row r="5573" spans="1:6" x14ac:dyDescent="0.2">
      <c r="A5573" s="97">
        <v>43694.783819444441</v>
      </c>
      <c r="B5573">
        <v>2.254524</v>
      </c>
      <c r="E5573" s="97">
        <v>43694.570011574076</v>
      </c>
      <c r="F5573">
        <v>2.2511320000000001</v>
      </c>
    </row>
    <row r="5574" spans="1:6" x14ac:dyDescent="0.2">
      <c r="A5574" s="97">
        <v>43694.790868055556</v>
      </c>
      <c r="B5574">
        <v>2.2590859999999999</v>
      </c>
      <c r="E5574" s="97">
        <v>43694.576956018522</v>
      </c>
      <c r="F5574">
        <v>2.249339</v>
      </c>
    </row>
    <row r="5575" spans="1:6" x14ac:dyDescent="0.2">
      <c r="A5575" s="97">
        <v>43694.797812500001</v>
      </c>
      <c r="B5575">
        <v>2.2498239999999998</v>
      </c>
      <c r="E5575" s="97">
        <v>43694.58390046296</v>
      </c>
      <c r="F5575">
        <v>2.2534070000000002</v>
      </c>
    </row>
    <row r="5576" spans="1:6" x14ac:dyDescent="0.2">
      <c r="A5576" s="97">
        <v>43694.804756944446</v>
      </c>
      <c r="B5576">
        <v>2.2686099999999998</v>
      </c>
      <c r="E5576" s="97">
        <v>43694.590833333335</v>
      </c>
      <c r="F5576">
        <v>2.2531750000000001</v>
      </c>
    </row>
    <row r="5577" spans="1:6" x14ac:dyDescent="0.2">
      <c r="A5577" s="97">
        <v>43694.811701388891</v>
      </c>
      <c r="B5577">
        <v>2.2597209999999999</v>
      </c>
      <c r="E5577" s="97">
        <v>43694.597777777781</v>
      </c>
      <c r="F5577">
        <v>2.2599589999999998</v>
      </c>
    </row>
    <row r="5578" spans="1:6" x14ac:dyDescent="0.2">
      <c r="A5578" s="97">
        <v>43694.818645833337</v>
      </c>
      <c r="B5578">
        <v>2.246632</v>
      </c>
      <c r="E5578" s="97">
        <v>43694.604722222219</v>
      </c>
      <c r="F5578">
        <v>2.2613150000000002</v>
      </c>
    </row>
    <row r="5579" spans="1:6" x14ac:dyDescent="0.2">
      <c r="A5579" s="97">
        <v>43694.825590277775</v>
      </c>
      <c r="B5579">
        <v>2.2806579999999999</v>
      </c>
      <c r="E5579" s="97">
        <v>43694.611666666664</v>
      </c>
      <c r="F5579">
        <v>2.26851</v>
      </c>
    </row>
    <row r="5580" spans="1:6" x14ac:dyDescent="0.2">
      <c r="A5580" s="97">
        <v>43694.83253472222</v>
      </c>
      <c r="B5580">
        <v>2.2759749999999999</v>
      </c>
      <c r="E5580" s="97">
        <v>43694.618611111109</v>
      </c>
      <c r="F5580">
        <v>2.2683930000000001</v>
      </c>
    </row>
    <row r="5581" spans="1:6" x14ac:dyDescent="0.2">
      <c r="A5581" s="97">
        <v>43694.839479166665</v>
      </c>
      <c r="B5581">
        <v>2.2751749999999999</v>
      </c>
      <c r="E5581" s="97">
        <v>43694.625555555554</v>
      </c>
      <c r="F5581">
        <v>2.259566</v>
      </c>
    </row>
    <row r="5582" spans="1:6" x14ac:dyDescent="0.2">
      <c r="A5582" s="97">
        <v>43694.84642361111</v>
      </c>
      <c r="B5582">
        <v>2.2915209999999999</v>
      </c>
      <c r="E5582" s="97">
        <v>43694.6325</v>
      </c>
      <c r="F5582">
        <v>2.3327110000000002</v>
      </c>
    </row>
    <row r="5583" spans="1:6" x14ac:dyDescent="0.2">
      <c r="A5583" s="97">
        <v>43694.853368055556</v>
      </c>
      <c r="B5583">
        <v>2.2903129999999998</v>
      </c>
      <c r="E5583" s="97">
        <v>43694.639444444445</v>
      </c>
      <c r="F5583">
        <v>2.2527789999999999</v>
      </c>
    </row>
    <row r="5584" spans="1:6" x14ac:dyDescent="0.2">
      <c r="A5584" s="97">
        <v>43694.860312500001</v>
      </c>
      <c r="B5584">
        <v>2.2846649999999999</v>
      </c>
      <c r="E5584" s="97">
        <v>43694.64638888889</v>
      </c>
      <c r="F5584">
        <v>2.2492549999999998</v>
      </c>
    </row>
    <row r="5585" spans="1:6" x14ac:dyDescent="0.2">
      <c r="A5585" s="97">
        <v>43694.867256944446</v>
      </c>
      <c r="B5585">
        <v>2.2829160000000002</v>
      </c>
      <c r="E5585" s="97">
        <v>43694.653333333335</v>
      </c>
      <c r="F5585">
        <v>2.2576520000000002</v>
      </c>
    </row>
    <row r="5586" spans="1:6" x14ac:dyDescent="0.2">
      <c r="A5586" s="97">
        <v>43694.874201388891</v>
      </c>
      <c r="B5586">
        <v>2.2785869999999999</v>
      </c>
      <c r="E5586" s="97">
        <v>43694.660277777781</v>
      </c>
      <c r="F5586">
        <v>2.2501799999999998</v>
      </c>
    </row>
    <row r="5587" spans="1:6" x14ac:dyDescent="0.2">
      <c r="A5587" s="97">
        <v>43694.881030092591</v>
      </c>
      <c r="B5587">
        <v>2.2833679999999998</v>
      </c>
      <c r="E5587" s="97">
        <v>43694.667222222219</v>
      </c>
      <c r="F5587">
        <v>2.2476470000000002</v>
      </c>
    </row>
    <row r="5588" spans="1:6" x14ac:dyDescent="0.2">
      <c r="A5588" s="97">
        <v>43694.887974537036</v>
      </c>
      <c r="B5588">
        <v>2.2893919999999999</v>
      </c>
      <c r="E5588" s="97">
        <v>43694.674166666664</v>
      </c>
      <c r="F5588">
        <v>2.2498429999999998</v>
      </c>
    </row>
    <row r="5589" spans="1:6" x14ac:dyDescent="0.2">
      <c r="A5589" s="97">
        <v>43694.894918981481</v>
      </c>
      <c r="B5589">
        <v>2.2918470000000002</v>
      </c>
      <c r="E5589" s="97">
        <v>43694.681111111109</v>
      </c>
      <c r="F5589">
        <v>2.2394159999999999</v>
      </c>
    </row>
    <row r="5590" spans="1:6" x14ac:dyDescent="0.2">
      <c r="A5590" s="97">
        <v>43694.901863425926</v>
      </c>
      <c r="B5590">
        <v>2.2870659999999998</v>
      </c>
      <c r="E5590" s="97">
        <v>43694.688055555554</v>
      </c>
      <c r="F5590">
        <v>2.2395309999999999</v>
      </c>
    </row>
    <row r="5591" spans="1:6" x14ac:dyDescent="0.2">
      <c r="A5591" s="97">
        <v>43694.908807870372</v>
      </c>
      <c r="B5591">
        <v>2.292341</v>
      </c>
      <c r="E5591" s="97">
        <v>43694.694884259261</v>
      </c>
      <c r="F5591">
        <v>2.243967</v>
      </c>
    </row>
    <row r="5592" spans="1:6" x14ac:dyDescent="0.2">
      <c r="A5592" s="97">
        <v>43694.915752314817</v>
      </c>
      <c r="B5592">
        <v>2.288513</v>
      </c>
      <c r="E5592" s="97">
        <v>43694.701828703706</v>
      </c>
      <c r="F5592">
        <v>2.2399239999999998</v>
      </c>
    </row>
    <row r="5593" spans="1:6" x14ac:dyDescent="0.2">
      <c r="A5593" s="97">
        <v>43694.922696759262</v>
      </c>
      <c r="B5593">
        <v>2.2880449999999999</v>
      </c>
      <c r="E5593" s="97">
        <v>43694.708773148152</v>
      </c>
      <c r="F5593">
        <v>2.2222379999999999</v>
      </c>
    </row>
    <row r="5594" spans="1:6" x14ac:dyDescent="0.2">
      <c r="A5594" s="97">
        <v>43694.929745370369</v>
      </c>
      <c r="B5594">
        <v>2.2878159999999998</v>
      </c>
      <c r="E5594" s="97">
        <v>43694.721435185187</v>
      </c>
      <c r="F5594">
        <v>2.2565580000000001</v>
      </c>
    </row>
    <row r="5595" spans="1:6" x14ac:dyDescent="0.2">
      <c r="A5595" s="97">
        <v>43694.936689814815</v>
      </c>
      <c r="B5595">
        <v>2.282295</v>
      </c>
      <c r="E5595" s="97">
        <v>43694.728379629632</v>
      </c>
      <c r="F5595">
        <v>2.2740689999999999</v>
      </c>
    </row>
    <row r="5596" spans="1:6" x14ac:dyDescent="0.2">
      <c r="A5596" s="97">
        <v>43694.94363425926</v>
      </c>
      <c r="B5596">
        <v>2.2773940000000001</v>
      </c>
      <c r="E5596" s="97">
        <v>43694.735324074078</v>
      </c>
      <c r="F5596">
        <v>2.2627470000000001</v>
      </c>
    </row>
    <row r="5597" spans="1:6" x14ac:dyDescent="0.2">
      <c r="A5597" s="97">
        <v>43694.950578703705</v>
      </c>
      <c r="B5597">
        <v>2.2827160000000002</v>
      </c>
      <c r="E5597" s="97">
        <v>43694.742268518516</v>
      </c>
      <c r="F5597">
        <v>2.263522</v>
      </c>
    </row>
    <row r="5598" spans="1:6" x14ac:dyDescent="0.2">
      <c r="A5598" s="97">
        <v>43694.95752314815</v>
      </c>
      <c r="B5598">
        <v>2.2899620000000001</v>
      </c>
      <c r="E5598" s="97">
        <v>43694.749212962961</v>
      </c>
      <c r="F5598">
        <v>2.2542390000000001</v>
      </c>
    </row>
    <row r="5599" spans="1:6" x14ac:dyDescent="0.2">
      <c r="A5599" s="97">
        <v>43694.964467592596</v>
      </c>
      <c r="B5599">
        <v>2.2751700000000001</v>
      </c>
      <c r="E5599" s="97">
        <v>43694.756157407406</v>
      </c>
      <c r="F5599">
        <v>2.2541169999999999</v>
      </c>
    </row>
    <row r="5600" spans="1:6" x14ac:dyDescent="0.2">
      <c r="A5600" s="97">
        <v>43694.971296296295</v>
      </c>
      <c r="B5600">
        <v>2.272405</v>
      </c>
      <c r="E5600" s="97">
        <v>43694.763101851851</v>
      </c>
      <c r="F5600">
        <v>2.264478</v>
      </c>
    </row>
    <row r="5601" spans="1:6" x14ac:dyDescent="0.2">
      <c r="A5601" s="97">
        <v>43694.97824074074</v>
      </c>
      <c r="B5601">
        <v>2.2707869999999999</v>
      </c>
      <c r="E5601" s="97">
        <v>43694.770046296297</v>
      </c>
      <c r="F5601">
        <v>2.2654290000000001</v>
      </c>
    </row>
    <row r="5602" spans="1:6" x14ac:dyDescent="0.2">
      <c r="A5602" s="97">
        <v>43694.985185185185</v>
      </c>
      <c r="B5602">
        <v>2.2609900000000001</v>
      </c>
      <c r="E5602" s="97">
        <v>43694.776875000003</v>
      </c>
      <c r="F5602">
        <v>2.265085</v>
      </c>
    </row>
    <row r="5603" spans="1:6" x14ac:dyDescent="0.2">
      <c r="A5603" s="97">
        <v>43694.992129629631</v>
      </c>
      <c r="B5603">
        <v>2.2726950000000001</v>
      </c>
      <c r="E5603" s="97">
        <v>43694.783819444441</v>
      </c>
      <c r="F5603">
        <v>2.254524</v>
      </c>
    </row>
    <row r="5604" spans="1:6" x14ac:dyDescent="0.2">
      <c r="A5604" s="97">
        <v>43694.999178240738</v>
      </c>
      <c r="B5604">
        <v>2.253746</v>
      </c>
      <c r="E5604" s="97">
        <v>43694.790868055556</v>
      </c>
      <c r="F5604">
        <v>2.2590859999999999</v>
      </c>
    </row>
    <row r="5605" spans="1:6" x14ac:dyDescent="0.2">
      <c r="A5605" s="97">
        <v>43695.006122685183</v>
      </c>
      <c r="B5605">
        <v>2.2664029999999999</v>
      </c>
      <c r="E5605" s="97">
        <v>43694.797812500001</v>
      </c>
      <c r="F5605">
        <v>2.2498239999999998</v>
      </c>
    </row>
    <row r="5606" spans="1:6" x14ac:dyDescent="0.2">
      <c r="A5606" s="97">
        <v>43695.013067129628</v>
      </c>
      <c r="B5606">
        <v>2.2518220000000002</v>
      </c>
      <c r="E5606" s="97">
        <v>43694.804756944446</v>
      </c>
      <c r="F5606">
        <v>2.2686099999999998</v>
      </c>
    </row>
    <row r="5607" spans="1:6" x14ac:dyDescent="0.2">
      <c r="A5607" s="97">
        <v>43695.020011574074</v>
      </c>
      <c r="B5607">
        <v>2.2571750000000002</v>
      </c>
      <c r="E5607" s="97">
        <v>43694.811701388891</v>
      </c>
      <c r="F5607">
        <v>2.2597209999999999</v>
      </c>
    </row>
    <row r="5608" spans="1:6" x14ac:dyDescent="0.2">
      <c r="A5608" s="97">
        <v>43695.026956018519</v>
      </c>
      <c r="B5608">
        <v>2.2515849999999999</v>
      </c>
      <c r="E5608" s="97">
        <v>43694.818645833337</v>
      </c>
      <c r="F5608">
        <v>2.246632</v>
      </c>
    </row>
    <row r="5609" spans="1:6" x14ac:dyDescent="0.2">
      <c r="A5609" s="97">
        <v>43695.033900462964</v>
      </c>
      <c r="B5609">
        <v>2.2173419999999999</v>
      </c>
      <c r="E5609" s="97">
        <v>43694.825590277775</v>
      </c>
      <c r="F5609">
        <v>2.2806579999999999</v>
      </c>
    </row>
    <row r="5610" spans="1:6" x14ac:dyDescent="0.2">
      <c r="A5610" s="97">
        <v>43695.040844907409</v>
      </c>
      <c r="B5610">
        <v>2.239779</v>
      </c>
      <c r="E5610" s="97">
        <v>43694.83253472222</v>
      </c>
      <c r="F5610">
        <v>2.2759749999999999</v>
      </c>
    </row>
    <row r="5611" spans="1:6" x14ac:dyDescent="0.2">
      <c r="A5611" s="97">
        <v>43695.047789351855</v>
      </c>
      <c r="B5611">
        <v>2.2523070000000001</v>
      </c>
      <c r="E5611" s="97">
        <v>43694.839479166665</v>
      </c>
      <c r="F5611">
        <v>2.2751749999999999</v>
      </c>
    </row>
    <row r="5612" spans="1:6" x14ac:dyDescent="0.2">
      <c r="A5612" s="97">
        <v>43695.0547337963</v>
      </c>
      <c r="B5612">
        <v>2.2423549999999999</v>
      </c>
      <c r="E5612" s="97">
        <v>43694.84642361111</v>
      </c>
      <c r="F5612">
        <v>2.2915209999999999</v>
      </c>
    </row>
    <row r="5613" spans="1:6" x14ac:dyDescent="0.2">
      <c r="A5613" s="97">
        <v>43695.061678240738</v>
      </c>
      <c r="B5613">
        <v>2.2405740000000001</v>
      </c>
      <c r="E5613" s="97">
        <v>43694.853368055556</v>
      </c>
      <c r="F5613">
        <v>2.2903129999999998</v>
      </c>
    </row>
    <row r="5614" spans="1:6" x14ac:dyDescent="0.2">
      <c r="A5614" s="97">
        <v>43695.068611111114</v>
      </c>
      <c r="B5614">
        <v>2.2245509999999999</v>
      </c>
      <c r="E5614" s="97">
        <v>43694.860312500001</v>
      </c>
      <c r="F5614">
        <v>2.2846649999999999</v>
      </c>
    </row>
    <row r="5615" spans="1:6" x14ac:dyDescent="0.2">
      <c r="A5615" s="97">
        <v>43695.075555555559</v>
      </c>
      <c r="B5615">
        <v>2.2250299999999998</v>
      </c>
      <c r="E5615" s="97">
        <v>43694.867256944446</v>
      </c>
      <c r="F5615">
        <v>2.2829160000000002</v>
      </c>
    </row>
    <row r="5616" spans="1:6" x14ac:dyDescent="0.2">
      <c r="A5616" s="97">
        <v>43695.082499999997</v>
      </c>
      <c r="B5616">
        <v>2.2140580000000001</v>
      </c>
      <c r="E5616" s="97">
        <v>43694.874201388891</v>
      </c>
      <c r="F5616">
        <v>2.2785869999999999</v>
      </c>
    </row>
    <row r="5617" spans="1:6" x14ac:dyDescent="0.2">
      <c r="A5617" s="97">
        <v>43695.089444444442</v>
      </c>
      <c r="B5617">
        <v>2.2263280000000001</v>
      </c>
      <c r="E5617" s="97">
        <v>43694.881030092591</v>
      </c>
      <c r="F5617">
        <v>2.2833679999999998</v>
      </c>
    </row>
    <row r="5618" spans="1:6" x14ac:dyDescent="0.2">
      <c r="A5618" s="97">
        <v>43695.096388888887</v>
      </c>
      <c r="B5618">
        <v>2.223115</v>
      </c>
      <c r="E5618" s="97">
        <v>43694.887974537036</v>
      </c>
      <c r="F5618">
        <v>2.2893919999999999</v>
      </c>
    </row>
    <row r="5619" spans="1:6" x14ac:dyDescent="0.2">
      <c r="A5619" s="97">
        <v>43695.103333333333</v>
      </c>
      <c r="B5619">
        <v>2.2229909999999999</v>
      </c>
      <c r="E5619" s="97">
        <v>43694.894918981481</v>
      </c>
      <c r="F5619">
        <v>2.2918470000000002</v>
      </c>
    </row>
    <row r="5620" spans="1:6" x14ac:dyDescent="0.2">
      <c r="A5620" s="97">
        <v>43695.110324074078</v>
      </c>
      <c r="B5620">
        <v>2.22431</v>
      </c>
      <c r="E5620" s="97">
        <v>43694.901863425926</v>
      </c>
      <c r="F5620">
        <v>2.2870659999999998</v>
      </c>
    </row>
    <row r="5621" spans="1:6" x14ac:dyDescent="0.2">
      <c r="A5621" s="97">
        <v>43695.117268518516</v>
      </c>
      <c r="B5621">
        <v>2.2136239999999998</v>
      </c>
      <c r="E5621" s="97">
        <v>43694.908807870372</v>
      </c>
      <c r="F5621">
        <v>2.292341</v>
      </c>
    </row>
    <row r="5622" spans="1:6" x14ac:dyDescent="0.2">
      <c r="A5622" s="97">
        <v>43695.124212962961</v>
      </c>
      <c r="B5622">
        <v>2.2111960000000002</v>
      </c>
      <c r="E5622" s="97">
        <v>43694.915752314817</v>
      </c>
      <c r="F5622">
        <v>2.288513</v>
      </c>
    </row>
    <row r="5623" spans="1:6" x14ac:dyDescent="0.2">
      <c r="A5623" s="97">
        <v>43695.131157407406</v>
      </c>
      <c r="B5623">
        <v>2.2039059999999999</v>
      </c>
      <c r="E5623" s="97">
        <v>43694.922696759262</v>
      </c>
      <c r="F5623">
        <v>2.2880449999999999</v>
      </c>
    </row>
    <row r="5624" spans="1:6" x14ac:dyDescent="0.2">
      <c r="A5624" s="97">
        <v>43695.138101851851</v>
      </c>
      <c r="B5624">
        <v>2.1913689999999999</v>
      </c>
      <c r="E5624" s="97">
        <v>43694.929745370369</v>
      </c>
      <c r="F5624">
        <v>2.2878159999999998</v>
      </c>
    </row>
    <row r="5625" spans="1:6" x14ac:dyDescent="0.2">
      <c r="A5625" s="97">
        <v>43695.145046296297</v>
      </c>
      <c r="B5625">
        <v>2.1676859999999998</v>
      </c>
      <c r="E5625" s="97">
        <v>43694.936689814815</v>
      </c>
      <c r="F5625">
        <v>2.282295</v>
      </c>
    </row>
    <row r="5626" spans="1:6" x14ac:dyDescent="0.2">
      <c r="A5626" s="97">
        <v>43695.151990740742</v>
      </c>
      <c r="B5626">
        <v>2.1880980000000001</v>
      </c>
      <c r="E5626" s="97">
        <v>43694.94363425926</v>
      </c>
      <c r="F5626">
        <v>2.2773940000000001</v>
      </c>
    </row>
    <row r="5627" spans="1:6" x14ac:dyDescent="0.2">
      <c r="A5627" s="97">
        <v>43695.158935185187</v>
      </c>
      <c r="B5627">
        <v>2.190839</v>
      </c>
      <c r="E5627" s="97">
        <v>43694.950578703705</v>
      </c>
      <c r="F5627">
        <v>2.2827160000000002</v>
      </c>
    </row>
    <row r="5628" spans="1:6" x14ac:dyDescent="0.2">
      <c r="A5628" s="97">
        <v>43695.165763888886</v>
      </c>
      <c r="B5628">
        <v>2.1890320000000001</v>
      </c>
      <c r="E5628" s="97">
        <v>43694.95752314815</v>
      </c>
      <c r="F5628">
        <v>2.2899620000000001</v>
      </c>
    </row>
    <row r="5629" spans="1:6" x14ac:dyDescent="0.2">
      <c r="A5629" s="97">
        <v>43695.172708333332</v>
      </c>
      <c r="B5629">
        <v>2.189981</v>
      </c>
      <c r="E5629" s="97">
        <v>43694.964467592596</v>
      </c>
      <c r="F5629">
        <v>2.2751700000000001</v>
      </c>
    </row>
    <row r="5630" spans="1:6" x14ac:dyDescent="0.2">
      <c r="A5630" s="97">
        <v>43695.179652777777</v>
      </c>
      <c r="B5630">
        <v>2.169584</v>
      </c>
      <c r="E5630" s="97">
        <v>43694.971296296295</v>
      </c>
      <c r="F5630">
        <v>2.272405</v>
      </c>
    </row>
    <row r="5631" spans="1:6" x14ac:dyDescent="0.2">
      <c r="A5631" s="97">
        <v>43695.186597222222</v>
      </c>
      <c r="B5631">
        <v>2.1865060000000001</v>
      </c>
      <c r="E5631" s="97">
        <v>43694.97824074074</v>
      </c>
      <c r="F5631">
        <v>2.2707869999999999</v>
      </c>
    </row>
    <row r="5632" spans="1:6" x14ac:dyDescent="0.2">
      <c r="A5632" s="97">
        <v>43695.193541666667</v>
      </c>
      <c r="B5632">
        <v>2.1777899999999999</v>
      </c>
      <c r="E5632" s="97">
        <v>43694.985185185185</v>
      </c>
      <c r="F5632">
        <v>2.2609900000000001</v>
      </c>
    </row>
    <row r="5633" spans="1:6" x14ac:dyDescent="0.2">
      <c r="A5633" s="97">
        <v>43695.200486111113</v>
      </c>
      <c r="B5633">
        <v>2.1610619999999998</v>
      </c>
      <c r="E5633" s="97">
        <v>43694.992129629631</v>
      </c>
      <c r="F5633">
        <v>2.2726950000000001</v>
      </c>
    </row>
    <row r="5634" spans="1:6" x14ac:dyDescent="0.2">
      <c r="A5634" s="97">
        <v>43695.207430555558</v>
      </c>
      <c r="B5634">
        <v>2.1737470000000001</v>
      </c>
      <c r="E5634" s="97">
        <v>43694.999178240738</v>
      </c>
      <c r="F5634">
        <v>2.253746</v>
      </c>
    </row>
    <row r="5635" spans="1:6" x14ac:dyDescent="0.2">
      <c r="A5635" s="97">
        <v>43695.214479166665</v>
      </c>
      <c r="B5635">
        <v>2.1639870000000001</v>
      </c>
      <c r="E5635" s="97">
        <v>43695.006122685183</v>
      </c>
      <c r="F5635">
        <v>2.2664029999999999</v>
      </c>
    </row>
    <row r="5636" spans="1:6" x14ac:dyDescent="0.2">
      <c r="A5636" s="97">
        <v>43695.22142361111</v>
      </c>
      <c r="B5636">
        <v>2.1624949999999998</v>
      </c>
      <c r="E5636" s="97">
        <v>43695.013067129628</v>
      </c>
      <c r="F5636">
        <v>2.2518220000000002</v>
      </c>
    </row>
    <row r="5637" spans="1:6" x14ac:dyDescent="0.2">
      <c r="A5637" s="97">
        <v>43695.228368055556</v>
      </c>
      <c r="B5637">
        <v>2.1522899999999998</v>
      </c>
      <c r="E5637" s="97">
        <v>43695.020011574074</v>
      </c>
      <c r="F5637">
        <v>2.2571750000000002</v>
      </c>
    </row>
    <row r="5638" spans="1:6" x14ac:dyDescent="0.2">
      <c r="A5638" s="97">
        <v>43695.235312500001</v>
      </c>
      <c r="B5638">
        <v>2.1585740000000002</v>
      </c>
      <c r="E5638" s="97">
        <v>43695.026956018519</v>
      </c>
      <c r="F5638">
        <v>2.2515849999999999</v>
      </c>
    </row>
    <row r="5639" spans="1:6" x14ac:dyDescent="0.2">
      <c r="A5639" s="97">
        <v>43695.242256944446</v>
      </c>
      <c r="B5639">
        <v>2.154134</v>
      </c>
      <c r="E5639" s="97">
        <v>43695.033900462964</v>
      </c>
      <c r="F5639">
        <v>2.2173419999999999</v>
      </c>
    </row>
    <row r="5640" spans="1:6" x14ac:dyDescent="0.2">
      <c r="A5640" s="97">
        <v>43695.249201388891</v>
      </c>
      <c r="B5640">
        <v>2.2065990000000002</v>
      </c>
      <c r="E5640" s="97">
        <v>43695.040844907409</v>
      </c>
      <c r="F5640">
        <v>2.239779</v>
      </c>
    </row>
    <row r="5641" spans="1:6" x14ac:dyDescent="0.2">
      <c r="A5641" s="97">
        <v>43695.256030092591</v>
      </c>
      <c r="B5641">
        <v>2.158401</v>
      </c>
      <c r="E5641" s="97">
        <v>43695.047789351855</v>
      </c>
      <c r="F5641">
        <v>2.2523070000000001</v>
      </c>
    </row>
    <row r="5642" spans="1:6" x14ac:dyDescent="0.2">
      <c r="A5642" s="97">
        <v>43695.262974537036</v>
      </c>
      <c r="B5642">
        <v>2.1608640000000001</v>
      </c>
      <c r="E5642" s="97">
        <v>43695.0547337963</v>
      </c>
      <c r="F5642">
        <v>2.2423549999999999</v>
      </c>
    </row>
    <row r="5643" spans="1:6" x14ac:dyDescent="0.2">
      <c r="A5643" s="97">
        <v>43695.269918981481</v>
      </c>
      <c r="B5643">
        <v>2.1531099999999999</v>
      </c>
      <c r="E5643" s="97">
        <v>43695.061678240738</v>
      </c>
      <c r="F5643">
        <v>2.2405740000000001</v>
      </c>
    </row>
    <row r="5644" spans="1:6" x14ac:dyDescent="0.2">
      <c r="A5644" s="97">
        <v>43695.276863425926</v>
      </c>
      <c r="B5644">
        <v>2.1533090000000001</v>
      </c>
      <c r="E5644" s="97">
        <v>43695.068611111114</v>
      </c>
      <c r="F5644">
        <v>2.2245509999999999</v>
      </c>
    </row>
    <row r="5645" spans="1:6" x14ac:dyDescent="0.2">
      <c r="A5645" s="97">
        <v>43695.283912037034</v>
      </c>
      <c r="B5645">
        <v>2.1454240000000002</v>
      </c>
      <c r="E5645" s="97">
        <v>43695.075555555559</v>
      </c>
      <c r="F5645">
        <v>2.2250299999999998</v>
      </c>
    </row>
    <row r="5646" spans="1:6" x14ac:dyDescent="0.2">
      <c r="A5646" s="97">
        <v>43695.290856481479</v>
      </c>
      <c r="B5646">
        <v>2.127513</v>
      </c>
      <c r="E5646" s="97">
        <v>43695.082499999997</v>
      </c>
      <c r="F5646">
        <v>2.2140580000000001</v>
      </c>
    </row>
    <row r="5647" spans="1:6" x14ac:dyDescent="0.2">
      <c r="A5647" s="97">
        <v>43695.297800925924</v>
      </c>
      <c r="B5647">
        <v>2.1387909999999999</v>
      </c>
      <c r="E5647" s="97">
        <v>43695.089444444442</v>
      </c>
      <c r="F5647">
        <v>2.2263280000000001</v>
      </c>
    </row>
    <row r="5648" spans="1:6" x14ac:dyDescent="0.2">
      <c r="A5648" s="97">
        <v>43695.304745370369</v>
      </c>
      <c r="B5648">
        <v>2.1406679999999998</v>
      </c>
      <c r="E5648" s="97">
        <v>43695.096388888887</v>
      </c>
      <c r="F5648">
        <v>2.223115</v>
      </c>
    </row>
    <row r="5649" spans="1:6" x14ac:dyDescent="0.2">
      <c r="A5649" s="97">
        <v>43695.311689814815</v>
      </c>
      <c r="B5649">
        <v>2.1508910000000001</v>
      </c>
      <c r="E5649" s="97">
        <v>43695.103333333333</v>
      </c>
      <c r="F5649">
        <v>2.2229909999999999</v>
      </c>
    </row>
    <row r="5650" spans="1:6" x14ac:dyDescent="0.2">
      <c r="A5650" s="97">
        <v>43695.31863425926</v>
      </c>
      <c r="B5650">
        <v>2.1480579999999998</v>
      </c>
      <c r="E5650" s="97">
        <v>43695.110324074078</v>
      </c>
      <c r="F5650">
        <v>2.22431</v>
      </c>
    </row>
    <row r="5651" spans="1:6" x14ac:dyDescent="0.2">
      <c r="A5651" s="97">
        <v>43695.325578703705</v>
      </c>
      <c r="B5651">
        <v>2.158935</v>
      </c>
      <c r="E5651" s="97">
        <v>43695.117268518516</v>
      </c>
      <c r="F5651">
        <v>2.2136239999999998</v>
      </c>
    </row>
    <row r="5652" spans="1:6" x14ac:dyDescent="0.2">
      <c r="A5652" s="97">
        <v>43695.33252314815</v>
      </c>
      <c r="B5652">
        <v>2.217803</v>
      </c>
      <c r="E5652" s="97">
        <v>43695.124212962961</v>
      </c>
      <c r="F5652">
        <v>2.2111960000000002</v>
      </c>
    </row>
    <row r="5653" spans="1:6" x14ac:dyDescent="0.2">
      <c r="A5653" s="97">
        <v>43695.339467592596</v>
      </c>
      <c r="B5653">
        <v>2.1503369999999999</v>
      </c>
      <c r="E5653" s="97">
        <v>43695.131157407406</v>
      </c>
      <c r="F5653">
        <v>2.2039059999999999</v>
      </c>
    </row>
    <row r="5654" spans="1:6" x14ac:dyDescent="0.2">
      <c r="A5654" s="97">
        <v>43695.346296296295</v>
      </c>
      <c r="B5654">
        <v>2.1514549999999999</v>
      </c>
      <c r="E5654" s="97">
        <v>43695.138101851851</v>
      </c>
      <c r="F5654">
        <v>2.1913689999999999</v>
      </c>
    </row>
    <row r="5655" spans="1:6" x14ac:dyDescent="0.2">
      <c r="A5655" s="97">
        <v>43695.353344907409</v>
      </c>
      <c r="B5655">
        <v>2.1490870000000002</v>
      </c>
      <c r="E5655" s="97">
        <v>43695.145046296297</v>
      </c>
      <c r="F5655">
        <v>2.1676859999999998</v>
      </c>
    </row>
    <row r="5656" spans="1:6" x14ac:dyDescent="0.2">
      <c r="A5656" s="97">
        <v>43695.360289351855</v>
      </c>
      <c r="B5656">
        <v>2.15076</v>
      </c>
      <c r="E5656" s="97">
        <v>43695.151990740742</v>
      </c>
      <c r="F5656">
        <v>2.1880980000000001</v>
      </c>
    </row>
    <row r="5657" spans="1:6" x14ac:dyDescent="0.2">
      <c r="A5657" s="97">
        <v>43695.3672337963</v>
      </c>
      <c r="B5657">
        <v>2.14716</v>
      </c>
      <c r="E5657" s="97">
        <v>43695.158935185187</v>
      </c>
      <c r="F5657">
        <v>2.190839</v>
      </c>
    </row>
    <row r="5658" spans="1:6" x14ac:dyDescent="0.2">
      <c r="A5658" s="97">
        <v>43695.374178240738</v>
      </c>
      <c r="B5658">
        <v>2.1545869999999998</v>
      </c>
      <c r="E5658" s="97">
        <v>43695.165763888886</v>
      </c>
      <c r="F5658">
        <v>2.1890320000000001</v>
      </c>
    </row>
    <row r="5659" spans="1:6" x14ac:dyDescent="0.2">
      <c r="A5659" s="97">
        <v>43695.381122685183</v>
      </c>
      <c r="B5659">
        <v>2.148917</v>
      </c>
      <c r="E5659" s="97">
        <v>43695.172708333332</v>
      </c>
      <c r="F5659">
        <v>2.189981</v>
      </c>
    </row>
    <row r="5660" spans="1:6" x14ac:dyDescent="0.2">
      <c r="A5660" s="97">
        <v>43695.388067129628</v>
      </c>
      <c r="B5660">
        <v>2.1495570000000002</v>
      </c>
      <c r="E5660" s="97">
        <v>43695.179652777777</v>
      </c>
      <c r="F5660">
        <v>2.169584</v>
      </c>
    </row>
    <row r="5661" spans="1:6" x14ac:dyDescent="0.2">
      <c r="A5661" s="97">
        <v>43695.395011574074</v>
      </c>
      <c r="B5661">
        <v>2.154026</v>
      </c>
      <c r="E5661" s="97">
        <v>43695.186597222222</v>
      </c>
      <c r="F5661">
        <v>2.1865060000000001</v>
      </c>
    </row>
    <row r="5662" spans="1:6" x14ac:dyDescent="0.2">
      <c r="A5662" s="97">
        <v>43695.401956018519</v>
      </c>
      <c r="B5662">
        <v>2.1634500000000001</v>
      </c>
      <c r="E5662" s="97">
        <v>43695.193541666667</v>
      </c>
      <c r="F5662">
        <v>2.1777899999999999</v>
      </c>
    </row>
    <row r="5663" spans="1:6" x14ac:dyDescent="0.2">
      <c r="A5663" s="97">
        <v>43695.408900462964</v>
      </c>
      <c r="B5663">
        <v>2.1637019999999998</v>
      </c>
      <c r="E5663" s="97">
        <v>43695.200486111113</v>
      </c>
      <c r="F5663">
        <v>2.1610619999999998</v>
      </c>
    </row>
    <row r="5664" spans="1:6" x14ac:dyDescent="0.2">
      <c r="A5664" s="97">
        <v>43695.415844907409</v>
      </c>
      <c r="B5664">
        <v>2.1659510000000002</v>
      </c>
      <c r="E5664" s="97">
        <v>43695.207430555558</v>
      </c>
      <c r="F5664">
        <v>2.1737470000000001</v>
      </c>
    </row>
    <row r="5665" spans="1:6" x14ac:dyDescent="0.2">
      <c r="A5665" s="97">
        <v>43695.422789351855</v>
      </c>
      <c r="B5665">
        <v>2.1737630000000001</v>
      </c>
      <c r="E5665" s="97">
        <v>43695.214479166665</v>
      </c>
      <c r="F5665">
        <v>2.1639870000000001</v>
      </c>
    </row>
    <row r="5666" spans="1:6" x14ac:dyDescent="0.2">
      <c r="A5666" s="97">
        <v>43695.4297337963</v>
      </c>
      <c r="B5666">
        <v>2.1726559999999999</v>
      </c>
      <c r="E5666" s="97">
        <v>43695.22142361111</v>
      </c>
      <c r="F5666">
        <v>2.1624949999999998</v>
      </c>
    </row>
    <row r="5667" spans="1:6" x14ac:dyDescent="0.2">
      <c r="A5667" s="97">
        <v>43695.436678240738</v>
      </c>
      <c r="B5667">
        <v>2.168329</v>
      </c>
      <c r="E5667" s="97">
        <v>43695.228368055556</v>
      </c>
      <c r="F5667">
        <v>2.1522899999999998</v>
      </c>
    </row>
    <row r="5668" spans="1:6" x14ac:dyDescent="0.2">
      <c r="A5668" s="97">
        <v>43695.443622685183</v>
      </c>
      <c r="B5668">
        <v>2.1610809999999998</v>
      </c>
      <c r="E5668" s="97">
        <v>43695.235312500001</v>
      </c>
      <c r="F5668">
        <v>2.1585740000000002</v>
      </c>
    </row>
    <row r="5669" spans="1:6" x14ac:dyDescent="0.2">
      <c r="A5669" s="97">
        <v>43695.45045138889</v>
      </c>
      <c r="B5669">
        <v>2.179583</v>
      </c>
      <c r="E5669" s="97">
        <v>43695.242256944446</v>
      </c>
      <c r="F5669">
        <v>2.154134</v>
      </c>
    </row>
    <row r="5670" spans="1:6" x14ac:dyDescent="0.2">
      <c r="A5670" s="97">
        <v>43695.457395833335</v>
      </c>
      <c r="B5670">
        <v>2.1769080000000001</v>
      </c>
      <c r="E5670" s="97">
        <v>43695.249201388891</v>
      </c>
      <c r="F5670">
        <v>2.2065990000000002</v>
      </c>
    </row>
    <row r="5671" spans="1:6" x14ac:dyDescent="0.2">
      <c r="A5671" s="97">
        <v>43695.46434027778</v>
      </c>
      <c r="B5671">
        <v>2.1944789999999998</v>
      </c>
      <c r="E5671" s="97">
        <v>43695.256030092591</v>
      </c>
      <c r="F5671">
        <v>2.158401</v>
      </c>
    </row>
    <row r="5672" spans="1:6" x14ac:dyDescent="0.2">
      <c r="A5672" s="97">
        <v>43695.471284722225</v>
      </c>
      <c r="B5672">
        <v>2.1877779999999998</v>
      </c>
      <c r="E5672" s="97">
        <v>43695.262974537036</v>
      </c>
      <c r="F5672">
        <v>2.1608640000000001</v>
      </c>
    </row>
    <row r="5673" spans="1:6" x14ac:dyDescent="0.2">
      <c r="A5673" s="97">
        <v>43695.478229166663</v>
      </c>
      <c r="B5673">
        <v>2.185721</v>
      </c>
      <c r="E5673" s="97">
        <v>43695.269918981481</v>
      </c>
      <c r="F5673">
        <v>2.1531099999999999</v>
      </c>
    </row>
    <row r="5674" spans="1:6" x14ac:dyDescent="0.2">
      <c r="A5674" s="97">
        <v>43695.485173611109</v>
      </c>
      <c r="B5674">
        <v>2.1917900000000001</v>
      </c>
      <c r="E5674" s="97">
        <v>43695.276863425926</v>
      </c>
      <c r="F5674">
        <v>2.1533090000000001</v>
      </c>
    </row>
    <row r="5675" spans="1:6" x14ac:dyDescent="0.2">
      <c r="A5675" s="97">
        <v>43695.492222222223</v>
      </c>
      <c r="B5675">
        <v>2.1932010000000002</v>
      </c>
      <c r="E5675" s="97">
        <v>43695.283912037034</v>
      </c>
      <c r="F5675">
        <v>2.1454240000000002</v>
      </c>
    </row>
    <row r="5676" spans="1:6" x14ac:dyDescent="0.2">
      <c r="A5676" s="97">
        <v>43695.499166666668</v>
      </c>
      <c r="B5676">
        <v>2.1832020000000001</v>
      </c>
      <c r="E5676" s="97">
        <v>43695.290856481479</v>
      </c>
      <c r="F5676">
        <v>2.127513</v>
      </c>
    </row>
    <row r="5677" spans="1:6" x14ac:dyDescent="0.2">
      <c r="A5677" s="97">
        <v>43695.506111111114</v>
      </c>
      <c r="B5677">
        <v>2.157788</v>
      </c>
      <c r="E5677" s="97">
        <v>43695.297800925924</v>
      </c>
      <c r="F5677">
        <v>2.1387909999999999</v>
      </c>
    </row>
    <row r="5678" spans="1:6" x14ac:dyDescent="0.2">
      <c r="A5678" s="97">
        <v>43695.513055555559</v>
      </c>
      <c r="B5678">
        <v>2.2109580000000002</v>
      </c>
      <c r="E5678" s="97">
        <v>43695.304745370369</v>
      </c>
      <c r="F5678">
        <v>2.1406679999999998</v>
      </c>
    </row>
    <row r="5679" spans="1:6" x14ac:dyDescent="0.2">
      <c r="A5679" s="97">
        <v>43695.519999999997</v>
      </c>
      <c r="B5679">
        <v>2.2245680000000001</v>
      </c>
      <c r="E5679" s="97">
        <v>43695.311689814815</v>
      </c>
      <c r="F5679">
        <v>2.1508910000000001</v>
      </c>
    </row>
    <row r="5680" spans="1:6" x14ac:dyDescent="0.2">
      <c r="A5680" s="97">
        <v>43695.526944444442</v>
      </c>
      <c r="B5680">
        <v>2.211185</v>
      </c>
      <c r="E5680" s="97">
        <v>43695.31863425926</v>
      </c>
      <c r="F5680">
        <v>2.1480579999999998</v>
      </c>
    </row>
    <row r="5681" spans="1:6" x14ac:dyDescent="0.2">
      <c r="A5681" s="97">
        <v>43695.533888888887</v>
      </c>
      <c r="B5681">
        <v>2.2143579999999998</v>
      </c>
      <c r="E5681" s="97">
        <v>43695.325578703705</v>
      </c>
      <c r="F5681">
        <v>2.158935</v>
      </c>
    </row>
    <row r="5682" spans="1:6" x14ac:dyDescent="0.2">
      <c r="A5682" s="97">
        <v>43695.540717592594</v>
      </c>
      <c r="B5682">
        <v>2.2246429999999999</v>
      </c>
      <c r="E5682" s="97">
        <v>43695.33252314815</v>
      </c>
      <c r="F5682">
        <v>2.217803</v>
      </c>
    </row>
    <row r="5683" spans="1:6" x14ac:dyDescent="0.2">
      <c r="A5683" s="97">
        <v>43695.547662037039</v>
      </c>
      <c r="B5683">
        <v>2.233778</v>
      </c>
      <c r="E5683" s="97">
        <v>43695.339467592596</v>
      </c>
      <c r="F5683">
        <v>2.1503369999999999</v>
      </c>
    </row>
    <row r="5684" spans="1:6" x14ac:dyDescent="0.2">
      <c r="A5684" s="97">
        <v>43695.554606481484</v>
      </c>
      <c r="B5684">
        <v>2.2428970000000001</v>
      </c>
      <c r="E5684" s="97">
        <v>43695.346296296295</v>
      </c>
      <c r="F5684">
        <v>2.1514549999999999</v>
      </c>
    </row>
    <row r="5685" spans="1:6" x14ac:dyDescent="0.2">
      <c r="A5685" s="97">
        <v>43695.561655092592</v>
      </c>
      <c r="B5685">
        <v>2.245044</v>
      </c>
      <c r="E5685" s="97">
        <v>43695.353344907409</v>
      </c>
      <c r="F5685">
        <v>2.1490870000000002</v>
      </c>
    </row>
    <row r="5686" spans="1:6" x14ac:dyDescent="0.2">
      <c r="A5686" s="97">
        <v>43695.568599537037</v>
      </c>
      <c r="B5686">
        <v>2.2605249999999999</v>
      </c>
      <c r="E5686" s="97">
        <v>43695.360289351855</v>
      </c>
      <c r="F5686">
        <v>2.15076</v>
      </c>
    </row>
    <row r="5687" spans="1:6" x14ac:dyDescent="0.2">
      <c r="A5687" s="97">
        <v>43695.575543981482</v>
      </c>
      <c r="B5687">
        <v>2.2534730000000001</v>
      </c>
      <c r="E5687" s="97">
        <v>43695.3672337963</v>
      </c>
      <c r="F5687">
        <v>2.14716</v>
      </c>
    </row>
    <row r="5688" spans="1:6" x14ac:dyDescent="0.2">
      <c r="A5688" s="97">
        <v>43695.582488425927</v>
      </c>
      <c r="B5688">
        <v>2.2578529999999999</v>
      </c>
      <c r="E5688" s="97">
        <v>43695.374178240738</v>
      </c>
      <c r="F5688">
        <v>2.1545869999999998</v>
      </c>
    </row>
    <row r="5689" spans="1:6" x14ac:dyDescent="0.2">
      <c r="A5689" s="97">
        <v>43695.589432870373</v>
      </c>
      <c r="B5689">
        <v>2.2650779999999999</v>
      </c>
      <c r="E5689" s="97">
        <v>43695.381122685183</v>
      </c>
      <c r="F5689">
        <v>2.148917</v>
      </c>
    </row>
    <row r="5690" spans="1:6" x14ac:dyDescent="0.2">
      <c r="A5690" s="97">
        <v>43695.596377314818</v>
      </c>
      <c r="B5690">
        <v>2.2634820000000002</v>
      </c>
      <c r="E5690" s="97">
        <v>43695.388067129628</v>
      </c>
      <c r="F5690">
        <v>2.1495570000000002</v>
      </c>
    </row>
    <row r="5691" spans="1:6" x14ac:dyDescent="0.2">
      <c r="A5691" s="97">
        <v>43695.603321759256</v>
      </c>
      <c r="B5691">
        <v>2.2713860000000001</v>
      </c>
      <c r="E5691" s="97">
        <v>43695.395011574074</v>
      </c>
      <c r="F5691">
        <v>2.154026</v>
      </c>
    </row>
    <row r="5692" spans="1:6" x14ac:dyDescent="0.2">
      <c r="A5692" s="97">
        <v>43695.610266203701</v>
      </c>
      <c r="B5692">
        <v>2.2656849999999999</v>
      </c>
      <c r="E5692" s="97">
        <v>43695.401956018519</v>
      </c>
      <c r="F5692">
        <v>2.1634500000000001</v>
      </c>
    </row>
    <row r="5693" spans="1:6" x14ac:dyDescent="0.2">
      <c r="A5693" s="97">
        <v>43695.617210648146</v>
      </c>
      <c r="B5693">
        <v>2.2668620000000002</v>
      </c>
      <c r="E5693" s="97">
        <v>43695.408900462964</v>
      </c>
      <c r="F5693">
        <v>2.1637019999999998</v>
      </c>
    </row>
    <row r="5694" spans="1:6" x14ac:dyDescent="0.2">
      <c r="A5694" s="97">
        <v>43695.624155092592</v>
      </c>
      <c r="B5694">
        <v>2.2688809999999999</v>
      </c>
      <c r="E5694" s="97">
        <v>43695.415844907409</v>
      </c>
      <c r="F5694">
        <v>2.1659510000000002</v>
      </c>
    </row>
    <row r="5695" spans="1:6" x14ac:dyDescent="0.2">
      <c r="A5695" s="97">
        <v>43695.631099537037</v>
      </c>
      <c r="B5695">
        <v>2.2695539999999998</v>
      </c>
      <c r="E5695" s="97">
        <v>43695.422789351855</v>
      </c>
      <c r="F5695">
        <v>2.1737630000000001</v>
      </c>
    </row>
    <row r="5696" spans="1:6" x14ac:dyDescent="0.2">
      <c r="A5696" s="97">
        <v>43695.637928240743</v>
      </c>
      <c r="B5696">
        <v>2.2549920000000001</v>
      </c>
      <c r="E5696" s="97">
        <v>43695.4297337963</v>
      </c>
      <c r="F5696">
        <v>2.1726559999999999</v>
      </c>
    </row>
    <row r="5697" spans="1:6" x14ac:dyDescent="0.2">
      <c r="A5697" s="97">
        <v>43695.644872685189</v>
      </c>
      <c r="B5697">
        <v>2.2578179999999999</v>
      </c>
      <c r="E5697" s="97">
        <v>43695.436678240738</v>
      </c>
      <c r="F5697">
        <v>2.168329</v>
      </c>
    </row>
    <row r="5698" spans="1:6" x14ac:dyDescent="0.2">
      <c r="A5698" s="97">
        <v>43695.651817129627</v>
      </c>
      <c r="B5698">
        <v>2.2594690000000002</v>
      </c>
      <c r="E5698" s="97">
        <v>43695.443622685183</v>
      </c>
      <c r="F5698">
        <v>2.1610809999999998</v>
      </c>
    </row>
    <row r="5699" spans="1:6" x14ac:dyDescent="0.2">
      <c r="A5699" s="97">
        <v>43695.658761574072</v>
      </c>
      <c r="B5699">
        <v>2.2667009999999999</v>
      </c>
      <c r="E5699" s="97">
        <v>43695.45045138889</v>
      </c>
      <c r="F5699">
        <v>2.179583</v>
      </c>
    </row>
    <row r="5700" spans="1:6" x14ac:dyDescent="0.2">
      <c r="A5700" s="97">
        <v>43695.665706018517</v>
      </c>
      <c r="B5700">
        <v>2.2617929999999999</v>
      </c>
      <c r="E5700" s="97">
        <v>43695.457395833335</v>
      </c>
      <c r="F5700">
        <v>2.1769080000000001</v>
      </c>
    </row>
    <row r="5701" spans="1:6" x14ac:dyDescent="0.2">
      <c r="A5701" s="97">
        <v>43695.672650462962</v>
      </c>
      <c r="B5701">
        <v>2.2572960000000002</v>
      </c>
      <c r="E5701" s="97">
        <v>43695.46434027778</v>
      </c>
      <c r="F5701">
        <v>2.1944789999999998</v>
      </c>
    </row>
    <row r="5702" spans="1:6" x14ac:dyDescent="0.2">
      <c r="A5702" s="97">
        <v>43695.679594907408</v>
      </c>
      <c r="B5702">
        <v>2.2650039999999998</v>
      </c>
      <c r="E5702" s="97">
        <v>43695.471284722225</v>
      </c>
      <c r="F5702">
        <v>2.1877779999999998</v>
      </c>
    </row>
    <row r="5703" spans="1:6" x14ac:dyDescent="0.2">
      <c r="A5703" s="97">
        <v>43695.686539351853</v>
      </c>
      <c r="B5703">
        <v>2.2584200000000001</v>
      </c>
      <c r="E5703" s="97">
        <v>43695.478229166663</v>
      </c>
      <c r="F5703">
        <v>2.185721</v>
      </c>
    </row>
    <row r="5704" spans="1:6" x14ac:dyDescent="0.2">
      <c r="A5704" s="97">
        <v>43695.693483796298</v>
      </c>
      <c r="B5704">
        <v>2.2566030000000001</v>
      </c>
      <c r="E5704" s="97">
        <v>43695.485173611109</v>
      </c>
      <c r="F5704">
        <v>2.1917900000000001</v>
      </c>
    </row>
    <row r="5705" spans="1:6" x14ac:dyDescent="0.2">
      <c r="A5705" s="97">
        <v>43695.700532407405</v>
      </c>
      <c r="B5705">
        <v>2.2590409999999999</v>
      </c>
      <c r="E5705" s="97">
        <v>43695.492222222223</v>
      </c>
      <c r="F5705">
        <v>2.1932010000000002</v>
      </c>
    </row>
    <row r="5706" spans="1:6" x14ac:dyDescent="0.2">
      <c r="A5706" s="97">
        <v>43695.707476851851</v>
      </c>
      <c r="B5706">
        <v>2.2608229999999998</v>
      </c>
      <c r="E5706" s="97">
        <v>43695.499166666668</v>
      </c>
      <c r="F5706">
        <v>2.1832020000000001</v>
      </c>
    </row>
    <row r="5707" spans="1:6" x14ac:dyDescent="0.2">
      <c r="A5707" s="97">
        <v>43695.72314814815</v>
      </c>
      <c r="B5707">
        <v>2.2973669999999999</v>
      </c>
      <c r="E5707" s="97">
        <v>43695.506111111114</v>
      </c>
      <c r="F5707">
        <v>2.157788</v>
      </c>
    </row>
    <row r="5708" spans="1:6" x14ac:dyDescent="0.2">
      <c r="A5708" s="97">
        <v>43695.730092592596</v>
      </c>
      <c r="B5708">
        <v>2.318298</v>
      </c>
      <c r="E5708" s="97">
        <v>43695.513055555559</v>
      </c>
      <c r="F5708">
        <v>2.2109580000000002</v>
      </c>
    </row>
    <row r="5709" spans="1:6" x14ac:dyDescent="0.2">
      <c r="A5709" s="97">
        <v>43695.737037037034</v>
      </c>
      <c r="B5709">
        <v>2.3126989999999998</v>
      </c>
      <c r="E5709" s="97">
        <v>43695.519999999997</v>
      </c>
      <c r="F5709">
        <v>2.2245680000000001</v>
      </c>
    </row>
    <row r="5710" spans="1:6" x14ac:dyDescent="0.2">
      <c r="A5710" s="97">
        <v>43695.743981481479</v>
      </c>
      <c r="B5710">
        <v>2.318565</v>
      </c>
      <c r="E5710" s="97">
        <v>43695.526944444442</v>
      </c>
      <c r="F5710">
        <v>2.211185</v>
      </c>
    </row>
    <row r="5711" spans="1:6" x14ac:dyDescent="0.2">
      <c r="A5711" s="97">
        <v>43695.750925925924</v>
      </c>
      <c r="B5711">
        <v>2.3193429999999999</v>
      </c>
      <c r="E5711" s="97">
        <v>43695.533888888887</v>
      </c>
      <c r="F5711">
        <v>2.2143579999999998</v>
      </c>
    </row>
    <row r="5712" spans="1:6" x14ac:dyDescent="0.2">
      <c r="A5712" s="97">
        <v>43695.757870370369</v>
      </c>
      <c r="B5712">
        <v>2.3250489999999999</v>
      </c>
      <c r="E5712" s="97">
        <v>43695.540717592594</v>
      </c>
      <c r="F5712">
        <v>2.2246429999999999</v>
      </c>
    </row>
    <row r="5713" spans="1:6" x14ac:dyDescent="0.2">
      <c r="A5713" s="97">
        <v>43695.764814814815</v>
      </c>
      <c r="B5713">
        <v>2.3120949999999998</v>
      </c>
      <c r="E5713" s="97">
        <v>43695.547662037039</v>
      </c>
      <c r="F5713">
        <v>2.233778</v>
      </c>
    </row>
    <row r="5714" spans="1:6" x14ac:dyDescent="0.2">
      <c r="A5714" s="97">
        <v>43695.77175925926</v>
      </c>
      <c r="B5714">
        <v>2.325348</v>
      </c>
      <c r="E5714" s="97">
        <v>43695.554606481484</v>
      </c>
      <c r="F5714">
        <v>2.2428970000000001</v>
      </c>
    </row>
    <row r="5715" spans="1:6" x14ac:dyDescent="0.2">
      <c r="A5715" s="97">
        <v>43695.778703703705</v>
      </c>
      <c r="B5715">
        <v>2.3340860000000001</v>
      </c>
      <c r="E5715" s="97">
        <v>43695.561655092592</v>
      </c>
      <c r="F5715">
        <v>2.245044</v>
      </c>
    </row>
    <row r="5716" spans="1:6" x14ac:dyDescent="0.2">
      <c r="A5716" s="97">
        <v>43695.78564814815</v>
      </c>
      <c r="B5716">
        <v>2.3213629999999998</v>
      </c>
      <c r="E5716" s="97">
        <v>43695.568599537037</v>
      </c>
      <c r="F5716">
        <v>2.2605249999999999</v>
      </c>
    </row>
    <row r="5717" spans="1:6" x14ac:dyDescent="0.2">
      <c r="A5717" s="97">
        <v>43695.792592592596</v>
      </c>
      <c r="B5717">
        <v>2.3466520000000002</v>
      </c>
      <c r="E5717" s="97">
        <v>43695.575543981482</v>
      </c>
      <c r="F5717">
        <v>2.2534730000000001</v>
      </c>
    </row>
    <row r="5718" spans="1:6" x14ac:dyDescent="0.2">
      <c r="A5718" s="97">
        <v>43695.799537037034</v>
      </c>
      <c r="B5718">
        <v>2.3325749999999998</v>
      </c>
      <c r="E5718" s="97">
        <v>43695.582488425927</v>
      </c>
      <c r="F5718">
        <v>2.2578529999999999</v>
      </c>
    </row>
    <row r="5719" spans="1:6" x14ac:dyDescent="0.2">
      <c r="A5719" s="97">
        <v>43695.806481481479</v>
      </c>
      <c r="B5719">
        <v>2.3322729999999998</v>
      </c>
      <c r="E5719" s="97">
        <v>43695.589432870373</v>
      </c>
      <c r="F5719">
        <v>2.2650779999999999</v>
      </c>
    </row>
    <row r="5720" spans="1:6" x14ac:dyDescent="0.2">
      <c r="A5720" s="97">
        <v>43695.813310185185</v>
      </c>
      <c r="B5720">
        <v>2.3427799999999999</v>
      </c>
      <c r="E5720" s="97">
        <v>43695.596377314818</v>
      </c>
      <c r="F5720">
        <v>2.2634820000000002</v>
      </c>
    </row>
    <row r="5721" spans="1:6" x14ac:dyDescent="0.2">
      <c r="A5721" s="97">
        <v>43695.820254629631</v>
      </c>
      <c r="B5721">
        <v>2.3488159999999998</v>
      </c>
      <c r="E5721" s="97">
        <v>43695.603321759256</v>
      </c>
      <c r="F5721">
        <v>2.2713860000000001</v>
      </c>
    </row>
    <row r="5722" spans="1:6" x14ac:dyDescent="0.2">
      <c r="A5722" s="97">
        <v>43695.827199074076</v>
      </c>
      <c r="B5722">
        <v>2.3322419999999999</v>
      </c>
      <c r="E5722" s="97">
        <v>43695.610266203701</v>
      </c>
      <c r="F5722">
        <v>2.2656849999999999</v>
      </c>
    </row>
    <row r="5723" spans="1:6" x14ac:dyDescent="0.2">
      <c r="A5723" s="97">
        <v>43695.834143518521</v>
      </c>
      <c r="B5723">
        <v>2.360868</v>
      </c>
      <c r="E5723" s="97">
        <v>43695.617210648146</v>
      </c>
      <c r="F5723">
        <v>2.2668620000000002</v>
      </c>
    </row>
    <row r="5724" spans="1:6" x14ac:dyDescent="0.2">
      <c r="A5724" s="97">
        <v>43695.841087962966</v>
      </c>
      <c r="B5724">
        <v>2.3631009999999999</v>
      </c>
      <c r="E5724" s="97">
        <v>43695.624155092592</v>
      </c>
      <c r="F5724">
        <v>2.2688809999999999</v>
      </c>
    </row>
    <row r="5725" spans="1:6" x14ac:dyDescent="0.2">
      <c r="A5725" s="97">
        <v>43695.848032407404</v>
      </c>
      <c r="B5725">
        <v>2.3648600000000002</v>
      </c>
      <c r="E5725" s="97">
        <v>43695.631099537037</v>
      </c>
      <c r="F5725">
        <v>2.2695539999999998</v>
      </c>
    </row>
    <row r="5726" spans="1:6" x14ac:dyDescent="0.2">
      <c r="A5726" s="97">
        <v>43695.85497685185</v>
      </c>
      <c r="B5726">
        <v>2.3704329999999998</v>
      </c>
      <c r="E5726" s="97">
        <v>43695.637928240743</v>
      </c>
      <c r="F5726">
        <v>2.2549920000000001</v>
      </c>
    </row>
    <row r="5727" spans="1:6" x14ac:dyDescent="0.2">
      <c r="A5727" s="97">
        <v>43695.862025462964</v>
      </c>
      <c r="B5727">
        <v>2.3675030000000001</v>
      </c>
      <c r="E5727" s="97">
        <v>43695.644872685189</v>
      </c>
      <c r="F5727">
        <v>2.2578179999999999</v>
      </c>
    </row>
    <row r="5728" spans="1:6" x14ac:dyDescent="0.2">
      <c r="A5728" s="97">
        <v>43695.868969907409</v>
      </c>
      <c r="B5728">
        <v>2.3782920000000001</v>
      </c>
      <c r="E5728" s="97">
        <v>43695.651817129627</v>
      </c>
      <c r="F5728">
        <v>2.2594690000000002</v>
      </c>
    </row>
    <row r="5729" spans="1:6" x14ac:dyDescent="0.2">
      <c r="A5729" s="97">
        <v>43695.875914351855</v>
      </c>
      <c r="B5729">
        <v>2.3746260000000001</v>
      </c>
      <c r="E5729" s="97">
        <v>43695.658761574072</v>
      </c>
      <c r="F5729">
        <v>2.2667009999999999</v>
      </c>
    </row>
    <row r="5730" spans="1:6" x14ac:dyDescent="0.2">
      <c r="A5730" s="97">
        <v>43695.8828587963</v>
      </c>
      <c r="B5730">
        <v>2.3775050000000002</v>
      </c>
      <c r="E5730" s="97">
        <v>43695.665706018517</v>
      </c>
      <c r="F5730">
        <v>2.2617929999999999</v>
      </c>
    </row>
    <row r="5731" spans="1:6" x14ac:dyDescent="0.2">
      <c r="A5731" s="97">
        <v>43695.889803240738</v>
      </c>
      <c r="B5731">
        <v>2.3714520000000001</v>
      </c>
      <c r="E5731" s="97">
        <v>43695.672650462962</v>
      </c>
      <c r="F5731">
        <v>2.2572960000000002</v>
      </c>
    </row>
    <row r="5732" spans="1:6" x14ac:dyDescent="0.2">
      <c r="A5732" s="97">
        <v>43695.896747685183</v>
      </c>
      <c r="B5732">
        <v>2.371086</v>
      </c>
      <c r="E5732" s="97">
        <v>43695.679594907408</v>
      </c>
      <c r="F5732">
        <v>2.2650039999999998</v>
      </c>
    </row>
    <row r="5733" spans="1:6" x14ac:dyDescent="0.2">
      <c r="A5733" s="97">
        <v>43695.90357638889</v>
      </c>
      <c r="B5733">
        <v>2.3622570000000001</v>
      </c>
      <c r="E5733" s="97">
        <v>43695.686539351853</v>
      </c>
      <c r="F5733">
        <v>2.2584200000000001</v>
      </c>
    </row>
    <row r="5734" spans="1:6" x14ac:dyDescent="0.2">
      <c r="A5734" s="97">
        <v>43695.910520833335</v>
      </c>
      <c r="B5734">
        <v>2.371559</v>
      </c>
      <c r="E5734" s="97">
        <v>43695.693483796298</v>
      </c>
      <c r="F5734">
        <v>2.2566030000000001</v>
      </c>
    </row>
    <row r="5735" spans="1:6" x14ac:dyDescent="0.2">
      <c r="A5735" s="97">
        <v>43695.91746527778</v>
      </c>
      <c r="B5735">
        <v>2.3585240000000001</v>
      </c>
      <c r="E5735" s="97">
        <v>43695.700532407405</v>
      </c>
      <c r="F5735">
        <v>2.2590409999999999</v>
      </c>
    </row>
    <row r="5736" spans="1:6" x14ac:dyDescent="0.2">
      <c r="A5736" s="97">
        <v>43695.924409722225</v>
      </c>
      <c r="B5736">
        <v>2.3588239999999998</v>
      </c>
      <c r="E5736" s="97">
        <v>43695.707476851851</v>
      </c>
      <c r="F5736">
        <v>2.2608229999999998</v>
      </c>
    </row>
    <row r="5737" spans="1:6" x14ac:dyDescent="0.2">
      <c r="A5737" s="97">
        <v>43695.931458333333</v>
      </c>
      <c r="B5737">
        <v>2.360004</v>
      </c>
      <c r="E5737" s="97">
        <v>43695.72314814815</v>
      </c>
      <c r="F5737">
        <v>2.2973669999999999</v>
      </c>
    </row>
    <row r="5738" spans="1:6" x14ac:dyDescent="0.2">
      <c r="A5738" s="97">
        <v>43695.938402777778</v>
      </c>
      <c r="B5738">
        <v>2.357443</v>
      </c>
      <c r="E5738" s="97">
        <v>43695.730092592596</v>
      </c>
      <c r="F5738">
        <v>2.318298</v>
      </c>
    </row>
    <row r="5739" spans="1:6" x14ac:dyDescent="0.2">
      <c r="A5739" s="97">
        <v>43695.945347222223</v>
      </c>
      <c r="B5739">
        <v>2.4068719999999999</v>
      </c>
      <c r="E5739" s="97">
        <v>43695.737037037034</v>
      </c>
      <c r="F5739">
        <v>2.3126989999999998</v>
      </c>
    </row>
    <row r="5740" spans="1:6" x14ac:dyDescent="0.2">
      <c r="A5740" s="97">
        <v>43695.952291666668</v>
      </c>
      <c r="B5740">
        <v>2.3356240000000001</v>
      </c>
      <c r="E5740" s="97">
        <v>43695.743981481479</v>
      </c>
      <c r="F5740">
        <v>2.318565</v>
      </c>
    </row>
    <row r="5741" spans="1:6" x14ac:dyDescent="0.2">
      <c r="A5741" s="97">
        <v>43695.959236111114</v>
      </c>
      <c r="B5741">
        <v>2.3175690000000002</v>
      </c>
      <c r="E5741" s="97">
        <v>43695.750925925924</v>
      </c>
      <c r="F5741">
        <v>2.3193429999999999</v>
      </c>
    </row>
    <row r="5742" spans="1:6" x14ac:dyDescent="0.2">
      <c r="A5742" s="97">
        <v>43695.966180555559</v>
      </c>
      <c r="B5742">
        <v>2.3298209999999999</v>
      </c>
      <c r="E5742" s="97">
        <v>43695.757870370369</v>
      </c>
      <c r="F5742">
        <v>2.3250489999999999</v>
      </c>
    </row>
    <row r="5743" spans="1:6" x14ac:dyDescent="0.2">
      <c r="A5743" s="97">
        <v>43695.973124999997</v>
      </c>
      <c r="B5743">
        <v>2.3268390000000001</v>
      </c>
      <c r="E5743" s="97">
        <v>43695.764814814815</v>
      </c>
      <c r="F5743">
        <v>2.3120949999999998</v>
      </c>
    </row>
    <row r="5744" spans="1:6" x14ac:dyDescent="0.2">
      <c r="A5744" s="97">
        <v>43695.980069444442</v>
      </c>
      <c r="B5744">
        <v>2.329942</v>
      </c>
      <c r="E5744" s="97">
        <v>43695.77175925926</v>
      </c>
      <c r="F5744">
        <v>2.325348</v>
      </c>
    </row>
    <row r="5745" spans="1:6" x14ac:dyDescent="0.2">
      <c r="A5745" s="97">
        <v>43695.987013888887</v>
      </c>
      <c r="B5745">
        <v>2.312586</v>
      </c>
      <c r="E5745" s="97">
        <v>43695.778703703705</v>
      </c>
      <c r="F5745">
        <v>2.3340860000000001</v>
      </c>
    </row>
    <row r="5746" spans="1:6" x14ac:dyDescent="0.2">
      <c r="A5746" s="97">
        <v>43695.993842592594</v>
      </c>
      <c r="B5746">
        <v>2.3099059999999998</v>
      </c>
      <c r="E5746" s="97">
        <v>43695.78564814815</v>
      </c>
      <c r="F5746">
        <v>2.3213629999999998</v>
      </c>
    </row>
    <row r="5747" spans="1:6" x14ac:dyDescent="0.2">
      <c r="A5747" s="97">
        <v>43696.000891203701</v>
      </c>
      <c r="B5747">
        <v>2.3179430000000001</v>
      </c>
      <c r="E5747" s="97">
        <v>43695.792592592596</v>
      </c>
      <c r="F5747">
        <v>2.3466520000000002</v>
      </c>
    </row>
    <row r="5748" spans="1:6" x14ac:dyDescent="0.2">
      <c r="A5748" s="97">
        <v>43696.007835648146</v>
      </c>
      <c r="B5748">
        <v>2.2997719999999999</v>
      </c>
      <c r="E5748" s="97">
        <v>43695.799537037034</v>
      </c>
      <c r="F5748">
        <v>2.3325749999999998</v>
      </c>
    </row>
    <row r="5749" spans="1:6" x14ac:dyDescent="0.2">
      <c r="A5749" s="97">
        <v>43696.014780092592</v>
      </c>
      <c r="B5749">
        <v>2.3089970000000002</v>
      </c>
      <c r="E5749" s="97">
        <v>43695.806481481479</v>
      </c>
      <c r="F5749">
        <v>2.3322729999999998</v>
      </c>
    </row>
    <row r="5750" spans="1:6" x14ac:dyDescent="0.2">
      <c r="A5750" s="97">
        <v>43696.021724537037</v>
      </c>
      <c r="B5750">
        <v>2.2998949999999998</v>
      </c>
      <c r="E5750" s="97">
        <v>43695.813310185185</v>
      </c>
      <c r="F5750">
        <v>2.3427799999999999</v>
      </c>
    </row>
    <row r="5751" spans="1:6" x14ac:dyDescent="0.2">
      <c r="A5751" s="97">
        <v>43696.028668981482</v>
      </c>
      <c r="B5751">
        <v>2.288465</v>
      </c>
      <c r="E5751" s="97">
        <v>43695.820254629631</v>
      </c>
      <c r="F5751">
        <v>2.3488159999999998</v>
      </c>
    </row>
    <row r="5752" spans="1:6" x14ac:dyDescent="0.2">
      <c r="A5752" s="97">
        <v>43696.035613425927</v>
      </c>
      <c r="B5752">
        <v>2.2854749999999999</v>
      </c>
      <c r="E5752" s="97">
        <v>43695.827199074076</v>
      </c>
      <c r="F5752">
        <v>2.3322419999999999</v>
      </c>
    </row>
    <row r="5753" spans="1:6" x14ac:dyDescent="0.2">
      <c r="A5753" s="97">
        <v>43696.042557870373</v>
      </c>
      <c r="B5753">
        <v>2.2730060000000001</v>
      </c>
      <c r="E5753" s="97">
        <v>43695.834143518521</v>
      </c>
      <c r="F5753">
        <v>2.360868</v>
      </c>
    </row>
    <row r="5754" spans="1:6" x14ac:dyDescent="0.2">
      <c r="A5754" s="97">
        <v>43696.049502314818</v>
      </c>
      <c r="B5754">
        <v>2.2709160000000002</v>
      </c>
      <c r="E5754" s="97">
        <v>43695.841087962966</v>
      </c>
      <c r="F5754">
        <v>2.3631009999999999</v>
      </c>
    </row>
    <row r="5755" spans="1:6" x14ac:dyDescent="0.2">
      <c r="A5755" s="97">
        <v>43696.056446759256</v>
      </c>
      <c r="B5755">
        <v>2.2274919999999998</v>
      </c>
      <c r="E5755" s="97">
        <v>43695.848032407404</v>
      </c>
      <c r="F5755">
        <v>2.3648600000000002</v>
      </c>
    </row>
    <row r="5756" spans="1:6" x14ac:dyDescent="0.2">
      <c r="A5756" s="97">
        <v>43696.063391203701</v>
      </c>
      <c r="B5756">
        <v>2.2559960000000001</v>
      </c>
      <c r="E5756" s="97">
        <v>43695.85497685185</v>
      </c>
      <c r="F5756">
        <v>2.3704329999999998</v>
      </c>
    </row>
    <row r="5757" spans="1:6" x14ac:dyDescent="0.2">
      <c r="A5757" s="97">
        <v>43696.070335648146</v>
      </c>
      <c r="B5757">
        <v>2.2544879999999998</v>
      </c>
      <c r="E5757" s="97">
        <v>43695.862025462964</v>
      </c>
      <c r="F5757">
        <v>2.3675030000000001</v>
      </c>
    </row>
    <row r="5758" spans="1:6" x14ac:dyDescent="0.2">
      <c r="A5758" s="97">
        <v>43696.077337962961</v>
      </c>
      <c r="B5758">
        <v>2.2573349999999999</v>
      </c>
      <c r="E5758" s="97">
        <v>43695.868969907409</v>
      </c>
      <c r="F5758">
        <v>2.3782920000000001</v>
      </c>
    </row>
    <row r="5759" spans="1:6" x14ac:dyDescent="0.2">
      <c r="A5759" s="97">
        <v>43696.084282407406</v>
      </c>
      <c r="B5759">
        <v>2.2508279999999998</v>
      </c>
      <c r="E5759" s="97">
        <v>43695.875914351855</v>
      </c>
      <c r="F5759">
        <v>2.3746260000000001</v>
      </c>
    </row>
    <row r="5760" spans="1:6" x14ac:dyDescent="0.2">
      <c r="A5760" s="97">
        <v>43696.091111111113</v>
      </c>
      <c r="B5760">
        <v>2.2499180000000001</v>
      </c>
      <c r="E5760" s="97">
        <v>43695.8828587963</v>
      </c>
      <c r="F5760">
        <v>2.3775050000000002</v>
      </c>
    </row>
    <row r="5761" spans="1:6" x14ac:dyDescent="0.2">
      <c r="A5761" s="97">
        <v>43696.098055555558</v>
      </c>
      <c r="B5761">
        <v>2.2450380000000001</v>
      </c>
      <c r="E5761" s="97">
        <v>43695.889803240738</v>
      </c>
      <c r="F5761">
        <v>2.3714520000000001</v>
      </c>
    </row>
    <row r="5762" spans="1:6" x14ac:dyDescent="0.2">
      <c r="A5762" s="97">
        <v>43696.105000000003</v>
      </c>
      <c r="B5762">
        <v>2.2415880000000001</v>
      </c>
      <c r="E5762" s="97">
        <v>43695.896747685183</v>
      </c>
      <c r="F5762">
        <v>2.371086</v>
      </c>
    </row>
    <row r="5763" spans="1:6" x14ac:dyDescent="0.2">
      <c r="A5763" s="97">
        <v>43696.111944444441</v>
      </c>
      <c r="B5763">
        <v>2.2334179999999999</v>
      </c>
      <c r="E5763" s="97">
        <v>43695.90357638889</v>
      </c>
      <c r="F5763">
        <v>2.3622570000000001</v>
      </c>
    </row>
    <row r="5764" spans="1:6" x14ac:dyDescent="0.2">
      <c r="A5764" s="97">
        <v>43696.118888888886</v>
      </c>
      <c r="B5764">
        <v>2.1906569999999999</v>
      </c>
      <c r="E5764" s="97">
        <v>43695.910520833335</v>
      </c>
      <c r="F5764">
        <v>2.371559</v>
      </c>
    </row>
    <row r="5765" spans="1:6" x14ac:dyDescent="0.2">
      <c r="A5765" s="97">
        <v>43696.125833333332</v>
      </c>
      <c r="B5765">
        <v>2.2244540000000002</v>
      </c>
      <c r="E5765" s="97">
        <v>43695.91746527778</v>
      </c>
      <c r="F5765">
        <v>2.3585240000000001</v>
      </c>
    </row>
    <row r="5766" spans="1:6" x14ac:dyDescent="0.2">
      <c r="A5766" s="97">
        <v>43696.132777777777</v>
      </c>
      <c r="B5766">
        <v>2.2228129999999999</v>
      </c>
      <c r="E5766" s="97">
        <v>43695.924409722225</v>
      </c>
      <c r="F5766">
        <v>2.3588239999999998</v>
      </c>
    </row>
    <row r="5767" spans="1:6" x14ac:dyDescent="0.2">
      <c r="A5767" s="97">
        <v>43696.139722222222</v>
      </c>
      <c r="B5767">
        <v>2.2205650000000001</v>
      </c>
      <c r="E5767" s="97">
        <v>43695.931458333333</v>
      </c>
      <c r="F5767">
        <v>2.360004</v>
      </c>
    </row>
    <row r="5768" spans="1:6" x14ac:dyDescent="0.2">
      <c r="A5768" s="97">
        <v>43696.146770833337</v>
      </c>
      <c r="B5768">
        <v>2.1869869999999998</v>
      </c>
      <c r="E5768" s="97">
        <v>43695.938402777778</v>
      </c>
      <c r="F5768">
        <v>2.357443</v>
      </c>
    </row>
    <row r="5769" spans="1:6" x14ac:dyDescent="0.2">
      <c r="A5769" s="97">
        <v>43696.153715277775</v>
      </c>
      <c r="B5769">
        <v>2.2127020000000002</v>
      </c>
      <c r="E5769" s="97">
        <v>43695.945347222223</v>
      </c>
      <c r="F5769">
        <v>2.4068719999999999</v>
      </c>
    </row>
    <row r="5770" spans="1:6" x14ac:dyDescent="0.2">
      <c r="A5770" s="97">
        <v>43696.16065972222</v>
      </c>
      <c r="B5770">
        <v>2.2075279999999999</v>
      </c>
      <c r="E5770" s="97">
        <v>43695.952291666668</v>
      </c>
      <c r="F5770">
        <v>2.3356240000000001</v>
      </c>
    </row>
    <row r="5771" spans="1:6" x14ac:dyDescent="0.2">
      <c r="A5771" s="97">
        <v>43696.167604166665</v>
      </c>
      <c r="B5771">
        <v>2.2117550000000001</v>
      </c>
      <c r="E5771" s="97">
        <v>43695.959236111114</v>
      </c>
      <c r="F5771">
        <v>2.3175690000000002</v>
      </c>
    </row>
    <row r="5772" spans="1:6" x14ac:dyDescent="0.2">
      <c r="A5772" s="97">
        <v>43696.17454861111</v>
      </c>
      <c r="B5772">
        <v>2.2137120000000001</v>
      </c>
      <c r="E5772" s="97">
        <v>43695.966180555559</v>
      </c>
      <c r="F5772">
        <v>2.3298209999999999</v>
      </c>
    </row>
    <row r="5773" spans="1:6" x14ac:dyDescent="0.2">
      <c r="A5773" s="97">
        <v>43696.181493055556</v>
      </c>
      <c r="B5773">
        <v>2.2045509999999999</v>
      </c>
      <c r="E5773" s="97">
        <v>43695.973124999997</v>
      </c>
      <c r="F5773">
        <v>2.3268390000000001</v>
      </c>
    </row>
    <row r="5774" spans="1:6" x14ac:dyDescent="0.2">
      <c r="A5774" s="97">
        <v>43696.188321759262</v>
      </c>
      <c r="B5774">
        <v>2.2014209999999999</v>
      </c>
      <c r="E5774" s="97">
        <v>43695.980069444442</v>
      </c>
      <c r="F5774">
        <v>2.329942</v>
      </c>
    </row>
    <row r="5775" spans="1:6" x14ac:dyDescent="0.2">
      <c r="A5775" s="97">
        <v>43696.1952662037</v>
      </c>
      <c r="B5775">
        <v>2.2096239999999998</v>
      </c>
      <c r="E5775" s="97">
        <v>43695.987013888887</v>
      </c>
      <c r="F5775">
        <v>2.312586</v>
      </c>
    </row>
    <row r="5776" spans="1:6" x14ac:dyDescent="0.2">
      <c r="A5776" s="97">
        <v>43696.202210648145</v>
      </c>
      <c r="B5776">
        <v>2.1811419999999999</v>
      </c>
      <c r="E5776" s="97">
        <v>43695.993842592594</v>
      </c>
      <c r="F5776">
        <v>2.3099059999999998</v>
      </c>
    </row>
    <row r="5777" spans="1:6" x14ac:dyDescent="0.2">
      <c r="A5777" s="97">
        <v>43696.209155092591</v>
      </c>
      <c r="B5777">
        <v>2.1953849999999999</v>
      </c>
      <c r="E5777" s="97">
        <v>43696.000891203701</v>
      </c>
      <c r="F5777">
        <v>2.3179430000000001</v>
      </c>
    </row>
    <row r="5778" spans="1:6" x14ac:dyDescent="0.2">
      <c r="A5778" s="97">
        <v>43696.216203703705</v>
      </c>
      <c r="B5778">
        <v>2.1915650000000002</v>
      </c>
      <c r="E5778" s="97">
        <v>43696.007835648146</v>
      </c>
      <c r="F5778">
        <v>2.2997719999999999</v>
      </c>
    </row>
    <row r="5779" spans="1:6" x14ac:dyDescent="0.2">
      <c r="A5779" s="97">
        <v>43696.22314814815</v>
      </c>
      <c r="B5779">
        <v>2.1886019999999999</v>
      </c>
      <c r="E5779" s="97">
        <v>43696.014780092592</v>
      </c>
      <c r="F5779">
        <v>2.3089970000000002</v>
      </c>
    </row>
    <row r="5780" spans="1:6" x14ac:dyDescent="0.2">
      <c r="A5780" s="97">
        <v>43696.230092592596</v>
      </c>
      <c r="B5780">
        <v>2.1935370000000001</v>
      </c>
      <c r="E5780" s="97">
        <v>43696.021724537037</v>
      </c>
      <c r="F5780">
        <v>2.2998949999999998</v>
      </c>
    </row>
    <row r="5781" spans="1:6" x14ac:dyDescent="0.2">
      <c r="A5781" s="97">
        <v>43696.237037037034</v>
      </c>
      <c r="B5781">
        <v>2.1898629999999999</v>
      </c>
      <c r="E5781" s="97">
        <v>43696.028668981482</v>
      </c>
      <c r="F5781">
        <v>2.288465</v>
      </c>
    </row>
    <row r="5782" spans="1:6" x14ac:dyDescent="0.2">
      <c r="A5782" s="97">
        <v>43696.243981481479</v>
      </c>
      <c r="B5782">
        <v>2.1904539999999999</v>
      </c>
      <c r="E5782" s="97">
        <v>43696.035613425927</v>
      </c>
      <c r="F5782">
        <v>2.2854749999999999</v>
      </c>
    </row>
    <row r="5783" spans="1:6" x14ac:dyDescent="0.2">
      <c r="A5783" s="97">
        <v>43696.250925925924</v>
      </c>
      <c r="B5783">
        <v>2.1775679999999999</v>
      </c>
      <c r="E5783" s="97">
        <v>43696.042557870373</v>
      </c>
      <c r="F5783">
        <v>2.2730060000000001</v>
      </c>
    </row>
    <row r="5784" spans="1:6" x14ac:dyDescent="0.2">
      <c r="A5784" s="97">
        <v>43696.257870370369</v>
      </c>
      <c r="B5784">
        <v>2.1780819999999999</v>
      </c>
      <c r="E5784" s="97">
        <v>43696.049502314818</v>
      </c>
      <c r="F5784">
        <v>2.2709160000000002</v>
      </c>
    </row>
    <row r="5785" spans="1:6" x14ac:dyDescent="0.2">
      <c r="A5785" s="97">
        <v>43696.264814814815</v>
      </c>
      <c r="B5785">
        <v>2.1807479999999999</v>
      </c>
      <c r="E5785" s="97">
        <v>43696.056446759256</v>
      </c>
      <c r="F5785">
        <v>2.2274919999999998</v>
      </c>
    </row>
    <row r="5786" spans="1:6" x14ac:dyDescent="0.2">
      <c r="A5786" s="97">
        <v>43696.27175925926</v>
      </c>
      <c r="B5786">
        <v>2.1797789999999999</v>
      </c>
      <c r="E5786" s="97">
        <v>43696.063391203701</v>
      </c>
      <c r="F5786">
        <v>2.2559960000000001</v>
      </c>
    </row>
    <row r="5787" spans="1:6" x14ac:dyDescent="0.2">
      <c r="A5787" s="97">
        <v>43696.278587962966</v>
      </c>
      <c r="B5787">
        <v>2.1809910000000001</v>
      </c>
      <c r="E5787" s="97">
        <v>43696.070335648146</v>
      </c>
      <c r="F5787">
        <v>2.2544879999999998</v>
      </c>
    </row>
    <row r="5788" spans="1:6" x14ac:dyDescent="0.2">
      <c r="A5788" s="97">
        <v>43696.285636574074</v>
      </c>
      <c r="B5788">
        <v>2.162979</v>
      </c>
      <c r="E5788" s="97">
        <v>43696.077337962961</v>
      </c>
      <c r="F5788">
        <v>2.2573349999999999</v>
      </c>
    </row>
    <row r="5789" spans="1:6" x14ac:dyDescent="0.2">
      <c r="A5789" s="97">
        <v>43696.292581018519</v>
      </c>
      <c r="B5789">
        <v>2.163983</v>
      </c>
      <c r="E5789" s="97">
        <v>43696.084282407406</v>
      </c>
      <c r="F5789">
        <v>2.2508279999999998</v>
      </c>
    </row>
    <row r="5790" spans="1:6" x14ac:dyDescent="0.2">
      <c r="A5790" s="97">
        <v>43696.299525462964</v>
      </c>
      <c r="B5790">
        <v>2.1670569999999998</v>
      </c>
      <c r="E5790" s="97">
        <v>43696.091111111113</v>
      </c>
      <c r="F5790">
        <v>2.2499180000000001</v>
      </c>
    </row>
    <row r="5791" spans="1:6" x14ac:dyDescent="0.2">
      <c r="A5791" s="97">
        <v>43696.306469907409</v>
      </c>
      <c r="B5791">
        <v>2.1588099999999999</v>
      </c>
      <c r="E5791" s="97">
        <v>43696.098055555558</v>
      </c>
      <c r="F5791">
        <v>2.2450380000000001</v>
      </c>
    </row>
    <row r="5792" spans="1:6" x14ac:dyDescent="0.2">
      <c r="A5792" s="97">
        <v>43696.313414351855</v>
      </c>
      <c r="B5792">
        <v>2.1648450000000001</v>
      </c>
      <c r="E5792" s="97">
        <v>43696.105000000003</v>
      </c>
      <c r="F5792">
        <v>2.2415880000000001</v>
      </c>
    </row>
    <row r="5793" spans="1:6" x14ac:dyDescent="0.2">
      <c r="A5793" s="97">
        <v>43696.3203587963</v>
      </c>
      <c r="B5793">
        <v>2.1665839999999998</v>
      </c>
      <c r="E5793" s="97">
        <v>43696.111944444441</v>
      </c>
      <c r="F5793">
        <v>2.2334179999999999</v>
      </c>
    </row>
    <row r="5794" spans="1:6" x14ac:dyDescent="0.2">
      <c r="A5794" s="97">
        <v>43696.327303240738</v>
      </c>
      <c r="B5794">
        <v>2.1543220000000001</v>
      </c>
      <c r="E5794" s="97">
        <v>43696.118888888886</v>
      </c>
      <c r="F5794">
        <v>2.1906569999999999</v>
      </c>
    </row>
    <row r="5795" spans="1:6" x14ac:dyDescent="0.2">
      <c r="A5795" s="97">
        <v>43696.334247685183</v>
      </c>
      <c r="B5795">
        <v>2.1623939999999999</v>
      </c>
      <c r="E5795" s="97">
        <v>43696.125833333332</v>
      </c>
      <c r="F5795">
        <v>2.2244540000000002</v>
      </c>
    </row>
    <row r="5796" spans="1:6" x14ac:dyDescent="0.2">
      <c r="A5796" s="97">
        <v>43696.341192129628</v>
      </c>
      <c r="B5796">
        <v>2.1487210000000001</v>
      </c>
      <c r="E5796" s="97">
        <v>43696.132777777777</v>
      </c>
      <c r="F5796">
        <v>2.2228129999999999</v>
      </c>
    </row>
    <row r="5797" spans="1:6" x14ac:dyDescent="0.2">
      <c r="A5797" s="97">
        <v>43696.348136574074</v>
      </c>
      <c r="B5797">
        <v>2.1503999999999999</v>
      </c>
      <c r="E5797" s="97">
        <v>43696.139722222222</v>
      </c>
      <c r="F5797">
        <v>2.2205650000000001</v>
      </c>
    </row>
    <row r="5798" spans="1:6" x14ac:dyDescent="0.2">
      <c r="A5798" s="97">
        <v>43696.355081018519</v>
      </c>
      <c r="B5798">
        <v>2.1395050000000002</v>
      </c>
      <c r="E5798" s="97">
        <v>43696.146770833337</v>
      </c>
      <c r="F5798">
        <v>2.1869869999999998</v>
      </c>
    </row>
    <row r="5799" spans="1:6" x14ac:dyDescent="0.2">
      <c r="A5799" s="97">
        <v>43696.362025462964</v>
      </c>
      <c r="B5799">
        <v>2.135132</v>
      </c>
      <c r="E5799" s="97">
        <v>43696.153715277775</v>
      </c>
      <c r="F5799">
        <v>2.2127020000000002</v>
      </c>
    </row>
    <row r="5800" spans="1:6" x14ac:dyDescent="0.2">
      <c r="A5800" s="97">
        <v>43696.368969907409</v>
      </c>
      <c r="B5800">
        <v>2.136142</v>
      </c>
      <c r="E5800" s="97">
        <v>43696.16065972222</v>
      </c>
      <c r="F5800">
        <v>2.2075279999999999</v>
      </c>
    </row>
    <row r="5801" spans="1:6" x14ac:dyDescent="0.2">
      <c r="A5801" s="97">
        <v>43696.375798611109</v>
      </c>
      <c r="B5801">
        <v>2.1202909999999999</v>
      </c>
      <c r="E5801" s="97">
        <v>43696.167604166665</v>
      </c>
      <c r="F5801">
        <v>2.2117550000000001</v>
      </c>
    </row>
    <row r="5802" spans="1:6" x14ac:dyDescent="0.2">
      <c r="A5802" s="97">
        <v>43696.382743055554</v>
      </c>
      <c r="B5802">
        <v>2.1361940000000001</v>
      </c>
      <c r="E5802" s="97">
        <v>43696.17454861111</v>
      </c>
      <c r="F5802">
        <v>2.2137120000000001</v>
      </c>
    </row>
    <row r="5803" spans="1:6" x14ac:dyDescent="0.2">
      <c r="A5803" s="97">
        <v>43696.389687499999</v>
      </c>
      <c r="B5803">
        <v>2.12554</v>
      </c>
      <c r="E5803" s="97">
        <v>43696.181493055556</v>
      </c>
      <c r="F5803">
        <v>2.2045509999999999</v>
      </c>
    </row>
    <row r="5804" spans="1:6" x14ac:dyDescent="0.2">
      <c r="A5804" s="97">
        <v>43696.396631944444</v>
      </c>
      <c r="B5804">
        <v>2.133108</v>
      </c>
      <c r="E5804" s="97">
        <v>43696.188321759262</v>
      </c>
      <c r="F5804">
        <v>2.2014209999999999</v>
      </c>
    </row>
    <row r="5805" spans="1:6" x14ac:dyDescent="0.2">
      <c r="A5805" s="97">
        <v>43696.40357638889</v>
      </c>
      <c r="B5805">
        <v>2.1340170000000001</v>
      </c>
      <c r="E5805" s="97">
        <v>43696.1952662037</v>
      </c>
      <c r="F5805">
        <v>2.2096239999999998</v>
      </c>
    </row>
    <row r="5806" spans="1:6" x14ac:dyDescent="0.2">
      <c r="A5806" s="97">
        <v>43696.410520833335</v>
      </c>
      <c r="B5806">
        <v>2.1299100000000002</v>
      </c>
      <c r="E5806" s="97">
        <v>43696.202210648145</v>
      </c>
      <c r="F5806">
        <v>2.1811419999999999</v>
      </c>
    </row>
    <row r="5807" spans="1:6" x14ac:dyDescent="0.2">
      <c r="A5807" s="97">
        <v>43696.41746527778</v>
      </c>
      <c r="B5807">
        <v>2.1256819999999998</v>
      </c>
      <c r="E5807" s="97">
        <v>43696.209155092591</v>
      </c>
      <c r="F5807">
        <v>2.1953849999999999</v>
      </c>
    </row>
    <row r="5808" spans="1:6" x14ac:dyDescent="0.2">
      <c r="A5808" s="97">
        <v>43696.424513888887</v>
      </c>
      <c r="B5808">
        <v>2.1272449999999998</v>
      </c>
      <c r="E5808" s="97">
        <v>43696.216203703705</v>
      </c>
      <c r="F5808">
        <v>2.1915650000000002</v>
      </c>
    </row>
    <row r="5809" spans="1:6" x14ac:dyDescent="0.2">
      <c r="A5809" s="97">
        <v>43696.431458333333</v>
      </c>
      <c r="B5809">
        <v>2.1235360000000001</v>
      </c>
      <c r="E5809" s="97">
        <v>43696.22314814815</v>
      </c>
      <c r="F5809">
        <v>2.1886019999999999</v>
      </c>
    </row>
    <row r="5810" spans="1:6" x14ac:dyDescent="0.2">
      <c r="A5810" s="97">
        <v>43696.438402777778</v>
      </c>
      <c r="B5810">
        <v>2.123904</v>
      </c>
      <c r="E5810" s="97">
        <v>43696.230092592596</v>
      </c>
      <c r="F5810">
        <v>2.1935370000000001</v>
      </c>
    </row>
    <row r="5811" spans="1:6" x14ac:dyDescent="0.2">
      <c r="A5811" s="97">
        <v>43696.445347222223</v>
      </c>
      <c r="B5811">
        <v>2.1231059999999999</v>
      </c>
      <c r="E5811" s="97">
        <v>43696.237037037034</v>
      </c>
      <c r="F5811">
        <v>2.1898629999999999</v>
      </c>
    </row>
    <row r="5812" spans="1:6" x14ac:dyDescent="0.2">
      <c r="A5812" s="97">
        <v>43696.452291666668</v>
      </c>
      <c r="B5812">
        <v>2.12548</v>
      </c>
      <c r="E5812" s="97">
        <v>43696.243981481479</v>
      </c>
      <c r="F5812">
        <v>2.1904539999999999</v>
      </c>
    </row>
    <row r="5813" spans="1:6" x14ac:dyDescent="0.2">
      <c r="A5813" s="97">
        <v>43696.459236111114</v>
      </c>
      <c r="B5813">
        <v>2.132431</v>
      </c>
      <c r="E5813" s="97">
        <v>43696.250925925924</v>
      </c>
      <c r="F5813">
        <v>2.1775679999999999</v>
      </c>
    </row>
    <row r="5814" spans="1:6" x14ac:dyDescent="0.2">
      <c r="A5814" s="97">
        <v>43696.466064814813</v>
      </c>
      <c r="B5814">
        <v>2.1290939999999998</v>
      </c>
      <c r="E5814" s="97">
        <v>43696.257870370369</v>
      </c>
      <c r="F5814">
        <v>2.1780819999999999</v>
      </c>
    </row>
    <row r="5815" spans="1:6" x14ac:dyDescent="0.2">
      <c r="A5815" s="97">
        <v>43696.473009259258</v>
      </c>
      <c r="B5815">
        <v>2.1325789999999998</v>
      </c>
      <c r="E5815" s="97">
        <v>43696.264814814815</v>
      </c>
      <c r="F5815">
        <v>2.1807479999999999</v>
      </c>
    </row>
    <row r="5816" spans="1:6" x14ac:dyDescent="0.2">
      <c r="A5816" s="97">
        <v>43696.479953703703</v>
      </c>
      <c r="B5816">
        <v>2.1254300000000002</v>
      </c>
      <c r="E5816" s="97">
        <v>43696.27175925926</v>
      </c>
      <c r="F5816">
        <v>2.1797789999999999</v>
      </c>
    </row>
    <row r="5817" spans="1:6" x14ac:dyDescent="0.2">
      <c r="A5817" s="97">
        <v>43696.486898148149</v>
      </c>
      <c r="B5817">
        <v>2.1172279999999999</v>
      </c>
      <c r="E5817" s="97">
        <v>43696.278587962966</v>
      </c>
      <c r="F5817">
        <v>2.1809910000000001</v>
      </c>
    </row>
    <row r="5818" spans="1:6" x14ac:dyDescent="0.2">
      <c r="A5818" s="97">
        <v>43696.493946759256</v>
      </c>
      <c r="B5818">
        <v>2.1308400000000001</v>
      </c>
      <c r="E5818" s="97">
        <v>43696.285636574074</v>
      </c>
      <c r="F5818">
        <v>2.162979</v>
      </c>
    </row>
    <row r="5819" spans="1:6" x14ac:dyDescent="0.2">
      <c r="A5819" s="97">
        <v>43696.500891203701</v>
      </c>
      <c r="B5819">
        <v>2.125013</v>
      </c>
      <c r="E5819" s="97">
        <v>43696.292581018519</v>
      </c>
      <c r="F5819">
        <v>2.163983</v>
      </c>
    </row>
    <row r="5820" spans="1:6" x14ac:dyDescent="0.2">
      <c r="A5820" s="97">
        <v>43696.507835648146</v>
      </c>
      <c r="B5820">
        <v>2.1220650000000001</v>
      </c>
      <c r="E5820" s="97">
        <v>43696.299525462964</v>
      </c>
      <c r="F5820">
        <v>2.1670569999999998</v>
      </c>
    </row>
    <row r="5821" spans="1:6" x14ac:dyDescent="0.2">
      <c r="A5821" s="97">
        <v>43696.514780092592</v>
      </c>
      <c r="B5821">
        <v>2.126824</v>
      </c>
      <c r="E5821" s="97">
        <v>43696.306469907409</v>
      </c>
      <c r="F5821">
        <v>2.1588099999999999</v>
      </c>
    </row>
    <row r="5822" spans="1:6" x14ac:dyDescent="0.2">
      <c r="A5822" s="97">
        <v>43696.521724537037</v>
      </c>
      <c r="B5822">
        <v>2.1323599999999998</v>
      </c>
      <c r="E5822" s="97">
        <v>43696.313414351855</v>
      </c>
      <c r="F5822">
        <v>2.1648450000000001</v>
      </c>
    </row>
    <row r="5823" spans="1:6" x14ac:dyDescent="0.2">
      <c r="A5823" s="97">
        <v>43696.528668981482</v>
      </c>
      <c r="B5823">
        <v>2.1199370000000002</v>
      </c>
      <c r="E5823" s="97">
        <v>43696.3203587963</v>
      </c>
      <c r="F5823">
        <v>2.1665839999999998</v>
      </c>
    </row>
    <row r="5824" spans="1:6" x14ac:dyDescent="0.2">
      <c r="A5824" s="97">
        <v>43696.535613425927</v>
      </c>
      <c r="B5824">
        <v>2.131891</v>
      </c>
      <c r="E5824" s="97">
        <v>43696.327303240738</v>
      </c>
      <c r="F5824">
        <v>2.1543220000000001</v>
      </c>
    </row>
    <row r="5825" spans="1:6" x14ac:dyDescent="0.2">
      <c r="A5825" s="97">
        <v>43696.542557870373</v>
      </c>
      <c r="B5825">
        <v>2.134725</v>
      </c>
      <c r="E5825" s="97">
        <v>43696.334247685183</v>
      </c>
      <c r="F5825">
        <v>2.1623939999999999</v>
      </c>
    </row>
    <row r="5826" spans="1:6" x14ac:dyDescent="0.2">
      <c r="A5826" s="97">
        <v>43696.549502314818</v>
      </c>
      <c r="B5826">
        <v>2.130376</v>
      </c>
      <c r="E5826" s="97">
        <v>43696.341192129628</v>
      </c>
      <c r="F5826">
        <v>2.1487210000000001</v>
      </c>
    </row>
    <row r="5827" spans="1:6" x14ac:dyDescent="0.2">
      <c r="A5827" s="97">
        <v>43696.556446759256</v>
      </c>
      <c r="B5827">
        <v>2.1300889999999999</v>
      </c>
      <c r="E5827" s="97">
        <v>43696.348136574074</v>
      </c>
      <c r="F5827">
        <v>2.1503999999999999</v>
      </c>
    </row>
    <row r="5828" spans="1:6" x14ac:dyDescent="0.2">
      <c r="A5828" s="97">
        <v>43696.563379629632</v>
      </c>
      <c r="B5828">
        <v>2.1273680000000001</v>
      </c>
      <c r="E5828" s="97">
        <v>43696.355081018519</v>
      </c>
      <c r="F5828">
        <v>2.1395050000000002</v>
      </c>
    </row>
    <row r="5829" spans="1:6" x14ac:dyDescent="0.2">
      <c r="A5829" s="97">
        <v>43696.570324074077</v>
      </c>
      <c r="B5829">
        <v>2.1295959999999998</v>
      </c>
      <c r="E5829" s="97">
        <v>43696.362025462964</v>
      </c>
      <c r="F5829">
        <v>2.135132</v>
      </c>
    </row>
    <row r="5830" spans="1:6" x14ac:dyDescent="0.2">
      <c r="A5830" s="97">
        <v>43696.577268518522</v>
      </c>
      <c r="B5830">
        <v>2.1156139999999999</v>
      </c>
      <c r="E5830" s="97">
        <v>43696.368969907409</v>
      </c>
      <c r="F5830">
        <v>2.136142</v>
      </c>
    </row>
    <row r="5831" spans="1:6" x14ac:dyDescent="0.2">
      <c r="A5831" s="97">
        <v>43696.58421296296</v>
      </c>
      <c r="B5831">
        <v>2.115904</v>
      </c>
      <c r="E5831" s="97">
        <v>43696.375798611109</v>
      </c>
      <c r="F5831">
        <v>2.1202909999999999</v>
      </c>
    </row>
    <row r="5832" spans="1:6" x14ac:dyDescent="0.2">
      <c r="A5832" s="97">
        <v>43696.591157407405</v>
      </c>
      <c r="B5832">
        <v>2.1996519999999999</v>
      </c>
      <c r="E5832" s="97">
        <v>43696.382743055554</v>
      </c>
      <c r="F5832">
        <v>2.1361940000000001</v>
      </c>
    </row>
    <row r="5833" spans="1:6" x14ac:dyDescent="0.2">
      <c r="A5833" s="97">
        <v>43696.598101851851</v>
      </c>
      <c r="B5833">
        <v>2.0951279999999999</v>
      </c>
      <c r="E5833" s="97">
        <v>43696.389687499999</v>
      </c>
      <c r="F5833">
        <v>2.12554</v>
      </c>
    </row>
    <row r="5834" spans="1:6" x14ac:dyDescent="0.2">
      <c r="A5834" s="97">
        <v>43696.605046296296</v>
      </c>
      <c r="B5834">
        <v>2.0937009999999998</v>
      </c>
      <c r="E5834" s="97">
        <v>43696.396631944444</v>
      </c>
      <c r="F5834">
        <v>2.133108</v>
      </c>
    </row>
    <row r="5835" spans="1:6" x14ac:dyDescent="0.2">
      <c r="A5835" s="97">
        <v>43696.611990740741</v>
      </c>
      <c r="B5835">
        <v>2.0906419999999999</v>
      </c>
      <c r="E5835" s="97">
        <v>43696.40357638889</v>
      </c>
      <c r="F5835">
        <v>2.1340170000000001</v>
      </c>
    </row>
    <row r="5836" spans="1:6" x14ac:dyDescent="0.2">
      <c r="A5836" s="97">
        <v>43696.618935185186</v>
      </c>
      <c r="B5836">
        <v>2.0972719999999998</v>
      </c>
      <c r="E5836" s="97">
        <v>43696.410520833335</v>
      </c>
      <c r="F5836">
        <v>2.1299100000000002</v>
      </c>
    </row>
    <row r="5837" spans="1:6" x14ac:dyDescent="0.2">
      <c r="A5837" s="97">
        <v>43696.625879629632</v>
      </c>
      <c r="B5837">
        <v>2.0761780000000001</v>
      </c>
      <c r="E5837" s="97">
        <v>43696.41746527778</v>
      </c>
      <c r="F5837">
        <v>2.1256819999999998</v>
      </c>
    </row>
    <row r="5838" spans="1:6" x14ac:dyDescent="0.2">
      <c r="A5838" s="97">
        <v>43696.632824074077</v>
      </c>
      <c r="B5838">
        <v>2.1716739999999999</v>
      </c>
      <c r="E5838" s="97">
        <v>43696.424513888887</v>
      </c>
      <c r="F5838">
        <v>2.1272449999999998</v>
      </c>
    </row>
    <row r="5839" spans="1:6" x14ac:dyDescent="0.2">
      <c r="A5839" s="97">
        <v>43696.639768518522</v>
      </c>
      <c r="B5839">
        <v>2.0560399999999999</v>
      </c>
      <c r="E5839" s="97">
        <v>43696.431458333333</v>
      </c>
      <c r="F5839">
        <v>2.1235360000000001</v>
      </c>
    </row>
    <row r="5840" spans="1:6" x14ac:dyDescent="0.2">
      <c r="A5840" s="97">
        <v>43696.64671296296</v>
      </c>
      <c r="B5840">
        <v>2.0611510000000002</v>
      </c>
      <c r="E5840" s="97">
        <v>43696.438402777778</v>
      </c>
      <c r="F5840">
        <v>2.123904</v>
      </c>
    </row>
    <row r="5841" spans="1:6" x14ac:dyDescent="0.2">
      <c r="A5841" s="97">
        <v>43696.653657407405</v>
      </c>
      <c r="B5841">
        <v>2.0636299999999999</v>
      </c>
      <c r="E5841" s="97">
        <v>43696.445347222223</v>
      </c>
      <c r="F5841">
        <v>2.1231059999999999</v>
      </c>
    </row>
    <row r="5842" spans="1:6" x14ac:dyDescent="0.2">
      <c r="A5842" s="97">
        <v>43696.660486111112</v>
      </c>
      <c r="B5842">
        <v>2.0569220000000001</v>
      </c>
      <c r="E5842" s="97">
        <v>43696.452291666668</v>
      </c>
      <c r="F5842">
        <v>2.12548</v>
      </c>
    </row>
    <row r="5843" spans="1:6" x14ac:dyDescent="0.2">
      <c r="A5843" s="97">
        <v>43696.667430555557</v>
      </c>
      <c r="B5843">
        <v>2.0608200000000001</v>
      </c>
      <c r="E5843" s="97">
        <v>43696.459236111114</v>
      </c>
      <c r="F5843">
        <v>2.132431</v>
      </c>
    </row>
    <row r="5844" spans="1:6" x14ac:dyDescent="0.2">
      <c r="A5844" s="97">
        <v>43696.674375000002</v>
      </c>
      <c r="B5844">
        <v>2.141734</v>
      </c>
      <c r="E5844" s="97">
        <v>43696.466064814813</v>
      </c>
      <c r="F5844">
        <v>2.1290939999999998</v>
      </c>
    </row>
    <row r="5845" spans="1:6" x14ac:dyDescent="0.2">
      <c r="A5845" s="97">
        <v>43696.681319444448</v>
      </c>
      <c r="B5845">
        <v>2.038986</v>
      </c>
      <c r="E5845" s="97">
        <v>43696.473009259258</v>
      </c>
      <c r="F5845">
        <v>2.1325789999999998</v>
      </c>
    </row>
    <row r="5846" spans="1:6" x14ac:dyDescent="0.2">
      <c r="A5846" s="97">
        <v>43696.688263888886</v>
      </c>
      <c r="B5846">
        <v>2.0462319999999998</v>
      </c>
      <c r="E5846" s="97">
        <v>43696.479953703703</v>
      </c>
      <c r="F5846">
        <v>2.1254300000000002</v>
      </c>
    </row>
    <row r="5847" spans="1:6" x14ac:dyDescent="0.2">
      <c r="A5847" s="97">
        <v>43696.695208333331</v>
      </c>
      <c r="B5847">
        <v>2.0493380000000001</v>
      </c>
      <c r="E5847" s="97">
        <v>43696.486898148149</v>
      </c>
      <c r="F5847">
        <v>2.1172279999999999</v>
      </c>
    </row>
    <row r="5848" spans="1:6" x14ac:dyDescent="0.2">
      <c r="A5848" s="97">
        <v>43696.702256944445</v>
      </c>
      <c r="B5848">
        <v>2.054433</v>
      </c>
      <c r="E5848" s="97">
        <v>43696.493946759256</v>
      </c>
      <c r="F5848">
        <v>2.1308400000000001</v>
      </c>
    </row>
    <row r="5849" spans="1:6" x14ac:dyDescent="0.2">
      <c r="A5849" s="97">
        <v>43696.709201388891</v>
      </c>
      <c r="B5849">
        <v>2.0578859999999999</v>
      </c>
      <c r="E5849" s="97">
        <v>43696.500891203701</v>
      </c>
      <c r="F5849">
        <v>2.125013</v>
      </c>
    </row>
    <row r="5850" spans="1:6" x14ac:dyDescent="0.2">
      <c r="A5850" s="97">
        <v>43696.721759259257</v>
      </c>
      <c r="B5850">
        <v>2.1019589999999999</v>
      </c>
      <c r="E5850" s="97">
        <v>43696.507835648146</v>
      </c>
      <c r="F5850">
        <v>2.1220650000000001</v>
      </c>
    </row>
    <row r="5851" spans="1:6" x14ac:dyDescent="0.2">
      <c r="A5851" s="97">
        <v>43696.728703703702</v>
      </c>
      <c r="B5851">
        <v>2.0940340000000002</v>
      </c>
      <c r="E5851" s="97">
        <v>43696.514780092592</v>
      </c>
      <c r="F5851">
        <v>2.126824</v>
      </c>
    </row>
    <row r="5852" spans="1:6" x14ac:dyDescent="0.2">
      <c r="A5852" s="97">
        <v>43696.735648148147</v>
      </c>
      <c r="B5852">
        <v>2.0995539999999999</v>
      </c>
      <c r="E5852" s="97">
        <v>43696.521724537037</v>
      </c>
      <c r="F5852">
        <v>2.1323599999999998</v>
      </c>
    </row>
    <row r="5853" spans="1:6" x14ac:dyDescent="0.2">
      <c r="A5853" s="97">
        <v>43696.742476851854</v>
      </c>
      <c r="B5853">
        <v>2.0908199999999999</v>
      </c>
      <c r="E5853" s="97">
        <v>43696.528668981482</v>
      </c>
      <c r="F5853">
        <v>2.1199370000000002</v>
      </c>
    </row>
    <row r="5854" spans="1:6" x14ac:dyDescent="0.2">
      <c r="A5854" s="97">
        <v>43696.749525462961</v>
      </c>
      <c r="B5854">
        <v>2.0914809999999999</v>
      </c>
      <c r="E5854" s="97">
        <v>43696.535613425927</v>
      </c>
      <c r="F5854">
        <v>2.131891</v>
      </c>
    </row>
    <row r="5855" spans="1:6" x14ac:dyDescent="0.2">
      <c r="A5855" s="97">
        <v>43696.756469907406</v>
      </c>
      <c r="B5855">
        <v>2.0924909999999999</v>
      </c>
      <c r="E5855" s="97">
        <v>43696.542557870373</v>
      </c>
      <c r="F5855">
        <v>2.134725</v>
      </c>
    </row>
    <row r="5856" spans="1:6" x14ac:dyDescent="0.2">
      <c r="A5856" s="97">
        <v>43696.763414351852</v>
      </c>
      <c r="B5856">
        <v>2.0998709999999998</v>
      </c>
      <c r="E5856" s="97">
        <v>43696.549502314818</v>
      </c>
      <c r="F5856">
        <v>2.130376</v>
      </c>
    </row>
    <row r="5857" spans="1:6" x14ac:dyDescent="0.2">
      <c r="A5857" s="97">
        <v>43696.770358796297</v>
      </c>
      <c r="B5857">
        <v>2.0974499999999998</v>
      </c>
      <c r="E5857" s="97">
        <v>43696.556446759256</v>
      </c>
      <c r="F5857">
        <v>2.1300889999999999</v>
      </c>
    </row>
    <row r="5858" spans="1:6" x14ac:dyDescent="0.2">
      <c r="A5858" s="97">
        <v>43696.777303240742</v>
      </c>
      <c r="B5858">
        <v>2.1036090000000001</v>
      </c>
      <c r="E5858" s="97">
        <v>43696.563379629632</v>
      </c>
      <c r="F5858">
        <v>2.1273680000000001</v>
      </c>
    </row>
    <row r="5859" spans="1:6" x14ac:dyDescent="0.2">
      <c r="A5859" s="97">
        <v>43696.784247685187</v>
      </c>
      <c r="B5859">
        <v>2.1270859999999998</v>
      </c>
      <c r="E5859" s="97">
        <v>43696.570324074077</v>
      </c>
      <c r="F5859">
        <v>2.1295959999999998</v>
      </c>
    </row>
    <row r="5860" spans="1:6" x14ac:dyDescent="0.2">
      <c r="A5860" s="97">
        <v>43696.791192129633</v>
      </c>
      <c r="B5860">
        <v>2.1169929999999999</v>
      </c>
      <c r="E5860" s="97">
        <v>43696.577268518522</v>
      </c>
      <c r="F5860">
        <v>2.1156139999999999</v>
      </c>
    </row>
    <row r="5861" spans="1:6" x14ac:dyDescent="0.2">
      <c r="A5861" s="97">
        <v>43696.798136574071</v>
      </c>
      <c r="B5861">
        <v>2.1140279999999998</v>
      </c>
      <c r="E5861" s="97">
        <v>43696.58421296296</v>
      </c>
      <c r="F5861">
        <v>2.115904</v>
      </c>
    </row>
    <row r="5862" spans="1:6" x14ac:dyDescent="0.2">
      <c r="A5862" s="97">
        <v>43696.805081018516</v>
      </c>
      <c r="B5862">
        <v>2.1192150000000001</v>
      </c>
      <c r="E5862" s="97">
        <v>43696.591157407405</v>
      </c>
      <c r="F5862">
        <v>2.1996519999999999</v>
      </c>
    </row>
    <row r="5863" spans="1:6" x14ac:dyDescent="0.2">
      <c r="A5863" s="97">
        <v>43696.812025462961</v>
      </c>
      <c r="B5863">
        <v>2.1039970000000001</v>
      </c>
      <c r="E5863" s="97">
        <v>43696.598101851851</v>
      </c>
      <c r="F5863">
        <v>2.0951279999999999</v>
      </c>
    </row>
    <row r="5864" spans="1:6" x14ac:dyDescent="0.2">
      <c r="A5864" s="97">
        <v>43696.818969907406</v>
      </c>
      <c r="B5864">
        <v>2.1075629999999999</v>
      </c>
      <c r="E5864" s="97">
        <v>43696.605046296296</v>
      </c>
      <c r="F5864">
        <v>2.0937009999999998</v>
      </c>
    </row>
    <row r="5865" spans="1:6" x14ac:dyDescent="0.2">
      <c r="A5865" s="97">
        <v>43696.825914351852</v>
      </c>
      <c r="B5865">
        <v>2.1087379999999998</v>
      </c>
      <c r="E5865" s="97">
        <v>43696.611990740741</v>
      </c>
      <c r="F5865">
        <v>2.0906419999999999</v>
      </c>
    </row>
    <row r="5866" spans="1:6" x14ac:dyDescent="0.2">
      <c r="A5866" s="97">
        <v>43696.832743055558</v>
      </c>
      <c r="B5866">
        <v>2.10588</v>
      </c>
      <c r="E5866" s="97">
        <v>43696.618935185186</v>
      </c>
      <c r="F5866">
        <v>2.0972719999999998</v>
      </c>
    </row>
    <row r="5867" spans="1:6" x14ac:dyDescent="0.2">
      <c r="A5867" s="97">
        <v>43696.839687500003</v>
      </c>
      <c r="B5867">
        <v>2.0980029999999998</v>
      </c>
      <c r="E5867" s="97">
        <v>43696.625879629632</v>
      </c>
      <c r="F5867">
        <v>2.0761780000000001</v>
      </c>
    </row>
    <row r="5868" spans="1:6" x14ac:dyDescent="0.2">
      <c r="A5868" s="97">
        <v>43696.846631944441</v>
      </c>
      <c r="B5868">
        <v>2.1154259999999998</v>
      </c>
      <c r="E5868" s="97">
        <v>43696.632824074077</v>
      </c>
      <c r="F5868">
        <v>2.1716739999999999</v>
      </c>
    </row>
    <row r="5869" spans="1:6" x14ac:dyDescent="0.2">
      <c r="A5869" s="97">
        <v>43696.853576388887</v>
      </c>
      <c r="B5869">
        <v>2.0999189999999999</v>
      </c>
      <c r="E5869" s="97">
        <v>43696.639768518522</v>
      </c>
      <c r="F5869">
        <v>2.0560399999999999</v>
      </c>
    </row>
    <row r="5870" spans="1:6" x14ac:dyDescent="0.2">
      <c r="A5870" s="97">
        <v>43696.860520833332</v>
      </c>
      <c r="B5870">
        <v>2.1087229999999999</v>
      </c>
      <c r="E5870" s="97">
        <v>43696.64671296296</v>
      </c>
      <c r="F5870">
        <v>2.0611510000000002</v>
      </c>
    </row>
    <row r="5871" spans="1:6" x14ac:dyDescent="0.2">
      <c r="A5871" s="97">
        <v>43696.867465277777</v>
      </c>
      <c r="B5871">
        <v>2.099199</v>
      </c>
      <c r="E5871" s="97">
        <v>43696.653657407405</v>
      </c>
      <c r="F5871">
        <v>2.0636299999999999</v>
      </c>
    </row>
    <row r="5872" spans="1:6" x14ac:dyDescent="0.2">
      <c r="A5872" s="97">
        <v>43696.874409722222</v>
      </c>
      <c r="B5872">
        <v>2.0990169999999999</v>
      </c>
      <c r="E5872" s="97">
        <v>43696.660486111112</v>
      </c>
      <c r="F5872">
        <v>2.0569220000000001</v>
      </c>
    </row>
    <row r="5873" spans="1:6" x14ac:dyDescent="0.2">
      <c r="A5873" s="97">
        <v>43696.881354166668</v>
      </c>
      <c r="B5873">
        <v>2.0947119999999999</v>
      </c>
      <c r="E5873" s="97">
        <v>43696.667430555557</v>
      </c>
      <c r="F5873">
        <v>2.0608200000000001</v>
      </c>
    </row>
    <row r="5874" spans="1:6" x14ac:dyDescent="0.2">
      <c r="A5874" s="97">
        <v>43696.888402777775</v>
      </c>
      <c r="B5874">
        <v>2.0900349999999999</v>
      </c>
      <c r="E5874" s="97">
        <v>43696.674375000002</v>
      </c>
      <c r="F5874">
        <v>2.141734</v>
      </c>
    </row>
    <row r="5875" spans="1:6" x14ac:dyDescent="0.2">
      <c r="A5875" s="97">
        <v>43696.89534722222</v>
      </c>
      <c r="B5875">
        <v>2.0890849999999999</v>
      </c>
      <c r="E5875" s="97">
        <v>43696.681319444448</v>
      </c>
      <c r="F5875">
        <v>2.038986</v>
      </c>
    </row>
    <row r="5876" spans="1:6" x14ac:dyDescent="0.2">
      <c r="A5876" s="97">
        <v>43696.902291666665</v>
      </c>
      <c r="B5876">
        <v>2.07857</v>
      </c>
      <c r="E5876" s="97">
        <v>43696.688263888886</v>
      </c>
      <c r="F5876">
        <v>2.0462319999999998</v>
      </c>
    </row>
    <row r="5877" spans="1:6" x14ac:dyDescent="0.2">
      <c r="A5877" s="97">
        <v>43696.909236111111</v>
      </c>
      <c r="B5877">
        <v>2.0834139999999999</v>
      </c>
      <c r="E5877" s="97">
        <v>43696.695208333331</v>
      </c>
      <c r="F5877">
        <v>2.0493380000000001</v>
      </c>
    </row>
    <row r="5878" spans="1:6" x14ac:dyDescent="0.2">
      <c r="A5878" s="97">
        <v>43696.916180555556</v>
      </c>
      <c r="B5878">
        <v>2.0793689999999998</v>
      </c>
      <c r="E5878" s="97">
        <v>43696.702256944445</v>
      </c>
      <c r="F5878">
        <v>2.054433</v>
      </c>
    </row>
    <row r="5879" spans="1:6" x14ac:dyDescent="0.2">
      <c r="A5879" s="97">
        <v>43696.923125000001</v>
      </c>
      <c r="B5879">
        <v>2.0867</v>
      </c>
      <c r="E5879" s="97">
        <v>43696.709201388891</v>
      </c>
      <c r="F5879">
        <v>2.0578859999999999</v>
      </c>
    </row>
    <row r="5880" spans="1:6" x14ac:dyDescent="0.2">
      <c r="A5880" s="97">
        <v>43696.930069444446</v>
      </c>
      <c r="B5880">
        <v>2.0775030000000001</v>
      </c>
      <c r="E5880" s="97">
        <v>43696.721759259257</v>
      </c>
      <c r="F5880">
        <v>2.1019589999999999</v>
      </c>
    </row>
    <row r="5881" spans="1:6" x14ac:dyDescent="0.2">
      <c r="A5881" s="97">
        <v>43696.936898148146</v>
      </c>
      <c r="B5881">
        <v>2.0780449999999999</v>
      </c>
      <c r="E5881" s="97">
        <v>43696.728703703702</v>
      </c>
      <c r="F5881">
        <v>2.0940340000000002</v>
      </c>
    </row>
    <row r="5882" spans="1:6" x14ac:dyDescent="0.2">
      <c r="A5882" s="97">
        <v>43696.943842592591</v>
      </c>
      <c r="B5882">
        <v>2.0739190000000001</v>
      </c>
      <c r="E5882" s="97">
        <v>43696.735648148147</v>
      </c>
      <c r="F5882">
        <v>2.0995539999999999</v>
      </c>
    </row>
    <row r="5883" spans="1:6" x14ac:dyDescent="0.2">
      <c r="A5883" s="97">
        <v>43696.950787037036</v>
      </c>
      <c r="B5883">
        <v>2.0663689999999999</v>
      </c>
      <c r="E5883" s="97">
        <v>43696.742476851854</v>
      </c>
      <c r="F5883">
        <v>2.0908199999999999</v>
      </c>
    </row>
    <row r="5884" spans="1:6" x14ac:dyDescent="0.2">
      <c r="A5884" s="97">
        <v>43696.957835648151</v>
      </c>
      <c r="B5884">
        <v>2.0722049999999999</v>
      </c>
      <c r="E5884" s="97">
        <v>43696.749525462961</v>
      </c>
      <c r="F5884">
        <v>2.0914809999999999</v>
      </c>
    </row>
    <row r="5885" spans="1:6" x14ac:dyDescent="0.2">
      <c r="A5885" s="97">
        <v>43696.964780092596</v>
      </c>
      <c r="B5885">
        <v>2.062853</v>
      </c>
      <c r="E5885" s="97">
        <v>43696.756469907406</v>
      </c>
      <c r="F5885">
        <v>2.0924909999999999</v>
      </c>
    </row>
    <row r="5886" spans="1:6" x14ac:dyDescent="0.2">
      <c r="A5886" s="97">
        <v>43696.971724537034</v>
      </c>
      <c r="B5886">
        <v>2.060667</v>
      </c>
      <c r="E5886" s="97">
        <v>43696.763414351852</v>
      </c>
      <c r="F5886">
        <v>2.0998709999999998</v>
      </c>
    </row>
    <row r="5887" spans="1:6" x14ac:dyDescent="0.2">
      <c r="A5887" s="97">
        <v>43696.978668981479</v>
      </c>
      <c r="B5887">
        <v>2.0534150000000002</v>
      </c>
      <c r="E5887" s="97">
        <v>43696.770358796297</v>
      </c>
      <c r="F5887">
        <v>2.0974499999999998</v>
      </c>
    </row>
    <row r="5888" spans="1:6" x14ac:dyDescent="0.2">
      <c r="A5888" s="97">
        <v>43696.985613425924</v>
      </c>
      <c r="B5888">
        <v>2.0692080000000002</v>
      </c>
      <c r="E5888" s="97">
        <v>43696.777303240742</v>
      </c>
      <c r="F5888">
        <v>2.1036090000000001</v>
      </c>
    </row>
    <row r="5889" spans="1:6" x14ac:dyDescent="0.2">
      <c r="A5889" s="97">
        <v>43696.99255787037</v>
      </c>
      <c r="B5889">
        <v>2.0506180000000001</v>
      </c>
      <c r="E5889" s="97">
        <v>43696.784247685187</v>
      </c>
      <c r="F5889">
        <v>2.1270859999999998</v>
      </c>
    </row>
    <row r="5890" spans="1:6" x14ac:dyDescent="0.2">
      <c r="A5890" s="97">
        <v>43696.999502314815</v>
      </c>
      <c r="B5890">
        <v>2.0534400000000002</v>
      </c>
      <c r="E5890" s="97">
        <v>43696.791192129633</v>
      </c>
      <c r="F5890">
        <v>2.1169929999999999</v>
      </c>
    </row>
    <row r="5891" spans="1:6" x14ac:dyDescent="0.2">
      <c r="A5891" s="97">
        <v>43697.00644675926</v>
      </c>
      <c r="B5891">
        <v>2.0472839999999999</v>
      </c>
      <c r="E5891" s="97">
        <v>43696.798136574071</v>
      </c>
      <c r="F5891">
        <v>2.1140279999999998</v>
      </c>
    </row>
    <row r="5892" spans="1:6" x14ac:dyDescent="0.2">
      <c r="A5892" s="97">
        <v>43697.013391203705</v>
      </c>
      <c r="B5892">
        <v>2.037725</v>
      </c>
      <c r="E5892" s="97">
        <v>43696.805081018516</v>
      </c>
      <c r="F5892">
        <v>2.1192150000000001</v>
      </c>
    </row>
    <row r="5893" spans="1:6" x14ac:dyDescent="0.2">
      <c r="A5893" s="97">
        <v>43697.020335648151</v>
      </c>
      <c r="B5893">
        <v>2.042516</v>
      </c>
      <c r="E5893" s="97">
        <v>43696.812025462961</v>
      </c>
      <c r="F5893">
        <v>2.1039970000000001</v>
      </c>
    </row>
    <row r="5894" spans="1:6" x14ac:dyDescent="0.2">
      <c r="A5894" s="97">
        <v>43697.027268518519</v>
      </c>
      <c r="B5894">
        <v>2.0297489999999998</v>
      </c>
      <c r="E5894" s="97">
        <v>43696.818969907406</v>
      </c>
      <c r="F5894">
        <v>2.1075629999999999</v>
      </c>
    </row>
    <row r="5895" spans="1:6" x14ac:dyDescent="0.2">
      <c r="A5895" s="97">
        <v>43697.034212962964</v>
      </c>
      <c r="B5895">
        <v>2.0310069999999998</v>
      </c>
      <c r="E5895" s="97">
        <v>43696.825914351852</v>
      </c>
      <c r="F5895">
        <v>2.1087379999999998</v>
      </c>
    </row>
    <row r="5896" spans="1:6" x14ac:dyDescent="0.2">
      <c r="A5896" s="97">
        <v>43697.04115740741</v>
      </c>
      <c r="B5896">
        <v>2.035253</v>
      </c>
      <c r="E5896" s="97">
        <v>43696.832743055558</v>
      </c>
      <c r="F5896">
        <v>2.10588</v>
      </c>
    </row>
    <row r="5897" spans="1:6" x14ac:dyDescent="0.2">
      <c r="A5897" s="97">
        <v>43697.048101851855</v>
      </c>
      <c r="B5897">
        <v>2.025963</v>
      </c>
      <c r="E5897" s="97">
        <v>43696.839687500003</v>
      </c>
      <c r="F5897">
        <v>2.0980029999999998</v>
      </c>
    </row>
    <row r="5898" spans="1:6" x14ac:dyDescent="0.2">
      <c r="A5898" s="97">
        <v>43697.055046296293</v>
      </c>
      <c r="B5898">
        <v>2.0134409999999998</v>
      </c>
      <c r="E5898" s="97">
        <v>43696.846631944441</v>
      </c>
      <c r="F5898">
        <v>2.1154259999999998</v>
      </c>
    </row>
    <row r="5899" spans="1:6" x14ac:dyDescent="0.2">
      <c r="A5899" s="97">
        <v>43697.061990740738</v>
      </c>
      <c r="B5899">
        <v>2.0084409999999999</v>
      </c>
      <c r="E5899" s="97">
        <v>43696.853576388887</v>
      </c>
      <c r="F5899">
        <v>2.0999189999999999</v>
      </c>
    </row>
    <row r="5900" spans="1:6" x14ac:dyDescent="0.2">
      <c r="A5900" s="97">
        <v>43697.068935185183</v>
      </c>
      <c r="B5900">
        <v>2.0068860000000002</v>
      </c>
      <c r="E5900" s="97">
        <v>43696.860520833332</v>
      </c>
      <c r="F5900">
        <v>2.1087229999999999</v>
      </c>
    </row>
    <row r="5901" spans="1:6" x14ac:dyDescent="0.2">
      <c r="A5901" s="97">
        <v>43697.075914351852</v>
      </c>
      <c r="B5901">
        <v>2.0129060000000001</v>
      </c>
      <c r="E5901" s="97">
        <v>43696.867465277777</v>
      </c>
      <c r="F5901">
        <v>2.099199</v>
      </c>
    </row>
    <row r="5902" spans="1:6" x14ac:dyDescent="0.2">
      <c r="A5902" s="97">
        <v>43697.082858796297</v>
      </c>
      <c r="B5902">
        <v>2.0047069999999998</v>
      </c>
      <c r="E5902" s="97">
        <v>43696.874409722222</v>
      </c>
      <c r="F5902">
        <v>2.0990169999999999</v>
      </c>
    </row>
    <row r="5903" spans="1:6" x14ac:dyDescent="0.2">
      <c r="A5903" s="97">
        <v>43697.089803240742</v>
      </c>
      <c r="B5903">
        <v>1.9981139999999999</v>
      </c>
      <c r="E5903" s="97">
        <v>43696.881354166668</v>
      </c>
      <c r="F5903">
        <v>2.0947119999999999</v>
      </c>
    </row>
    <row r="5904" spans="1:6" x14ac:dyDescent="0.2">
      <c r="A5904" s="97">
        <v>43697.096747685187</v>
      </c>
      <c r="B5904">
        <v>1.99823</v>
      </c>
      <c r="E5904" s="97">
        <v>43696.888402777775</v>
      </c>
      <c r="F5904">
        <v>2.0900349999999999</v>
      </c>
    </row>
    <row r="5905" spans="1:6" x14ac:dyDescent="0.2">
      <c r="A5905" s="97">
        <v>43697.103692129633</v>
      </c>
      <c r="B5905">
        <v>1.988739</v>
      </c>
      <c r="E5905" s="97">
        <v>43696.89534722222</v>
      </c>
      <c r="F5905">
        <v>2.0890849999999999</v>
      </c>
    </row>
    <row r="5906" spans="1:6" x14ac:dyDescent="0.2">
      <c r="A5906" s="97">
        <v>43697.110636574071</v>
      </c>
      <c r="B5906">
        <v>1.9913430000000001</v>
      </c>
      <c r="E5906" s="97">
        <v>43696.902291666665</v>
      </c>
      <c r="F5906">
        <v>2.07857</v>
      </c>
    </row>
    <row r="5907" spans="1:6" x14ac:dyDescent="0.2">
      <c r="A5907" s="97">
        <v>43697.117465277777</v>
      </c>
      <c r="B5907">
        <v>1.98437</v>
      </c>
      <c r="E5907" s="97">
        <v>43696.909236111111</v>
      </c>
      <c r="F5907">
        <v>2.0834139999999999</v>
      </c>
    </row>
    <row r="5908" spans="1:6" x14ac:dyDescent="0.2">
      <c r="A5908" s="97">
        <v>43697.124409722222</v>
      </c>
      <c r="B5908">
        <v>1.972121</v>
      </c>
      <c r="E5908" s="97">
        <v>43696.916180555556</v>
      </c>
      <c r="F5908">
        <v>2.0793689999999998</v>
      </c>
    </row>
    <row r="5909" spans="1:6" x14ac:dyDescent="0.2">
      <c r="A5909" s="97">
        <v>43697.131354166668</v>
      </c>
      <c r="B5909">
        <v>1.966267</v>
      </c>
      <c r="E5909" s="97">
        <v>43696.923125000001</v>
      </c>
      <c r="F5909">
        <v>2.0867</v>
      </c>
    </row>
    <row r="5910" spans="1:6" x14ac:dyDescent="0.2">
      <c r="A5910" s="97">
        <v>43697.138298611113</v>
      </c>
      <c r="B5910">
        <v>1.947052</v>
      </c>
      <c r="E5910" s="97">
        <v>43696.930069444446</v>
      </c>
      <c r="F5910">
        <v>2.0775030000000001</v>
      </c>
    </row>
    <row r="5911" spans="1:6" x14ac:dyDescent="0.2">
      <c r="A5911" s="97">
        <v>43697.14534722222</v>
      </c>
      <c r="B5911">
        <v>1.936874</v>
      </c>
      <c r="E5911" s="97">
        <v>43696.936898148146</v>
      </c>
      <c r="F5911">
        <v>2.0780449999999999</v>
      </c>
    </row>
    <row r="5912" spans="1:6" x14ac:dyDescent="0.2">
      <c r="A5912" s="97">
        <v>43697.152291666665</v>
      </c>
      <c r="B5912">
        <v>1.9512480000000001</v>
      </c>
      <c r="E5912" s="97">
        <v>43696.943842592591</v>
      </c>
      <c r="F5912">
        <v>2.0739190000000001</v>
      </c>
    </row>
    <row r="5913" spans="1:6" x14ac:dyDescent="0.2">
      <c r="A5913" s="97">
        <v>43697.159236111111</v>
      </c>
      <c r="B5913">
        <v>1.932642</v>
      </c>
      <c r="E5913" s="97">
        <v>43696.950787037036</v>
      </c>
      <c r="F5913">
        <v>2.0663689999999999</v>
      </c>
    </row>
    <row r="5914" spans="1:6" x14ac:dyDescent="0.2">
      <c r="A5914" s="97">
        <v>43697.166180555556</v>
      </c>
      <c r="B5914">
        <v>1.927573</v>
      </c>
      <c r="E5914" s="97">
        <v>43696.957835648151</v>
      </c>
      <c r="F5914">
        <v>2.0722049999999999</v>
      </c>
    </row>
    <row r="5915" spans="1:6" x14ac:dyDescent="0.2">
      <c r="A5915" s="97">
        <v>43697.173125000001</v>
      </c>
      <c r="B5915">
        <v>1.9325429999999999</v>
      </c>
      <c r="E5915" s="97">
        <v>43696.964780092596</v>
      </c>
      <c r="F5915">
        <v>2.062853</v>
      </c>
    </row>
    <row r="5916" spans="1:6" x14ac:dyDescent="0.2">
      <c r="A5916" s="97">
        <v>43697.180069444446</v>
      </c>
      <c r="B5916">
        <v>1.9166179999999999</v>
      </c>
      <c r="E5916" s="97">
        <v>43696.971724537034</v>
      </c>
      <c r="F5916">
        <v>2.060667</v>
      </c>
    </row>
    <row r="5917" spans="1:6" x14ac:dyDescent="0.2">
      <c r="A5917" s="97">
        <v>43697.187013888892</v>
      </c>
      <c r="B5917">
        <v>1.9195120000000001</v>
      </c>
      <c r="E5917" s="97">
        <v>43696.978668981479</v>
      </c>
      <c r="F5917">
        <v>2.0534150000000002</v>
      </c>
    </row>
    <row r="5918" spans="1:6" x14ac:dyDescent="0.2">
      <c r="A5918" s="97">
        <v>43697.193958333337</v>
      </c>
      <c r="B5918">
        <v>1.90439</v>
      </c>
      <c r="E5918" s="97">
        <v>43696.985613425924</v>
      </c>
      <c r="F5918">
        <v>2.0692080000000002</v>
      </c>
    </row>
    <row r="5919" spans="1:6" x14ac:dyDescent="0.2">
      <c r="A5919" s="97">
        <v>43697.200902777775</v>
      </c>
      <c r="B5919">
        <v>1.8958759999999999</v>
      </c>
      <c r="E5919" s="97">
        <v>43696.99255787037</v>
      </c>
      <c r="F5919">
        <v>2.0506180000000001</v>
      </c>
    </row>
    <row r="5920" spans="1:6" x14ac:dyDescent="0.2">
      <c r="A5920" s="97">
        <v>43697.207731481481</v>
      </c>
      <c r="B5920">
        <v>1.872997</v>
      </c>
      <c r="E5920" s="97">
        <v>43696.999502314815</v>
      </c>
      <c r="F5920">
        <v>2.0534400000000002</v>
      </c>
    </row>
    <row r="5921" spans="1:6" x14ac:dyDescent="0.2">
      <c r="A5921" s="97">
        <v>43697.214780092596</v>
      </c>
      <c r="B5921">
        <v>1.8709899999999999</v>
      </c>
      <c r="E5921" s="97">
        <v>43697.00644675926</v>
      </c>
      <c r="F5921">
        <v>2.0472839999999999</v>
      </c>
    </row>
    <row r="5922" spans="1:6" x14ac:dyDescent="0.2">
      <c r="A5922" s="97">
        <v>43697.221724537034</v>
      </c>
      <c r="B5922">
        <v>1.8702829999999999</v>
      </c>
      <c r="E5922" s="97">
        <v>43697.013391203705</v>
      </c>
      <c r="F5922">
        <v>2.037725</v>
      </c>
    </row>
    <row r="5923" spans="1:6" x14ac:dyDescent="0.2">
      <c r="A5923" s="97">
        <v>43697.228668981479</v>
      </c>
      <c r="B5923">
        <v>1.867648</v>
      </c>
      <c r="E5923" s="97">
        <v>43697.020335648151</v>
      </c>
      <c r="F5923">
        <v>2.042516</v>
      </c>
    </row>
    <row r="5924" spans="1:6" x14ac:dyDescent="0.2">
      <c r="A5924" s="97">
        <v>43697.235613425924</v>
      </c>
      <c r="B5924">
        <v>1.8612340000000001</v>
      </c>
      <c r="E5924" s="97">
        <v>43697.027268518519</v>
      </c>
      <c r="F5924">
        <v>2.0297489999999998</v>
      </c>
    </row>
    <row r="5925" spans="1:6" x14ac:dyDescent="0.2">
      <c r="A5925" s="97">
        <v>43697.24255787037</v>
      </c>
      <c r="B5925">
        <v>1.8575839999999999</v>
      </c>
      <c r="E5925" s="97">
        <v>43697.034212962964</v>
      </c>
      <c r="F5925">
        <v>2.0310069999999998</v>
      </c>
    </row>
    <row r="5926" spans="1:6" x14ac:dyDescent="0.2">
      <c r="A5926" s="97">
        <v>43697.249502314815</v>
      </c>
      <c r="B5926">
        <v>1.8511</v>
      </c>
      <c r="E5926" s="97">
        <v>43697.04115740741</v>
      </c>
      <c r="F5926">
        <v>2.035253</v>
      </c>
    </row>
    <row r="5927" spans="1:6" x14ac:dyDescent="0.2">
      <c r="A5927" s="97">
        <v>43697.25644675926</v>
      </c>
      <c r="B5927">
        <v>1.842106</v>
      </c>
      <c r="E5927" s="97">
        <v>43697.048101851855</v>
      </c>
      <c r="F5927">
        <v>2.025963</v>
      </c>
    </row>
    <row r="5928" spans="1:6" x14ac:dyDescent="0.2">
      <c r="A5928" s="97">
        <v>43697.263391203705</v>
      </c>
      <c r="B5928">
        <v>1.8362810000000001</v>
      </c>
      <c r="E5928" s="97">
        <v>43697.055046296293</v>
      </c>
      <c r="F5928">
        <v>2.0134409999999998</v>
      </c>
    </row>
    <row r="5929" spans="1:6" x14ac:dyDescent="0.2">
      <c r="A5929" s="97">
        <v>43697.270335648151</v>
      </c>
      <c r="B5929">
        <v>1.82206</v>
      </c>
      <c r="E5929" s="97">
        <v>43697.061990740738</v>
      </c>
      <c r="F5929">
        <v>2.0084409999999999</v>
      </c>
    </row>
    <row r="5930" spans="1:6" x14ac:dyDescent="0.2">
      <c r="A5930" s="97">
        <v>43697.277280092596</v>
      </c>
      <c r="B5930">
        <v>1.816182</v>
      </c>
      <c r="E5930" s="97">
        <v>43697.068935185183</v>
      </c>
      <c r="F5930">
        <v>2.0068860000000002</v>
      </c>
    </row>
    <row r="5931" spans="1:6" x14ac:dyDescent="0.2">
      <c r="A5931" s="97">
        <v>43697.284224537034</v>
      </c>
      <c r="B5931">
        <v>1.8160270000000001</v>
      </c>
      <c r="E5931" s="97">
        <v>43697.075914351852</v>
      </c>
      <c r="F5931">
        <v>2.0129060000000001</v>
      </c>
    </row>
    <row r="5932" spans="1:6" x14ac:dyDescent="0.2">
      <c r="A5932" s="97">
        <v>43697.291168981479</v>
      </c>
      <c r="B5932">
        <v>1.806268</v>
      </c>
      <c r="E5932" s="97">
        <v>43697.082858796297</v>
      </c>
      <c r="F5932">
        <v>2.0047069999999998</v>
      </c>
    </row>
    <row r="5933" spans="1:6" x14ac:dyDescent="0.2">
      <c r="A5933" s="97">
        <v>43697.298113425924</v>
      </c>
      <c r="B5933">
        <v>1.8761570000000001</v>
      </c>
      <c r="E5933" s="97">
        <v>43697.089803240742</v>
      </c>
      <c r="F5933">
        <v>1.9981139999999999</v>
      </c>
    </row>
    <row r="5934" spans="1:6" x14ac:dyDescent="0.2">
      <c r="A5934" s="97">
        <v>43697.304942129631</v>
      </c>
      <c r="B5934">
        <v>1.7986329999999999</v>
      </c>
      <c r="E5934" s="97">
        <v>43697.096747685187</v>
      </c>
      <c r="F5934">
        <v>1.99823</v>
      </c>
    </row>
    <row r="5935" spans="1:6" x14ac:dyDescent="0.2">
      <c r="A5935" s="97">
        <v>43697.311886574076</v>
      </c>
      <c r="B5935">
        <v>1.787337</v>
      </c>
      <c r="E5935" s="97">
        <v>43697.103692129633</v>
      </c>
      <c r="F5935">
        <v>1.988739</v>
      </c>
    </row>
    <row r="5936" spans="1:6" x14ac:dyDescent="0.2">
      <c r="A5936" s="97">
        <v>43697.318831018521</v>
      </c>
      <c r="B5936">
        <v>1.7740750000000001</v>
      </c>
      <c r="E5936" s="97">
        <v>43697.110636574071</v>
      </c>
      <c r="F5936">
        <v>1.9913430000000001</v>
      </c>
    </row>
    <row r="5937" spans="1:6" x14ac:dyDescent="0.2">
      <c r="A5937" s="97">
        <v>43697.325775462959</v>
      </c>
      <c r="B5937">
        <v>1.7634099999999999</v>
      </c>
      <c r="E5937" s="97">
        <v>43697.117465277777</v>
      </c>
      <c r="F5937">
        <v>1.98437</v>
      </c>
    </row>
    <row r="5938" spans="1:6" x14ac:dyDescent="0.2">
      <c r="A5938" s="97">
        <v>43697.332719907405</v>
      </c>
      <c r="B5938">
        <v>1.7620169999999999</v>
      </c>
      <c r="E5938" s="97">
        <v>43697.124409722222</v>
      </c>
      <c r="F5938">
        <v>1.972121</v>
      </c>
    </row>
    <row r="5939" spans="1:6" x14ac:dyDescent="0.2">
      <c r="A5939" s="97">
        <v>43697.33966435185</v>
      </c>
      <c r="B5939">
        <v>1.7485310000000001</v>
      </c>
      <c r="E5939" s="97">
        <v>43697.131354166668</v>
      </c>
      <c r="F5939">
        <v>1.966267</v>
      </c>
    </row>
    <row r="5940" spans="1:6" x14ac:dyDescent="0.2">
      <c r="A5940" s="97">
        <v>43697.346608796295</v>
      </c>
      <c r="B5940">
        <v>1.751933</v>
      </c>
      <c r="E5940" s="97">
        <v>43697.138298611113</v>
      </c>
      <c r="F5940">
        <v>1.947052</v>
      </c>
    </row>
    <row r="5941" spans="1:6" x14ac:dyDescent="0.2">
      <c r="A5941" s="97">
        <v>43697.35365740741</v>
      </c>
      <c r="B5941">
        <v>1.7479009999999999</v>
      </c>
      <c r="E5941" s="97">
        <v>43697.14534722222</v>
      </c>
      <c r="F5941">
        <v>1.936874</v>
      </c>
    </row>
    <row r="5942" spans="1:6" x14ac:dyDescent="0.2">
      <c r="A5942" s="97">
        <v>43697.360601851855</v>
      </c>
      <c r="B5942">
        <v>1.7356819999999999</v>
      </c>
      <c r="E5942" s="97">
        <v>43697.152291666665</v>
      </c>
      <c r="F5942">
        <v>1.9512480000000001</v>
      </c>
    </row>
    <row r="5943" spans="1:6" x14ac:dyDescent="0.2">
      <c r="A5943" s="97">
        <v>43697.367546296293</v>
      </c>
      <c r="B5943">
        <v>1.743498</v>
      </c>
      <c r="E5943" s="97">
        <v>43697.159236111111</v>
      </c>
      <c r="F5943">
        <v>1.932642</v>
      </c>
    </row>
    <row r="5944" spans="1:6" x14ac:dyDescent="0.2">
      <c r="A5944" s="97">
        <v>43697.374490740738</v>
      </c>
      <c r="B5944">
        <v>1.7174309999999999</v>
      </c>
      <c r="E5944" s="97">
        <v>43697.166180555556</v>
      </c>
      <c r="F5944">
        <v>1.927573</v>
      </c>
    </row>
    <row r="5945" spans="1:6" x14ac:dyDescent="0.2">
      <c r="A5945" s="97">
        <v>43697.381435185183</v>
      </c>
      <c r="B5945">
        <v>1.7040489999999999</v>
      </c>
      <c r="E5945" s="97">
        <v>43697.173125000001</v>
      </c>
      <c r="F5945">
        <v>1.9325429999999999</v>
      </c>
    </row>
    <row r="5946" spans="1:6" x14ac:dyDescent="0.2">
      <c r="A5946" s="97">
        <v>43697.388379629629</v>
      </c>
      <c r="B5946">
        <v>1.7088669999999999</v>
      </c>
      <c r="E5946" s="97">
        <v>43697.180069444446</v>
      </c>
      <c r="F5946">
        <v>1.9166179999999999</v>
      </c>
    </row>
    <row r="5947" spans="1:6" x14ac:dyDescent="0.2">
      <c r="A5947" s="97">
        <v>43697.395324074074</v>
      </c>
      <c r="B5947">
        <v>1.705117</v>
      </c>
      <c r="E5947" s="97">
        <v>43697.187013888892</v>
      </c>
      <c r="F5947">
        <v>1.9195120000000001</v>
      </c>
    </row>
    <row r="5948" spans="1:6" x14ac:dyDescent="0.2">
      <c r="A5948" s="97">
        <v>43697.40215277778</v>
      </c>
      <c r="B5948">
        <v>1.703036</v>
      </c>
      <c r="E5948" s="97">
        <v>43697.193958333337</v>
      </c>
      <c r="F5948">
        <v>1.90439</v>
      </c>
    </row>
    <row r="5949" spans="1:6" x14ac:dyDescent="0.2">
      <c r="A5949" s="97">
        <v>43697.409097222226</v>
      </c>
      <c r="B5949">
        <v>1.709619</v>
      </c>
      <c r="E5949" s="97">
        <v>43697.200902777775</v>
      </c>
      <c r="F5949">
        <v>1.8958759999999999</v>
      </c>
    </row>
    <row r="5950" spans="1:6" x14ac:dyDescent="0.2">
      <c r="A5950" s="97">
        <v>43697.416041666664</v>
      </c>
      <c r="B5950">
        <v>1.6958679999999999</v>
      </c>
      <c r="E5950" s="97">
        <v>43697.207731481481</v>
      </c>
      <c r="F5950">
        <v>1.872997</v>
      </c>
    </row>
    <row r="5951" spans="1:6" x14ac:dyDescent="0.2">
      <c r="A5951" s="97">
        <v>43697.423090277778</v>
      </c>
      <c r="B5951">
        <v>1.688069</v>
      </c>
      <c r="E5951" s="97">
        <v>43697.214780092596</v>
      </c>
      <c r="F5951">
        <v>1.8709899999999999</v>
      </c>
    </row>
    <row r="5952" spans="1:6" x14ac:dyDescent="0.2">
      <c r="A5952" s="97">
        <v>43697.430034722223</v>
      </c>
      <c r="B5952">
        <v>1.686286</v>
      </c>
      <c r="E5952" s="97">
        <v>43697.221724537034</v>
      </c>
      <c r="F5952">
        <v>1.8702829999999999</v>
      </c>
    </row>
    <row r="5953" spans="1:6" x14ac:dyDescent="0.2">
      <c r="A5953" s="97">
        <v>43697.436979166669</v>
      </c>
      <c r="B5953">
        <v>1.6769719999999999</v>
      </c>
      <c r="E5953" s="97">
        <v>43697.228668981479</v>
      </c>
      <c r="F5953">
        <v>1.867648</v>
      </c>
    </row>
    <row r="5954" spans="1:6" x14ac:dyDescent="0.2">
      <c r="A5954" s="97">
        <v>43697.443923611114</v>
      </c>
      <c r="B5954">
        <v>1.671367</v>
      </c>
      <c r="E5954" s="97">
        <v>43697.235613425924</v>
      </c>
      <c r="F5954">
        <v>1.8612340000000001</v>
      </c>
    </row>
    <row r="5955" spans="1:6" x14ac:dyDescent="0.2">
      <c r="A5955" s="97">
        <v>43697.450868055559</v>
      </c>
      <c r="B5955">
        <v>1.665308</v>
      </c>
      <c r="E5955" s="97">
        <v>43697.24255787037</v>
      </c>
      <c r="F5955">
        <v>1.8575839999999999</v>
      </c>
    </row>
    <row r="5956" spans="1:6" x14ac:dyDescent="0.2">
      <c r="A5956" s="97">
        <v>43697.457812499997</v>
      </c>
      <c r="B5956">
        <v>1.6583209999999999</v>
      </c>
      <c r="E5956" s="97">
        <v>43697.249502314815</v>
      </c>
      <c r="F5956">
        <v>1.8511</v>
      </c>
    </row>
    <row r="5957" spans="1:6" x14ac:dyDescent="0.2">
      <c r="A5957" s="97">
        <v>43697.464756944442</v>
      </c>
      <c r="B5957">
        <v>1.6681159999999999</v>
      </c>
      <c r="E5957" s="97">
        <v>43697.25644675926</v>
      </c>
      <c r="F5957">
        <v>1.842106</v>
      </c>
    </row>
    <row r="5958" spans="1:6" x14ac:dyDescent="0.2">
      <c r="A5958" s="97">
        <v>43697.471701388888</v>
      </c>
      <c r="B5958">
        <v>1.6637770000000001</v>
      </c>
      <c r="E5958" s="97">
        <v>43697.263391203705</v>
      </c>
      <c r="F5958">
        <v>1.8362810000000001</v>
      </c>
    </row>
    <row r="5959" spans="1:6" x14ac:dyDescent="0.2">
      <c r="A5959" s="97">
        <v>43697.478645833333</v>
      </c>
      <c r="B5959">
        <v>1.665624</v>
      </c>
      <c r="E5959" s="97">
        <v>43697.270335648151</v>
      </c>
      <c r="F5959">
        <v>1.82206</v>
      </c>
    </row>
    <row r="5960" spans="1:6" x14ac:dyDescent="0.2">
      <c r="A5960" s="97">
        <v>43697.485590277778</v>
      </c>
      <c r="B5960">
        <v>1.6625970000000001</v>
      </c>
      <c r="E5960" s="97">
        <v>43697.277280092596</v>
      </c>
      <c r="F5960">
        <v>1.816182</v>
      </c>
    </row>
    <row r="5961" spans="1:6" x14ac:dyDescent="0.2">
      <c r="A5961" s="97">
        <v>43697.492523148147</v>
      </c>
      <c r="B5961">
        <v>1.6689430000000001</v>
      </c>
      <c r="E5961" s="97">
        <v>43697.284224537034</v>
      </c>
      <c r="F5961">
        <v>1.8160270000000001</v>
      </c>
    </row>
    <row r="5962" spans="1:6" x14ac:dyDescent="0.2">
      <c r="A5962" s="97">
        <v>43697.499467592592</v>
      </c>
      <c r="B5962">
        <v>1.6696519999999999</v>
      </c>
      <c r="E5962" s="97">
        <v>43697.291168981479</v>
      </c>
      <c r="F5962">
        <v>1.806268</v>
      </c>
    </row>
    <row r="5963" spans="1:6" x14ac:dyDescent="0.2">
      <c r="A5963" s="97">
        <v>43697.506412037037</v>
      </c>
      <c r="B5963">
        <v>1.669705</v>
      </c>
      <c r="E5963" s="97">
        <v>43697.298113425924</v>
      </c>
      <c r="F5963">
        <v>1.8761570000000001</v>
      </c>
    </row>
    <row r="5964" spans="1:6" x14ac:dyDescent="0.2">
      <c r="A5964" s="97">
        <v>43697.513356481482</v>
      </c>
      <c r="B5964">
        <v>1.6705509999999999</v>
      </c>
      <c r="E5964" s="97">
        <v>43697.304942129631</v>
      </c>
      <c r="F5964">
        <v>1.7986329999999999</v>
      </c>
    </row>
    <row r="5965" spans="1:6" x14ac:dyDescent="0.2">
      <c r="A5965" s="97">
        <v>43697.520300925928</v>
      </c>
      <c r="B5965">
        <v>1.759992</v>
      </c>
      <c r="E5965" s="97">
        <v>43697.311886574076</v>
      </c>
      <c r="F5965">
        <v>1.787337</v>
      </c>
    </row>
    <row r="5966" spans="1:6" x14ac:dyDescent="0.2">
      <c r="A5966" s="97">
        <v>43697.527245370373</v>
      </c>
      <c r="B5966">
        <v>1.6764220000000001</v>
      </c>
      <c r="E5966" s="97">
        <v>43697.318831018521</v>
      </c>
      <c r="F5966">
        <v>1.7740750000000001</v>
      </c>
    </row>
    <row r="5967" spans="1:6" x14ac:dyDescent="0.2">
      <c r="A5967" s="97">
        <v>43697.534189814818</v>
      </c>
      <c r="B5967">
        <v>1.679905</v>
      </c>
      <c r="E5967" s="97">
        <v>43697.325775462959</v>
      </c>
      <c r="F5967">
        <v>1.7634099999999999</v>
      </c>
    </row>
    <row r="5968" spans="1:6" x14ac:dyDescent="0.2">
      <c r="A5968" s="97">
        <v>43697.541134259256</v>
      </c>
      <c r="B5968">
        <v>1.693875</v>
      </c>
      <c r="E5968" s="97">
        <v>43697.332719907405</v>
      </c>
      <c r="F5968">
        <v>1.7620169999999999</v>
      </c>
    </row>
    <row r="5969" spans="1:6" x14ac:dyDescent="0.2">
      <c r="A5969" s="97">
        <v>43697.548078703701</v>
      </c>
      <c r="B5969">
        <v>1.693319</v>
      </c>
      <c r="E5969" s="97">
        <v>43697.33966435185</v>
      </c>
      <c r="F5969">
        <v>1.7485310000000001</v>
      </c>
    </row>
    <row r="5970" spans="1:6" x14ac:dyDescent="0.2">
      <c r="A5970" s="97">
        <v>43697.555023148147</v>
      </c>
      <c r="B5970">
        <v>1.709714</v>
      </c>
      <c r="E5970" s="97">
        <v>43697.346608796295</v>
      </c>
      <c r="F5970">
        <v>1.751933</v>
      </c>
    </row>
    <row r="5971" spans="1:6" x14ac:dyDescent="0.2">
      <c r="A5971" s="97">
        <v>43697.561967592592</v>
      </c>
      <c r="B5971">
        <v>1.674423</v>
      </c>
      <c r="E5971" s="97">
        <v>43697.35365740741</v>
      </c>
      <c r="F5971">
        <v>1.7479009999999999</v>
      </c>
    </row>
    <row r="5972" spans="1:6" x14ac:dyDescent="0.2">
      <c r="A5972" s="97">
        <v>43697.568912037037</v>
      </c>
      <c r="B5972">
        <v>1.7162329999999999</v>
      </c>
      <c r="E5972" s="97">
        <v>43697.360601851855</v>
      </c>
      <c r="F5972">
        <v>1.7356819999999999</v>
      </c>
    </row>
    <row r="5973" spans="1:6" x14ac:dyDescent="0.2">
      <c r="A5973" s="97">
        <v>43697.575856481482</v>
      </c>
      <c r="B5973">
        <v>1.7221610000000001</v>
      </c>
      <c r="E5973" s="97">
        <v>43697.367546296293</v>
      </c>
      <c r="F5973">
        <v>1.743498</v>
      </c>
    </row>
    <row r="5974" spans="1:6" x14ac:dyDescent="0.2">
      <c r="A5974" s="97">
        <v>43697.582800925928</v>
      </c>
      <c r="B5974">
        <v>1.7203619999999999</v>
      </c>
      <c r="E5974" s="97">
        <v>43697.374490740738</v>
      </c>
      <c r="F5974">
        <v>1.7174309999999999</v>
      </c>
    </row>
    <row r="5975" spans="1:6" x14ac:dyDescent="0.2">
      <c r="A5975" s="97">
        <v>43697.589629629627</v>
      </c>
      <c r="B5975">
        <v>1.730664</v>
      </c>
      <c r="E5975" s="97">
        <v>43697.381435185183</v>
      </c>
      <c r="F5975">
        <v>1.7040489999999999</v>
      </c>
    </row>
    <row r="5976" spans="1:6" x14ac:dyDescent="0.2">
      <c r="A5976" s="97">
        <v>43697.596574074072</v>
      </c>
      <c r="B5976">
        <v>1.7473730000000001</v>
      </c>
      <c r="E5976" s="97">
        <v>43697.388379629629</v>
      </c>
      <c r="F5976">
        <v>1.7088669999999999</v>
      </c>
    </row>
    <row r="5977" spans="1:6" x14ac:dyDescent="0.2">
      <c r="A5977" s="97">
        <v>43697.603518518517</v>
      </c>
      <c r="B5977">
        <v>1.749171</v>
      </c>
      <c r="E5977" s="97">
        <v>43697.395324074074</v>
      </c>
      <c r="F5977">
        <v>1.705117</v>
      </c>
    </row>
    <row r="5978" spans="1:6" x14ac:dyDescent="0.2">
      <c r="A5978" s="97">
        <v>43697.610462962963</v>
      </c>
      <c r="B5978">
        <v>1.753579</v>
      </c>
      <c r="E5978" s="97">
        <v>43697.40215277778</v>
      </c>
      <c r="F5978">
        <v>1.703036</v>
      </c>
    </row>
    <row r="5979" spans="1:6" x14ac:dyDescent="0.2">
      <c r="A5979" s="97">
        <v>43697.617407407408</v>
      </c>
      <c r="B5979">
        <v>1.7655620000000001</v>
      </c>
      <c r="E5979" s="97">
        <v>43697.409097222226</v>
      </c>
      <c r="F5979">
        <v>1.709619</v>
      </c>
    </row>
    <row r="5980" spans="1:6" x14ac:dyDescent="0.2">
      <c r="A5980" s="97">
        <v>43697.624351851853</v>
      </c>
      <c r="B5980">
        <v>1.8441559999999999</v>
      </c>
      <c r="E5980" s="97">
        <v>43697.416041666664</v>
      </c>
      <c r="F5980">
        <v>1.6958679999999999</v>
      </c>
    </row>
    <row r="5981" spans="1:6" x14ac:dyDescent="0.2">
      <c r="A5981" s="97">
        <v>43697.63140046296</v>
      </c>
      <c r="B5981">
        <v>1.7639370000000001</v>
      </c>
      <c r="E5981" s="97">
        <v>43697.423090277778</v>
      </c>
      <c r="F5981">
        <v>1.688069</v>
      </c>
    </row>
    <row r="5982" spans="1:6" x14ac:dyDescent="0.2">
      <c r="A5982" s="97">
        <v>43697.638344907406</v>
      </c>
      <c r="B5982">
        <v>1.776043</v>
      </c>
      <c r="E5982" s="97">
        <v>43697.430034722223</v>
      </c>
      <c r="F5982">
        <v>1.686286</v>
      </c>
    </row>
    <row r="5983" spans="1:6" x14ac:dyDescent="0.2">
      <c r="A5983" s="97">
        <v>43697.645289351851</v>
      </c>
      <c r="B5983">
        <v>1.7744770000000001</v>
      </c>
      <c r="E5983" s="97">
        <v>43697.436979166669</v>
      </c>
      <c r="F5983">
        <v>1.6769719999999999</v>
      </c>
    </row>
    <row r="5984" spans="1:6" x14ac:dyDescent="0.2">
      <c r="A5984" s="97">
        <v>43697.652233796296</v>
      </c>
      <c r="B5984">
        <v>1.790708</v>
      </c>
      <c r="E5984" s="97">
        <v>43697.443923611114</v>
      </c>
      <c r="F5984">
        <v>1.671367</v>
      </c>
    </row>
    <row r="5985" spans="1:6" x14ac:dyDescent="0.2">
      <c r="A5985" s="97">
        <v>43697.659178240741</v>
      </c>
      <c r="B5985">
        <v>1.786999</v>
      </c>
      <c r="E5985" s="97">
        <v>43697.450868055559</v>
      </c>
      <c r="F5985">
        <v>1.665308</v>
      </c>
    </row>
    <row r="5986" spans="1:6" x14ac:dyDescent="0.2">
      <c r="A5986" s="97">
        <v>43697.666122685187</v>
      </c>
      <c r="B5986">
        <v>1.7840689999999999</v>
      </c>
      <c r="E5986" s="97">
        <v>43697.457812499997</v>
      </c>
      <c r="F5986">
        <v>1.6583209999999999</v>
      </c>
    </row>
    <row r="5987" spans="1:6" x14ac:dyDescent="0.2">
      <c r="A5987" s="97">
        <v>43697.673067129632</v>
      </c>
      <c r="B5987">
        <v>1.8023100000000001</v>
      </c>
      <c r="E5987" s="97">
        <v>43697.464756944442</v>
      </c>
      <c r="F5987">
        <v>1.6681159999999999</v>
      </c>
    </row>
    <row r="5988" spans="1:6" x14ac:dyDescent="0.2">
      <c r="A5988" s="97">
        <v>43697.679895833331</v>
      </c>
      <c r="B5988">
        <v>1.860355</v>
      </c>
      <c r="E5988" s="97">
        <v>43697.471701388888</v>
      </c>
      <c r="F5988">
        <v>1.6637770000000001</v>
      </c>
    </row>
    <row r="5989" spans="1:6" x14ac:dyDescent="0.2">
      <c r="A5989" s="97">
        <v>43697.686840277776</v>
      </c>
      <c r="B5989">
        <v>1.853318</v>
      </c>
      <c r="E5989" s="97">
        <v>43697.478645833333</v>
      </c>
      <c r="F5989">
        <v>1.665624</v>
      </c>
    </row>
    <row r="5990" spans="1:6" x14ac:dyDescent="0.2">
      <c r="A5990" s="97">
        <v>43697.693784722222</v>
      </c>
      <c r="B5990">
        <v>1.8316730000000001</v>
      </c>
      <c r="E5990" s="97">
        <v>43697.485590277778</v>
      </c>
      <c r="F5990">
        <v>1.6625970000000001</v>
      </c>
    </row>
    <row r="5991" spans="1:6" x14ac:dyDescent="0.2">
      <c r="A5991" s="97">
        <v>43697.700833333336</v>
      </c>
      <c r="B5991">
        <v>1.8316730000000001</v>
      </c>
      <c r="E5991" s="97">
        <v>43697.492523148147</v>
      </c>
      <c r="F5991">
        <v>1.6689430000000001</v>
      </c>
    </row>
    <row r="5992" spans="1:6" x14ac:dyDescent="0.2">
      <c r="A5992" s="97">
        <v>43697.704652777778</v>
      </c>
      <c r="B5992">
        <v>1.789779</v>
      </c>
      <c r="E5992" s="97">
        <v>43697.499467592592</v>
      </c>
      <c r="F5992">
        <v>1.6696519999999999</v>
      </c>
    </row>
    <row r="5993" spans="1:6" x14ac:dyDescent="0.2">
      <c r="A5993" s="97">
        <v>43697.708472222221</v>
      </c>
      <c r="B5993">
        <v>1.7859609999999999</v>
      </c>
      <c r="E5993" s="97">
        <v>43697.506412037037</v>
      </c>
      <c r="F5993">
        <v>1.669705</v>
      </c>
    </row>
    <row r="5994" spans="1:6" x14ac:dyDescent="0.2">
      <c r="A5994" s="97">
        <v>43697.721030092594</v>
      </c>
      <c r="B5994">
        <v>1.8874249999999999</v>
      </c>
      <c r="E5994" s="97">
        <v>43697.513356481482</v>
      </c>
      <c r="F5994">
        <v>1.6705509999999999</v>
      </c>
    </row>
    <row r="5995" spans="1:6" x14ac:dyDescent="0.2">
      <c r="A5995" s="97">
        <v>43697.72797453704</v>
      </c>
      <c r="B5995">
        <v>1.8874249999999999</v>
      </c>
      <c r="E5995" s="97">
        <v>43697.520300925928</v>
      </c>
      <c r="F5995">
        <v>1.759992</v>
      </c>
    </row>
    <row r="5996" spans="1:6" x14ac:dyDescent="0.2">
      <c r="A5996" s="97">
        <v>43697.731793981482</v>
      </c>
      <c r="B5996">
        <v>1.8905689999999999</v>
      </c>
      <c r="E5996" s="97">
        <v>43697.527245370373</v>
      </c>
      <c r="F5996">
        <v>1.6764220000000001</v>
      </c>
    </row>
    <row r="5997" spans="1:6" x14ac:dyDescent="0.2">
      <c r="A5997" s="97">
        <v>43697.735613425924</v>
      </c>
      <c r="B5997">
        <v>1.9020790000000001</v>
      </c>
      <c r="E5997" s="97">
        <v>43697.534189814818</v>
      </c>
      <c r="F5997">
        <v>1.679905</v>
      </c>
    </row>
    <row r="5998" spans="1:6" x14ac:dyDescent="0.2">
      <c r="A5998" s="97">
        <v>43697.74255787037</v>
      </c>
      <c r="B5998">
        <v>1.9482120000000001</v>
      </c>
      <c r="E5998" s="97">
        <v>43697.541134259256</v>
      </c>
      <c r="F5998">
        <v>1.693875</v>
      </c>
    </row>
    <row r="5999" spans="1:6" x14ac:dyDescent="0.2">
      <c r="A5999" s="97">
        <v>43697.749502314815</v>
      </c>
      <c r="B5999">
        <v>1.9641439999999999</v>
      </c>
      <c r="E5999" s="97">
        <v>43697.548078703701</v>
      </c>
      <c r="F5999">
        <v>1.693319</v>
      </c>
    </row>
    <row r="6000" spans="1:6" x14ac:dyDescent="0.2">
      <c r="A6000" s="97">
        <v>43697.756331018521</v>
      </c>
      <c r="B6000">
        <v>1.9641439999999999</v>
      </c>
      <c r="E6000" s="97">
        <v>43697.555023148147</v>
      </c>
      <c r="F6000">
        <v>1.709714</v>
      </c>
    </row>
    <row r="6001" spans="1:6" x14ac:dyDescent="0.2">
      <c r="A6001" s="97">
        <v>43697.760150462964</v>
      </c>
      <c r="B6001">
        <v>1.9144110000000001</v>
      </c>
      <c r="E6001" s="97">
        <v>43697.561967592592</v>
      </c>
      <c r="F6001">
        <v>1.674423</v>
      </c>
    </row>
    <row r="6002" spans="1:6" x14ac:dyDescent="0.2">
      <c r="A6002" s="97">
        <v>43697.763969907406</v>
      </c>
      <c r="B6002">
        <v>1.893607</v>
      </c>
      <c r="E6002" s="97">
        <v>43697.568912037037</v>
      </c>
      <c r="F6002">
        <v>1.7162329999999999</v>
      </c>
    </row>
    <row r="6003" spans="1:6" x14ac:dyDescent="0.2">
      <c r="A6003" s="97">
        <v>43697.770914351851</v>
      </c>
      <c r="B6003">
        <v>1.984856</v>
      </c>
      <c r="E6003" s="97">
        <v>43697.575856481482</v>
      </c>
      <c r="F6003">
        <v>1.7221610000000001</v>
      </c>
    </row>
    <row r="6004" spans="1:6" x14ac:dyDescent="0.2">
      <c r="A6004" s="97">
        <v>43697.777962962966</v>
      </c>
      <c r="B6004">
        <v>1.9721759999999999</v>
      </c>
      <c r="E6004" s="97">
        <v>43697.582800925928</v>
      </c>
      <c r="F6004">
        <v>1.7203619999999999</v>
      </c>
    </row>
    <row r="6005" spans="1:6" x14ac:dyDescent="0.2">
      <c r="A6005" s="97">
        <v>43697.784907407404</v>
      </c>
      <c r="B6005">
        <v>1.9621189999999999</v>
      </c>
      <c r="E6005" s="97">
        <v>43697.589629629627</v>
      </c>
      <c r="F6005">
        <v>1.730664</v>
      </c>
    </row>
    <row r="6006" spans="1:6" x14ac:dyDescent="0.2">
      <c r="A6006" s="97">
        <v>43697.791851851849</v>
      </c>
      <c r="B6006">
        <v>1.99115</v>
      </c>
      <c r="E6006" s="97">
        <v>43697.596574074072</v>
      </c>
      <c r="F6006">
        <v>1.7473730000000001</v>
      </c>
    </row>
    <row r="6007" spans="1:6" x14ac:dyDescent="0.2">
      <c r="A6007" s="97">
        <v>43697.798796296294</v>
      </c>
      <c r="B6007">
        <v>1.9898990000000001</v>
      </c>
      <c r="E6007" s="97">
        <v>43697.603518518517</v>
      </c>
      <c r="F6007">
        <v>1.749171</v>
      </c>
    </row>
    <row r="6008" spans="1:6" x14ac:dyDescent="0.2">
      <c r="A6008" s="97">
        <v>43697.80574074074</v>
      </c>
      <c r="B6008">
        <v>2.0134089999999998</v>
      </c>
      <c r="E6008" s="97">
        <v>43697.610462962963</v>
      </c>
      <c r="F6008">
        <v>1.753579</v>
      </c>
    </row>
    <row r="6009" spans="1:6" x14ac:dyDescent="0.2">
      <c r="A6009" s="97">
        <v>43697.812685185185</v>
      </c>
      <c r="B6009">
        <v>2.0096579999999999</v>
      </c>
      <c r="E6009" s="97">
        <v>43697.617407407408</v>
      </c>
      <c r="F6009">
        <v>1.7655620000000001</v>
      </c>
    </row>
    <row r="6010" spans="1:6" x14ac:dyDescent="0.2">
      <c r="A6010" s="97">
        <v>43697.81962962963</v>
      </c>
      <c r="B6010">
        <v>2.020346</v>
      </c>
      <c r="E6010" s="97">
        <v>43697.624351851853</v>
      </c>
      <c r="F6010">
        <v>1.8441559999999999</v>
      </c>
    </row>
    <row r="6011" spans="1:6" x14ac:dyDescent="0.2">
      <c r="A6011" s="97">
        <v>43697.826574074075</v>
      </c>
      <c r="B6011">
        <v>2.0382419999999999</v>
      </c>
      <c r="E6011" s="97">
        <v>43697.63140046296</v>
      </c>
      <c r="F6011">
        <v>1.7639370000000001</v>
      </c>
    </row>
    <row r="6012" spans="1:6" x14ac:dyDescent="0.2">
      <c r="A6012" s="97">
        <v>43697.833518518521</v>
      </c>
      <c r="B6012">
        <v>2.031793</v>
      </c>
      <c r="E6012" s="97">
        <v>43697.638344907406</v>
      </c>
      <c r="F6012">
        <v>1.776043</v>
      </c>
    </row>
    <row r="6013" spans="1:6" x14ac:dyDescent="0.2">
      <c r="A6013" s="97">
        <v>43697.84034722222</v>
      </c>
      <c r="B6013">
        <v>2.0405489999999999</v>
      </c>
      <c r="E6013" s="97">
        <v>43697.645289351851</v>
      </c>
      <c r="F6013">
        <v>1.7744770000000001</v>
      </c>
    </row>
    <row r="6014" spans="1:6" x14ac:dyDescent="0.2">
      <c r="A6014" s="97">
        <v>43697.847395833334</v>
      </c>
      <c r="B6014">
        <v>2.042694</v>
      </c>
      <c r="E6014" s="97">
        <v>43697.652233796296</v>
      </c>
      <c r="F6014">
        <v>1.790708</v>
      </c>
    </row>
    <row r="6015" spans="1:6" x14ac:dyDescent="0.2">
      <c r="A6015" s="97">
        <v>43697.85434027778</v>
      </c>
      <c r="B6015">
        <v>2.0547740000000001</v>
      </c>
      <c r="E6015" s="97">
        <v>43697.659178240741</v>
      </c>
      <c r="F6015">
        <v>1.786999</v>
      </c>
    </row>
    <row r="6016" spans="1:6" x14ac:dyDescent="0.2">
      <c r="A6016" s="97">
        <v>43697.861284722225</v>
      </c>
      <c r="B6016">
        <v>2.05166</v>
      </c>
      <c r="E6016" s="97">
        <v>43697.666122685187</v>
      </c>
      <c r="F6016">
        <v>1.7840689999999999</v>
      </c>
    </row>
    <row r="6017" spans="1:6" x14ac:dyDescent="0.2">
      <c r="A6017" s="97">
        <v>43697.86822916667</v>
      </c>
      <c r="B6017">
        <v>2.0512809999999999</v>
      </c>
      <c r="E6017" s="97">
        <v>43697.673067129632</v>
      </c>
      <c r="F6017">
        <v>1.8023100000000001</v>
      </c>
    </row>
    <row r="6018" spans="1:6" x14ac:dyDescent="0.2">
      <c r="A6018" s="97">
        <v>43697.875173611108</v>
      </c>
      <c r="B6018">
        <v>2.0714649999999999</v>
      </c>
      <c r="E6018" s="97">
        <v>43697.679895833331</v>
      </c>
      <c r="F6018">
        <v>1.860355</v>
      </c>
    </row>
    <row r="6019" spans="1:6" x14ac:dyDescent="0.2">
      <c r="A6019" s="97">
        <v>43697.882118055553</v>
      </c>
      <c r="B6019">
        <v>2.056019</v>
      </c>
      <c r="E6019" s="97">
        <v>43697.686840277776</v>
      </c>
      <c r="F6019">
        <v>1.853318</v>
      </c>
    </row>
    <row r="6020" spans="1:6" x14ac:dyDescent="0.2">
      <c r="A6020" s="97">
        <v>43697.889062499999</v>
      </c>
      <c r="B6020">
        <v>2.060514</v>
      </c>
      <c r="E6020" s="97">
        <v>43697.693784722222</v>
      </c>
      <c r="F6020">
        <v>1.8316730000000001</v>
      </c>
    </row>
    <row r="6021" spans="1:6" x14ac:dyDescent="0.2">
      <c r="A6021" s="97">
        <v>43697.896006944444</v>
      </c>
      <c r="B6021">
        <v>2.0702980000000002</v>
      </c>
      <c r="E6021" s="97">
        <v>43697.700833333336</v>
      </c>
      <c r="F6021">
        <v>1.8316730000000001</v>
      </c>
    </row>
    <row r="6022" spans="1:6" x14ac:dyDescent="0.2">
      <c r="A6022" s="97">
        <v>43697.902951388889</v>
      </c>
      <c r="B6022">
        <v>2.0784050000000001</v>
      </c>
      <c r="E6022" s="97">
        <v>43697.704652777778</v>
      </c>
      <c r="F6022">
        <v>1.789779</v>
      </c>
    </row>
    <row r="6023" spans="1:6" x14ac:dyDescent="0.2">
      <c r="A6023" s="97">
        <v>43697.909895833334</v>
      </c>
      <c r="B6023">
        <v>2.0753940000000002</v>
      </c>
      <c r="E6023" s="97">
        <v>43697.708472222221</v>
      </c>
      <c r="F6023">
        <v>1.7859609999999999</v>
      </c>
    </row>
    <row r="6024" spans="1:6" x14ac:dyDescent="0.2">
      <c r="A6024" s="97">
        <v>43697.91684027778</v>
      </c>
      <c r="B6024">
        <v>2.0725609999999999</v>
      </c>
      <c r="E6024" s="97">
        <v>43697.721030092594</v>
      </c>
      <c r="F6024">
        <v>1.8874249999999999</v>
      </c>
    </row>
    <row r="6025" spans="1:6" x14ac:dyDescent="0.2">
      <c r="A6025" s="97">
        <v>43697.923784722225</v>
      </c>
      <c r="B6025">
        <v>2.0789909999999998</v>
      </c>
      <c r="E6025" s="97">
        <v>43697.72797453704</v>
      </c>
      <c r="F6025">
        <v>1.8874249999999999</v>
      </c>
    </row>
    <row r="6026" spans="1:6" x14ac:dyDescent="0.2">
      <c r="A6026" s="97">
        <v>43697.93072916667</v>
      </c>
      <c r="B6026">
        <v>2.0792009999999999</v>
      </c>
      <c r="E6026" s="97">
        <v>43697.731793981482</v>
      </c>
      <c r="F6026">
        <v>1.8905689999999999</v>
      </c>
    </row>
    <row r="6027" spans="1:6" x14ac:dyDescent="0.2">
      <c r="A6027" s="97">
        <v>43697.937557870369</v>
      </c>
      <c r="B6027">
        <v>2.0819670000000001</v>
      </c>
      <c r="E6027" s="97">
        <v>43697.735613425924</v>
      </c>
      <c r="F6027">
        <v>1.9020790000000001</v>
      </c>
    </row>
    <row r="6028" spans="1:6" x14ac:dyDescent="0.2">
      <c r="A6028" s="97">
        <v>43697.944502314815</v>
      </c>
      <c r="B6028">
        <v>2.0827740000000001</v>
      </c>
      <c r="E6028" s="97">
        <v>43697.74255787037</v>
      </c>
      <c r="F6028">
        <v>1.9482120000000001</v>
      </c>
    </row>
    <row r="6029" spans="1:6" x14ac:dyDescent="0.2">
      <c r="A6029" s="97">
        <v>43697.95144675926</v>
      </c>
      <c r="B6029">
        <v>2.0841940000000001</v>
      </c>
      <c r="E6029" s="97">
        <v>43697.749502314815</v>
      </c>
      <c r="F6029">
        <v>1.9641439999999999</v>
      </c>
    </row>
    <row r="6030" spans="1:6" x14ac:dyDescent="0.2">
      <c r="A6030" s="97">
        <v>43697.958391203705</v>
      </c>
      <c r="B6030">
        <v>2.096184</v>
      </c>
      <c r="E6030" s="97">
        <v>43697.756331018521</v>
      </c>
      <c r="F6030">
        <v>1.9641439999999999</v>
      </c>
    </row>
    <row r="6031" spans="1:6" x14ac:dyDescent="0.2">
      <c r="A6031" s="97">
        <v>43697.96533564815</v>
      </c>
      <c r="B6031">
        <v>2.0987490000000002</v>
      </c>
      <c r="E6031" s="97">
        <v>43697.760150462964</v>
      </c>
      <c r="F6031">
        <v>1.9144110000000001</v>
      </c>
    </row>
    <row r="6032" spans="1:6" x14ac:dyDescent="0.2">
      <c r="A6032" s="97">
        <v>43697.972280092596</v>
      </c>
      <c r="B6032">
        <v>2.0830449999999998</v>
      </c>
      <c r="E6032" s="97">
        <v>43697.763969907406</v>
      </c>
      <c r="F6032">
        <v>1.893607</v>
      </c>
    </row>
    <row r="6033" spans="1:6" x14ac:dyDescent="0.2">
      <c r="A6033" s="97">
        <v>43697.979224537034</v>
      </c>
      <c r="B6033">
        <v>2.0867360000000001</v>
      </c>
      <c r="E6033" s="97">
        <v>43697.770914351851</v>
      </c>
      <c r="F6033">
        <v>1.984856</v>
      </c>
    </row>
    <row r="6034" spans="1:6" x14ac:dyDescent="0.2">
      <c r="A6034" s="97">
        <v>43697.986273148148</v>
      </c>
      <c r="B6034">
        <v>2.0909300000000002</v>
      </c>
      <c r="E6034" s="97">
        <v>43697.777962962966</v>
      </c>
      <c r="F6034">
        <v>1.9721759999999999</v>
      </c>
    </row>
    <row r="6035" spans="1:6" x14ac:dyDescent="0.2">
      <c r="A6035" s="97">
        <v>43697.993217592593</v>
      </c>
      <c r="B6035">
        <v>2.0664660000000001</v>
      </c>
      <c r="E6035" s="97">
        <v>43697.784907407404</v>
      </c>
      <c r="F6035">
        <v>1.9621189999999999</v>
      </c>
    </row>
    <row r="6036" spans="1:6" x14ac:dyDescent="0.2">
      <c r="A6036" s="97">
        <v>43698.000162037039</v>
      </c>
      <c r="B6036">
        <v>2.0657350000000001</v>
      </c>
      <c r="E6036" s="97">
        <v>43697.791851851849</v>
      </c>
      <c r="F6036">
        <v>1.99115</v>
      </c>
    </row>
    <row r="6037" spans="1:6" x14ac:dyDescent="0.2">
      <c r="A6037" s="97">
        <v>43698.007106481484</v>
      </c>
      <c r="B6037">
        <v>2.057474</v>
      </c>
      <c r="E6037" s="97">
        <v>43697.798796296294</v>
      </c>
      <c r="F6037">
        <v>1.9898990000000001</v>
      </c>
    </row>
    <row r="6038" spans="1:6" x14ac:dyDescent="0.2">
      <c r="A6038" s="97">
        <v>43698.014050925929</v>
      </c>
      <c r="B6038">
        <v>2.0508739999999999</v>
      </c>
      <c r="E6038" s="97">
        <v>43697.80574074074</v>
      </c>
      <c r="F6038">
        <v>2.0134089999999998</v>
      </c>
    </row>
    <row r="6039" spans="1:6" x14ac:dyDescent="0.2">
      <c r="A6039" s="97">
        <v>43698.020995370367</v>
      </c>
      <c r="B6039">
        <v>2.0559560000000001</v>
      </c>
      <c r="E6039" s="97">
        <v>43697.812685185185</v>
      </c>
      <c r="F6039">
        <v>2.0096579999999999</v>
      </c>
    </row>
    <row r="6040" spans="1:6" x14ac:dyDescent="0.2">
      <c r="A6040" s="97">
        <v>43698.027939814812</v>
      </c>
      <c r="B6040">
        <v>2.0486520000000001</v>
      </c>
      <c r="E6040" s="97">
        <v>43697.81962962963</v>
      </c>
      <c r="F6040">
        <v>2.020346</v>
      </c>
    </row>
    <row r="6041" spans="1:6" x14ac:dyDescent="0.2">
      <c r="A6041" s="97">
        <v>43698.034768518519</v>
      </c>
      <c r="B6041">
        <v>2.0417130000000001</v>
      </c>
      <c r="E6041" s="97">
        <v>43697.826574074075</v>
      </c>
      <c r="F6041">
        <v>2.0382419999999999</v>
      </c>
    </row>
    <row r="6042" spans="1:6" x14ac:dyDescent="0.2">
      <c r="A6042" s="97">
        <v>43698.041712962964</v>
      </c>
      <c r="B6042">
        <v>2.0437340000000002</v>
      </c>
      <c r="E6042" s="97">
        <v>43697.833518518521</v>
      </c>
      <c r="F6042">
        <v>2.031793</v>
      </c>
    </row>
    <row r="6043" spans="1:6" x14ac:dyDescent="0.2">
      <c r="A6043" s="97">
        <v>43698.048657407409</v>
      </c>
      <c r="B6043">
        <v>2.0334370000000002</v>
      </c>
      <c r="E6043" s="97">
        <v>43697.84034722222</v>
      </c>
      <c r="F6043">
        <v>2.0405489999999999</v>
      </c>
    </row>
    <row r="6044" spans="1:6" x14ac:dyDescent="0.2">
      <c r="A6044" s="97">
        <v>43698.055706018517</v>
      </c>
      <c r="B6044">
        <v>2.0257209999999999</v>
      </c>
      <c r="E6044" s="97">
        <v>43697.847395833334</v>
      </c>
      <c r="F6044">
        <v>2.042694</v>
      </c>
    </row>
    <row r="6045" spans="1:6" x14ac:dyDescent="0.2">
      <c r="A6045" s="97">
        <v>43698.062650462962</v>
      </c>
      <c r="B6045">
        <v>2.0173030000000001</v>
      </c>
      <c r="E6045" s="97">
        <v>43697.85434027778</v>
      </c>
      <c r="F6045">
        <v>2.0547740000000001</v>
      </c>
    </row>
    <row r="6046" spans="1:6" x14ac:dyDescent="0.2">
      <c r="A6046" s="97">
        <v>43698.069594907407</v>
      </c>
      <c r="B6046">
        <v>2.01627</v>
      </c>
      <c r="E6046" s="97">
        <v>43697.861284722225</v>
      </c>
      <c r="F6046">
        <v>2.05166</v>
      </c>
    </row>
    <row r="6047" spans="1:6" x14ac:dyDescent="0.2">
      <c r="A6047" s="97">
        <v>43698.076585648145</v>
      </c>
      <c r="B6047">
        <v>2.001722</v>
      </c>
      <c r="E6047" s="97">
        <v>43697.86822916667</v>
      </c>
      <c r="F6047">
        <v>2.0512809999999999</v>
      </c>
    </row>
    <row r="6048" spans="1:6" x14ac:dyDescent="0.2">
      <c r="A6048" s="97">
        <v>43698.08353009259</v>
      </c>
      <c r="B6048">
        <v>2.0019849999999999</v>
      </c>
      <c r="E6048" s="97">
        <v>43697.875173611108</v>
      </c>
      <c r="F6048">
        <v>2.0714649999999999</v>
      </c>
    </row>
    <row r="6049" spans="1:6" x14ac:dyDescent="0.2">
      <c r="A6049" s="97">
        <v>43698.090474537035</v>
      </c>
      <c r="B6049">
        <v>1.983352</v>
      </c>
      <c r="E6049" s="97">
        <v>43697.882118055553</v>
      </c>
      <c r="F6049">
        <v>2.056019</v>
      </c>
    </row>
    <row r="6050" spans="1:6" x14ac:dyDescent="0.2">
      <c r="A6050" s="97">
        <v>43698.097418981481</v>
      </c>
      <c r="B6050">
        <v>1.9891190000000001</v>
      </c>
      <c r="E6050" s="97">
        <v>43697.889062499999</v>
      </c>
      <c r="F6050">
        <v>2.060514</v>
      </c>
    </row>
    <row r="6051" spans="1:6" x14ac:dyDescent="0.2">
      <c r="A6051" s="97">
        <v>43698.104363425926</v>
      </c>
      <c r="B6051">
        <v>1.990569</v>
      </c>
      <c r="E6051" s="97">
        <v>43697.896006944444</v>
      </c>
      <c r="F6051">
        <v>2.0702980000000002</v>
      </c>
    </row>
    <row r="6052" spans="1:6" x14ac:dyDescent="0.2">
      <c r="A6052" s="97">
        <v>43698.111307870371</v>
      </c>
      <c r="B6052">
        <v>1.9743649999999999</v>
      </c>
      <c r="E6052" s="97">
        <v>43697.902951388889</v>
      </c>
      <c r="F6052">
        <v>2.0784050000000001</v>
      </c>
    </row>
    <row r="6053" spans="1:6" x14ac:dyDescent="0.2">
      <c r="A6053" s="97">
        <v>43698.118252314816</v>
      </c>
      <c r="B6053">
        <v>1.9780880000000001</v>
      </c>
      <c r="E6053" s="97">
        <v>43697.909895833334</v>
      </c>
      <c r="F6053">
        <v>2.0753940000000002</v>
      </c>
    </row>
    <row r="6054" spans="1:6" x14ac:dyDescent="0.2">
      <c r="A6054" s="97">
        <v>43698.125196759262</v>
      </c>
      <c r="B6054">
        <v>1.988413</v>
      </c>
      <c r="E6054" s="97">
        <v>43697.91684027778</v>
      </c>
      <c r="F6054">
        <v>2.0725609999999999</v>
      </c>
    </row>
    <row r="6055" spans="1:6" x14ac:dyDescent="0.2">
      <c r="A6055" s="97">
        <v>43698.132025462961</v>
      </c>
      <c r="B6055">
        <v>1.9624539999999999</v>
      </c>
      <c r="E6055" s="97">
        <v>43697.923784722225</v>
      </c>
      <c r="F6055">
        <v>2.0789909999999998</v>
      </c>
    </row>
    <row r="6056" spans="1:6" x14ac:dyDescent="0.2">
      <c r="A6056" s="97">
        <v>43698.138969907406</v>
      </c>
      <c r="B6056">
        <v>1.9514180000000001</v>
      </c>
      <c r="E6056" s="97">
        <v>43697.93072916667</v>
      </c>
      <c r="F6056">
        <v>2.0792009999999999</v>
      </c>
    </row>
    <row r="6057" spans="1:6" x14ac:dyDescent="0.2">
      <c r="A6057" s="97">
        <v>43698.146018518521</v>
      </c>
      <c r="B6057">
        <v>1.9481980000000001</v>
      </c>
      <c r="E6057" s="97">
        <v>43697.937557870369</v>
      </c>
      <c r="F6057">
        <v>2.0819670000000001</v>
      </c>
    </row>
    <row r="6058" spans="1:6" x14ac:dyDescent="0.2">
      <c r="A6058" s="97">
        <v>43698.152962962966</v>
      </c>
      <c r="B6058">
        <v>1.949419</v>
      </c>
      <c r="E6058" s="97">
        <v>43697.944502314815</v>
      </c>
      <c r="F6058">
        <v>2.0827740000000001</v>
      </c>
    </row>
    <row r="6059" spans="1:6" x14ac:dyDescent="0.2">
      <c r="A6059" s="97">
        <v>43698.159907407404</v>
      </c>
      <c r="B6059">
        <v>1.938061</v>
      </c>
      <c r="E6059" s="97">
        <v>43697.95144675926</v>
      </c>
      <c r="F6059">
        <v>2.0841940000000001</v>
      </c>
    </row>
    <row r="6060" spans="1:6" x14ac:dyDescent="0.2">
      <c r="A6060" s="97">
        <v>43698.166851851849</v>
      </c>
      <c r="B6060">
        <v>1.9303360000000001</v>
      </c>
      <c r="E6060" s="97">
        <v>43697.958391203705</v>
      </c>
      <c r="F6060">
        <v>2.096184</v>
      </c>
    </row>
    <row r="6061" spans="1:6" x14ac:dyDescent="0.2">
      <c r="A6061" s="97">
        <v>43698.173796296294</v>
      </c>
      <c r="B6061">
        <v>1.924655</v>
      </c>
      <c r="E6061" s="97">
        <v>43697.96533564815</v>
      </c>
      <c r="F6061">
        <v>2.0987490000000002</v>
      </c>
    </row>
    <row r="6062" spans="1:6" x14ac:dyDescent="0.2">
      <c r="A6062" s="97">
        <v>43698.18074074074</v>
      </c>
      <c r="B6062">
        <v>1.9230119999999999</v>
      </c>
      <c r="E6062" s="97">
        <v>43697.972280092596</v>
      </c>
      <c r="F6062">
        <v>2.0830449999999998</v>
      </c>
    </row>
    <row r="6063" spans="1:6" x14ac:dyDescent="0.2">
      <c r="A6063" s="97">
        <v>43698.187685185185</v>
      </c>
      <c r="B6063">
        <v>1.9801899999999999</v>
      </c>
      <c r="E6063" s="97">
        <v>43697.979224537034</v>
      </c>
      <c r="F6063">
        <v>2.0867360000000001</v>
      </c>
    </row>
    <row r="6064" spans="1:6" x14ac:dyDescent="0.2">
      <c r="A6064" s="97">
        <v>43698.19462962963</v>
      </c>
      <c r="B6064">
        <v>1.9020950000000001</v>
      </c>
      <c r="E6064" s="97">
        <v>43697.986273148148</v>
      </c>
      <c r="F6064">
        <v>2.0909300000000002</v>
      </c>
    </row>
    <row r="6065" spans="1:6" x14ac:dyDescent="0.2">
      <c r="A6065" s="97">
        <v>43698.201574074075</v>
      </c>
      <c r="B6065">
        <v>1.900936</v>
      </c>
      <c r="E6065" s="97">
        <v>43697.993217592593</v>
      </c>
      <c r="F6065">
        <v>2.0664660000000001</v>
      </c>
    </row>
    <row r="6066" spans="1:6" x14ac:dyDescent="0.2">
      <c r="A6066" s="97">
        <v>43698.208518518521</v>
      </c>
      <c r="B6066">
        <v>1.8978079999999999</v>
      </c>
      <c r="E6066" s="97">
        <v>43698.000162037039</v>
      </c>
      <c r="F6066">
        <v>2.0657350000000001</v>
      </c>
    </row>
    <row r="6067" spans="1:6" x14ac:dyDescent="0.2">
      <c r="A6067" s="97">
        <v>43698.215462962966</v>
      </c>
      <c r="B6067">
        <v>1.888107</v>
      </c>
      <c r="E6067" s="97">
        <v>43698.007106481484</v>
      </c>
      <c r="F6067">
        <v>2.057474</v>
      </c>
    </row>
    <row r="6068" spans="1:6" x14ac:dyDescent="0.2">
      <c r="A6068" s="97">
        <v>43698.222407407404</v>
      </c>
      <c r="B6068">
        <v>1.884274</v>
      </c>
      <c r="E6068" s="97">
        <v>43698.014050925929</v>
      </c>
      <c r="F6068">
        <v>2.0508739999999999</v>
      </c>
    </row>
    <row r="6069" spans="1:6" x14ac:dyDescent="0.2">
      <c r="A6069" s="97">
        <v>43698.229351851849</v>
      </c>
      <c r="B6069">
        <v>1.874679</v>
      </c>
      <c r="E6069" s="97">
        <v>43698.020995370367</v>
      </c>
      <c r="F6069">
        <v>2.0559560000000001</v>
      </c>
    </row>
    <row r="6070" spans="1:6" x14ac:dyDescent="0.2">
      <c r="A6070" s="97">
        <v>43698.236180555556</v>
      </c>
      <c r="B6070">
        <v>1.870649</v>
      </c>
      <c r="E6070" s="97">
        <v>43698.027939814812</v>
      </c>
      <c r="F6070">
        <v>2.0486520000000001</v>
      </c>
    </row>
    <row r="6071" spans="1:6" x14ac:dyDescent="0.2">
      <c r="A6071" s="97">
        <v>43698.243125000001</v>
      </c>
      <c r="B6071">
        <v>1.8631169999999999</v>
      </c>
      <c r="E6071" s="97">
        <v>43698.034768518519</v>
      </c>
      <c r="F6071">
        <v>2.0417130000000001</v>
      </c>
    </row>
    <row r="6072" spans="1:6" x14ac:dyDescent="0.2">
      <c r="A6072" s="97">
        <v>43698.250069444446</v>
      </c>
      <c r="B6072">
        <v>1.860447</v>
      </c>
      <c r="E6072" s="97">
        <v>43698.041712962964</v>
      </c>
      <c r="F6072">
        <v>2.0437340000000002</v>
      </c>
    </row>
    <row r="6073" spans="1:6" x14ac:dyDescent="0.2">
      <c r="A6073" s="97">
        <v>43698.257013888891</v>
      </c>
      <c r="B6073">
        <v>1.845092</v>
      </c>
      <c r="E6073" s="97">
        <v>43698.048657407409</v>
      </c>
      <c r="F6073">
        <v>2.0334370000000002</v>
      </c>
    </row>
    <row r="6074" spans="1:6" x14ac:dyDescent="0.2">
      <c r="A6074" s="97">
        <v>43698.263958333337</v>
      </c>
      <c r="B6074">
        <v>1.8309580000000001</v>
      </c>
      <c r="E6074" s="97">
        <v>43698.055706018517</v>
      </c>
      <c r="F6074">
        <v>2.0257209999999999</v>
      </c>
    </row>
    <row r="6075" spans="1:6" x14ac:dyDescent="0.2">
      <c r="A6075" s="97">
        <v>43698.270902777775</v>
      </c>
      <c r="B6075">
        <v>1.8409899999999999</v>
      </c>
      <c r="E6075" s="97">
        <v>43698.062650462962</v>
      </c>
      <c r="F6075">
        <v>2.0173030000000001</v>
      </c>
    </row>
    <row r="6076" spans="1:6" x14ac:dyDescent="0.2">
      <c r="A6076" s="97">
        <v>43698.27784722222</v>
      </c>
      <c r="B6076">
        <v>1.835513</v>
      </c>
      <c r="E6076" s="97">
        <v>43698.069594907407</v>
      </c>
      <c r="F6076">
        <v>2.01627</v>
      </c>
    </row>
    <row r="6077" spans="1:6" x14ac:dyDescent="0.2">
      <c r="A6077" s="97">
        <v>43698.284895833334</v>
      </c>
      <c r="B6077">
        <v>1.8318840000000001</v>
      </c>
      <c r="E6077" s="97">
        <v>43698.076585648145</v>
      </c>
      <c r="F6077">
        <v>2.001722</v>
      </c>
    </row>
    <row r="6078" spans="1:6" x14ac:dyDescent="0.2">
      <c r="A6078" s="97">
        <v>43698.29184027778</v>
      </c>
      <c r="B6078">
        <v>1.82314</v>
      </c>
      <c r="E6078" s="97">
        <v>43698.08353009259</v>
      </c>
      <c r="F6078">
        <v>2.0019849999999999</v>
      </c>
    </row>
    <row r="6079" spans="1:6" x14ac:dyDescent="0.2">
      <c r="A6079" s="97">
        <v>43698.298784722225</v>
      </c>
      <c r="B6079">
        <v>1.8141179999999999</v>
      </c>
      <c r="E6079" s="97">
        <v>43698.090474537035</v>
      </c>
      <c r="F6079">
        <v>1.983352</v>
      </c>
    </row>
    <row r="6080" spans="1:6" x14ac:dyDescent="0.2">
      <c r="A6080" s="97">
        <v>43698.30572916667</v>
      </c>
      <c r="B6080">
        <v>1.810638</v>
      </c>
      <c r="E6080" s="97">
        <v>43698.097418981481</v>
      </c>
      <c r="F6080">
        <v>1.9891190000000001</v>
      </c>
    </row>
    <row r="6081" spans="1:6" x14ac:dyDescent="0.2">
      <c r="A6081" s="97">
        <v>43698.312673611108</v>
      </c>
      <c r="B6081">
        <v>1.791229</v>
      </c>
      <c r="E6081" s="97">
        <v>43698.104363425926</v>
      </c>
      <c r="F6081">
        <v>1.990569</v>
      </c>
    </row>
    <row r="6082" spans="1:6" x14ac:dyDescent="0.2">
      <c r="A6082" s="97">
        <v>43698.319618055553</v>
      </c>
      <c r="B6082">
        <v>1.790108</v>
      </c>
      <c r="E6082" s="97">
        <v>43698.111307870371</v>
      </c>
      <c r="F6082">
        <v>1.9743649999999999</v>
      </c>
    </row>
    <row r="6083" spans="1:6" x14ac:dyDescent="0.2">
      <c r="A6083" s="97">
        <v>43698.326562499999</v>
      </c>
      <c r="B6083">
        <v>1.7840279999999999</v>
      </c>
      <c r="E6083" s="97">
        <v>43698.118252314816</v>
      </c>
      <c r="F6083">
        <v>1.9780880000000001</v>
      </c>
    </row>
    <row r="6084" spans="1:6" x14ac:dyDescent="0.2">
      <c r="A6084" s="97">
        <v>43698.333391203705</v>
      </c>
      <c r="B6084">
        <v>1.7849360000000001</v>
      </c>
      <c r="E6084" s="97">
        <v>43698.125196759262</v>
      </c>
      <c r="F6084">
        <v>1.988413</v>
      </c>
    </row>
    <row r="6085" spans="1:6" x14ac:dyDescent="0.2">
      <c r="A6085" s="97">
        <v>43698.34033564815</v>
      </c>
      <c r="B6085">
        <v>1.77132</v>
      </c>
      <c r="E6085" s="97">
        <v>43698.132025462961</v>
      </c>
      <c r="F6085">
        <v>1.9624539999999999</v>
      </c>
    </row>
    <row r="6086" spans="1:6" x14ac:dyDescent="0.2">
      <c r="A6086" s="97">
        <v>43698.347280092596</v>
      </c>
      <c r="B6086">
        <v>1.7700199999999999</v>
      </c>
      <c r="E6086" s="97">
        <v>43698.138969907406</v>
      </c>
      <c r="F6086">
        <v>1.9514180000000001</v>
      </c>
    </row>
    <row r="6087" spans="1:6" x14ac:dyDescent="0.2">
      <c r="A6087" s="97">
        <v>43698.354224537034</v>
      </c>
      <c r="B6087">
        <v>1.765201</v>
      </c>
      <c r="E6087" s="97">
        <v>43698.146018518521</v>
      </c>
      <c r="F6087">
        <v>1.9481980000000001</v>
      </c>
    </row>
    <row r="6088" spans="1:6" x14ac:dyDescent="0.2">
      <c r="A6088" s="97">
        <v>43698.361168981479</v>
      </c>
      <c r="B6088">
        <v>1.762786</v>
      </c>
      <c r="E6088" s="97">
        <v>43698.152962962966</v>
      </c>
      <c r="F6088">
        <v>1.949419</v>
      </c>
    </row>
    <row r="6089" spans="1:6" x14ac:dyDescent="0.2">
      <c r="A6089" s="97">
        <v>43698.368113425924</v>
      </c>
      <c r="B6089">
        <v>1.750014</v>
      </c>
      <c r="E6089" s="97">
        <v>43698.159907407404</v>
      </c>
      <c r="F6089">
        <v>1.938061</v>
      </c>
    </row>
    <row r="6090" spans="1:6" x14ac:dyDescent="0.2">
      <c r="A6090" s="97">
        <v>43698.375057870369</v>
      </c>
      <c r="B6090">
        <v>1.75654</v>
      </c>
      <c r="E6090" s="97">
        <v>43698.166851851849</v>
      </c>
      <c r="F6090">
        <v>1.9303360000000001</v>
      </c>
    </row>
    <row r="6091" spans="1:6" x14ac:dyDescent="0.2">
      <c r="A6091" s="97">
        <v>43698.382349537038</v>
      </c>
      <c r="B6091">
        <v>1.75654</v>
      </c>
      <c r="E6091" s="97">
        <v>43698.173796296294</v>
      </c>
      <c r="F6091">
        <v>1.924655</v>
      </c>
    </row>
    <row r="6092" spans="1:6" x14ac:dyDescent="0.2">
      <c r="A6092" s="97">
        <v>43698.419872685183</v>
      </c>
      <c r="B6092">
        <v>1.6681520000000001</v>
      </c>
      <c r="E6092" s="97">
        <v>43698.18074074074</v>
      </c>
      <c r="F6092">
        <v>1.9230119999999999</v>
      </c>
    </row>
    <row r="6093" spans="1:6" x14ac:dyDescent="0.2">
      <c r="A6093" s="97">
        <v>43698.426817129628</v>
      </c>
      <c r="B6093">
        <v>1.726923</v>
      </c>
      <c r="E6093" s="97">
        <v>43698.187685185185</v>
      </c>
      <c r="F6093">
        <v>1.9801899999999999</v>
      </c>
    </row>
    <row r="6094" spans="1:6" x14ac:dyDescent="0.2">
      <c r="A6094" s="97">
        <v>43698.433761574073</v>
      </c>
      <c r="B6094">
        <v>1.719322</v>
      </c>
      <c r="E6094" s="97">
        <v>43698.19462962963</v>
      </c>
      <c r="F6094">
        <v>1.9020950000000001</v>
      </c>
    </row>
    <row r="6095" spans="1:6" x14ac:dyDescent="0.2">
      <c r="A6095" s="97">
        <v>43698.440787037034</v>
      </c>
      <c r="B6095">
        <v>1.7040869999999999</v>
      </c>
      <c r="E6095" s="97">
        <v>43698.201574074075</v>
      </c>
      <c r="F6095">
        <v>1.900936</v>
      </c>
    </row>
    <row r="6096" spans="1:6" x14ac:dyDescent="0.2">
      <c r="A6096" s="97">
        <v>43698.447731481479</v>
      </c>
      <c r="B6096">
        <v>1.695152</v>
      </c>
      <c r="E6096" s="97">
        <v>43698.208518518521</v>
      </c>
      <c r="F6096">
        <v>1.8978079999999999</v>
      </c>
    </row>
    <row r="6097" spans="1:6" x14ac:dyDescent="0.2">
      <c r="A6097" s="97">
        <v>43698.454675925925</v>
      </c>
      <c r="B6097">
        <v>1.67326</v>
      </c>
      <c r="E6097" s="97">
        <v>43698.215462962966</v>
      </c>
      <c r="F6097">
        <v>1.888107</v>
      </c>
    </row>
    <row r="6098" spans="1:6" x14ac:dyDescent="0.2">
      <c r="A6098" s="97">
        <v>43698.46162037037</v>
      </c>
      <c r="B6098">
        <v>1.6646300000000001</v>
      </c>
      <c r="E6098" s="97">
        <v>43698.222407407404</v>
      </c>
      <c r="F6098">
        <v>1.884274</v>
      </c>
    </row>
    <row r="6099" spans="1:6" x14ac:dyDescent="0.2">
      <c r="A6099" s="97">
        <v>43698.468564814815</v>
      </c>
      <c r="B6099">
        <v>1.6272420000000001</v>
      </c>
      <c r="E6099" s="97">
        <v>43698.229351851849</v>
      </c>
      <c r="F6099">
        <v>1.874679</v>
      </c>
    </row>
    <row r="6100" spans="1:6" x14ac:dyDescent="0.2">
      <c r="A6100" s="97">
        <v>43698.47550925926</v>
      </c>
      <c r="B6100">
        <v>1.64072</v>
      </c>
      <c r="E6100" s="97">
        <v>43698.236180555556</v>
      </c>
      <c r="F6100">
        <v>1.870649</v>
      </c>
    </row>
    <row r="6101" spans="1:6" x14ac:dyDescent="0.2">
      <c r="A6101" s="97">
        <v>43698.48233796296</v>
      </c>
      <c r="B6101">
        <v>1.6399079999999999</v>
      </c>
      <c r="E6101" s="97">
        <v>43698.243125000001</v>
      </c>
      <c r="F6101">
        <v>1.8631169999999999</v>
      </c>
    </row>
    <row r="6102" spans="1:6" x14ac:dyDescent="0.2">
      <c r="A6102" s="97">
        <v>43698.489282407405</v>
      </c>
      <c r="B6102">
        <v>1.6387389999999999</v>
      </c>
      <c r="E6102" s="97">
        <v>43698.250069444446</v>
      </c>
      <c r="F6102">
        <v>1.860447</v>
      </c>
    </row>
    <row r="6103" spans="1:6" x14ac:dyDescent="0.2">
      <c r="A6103" s="97">
        <v>43698.49622685185</v>
      </c>
      <c r="B6103">
        <v>1.6268910000000001</v>
      </c>
      <c r="E6103" s="97">
        <v>43698.257013888891</v>
      </c>
      <c r="F6103">
        <v>1.845092</v>
      </c>
    </row>
    <row r="6104" spans="1:6" x14ac:dyDescent="0.2">
      <c r="A6104" s="97">
        <v>43698.503171296295</v>
      </c>
      <c r="B6104">
        <v>1.620274</v>
      </c>
      <c r="E6104" s="97">
        <v>43698.263958333337</v>
      </c>
      <c r="F6104">
        <v>1.8309580000000001</v>
      </c>
    </row>
    <row r="6105" spans="1:6" x14ac:dyDescent="0.2">
      <c r="A6105" s="97">
        <v>43698.51021990741</v>
      </c>
      <c r="B6105">
        <v>1.611505</v>
      </c>
      <c r="E6105" s="97">
        <v>43698.270902777775</v>
      </c>
      <c r="F6105">
        <v>1.8409899999999999</v>
      </c>
    </row>
    <row r="6106" spans="1:6" x14ac:dyDescent="0.2">
      <c r="A6106" s="97">
        <v>43698.517164351855</v>
      </c>
      <c r="B6106">
        <v>1.6035889999999999</v>
      </c>
      <c r="E6106" s="97">
        <v>43698.27784722222</v>
      </c>
      <c r="F6106">
        <v>1.835513</v>
      </c>
    </row>
    <row r="6107" spans="1:6" x14ac:dyDescent="0.2">
      <c r="A6107" s="97">
        <v>43698.524108796293</v>
      </c>
      <c r="B6107">
        <v>1.6154109999999999</v>
      </c>
      <c r="E6107" s="97">
        <v>43698.284895833334</v>
      </c>
      <c r="F6107">
        <v>1.8318840000000001</v>
      </c>
    </row>
    <row r="6108" spans="1:6" x14ac:dyDescent="0.2">
      <c r="A6108" s="97">
        <v>43698.531053240738</v>
      </c>
      <c r="B6108">
        <v>1.615237</v>
      </c>
      <c r="E6108" s="97">
        <v>43698.29184027778</v>
      </c>
      <c r="F6108">
        <v>1.82314</v>
      </c>
    </row>
    <row r="6109" spans="1:6" x14ac:dyDescent="0.2">
      <c r="A6109" s="97">
        <v>43698.537997685184</v>
      </c>
      <c r="B6109">
        <v>1.6022670000000001</v>
      </c>
      <c r="E6109" s="97">
        <v>43698.298784722225</v>
      </c>
      <c r="F6109">
        <v>1.8141179999999999</v>
      </c>
    </row>
    <row r="6110" spans="1:6" x14ac:dyDescent="0.2">
      <c r="A6110" s="97">
        <v>43698.544942129629</v>
      </c>
      <c r="B6110">
        <v>1.605388</v>
      </c>
      <c r="E6110" s="97">
        <v>43698.30572916667</v>
      </c>
      <c r="F6110">
        <v>1.810638</v>
      </c>
    </row>
    <row r="6111" spans="1:6" x14ac:dyDescent="0.2">
      <c r="A6111" s="97">
        <v>43698.551886574074</v>
      </c>
      <c r="B6111">
        <v>1.5884370000000001</v>
      </c>
      <c r="E6111" s="97">
        <v>43698.312673611108</v>
      </c>
      <c r="F6111">
        <v>1.791229</v>
      </c>
    </row>
    <row r="6112" spans="1:6" x14ac:dyDescent="0.2">
      <c r="A6112" s="97">
        <v>43698.558831018519</v>
      </c>
      <c r="B6112">
        <v>1.6031820000000001</v>
      </c>
      <c r="E6112" s="97">
        <v>43698.319618055553</v>
      </c>
      <c r="F6112">
        <v>1.790108</v>
      </c>
    </row>
    <row r="6113" spans="1:6" x14ac:dyDescent="0.2">
      <c r="A6113" s="97">
        <v>43698.565775462965</v>
      </c>
      <c r="B6113">
        <v>1.592044</v>
      </c>
      <c r="E6113" s="97">
        <v>43698.326562499999</v>
      </c>
      <c r="F6113">
        <v>1.7840279999999999</v>
      </c>
    </row>
    <row r="6114" spans="1:6" x14ac:dyDescent="0.2">
      <c r="A6114" s="97">
        <v>43698.57271990741</v>
      </c>
      <c r="B6114">
        <v>1.5818669999999999</v>
      </c>
      <c r="E6114" s="97">
        <v>43698.333391203705</v>
      </c>
      <c r="F6114">
        <v>1.7849360000000001</v>
      </c>
    </row>
    <row r="6115" spans="1:6" x14ac:dyDescent="0.2">
      <c r="A6115" s="97">
        <v>43698.579652777778</v>
      </c>
      <c r="B6115">
        <v>1.581979</v>
      </c>
      <c r="E6115" s="97">
        <v>43698.34033564815</v>
      </c>
      <c r="F6115">
        <v>1.77132</v>
      </c>
    </row>
    <row r="6116" spans="1:6" x14ac:dyDescent="0.2">
      <c r="A6116" s="97">
        <v>43698.586597222224</v>
      </c>
      <c r="B6116">
        <v>1.5753569999999999</v>
      </c>
      <c r="E6116" s="97">
        <v>43698.347280092596</v>
      </c>
      <c r="F6116">
        <v>1.7700199999999999</v>
      </c>
    </row>
    <row r="6117" spans="1:6" x14ac:dyDescent="0.2">
      <c r="A6117" s="97">
        <v>43698.593541666669</v>
      </c>
      <c r="B6117">
        <v>1.641718</v>
      </c>
      <c r="E6117" s="97">
        <v>43698.354224537034</v>
      </c>
      <c r="F6117">
        <v>1.765201</v>
      </c>
    </row>
    <row r="6118" spans="1:6" x14ac:dyDescent="0.2">
      <c r="A6118" s="97">
        <v>43698.600486111114</v>
      </c>
      <c r="B6118">
        <v>1.581172</v>
      </c>
      <c r="E6118" s="97">
        <v>43698.361168981479</v>
      </c>
      <c r="F6118">
        <v>1.762786</v>
      </c>
    </row>
    <row r="6119" spans="1:6" x14ac:dyDescent="0.2">
      <c r="A6119" s="97">
        <v>43698.607430555552</v>
      </c>
      <c r="B6119">
        <v>1.5718799999999999</v>
      </c>
      <c r="E6119" s="97">
        <v>43698.368113425924</v>
      </c>
      <c r="F6119">
        <v>1.750014</v>
      </c>
    </row>
    <row r="6120" spans="1:6" x14ac:dyDescent="0.2">
      <c r="A6120" s="97">
        <v>43698.614374999997</v>
      </c>
      <c r="B6120">
        <v>1.572106</v>
      </c>
      <c r="E6120" s="97">
        <v>43698.375057870369</v>
      </c>
      <c r="F6120">
        <v>1.75654</v>
      </c>
    </row>
    <row r="6121" spans="1:6" x14ac:dyDescent="0.2">
      <c r="A6121" s="97">
        <v>43698.621319444443</v>
      </c>
      <c r="B6121">
        <v>1.567307</v>
      </c>
      <c r="E6121" s="97">
        <v>43698.382349537038</v>
      </c>
      <c r="F6121">
        <v>1.75654</v>
      </c>
    </row>
    <row r="6122" spans="1:6" x14ac:dyDescent="0.2">
      <c r="A6122" s="97">
        <v>43698.628263888888</v>
      </c>
      <c r="B6122">
        <v>1.549712</v>
      </c>
      <c r="E6122" s="97">
        <v>43698.38616898148</v>
      </c>
      <c r="F6122">
        <v>4.0000000000000002E-4</v>
      </c>
    </row>
    <row r="6123" spans="1:6" x14ac:dyDescent="0.2">
      <c r="A6123" s="97">
        <v>43698.635208333333</v>
      </c>
      <c r="B6123">
        <v>1.5644469999999999</v>
      </c>
      <c r="E6123" s="97">
        <v>43698.390011574076</v>
      </c>
      <c r="F6123">
        <v>4.0000000000000002E-4</v>
      </c>
    </row>
    <row r="6124" spans="1:6" x14ac:dyDescent="0.2">
      <c r="A6124" s="97">
        <v>43698.642152777778</v>
      </c>
      <c r="B6124">
        <v>1.554346</v>
      </c>
      <c r="E6124" s="97">
        <v>43698.393831018519</v>
      </c>
      <c r="F6124">
        <v>4.0000000000000002E-4</v>
      </c>
    </row>
    <row r="6125" spans="1:6" x14ac:dyDescent="0.2">
      <c r="A6125" s="97">
        <v>43698.649097222224</v>
      </c>
      <c r="B6125">
        <v>1.5685169999999999</v>
      </c>
      <c r="E6125" s="97">
        <v>43698.397650462961</v>
      </c>
      <c r="F6125">
        <v>4.0000000000000002E-4</v>
      </c>
    </row>
    <row r="6126" spans="1:6" x14ac:dyDescent="0.2">
      <c r="A6126" s="97">
        <v>43698.656041666669</v>
      </c>
      <c r="B6126">
        <v>1.5743579999999999</v>
      </c>
      <c r="E6126" s="97">
        <v>43698.401354166665</v>
      </c>
      <c r="F6126">
        <v>4.0000000000000002E-4</v>
      </c>
    </row>
    <row r="6127" spans="1:6" x14ac:dyDescent="0.2">
      <c r="A6127" s="97">
        <v>43698.662986111114</v>
      </c>
      <c r="B6127">
        <v>1.554046</v>
      </c>
      <c r="E6127" s="97">
        <v>43698.405173611114</v>
      </c>
      <c r="F6127">
        <v>4.0000000000000002E-4</v>
      </c>
    </row>
    <row r="6128" spans="1:6" x14ac:dyDescent="0.2">
      <c r="A6128" s="97">
        <v>43698.669930555552</v>
      </c>
      <c r="B6128">
        <v>1.56978</v>
      </c>
      <c r="E6128" s="97">
        <v>43698.409108796295</v>
      </c>
      <c r="F6128">
        <v>1.3244480000000001</v>
      </c>
    </row>
    <row r="6129" spans="1:6" x14ac:dyDescent="0.2">
      <c r="A6129" s="97">
        <v>43698.676759259259</v>
      </c>
      <c r="B6129">
        <v>1.5600579999999999</v>
      </c>
      <c r="E6129" s="97">
        <v>43698.412928240738</v>
      </c>
      <c r="F6129">
        <v>1.450871</v>
      </c>
    </row>
    <row r="6130" spans="1:6" x14ac:dyDescent="0.2">
      <c r="A6130" s="97">
        <v>43698.683703703704</v>
      </c>
      <c r="B6130">
        <v>1.5808800000000001</v>
      </c>
      <c r="E6130" s="97">
        <v>43698.419872685183</v>
      </c>
      <c r="F6130">
        <v>1.6681520000000001</v>
      </c>
    </row>
    <row r="6131" spans="1:6" x14ac:dyDescent="0.2">
      <c r="A6131" s="97">
        <v>43698.690648148149</v>
      </c>
      <c r="B6131">
        <v>1.5803739999999999</v>
      </c>
      <c r="E6131" s="97">
        <v>43698.426817129628</v>
      </c>
      <c r="F6131">
        <v>1.726923</v>
      </c>
    </row>
    <row r="6132" spans="1:6" x14ac:dyDescent="0.2">
      <c r="A6132" s="97">
        <v>43698.697592592594</v>
      </c>
      <c r="B6132">
        <v>1.565021</v>
      </c>
      <c r="E6132" s="97">
        <v>43698.433761574073</v>
      </c>
      <c r="F6132">
        <v>1.719322</v>
      </c>
    </row>
    <row r="6133" spans="1:6" x14ac:dyDescent="0.2">
      <c r="A6133" s="97">
        <v>43698.70453703704</v>
      </c>
      <c r="B6133">
        <v>1.6034060000000001</v>
      </c>
      <c r="E6133" s="97">
        <v>43698.440787037034</v>
      </c>
      <c r="F6133">
        <v>1.7040869999999999</v>
      </c>
    </row>
    <row r="6134" spans="1:6" x14ac:dyDescent="0.2">
      <c r="A6134" s="97">
        <v>43698.711481481485</v>
      </c>
      <c r="B6134">
        <v>1.610557</v>
      </c>
      <c r="E6134" s="97">
        <v>43698.447731481479</v>
      </c>
      <c r="F6134">
        <v>1.695152</v>
      </c>
    </row>
    <row r="6135" spans="1:6" x14ac:dyDescent="0.2">
      <c r="A6135" s="97">
        <v>43698.724143518521</v>
      </c>
      <c r="B6135">
        <v>1.662471</v>
      </c>
      <c r="E6135" s="97">
        <v>43698.454675925925</v>
      </c>
      <c r="F6135">
        <v>1.67326</v>
      </c>
    </row>
    <row r="6136" spans="1:6" x14ac:dyDescent="0.2">
      <c r="A6136" s="97">
        <v>43698.731087962966</v>
      </c>
      <c r="B6136">
        <v>1.6990460000000001</v>
      </c>
      <c r="E6136" s="97">
        <v>43698.46162037037</v>
      </c>
      <c r="F6136">
        <v>1.6646300000000001</v>
      </c>
    </row>
    <row r="6137" spans="1:6" x14ac:dyDescent="0.2">
      <c r="A6137" s="97">
        <v>43698.738032407404</v>
      </c>
      <c r="B6137">
        <v>1.7195370000000001</v>
      </c>
      <c r="E6137" s="97">
        <v>43698.468564814815</v>
      </c>
      <c r="F6137">
        <v>1.6272420000000001</v>
      </c>
    </row>
    <row r="6138" spans="1:6" x14ac:dyDescent="0.2">
      <c r="A6138" s="97">
        <v>43698.744976851849</v>
      </c>
      <c r="B6138">
        <v>1.7301139999999999</v>
      </c>
      <c r="E6138" s="97">
        <v>43698.47550925926</v>
      </c>
      <c r="F6138">
        <v>1.64072</v>
      </c>
    </row>
    <row r="6139" spans="1:6" x14ac:dyDescent="0.2">
      <c r="A6139" s="97">
        <v>43698.751921296294</v>
      </c>
      <c r="B6139">
        <v>1.748297</v>
      </c>
      <c r="E6139" s="97">
        <v>43698.48233796296</v>
      </c>
      <c r="F6139">
        <v>1.6399079999999999</v>
      </c>
    </row>
    <row r="6140" spans="1:6" x14ac:dyDescent="0.2">
      <c r="A6140" s="97">
        <v>43698.758750000001</v>
      </c>
      <c r="B6140">
        <v>1.767522</v>
      </c>
      <c r="E6140" s="97">
        <v>43698.489282407405</v>
      </c>
      <c r="F6140">
        <v>1.6387389999999999</v>
      </c>
    </row>
    <row r="6141" spans="1:6" x14ac:dyDescent="0.2">
      <c r="A6141" s="97">
        <v>43698.765694444446</v>
      </c>
      <c r="B6141">
        <v>1.7955159999999999</v>
      </c>
      <c r="E6141" s="97">
        <v>43698.49622685185</v>
      </c>
      <c r="F6141">
        <v>1.6268910000000001</v>
      </c>
    </row>
    <row r="6142" spans="1:6" x14ac:dyDescent="0.2">
      <c r="A6142" s="97">
        <v>43698.772638888891</v>
      </c>
      <c r="B6142">
        <v>1.868573</v>
      </c>
      <c r="E6142" s="97">
        <v>43698.503171296295</v>
      </c>
      <c r="F6142">
        <v>1.620274</v>
      </c>
    </row>
    <row r="6143" spans="1:6" x14ac:dyDescent="0.2">
      <c r="A6143" s="97">
        <v>43698.779583333337</v>
      </c>
      <c r="B6143">
        <v>1.820721</v>
      </c>
      <c r="E6143" s="97">
        <v>43698.51021990741</v>
      </c>
      <c r="F6143">
        <v>1.611505</v>
      </c>
    </row>
    <row r="6144" spans="1:6" x14ac:dyDescent="0.2">
      <c r="A6144" s="97">
        <v>43698.786527777775</v>
      </c>
      <c r="B6144">
        <v>1.850174</v>
      </c>
      <c r="E6144" s="97">
        <v>43698.517164351855</v>
      </c>
      <c r="F6144">
        <v>1.6035889999999999</v>
      </c>
    </row>
    <row r="6145" spans="1:6" x14ac:dyDescent="0.2">
      <c r="A6145" s="97">
        <v>43698.793576388889</v>
      </c>
      <c r="B6145">
        <v>1.8549640000000001</v>
      </c>
      <c r="E6145" s="97">
        <v>43698.524108796293</v>
      </c>
      <c r="F6145">
        <v>1.6154109999999999</v>
      </c>
    </row>
    <row r="6146" spans="1:6" x14ac:dyDescent="0.2">
      <c r="A6146" s="97">
        <v>43698.800520833334</v>
      </c>
      <c r="B6146">
        <v>1.8860140000000001</v>
      </c>
      <c r="E6146" s="97">
        <v>43698.531053240738</v>
      </c>
      <c r="F6146">
        <v>1.615237</v>
      </c>
    </row>
    <row r="6147" spans="1:6" x14ac:dyDescent="0.2">
      <c r="A6147" s="97">
        <v>43698.80746527778</v>
      </c>
      <c r="B6147">
        <v>1.905311</v>
      </c>
      <c r="E6147" s="97">
        <v>43698.537997685184</v>
      </c>
      <c r="F6147">
        <v>1.6022670000000001</v>
      </c>
    </row>
    <row r="6148" spans="1:6" x14ac:dyDescent="0.2">
      <c r="A6148" s="97">
        <v>43698.814409722225</v>
      </c>
      <c r="B6148">
        <v>1.924175</v>
      </c>
      <c r="E6148" s="97">
        <v>43698.544942129629</v>
      </c>
      <c r="F6148">
        <v>1.605388</v>
      </c>
    </row>
    <row r="6149" spans="1:6" x14ac:dyDescent="0.2">
      <c r="A6149" s="97">
        <v>43698.82135416667</v>
      </c>
      <c r="B6149">
        <v>1.93588</v>
      </c>
      <c r="E6149" s="97">
        <v>43698.551886574074</v>
      </c>
      <c r="F6149">
        <v>1.5884370000000001</v>
      </c>
    </row>
    <row r="6150" spans="1:6" x14ac:dyDescent="0.2">
      <c r="A6150" s="97">
        <v>43698.828298611108</v>
      </c>
      <c r="B6150">
        <v>1.9459120000000001</v>
      </c>
      <c r="E6150" s="97">
        <v>43698.558831018519</v>
      </c>
      <c r="F6150">
        <v>1.6031820000000001</v>
      </c>
    </row>
    <row r="6151" spans="1:6" x14ac:dyDescent="0.2">
      <c r="A6151" s="97">
        <v>43698.835243055553</v>
      </c>
      <c r="B6151">
        <v>1.965795</v>
      </c>
      <c r="E6151" s="97">
        <v>43698.565775462965</v>
      </c>
      <c r="F6151">
        <v>1.592044</v>
      </c>
    </row>
    <row r="6152" spans="1:6" x14ac:dyDescent="0.2">
      <c r="A6152" s="97">
        <v>43698.842187499999</v>
      </c>
      <c r="B6152">
        <v>1.9802869999999999</v>
      </c>
      <c r="E6152" s="97">
        <v>43698.57271990741</v>
      </c>
      <c r="F6152">
        <v>1.5818669999999999</v>
      </c>
    </row>
    <row r="6153" spans="1:6" x14ac:dyDescent="0.2">
      <c r="A6153" s="97">
        <v>43698.849131944444</v>
      </c>
      <c r="B6153">
        <v>1.9919720000000001</v>
      </c>
      <c r="E6153" s="97">
        <v>43698.579652777778</v>
      </c>
      <c r="F6153">
        <v>1.581979</v>
      </c>
    </row>
    <row r="6154" spans="1:6" x14ac:dyDescent="0.2">
      <c r="A6154" s="97">
        <v>43698.85596064815</v>
      </c>
      <c r="B6154">
        <v>1.993981</v>
      </c>
      <c r="E6154" s="97">
        <v>43698.586597222224</v>
      </c>
      <c r="F6154">
        <v>1.5753569999999999</v>
      </c>
    </row>
    <row r="6155" spans="1:6" x14ac:dyDescent="0.2">
      <c r="A6155" s="97">
        <v>43698.863009259258</v>
      </c>
      <c r="B6155">
        <v>2.008232</v>
      </c>
      <c r="E6155" s="97">
        <v>43698.593541666669</v>
      </c>
      <c r="F6155">
        <v>1.641718</v>
      </c>
    </row>
    <row r="6156" spans="1:6" x14ac:dyDescent="0.2">
      <c r="A6156" s="97">
        <v>43698.869953703703</v>
      </c>
      <c r="B6156">
        <v>2.0203890000000002</v>
      </c>
      <c r="E6156" s="97">
        <v>43698.600486111114</v>
      </c>
      <c r="F6156">
        <v>1.581172</v>
      </c>
    </row>
    <row r="6157" spans="1:6" x14ac:dyDescent="0.2">
      <c r="A6157" s="97">
        <v>43698.876898148148</v>
      </c>
      <c r="B6157">
        <v>2.0218219999999998</v>
      </c>
      <c r="E6157" s="97">
        <v>43698.607430555552</v>
      </c>
      <c r="F6157">
        <v>1.5718799999999999</v>
      </c>
    </row>
    <row r="6158" spans="1:6" x14ac:dyDescent="0.2">
      <c r="A6158" s="97">
        <v>43698.883842592593</v>
      </c>
      <c r="B6158">
        <v>2.0384570000000002</v>
      </c>
      <c r="E6158" s="97">
        <v>43698.614374999997</v>
      </c>
      <c r="F6158">
        <v>1.572106</v>
      </c>
    </row>
    <row r="6159" spans="1:6" x14ac:dyDescent="0.2">
      <c r="A6159" s="97">
        <v>43698.890787037039</v>
      </c>
      <c r="B6159">
        <v>2.0623070000000001</v>
      </c>
      <c r="E6159" s="97">
        <v>43698.621319444443</v>
      </c>
      <c r="F6159">
        <v>1.567307</v>
      </c>
    </row>
    <row r="6160" spans="1:6" x14ac:dyDescent="0.2">
      <c r="A6160" s="97">
        <v>43698.897731481484</v>
      </c>
      <c r="B6160">
        <v>2.055345</v>
      </c>
      <c r="E6160" s="97">
        <v>43698.628263888888</v>
      </c>
      <c r="F6160">
        <v>1.549712</v>
      </c>
    </row>
    <row r="6161" spans="1:6" x14ac:dyDescent="0.2">
      <c r="A6161" s="97">
        <v>43698.904675925929</v>
      </c>
      <c r="B6161">
        <v>2.0662289999999999</v>
      </c>
      <c r="E6161" s="97">
        <v>43698.635208333333</v>
      </c>
      <c r="F6161">
        <v>1.5644469999999999</v>
      </c>
    </row>
    <row r="6162" spans="1:6" x14ac:dyDescent="0.2">
      <c r="A6162" s="97">
        <v>43698.911620370367</v>
      </c>
      <c r="B6162">
        <v>2.071177</v>
      </c>
      <c r="E6162" s="97">
        <v>43698.642152777778</v>
      </c>
      <c r="F6162">
        <v>1.554346</v>
      </c>
    </row>
    <row r="6163" spans="1:6" x14ac:dyDescent="0.2">
      <c r="A6163" s="97">
        <v>43698.918564814812</v>
      </c>
      <c r="B6163">
        <v>2.0845910000000001</v>
      </c>
      <c r="E6163" s="97">
        <v>43698.649097222224</v>
      </c>
      <c r="F6163">
        <v>1.5685169999999999</v>
      </c>
    </row>
    <row r="6164" spans="1:6" x14ac:dyDescent="0.2">
      <c r="A6164" s="97">
        <v>43698.925509259258</v>
      </c>
      <c r="B6164">
        <v>2.0812360000000001</v>
      </c>
      <c r="E6164" s="97">
        <v>43698.656041666669</v>
      </c>
      <c r="F6164">
        <v>1.5743579999999999</v>
      </c>
    </row>
    <row r="6165" spans="1:6" x14ac:dyDescent="0.2">
      <c r="A6165" s="97">
        <v>43698.932453703703</v>
      </c>
      <c r="B6165">
        <v>2.0847530000000001</v>
      </c>
      <c r="E6165" s="97">
        <v>43698.662986111114</v>
      </c>
      <c r="F6165">
        <v>1.554046</v>
      </c>
    </row>
    <row r="6166" spans="1:6" x14ac:dyDescent="0.2">
      <c r="A6166" s="97">
        <v>43698.939398148148</v>
      </c>
      <c r="B6166">
        <v>2.0758909999999999</v>
      </c>
      <c r="E6166" s="97">
        <v>43698.669930555552</v>
      </c>
      <c r="F6166">
        <v>1.56978</v>
      </c>
    </row>
    <row r="6167" spans="1:6" x14ac:dyDescent="0.2">
      <c r="A6167" s="97">
        <v>43698.946342592593</v>
      </c>
      <c r="B6167">
        <v>2.0847280000000001</v>
      </c>
      <c r="E6167" s="97">
        <v>43698.676759259259</v>
      </c>
      <c r="F6167">
        <v>1.5600579999999999</v>
      </c>
    </row>
    <row r="6168" spans="1:6" x14ac:dyDescent="0.2">
      <c r="A6168" s="97">
        <v>43698.9531712963</v>
      </c>
      <c r="B6168">
        <v>2.1045980000000002</v>
      </c>
      <c r="E6168" s="97">
        <v>43698.683703703704</v>
      </c>
      <c r="F6168">
        <v>1.5808800000000001</v>
      </c>
    </row>
    <row r="6169" spans="1:6" x14ac:dyDescent="0.2">
      <c r="A6169" s="97">
        <v>43698.960115740738</v>
      </c>
      <c r="B6169">
        <v>2.1036160000000002</v>
      </c>
      <c r="E6169" s="97">
        <v>43698.690648148149</v>
      </c>
      <c r="F6169">
        <v>1.5803739999999999</v>
      </c>
    </row>
    <row r="6170" spans="1:6" x14ac:dyDescent="0.2">
      <c r="A6170" s="97">
        <v>43698.967060185183</v>
      </c>
      <c r="B6170">
        <v>2.1053359999999999</v>
      </c>
      <c r="E6170" s="97">
        <v>43698.697592592594</v>
      </c>
      <c r="F6170">
        <v>1.565021</v>
      </c>
    </row>
    <row r="6171" spans="1:6" x14ac:dyDescent="0.2">
      <c r="A6171" s="97">
        <v>43698.974004629628</v>
      </c>
      <c r="B6171">
        <v>2.100533</v>
      </c>
      <c r="E6171" s="97">
        <v>43698.70453703704</v>
      </c>
      <c r="F6171">
        <v>1.6034060000000001</v>
      </c>
    </row>
    <row r="6172" spans="1:6" x14ac:dyDescent="0.2">
      <c r="A6172" s="97">
        <v>43698.980949074074</v>
      </c>
      <c r="B6172">
        <v>2.1071800000000001</v>
      </c>
      <c r="E6172" s="97">
        <v>43698.711481481485</v>
      </c>
      <c r="F6172">
        <v>1.610557</v>
      </c>
    </row>
    <row r="6173" spans="1:6" x14ac:dyDescent="0.2">
      <c r="A6173" s="97">
        <v>43698.987893518519</v>
      </c>
      <c r="B6173">
        <v>2.1146720000000001</v>
      </c>
      <c r="E6173" s="97">
        <v>43698.724143518521</v>
      </c>
      <c r="F6173">
        <v>1.662471</v>
      </c>
    </row>
    <row r="6174" spans="1:6" x14ac:dyDescent="0.2">
      <c r="A6174" s="97">
        <v>43698.994837962964</v>
      </c>
      <c r="B6174">
        <v>2.163306</v>
      </c>
      <c r="E6174" s="97">
        <v>43698.731087962966</v>
      </c>
      <c r="F6174">
        <v>1.6990460000000001</v>
      </c>
    </row>
    <row r="6175" spans="1:6" x14ac:dyDescent="0.2">
      <c r="A6175" s="97">
        <v>43699.001932870371</v>
      </c>
      <c r="B6175">
        <v>2.1048480000000001</v>
      </c>
      <c r="E6175" s="97">
        <v>43698.738032407404</v>
      </c>
      <c r="F6175">
        <v>1.7195370000000001</v>
      </c>
    </row>
    <row r="6176" spans="1:6" x14ac:dyDescent="0.2">
      <c r="A6176" s="97">
        <v>43699.008877314816</v>
      </c>
      <c r="B6176">
        <v>2.1068389999999999</v>
      </c>
      <c r="E6176" s="97">
        <v>43698.744976851849</v>
      </c>
      <c r="F6176">
        <v>1.7301139999999999</v>
      </c>
    </row>
    <row r="6177" spans="1:6" x14ac:dyDescent="0.2">
      <c r="A6177" s="97">
        <v>43699.015821759262</v>
      </c>
      <c r="B6177">
        <v>2.100727</v>
      </c>
      <c r="E6177" s="97">
        <v>43698.751921296294</v>
      </c>
      <c r="F6177">
        <v>1.748297</v>
      </c>
    </row>
    <row r="6178" spans="1:6" x14ac:dyDescent="0.2">
      <c r="A6178" s="97">
        <v>43699.022766203707</v>
      </c>
      <c r="B6178">
        <v>2.0968659999999999</v>
      </c>
      <c r="E6178" s="97">
        <v>43698.758750000001</v>
      </c>
      <c r="F6178">
        <v>1.767522</v>
      </c>
    </row>
    <row r="6179" spans="1:6" x14ac:dyDescent="0.2">
      <c r="A6179" s="97">
        <v>43699.029710648145</v>
      </c>
      <c r="B6179">
        <v>2.097553</v>
      </c>
      <c r="E6179" s="97">
        <v>43698.765694444446</v>
      </c>
      <c r="F6179">
        <v>1.7955159999999999</v>
      </c>
    </row>
    <row r="6180" spans="1:6" x14ac:dyDescent="0.2">
      <c r="A6180" s="97">
        <v>43699.03665509259</v>
      </c>
      <c r="B6180">
        <v>2.0900439999999998</v>
      </c>
      <c r="E6180" s="97">
        <v>43698.772638888891</v>
      </c>
      <c r="F6180">
        <v>1.868573</v>
      </c>
    </row>
    <row r="6181" spans="1:6" x14ac:dyDescent="0.2">
      <c r="A6181" s="97">
        <v>43699.043599537035</v>
      </c>
      <c r="B6181">
        <v>2.0842510000000001</v>
      </c>
      <c r="E6181" s="97">
        <v>43698.779583333337</v>
      </c>
      <c r="F6181">
        <v>1.820721</v>
      </c>
    </row>
    <row r="6182" spans="1:6" x14ac:dyDescent="0.2">
      <c r="A6182" s="97">
        <v>43699.050428240742</v>
      </c>
      <c r="B6182">
        <v>2.1015730000000001</v>
      </c>
      <c r="E6182" s="97">
        <v>43698.786527777775</v>
      </c>
      <c r="F6182">
        <v>1.850174</v>
      </c>
    </row>
    <row r="6183" spans="1:6" x14ac:dyDescent="0.2">
      <c r="A6183" s="97">
        <v>43699.057372685187</v>
      </c>
      <c r="B6183">
        <v>2.0968390000000001</v>
      </c>
      <c r="E6183" s="97">
        <v>43698.793576388889</v>
      </c>
      <c r="F6183">
        <v>1.8549640000000001</v>
      </c>
    </row>
    <row r="6184" spans="1:6" x14ac:dyDescent="0.2">
      <c r="A6184" s="97">
        <v>43699.064317129632</v>
      </c>
      <c r="B6184">
        <v>2.0779700000000001</v>
      </c>
      <c r="E6184" s="97">
        <v>43698.800520833334</v>
      </c>
      <c r="F6184">
        <v>1.8860140000000001</v>
      </c>
    </row>
    <row r="6185" spans="1:6" x14ac:dyDescent="0.2">
      <c r="A6185" s="97">
        <v>43699.07136574074</v>
      </c>
      <c r="B6185">
        <v>2.082392</v>
      </c>
      <c r="E6185" s="97">
        <v>43698.80746527778</v>
      </c>
      <c r="F6185">
        <v>1.905311</v>
      </c>
    </row>
    <row r="6186" spans="1:6" x14ac:dyDescent="0.2">
      <c r="A6186" s="97">
        <v>43699.078310185185</v>
      </c>
      <c r="B6186">
        <v>2.0764960000000001</v>
      </c>
      <c r="E6186" s="97">
        <v>43698.814409722225</v>
      </c>
      <c r="F6186">
        <v>1.924175</v>
      </c>
    </row>
    <row r="6187" spans="1:6" x14ac:dyDescent="0.2">
      <c r="A6187" s="97">
        <v>43699.08525462963</v>
      </c>
      <c r="B6187">
        <v>2.080012</v>
      </c>
      <c r="E6187" s="97">
        <v>43698.82135416667</v>
      </c>
      <c r="F6187">
        <v>1.93588</v>
      </c>
    </row>
    <row r="6188" spans="1:6" x14ac:dyDescent="0.2">
      <c r="A6188" s="97">
        <v>43699.092199074075</v>
      </c>
      <c r="B6188">
        <v>2.0788760000000002</v>
      </c>
      <c r="E6188" s="97">
        <v>43698.828298611108</v>
      </c>
      <c r="F6188">
        <v>1.9459120000000001</v>
      </c>
    </row>
    <row r="6189" spans="1:6" x14ac:dyDescent="0.2">
      <c r="A6189" s="97">
        <v>43699.099143518521</v>
      </c>
      <c r="B6189">
        <v>2.0733039999999998</v>
      </c>
      <c r="E6189" s="97">
        <v>43698.835243055553</v>
      </c>
      <c r="F6189">
        <v>1.965795</v>
      </c>
    </row>
    <row r="6190" spans="1:6" x14ac:dyDescent="0.2">
      <c r="A6190" s="97">
        <v>43699.106087962966</v>
      </c>
      <c r="B6190">
        <v>2.069191</v>
      </c>
      <c r="E6190" s="97">
        <v>43698.842187499999</v>
      </c>
      <c r="F6190">
        <v>1.9802869999999999</v>
      </c>
    </row>
    <row r="6191" spans="1:6" x14ac:dyDescent="0.2">
      <c r="A6191" s="97">
        <v>43699.113032407404</v>
      </c>
      <c r="B6191">
        <v>2.0632549999999998</v>
      </c>
      <c r="E6191" s="97">
        <v>43698.849131944444</v>
      </c>
      <c r="F6191">
        <v>1.9919720000000001</v>
      </c>
    </row>
    <row r="6192" spans="1:6" x14ac:dyDescent="0.2">
      <c r="A6192" s="97">
        <v>43699.119976851849</v>
      </c>
      <c r="B6192">
        <v>2.0691229999999998</v>
      </c>
      <c r="E6192" s="97">
        <v>43698.85596064815</v>
      </c>
      <c r="F6192">
        <v>1.993981</v>
      </c>
    </row>
    <row r="6193" spans="1:6" x14ac:dyDescent="0.2">
      <c r="A6193" s="97">
        <v>43699.126921296294</v>
      </c>
      <c r="B6193">
        <v>2.0592739999999998</v>
      </c>
      <c r="E6193" s="97">
        <v>43698.863009259258</v>
      </c>
      <c r="F6193">
        <v>2.008232</v>
      </c>
    </row>
    <row r="6194" spans="1:6" x14ac:dyDescent="0.2">
      <c r="A6194" s="97">
        <v>43699.13386574074</v>
      </c>
      <c r="B6194">
        <v>2.0444589999999998</v>
      </c>
      <c r="E6194" s="97">
        <v>43698.869953703703</v>
      </c>
      <c r="F6194">
        <v>2.0203890000000002</v>
      </c>
    </row>
    <row r="6195" spans="1:6" x14ac:dyDescent="0.2">
      <c r="A6195" s="97">
        <v>43699.140798611108</v>
      </c>
      <c r="B6195">
        <v>2.0521229999999999</v>
      </c>
      <c r="E6195" s="97">
        <v>43698.876898148148</v>
      </c>
      <c r="F6195">
        <v>2.0218219999999998</v>
      </c>
    </row>
    <row r="6196" spans="1:6" x14ac:dyDescent="0.2">
      <c r="A6196" s="97">
        <v>43699.147743055553</v>
      </c>
      <c r="B6196">
        <v>2.0424009999999999</v>
      </c>
      <c r="E6196" s="97">
        <v>43698.883842592593</v>
      </c>
      <c r="F6196">
        <v>2.0384570000000002</v>
      </c>
    </row>
    <row r="6197" spans="1:6" x14ac:dyDescent="0.2">
      <c r="A6197" s="97">
        <v>43699.154687499999</v>
      </c>
      <c r="B6197">
        <v>2.0356320000000001</v>
      </c>
      <c r="E6197" s="97">
        <v>43698.890787037039</v>
      </c>
      <c r="F6197">
        <v>2.0623070000000001</v>
      </c>
    </row>
    <row r="6198" spans="1:6" x14ac:dyDescent="0.2">
      <c r="A6198" s="97">
        <v>43699.161631944444</v>
      </c>
      <c r="B6198">
        <v>2.0353870000000001</v>
      </c>
      <c r="E6198" s="97">
        <v>43698.897731481484</v>
      </c>
      <c r="F6198">
        <v>2.055345</v>
      </c>
    </row>
    <row r="6199" spans="1:6" x14ac:dyDescent="0.2">
      <c r="A6199" s="97">
        <v>43699.168576388889</v>
      </c>
      <c r="B6199">
        <v>2.0361530000000001</v>
      </c>
      <c r="E6199" s="97">
        <v>43698.904675925929</v>
      </c>
      <c r="F6199">
        <v>2.0662289999999999</v>
      </c>
    </row>
    <row r="6200" spans="1:6" x14ac:dyDescent="0.2">
      <c r="A6200" s="97">
        <v>43699.175520833334</v>
      </c>
      <c r="B6200">
        <v>2.0254500000000002</v>
      </c>
      <c r="E6200" s="97">
        <v>43698.911620370367</v>
      </c>
      <c r="F6200">
        <v>2.071177</v>
      </c>
    </row>
    <row r="6201" spans="1:6" x14ac:dyDescent="0.2">
      <c r="A6201" s="97">
        <v>43699.18246527778</v>
      </c>
      <c r="B6201">
        <v>2.0210499999999998</v>
      </c>
      <c r="E6201" s="97">
        <v>43698.918564814812</v>
      </c>
      <c r="F6201">
        <v>2.0845910000000001</v>
      </c>
    </row>
    <row r="6202" spans="1:6" x14ac:dyDescent="0.2">
      <c r="A6202" s="97">
        <v>43699.189409722225</v>
      </c>
      <c r="B6202">
        <v>1.9956100000000001</v>
      </c>
      <c r="E6202" s="97">
        <v>43698.925509259258</v>
      </c>
      <c r="F6202">
        <v>2.0812360000000001</v>
      </c>
    </row>
    <row r="6203" spans="1:6" x14ac:dyDescent="0.2">
      <c r="A6203" s="97">
        <v>43699.19635416667</v>
      </c>
      <c r="B6203">
        <v>2.008969</v>
      </c>
      <c r="E6203" s="97">
        <v>43698.932453703703</v>
      </c>
      <c r="F6203">
        <v>2.0847530000000001</v>
      </c>
    </row>
    <row r="6204" spans="1:6" x14ac:dyDescent="0.2">
      <c r="A6204" s="97">
        <v>43699.203298611108</v>
      </c>
      <c r="B6204">
        <v>2.0096560000000001</v>
      </c>
      <c r="E6204" s="97">
        <v>43698.939398148148</v>
      </c>
      <c r="F6204">
        <v>2.0758909999999999</v>
      </c>
    </row>
    <row r="6205" spans="1:6" x14ac:dyDescent="0.2">
      <c r="A6205" s="97">
        <v>43699.210243055553</v>
      </c>
      <c r="B6205">
        <v>2.0078279999999999</v>
      </c>
      <c r="E6205" s="97">
        <v>43698.946342592593</v>
      </c>
      <c r="F6205">
        <v>2.0847280000000001</v>
      </c>
    </row>
    <row r="6206" spans="1:6" x14ac:dyDescent="0.2">
      <c r="A6206" s="97">
        <v>43699.217187499999</v>
      </c>
      <c r="B6206">
        <v>1.990297</v>
      </c>
      <c r="E6206" s="97">
        <v>43698.9531712963</v>
      </c>
      <c r="F6206">
        <v>2.1045980000000002</v>
      </c>
    </row>
    <row r="6207" spans="1:6" x14ac:dyDescent="0.2">
      <c r="A6207" s="97">
        <v>43699.224131944444</v>
      </c>
      <c r="B6207">
        <v>1.985897</v>
      </c>
      <c r="E6207" s="97">
        <v>43698.960115740738</v>
      </c>
      <c r="F6207">
        <v>2.1036160000000002</v>
      </c>
    </row>
    <row r="6208" spans="1:6" x14ac:dyDescent="0.2">
      <c r="A6208" s="97">
        <v>43699.231076388889</v>
      </c>
      <c r="B6208">
        <v>1.98291</v>
      </c>
      <c r="E6208" s="97">
        <v>43698.967060185183</v>
      </c>
      <c r="F6208">
        <v>2.1053359999999999</v>
      </c>
    </row>
    <row r="6209" spans="1:6" x14ac:dyDescent="0.2">
      <c r="A6209" s="97">
        <v>43699.237905092596</v>
      </c>
      <c r="B6209">
        <v>1.9730099999999999</v>
      </c>
      <c r="E6209" s="97">
        <v>43698.974004629628</v>
      </c>
      <c r="F6209">
        <v>2.100533</v>
      </c>
    </row>
    <row r="6210" spans="1:6" x14ac:dyDescent="0.2">
      <c r="A6210" s="97">
        <v>43699.244849537034</v>
      </c>
      <c r="B6210">
        <v>1.968591</v>
      </c>
      <c r="E6210" s="97">
        <v>43698.980949074074</v>
      </c>
      <c r="F6210">
        <v>2.1071800000000001</v>
      </c>
    </row>
    <row r="6211" spans="1:6" x14ac:dyDescent="0.2">
      <c r="A6211" s="97">
        <v>43699.251793981479</v>
      </c>
      <c r="B6211">
        <v>1.964718</v>
      </c>
      <c r="E6211" s="97">
        <v>43698.987893518519</v>
      </c>
      <c r="F6211">
        <v>2.1146720000000001</v>
      </c>
    </row>
    <row r="6212" spans="1:6" x14ac:dyDescent="0.2">
      <c r="A6212" s="97">
        <v>43699.258738425924</v>
      </c>
      <c r="B6212">
        <v>1.9670270000000001</v>
      </c>
      <c r="E6212" s="97">
        <v>43698.994837962964</v>
      </c>
      <c r="F6212">
        <v>2.163306</v>
      </c>
    </row>
    <row r="6213" spans="1:6" x14ac:dyDescent="0.2">
      <c r="A6213" s="97">
        <v>43699.265682870369</v>
      </c>
      <c r="B6213">
        <v>1.9600709999999999</v>
      </c>
      <c r="E6213" s="97">
        <v>43699.001932870371</v>
      </c>
      <c r="F6213">
        <v>2.1048480000000001</v>
      </c>
    </row>
    <row r="6214" spans="1:6" x14ac:dyDescent="0.2">
      <c r="A6214" s="97">
        <v>43699.272627314815</v>
      </c>
      <c r="B6214">
        <v>1.950631</v>
      </c>
      <c r="E6214" s="97">
        <v>43699.008877314816</v>
      </c>
      <c r="F6214">
        <v>2.1068389999999999</v>
      </c>
    </row>
    <row r="6215" spans="1:6" x14ac:dyDescent="0.2">
      <c r="A6215" s="97">
        <v>43699.279675925929</v>
      </c>
      <c r="B6215">
        <v>1.9505440000000001</v>
      </c>
      <c r="E6215" s="97">
        <v>43699.015821759262</v>
      </c>
      <c r="F6215">
        <v>2.100727</v>
      </c>
    </row>
    <row r="6216" spans="1:6" x14ac:dyDescent="0.2">
      <c r="A6216" s="97">
        <v>43699.286620370367</v>
      </c>
      <c r="B6216">
        <v>1.9391</v>
      </c>
      <c r="E6216" s="97">
        <v>43699.022766203707</v>
      </c>
      <c r="F6216">
        <v>2.0968659999999999</v>
      </c>
    </row>
    <row r="6217" spans="1:6" x14ac:dyDescent="0.2">
      <c r="A6217" s="97">
        <v>43699.293564814812</v>
      </c>
      <c r="B6217">
        <v>1.9359230000000001</v>
      </c>
      <c r="E6217" s="97">
        <v>43699.029710648145</v>
      </c>
      <c r="F6217">
        <v>2.097553</v>
      </c>
    </row>
    <row r="6218" spans="1:6" x14ac:dyDescent="0.2">
      <c r="A6218" s="97">
        <v>43699.300509259258</v>
      </c>
      <c r="B6218">
        <v>1.9257310000000001</v>
      </c>
      <c r="E6218" s="97">
        <v>43699.03665509259</v>
      </c>
      <c r="F6218">
        <v>2.0900439999999998</v>
      </c>
    </row>
    <row r="6219" spans="1:6" x14ac:dyDescent="0.2">
      <c r="A6219" s="97">
        <v>43699.307453703703</v>
      </c>
      <c r="B6219">
        <v>1.913227</v>
      </c>
      <c r="E6219" s="97">
        <v>43699.043599537035</v>
      </c>
      <c r="F6219">
        <v>2.0842510000000001</v>
      </c>
    </row>
    <row r="6220" spans="1:6" x14ac:dyDescent="0.2">
      <c r="A6220" s="97">
        <v>43699.314398148148</v>
      </c>
      <c r="B6220">
        <v>1.92174</v>
      </c>
      <c r="E6220" s="97">
        <v>43699.050428240742</v>
      </c>
      <c r="F6220">
        <v>2.1015730000000001</v>
      </c>
    </row>
    <row r="6221" spans="1:6" x14ac:dyDescent="0.2">
      <c r="A6221" s="97">
        <v>43699.321342592593</v>
      </c>
      <c r="B6221">
        <v>1.9156569999999999</v>
      </c>
      <c r="E6221" s="97">
        <v>43699.057372685187</v>
      </c>
      <c r="F6221">
        <v>2.0968390000000001</v>
      </c>
    </row>
    <row r="6222" spans="1:6" x14ac:dyDescent="0.2">
      <c r="A6222" s="97">
        <v>43699.3281712963</v>
      </c>
      <c r="B6222">
        <v>1.912728</v>
      </c>
      <c r="E6222" s="97">
        <v>43699.064317129632</v>
      </c>
      <c r="F6222">
        <v>2.0779700000000001</v>
      </c>
    </row>
    <row r="6223" spans="1:6" x14ac:dyDescent="0.2">
      <c r="A6223" s="97">
        <v>43699.335115740738</v>
      </c>
      <c r="B6223">
        <v>1.912115</v>
      </c>
      <c r="E6223" s="97">
        <v>43699.07136574074</v>
      </c>
      <c r="F6223">
        <v>2.082392</v>
      </c>
    </row>
    <row r="6224" spans="1:6" x14ac:dyDescent="0.2">
      <c r="A6224" s="97">
        <v>43699.342060185183</v>
      </c>
      <c r="B6224">
        <v>1.9042380000000001</v>
      </c>
      <c r="E6224" s="97">
        <v>43699.078310185185</v>
      </c>
      <c r="F6224">
        <v>2.0764960000000001</v>
      </c>
    </row>
    <row r="6225" spans="1:6" x14ac:dyDescent="0.2">
      <c r="A6225" s="97">
        <v>43699.349108796298</v>
      </c>
      <c r="B6225">
        <v>1.8962270000000001</v>
      </c>
      <c r="E6225" s="97">
        <v>43699.08525462963</v>
      </c>
      <c r="F6225">
        <v>2.080012</v>
      </c>
    </row>
    <row r="6226" spans="1:6" x14ac:dyDescent="0.2">
      <c r="A6226" s="97">
        <v>43699.356053240743</v>
      </c>
      <c r="B6226">
        <v>1.895767</v>
      </c>
      <c r="E6226" s="97">
        <v>43699.092199074075</v>
      </c>
      <c r="F6226">
        <v>2.0788760000000002</v>
      </c>
    </row>
    <row r="6227" spans="1:6" x14ac:dyDescent="0.2">
      <c r="A6227" s="97">
        <v>43699.362997685188</v>
      </c>
      <c r="B6227">
        <v>1.879704</v>
      </c>
      <c r="E6227" s="97">
        <v>43699.099143518521</v>
      </c>
      <c r="F6227">
        <v>2.0733039999999998</v>
      </c>
    </row>
    <row r="6228" spans="1:6" x14ac:dyDescent="0.2">
      <c r="A6228" s="97">
        <v>43699.369942129626</v>
      </c>
      <c r="B6228">
        <v>1.877178</v>
      </c>
      <c r="E6228" s="97">
        <v>43699.106087962966</v>
      </c>
      <c r="F6228">
        <v>2.069191</v>
      </c>
    </row>
    <row r="6229" spans="1:6" x14ac:dyDescent="0.2">
      <c r="A6229" s="97">
        <v>43699.376886574071</v>
      </c>
      <c r="B6229">
        <v>1.8729979999999999</v>
      </c>
      <c r="E6229" s="97">
        <v>43699.113032407404</v>
      </c>
      <c r="F6229">
        <v>2.0632549999999998</v>
      </c>
    </row>
    <row r="6230" spans="1:6" x14ac:dyDescent="0.2">
      <c r="A6230" s="97">
        <v>43699.383831018517</v>
      </c>
      <c r="B6230">
        <v>1.862466</v>
      </c>
      <c r="E6230" s="97">
        <v>43699.119976851849</v>
      </c>
      <c r="F6230">
        <v>2.0691229999999998</v>
      </c>
    </row>
    <row r="6231" spans="1:6" x14ac:dyDescent="0.2">
      <c r="A6231" s="97">
        <v>43699.390775462962</v>
      </c>
      <c r="B6231">
        <v>1.874214</v>
      </c>
      <c r="E6231" s="97">
        <v>43699.126921296294</v>
      </c>
      <c r="F6231">
        <v>2.0592739999999998</v>
      </c>
    </row>
    <row r="6232" spans="1:6" x14ac:dyDescent="0.2">
      <c r="A6232" s="97">
        <v>43699.397719907407</v>
      </c>
      <c r="B6232">
        <v>1.867839</v>
      </c>
      <c r="E6232" s="97">
        <v>43699.13386574074</v>
      </c>
      <c r="F6232">
        <v>2.0444589999999998</v>
      </c>
    </row>
    <row r="6233" spans="1:6" x14ac:dyDescent="0.2">
      <c r="A6233" s="97">
        <v>43699.404664351852</v>
      </c>
      <c r="B6233">
        <v>1.8224130000000001</v>
      </c>
      <c r="E6233" s="97">
        <v>43699.140798611108</v>
      </c>
      <c r="F6233">
        <v>2.0521229999999999</v>
      </c>
    </row>
    <row r="6234" spans="1:6" x14ac:dyDescent="0.2">
      <c r="A6234" s="97">
        <v>43699.411608796298</v>
      </c>
      <c r="B6234">
        <v>1.8714569999999999</v>
      </c>
      <c r="E6234" s="97">
        <v>43699.147743055553</v>
      </c>
      <c r="F6234">
        <v>2.0424009999999999</v>
      </c>
    </row>
    <row r="6235" spans="1:6" x14ac:dyDescent="0.2">
      <c r="A6235" s="97">
        <v>43699.418553240743</v>
      </c>
      <c r="B6235">
        <v>1.8487199999999999</v>
      </c>
      <c r="E6235" s="97">
        <v>43699.154687499999</v>
      </c>
      <c r="F6235">
        <v>2.0356320000000001</v>
      </c>
    </row>
    <row r="6236" spans="1:6" x14ac:dyDescent="0.2">
      <c r="A6236" s="97">
        <v>43699.425497685188</v>
      </c>
      <c r="B6236">
        <v>1.8503670000000001</v>
      </c>
      <c r="E6236" s="97">
        <v>43699.161631944444</v>
      </c>
      <c r="F6236">
        <v>2.0353870000000001</v>
      </c>
    </row>
    <row r="6237" spans="1:6" x14ac:dyDescent="0.2">
      <c r="A6237" s="97">
        <v>43699.432326388887</v>
      </c>
      <c r="B6237">
        <v>1.8390070000000001</v>
      </c>
      <c r="E6237" s="97">
        <v>43699.168576388889</v>
      </c>
      <c r="F6237">
        <v>2.0361530000000001</v>
      </c>
    </row>
    <row r="6238" spans="1:6" x14ac:dyDescent="0.2">
      <c r="A6238" s="97">
        <v>43699.439270833333</v>
      </c>
      <c r="B6238">
        <v>1.826552</v>
      </c>
      <c r="E6238" s="97">
        <v>43699.175520833334</v>
      </c>
      <c r="F6238">
        <v>2.0254500000000002</v>
      </c>
    </row>
    <row r="6239" spans="1:6" x14ac:dyDescent="0.2">
      <c r="A6239" s="97">
        <v>43699.446215277778</v>
      </c>
      <c r="B6239">
        <v>1.841825</v>
      </c>
      <c r="E6239" s="97">
        <v>43699.18246527778</v>
      </c>
      <c r="F6239">
        <v>2.0210499999999998</v>
      </c>
    </row>
    <row r="6240" spans="1:6" x14ac:dyDescent="0.2">
      <c r="A6240" s="97">
        <v>43699.453159722223</v>
      </c>
      <c r="B6240">
        <v>1.8268720000000001</v>
      </c>
      <c r="E6240" s="97">
        <v>43699.189409722225</v>
      </c>
      <c r="F6240">
        <v>1.9956100000000001</v>
      </c>
    </row>
    <row r="6241" spans="1:6" x14ac:dyDescent="0.2">
      <c r="A6241" s="97">
        <v>43699.460104166668</v>
      </c>
      <c r="B6241">
        <v>1.8438369999999999</v>
      </c>
      <c r="E6241" s="97">
        <v>43699.19635416667</v>
      </c>
      <c r="F6241">
        <v>2.008969</v>
      </c>
    </row>
    <row r="6242" spans="1:6" x14ac:dyDescent="0.2">
      <c r="A6242" s="97">
        <v>43699.467048611114</v>
      </c>
      <c r="B6242">
        <v>1.8283419999999999</v>
      </c>
      <c r="E6242" s="97">
        <v>43699.203298611108</v>
      </c>
      <c r="F6242">
        <v>2.0096560000000001</v>
      </c>
    </row>
    <row r="6243" spans="1:6" x14ac:dyDescent="0.2">
      <c r="A6243" s="97">
        <v>43699.473993055559</v>
      </c>
      <c r="B6243">
        <v>1.8030729999999999</v>
      </c>
      <c r="E6243" s="97">
        <v>43699.210243055553</v>
      </c>
      <c r="F6243">
        <v>2.0078279999999999</v>
      </c>
    </row>
    <row r="6244" spans="1:6" x14ac:dyDescent="0.2">
      <c r="A6244" s="97">
        <v>43699.480937499997</v>
      </c>
      <c r="B6244">
        <v>1.8142959999999999</v>
      </c>
      <c r="E6244" s="97">
        <v>43699.217187499999</v>
      </c>
      <c r="F6244">
        <v>1.990297</v>
      </c>
    </row>
    <row r="6245" spans="1:6" x14ac:dyDescent="0.2">
      <c r="A6245" s="97">
        <v>43699.487986111111</v>
      </c>
      <c r="B6245">
        <v>1.8105389999999999</v>
      </c>
      <c r="E6245" s="97">
        <v>43699.224131944444</v>
      </c>
      <c r="F6245">
        <v>1.985897</v>
      </c>
    </row>
    <row r="6246" spans="1:6" x14ac:dyDescent="0.2">
      <c r="A6246" s="97">
        <v>43699.494930555556</v>
      </c>
      <c r="B6246">
        <v>1.807714</v>
      </c>
      <c r="E6246" s="97">
        <v>43699.231076388889</v>
      </c>
      <c r="F6246">
        <v>1.98291</v>
      </c>
    </row>
    <row r="6247" spans="1:6" x14ac:dyDescent="0.2">
      <c r="A6247" s="97">
        <v>43699.501875000002</v>
      </c>
      <c r="B6247">
        <v>1.813626</v>
      </c>
      <c r="E6247" s="97">
        <v>43699.237905092596</v>
      </c>
      <c r="F6247">
        <v>1.9730099999999999</v>
      </c>
    </row>
    <row r="6248" spans="1:6" x14ac:dyDescent="0.2">
      <c r="A6248" s="97">
        <v>43699.508819444447</v>
      </c>
      <c r="B6248">
        <v>1.810381</v>
      </c>
      <c r="E6248" s="97">
        <v>43699.244849537034</v>
      </c>
      <c r="F6248">
        <v>1.968591</v>
      </c>
    </row>
    <row r="6249" spans="1:6" x14ac:dyDescent="0.2">
      <c r="A6249" s="97">
        <v>43699.515763888892</v>
      </c>
      <c r="B6249">
        <v>1.803067</v>
      </c>
      <c r="E6249" s="97">
        <v>43699.251793981479</v>
      </c>
      <c r="F6249">
        <v>1.964718</v>
      </c>
    </row>
    <row r="6250" spans="1:6" x14ac:dyDescent="0.2">
      <c r="A6250" s="97">
        <v>43699.52270833333</v>
      </c>
      <c r="B6250">
        <v>1.7915909999999999</v>
      </c>
      <c r="E6250" s="97">
        <v>43699.258738425924</v>
      </c>
      <c r="F6250">
        <v>1.9670270000000001</v>
      </c>
    </row>
    <row r="6251" spans="1:6" x14ac:dyDescent="0.2">
      <c r="A6251" s="97">
        <v>43699.529537037037</v>
      </c>
      <c r="B6251">
        <v>1.799795</v>
      </c>
      <c r="E6251" s="97">
        <v>43699.265682870369</v>
      </c>
      <c r="F6251">
        <v>1.9600709999999999</v>
      </c>
    </row>
    <row r="6252" spans="1:6" x14ac:dyDescent="0.2">
      <c r="A6252" s="97">
        <v>43699.536481481482</v>
      </c>
      <c r="B6252">
        <v>1.788985</v>
      </c>
      <c r="E6252" s="97">
        <v>43699.272627314815</v>
      </c>
      <c r="F6252">
        <v>1.950631</v>
      </c>
    </row>
    <row r="6253" spans="1:6" x14ac:dyDescent="0.2">
      <c r="A6253" s="97">
        <v>43699.543425925927</v>
      </c>
      <c r="B6253">
        <v>1.7872110000000001</v>
      </c>
      <c r="E6253" s="97">
        <v>43699.279675925929</v>
      </c>
      <c r="F6253">
        <v>1.9505440000000001</v>
      </c>
    </row>
    <row r="6254" spans="1:6" x14ac:dyDescent="0.2">
      <c r="A6254" s="97">
        <v>43699.550370370373</v>
      </c>
      <c r="B6254">
        <v>1.7731300000000001</v>
      </c>
      <c r="E6254" s="97">
        <v>43699.286620370367</v>
      </c>
      <c r="F6254">
        <v>1.9391</v>
      </c>
    </row>
    <row r="6255" spans="1:6" x14ac:dyDescent="0.2">
      <c r="A6255" s="97">
        <v>43699.55741898148</v>
      </c>
      <c r="B6255">
        <v>1.7760590000000001</v>
      </c>
      <c r="E6255" s="97">
        <v>43699.293564814812</v>
      </c>
      <c r="F6255">
        <v>1.9359230000000001</v>
      </c>
    </row>
    <row r="6256" spans="1:6" x14ac:dyDescent="0.2">
      <c r="A6256" s="97">
        <v>43699.564363425925</v>
      </c>
      <c r="B6256">
        <v>1.773504</v>
      </c>
      <c r="E6256" s="97">
        <v>43699.300509259258</v>
      </c>
      <c r="F6256">
        <v>1.9257310000000001</v>
      </c>
    </row>
    <row r="6257" spans="1:6" x14ac:dyDescent="0.2">
      <c r="A6257" s="97">
        <v>43699.57130787037</v>
      </c>
      <c r="B6257">
        <v>1.7771509999999999</v>
      </c>
      <c r="E6257" s="97">
        <v>43699.307453703703</v>
      </c>
      <c r="F6257">
        <v>1.913227</v>
      </c>
    </row>
    <row r="6258" spans="1:6" x14ac:dyDescent="0.2">
      <c r="A6258" s="97">
        <v>43699.578252314815</v>
      </c>
      <c r="B6258">
        <v>1.765358</v>
      </c>
      <c r="E6258" s="97">
        <v>43699.314398148148</v>
      </c>
      <c r="F6258">
        <v>1.92174</v>
      </c>
    </row>
    <row r="6259" spans="1:6" x14ac:dyDescent="0.2">
      <c r="A6259" s="97">
        <v>43699.585196759261</v>
      </c>
      <c r="B6259">
        <v>1.772964</v>
      </c>
      <c r="E6259" s="97">
        <v>43699.321342592593</v>
      </c>
      <c r="F6259">
        <v>1.9156569999999999</v>
      </c>
    </row>
    <row r="6260" spans="1:6" x14ac:dyDescent="0.2">
      <c r="A6260" s="97">
        <v>43699.592141203706</v>
      </c>
      <c r="B6260">
        <v>1.773787</v>
      </c>
      <c r="E6260" s="97">
        <v>43699.3281712963</v>
      </c>
      <c r="F6260">
        <v>1.912728</v>
      </c>
    </row>
    <row r="6261" spans="1:6" x14ac:dyDescent="0.2">
      <c r="A6261" s="97">
        <v>43699.599085648151</v>
      </c>
      <c r="B6261">
        <v>1.764499</v>
      </c>
      <c r="E6261" s="97">
        <v>43699.335115740738</v>
      </c>
      <c r="F6261">
        <v>1.912115</v>
      </c>
    </row>
    <row r="6262" spans="1:6" x14ac:dyDescent="0.2">
      <c r="A6262" s="97">
        <v>43699.606030092589</v>
      </c>
      <c r="B6262">
        <v>1.7671509999999999</v>
      </c>
      <c r="E6262" s="97">
        <v>43699.342060185183</v>
      </c>
      <c r="F6262">
        <v>1.9042380000000001</v>
      </c>
    </row>
    <row r="6263" spans="1:6" x14ac:dyDescent="0.2">
      <c r="A6263" s="97">
        <v>43699.612974537034</v>
      </c>
      <c r="B6263">
        <v>1.761417</v>
      </c>
      <c r="E6263" s="97">
        <v>43699.349108796298</v>
      </c>
      <c r="F6263">
        <v>1.8962270000000001</v>
      </c>
    </row>
    <row r="6264" spans="1:6" x14ac:dyDescent="0.2">
      <c r="A6264" s="97">
        <v>43699.619803240741</v>
      </c>
      <c r="B6264">
        <v>1.7546299999999999</v>
      </c>
      <c r="E6264" s="97">
        <v>43699.356053240743</v>
      </c>
      <c r="F6264">
        <v>1.895767</v>
      </c>
    </row>
    <row r="6265" spans="1:6" x14ac:dyDescent="0.2">
      <c r="A6265" s="97">
        <v>43699.626851851855</v>
      </c>
      <c r="B6265">
        <v>1.760345</v>
      </c>
      <c r="E6265" s="97">
        <v>43699.362997685188</v>
      </c>
      <c r="F6265">
        <v>1.879704</v>
      </c>
    </row>
    <row r="6266" spans="1:6" x14ac:dyDescent="0.2">
      <c r="A6266" s="97">
        <v>43699.633796296293</v>
      </c>
      <c r="B6266">
        <v>1.748454</v>
      </c>
      <c r="E6266" s="97">
        <v>43699.369942129626</v>
      </c>
      <c r="F6266">
        <v>1.877178</v>
      </c>
    </row>
    <row r="6267" spans="1:6" x14ac:dyDescent="0.2">
      <c r="A6267" s="97">
        <v>43699.647685185184</v>
      </c>
      <c r="B6267">
        <v>1.7687040000000001</v>
      </c>
      <c r="E6267" s="97">
        <v>43699.376886574071</v>
      </c>
      <c r="F6267">
        <v>1.8729979999999999</v>
      </c>
    </row>
    <row r="6268" spans="1:6" x14ac:dyDescent="0.2">
      <c r="A6268" s="97">
        <v>43699.658101851855</v>
      </c>
      <c r="B6268">
        <v>1.7503</v>
      </c>
      <c r="E6268" s="97">
        <v>43699.383831018517</v>
      </c>
      <c r="F6268">
        <v>1.862466</v>
      </c>
    </row>
    <row r="6269" spans="1:6" x14ac:dyDescent="0.2">
      <c r="A6269" s="97">
        <v>43699.66851851852</v>
      </c>
      <c r="B6269">
        <v>1.7431730000000001</v>
      </c>
      <c r="E6269" s="97">
        <v>43699.390775462962</v>
      </c>
      <c r="F6269">
        <v>1.874214</v>
      </c>
    </row>
    <row r="6270" spans="1:6" x14ac:dyDescent="0.2">
      <c r="A6270" s="97">
        <v>43699.678935185184</v>
      </c>
      <c r="B6270">
        <v>1.7348159999999999</v>
      </c>
      <c r="E6270" s="97">
        <v>43699.397719907407</v>
      </c>
      <c r="F6270">
        <v>1.867839</v>
      </c>
    </row>
    <row r="6271" spans="1:6" x14ac:dyDescent="0.2">
      <c r="A6271" s="97">
        <v>43699.689351851855</v>
      </c>
      <c r="B6271">
        <v>1.7181500000000001</v>
      </c>
      <c r="E6271" s="97">
        <v>43699.404664351852</v>
      </c>
      <c r="F6271">
        <v>1.8224130000000001</v>
      </c>
    </row>
    <row r="6272" spans="1:6" x14ac:dyDescent="0.2">
      <c r="A6272" s="97">
        <v>43699.69976851852</v>
      </c>
      <c r="B6272">
        <v>1.724054</v>
      </c>
      <c r="E6272" s="97">
        <v>43699.411608796298</v>
      </c>
      <c r="F6272">
        <v>1.8714569999999999</v>
      </c>
    </row>
    <row r="6273" spans="1:6" x14ac:dyDescent="0.2">
      <c r="A6273" s="97">
        <v>43699.710300925923</v>
      </c>
      <c r="B6273">
        <v>1.722153</v>
      </c>
      <c r="E6273" s="97">
        <v>43699.418553240743</v>
      </c>
      <c r="F6273">
        <v>1.8487199999999999</v>
      </c>
    </row>
    <row r="6274" spans="1:6" x14ac:dyDescent="0.2">
      <c r="A6274" s="97">
        <v>43699.722858796296</v>
      </c>
      <c r="B6274">
        <v>1.75241</v>
      </c>
      <c r="E6274" s="97">
        <v>43699.425497685188</v>
      </c>
      <c r="F6274">
        <v>1.8503670000000001</v>
      </c>
    </row>
    <row r="6275" spans="1:6" x14ac:dyDescent="0.2">
      <c r="A6275" s="97">
        <v>43699.733275462961</v>
      </c>
      <c r="B6275">
        <v>1.7806219999999999</v>
      </c>
      <c r="E6275" s="97">
        <v>43699.432326388887</v>
      </c>
      <c r="F6275">
        <v>1.8390070000000001</v>
      </c>
    </row>
    <row r="6276" spans="1:6" x14ac:dyDescent="0.2">
      <c r="A6276" s="97">
        <v>43699.743692129632</v>
      </c>
      <c r="B6276">
        <v>1.687486</v>
      </c>
      <c r="E6276" s="97">
        <v>43699.439270833333</v>
      </c>
      <c r="F6276">
        <v>1.826552</v>
      </c>
    </row>
    <row r="6277" spans="1:6" x14ac:dyDescent="0.2">
      <c r="A6277" s="97">
        <v>43699.754108796296</v>
      </c>
      <c r="B6277">
        <v>1.796511</v>
      </c>
      <c r="E6277" s="97">
        <v>43699.446215277778</v>
      </c>
      <c r="F6277">
        <v>1.841825</v>
      </c>
    </row>
    <row r="6278" spans="1:6" x14ac:dyDescent="0.2">
      <c r="A6278" s="97">
        <v>43699.764525462961</v>
      </c>
      <c r="B6278">
        <v>1.8184709999999999</v>
      </c>
      <c r="E6278" s="97">
        <v>43699.453159722223</v>
      </c>
      <c r="F6278">
        <v>1.8268720000000001</v>
      </c>
    </row>
    <row r="6279" spans="1:6" x14ac:dyDescent="0.2">
      <c r="A6279" s="97">
        <v>43699.774942129632</v>
      </c>
      <c r="B6279">
        <v>1.8350230000000001</v>
      </c>
      <c r="E6279" s="97">
        <v>43699.460104166668</v>
      </c>
      <c r="F6279">
        <v>1.8438369999999999</v>
      </c>
    </row>
    <row r="6280" spans="1:6" x14ac:dyDescent="0.2">
      <c r="A6280" s="97">
        <v>43699.785474537035</v>
      </c>
      <c r="B6280">
        <v>1.8258890000000001</v>
      </c>
      <c r="E6280" s="97">
        <v>43699.467048611114</v>
      </c>
      <c r="F6280">
        <v>1.8283419999999999</v>
      </c>
    </row>
    <row r="6281" spans="1:6" x14ac:dyDescent="0.2">
      <c r="A6281" s="97">
        <v>43699.795891203707</v>
      </c>
      <c r="B6281">
        <v>1.832389</v>
      </c>
      <c r="E6281" s="97">
        <v>43699.473993055559</v>
      </c>
      <c r="F6281">
        <v>1.8030729999999999</v>
      </c>
    </row>
    <row r="6282" spans="1:6" x14ac:dyDescent="0.2">
      <c r="A6282" s="97">
        <v>43699.806307870371</v>
      </c>
      <c r="B6282">
        <v>1.845904</v>
      </c>
      <c r="E6282" s="97">
        <v>43699.480937499997</v>
      </c>
      <c r="F6282">
        <v>1.8142959999999999</v>
      </c>
    </row>
    <row r="6283" spans="1:6" x14ac:dyDescent="0.2">
      <c r="A6283" s="97">
        <v>43699.816724537035</v>
      </c>
      <c r="B6283">
        <v>1.8577379999999999</v>
      </c>
      <c r="E6283" s="97">
        <v>43699.487986111111</v>
      </c>
      <c r="F6283">
        <v>1.8105389999999999</v>
      </c>
    </row>
    <row r="6284" spans="1:6" x14ac:dyDescent="0.2">
      <c r="A6284" s="97">
        <v>43699.827222222222</v>
      </c>
      <c r="B6284">
        <v>1.866806</v>
      </c>
      <c r="E6284" s="97">
        <v>43699.494930555556</v>
      </c>
      <c r="F6284">
        <v>1.807714</v>
      </c>
    </row>
    <row r="6285" spans="1:6" x14ac:dyDescent="0.2">
      <c r="A6285" s="97">
        <v>43699.837638888886</v>
      </c>
      <c r="B6285">
        <v>1.8661700000000001</v>
      </c>
      <c r="E6285" s="97">
        <v>43699.501875000002</v>
      </c>
      <c r="F6285">
        <v>1.813626</v>
      </c>
    </row>
    <row r="6286" spans="1:6" x14ac:dyDescent="0.2">
      <c r="A6286" s="97">
        <v>43699.848055555558</v>
      </c>
      <c r="B6286">
        <v>1.8671949999999999</v>
      </c>
      <c r="E6286" s="97">
        <v>43699.508819444447</v>
      </c>
      <c r="F6286">
        <v>1.810381</v>
      </c>
    </row>
    <row r="6287" spans="1:6" x14ac:dyDescent="0.2">
      <c r="A6287" s="97">
        <v>43699.858472222222</v>
      </c>
      <c r="B6287">
        <v>1.865073</v>
      </c>
      <c r="E6287" s="97">
        <v>43699.515763888892</v>
      </c>
      <c r="F6287">
        <v>1.803067</v>
      </c>
    </row>
    <row r="6288" spans="1:6" x14ac:dyDescent="0.2">
      <c r="A6288" s="97">
        <v>43699.868888888886</v>
      </c>
      <c r="B6288">
        <v>1.870889</v>
      </c>
      <c r="E6288" s="97">
        <v>43699.52270833333</v>
      </c>
      <c r="F6288">
        <v>1.7915909999999999</v>
      </c>
    </row>
    <row r="6289" spans="1:6" x14ac:dyDescent="0.2">
      <c r="A6289" s="97">
        <v>43699.879305555558</v>
      </c>
      <c r="B6289">
        <v>1.8677619999999999</v>
      </c>
      <c r="E6289" s="97">
        <v>43699.529537037037</v>
      </c>
      <c r="F6289">
        <v>1.799795</v>
      </c>
    </row>
    <row r="6290" spans="1:6" x14ac:dyDescent="0.2">
      <c r="A6290" s="97">
        <v>43699.889722222222</v>
      </c>
      <c r="B6290">
        <v>1.865307</v>
      </c>
      <c r="E6290" s="97">
        <v>43699.536481481482</v>
      </c>
      <c r="F6290">
        <v>1.788985</v>
      </c>
    </row>
    <row r="6291" spans="1:6" x14ac:dyDescent="0.2">
      <c r="A6291" s="97">
        <v>43699.900254629632</v>
      </c>
      <c r="B6291">
        <v>1.8592230000000001</v>
      </c>
      <c r="E6291" s="97">
        <v>43699.543425925927</v>
      </c>
      <c r="F6291">
        <v>1.7872110000000001</v>
      </c>
    </row>
    <row r="6292" spans="1:6" x14ac:dyDescent="0.2">
      <c r="A6292" s="97">
        <v>43699.910671296297</v>
      </c>
      <c r="B6292">
        <v>1.8642879999999999</v>
      </c>
      <c r="E6292" s="97">
        <v>43699.550370370373</v>
      </c>
      <c r="F6292">
        <v>1.7731300000000001</v>
      </c>
    </row>
    <row r="6293" spans="1:6" x14ac:dyDescent="0.2">
      <c r="A6293" s="97">
        <v>43699.921087962961</v>
      </c>
      <c r="B6293">
        <v>1.8718539999999999</v>
      </c>
      <c r="E6293" s="97">
        <v>43699.55741898148</v>
      </c>
      <c r="F6293">
        <v>1.7760590000000001</v>
      </c>
    </row>
    <row r="6294" spans="1:6" x14ac:dyDescent="0.2">
      <c r="A6294" s="97">
        <v>43699.931574074071</v>
      </c>
      <c r="B6294">
        <v>1.852984</v>
      </c>
      <c r="E6294" s="97">
        <v>43699.564363425925</v>
      </c>
      <c r="F6294">
        <v>1.773504</v>
      </c>
    </row>
    <row r="6295" spans="1:6" x14ac:dyDescent="0.2">
      <c r="A6295" s="97">
        <v>43699.941990740743</v>
      </c>
      <c r="B6295">
        <v>1.8520570000000001</v>
      </c>
      <c r="E6295" s="97">
        <v>43699.57130787037</v>
      </c>
      <c r="F6295">
        <v>1.7771509999999999</v>
      </c>
    </row>
    <row r="6296" spans="1:6" x14ac:dyDescent="0.2">
      <c r="A6296" s="97">
        <v>43699.952407407407</v>
      </c>
      <c r="B6296">
        <v>1.8558840000000001</v>
      </c>
      <c r="E6296" s="97">
        <v>43699.578252314815</v>
      </c>
      <c r="F6296">
        <v>1.765358</v>
      </c>
    </row>
    <row r="6297" spans="1:6" x14ac:dyDescent="0.2">
      <c r="A6297" s="97">
        <v>43699.962824074071</v>
      </c>
      <c r="B6297">
        <v>1.842743</v>
      </c>
      <c r="E6297" s="97">
        <v>43699.585196759261</v>
      </c>
      <c r="F6297">
        <v>1.772964</v>
      </c>
    </row>
    <row r="6298" spans="1:6" x14ac:dyDescent="0.2">
      <c r="A6298" s="97">
        <v>43699.973240740743</v>
      </c>
      <c r="B6298">
        <v>1.840484</v>
      </c>
      <c r="E6298" s="97">
        <v>43699.592141203706</v>
      </c>
      <c r="F6298">
        <v>1.773787</v>
      </c>
    </row>
    <row r="6299" spans="1:6" x14ac:dyDescent="0.2">
      <c r="A6299" s="97">
        <v>43699.983657407407</v>
      </c>
      <c r="B6299">
        <v>1.8528770000000001</v>
      </c>
      <c r="E6299" s="97">
        <v>43699.599085648151</v>
      </c>
      <c r="F6299">
        <v>1.764499</v>
      </c>
    </row>
    <row r="6300" spans="1:6" x14ac:dyDescent="0.2">
      <c r="A6300" s="97">
        <v>43699.994074074071</v>
      </c>
      <c r="B6300">
        <v>1.8382829999999999</v>
      </c>
      <c r="E6300" s="97">
        <v>43699.606030092589</v>
      </c>
      <c r="F6300">
        <v>1.7671509999999999</v>
      </c>
    </row>
    <row r="6301" spans="1:6" x14ac:dyDescent="0.2">
      <c r="A6301" s="97">
        <v>43700.004664351851</v>
      </c>
      <c r="B6301">
        <v>1.828565</v>
      </c>
      <c r="E6301" s="97">
        <v>43699.612974537034</v>
      </c>
      <c r="F6301">
        <v>1.761417</v>
      </c>
    </row>
    <row r="6302" spans="1:6" x14ac:dyDescent="0.2">
      <c r="A6302" s="97">
        <v>43700.015081018515</v>
      </c>
      <c r="B6302">
        <v>1.8316490000000001</v>
      </c>
      <c r="E6302" s="97">
        <v>43699.619803240741</v>
      </c>
      <c r="F6302">
        <v>1.7546299999999999</v>
      </c>
    </row>
    <row r="6303" spans="1:6" x14ac:dyDescent="0.2">
      <c r="A6303" s="97">
        <v>43700.025497685187</v>
      </c>
      <c r="B6303">
        <v>1.826789</v>
      </c>
      <c r="E6303" s="97">
        <v>43699.626851851855</v>
      </c>
      <c r="F6303">
        <v>1.760345</v>
      </c>
    </row>
    <row r="6304" spans="1:6" x14ac:dyDescent="0.2">
      <c r="A6304" s="97">
        <v>43700.035914351851</v>
      </c>
      <c r="B6304">
        <v>1.821069</v>
      </c>
      <c r="E6304" s="97">
        <v>43699.633796296293</v>
      </c>
      <c r="F6304">
        <v>1.748454</v>
      </c>
    </row>
    <row r="6305" spans="1:6" x14ac:dyDescent="0.2">
      <c r="A6305" s="97">
        <v>43700.046331018515</v>
      </c>
      <c r="B6305">
        <v>1.8231660000000001</v>
      </c>
      <c r="E6305" s="97">
        <v>43699.647685185184</v>
      </c>
      <c r="F6305">
        <v>1.7687040000000001</v>
      </c>
    </row>
    <row r="6306" spans="1:6" x14ac:dyDescent="0.2">
      <c r="A6306" s="97">
        <v>43700.056747685187</v>
      </c>
      <c r="B6306">
        <v>1.813782</v>
      </c>
      <c r="E6306" s="97">
        <v>43699.658101851855</v>
      </c>
      <c r="F6306">
        <v>1.7503</v>
      </c>
    </row>
    <row r="6307" spans="1:6" x14ac:dyDescent="0.2">
      <c r="A6307" s="97">
        <v>43700.067164351851</v>
      </c>
      <c r="B6307">
        <v>1.8148899999999999</v>
      </c>
      <c r="E6307" s="97">
        <v>43699.66851851852</v>
      </c>
      <c r="F6307">
        <v>1.7431730000000001</v>
      </c>
    </row>
    <row r="6308" spans="1:6" x14ac:dyDescent="0.2">
      <c r="A6308" s="97">
        <v>43700.077696759261</v>
      </c>
      <c r="B6308">
        <v>1.812775</v>
      </c>
      <c r="E6308" s="97">
        <v>43699.678935185184</v>
      </c>
      <c r="F6308">
        <v>1.7348159999999999</v>
      </c>
    </row>
    <row r="6309" spans="1:6" x14ac:dyDescent="0.2">
      <c r="A6309" s="97">
        <v>43700.088113425925</v>
      </c>
      <c r="B6309">
        <v>1.810808</v>
      </c>
      <c r="E6309" s="97">
        <v>43699.689351851855</v>
      </c>
      <c r="F6309">
        <v>1.7181500000000001</v>
      </c>
    </row>
    <row r="6310" spans="1:6" x14ac:dyDescent="0.2">
      <c r="A6310" s="97">
        <v>43700.098530092589</v>
      </c>
      <c r="B6310">
        <v>1.8052170000000001</v>
      </c>
      <c r="E6310" s="97">
        <v>43699.69976851852</v>
      </c>
      <c r="F6310">
        <v>1.724054</v>
      </c>
    </row>
    <row r="6311" spans="1:6" x14ac:dyDescent="0.2">
      <c r="A6311" s="97">
        <v>43700.10900462963</v>
      </c>
      <c r="B6311">
        <v>1.794546</v>
      </c>
      <c r="E6311" s="97">
        <v>43699.710300925923</v>
      </c>
      <c r="F6311">
        <v>1.722153</v>
      </c>
    </row>
    <row r="6312" spans="1:6" x14ac:dyDescent="0.2">
      <c r="A6312" s="97">
        <v>43700.119421296295</v>
      </c>
      <c r="B6312">
        <v>1.790718</v>
      </c>
      <c r="E6312" s="97">
        <v>43699.722858796296</v>
      </c>
      <c r="F6312">
        <v>1.75241</v>
      </c>
    </row>
    <row r="6313" spans="1:6" x14ac:dyDescent="0.2">
      <c r="A6313" s="97">
        <v>43700.129837962966</v>
      </c>
      <c r="B6313">
        <v>1.7853870000000001</v>
      </c>
      <c r="E6313" s="97">
        <v>43699.733275462961</v>
      </c>
      <c r="F6313">
        <v>1.7806219999999999</v>
      </c>
    </row>
    <row r="6314" spans="1:6" x14ac:dyDescent="0.2">
      <c r="A6314" s="97">
        <v>43700.14025462963</v>
      </c>
      <c r="B6314">
        <v>1.783968</v>
      </c>
      <c r="E6314" s="97">
        <v>43699.743692129632</v>
      </c>
      <c r="F6314">
        <v>1.687486</v>
      </c>
    </row>
    <row r="6315" spans="1:6" x14ac:dyDescent="0.2">
      <c r="A6315" s="97">
        <v>43700.150671296295</v>
      </c>
      <c r="B6315">
        <v>1.78868</v>
      </c>
      <c r="E6315" s="97">
        <v>43699.754108796296</v>
      </c>
      <c r="F6315">
        <v>1.796511</v>
      </c>
    </row>
    <row r="6316" spans="1:6" x14ac:dyDescent="0.2">
      <c r="A6316" s="97">
        <v>43700.161087962966</v>
      </c>
      <c r="B6316">
        <v>1.7839480000000001</v>
      </c>
      <c r="E6316" s="97">
        <v>43699.764525462961</v>
      </c>
      <c r="F6316">
        <v>1.8184709999999999</v>
      </c>
    </row>
    <row r="6317" spans="1:6" x14ac:dyDescent="0.2">
      <c r="A6317" s="97">
        <v>43700.171620370369</v>
      </c>
      <c r="B6317">
        <v>1.768939</v>
      </c>
      <c r="E6317" s="97">
        <v>43699.774942129632</v>
      </c>
      <c r="F6317">
        <v>1.8350230000000001</v>
      </c>
    </row>
    <row r="6318" spans="1:6" x14ac:dyDescent="0.2">
      <c r="A6318" s="97">
        <v>43700.182037037041</v>
      </c>
      <c r="B6318">
        <v>1.76393</v>
      </c>
      <c r="E6318" s="97">
        <v>43699.785474537035</v>
      </c>
      <c r="F6318">
        <v>1.8258890000000001</v>
      </c>
    </row>
    <row r="6319" spans="1:6" x14ac:dyDescent="0.2">
      <c r="A6319" s="97">
        <v>43700.192453703705</v>
      </c>
      <c r="B6319">
        <v>1.749128</v>
      </c>
      <c r="E6319" s="97">
        <v>43699.795891203707</v>
      </c>
      <c r="F6319">
        <v>1.832389</v>
      </c>
    </row>
    <row r="6320" spans="1:6" x14ac:dyDescent="0.2">
      <c r="A6320" s="97">
        <v>43700.202870370369</v>
      </c>
      <c r="B6320">
        <v>1.7554540000000001</v>
      </c>
      <c r="E6320" s="97">
        <v>43699.806307870371</v>
      </c>
      <c r="F6320">
        <v>1.845904</v>
      </c>
    </row>
    <row r="6321" spans="1:6" x14ac:dyDescent="0.2">
      <c r="A6321" s="97">
        <v>43700.213368055556</v>
      </c>
      <c r="B6321">
        <v>1.7875080000000001</v>
      </c>
      <c r="E6321" s="97">
        <v>43699.816724537035</v>
      </c>
      <c r="F6321">
        <v>1.8577379999999999</v>
      </c>
    </row>
    <row r="6322" spans="1:6" x14ac:dyDescent="0.2">
      <c r="A6322" s="97">
        <v>43700.22378472222</v>
      </c>
      <c r="B6322">
        <v>1.7433780000000001</v>
      </c>
      <c r="E6322" s="97">
        <v>43699.827222222222</v>
      </c>
      <c r="F6322">
        <v>1.866806</v>
      </c>
    </row>
    <row r="6323" spans="1:6" x14ac:dyDescent="0.2">
      <c r="A6323" s="97">
        <v>43700.234201388892</v>
      </c>
      <c r="B6323">
        <v>1.7284120000000001</v>
      </c>
      <c r="E6323" s="97">
        <v>43699.837638888886</v>
      </c>
      <c r="F6323">
        <v>1.8661700000000001</v>
      </c>
    </row>
    <row r="6324" spans="1:6" x14ac:dyDescent="0.2">
      <c r="A6324" s="97">
        <v>43700.244618055556</v>
      </c>
      <c r="B6324">
        <v>1.722512</v>
      </c>
      <c r="E6324" s="97">
        <v>43699.848055555558</v>
      </c>
      <c r="F6324">
        <v>1.8671949999999999</v>
      </c>
    </row>
    <row r="6325" spans="1:6" x14ac:dyDescent="0.2">
      <c r="A6325" s="97">
        <v>43700.25503472222</v>
      </c>
      <c r="B6325">
        <v>1.710769</v>
      </c>
      <c r="E6325" s="97">
        <v>43699.858472222222</v>
      </c>
      <c r="F6325">
        <v>1.865073</v>
      </c>
    </row>
    <row r="6326" spans="1:6" x14ac:dyDescent="0.2">
      <c r="A6326" s="97">
        <v>43700.265451388892</v>
      </c>
      <c r="B6326">
        <v>1.7073990000000001</v>
      </c>
      <c r="E6326" s="97">
        <v>43699.868888888886</v>
      </c>
      <c r="F6326">
        <v>1.870889</v>
      </c>
    </row>
    <row r="6327" spans="1:6" x14ac:dyDescent="0.2">
      <c r="A6327" s="97">
        <v>43700.275868055556</v>
      </c>
      <c r="B6327">
        <v>1.6931099999999999</v>
      </c>
      <c r="E6327" s="97">
        <v>43699.879305555558</v>
      </c>
      <c r="F6327">
        <v>1.8677619999999999</v>
      </c>
    </row>
    <row r="6328" spans="1:6" x14ac:dyDescent="0.2">
      <c r="A6328" s="97">
        <v>43700.286400462966</v>
      </c>
      <c r="B6328">
        <v>1.7048380000000001</v>
      </c>
      <c r="E6328" s="97">
        <v>43699.889722222222</v>
      </c>
      <c r="F6328">
        <v>1.865307</v>
      </c>
    </row>
    <row r="6329" spans="1:6" x14ac:dyDescent="0.2">
      <c r="A6329" s="97">
        <v>43700.296817129631</v>
      </c>
      <c r="B6329">
        <v>1.6830259999999999</v>
      </c>
      <c r="E6329" s="97">
        <v>43699.900254629632</v>
      </c>
      <c r="F6329">
        <v>1.8592230000000001</v>
      </c>
    </row>
    <row r="6330" spans="1:6" x14ac:dyDescent="0.2">
      <c r="A6330" s="97">
        <v>43700.307233796295</v>
      </c>
      <c r="B6330">
        <v>1.6701569999999999</v>
      </c>
      <c r="E6330" s="97">
        <v>43699.910671296297</v>
      </c>
      <c r="F6330">
        <v>1.8642879999999999</v>
      </c>
    </row>
    <row r="6331" spans="1:6" x14ac:dyDescent="0.2">
      <c r="A6331" s="97">
        <v>43700.317719907405</v>
      </c>
      <c r="B6331">
        <v>1.6642380000000001</v>
      </c>
      <c r="E6331" s="97">
        <v>43699.921087962961</v>
      </c>
      <c r="F6331">
        <v>1.8718539999999999</v>
      </c>
    </row>
    <row r="6332" spans="1:6" x14ac:dyDescent="0.2">
      <c r="A6332" s="97">
        <v>43700.328136574077</v>
      </c>
      <c r="B6332">
        <v>1.66109</v>
      </c>
      <c r="E6332" s="97">
        <v>43699.931574074071</v>
      </c>
      <c r="F6332">
        <v>1.852984</v>
      </c>
    </row>
    <row r="6333" spans="1:6" x14ac:dyDescent="0.2">
      <c r="A6333" s="97">
        <v>43700.338553240741</v>
      </c>
      <c r="B6333">
        <v>1.653843</v>
      </c>
      <c r="E6333" s="97">
        <v>43699.941990740743</v>
      </c>
      <c r="F6333">
        <v>1.8520570000000001</v>
      </c>
    </row>
    <row r="6334" spans="1:6" x14ac:dyDescent="0.2">
      <c r="A6334" s="97">
        <v>43700.348969907405</v>
      </c>
      <c r="B6334">
        <v>1.657794</v>
      </c>
      <c r="E6334" s="97">
        <v>43699.952407407407</v>
      </c>
      <c r="F6334">
        <v>1.8558840000000001</v>
      </c>
    </row>
    <row r="6335" spans="1:6" x14ac:dyDescent="0.2">
      <c r="A6335" s="97">
        <v>43700.359386574077</v>
      </c>
      <c r="B6335">
        <v>1.6440790000000001</v>
      </c>
      <c r="E6335" s="97">
        <v>43699.962824074071</v>
      </c>
      <c r="F6335">
        <v>1.842743</v>
      </c>
    </row>
    <row r="6336" spans="1:6" x14ac:dyDescent="0.2">
      <c r="A6336" s="97">
        <v>43700.369803240741</v>
      </c>
      <c r="B6336">
        <v>1.6405369999999999</v>
      </c>
      <c r="E6336" s="97">
        <v>43699.973240740743</v>
      </c>
      <c r="F6336">
        <v>1.840484</v>
      </c>
    </row>
    <row r="6337" spans="1:6" x14ac:dyDescent="0.2">
      <c r="A6337" s="97">
        <v>43700.380219907405</v>
      </c>
      <c r="B6337">
        <v>1.6292709999999999</v>
      </c>
      <c r="E6337" s="97">
        <v>43699.983657407407</v>
      </c>
      <c r="F6337">
        <v>1.8528770000000001</v>
      </c>
    </row>
    <row r="6338" spans="1:6" x14ac:dyDescent="0.2">
      <c r="A6338" s="97">
        <v>43700.390752314815</v>
      </c>
      <c r="B6338">
        <v>1.628962</v>
      </c>
      <c r="E6338" s="97">
        <v>43699.994074074071</v>
      </c>
      <c r="F6338">
        <v>1.8382829999999999</v>
      </c>
    </row>
    <row r="6339" spans="1:6" x14ac:dyDescent="0.2">
      <c r="A6339" s="97">
        <v>43700.40116898148</v>
      </c>
      <c r="B6339">
        <v>1.6284400000000001</v>
      </c>
      <c r="E6339" s="97">
        <v>43700.004664351851</v>
      </c>
      <c r="F6339">
        <v>1.828565</v>
      </c>
    </row>
    <row r="6340" spans="1:6" x14ac:dyDescent="0.2">
      <c r="A6340" s="97">
        <v>43700.411585648151</v>
      </c>
      <c r="B6340">
        <v>1.6203749999999999</v>
      </c>
      <c r="E6340" s="97">
        <v>43700.015081018515</v>
      </c>
      <c r="F6340">
        <v>1.8316490000000001</v>
      </c>
    </row>
    <row r="6341" spans="1:6" x14ac:dyDescent="0.2">
      <c r="A6341" s="97">
        <v>43700.422060185185</v>
      </c>
      <c r="B6341">
        <v>1.6024389999999999</v>
      </c>
      <c r="E6341" s="97">
        <v>43700.025497685187</v>
      </c>
      <c r="F6341">
        <v>1.826789</v>
      </c>
    </row>
    <row r="6342" spans="1:6" x14ac:dyDescent="0.2">
      <c r="A6342" s="97">
        <v>43700.432476851849</v>
      </c>
      <c r="B6342">
        <v>1.6174230000000001</v>
      </c>
      <c r="E6342" s="97">
        <v>43700.035914351851</v>
      </c>
      <c r="F6342">
        <v>1.821069</v>
      </c>
    </row>
    <row r="6343" spans="1:6" x14ac:dyDescent="0.2">
      <c r="A6343" s="97">
        <v>43700.442893518521</v>
      </c>
      <c r="B6343">
        <v>1.6126990000000001</v>
      </c>
      <c r="E6343" s="97">
        <v>43700.046331018515</v>
      </c>
      <c r="F6343">
        <v>1.8231660000000001</v>
      </c>
    </row>
    <row r="6344" spans="1:6" x14ac:dyDescent="0.2">
      <c r="A6344" s="97">
        <v>43700.453310185185</v>
      </c>
      <c r="B6344">
        <v>1.600797</v>
      </c>
      <c r="E6344" s="97">
        <v>43700.056747685187</v>
      </c>
      <c r="F6344">
        <v>1.813782</v>
      </c>
    </row>
    <row r="6345" spans="1:6" x14ac:dyDescent="0.2">
      <c r="A6345" s="97">
        <v>43700.463726851849</v>
      </c>
      <c r="B6345">
        <v>1.5954809999999999</v>
      </c>
      <c r="E6345" s="97">
        <v>43700.067164351851</v>
      </c>
      <c r="F6345">
        <v>1.8148899999999999</v>
      </c>
    </row>
    <row r="6346" spans="1:6" x14ac:dyDescent="0.2">
      <c r="A6346" s="97">
        <v>43700.474143518521</v>
      </c>
      <c r="B6346">
        <v>1.591029</v>
      </c>
      <c r="E6346" s="97">
        <v>43700.077696759261</v>
      </c>
      <c r="F6346">
        <v>1.812775</v>
      </c>
    </row>
    <row r="6347" spans="1:6" x14ac:dyDescent="0.2">
      <c r="A6347" s="97">
        <v>43700.484675925924</v>
      </c>
      <c r="B6347">
        <v>1.5927830000000001</v>
      </c>
      <c r="E6347" s="97">
        <v>43700.088113425925</v>
      </c>
      <c r="F6347">
        <v>1.810808</v>
      </c>
    </row>
    <row r="6348" spans="1:6" x14ac:dyDescent="0.2">
      <c r="A6348" s="97">
        <v>43700.495092592595</v>
      </c>
      <c r="B6348">
        <v>1.568659</v>
      </c>
      <c r="E6348" s="97">
        <v>43700.098530092589</v>
      </c>
      <c r="F6348">
        <v>1.8052170000000001</v>
      </c>
    </row>
    <row r="6349" spans="1:6" x14ac:dyDescent="0.2">
      <c r="A6349" s="97">
        <v>43700.505509259259</v>
      </c>
      <c r="B6349">
        <v>1.5738080000000001</v>
      </c>
      <c r="E6349" s="97">
        <v>43700.10900462963</v>
      </c>
      <c r="F6349">
        <v>1.794546</v>
      </c>
    </row>
    <row r="6350" spans="1:6" x14ac:dyDescent="0.2">
      <c r="A6350" s="97">
        <v>43700.515925925924</v>
      </c>
      <c r="B6350">
        <v>1.585189</v>
      </c>
      <c r="E6350" s="97">
        <v>43700.119421296295</v>
      </c>
      <c r="F6350">
        <v>1.790718</v>
      </c>
    </row>
    <row r="6351" spans="1:6" x14ac:dyDescent="0.2">
      <c r="A6351" s="97">
        <v>43700.526412037034</v>
      </c>
      <c r="B6351">
        <v>1.599407</v>
      </c>
      <c r="E6351" s="97">
        <v>43700.129837962966</v>
      </c>
      <c r="F6351">
        <v>1.7853870000000001</v>
      </c>
    </row>
    <row r="6352" spans="1:6" x14ac:dyDescent="0.2">
      <c r="A6352" s="97">
        <v>43700.536828703705</v>
      </c>
      <c r="B6352">
        <v>1.5775669999999999</v>
      </c>
      <c r="E6352" s="97">
        <v>43700.14025462963</v>
      </c>
      <c r="F6352">
        <v>1.783968</v>
      </c>
    </row>
    <row r="6353" spans="1:6" x14ac:dyDescent="0.2">
      <c r="A6353" s="97">
        <v>43700.54724537037</v>
      </c>
      <c r="B6353">
        <v>1.590112</v>
      </c>
      <c r="E6353" s="97">
        <v>43700.150671296295</v>
      </c>
      <c r="F6353">
        <v>1.78868</v>
      </c>
    </row>
    <row r="6354" spans="1:6" x14ac:dyDescent="0.2">
      <c r="A6354" s="97">
        <v>43700.557662037034</v>
      </c>
      <c r="B6354">
        <v>1.597588</v>
      </c>
      <c r="E6354" s="97">
        <v>43700.161087962966</v>
      </c>
      <c r="F6354">
        <v>1.7839480000000001</v>
      </c>
    </row>
    <row r="6355" spans="1:6" x14ac:dyDescent="0.2">
      <c r="A6355" s="97">
        <v>43700.568078703705</v>
      </c>
      <c r="B6355">
        <v>1.58104</v>
      </c>
      <c r="E6355" s="97">
        <v>43700.171620370369</v>
      </c>
      <c r="F6355">
        <v>1.768939</v>
      </c>
    </row>
    <row r="6356" spans="1:6" x14ac:dyDescent="0.2">
      <c r="A6356" s="97">
        <v>43700.57849537037</v>
      </c>
      <c r="B6356">
        <v>1.6013310000000001</v>
      </c>
      <c r="E6356" s="97">
        <v>43700.182037037041</v>
      </c>
      <c r="F6356">
        <v>1.76393</v>
      </c>
    </row>
    <row r="6357" spans="1:6" x14ac:dyDescent="0.2">
      <c r="A6357" s="97">
        <v>43700.588912037034</v>
      </c>
      <c r="B6357">
        <v>1.5953349999999999</v>
      </c>
      <c r="E6357" s="97">
        <v>43700.192453703705</v>
      </c>
      <c r="F6357">
        <v>1.749128</v>
      </c>
    </row>
    <row r="6358" spans="1:6" x14ac:dyDescent="0.2">
      <c r="A6358" s="97">
        <v>43700.599444444444</v>
      </c>
      <c r="B6358">
        <v>1.6058079999999999</v>
      </c>
      <c r="E6358" s="97">
        <v>43700.202870370369</v>
      </c>
      <c r="F6358">
        <v>1.7554540000000001</v>
      </c>
    </row>
    <row r="6359" spans="1:6" x14ac:dyDescent="0.2">
      <c r="A6359" s="97">
        <v>43700.609861111108</v>
      </c>
      <c r="B6359">
        <v>1.6015729999999999</v>
      </c>
      <c r="E6359" s="97">
        <v>43700.213368055556</v>
      </c>
      <c r="F6359">
        <v>1.7875080000000001</v>
      </c>
    </row>
    <row r="6360" spans="1:6" x14ac:dyDescent="0.2">
      <c r="A6360" s="97">
        <v>43700.62027777778</v>
      </c>
      <c r="B6360">
        <v>1.6193900000000001</v>
      </c>
      <c r="E6360" s="97">
        <v>43700.22378472222</v>
      </c>
      <c r="F6360">
        <v>1.7433780000000001</v>
      </c>
    </row>
    <row r="6361" spans="1:6" x14ac:dyDescent="0.2">
      <c r="A6361" s="97">
        <v>43700.63076388889</v>
      </c>
      <c r="B6361">
        <v>1.6063019999999999</v>
      </c>
      <c r="E6361" s="97">
        <v>43700.234201388892</v>
      </c>
      <c r="F6361">
        <v>1.7284120000000001</v>
      </c>
    </row>
    <row r="6362" spans="1:6" x14ac:dyDescent="0.2">
      <c r="A6362" s="97">
        <v>43700.641180555554</v>
      </c>
      <c r="B6362">
        <v>1.6178539999999999</v>
      </c>
      <c r="E6362" s="97">
        <v>43700.244618055556</v>
      </c>
      <c r="F6362">
        <v>1.722512</v>
      </c>
    </row>
    <row r="6363" spans="1:6" x14ac:dyDescent="0.2">
      <c r="A6363" s="97">
        <v>43700.651597222219</v>
      </c>
      <c r="B6363">
        <v>1.6124959999999999</v>
      </c>
      <c r="E6363" s="97">
        <v>43700.25503472222</v>
      </c>
      <c r="F6363">
        <v>1.710769</v>
      </c>
    </row>
    <row r="6364" spans="1:6" x14ac:dyDescent="0.2">
      <c r="A6364" s="97">
        <v>43700.66201388889</v>
      </c>
      <c r="B6364">
        <v>1.6335440000000001</v>
      </c>
      <c r="E6364" s="97">
        <v>43700.265451388892</v>
      </c>
      <c r="F6364">
        <v>1.7073990000000001</v>
      </c>
    </row>
    <row r="6365" spans="1:6" x14ac:dyDescent="0.2">
      <c r="A6365" s="97">
        <v>43700.672430555554</v>
      </c>
      <c r="B6365">
        <v>1.6406700000000001</v>
      </c>
      <c r="E6365" s="97">
        <v>43700.275868055556</v>
      </c>
      <c r="F6365">
        <v>1.6931099999999999</v>
      </c>
    </row>
    <row r="6366" spans="1:6" x14ac:dyDescent="0.2">
      <c r="A6366" s="97">
        <v>43700.682847222219</v>
      </c>
      <c r="B6366">
        <v>1.642863</v>
      </c>
      <c r="E6366" s="97">
        <v>43700.286400462966</v>
      </c>
      <c r="F6366">
        <v>1.7048380000000001</v>
      </c>
    </row>
    <row r="6367" spans="1:6" x14ac:dyDescent="0.2">
      <c r="A6367" s="97">
        <v>43700.69326388889</v>
      </c>
      <c r="B6367">
        <v>1.648895</v>
      </c>
      <c r="E6367" s="97">
        <v>43700.296817129631</v>
      </c>
      <c r="F6367">
        <v>1.6830259999999999</v>
      </c>
    </row>
    <row r="6368" spans="1:6" x14ac:dyDescent="0.2">
      <c r="A6368" s="97">
        <v>43700.703796296293</v>
      </c>
      <c r="B6368">
        <v>1.657098</v>
      </c>
      <c r="E6368" s="97">
        <v>43700.307233796295</v>
      </c>
      <c r="F6368">
        <v>1.6701569999999999</v>
      </c>
    </row>
    <row r="6369" spans="1:6" x14ac:dyDescent="0.2">
      <c r="A6369" s="97">
        <v>43700.722974537035</v>
      </c>
      <c r="B6369">
        <v>1.6917409999999999</v>
      </c>
      <c r="E6369" s="97">
        <v>43700.317719907405</v>
      </c>
      <c r="F6369">
        <v>1.6642380000000001</v>
      </c>
    </row>
    <row r="6370" spans="1:6" x14ac:dyDescent="0.2">
      <c r="A6370" s="97">
        <v>43700.733391203707</v>
      </c>
      <c r="B6370">
        <v>1.7205779999999999</v>
      </c>
      <c r="E6370" s="97">
        <v>43700.328136574077</v>
      </c>
      <c r="F6370">
        <v>1.66109</v>
      </c>
    </row>
    <row r="6371" spans="1:6" x14ac:dyDescent="0.2">
      <c r="A6371" s="97">
        <v>43700.743807870371</v>
      </c>
      <c r="B6371">
        <v>1.723805</v>
      </c>
      <c r="E6371" s="97">
        <v>43700.338553240741</v>
      </c>
      <c r="F6371">
        <v>1.653843</v>
      </c>
    </row>
    <row r="6372" spans="1:6" x14ac:dyDescent="0.2">
      <c r="A6372" s="97">
        <v>43700.754224537035</v>
      </c>
      <c r="B6372">
        <v>1.746991</v>
      </c>
      <c r="E6372" s="97">
        <v>43700.348969907405</v>
      </c>
      <c r="F6372">
        <v>1.657794</v>
      </c>
    </row>
    <row r="6373" spans="1:6" x14ac:dyDescent="0.2">
      <c r="A6373" s="97">
        <v>43700.764641203707</v>
      </c>
      <c r="B6373">
        <v>1.756383</v>
      </c>
      <c r="E6373" s="97">
        <v>43700.359386574077</v>
      </c>
      <c r="F6373">
        <v>1.6440790000000001</v>
      </c>
    </row>
    <row r="6374" spans="1:6" x14ac:dyDescent="0.2">
      <c r="A6374" s="97">
        <v>43700.775057870371</v>
      </c>
      <c r="B6374">
        <v>1.775495</v>
      </c>
      <c r="E6374" s="97">
        <v>43700.369803240741</v>
      </c>
      <c r="F6374">
        <v>1.6405369999999999</v>
      </c>
    </row>
    <row r="6375" spans="1:6" x14ac:dyDescent="0.2">
      <c r="A6375" s="97">
        <v>43700.785474537035</v>
      </c>
      <c r="B6375">
        <v>1.7801229999999999</v>
      </c>
      <c r="E6375" s="97">
        <v>43700.380219907405</v>
      </c>
      <c r="F6375">
        <v>1.6292709999999999</v>
      </c>
    </row>
    <row r="6376" spans="1:6" x14ac:dyDescent="0.2">
      <c r="A6376" s="97">
        <v>43700.796006944445</v>
      </c>
      <c r="B6376">
        <v>1.8055369999999999</v>
      </c>
      <c r="E6376" s="97">
        <v>43700.390752314815</v>
      </c>
      <c r="F6376">
        <v>1.628962</v>
      </c>
    </row>
    <row r="6377" spans="1:6" x14ac:dyDescent="0.2">
      <c r="A6377" s="97">
        <v>43700.806423611109</v>
      </c>
      <c r="B6377">
        <v>1.806765</v>
      </c>
      <c r="E6377" s="97">
        <v>43700.40116898148</v>
      </c>
      <c r="F6377">
        <v>1.6284400000000001</v>
      </c>
    </row>
    <row r="6378" spans="1:6" x14ac:dyDescent="0.2">
      <c r="A6378" s="97">
        <v>43700.816840277781</v>
      </c>
      <c r="B6378">
        <v>1.819763</v>
      </c>
      <c r="E6378" s="97">
        <v>43700.411585648151</v>
      </c>
      <c r="F6378">
        <v>1.6203749999999999</v>
      </c>
    </row>
    <row r="6379" spans="1:6" x14ac:dyDescent="0.2">
      <c r="A6379" s="97">
        <v>43700.827326388891</v>
      </c>
      <c r="B6379">
        <v>1.8399209999999999</v>
      </c>
      <c r="E6379" s="97">
        <v>43700.422060185185</v>
      </c>
      <c r="F6379">
        <v>1.6024389999999999</v>
      </c>
    </row>
    <row r="6380" spans="1:6" x14ac:dyDescent="0.2">
      <c r="A6380" s="97">
        <v>43700.837743055556</v>
      </c>
      <c r="B6380">
        <v>1.850535</v>
      </c>
      <c r="E6380" s="97">
        <v>43700.432476851849</v>
      </c>
      <c r="F6380">
        <v>1.6174230000000001</v>
      </c>
    </row>
    <row r="6381" spans="1:6" x14ac:dyDescent="0.2">
      <c r="A6381" s="97">
        <v>43700.84815972222</v>
      </c>
      <c r="B6381">
        <v>1.8683689999999999</v>
      </c>
      <c r="E6381" s="97">
        <v>43700.442893518521</v>
      </c>
      <c r="F6381">
        <v>1.6126990000000001</v>
      </c>
    </row>
    <row r="6382" spans="1:6" x14ac:dyDescent="0.2">
      <c r="A6382" s="97">
        <v>43700.858576388891</v>
      </c>
      <c r="B6382">
        <v>1.8534310000000001</v>
      </c>
      <c r="E6382" s="97">
        <v>43700.453310185185</v>
      </c>
      <c r="F6382">
        <v>1.600797</v>
      </c>
    </row>
    <row r="6383" spans="1:6" x14ac:dyDescent="0.2">
      <c r="A6383" s="97">
        <v>43700.868993055556</v>
      </c>
      <c r="B6383">
        <v>1.8701350000000001</v>
      </c>
      <c r="E6383" s="97">
        <v>43700.463726851849</v>
      </c>
      <c r="F6383">
        <v>1.5954809999999999</v>
      </c>
    </row>
    <row r="6384" spans="1:6" x14ac:dyDescent="0.2">
      <c r="A6384" s="97">
        <v>43700.87940972222</v>
      </c>
      <c r="B6384">
        <v>1.879248</v>
      </c>
      <c r="E6384" s="97">
        <v>43700.474143518521</v>
      </c>
      <c r="F6384">
        <v>1.591029</v>
      </c>
    </row>
    <row r="6385" spans="1:6" x14ac:dyDescent="0.2">
      <c r="A6385" s="97">
        <v>43700.889976851853</v>
      </c>
      <c r="B6385">
        <v>1.87968</v>
      </c>
      <c r="E6385" s="97">
        <v>43700.484675925924</v>
      </c>
      <c r="F6385">
        <v>1.5927830000000001</v>
      </c>
    </row>
    <row r="6386" spans="1:6" x14ac:dyDescent="0.2">
      <c r="A6386" s="97">
        <v>43700.900393518517</v>
      </c>
      <c r="B6386">
        <v>1.887869</v>
      </c>
      <c r="E6386" s="97">
        <v>43700.495092592595</v>
      </c>
      <c r="F6386">
        <v>1.568659</v>
      </c>
    </row>
    <row r="6387" spans="1:6" x14ac:dyDescent="0.2">
      <c r="A6387" s="97">
        <v>43700.910810185182</v>
      </c>
      <c r="B6387">
        <v>1.895092</v>
      </c>
      <c r="E6387" s="97">
        <v>43700.505509259259</v>
      </c>
      <c r="F6387">
        <v>1.5738080000000001</v>
      </c>
    </row>
    <row r="6388" spans="1:6" x14ac:dyDescent="0.2">
      <c r="A6388" s="97">
        <v>43700.921226851853</v>
      </c>
      <c r="B6388">
        <v>1.8994899999999999</v>
      </c>
      <c r="E6388" s="97">
        <v>43700.515925925924</v>
      </c>
      <c r="F6388">
        <v>1.585189</v>
      </c>
    </row>
    <row r="6389" spans="1:6" x14ac:dyDescent="0.2">
      <c r="A6389" s="97">
        <v>43700.931643518517</v>
      </c>
      <c r="B6389">
        <v>1.8970640000000001</v>
      </c>
      <c r="E6389" s="97">
        <v>43700.526412037034</v>
      </c>
      <c r="F6389">
        <v>1.599407</v>
      </c>
    </row>
    <row r="6390" spans="1:6" x14ac:dyDescent="0.2">
      <c r="A6390" s="97">
        <v>43700.942060185182</v>
      </c>
      <c r="B6390">
        <v>1.9069700000000001</v>
      </c>
      <c r="E6390" s="97">
        <v>43700.536828703705</v>
      </c>
      <c r="F6390">
        <v>1.5775669999999999</v>
      </c>
    </row>
    <row r="6391" spans="1:6" x14ac:dyDescent="0.2">
      <c r="A6391" s="97">
        <v>43700.952592592592</v>
      </c>
      <c r="B6391">
        <v>1.9018250000000001</v>
      </c>
      <c r="E6391" s="97">
        <v>43700.54724537037</v>
      </c>
      <c r="F6391">
        <v>1.590112</v>
      </c>
    </row>
    <row r="6392" spans="1:6" x14ac:dyDescent="0.2">
      <c r="A6392" s="97">
        <v>43700.963009259256</v>
      </c>
      <c r="B6392">
        <v>1.8829880000000001</v>
      </c>
      <c r="E6392" s="97">
        <v>43700.557662037034</v>
      </c>
      <c r="F6392">
        <v>1.597588</v>
      </c>
    </row>
    <row r="6393" spans="1:6" x14ac:dyDescent="0.2">
      <c r="A6393" s="97">
        <v>43700.973425925928</v>
      </c>
      <c r="B6393">
        <v>1.914264</v>
      </c>
      <c r="E6393" s="97">
        <v>43700.568078703705</v>
      </c>
      <c r="F6393">
        <v>1.58104</v>
      </c>
    </row>
    <row r="6394" spans="1:6" x14ac:dyDescent="0.2">
      <c r="A6394" s="97">
        <v>43700.983842592592</v>
      </c>
      <c r="B6394">
        <v>1.900177</v>
      </c>
      <c r="E6394" s="97">
        <v>43700.57849537037</v>
      </c>
      <c r="F6394">
        <v>1.6013310000000001</v>
      </c>
    </row>
    <row r="6395" spans="1:6" x14ac:dyDescent="0.2">
      <c r="A6395" s="97">
        <v>43700.994328703702</v>
      </c>
      <c r="B6395">
        <v>1.8984030000000001</v>
      </c>
      <c r="E6395" s="97">
        <v>43700.588912037034</v>
      </c>
      <c r="F6395">
        <v>1.5953349999999999</v>
      </c>
    </row>
    <row r="6396" spans="1:6" x14ac:dyDescent="0.2">
      <c r="A6396" s="97">
        <v>43701.004745370374</v>
      </c>
      <c r="B6396">
        <v>1.902614</v>
      </c>
      <c r="E6396" s="97">
        <v>43700.599444444444</v>
      </c>
      <c r="F6396">
        <v>1.6058079999999999</v>
      </c>
    </row>
    <row r="6397" spans="1:6" x14ac:dyDescent="0.2">
      <c r="A6397" s="97">
        <v>43701.015162037038</v>
      </c>
      <c r="B6397">
        <v>1.8979029999999999</v>
      </c>
      <c r="E6397" s="97">
        <v>43700.609861111108</v>
      </c>
      <c r="F6397">
        <v>1.6015729999999999</v>
      </c>
    </row>
    <row r="6398" spans="1:6" x14ac:dyDescent="0.2">
      <c r="A6398" s="97">
        <v>43701.025578703702</v>
      </c>
      <c r="B6398">
        <v>1.8809990000000001</v>
      </c>
      <c r="E6398" s="97">
        <v>43700.62027777778</v>
      </c>
      <c r="F6398">
        <v>1.6193900000000001</v>
      </c>
    </row>
    <row r="6399" spans="1:6" x14ac:dyDescent="0.2">
      <c r="A6399" s="97">
        <v>43701.035995370374</v>
      </c>
      <c r="B6399">
        <v>1.887575</v>
      </c>
      <c r="E6399" s="97">
        <v>43700.63076388889</v>
      </c>
      <c r="F6399">
        <v>1.6063019999999999</v>
      </c>
    </row>
    <row r="6400" spans="1:6" x14ac:dyDescent="0.2">
      <c r="A6400" s="97">
        <v>43701.046412037038</v>
      </c>
      <c r="B6400">
        <v>1.8843939999999999</v>
      </c>
      <c r="E6400" s="97">
        <v>43700.641180555554</v>
      </c>
      <c r="F6400">
        <v>1.6178539999999999</v>
      </c>
    </row>
    <row r="6401" spans="1:6" x14ac:dyDescent="0.2">
      <c r="A6401" s="97">
        <v>43701.056944444441</v>
      </c>
      <c r="B6401">
        <v>1.8797710000000001</v>
      </c>
      <c r="E6401" s="97">
        <v>43700.651597222219</v>
      </c>
      <c r="F6401">
        <v>1.6124959999999999</v>
      </c>
    </row>
    <row r="6402" spans="1:6" x14ac:dyDescent="0.2">
      <c r="A6402" s="97">
        <v>43701.067361111112</v>
      </c>
      <c r="B6402">
        <v>1.8890309999999999</v>
      </c>
      <c r="E6402" s="97">
        <v>43700.66201388889</v>
      </c>
      <c r="F6402">
        <v>1.6335440000000001</v>
      </c>
    </row>
    <row r="6403" spans="1:6" x14ac:dyDescent="0.2">
      <c r="A6403" s="97">
        <v>43701.077777777777</v>
      </c>
      <c r="B6403">
        <v>1.8868450000000001</v>
      </c>
      <c r="E6403" s="97">
        <v>43700.672430555554</v>
      </c>
      <c r="F6403">
        <v>1.6406700000000001</v>
      </c>
    </row>
    <row r="6404" spans="1:6" x14ac:dyDescent="0.2">
      <c r="A6404" s="97">
        <v>43701.088194444441</v>
      </c>
      <c r="B6404">
        <v>1.8751789999999999</v>
      </c>
      <c r="E6404" s="97">
        <v>43700.682847222219</v>
      </c>
      <c r="F6404">
        <v>1.642863</v>
      </c>
    </row>
    <row r="6405" spans="1:6" x14ac:dyDescent="0.2">
      <c r="A6405" s="97">
        <v>43701.098680555559</v>
      </c>
      <c r="B6405">
        <v>1.867397</v>
      </c>
      <c r="E6405" s="97">
        <v>43700.69326388889</v>
      </c>
      <c r="F6405">
        <v>1.648895</v>
      </c>
    </row>
    <row r="6406" spans="1:6" x14ac:dyDescent="0.2">
      <c r="A6406" s="97">
        <v>43701.109097222223</v>
      </c>
      <c r="B6406">
        <v>1.8679699999999999</v>
      </c>
      <c r="E6406" s="97">
        <v>43700.703796296293</v>
      </c>
      <c r="F6406">
        <v>1.657098</v>
      </c>
    </row>
    <row r="6407" spans="1:6" x14ac:dyDescent="0.2">
      <c r="A6407" s="97">
        <v>43701.119513888887</v>
      </c>
      <c r="B6407">
        <v>1.868676</v>
      </c>
      <c r="E6407" s="97">
        <v>43700.722974537035</v>
      </c>
      <c r="F6407">
        <v>1.6917409999999999</v>
      </c>
    </row>
    <row r="6408" spans="1:6" x14ac:dyDescent="0.2">
      <c r="A6408" s="97">
        <v>43701.129930555559</v>
      </c>
      <c r="B6408">
        <v>1.866649</v>
      </c>
      <c r="E6408" s="97">
        <v>43700.733391203707</v>
      </c>
      <c r="F6408">
        <v>1.7205779999999999</v>
      </c>
    </row>
    <row r="6409" spans="1:6" x14ac:dyDescent="0.2">
      <c r="A6409" s="97">
        <v>43701.140347222223</v>
      </c>
      <c r="B6409">
        <v>1.8587610000000001</v>
      </c>
      <c r="E6409" s="97">
        <v>43700.743807870371</v>
      </c>
      <c r="F6409">
        <v>1.723805</v>
      </c>
    </row>
    <row r="6410" spans="1:6" x14ac:dyDescent="0.2">
      <c r="A6410" s="97">
        <v>43701.150763888887</v>
      </c>
      <c r="B6410">
        <v>1.858468</v>
      </c>
      <c r="E6410" s="97">
        <v>43700.754224537035</v>
      </c>
      <c r="F6410">
        <v>1.746991</v>
      </c>
    </row>
    <row r="6411" spans="1:6" x14ac:dyDescent="0.2">
      <c r="A6411" s="97">
        <v>43701.161296296297</v>
      </c>
      <c r="B6411">
        <v>1.8571930000000001</v>
      </c>
      <c r="E6411" s="97">
        <v>43700.764641203707</v>
      </c>
      <c r="F6411">
        <v>1.756383</v>
      </c>
    </row>
    <row r="6412" spans="1:6" x14ac:dyDescent="0.2">
      <c r="A6412" s="97">
        <v>43701.171712962961</v>
      </c>
      <c r="B6412">
        <v>1.856395</v>
      </c>
      <c r="E6412" s="97">
        <v>43700.775057870371</v>
      </c>
      <c r="F6412">
        <v>1.775495</v>
      </c>
    </row>
    <row r="6413" spans="1:6" x14ac:dyDescent="0.2">
      <c r="A6413" s="97">
        <v>43701.182129629633</v>
      </c>
      <c r="B6413">
        <v>1.8630180000000001</v>
      </c>
      <c r="E6413" s="97">
        <v>43700.785474537035</v>
      </c>
      <c r="F6413">
        <v>1.7801229999999999</v>
      </c>
    </row>
    <row r="6414" spans="1:6" x14ac:dyDescent="0.2">
      <c r="A6414" s="97">
        <v>43701.192546296297</v>
      </c>
      <c r="B6414">
        <v>1.8547800000000001</v>
      </c>
      <c r="E6414" s="97">
        <v>43700.796006944445</v>
      </c>
      <c r="F6414">
        <v>1.8055369999999999</v>
      </c>
    </row>
    <row r="6415" spans="1:6" x14ac:dyDescent="0.2">
      <c r="A6415" s="97">
        <v>43701.203032407408</v>
      </c>
      <c r="B6415">
        <v>1.8555250000000001</v>
      </c>
      <c r="E6415" s="97">
        <v>43700.806423611109</v>
      </c>
      <c r="F6415">
        <v>1.806765</v>
      </c>
    </row>
    <row r="6416" spans="1:6" x14ac:dyDescent="0.2">
      <c r="A6416" s="97">
        <v>43701.213449074072</v>
      </c>
      <c r="B6416">
        <v>1.832827</v>
      </c>
      <c r="E6416" s="97">
        <v>43700.816840277781</v>
      </c>
      <c r="F6416">
        <v>1.819763</v>
      </c>
    </row>
    <row r="6417" spans="1:6" x14ac:dyDescent="0.2">
      <c r="A6417" s="97">
        <v>43701.223865740743</v>
      </c>
      <c r="B6417">
        <v>1.8583209999999999</v>
      </c>
      <c r="E6417" s="97">
        <v>43700.827326388891</v>
      </c>
      <c r="F6417">
        <v>1.8399209999999999</v>
      </c>
    </row>
    <row r="6418" spans="1:6" x14ac:dyDescent="0.2">
      <c r="A6418" s="97">
        <v>43701.234282407408</v>
      </c>
      <c r="B6418">
        <v>1.847202</v>
      </c>
      <c r="E6418" s="97">
        <v>43700.837743055556</v>
      </c>
      <c r="F6418">
        <v>1.850535</v>
      </c>
    </row>
    <row r="6419" spans="1:6" x14ac:dyDescent="0.2">
      <c r="A6419" s="97">
        <v>43701.244699074072</v>
      </c>
      <c r="B6419">
        <v>1.8393919999999999</v>
      </c>
      <c r="E6419" s="97">
        <v>43700.84815972222</v>
      </c>
      <c r="F6419">
        <v>1.8683689999999999</v>
      </c>
    </row>
    <row r="6420" spans="1:6" x14ac:dyDescent="0.2">
      <c r="A6420" s="97">
        <v>43701.255115740743</v>
      </c>
      <c r="B6420">
        <v>1.841313</v>
      </c>
      <c r="E6420" s="97">
        <v>43700.858576388891</v>
      </c>
      <c r="F6420">
        <v>1.8534310000000001</v>
      </c>
    </row>
    <row r="6421" spans="1:6" x14ac:dyDescent="0.2">
      <c r="A6421" s="97">
        <v>43701.265648148146</v>
      </c>
      <c r="B6421">
        <v>1.843353</v>
      </c>
      <c r="E6421" s="97">
        <v>43700.868993055556</v>
      </c>
      <c r="F6421">
        <v>1.8701350000000001</v>
      </c>
    </row>
    <row r="6422" spans="1:6" x14ac:dyDescent="0.2">
      <c r="A6422" s="97">
        <v>43701.276064814818</v>
      </c>
      <c r="B6422">
        <v>1.843262</v>
      </c>
      <c r="E6422" s="97">
        <v>43700.87940972222</v>
      </c>
      <c r="F6422">
        <v>1.879248</v>
      </c>
    </row>
    <row r="6423" spans="1:6" x14ac:dyDescent="0.2">
      <c r="A6423" s="97">
        <v>43701.286481481482</v>
      </c>
      <c r="B6423">
        <v>1.840333</v>
      </c>
      <c r="E6423" s="97">
        <v>43700.889976851853</v>
      </c>
      <c r="F6423">
        <v>1.87968</v>
      </c>
    </row>
    <row r="6424" spans="1:6" x14ac:dyDescent="0.2">
      <c r="A6424" s="97">
        <v>43701.296898148146</v>
      </c>
      <c r="B6424">
        <v>1.841245</v>
      </c>
      <c r="E6424" s="97">
        <v>43700.900393518517</v>
      </c>
      <c r="F6424">
        <v>1.887869</v>
      </c>
    </row>
    <row r="6425" spans="1:6" x14ac:dyDescent="0.2">
      <c r="A6425" s="97">
        <v>43701.307384259257</v>
      </c>
      <c r="B6425">
        <v>1.8421559999999999</v>
      </c>
      <c r="E6425" s="97">
        <v>43700.910810185182</v>
      </c>
      <c r="F6425">
        <v>1.895092</v>
      </c>
    </row>
    <row r="6426" spans="1:6" x14ac:dyDescent="0.2">
      <c r="A6426" s="97">
        <v>43701.317800925928</v>
      </c>
      <c r="B6426">
        <v>1.8345149999999999</v>
      </c>
      <c r="E6426" s="97">
        <v>43700.921226851853</v>
      </c>
      <c r="F6426">
        <v>1.8994899999999999</v>
      </c>
    </row>
    <row r="6427" spans="1:6" x14ac:dyDescent="0.2">
      <c r="A6427" s="97">
        <v>43701.328217592592</v>
      </c>
      <c r="B6427">
        <v>1.8312090000000001</v>
      </c>
      <c r="E6427" s="97">
        <v>43700.931643518517</v>
      </c>
      <c r="F6427">
        <v>1.8970640000000001</v>
      </c>
    </row>
    <row r="6428" spans="1:6" x14ac:dyDescent="0.2">
      <c r="A6428" s="97">
        <v>43701.338634259257</v>
      </c>
      <c r="B6428">
        <v>1.830651</v>
      </c>
      <c r="E6428" s="97">
        <v>43700.942060185182</v>
      </c>
      <c r="F6428">
        <v>1.9069700000000001</v>
      </c>
    </row>
    <row r="6429" spans="1:6" x14ac:dyDescent="0.2">
      <c r="A6429" s="97">
        <v>43701.349050925928</v>
      </c>
      <c r="B6429">
        <v>1.829726</v>
      </c>
      <c r="E6429" s="97">
        <v>43700.952592592592</v>
      </c>
      <c r="F6429">
        <v>1.9018250000000001</v>
      </c>
    </row>
    <row r="6430" spans="1:6" x14ac:dyDescent="0.2">
      <c r="A6430" s="97">
        <v>43701.359467592592</v>
      </c>
      <c r="B6430">
        <v>1.83517</v>
      </c>
      <c r="E6430" s="97">
        <v>43700.963009259256</v>
      </c>
      <c r="F6430">
        <v>1.8829880000000001</v>
      </c>
    </row>
    <row r="6431" spans="1:6" x14ac:dyDescent="0.2">
      <c r="A6431" s="97">
        <v>43701.369884259257</v>
      </c>
      <c r="B6431">
        <v>1.830743</v>
      </c>
      <c r="E6431" s="97">
        <v>43700.973425925928</v>
      </c>
      <c r="F6431">
        <v>1.914264</v>
      </c>
    </row>
    <row r="6432" spans="1:6" x14ac:dyDescent="0.2">
      <c r="A6432" s="97">
        <v>43701.380416666667</v>
      </c>
      <c r="B6432">
        <v>1.8311299999999999</v>
      </c>
      <c r="E6432" s="97">
        <v>43700.983842592592</v>
      </c>
      <c r="F6432">
        <v>1.900177</v>
      </c>
    </row>
    <row r="6433" spans="1:6" x14ac:dyDescent="0.2">
      <c r="A6433" s="97">
        <v>43701.390833333331</v>
      </c>
      <c r="B6433">
        <v>1.8303210000000001</v>
      </c>
      <c r="E6433" s="97">
        <v>43700.994328703702</v>
      </c>
      <c r="F6433">
        <v>1.8984030000000001</v>
      </c>
    </row>
    <row r="6434" spans="1:6" x14ac:dyDescent="0.2">
      <c r="A6434" s="97">
        <v>43701.401250000003</v>
      </c>
      <c r="B6434">
        <v>1.8274999999999999</v>
      </c>
      <c r="E6434" s="97">
        <v>43701.004745370374</v>
      </c>
      <c r="F6434">
        <v>1.902614</v>
      </c>
    </row>
    <row r="6435" spans="1:6" x14ac:dyDescent="0.2">
      <c r="A6435" s="97">
        <v>43701.411736111113</v>
      </c>
      <c r="B6435">
        <v>1.8405800000000001</v>
      </c>
      <c r="E6435" s="97">
        <v>43701.015162037038</v>
      </c>
      <c r="F6435">
        <v>1.8979029999999999</v>
      </c>
    </row>
    <row r="6436" spans="1:6" x14ac:dyDescent="0.2">
      <c r="A6436" s="97">
        <v>43701.422152777777</v>
      </c>
      <c r="B6436">
        <v>1.841459</v>
      </c>
      <c r="E6436" s="97">
        <v>43701.025578703702</v>
      </c>
      <c r="F6436">
        <v>1.8809990000000001</v>
      </c>
    </row>
    <row r="6437" spans="1:6" x14ac:dyDescent="0.2">
      <c r="A6437" s="97">
        <v>43701.432569444441</v>
      </c>
      <c r="B6437">
        <v>1.838662</v>
      </c>
      <c r="E6437" s="97">
        <v>43701.035995370374</v>
      </c>
      <c r="F6437">
        <v>1.887575</v>
      </c>
    </row>
    <row r="6438" spans="1:6" x14ac:dyDescent="0.2">
      <c r="A6438" s="97">
        <v>43701.442986111113</v>
      </c>
      <c r="B6438">
        <v>1.838713</v>
      </c>
      <c r="E6438" s="97">
        <v>43701.046412037038</v>
      </c>
      <c r="F6438">
        <v>1.8843939999999999</v>
      </c>
    </row>
    <row r="6439" spans="1:6" x14ac:dyDescent="0.2">
      <c r="A6439" s="97">
        <v>43701.453402777777</v>
      </c>
      <c r="B6439">
        <v>1.841334</v>
      </c>
      <c r="E6439" s="97">
        <v>43701.056944444441</v>
      </c>
      <c r="F6439">
        <v>1.8797710000000001</v>
      </c>
    </row>
    <row r="6440" spans="1:6" x14ac:dyDescent="0.2">
      <c r="A6440" s="97">
        <v>43701.463819444441</v>
      </c>
      <c r="B6440">
        <v>1.827553</v>
      </c>
      <c r="E6440" s="97">
        <v>43701.067361111112</v>
      </c>
      <c r="F6440">
        <v>1.8890309999999999</v>
      </c>
    </row>
    <row r="6441" spans="1:6" x14ac:dyDescent="0.2">
      <c r="A6441" s="97">
        <v>43701.474236111113</v>
      </c>
      <c r="B6441">
        <v>1.836349</v>
      </c>
      <c r="E6441" s="97">
        <v>43701.077777777777</v>
      </c>
      <c r="F6441">
        <v>1.8868450000000001</v>
      </c>
    </row>
    <row r="6442" spans="1:6" x14ac:dyDescent="0.2">
      <c r="A6442" s="97">
        <v>43701.484768518516</v>
      </c>
      <c r="B6442">
        <v>1.835186</v>
      </c>
      <c r="E6442" s="97">
        <v>43701.088194444441</v>
      </c>
      <c r="F6442">
        <v>1.8751789999999999</v>
      </c>
    </row>
    <row r="6443" spans="1:6" x14ac:dyDescent="0.2">
      <c r="A6443" s="97">
        <v>43701.495185185187</v>
      </c>
      <c r="B6443">
        <v>1.846061</v>
      </c>
      <c r="E6443" s="97">
        <v>43701.098680555559</v>
      </c>
      <c r="F6443">
        <v>1.867397</v>
      </c>
    </row>
    <row r="6444" spans="1:6" x14ac:dyDescent="0.2">
      <c r="A6444" s="97">
        <v>43701.505601851852</v>
      </c>
      <c r="B6444">
        <v>1.833483</v>
      </c>
      <c r="E6444" s="97">
        <v>43701.109097222223</v>
      </c>
      <c r="F6444">
        <v>1.8679699999999999</v>
      </c>
    </row>
    <row r="6445" spans="1:6" x14ac:dyDescent="0.2">
      <c r="A6445" s="97">
        <v>43701.516087962962</v>
      </c>
      <c r="B6445">
        <v>1.837798</v>
      </c>
      <c r="E6445" s="97">
        <v>43701.119513888887</v>
      </c>
      <c r="F6445">
        <v>1.868676</v>
      </c>
    </row>
    <row r="6446" spans="1:6" x14ac:dyDescent="0.2">
      <c r="A6446" s="97">
        <v>43701.526504629626</v>
      </c>
      <c r="B6446">
        <v>1.847445</v>
      </c>
      <c r="E6446" s="97">
        <v>43701.129930555559</v>
      </c>
      <c r="F6446">
        <v>1.866649</v>
      </c>
    </row>
    <row r="6447" spans="1:6" x14ac:dyDescent="0.2">
      <c r="A6447" s="97">
        <v>43701.536921296298</v>
      </c>
      <c r="B6447">
        <v>1.846824</v>
      </c>
      <c r="E6447" s="97">
        <v>43701.140347222223</v>
      </c>
      <c r="F6447">
        <v>1.8587610000000001</v>
      </c>
    </row>
    <row r="6448" spans="1:6" x14ac:dyDescent="0.2">
      <c r="A6448" s="97">
        <v>43701.547337962962</v>
      </c>
      <c r="B6448">
        <v>1.849518</v>
      </c>
      <c r="E6448" s="97">
        <v>43701.150763888887</v>
      </c>
      <c r="F6448">
        <v>1.858468</v>
      </c>
    </row>
    <row r="6449" spans="1:6" x14ac:dyDescent="0.2">
      <c r="A6449" s="97">
        <v>43701.557754629626</v>
      </c>
      <c r="B6449">
        <v>1.8291440000000001</v>
      </c>
      <c r="E6449" s="97">
        <v>43701.161296296297</v>
      </c>
      <c r="F6449">
        <v>1.8571930000000001</v>
      </c>
    </row>
    <row r="6450" spans="1:6" x14ac:dyDescent="0.2">
      <c r="A6450" s="97">
        <v>43701.568171296298</v>
      </c>
      <c r="B6450">
        <v>1.8553500000000001</v>
      </c>
      <c r="E6450" s="97">
        <v>43701.171712962961</v>
      </c>
      <c r="F6450">
        <v>1.856395</v>
      </c>
    </row>
    <row r="6451" spans="1:6" x14ac:dyDescent="0.2">
      <c r="A6451" s="97">
        <v>43701.578587962962</v>
      </c>
      <c r="B6451">
        <v>1.8478650000000001</v>
      </c>
      <c r="E6451" s="97">
        <v>43701.182129629633</v>
      </c>
      <c r="F6451">
        <v>1.8630180000000001</v>
      </c>
    </row>
    <row r="6452" spans="1:6" x14ac:dyDescent="0.2">
      <c r="A6452" s="97">
        <v>43701.589120370372</v>
      </c>
      <c r="B6452">
        <v>1.8602939999999999</v>
      </c>
      <c r="E6452" s="97">
        <v>43701.192546296297</v>
      </c>
      <c r="F6452">
        <v>1.8547800000000001</v>
      </c>
    </row>
    <row r="6453" spans="1:6" x14ac:dyDescent="0.2">
      <c r="A6453" s="97">
        <v>43701.599537037036</v>
      </c>
      <c r="B6453">
        <v>1.8587610000000001</v>
      </c>
      <c r="E6453" s="97">
        <v>43701.203032407408</v>
      </c>
      <c r="F6453">
        <v>1.8555250000000001</v>
      </c>
    </row>
    <row r="6454" spans="1:6" x14ac:dyDescent="0.2">
      <c r="A6454" s="97">
        <v>43701.609953703701</v>
      </c>
      <c r="B6454">
        <v>1.8568210000000001</v>
      </c>
      <c r="E6454" s="97">
        <v>43701.213449074072</v>
      </c>
      <c r="F6454">
        <v>1.832827</v>
      </c>
    </row>
    <row r="6455" spans="1:6" x14ac:dyDescent="0.2">
      <c r="A6455" s="97">
        <v>43701.620439814818</v>
      </c>
      <c r="B6455">
        <v>1.8532709999999999</v>
      </c>
      <c r="E6455" s="97">
        <v>43701.223865740743</v>
      </c>
      <c r="F6455">
        <v>1.8583209999999999</v>
      </c>
    </row>
    <row r="6456" spans="1:6" x14ac:dyDescent="0.2">
      <c r="A6456" s="97">
        <v>43701.630856481483</v>
      </c>
      <c r="B6456">
        <v>1.8618790000000001</v>
      </c>
      <c r="E6456" s="97">
        <v>43701.234282407408</v>
      </c>
      <c r="F6456">
        <v>1.847202</v>
      </c>
    </row>
    <row r="6457" spans="1:6" x14ac:dyDescent="0.2">
      <c r="A6457" s="97">
        <v>43701.641273148147</v>
      </c>
      <c r="B6457">
        <v>1.8608180000000001</v>
      </c>
      <c r="E6457" s="97">
        <v>43701.244699074072</v>
      </c>
      <c r="F6457">
        <v>1.8393919999999999</v>
      </c>
    </row>
    <row r="6458" spans="1:6" x14ac:dyDescent="0.2">
      <c r="A6458" s="97">
        <v>43701.651689814818</v>
      </c>
      <c r="B6458">
        <v>1.861577</v>
      </c>
      <c r="E6458" s="97">
        <v>43701.255115740743</v>
      </c>
      <c r="F6458">
        <v>1.841313</v>
      </c>
    </row>
    <row r="6459" spans="1:6" x14ac:dyDescent="0.2">
      <c r="A6459" s="97">
        <v>43701.662106481483</v>
      </c>
      <c r="B6459">
        <v>1.8560270000000001</v>
      </c>
      <c r="E6459" s="97">
        <v>43701.265648148146</v>
      </c>
      <c r="F6459">
        <v>1.843353</v>
      </c>
    </row>
    <row r="6460" spans="1:6" x14ac:dyDescent="0.2">
      <c r="A6460" s="97">
        <v>43701.672523148147</v>
      </c>
      <c r="B6460">
        <v>1.8466039999999999</v>
      </c>
      <c r="E6460" s="97">
        <v>43701.276064814818</v>
      </c>
      <c r="F6460">
        <v>1.843262</v>
      </c>
    </row>
    <row r="6461" spans="1:6" x14ac:dyDescent="0.2">
      <c r="A6461" s="97">
        <v>43701.683055555557</v>
      </c>
      <c r="B6461">
        <v>1.869478</v>
      </c>
      <c r="E6461" s="97">
        <v>43701.286481481482</v>
      </c>
      <c r="F6461">
        <v>1.840333</v>
      </c>
    </row>
    <row r="6462" spans="1:6" x14ac:dyDescent="0.2">
      <c r="A6462" s="97">
        <v>43701.693472222221</v>
      </c>
      <c r="B6462">
        <v>1.8676919999999999</v>
      </c>
      <c r="E6462" s="97">
        <v>43701.296898148146</v>
      </c>
      <c r="F6462">
        <v>1.841245</v>
      </c>
    </row>
    <row r="6463" spans="1:6" x14ac:dyDescent="0.2">
      <c r="A6463" s="97">
        <v>43701.703888888886</v>
      </c>
      <c r="B6463">
        <v>1.8843490000000001</v>
      </c>
      <c r="E6463" s="97">
        <v>43701.307384259257</v>
      </c>
      <c r="F6463">
        <v>1.8421559999999999</v>
      </c>
    </row>
    <row r="6464" spans="1:6" x14ac:dyDescent="0.2">
      <c r="A6464" s="97">
        <v>43701.723101851851</v>
      </c>
      <c r="B6464">
        <v>1.8934489999999999</v>
      </c>
      <c r="E6464" s="97">
        <v>43701.317800925928</v>
      </c>
      <c r="F6464">
        <v>1.8345149999999999</v>
      </c>
    </row>
    <row r="6465" spans="1:6" x14ac:dyDescent="0.2">
      <c r="A6465" s="97">
        <v>43701.733518518522</v>
      </c>
      <c r="B6465">
        <v>1.9144220000000001</v>
      </c>
      <c r="E6465" s="97">
        <v>43701.328217592592</v>
      </c>
      <c r="F6465">
        <v>1.8312090000000001</v>
      </c>
    </row>
    <row r="6466" spans="1:6" x14ac:dyDescent="0.2">
      <c r="A6466" s="97">
        <v>43701.743935185186</v>
      </c>
      <c r="B6466">
        <v>1.925414</v>
      </c>
      <c r="E6466" s="97">
        <v>43701.338634259257</v>
      </c>
      <c r="F6466">
        <v>1.830651</v>
      </c>
    </row>
    <row r="6467" spans="1:6" x14ac:dyDescent="0.2">
      <c r="A6467" s="97">
        <v>43701.754351851851</v>
      </c>
      <c r="B6467">
        <v>1.923718</v>
      </c>
      <c r="E6467" s="97">
        <v>43701.349050925928</v>
      </c>
      <c r="F6467">
        <v>1.829726</v>
      </c>
    </row>
    <row r="6468" spans="1:6" x14ac:dyDescent="0.2">
      <c r="A6468" s="97">
        <v>43701.764768518522</v>
      </c>
      <c r="B6468">
        <v>1.937886</v>
      </c>
      <c r="E6468" s="97">
        <v>43701.359467592592</v>
      </c>
      <c r="F6468">
        <v>1.83517</v>
      </c>
    </row>
    <row r="6469" spans="1:6" x14ac:dyDescent="0.2">
      <c r="A6469" s="97">
        <v>43701.775185185186</v>
      </c>
      <c r="B6469">
        <v>1.925041</v>
      </c>
      <c r="E6469" s="97">
        <v>43701.369884259257</v>
      </c>
      <c r="F6469">
        <v>1.830743</v>
      </c>
    </row>
    <row r="6470" spans="1:6" x14ac:dyDescent="0.2">
      <c r="A6470" s="97">
        <v>43701.785601851851</v>
      </c>
      <c r="B6470">
        <v>1.9618880000000001</v>
      </c>
      <c r="E6470" s="97">
        <v>43701.380416666667</v>
      </c>
      <c r="F6470">
        <v>1.8311299999999999</v>
      </c>
    </row>
    <row r="6471" spans="1:6" x14ac:dyDescent="0.2">
      <c r="A6471" s="97">
        <v>43701.796134259261</v>
      </c>
      <c r="B6471">
        <v>1.9695689999999999</v>
      </c>
      <c r="E6471" s="97">
        <v>43701.390833333331</v>
      </c>
      <c r="F6471">
        <v>1.8303210000000001</v>
      </c>
    </row>
    <row r="6472" spans="1:6" x14ac:dyDescent="0.2">
      <c r="A6472" s="97">
        <v>43701.806550925925</v>
      </c>
      <c r="B6472">
        <v>1.9884090000000001</v>
      </c>
      <c r="E6472" s="97">
        <v>43701.401250000003</v>
      </c>
      <c r="F6472">
        <v>1.8274999999999999</v>
      </c>
    </row>
    <row r="6473" spans="1:6" x14ac:dyDescent="0.2">
      <c r="A6473" s="97">
        <v>43701.817060185182</v>
      </c>
      <c r="B6473">
        <v>1.9940420000000001</v>
      </c>
      <c r="E6473" s="97">
        <v>43701.411736111113</v>
      </c>
      <c r="F6473">
        <v>1.8405800000000001</v>
      </c>
    </row>
    <row r="6474" spans="1:6" x14ac:dyDescent="0.2">
      <c r="A6474" s="97">
        <v>43701.827476851853</v>
      </c>
      <c r="B6474">
        <v>2.0035750000000001</v>
      </c>
      <c r="E6474" s="97">
        <v>43701.422152777777</v>
      </c>
      <c r="F6474">
        <v>1.841459</v>
      </c>
    </row>
    <row r="6475" spans="1:6" x14ac:dyDescent="0.2">
      <c r="A6475" s="97">
        <v>43701.837893518517</v>
      </c>
      <c r="B6475">
        <v>2.0034920000000001</v>
      </c>
      <c r="E6475" s="97">
        <v>43701.432569444441</v>
      </c>
      <c r="F6475">
        <v>1.838662</v>
      </c>
    </row>
    <row r="6476" spans="1:6" x14ac:dyDescent="0.2">
      <c r="A6476" s="97">
        <v>43701.848310185182</v>
      </c>
      <c r="B6476">
        <v>2.0103369999999998</v>
      </c>
      <c r="E6476" s="97">
        <v>43701.442986111113</v>
      </c>
      <c r="F6476">
        <v>1.838713</v>
      </c>
    </row>
    <row r="6477" spans="1:6" x14ac:dyDescent="0.2">
      <c r="A6477" s="97">
        <v>43701.858726851853</v>
      </c>
      <c r="B6477">
        <v>2.0133260000000002</v>
      </c>
      <c r="E6477" s="97">
        <v>43701.453402777777</v>
      </c>
      <c r="F6477">
        <v>1.841334</v>
      </c>
    </row>
    <row r="6478" spans="1:6" x14ac:dyDescent="0.2">
      <c r="A6478" s="97">
        <v>43701.869143518517</v>
      </c>
      <c r="B6478">
        <v>2.014227</v>
      </c>
      <c r="E6478" s="97">
        <v>43701.463819444441</v>
      </c>
      <c r="F6478">
        <v>1.827553</v>
      </c>
    </row>
    <row r="6479" spans="1:6" x14ac:dyDescent="0.2">
      <c r="A6479" s="97">
        <v>43701.879675925928</v>
      </c>
      <c r="B6479">
        <v>2.0180669999999998</v>
      </c>
      <c r="E6479" s="97">
        <v>43701.474236111113</v>
      </c>
      <c r="F6479">
        <v>1.836349</v>
      </c>
    </row>
    <row r="6480" spans="1:6" x14ac:dyDescent="0.2">
      <c r="A6480" s="97">
        <v>43701.890092592592</v>
      </c>
      <c r="B6480">
        <v>2.0202200000000001</v>
      </c>
      <c r="E6480" s="97">
        <v>43701.484768518516</v>
      </c>
      <c r="F6480">
        <v>1.835186</v>
      </c>
    </row>
    <row r="6481" spans="1:6" x14ac:dyDescent="0.2">
      <c r="A6481" s="97">
        <v>43701.900509259256</v>
      </c>
      <c r="B6481">
        <v>2.0111150000000002</v>
      </c>
      <c r="E6481" s="97">
        <v>43701.495185185187</v>
      </c>
      <c r="F6481">
        <v>1.846061</v>
      </c>
    </row>
    <row r="6482" spans="1:6" x14ac:dyDescent="0.2">
      <c r="A6482" s="97">
        <v>43701.910925925928</v>
      </c>
      <c r="B6482">
        <v>2.0140090000000002</v>
      </c>
      <c r="E6482" s="97">
        <v>43701.505601851852</v>
      </c>
      <c r="F6482">
        <v>1.833483</v>
      </c>
    </row>
    <row r="6483" spans="1:6" x14ac:dyDescent="0.2">
      <c r="A6483" s="97">
        <v>43701.921412037038</v>
      </c>
      <c r="B6483">
        <v>2.0093230000000002</v>
      </c>
      <c r="E6483" s="97">
        <v>43701.516087962962</v>
      </c>
      <c r="F6483">
        <v>1.837798</v>
      </c>
    </row>
    <row r="6484" spans="1:6" x14ac:dyDescent="0.2">
      <c r="A6484" s="97">
        <v>43701.931828703702</v>
      </c>
      <c r="B6484">
        <v>2.0040010000000001</v>
      </c>
      <c r="E6484" s="97">
        <v>43701.526504629626</v>
      </c>
      <c r="F6484">
        <v>1.847445</v>
      </c>
    </row>
    <row r="6485" spans="1:6" x14ac:dyDescent="0.2">
      <c r="A6485" s="97">
        <v>43701.942245370374</v>
      </c>
      <c r="B6485">
        <v>1.998094</v>
      </c>
      <c r="E6485" s="97">
        <v>43701.536921296298</v>
      </c>
      <c r="F6485">
        <v>1.846824</v>
      </c>
    </row>
    <row r="6486" spans="1:6" x14ac:dyDescent="0.2">
      <c r="A6486" s="97">
        <v>43701.952662037038</v>
      </c>
      <c r="B6486">
        <v>1.9930490000000001</v>
      </c>
      <c r="E6486" s="97">
        <v>43701.547337962962</v>
      </c>
      <c r="F6486">
        <v>1.849518</v>
      </c>
    </row>
    <row r="6487" spans="1:6" x14ac:dyDescent="0.2">
      <c r="A6487" s="97">
        <v>43701.963078703702</v>
      </c>
      <c r="B6487">
        <v>1.9845729999999999</v>
      </c>
      <c r="E6487" s="97">
        <v>43701.557754629626</v>
      </c>
      <c r="F6487">
        <v>1.8291440000000001</v>
      </c>
    </row>
    <row r="6488" spans="1:6" x14ac:dyDescent="0.2">
      <c r="A6488" s="97">
        <v>43701.973495370374</v>
      </c>
      <c r="B6488">
        <v>1.9848170000000001</v>
      </c>
      <c r="E6488" s="97">
        <v>43701.568171296298</v>
      </c>
      <c r="F6488">
        <v>1.8553500000000001</v>
      </c>
    </row>
    <row r="6489" spans="1:6" x14ac:dyDescent="0.2">
      <c r="A6489" s="97">
        <v>43701.984027777777</v>
      </c>
      <c r="B6489">
        <v>1.981098</v>
      </c>
      <c r="E6489" s="97">
        <v>43701.578587962962</v>
      </c>
      <c r="F6489">
        <v>1.8478650000000001</v>
      </c>
    </row>
    <row r="6490" spans="1:6" x14ac:dyDescent="0.2">
      <c r="A6490" s="97">
        <v>43701.994444444441</v>
      </c>
      <c r="B6490">
        <v>1.975349</v>
      </c>
      <c r="E6490" s="97">
        <v>43701.589120370372</v>
      </c>
      <c r="F6490">
        <v>1.8602939999999999</v>
      </c>
    </row>
    <row r="6491" spans="1:6" x14ac:dyDescent="0.2">
      <c r="A6491" s="97">
        <v>43702.004861111112</v>
      </c>
      <c r="B6491">
        <v>1.959325</v>
      </c>
      <c r="E6491" s="97">
        <v>43701.599537037036</v>
      </c>
      <c r="F6491">
        <v>1.8587610000000001</v>
      </c>
    </row>
    <row r="6492" spans="1:6" x14ac:dyDescent="0.2">
      <c r="A6492" s="97">
        <v>43702.015277777777</v>
      </c>
      <c r="B6492">
        <v>1.9727699999999999</v>
      </c>
      <c r="E6492" s="97">
        <v>43701.609953703701</v>
      </c>
      <c r="F6492">
        <v>1.8568210000000001</v>
      </c>
    </row>
    <row r="6493" spans="1:6" x14ac:dyDescent="0.2">
      <c r="A6493" s="97">
        <v>43702.025763888887</v>
      </c>
      <c r="B6493">
        <v>1.9529570000000001</v>
      </c>
      <c r="E6493" s="97">
        <v>43701.620439814818</v>
      </c>
      <c r="F6493">
        <v>1.8532709999999999</v>
      </c>
    </row>
    <row r="6494" spans="1:6" x14ac:dyDescent="0.2">
      <c r="A6494" s="97">
        <v>43702.036180555559</v>
      </c>
      <c r="B6494">
        <v>1.9495929999999999</v>
      </c>
      <c r="E6494" s="97">
        <v>43701.630856481483</v>
      </c>
      <c r="F6494">
        <v>1.8618790000000001</v>
      </c>
    </row>
    <row r="6495" spans="1:6" x14ac:dyDescent="0.2">
      <c r="A6495" s="97">
        <v>43702.046597222223</v>
      </c>
      <c r="B6495">
        <v>1.9400200000000001</v>
      </c>
      <c r="E6495" s="97">
        <v>43701.641273148147</v>
      </c>
      <c r="F6495">
        <v>1.8608180000000001</v>
      </c>
    </row>
    <row r="6496" spans="1:6" x14ac:dyDescent="0.2">
      <c r="A6496" s="97">
        <v>43702.057071759256</v>
      </c>
      <c r="B6496">
        <v>1.945832</v>
      </c>
      <c r="E6496" s="97">
        <v>43701.651689814818</v>
      </c>
      <c r="F6496">
        <v>1.861577</v>
      </c>
    </row>
    <row r="6497" spans="1:6" x14ac:dyDescent="0.2">
      <c r="A6497" s="97">
        <v>43702.067488425928</v>
      </c>
      <c r="B6497">
        <v>1.9189050000000001</v>
      </c>
      <c r="E6497" s="97">
        <v>43701.662106481483</v>
      </c>
      <c r="F6497">
        <v>1.8560270000000001</v>
      </c>
    </row>
    <row r="6498" spans="1:6" x14ac:dyDescent="0.2">
      <c r="A6498" s="97">
        <v>43702.077905092592</v>
      </c>
      <c r="B6498">
        <v>1.9267099999999999</v>
      </c>
      <c r="E6498" s="97">
        <v>43701.672523148147</v>
      </c>
      <c r="F6498">
        <v>1.8466039999999999</v>
      </c>
    </row>
    <row r="6499" spans="1:6" x14ac:dyDescent="0.2">
      <c r="A6499" s="97">
        <v>43702.088321759256</v>
      </c>
      <c r="B6499">
        <v>1.9218930000000001</v>
      </c>
      <c r="E6499" s="97">
        <v>43701.683055555557</v>
      </c>
      <c r="F6499">
        <v>1.869478</v>
      </c>
    </row>
    <row r="6500" spans="1:6" x14ac:dyDescent="0.2">
      <c r="A6500" s="97">
        <v>43702.098738425928</v>
      </c>
      <c r="B6500">
        <v>1.913527</v>
      </c>
      <c r="E6500" s="97">
        <v>43701.693472222221</v>
      </c>
      <c r="F6500">
        <v>1.8676919999999999</v>
      </c>
    </row>
    <row r="6501" spans="1:6" x14ac:dyDescent="0.2">
      <c r="A6501" s="97">
        <v>43702.109155092592</v>
      </c>
      <c r="B6501">
        <v>1.901743</v>
      </c>
      <c r="E6501" s="97">
        <v>43701.703888888886</v>
      </c>
      <c r="F6501">
        <v>1.8843490000000001</v>
      </c>
    </row>
    <row r="6502" spans="1:6" x14ac:dyDescent="0.2">
      <c r="A6502" s="97">
        <v>43702.119687500002</v>
      </c>
      <c r="B6502">
        <v>1.893537</v>
      </c>
      <c r="E6502" s="97">
        <v>43701.723101851851</v>
      </c>
      <c r="F6502">
        <v>1.8934489999999999</v>
      </c>
    </row>
    <row r="6503" spans="1:6" x14ac:dyDescent="0.2">
      <c r="A6503" s="97">
        <v>43702.130104166667</v>
      </c>
      <c r="B6503">
        <v>1.906938</v>
      </c>
      <c r="E6503" s="97">
        <v>43701.733518518522</v>
      </c>
      <c r="F6503">
        <v>1.9144220000000001</v>
      </c>
    </row>
    <row r="6504" spans="1:6" x14ac:dyDescent="0.2">
      <c r="A6504" s="97">
        <v>43702.140520833331</v>
      </c>
      <c r="B6504">
        <v>1.8951370000000001</v>
      </c>
      <c r="E6504" s="97">
        <v>43701.743935185186</v>
      </c>
      <c r="F6504">
        <v>1.925414</v>
      </c>
    </row>
    <row r="6505" spans="1:6" x14ac:dyDescent="0.2">
      <c r="A6505" s="97">
        <v>43702.150937500002</v>
      </c>
      <c r="B6505">
        <v>1.8887910000000001</v>
      </c>
      <c r="E6505" s="97">
        <v>43701.754351851851</v>
      </c>
      <c r="F6505">
        <v>1.923718</v>
      </c>
    </row>
    <row r="6506" spans="1:6" x14ac:dyDescent="0.2">
      <c r="A6506" s="97">
        <v>43702.161423611113</v>
      </c>
      <c r="B6506">
        <v>1.8770169999999999</v>
      </c>
      <c r="E6506" s="97">
        <v>43701.764768518522</v>
      </c>
      <c r="F6506">
        <v>1.937886</v>
      </c>
    </row>
    <row r="6507" spans="1:6" x14ac:dyDescent="0.2">
      <c r="A6507" s="97">
        <v>43702.171840277777</v>
      </c>
      <c r="B6507">
        <v>1.8756360000000001</v>
      </c>
      <c r="E6507" s="97">
        <v>43701.775185185186</v>
      </c>
      <c r="F6507">
        <v>1.925041</v>
      </c>
    </row>
    <row r="6508" spans="1:6" x14ac:dyDescent="0.2">
      <c r="A6508" s="97">
        <v>43702.182256944441</v>
      </c>
      <c r="B6508">
        <v>1.8798250000000001</v>
      </c>
      <c r="E6508" s="97">
        <v>43701.785601851851</v>
      </c>
      <c r="F6508">
        <v>1.9618880000000001</v>
      </c>
    </row>
    <row r="6509" spans="1:6" x14ac:dyDescent="0.2">
      <c r="A6509" s="97">
        <v>43702.192673611113</v>
      </c>
      <c r="B6509">
        <v>1.881108</v>
      </c>
      <c r="E6509" s="97">
        <v>43701.796134259261</v>
      </c>
      <c r="F6509">
        <v>1.9695689999999999</v>
      </c>
    </row>
    <row r="6510" spans="1:6" x14ac:dyDescent="0.2">
      <c r="A6510" s="97">
        <v>43702.203090277777</v>
      </c>
      <c r="B6510">
        <v>1.8645609999999999</v>
      </c>
      <c r="E6510" s="97">
        <v>43701.806550925925</v>
      </c>
      <c r="F6510">
        <v>1.9884090000000001</v>
      </c>
    </row>
    <row r="6511" spans="1:6" x14ac:dyDescent="0.2">
      <c r="A6511" s="97">
        <v>43702.213506944441</v>
      </c>
      <c r="B6511">
        <v>1.8575440000000001</v>
      </c>
      <c r="E6511" s="97">
        <v>43701.817060185182</v>
      </c>
      <c r="F6511">
        <v>1.9940420000000001</v>
      </c>
    </row>
    <row r="6512" spans="1:6" x14ac:dyDescent="0.2">
      <c r="A6512" s="97">
        <v>43702.224039351851</v>
      </c>
      <c r="B6512">
        <v>1.8537049999999999</v>
      </c>
      <c r="E6512" s="97">
        <v>43701.827476851853</v>
      </c>
      <c r="F6512">
        <v>2.0035750000000001</v>
      </c>
    </row>
    <row r="6513" spans="1:6" x14ac:dyDescent="0.2">
      <c r="A6513" s="97">
        <v>43702.234456018516</v>
      </c>
      <c r="B6513">
        <v>1.846406</v>
      </c>
      <c r="E6513" s="97">
        <v>43701.837893518517</v>
      </c>
      <c r="F6513">
        <v>2.0034920000000001</v>
      </c>
    </row>
    <row r="6514" spans="1:6" x14ac:dyDescent="0.2">
      <c r="A6514" s="97">
        <v>43702.244872685187</v>
      </c>
      <c r="B6514">
        <v>1.8515969999999999</v>
      </c>
      <c r="E6514" s="97">
        <v>43701.848310185182</v>
      </c>
      <c r="F6514">
        <v>2.0103369999999998</v>
      </c>
    </row>
    <row r="6515" spans="1:6" x14ac:dyDescent="0.2">
      <c r="A6515" s="97">
        <v>43702.255289351851</v>
      </c>
      <c r="B6515">
        <v>1.847966</v>
      </c>
      <c r="E6515" s="97">
        <v>43701.858726851853</v>
      </c>
      <c r="F6515">
        <v>2.0133260000000002</v>
      </c>
    </row>
    <row r="6516" spans="1:6" x14ac:dyDescent="0.2">
      <c r="A6516" s="97">
        <v>43702.265775462962</v>
      </c>
      <c r="B6516">
        <v>1.8396920000000001</v>
      </c>
      <c r="E6516" s="97">
        <v>43701.869143518517</v>
      </c>
      <c r="F6516">
        <v>2.014227</v>
      </c>
    </row>
    <row r="6517" spans="1:6" x14ac:dyDescent="0.2">
      <c r="A6517" s="97">
        <v>43702.276192129626</v>
      </c>
      <c r="B6517">
        <v>1.8364799999999999</v>
      </c>
      <c r="E6517" s="97">
        <v>43701.879675925928</v>
      </c>
      <c r="F6517">
        <v>2.0180669999999998</v>
      </c>
    </row>
    <row r="6518" spans="1:6" x14ac:dyDescent="0.2">
      <c r="A6518" s="97">
        <v>43702.286608796298</v>
      </c>
      <c r="B6518">
        <v>1.828106</v>
      </c>
      <c r="E6518" s="97">
        <v>43701.890092592592</v>
      </c>
      <c r="F6518">
        <v>2.0202200000000001</v>
      </c>
    </row>
    <row r="6519" spans="1:6" x14ac:dyDescent="0.2">
      <c r="A6519" s="97">
        <v>43702.297025462962</v>
      </c>
      <c r="B6519">
        <v>1.8145359999999999</v>
      </c>
      <c r="E6519" s="97">
        <v>43701.900509259256</v>
      </c>
      <c r="F6519">
        <v>2.0111150000000002</v>
      </c>
    </row>
    <row r="6520" spans="1:6" x14ac:dyDescent="0.2">
      <c r="A6520" s="97">
        <v>43702.307442129626</v>
      </c>
      <c r="B6520">
        <v>1.82006</v>
      </c>
      <c r="E6520" s="97">
        <v>43701.910925925928</v>
      </c>
      <c r="F6520">
        <v>2.0140090000000002</v>
      </c>
    </row>
    <row r="6521" spans="1:6" x14ac:dyDescent="0.2">
      <c r="A6521" s="97">
        <v>43702.317858796298</v>
      </c>
      <c r="B6521">
        <v>1.813515</v>
      </c>
      <c r="E6521" s="97">
        <v>43701.921412037038</v>
      </c>
      <c r="F6521">
        <v>2.0093230000000002</v>
      </c>
    </row>
    <row r="6522" spans="1:6" x14ac:dyDescent="0.2">
      <c r="A6522" s="97">
        <v>43702.328275462962</v>
      </c>
      <c r="B6522">
        <v>1.8220339999999999</v>
      </c>
      <c r="E6522" s="97">
        <v>43701.931828703702</v>
      </c>
      <c r="F6522">
        <v>2.0040010000000001</v>
      </c>
    </row>
    <row r="6523" spans="1:6" x14ac:dyDescent="0.2">
      <c r="A6523" s="97">
        <v>43702.338807870372</v>
      </c>
      <c r="B6523">
        <v>1.8083739999999999</v>
      </c>
      <c r="E6523" s="97">
        <v>43701.942245370374</v>
      </c>
      <c r="F6523">
        <v>1.998094</v>
      </c>
    </row>
    <row r="6524" spans="1:6" x14ac:dyDescent="0.2">
      <c r="A6524" s="97">
        <v>43702.349224537036</v>
      </c>
      <c r="B6524">
        <v>1.8029360000000001</v>
      </c>
      <c r="E6524" s="97">
        <v>43701.952662037038</v>
      </c>
      <c r="F6524">
        <v>1.9930490000000001</v>
      </c>
    </row>
    <row r="6525" spans="1:6" x14ac:dyDescent="0.2">
      <c r="A6525" s="97">
        <v>43702.3596412037</v>
      </c>
      <c r="B6525">
        <v>1.7967820000000001</v>
      </c>
      <c r="E6525" s="97">
        <v>43701.963078703702</v>
      </c>
      <c r="F6525">
        <v>1.9845729999999999</v>
      </c>
    </row>
    <row r="6526" spans="1:6" x14ac:dyDescent="0.2">
      <c r="A6526" s="97">
        <v>43702.370127314818</v>
      </c>
      <c r="B6526">
        <v>1.777007</v>
      </c>
      <c r="E6526" s="97">
        <v>43701.973495370374</v>
      </c>
      <c r="F6526">
        <v>1.9848170000000001</v>
      </c>
    </row>
    <row r="6527" spans="1:6" x14ac:dyDescent="0.2">
      <c r="A6527" s="97">
        <v>43702.380543981482</v>
      </c>
      <c r="B6527">
        <v>1.791582</v>
      </c>
      <c r="E6527" s="97">
        <v>43701.984027777777</v>
      </c>
      <c r="F6527">
        <v>1.981098</v>
      </c>
    </row>
    <row r="6528" spans="1:6" x14ac:dyDescent="0.2">
      <c r="A6528" s="97">
        <v>43702.390960648147</v>
      </c>
      <c r="B6528">
        <v>1.7943199999999999</v>
      </c>
      <c r="E6528" s="97">
        <v>43701.994444444441</v>
      </c>
      <c r="F6528">
        <v>1.975349</v>
      </c>
    </row>
    <row r="6529" spans="1:6" x14ac:dyDescent="0.2">
      <c r="A6529" s="97">
        <v>43702.401377314818</v>
      </c>
      <c r="B6529">
        <v>1.7892980000000001</v>
      </c>
      <c r="E6529" s="97">
        <v>43702.004861111112</v>
      </c>
      <c r="F6529">
        <v>1.959325</v>
      </c>
    </row>
    <row r="6530" spans="1:6" x14ac:dyDescent="0.2">
      <c r="A6530" s="97">
        <v>43702.411793981482</v>
      </c>
      <c r="B6530">
        <v>1.7758529999999999</v>
      </c>
      <c r="E6530" s="97">
        <v>43702.015277777777</v>
      </c>
      <c r="F6530">
        <v>1.9727699999999999</v>
      </c>
    </row>
    <row r="6531" spans="1:6" x14ac:dyDescent="0.2">
      <c r="A6531" s="97">
        <v>43702.422210648147</v>
      </c>
      <c r="B6531">
        <v>1.788597</v>
      </c>
      <c r="E6531" s="97">
        <v>43702.025763888887</v>
      </c>
      <c r="F6531">
        <v>1.9529570000000001</v>
      </c>
    </row>
    <row r="6532" spans="1:6" x14ac:dyDescent="0.2">
      <c r="A6532" s="97">
        <v>43702.432627314818</v>
      </c>
      <c r="B6532">
        <v>1.7669859999999999</v>
      </c>
      <c r="E6532" s="97">
        <v>43702.036180555559</v>
      </c>
      <c r="F6532">
        <v>1.9495929999999999</v>
      </c>
    </row>
    <row r="6533" spans="1:6" x14ac:dyDescent="0.2">
      <c r="A6533" s="97">
        <v>43702.443159722221</v>
      </c>
      <c r="B6533">
        <v>1.7600450000000001</v>
      </c>
      <c r="E6533" s="97">
        <v>43702.046597222223</v>
      </c>
      <c r="F6533">
        <v>1.9400200000000001</v>
      </c>
    </row>
    <row r="6534" spans="1:6" x14ac:dyDescent="0.2">
      <c r="A6534" s="97">
        <v>43702.453576388885</v>
      </c>
      <c r="B6534">
        <v>1.7612449999999999</v>
      </c>
      <c r="E6534" s="97">
        <v>43702.057071759256</v>
      </c>
      <c r="F6534">
        <v>1.945832</v>
      </c>
    </row>
    <row r="6535" spans="1:6" x14ac:dyDescent="0.2">
      <c r="A6535" s="97">
        <v>43702.463993055557</v>
      </c>
      <c r="B6535">
        <v>1.7565930000000001</v>
      </c>
      <c r="E6535" s="97">
        <v>43702.067488425928</v>
      </c>
      <c r="F6535">
        <v>1.9189050000000001</v>
      </c>
    </row>
    <row r="6536" spans="1:6" x14ac:dyDescent="0.2">
      <c r="A6536" s="97">
        <v>43702.474479166667</v>
      </c>
      <c r="B6536">
        <v>1.7417929999999999</v>
      </c>
      <c r="E6536" s="97">
        <v>43702.077905092592</v>
      </c>
      <c r="F6536">
        <v>1.9267099999999999</v>
      </c>
    </row>
    <row r="6537" spans="1:6" x14ac:dyDescent="0.2">
      <c r="A6537" s="97">
        <v>43702.484895833331</v>
      </c>
      <c r="B6537">
        <v>1.7409460000000001</v>
      </c>
      <c r="E6537" s="97">
        <v>43702.088321759256</v>
      </c>
      <c r="F6537">
        <v>1.9218930000000001</v>
      </c>
    </row>
    <row r="6538" spans="1:6" x14ac:dyDescent="0.2">
      <c r="A6538" s="97">
        <v>43702.495312500003</v>
      </c>
      <c r="B6538">
        <v>1.7556700000000001</v>
      </c>
      <c r="E6538" s="97">
        <v>43702.098738425928</v>
      </c>
      <c r="F6538">
        <v>1.913527</v>
      </c>
    </row>
    <row r="6539" spans="1:6" x14ac:dyDescent="0.2">
      <c r="A6539" s="97">
        <v>43702.505729166667</v>
      </c>
      <c r="B6539">
        <v>1.758141</v>
      </c>
      <c r="E6539" s="97">
        <v>43702.109155092592</v>
      </c>
      <c r="F6539">
        <v>1.901743</v>
      </c>
    </row>
    <row r="6540" spans="1:6" x14ac:dyDescent="0.2">
      <c r="A6540" s="97">
        <v>43702.516145833331</v>
      </c>
      <c r="B6540">
        <v>1.7615510000000001</v>
      </c>
      <c r="E6540" s="97">
        <v>43702.119687500002</v>
      </c>
      <c r="F6540">
        <v>1.893537</v>
      </c>
    </row>
    <row r="6541" spans="1:6" x14ac:dyDescent="0.2">
      <c r="A6541" s="97">
        <v>43702.526562500003</v>
      </c>
      <c r="B6541">
        <v>1.7511620000000001</v>
      </c>
      <c r="E6541" s="97">
        <v>43702.130104166667</v>
      </c>
      <c r="F6541">
        <v>1.906938</v>
      </c>
    </row>
    <row r="6542" spans="1:6" x14ac:dyDescent="0.2">
      <c r="A6542" s="97">
        <v>43702.536979166667</v>
      </c>
      <c r="B6542">
        <v>1.745932</v>
      </c>
      <c r="E6542" s="97">
        <v>43702.140520833331</v>
      </c>
      <c r="F6542">
        <v>1.8951370000000001</v>
      </c>
    </row>
    <row r="6543" spans="1:6" x14ac:dyDescent="0.2">
      <c r="A6543" s="97">
        <v>43702.547511574077</v>
      </c>
      <c r="B6543">
        <v>1.736216</v>
      </c>
      <c r="E6543" s="97">
        <v>43702.150937500002</v>
      </c>
      <c r="F6543">
        <v>1.8887910000000001</v>
      </c>
    </row>
    <row r="6544" spans="1:6" x14ac:dyDescent="0.2">
      <c r="A6544" s="97">
        <v>43702.557928240742</v>
      </c>
      <c r="B6544">
        <v>1.749236</v>
      </c>
      <c r="E6544" s="97">
        <v>43702.161423611113</v>
      </c>
      <c r="F6544">
        <v>1.8770169999999999</v>
      </c>
    </row>
    <row r="6545" spans="1:6" x14ac:dyDescent="0.2">
      <c r="A6545" s="97">
        <v>43702.568344907406</v>
      </c>
      <c r="B6545">
        <v>1.726207</v>
      </c>
      <c r="E6545" s="97">
        <v>43702.171840277777</v>
      </c>
      <c r="F6545">
        <v>1.8756360000000001</v>
      </c>
    </row>
    <row r="6546" spans="1:6" x14ac:dyDescent="0.2">
      <c r="A6546" s="97">
        <v>43702.578819444447</v>
      </c>
      <c r="B6546">
        <v>1.732321</v>
      </c>
      <c r="E6546" s="97">
        <v>43702.182256944441</v>
      </c>
      <c r="F6546">
        <v>1.8798250000000001</v>
      </c>
    </row>
    <row r="6547" spans="1:6" x14ac:dyDescent="0.2">
      <c r="A6547" s="97">
        <v>43702.589236111111</v>
      </c>
      <c r="B6547">
        <v>1.7167889999999999</v>
      </c>
      <c r="E6547" s="97">
        <v>43702.192673611113</v>
      </c>
      <c r="F6547">
        <v>1.881108</v>
      </c>
    </row>
    <row r="6548" spans="1:6" x14ac:dyDescent="0.2">
      <c r="A6548" s="97">
        <v>43702.599652777775</v>
      </c>
      <c r="B6548">
        <v>1.732011</v>
      </c>
      <c r="E6548" s="97">
        <v>43702.203090277777</v>
      </c>
      <c r="F6548">
        <v>1.8645609999999999</v>
      </c>
    </row>
    <row r="6549" spans="1:6" x14ac:dyDescent="0.2">
      <c r="A6549" s="97">
        <v>43702.610069444447</v>
      </c>
      <c r="B6549">
        <v>1.72292</v>
      </c>
      <c r="E6549" s="97">
        <v>43702.213506944441</v>
      </c>
      <c r="F6549">
        <v>1.8575440000000001</v>
      </c>
    </row>
    <row r="6550" spans="1:6" x14ac:dyDescent="0.2">
      <c r="A6550" s="97">
        <v>43702.620486111111</v>
      </c>
      <c r="B6550">
        <v>1.7102250000000001</v>
      </c>
      <c r="E6550" s="97">
        <v>43702.224039351851</v>
      </c>
      <c r="F6550">
        <v>1.8537049999999999</v>
      </c>
    </row>
    <row r="6551" spans="1:6" x14ac:dyDescent="0.2">
      <c r="A6551" s="97">
        <v>43702.630902777775</v>
      </c>
      <c r="B6551">
        <v>1.7308889999999999</v>
      </c>
      <c r="E6551" s="97">
        <v>43702.234456018516</v>
      </c>
      <c r="F6551">
        <v>1.846406</v>
      </c>
    </row>
    <row r="6552" spans="1:6" x14ac:dyDescent="0.2">
      <c r="A6552" s="97">
        <v>43702.641435185185</v>
      </c>
      <c r="B6552">
        <v>1.710977</v>
      </c>
      <c r="E6552" s="97">
        <v>43702.244872685187</v>
      </c>
      <c r="F6552">
        <v>1.8515969999999999</v>
      </c>
    </row>
    <row r="6553" spans="1:6" x14ac:dyDescent="0.2">
      <c r="A6553" s="97">
        <v>43702.65185185185</v>
      </c>
      <c r="B6553">
        <v>1.678709</v>
      </c>
      <c r="E6553" s="97">
        <v>43702.255289351851</v>
      </c>
      <c r="F6553">
        <v>1.847966</v>
      </c>
    </row>
    <row r="6554" spans="1:6" x14ac:dyDescent="0.2">
      <c r="A6554" s="97">
        <v>43702.662268518521</v>
      </c>
      <c r="B6554">
        <v>1.701967</v>
      </c>
      <c r="E6554" s="97">
        <v>43702.265775462962</v>
      </c>
      <c r="F6554">
        <v>1.8396920000000001</v>
      </c>
    </row>
    <row r="6555" spans="1:6" x14ac:dyDescent="0.2">
      <c r="A6555" s="97">
        <v>43702.672685185185</v>
      </c>
      <c r="B6555">
        <v>1.7104360000000001</v>
      </c>
      <c r="E6555" s="97">
        <v>43702.276192129626</v>
      </c>
      <c r="F6555">
        <v>1.8364799999999999</v>
      </c>
    </row>
    <row r="6556" spans="1:6" x14ac:dyDescent="0.2">
      <c r="A6556" s="97">
        <v>43702.683171296296</v>
      </c>
      <c r="B6556">
        <v>1.7083269999999999</v>
      </c>
      <c r="E6556" s="97">
        <v>43702.286608796298</v>
      </c>
      <c r="F6556">
        <v>1.828106</v>
      </c>
    </row>
    <row r="6557" spans="1:6" x14ac:dyDescent="0.2">
      <c r="A6557" s="97">
        <v>43702.69358796296</v>
      </c>
      <c r="B6557">
        <v>1.703206</v>
      </c>
      <c r="E6557" s="97">
        <v>43702.297025462962</v>
      </c>
      <c r="F6557">
        <v>1.8145359999999999</v>
      </c>
    </row>
    <row r="6558" spans="1:6" x14ac:dyDescent="0.2">
      <c r="A6558" s="97">
        <v>43702.704004629632</v>
      </c>
      <c r="B6558">
        <v>1.7074210000000001</v>
      </c>
      <c r="E6558" s="97">
        <v>43702.307442129626</v>
      </c>
      <c r="F6558">
        <v>1.82006</v>
      </c>
    </row>
    <row r="6559" spans="1:6" x14ac:dyDescent="0.2">
      <c r="A6559" s="97">
        <v>43702.723217592589</v>
      </c>
      <c r="B6559">
        <v>1.7149730000000001</v>
      </c>
      <c r="E6559" s="97">
        <v>43702.317858796298</v>
      </c>
      <c r="F6559">
        <v>1.813515</v>
      </c>
    </row>
    <row r="6560" spans="1:6" x14ac:dyDescent="0.2">
      <c r="A6560" s="97">
        <v>43702.733634259261</v>
      </c>
      <c r="B6560">
        <v>1.743633</v>
      </c>
      <c r="E6560" s="97">
        <v>43702.328275462962</v>
      </c>
      <c r="F6560">
        <v>1.8220339999999999</v>
      </c>
    </row>
    <row r="6561" spans="1:6" x14ac:dyDescent="0.2">
      <c r="A6561" s="97">
        <v>43702.744050925925</v>
      </c>
      <c r="B6561">
        <v>1.7417020000000001</v>
      </c>
      <c r="E6561" s="97">
        <v>43702.338807870372</v>
      </c>
      <c r="F6561">
        <v>1.8083739999999999</v>
      </c>
    </row>
    <row r="6562" spans="1:6" x14ac:dyDescent="0.2">
      <c r="A6562" s="97">
        <v>43702.754467592589</v>
      </c>
      <c r="B6562">
        <v>1.737296</v>
      </c>
      <c r="E6562" s="97">
        <v>43702.349224537036</v>
      </c>
      <c r="F6562">
        <v>1.8029360000000001</v>
      </c>
    </row>
    <row r="6563" spans="1:6" x14ac:dyDescent="0.2">
      <c r="A6563" s="97">
        <v>43702.764884259261</v>
      </c>
      <c r="B6563">
        <v>1.7421</v>
      </c>
      <c r="E6563" s="97">
        <v>43702.3596412037</v>
      </c>
      <c r="F6563">
        <v>1.7967820000000001</v>
      </c>
    </row>
    <row r="6564" spans="1:6" x14ac:dyDescent="0.2">
      <c r="A6564" s="97">
        <v>43702.775439814817</v>
      </c>
      <c r="B6564">
        <v>1.737538</v>
      </c>
      <c r="E6564" s="97">
        <v>43702.370127314818</v>
      </c>
      <c r="F6564">
        <v>1.777007</v>
      </c>
    </row>
    <row r="6565" spans="1:6" x14ac:dyDescent="0.2">
      <c r="A6565" s="97">
        <v>43702.785856481481</v>
      </c>
      <c r="B6565">
        <v>1.7680910000000001</v>
      </c>
      <c r="E6565" s="97">
        <v>43702.380543981482</v>
      </c>
      <c r="F6565">
        <v>1.791582</v>
      </c>
    </row>
    <row r="6566" spans="1:6" x14ac:dyDescent="0.2">
      <c r="A6566" s="97">
        <v>43702.796273148146</v>
      </c>
      <c r="B6566">
        <v>1.7753099999999999</v>
      </c>
      <c r="E6566" s="97">
        <v>43702.390960648147</v>
      </c>
      <c r="F6566">
        <v>1.7943199999999999</v>
      </c>
    </row>
    <row r="6567" spans="1:6" x14ac:dyDescent="0.2">
      <c r="A6567" s="97">
        <v>43702.806689814817</v>
      </c>
      <c r="B6567">
        <v>1.794494</v>
      </c>
      <c r="E6567" s="97">
        <v>43702.401377314818</v>
      </c>
      <c r="F6567">
        <v>1.7892980000000001</v>
      </c>
    </row>
    <row r="6568" spans="1:6" x14ac:dyDescent="0.2">
      <c r="A6568" s="97">
        <v>43702.817106481481</v>
      </c>
      <c r="B6568">
        <v>1.8107960000000001</v>
      </c>
      <c r="E6568" s="97">
        <v>43702.411793981482</v>
      </c>
      <c r="F6568">
        <v>1.7758529999999999</v>
      </c>
    </row>
    <row r="6569" spans="1:6" x14ac:dyDescent="0.2">
      <c r="A6569" s="97">
        <v>43702.827523148146</v>
      </c>
      <c r="B6569">
        <v>1.822954</v>
      </c>
      <c r="E6569" s="97">
        <v>43702.422210648147</v>
      </c>
      <c r="F6569">
        <v>1.788597</v>
      </c>
    </row>
    <row r="6570" spans="1:6" x14ac:dyDescent="0.2">
      <c r="A6570" s="97">
        <v>43702.837939814817</v>
      </c>
      <c r="B6570">
        <v>1.831936</v>
      </c>
      <c r="E6570" s="97">
        <v>43702.432627314818</v>
      </c>
      <c r="F6570">
        <v>1.7669859999999999</v>
      </c>
    </row>
    <row r="6571" spans="1:6" x14ac:dyDescent="0.2">
      <c r="A6571" s="97">
        <v>43702.84847222222</v>
      </c>
      <c r="B6571">
        <v>1.8327230000000001</v>
      </c>
      <c r="E6571" s="97">
        <v>43702.443159722221</v>
      </c>
      <c r="F6571">
        <v>1.7600450000000001</v>
      </c>
    </row>
    <row r="6572" spans="1:6" x14ac:dyDescent="0.2">
      <c r="A6572" s="97">
        <v>43702.858888888892</v>
      </c>
      <c r="B6572">
        <v>1.8517140000000001</v>
      </c>
      <c r="E6572" s="97">
        <v>43702.453576388885</v>
      </c>
      <c r="F6572">
        <v>1.7612449999999999</v>
      </c>
    </row>
    <row r="6573" spans="1:6" x14ac:dyDescent="0.2">
      <c r="A6573" s="97">
        <v>43702.869305555556</v>
      </c>
      <c r="B6573">
        <v>1.8536250000000001</v>
      </c>
      <c r="E6573" s="97">
        <v>43702.463993055557</v>
      </c>
      <c r="F6573">
        <v>1.7565930000000001</v>
      </c>
    </row>
    <row r="6574" spans="1:6" x14ac:dyDescent="0.2">
      <c r="A6574" s="97">
        <v>43702.879780092589</v>
      </c>
      <c r="B6574">
        <v>1.8518399999999999</v>
      </c>
      <c r="E6574" s="97">
        <v>43702.474479166667</v>
      </c>
      <c r="F6574">
        <v>1.7417929999999999</v>
      </c>
    </row>
    <row r="6575" spans="1:6" x14ac:dyDescent="0.2">
      <c r="A6575" s="97">
        <v>43702.890196759261</v>
      </c>
      <c r="B6575">
        <v>1.83874</v>
      </c>
      <c r="E6575" s="97">
        <v>43702.484895833331</v>
      </c>
      <c r="F6575">
        <v>1.7409460000000001</v>
      </c>
    </row>
    <row r="6576" spans="1:6" x14ac:dyDescent="0.2">
      <c r="A6576" s="97">
        <v>43702.900613425925</v>
      </c>
      <c r="B6576">
        <v>1.8224279999999999</v>
      </c>
      <c r="E6576" s="97">
        <v>43702.495312500003</v>
      </c>
      <c r="F6576">
        <v>1.7556700000000001</v>
      </c>
    </row>
    <row r="6577" spans="1:6" x14ac:dyDescent="0.2">
      <c r="A6577" s="97">
        <v>43702.911030092589</v>
      </c>
      <c r="B6577">
        <v>1.846644</v>
      </c>
      <c r="E6577" s="97">
        <v>43702.505729166667</v>
      </c>
      <c r="F6577">
        <v>1.758141</v>
      </c>
    </row>
    <row r="6578" spans="1:6" x14ac:dyDescent="0.2">
      <c r="A6578" s="97">
        <v>43702.921446759261</v>
      </c>
      <c r="B6578">
        <v>1.8457079999999999</v>
      </c>
      <c r="E6578" s="97">
        <v>43702.516145833331</v>
      </c>
      <c r="F6578">
        <v>1.7615510000000001</v>
      </c>
    </row>
    <row r="6579" spans="1:6" x14ac:dyDescent="0.2">
      <c r="A6579" s="97">
        <v>43702.931863425925</v>
      </c>
      <c r="B6579">
        <v>1.837817</v>
      </c>
      <c r="E6579" s="97">
        <v>43702.526562500003</v>
      </c>
      <c r="F6579">
        <v>1.7511620000000001</v>
      </c>
    </row>
    <row r="6580" spans="1:6" x14ac:dyDescent="0.2">
      <c r="A6580" s="97">
        <v>43702.942395833335</v>
      </c>
      <c r="B6580">
        <v>1.849866</v>
      </c>
      <c r="E6580" s="97">
        <v>43702.536979166667</v>
      </c>
      <c r="F6580">
        <v>1.745932</v>
      </c>
    </row>
    <row r="6581" spans="1:6" x14ac:dyDescent="0.2">
      <c r="A6581" s="97">
        <v>43702.9528125</v>
      </c>
      <c r="B6581">
        <v>1.8283119999999999</v>
      </c>
      <c r="E6581" s="97">
        <v>43702.547511574077</v>
      </c>
      <c r="F6581">
        <v>1.736216</v>
      </c>
    </row>
    <row r="6582" spans="1:6" x14ac:dyDescent="0.2">
      <c r="A6582" s="97">
        <v>43702.963229166664</v>
      </c>
      <c r="B6582">
        <v>1.8273090000000001</v>
      </c>
      <c r="E6582" s="97">
        <v>43702.557928240742</v>
      </c>
      <c r="F6582">
        <v>1.749236</v>
      </c>
    </row>
    <row r="6583" spans="1:6" x14ac:dyDescent="0.2">
      <c r="A6583" s="97">
        <v>43702.973645833335</v>
      </c>
      <c r="B6583">
        <v>1.823833</v>
      </c>
      <c r="E6583" s="97">
        <v>43702.568344907406</v>
      </c>
      <c r="F6583">
        <v>1.726207</v>
      </c>
    </row>
    <row r="6584" spans="1:6" x14ac:dyDescent="0.2">
      <c r="A6584" s="97">
        <v>43702.984131944446</v>
      </c>
      <c r="B6584">
        <v>1.8216749999999999</v>
      </c>
      <c r="E6584" s="97">
        <v>43702.578819444447</v>
      </c>
      <c r="F6584">
        <v>1.732321</v>
      </c>
    </row>
    <row r="6585" spans="1:6" x14ac:dyDescent="0.2">
      <c r="A6585" s="97">
        <v>43702.99454861111</v>
      </c>
      <c r="B6585">
        <v>1.8129999999999999</v>
      </c>
      <c r="E6585" s="97">
        <v>43702.589236111111</v>
      </c>
      <c r="F6585">
        <v>1.7167889999999999</v>
      </c>
    </row>
    <row r="6586" spans="1:6" x14ac:dyDescent="0.2">
      <c r="A6586" s="97">
        <v>43703.004965277774</v>
      </c>
      <c r="B6586">
        <v>1.8068409999999999</v>
      </c>
      <c r="E6586" s="97">
        <v>43702.599652777775</v>
      </c>
      <c r="F6586">
        <v>1.732011</v>
      </c>
    </row>
    <row r="6587" spans="1:6" x14ac:dyDescent="0.2">
      <c r="A6587" s="97">
        <v>43703.015381944446</v>
      </c>
      <c r="B6587">
        <v>1.792829</v>
      </c>
      <c r="E6587" s="97">
        <v>43702.610069444447</v>
      </c>
      <c r="F6587">
        <v>1.72292</v>
      </c>
    </row>
    <row r="6588" spans="1:6" x14ac:dyDescent="0.2">
      <c r="A6588" s="97">
        <v>43703.02579861111</v>
      </c>
      <c r="B6588">
        <v>1.7904450000000001</v>
      </c>
      <c r="E6588" s="97">
        <v>43702.620486111111</v>
      </c>
      <c r="F6588">
        <v>1.7102250000000001</v>
      </c>
    </row>
    <row r="6589" spans="1:6" x14ac:dyDescent="0.2">
      <c r="A6589" s="97">
        <v>43703.036215277774</v>
      </c>
      <c r="B6589">
        <v>1.7765979999999999</v>
      </c>
      <c r="E6589" s="97">
        <v>43702.630902777775</v>
      </c>
      <c r="F6589">
        <v>1.7308889999999999</v>
      </c>
    </row>
    <row r="6590" spans="1:6" x14ac:dyDescent="0.2">
      <c r="A6590" s="97">
        <v>43703.046747685185</v>
      </c>
      <c r="B6590">
        <v>1.7798659999999999</v>
      </c>
      <c r="E6590" s="97">
        <v>43702.641435185185</v>
      </c>
      <c r="F6590">
        <v>1.710977</v>
      </c>
    </row>
    <row r="6591" spans="1:6" x14ac:dyDescent="0.2">
      <c r="A6591" s="97">
        <v>43703.057164351849</v>
      </c>
      <c r="B6591">
        <v>1.7411319999999999</v>
      </c>
      <c r="E6591" s="97">
        <v>43702.65185185185</v>
      </c>
      <c r="F6591">
        <v>1.678709</v>
      </c>
    </row>
    <row r="6592" spans="1:6" x14ac:dyDescent="0.2">
      <c r="A6592" s="97">
        <v>43703.06758101852</v>
      </c>
      <c r="B6592">
        <v>1.756899</v>
      </c>
      <c r="E6592" s="97">
        <v>43702.662268518521</v>
      </c>
      <c r="F6592">
        <v>1.701967</v>
      </c>
    </row>
    <row r="6593" spans="1:6" x14ac:dyDescent="0.2">
      <c r="A6593" s="97">
        <v>43703.077997685185</v>
      </c>
      <c r="B6593">
        <v>1.754645</v>
      </c>
      <c r="E6593" s="97">
        <v>43702.672685185185</v>
      </c>
      <c r="F6593">
        <v>1.7104360000000001</v>
      </c>
    </row>
    <row r="6594" spans="1:6" x14ac:dyDescent="0.2">
      <c r="A6594" s="97">
        <v>43703.088483796295</v>
      </c>
      <c r="B6594">
        <v>1.7296609999999999</v>
      </c>
      <c r="E6594" s="97">
        <v>43702.683171296296</v>
      </c>
      <c r="F6594">
        <v>1.7083269999999999</v>
      </c>
    </row>
    <row r="6595" spans="1:6" x14ac:dyDescent="0.2">
      <c r="A6595" s="97">
        <v>43703.098900462966</v>
      </c>
      <c r="B6595">
        <v>1.7294320000000001</v>
      </c>
      <c r="E6595" s="97">
        <v>43702.69358796296</v>
      </c>
      <c r="F6595">
        <v>1.703206</v>
      </c>
    </row>
    <row r="6596" spans="1:6" x14ac:dyDescent="0.2">
      <c r="A6596" s="97">
        <v>43703.109317129631</v>
      </c>
      <c r="B6596">
        <v>1.7086710000000001</v>
      </c>
      <c r="E6596" s="97">
        <v>43702.704004629632</v>
      </c>
      <c r="F6596">
        <v>1.7074210000000001</v>
      </c>
    </row>
    <row r="6597" spans="1:6" x14ac:dyDescent="0.2">
      <c r="A6597" s="97">
        <v>43703.119733796295</v>
      </c>
      <c r="B6597">
        <v>1.7105459999999999</v>
      </c>
      <c r="E6597" s="97">
        <v>43702.723217592589</v>
      </c>
      <c r="F6597">
        <v>1.7149730000000001</v>
      </c>
    </row>
    <row r="6598" spans="1:6" x14ac:dyDescent="0.2">
      <c r="A6598" s="97">
        <v>43703.130150462966</v>
      </c>
      <c r="B6598">
        <v>1.6938960000000001</v>
      </c>
      <c r="E6598" s="97">
        <v>43702.733634259261</v>
      </c>
      <c r="F6598">
        <v>1.743633</v>
      </c>
    </row>
    <row r="6599" spans="1:6" x14ac:dyDescent="0.2">
      <c r="A6599" s="97">
        <v>43703.140567129631</v>
      </c>
      <c r="B6599">
        <v>1.695816</v>
      </c>
      <c r="E6599" s="97">
        <v>43702.744050925925</v>
      </c>
      <c r="F6599">
        <v>1.7417020000000001</v>
      </c>
    </row>
    <row r="6600" spans="1:6" x14ac:dyDescent="0.2">
      <c r="A6600" s="97">
        <v>43703.151099537034</v>
      </c>
      <c r="B6600">
        <v>1.6758219999999999</v>
      </c>
      <c r="E6600" s="97">
        <v>43702.754467592589</v>
      </c>
      <c r="F6600">
        <v>1.737296</v>
      </c>
    </row>
    <row r="6601" spans="1:6" x14ac:dyDescent="0.2">
      <c r="A6601" s="97">
        <v>43703.161516203705</v>
      </c>
      <c r="B6601">
        <v>1.670588</v>
      </c>
      <c r="E6601" s="97">
        <v>43702.764884259261</v>
      </c>
      <c r="F6601">
        <v>1.7421</v>
      </c>
    </row>
    <row r="6602" spans="1:6" x14ac:dyDescent="0.2">
      <c r="A6602" s="97">
        <v>43703.171932870369</v>
      </c>
      <c r="B6602">
        <v>1.6612499999999999</v>
      </c>
      <c r="E6602" s="97">
        <v>43702.775439814817</v>
      </c>
      <c r="F6602">
        <v>1.737538</v>
      </c>
    </row>
    <row r="6603" spans="1:6" x14ac:dyDescent="0.2">
      <c r="A6603" s="97">
        <v>43703.182349537034</v>
      </c>
      <c r="B6603">
        <v>1.6545810000000001</v>
      </c>
      <c r="E6603" s="97">
        <v>43702.785856481481</v>
      </c>
      <c r="F6603">
        <v>1.7680910000000001</v>
      </c>
    </row>
    <row r="6604" spans="1:6" x14ac:dyDescent="0.2">
      <c r="A6604" s="97">
        <v>43703.192835648151</v>
      </c>
      <c r="B6604">
        <v>1.640331</v>
      </c>
      <c r="E6604" s="97">
        <v>43702.796273148146</v>
      </c>
      <c r="F6604">
        <v>1.7753099999999999</v>
      </c>
    </row>
    <row r="6605" spans="1:6" x14ac:dyDescent="0.2">
      <c r="A6605" s="97">
        <v>43703.203252314815</v>
      </c>
      <c r="B6605">
        <v>1.6379440000000001</v>
      </c>
      <c r="E6605" s="97">
        <v>43702.806689814817</v>
      </c>
      <c r="F6605">
        <v>1.794494</v>
      </c>
    </row>
    <row r="6606" spans="1:6" x14ac:dyDescent="0.2">
      <c r="A6606" s="97">
        <v>43703.21366898148</v>
      </c>
      <c r="B6606">
        <v>1.626088</v>
      </c>
      <c r="E6606" s="97">
        <v>43702.817106481481</v>
      </c>
      <c r="F6606">
        <v>1.8107960000000001</v>
      </c>
    </row>
    <row r="6607" spans="1:6" x14ac:dyDescent="0.2">
      <c r="A6607" s="97">
        <v>43703.224085648151</v>
      </c>
      <c r="B6607">
        <v>1.612244</v>
      </c>
      <c r="E6607" s="97">
        <v>43702.827523148146</v>
      </c>
      <c r="F6607">
        <v>1.822954</v>
      </c>
    </row>
    <row r="6608" spans="1:6" x14ac:dyDescent="0.2">
      <c r="A6608" s="97">
        <v>43703.234502314815</v>
      </c>
      <c r="B6608">
        <v>1.6045480000000001</v>
      </c>
      <c r="E6608" s="97">
        <v>43702.837939814817</v>
      </c>
      <c r="F6608">
        <v>1.831936</v>
      </c>
    </row>
    <row r="6609" spans="1:6" x14ac:dyDescent="0.2">
      <c r="A6609" s="97">
        <v>43703.24491898148</v>
      </c>
      <c r="B6609">
        <v>1.60009</v>
      </c>
      <c r="E6609" s="97">
        <v>43702.84847222222</v>
      </c>
      <c r="F6609">
        <v>1.8327230000000001</v>
      </c>
    </row>
    <row r="6610" spans="1:6" x14ac:dyDescent="0.2">
      <c r="A6610" s="97">
        <v>43703.25545138889</v>
      </c>
      <c r="B6610">
        <v>1.5860449999999999</v>
      </c>
      <c r="E6610" s="97">
        <v>43702.858888888892</v>
      </c>
      <c r="F6610">
        <v>1.8517140000000001</v>
      </c>
    </row>
    <row r="6611" spans="1:6" x14ac:dyDescent="0.2">
      <c r="A6611" s="97">
        <v>43703.265868055554</v>
      </c>
      <c r="B6611">
        <v>1.5755269999999999</v>
      </c>
      <c r="E6611" s="97">
        <v>43702.869305555556</v>
      </c>
      <c r="F6611">
        <v>1.8536250000000001</v>
      </c>
    </row>
    <row r="6612" spans="1:6" x14ac:dyDescent="0.2">
      <c r="A6612" s="97">
        <v>43703.276284722226</v>
      </c>
      <c r="B6612">
        <v>1.567847</v>
      </c>
      <c r="E6612" s="97">
        <v>43702.879780092589</v>
      </c>
      <c r="F6612">
        <v>1.8518399999999999</v>
      </c>
    </row>
    <row r="6613" spans="1:6" x14ac:dyDescent="0.2">
      <c r="A6613" s="97">
        <v>43703.28670138889</v>
      </c>
      <c r="B6613">
        <v>1.5650230000000001</v>
      </c>
      <c r="E6613" s="97">
        <v>43702.890196759261</v>
      </c>
      <c r="F6613">
        <v>1.83874</v>
      </c>
    </row>
    <row r="6614" spans="1:6" x14ac:dyDescent="0.2">
      <c r="A6614" s="97">
        <v>43703.2971875</v>
      </c>
      <c r="B6614">
        <v>1.5523640000000001</v>
      </c>
      <c r="E6614" s="97">
        <v>43702.900613425925</v>
      </c>
      <c r="F6614">
        <v>1.8224279999999999</v>
      </c>
    </row>
    <row r="6615" spans="1:6" x14ac:dyDescent="0.2">
      <c r="A6615" s="97">
        <v>43703.307604166665</v>
      </c>
      <c r="B6615">
        <v>1.54932</v>
      </c>
      <c r="E6615" s="97">
        <v>43702.911030092589</v>
      </c>
      <c r="F6615">
        <v>1.846644</v>
      </c>
    </row>
    <row r="6616" spans="1:6" x14ac:dyDescent="0.2">
      <c r="A6616" s="97">
        <v>43703.318020833336</v>
      </c>
      <c r="B6616">
        <v>1.545447</v>
      </c>
      <c r="E6616" s="97">
        <v>43702.921446759261</v>
      </c>
      <c r="F6616">
        <v>1.8457079999999999</v>
      </c>
    </row>
    <row r="6617" spans="1:6" x14ac:dyDescent="0.2">
      <c r="A6617" s="97">
        <v>43703.3284375</v>
      </c>
      <c r="B6617">
        <v>1.5291159999999999</v>
      </c>
      <c r="E6617" s="97">
        <v>43702.931863425925</v>
      </c>
      <c r="F6617">
        <v>1.837817</v>
      </c>
    </row>
    <row r="6618" spans="1:6" x14ac:dyDescent="0.2">
      <c r="A6618" s="97">
        <v>43703.338854166665</v>
      </c>
      <c r="B6618">
        <v>1.5197499999999999</v>
      </c>
      <c r="E6618" s="97">
        <v>43702.942395833335</v>
      </c>
      <c r="F6618">
        <v>1.849866</v>
      </c>
    </row>
    <row r="6619" spans="1:6" x14ac:dyDescent="0.2">
      <c r="A6619" s="97">
        <v>43703.349270833336</v>
      </c>
      <c r="B6619">
        <v>1.515944</v>
      </c>
      <c r="E6619" s="97">
        <v>43702.9528125</v>
      </c>
      <c r="F6619">
        <v>1.8283119999999999</v>
      </c>
    </row>
    <row r="6620" spans="1:6" x14ac:dyDescent="0.2">
      <c r="A6620" s="97">
        <v>43703.359803240739</v>
      </c>
      <c r="B6620">
        <v>1.514526</v>
      </c>
      <c r="E6620" s="97">
        <v>43702.963229166664</v>
      </c>
      <c r="F6620">
        <v>1.8273090000000001</v>
      </c>
    </row>
    <row r="6621" spans="1:6" x14ac:dyDescent="0.2">
      <c r="A6621" s="97">
        <v>43703.370219907411</v>
      </c>
      <c r="B6621">
        <v>1.4934670000000001</v>
      </c>
      <c r="E6621" s="97">
        <v>43702.973645833335</v>
      </c>
      <c r="F6621">
        <v>1.823833</v>
      </c>
    </row>
    <row r="6622" spans="1:6" x14ac:dyDescent="0.2">
      <c r="A6622" s="97">
        <v>43703.380636574075</v>
      </c>
      <c r="B6622">
        <v>1.4798819999999999</v>
      </c>
      <c r="E6622" s="97">
        <v>43702.984131944446</v>
      </c>
      <c r="F6622">
        <v>1.8216749999999999</v>
      </c>
    </row>
    <row r="6623" spans="1:6" x14ac:dyDescent="0.2">
      <c r="A6623" s="97">
        <v>43703.391053240739</v>
      </c>
      <c r="B6623">
        <v>1.49153</v>
      </c>
      <c r="E6623" s="97">
        <v>43702.99454861111</v>
      </c>
      <c r="F6623">
        <v>1.8129999999999999</v>
      </c>
    </row>
    <row r="6624" spans="1:6" x14ac:dyDescent="0.2">
      <c r="A6624" s="97">
        <v>43703.401550925926</v>
      </c>
      <c r="B6624">
        <v>1.490267</v>
      </c>
      <c r="E6624" s="97">
        <v>43703.004965277774</v>
      </c>
      <c r="F6624">
        <v>1.8068409999999999</v>
      </c>
    </row>
    <row r="6625" spans="1:6" x14ac:dyDescent="0.2">
      <c r="A6625" s="97">
        <v>43703.41196759259</v>
      </c>
      <c r="B6625">
        <v>1.4716389999999999</v>
      </c>
      <c r="E6625" s="97">
        <v>43703.015381944446</v>
      </c>
      <c r="F6625">
        <v>1.792829</v>
      </c>
    </row>
    <row r="6626" spans="1:6" x14ac:dyDescent="0.2">
      <c r="A6626" s="97">
        <v>43703.422384259262</v>
      </c>
      <c r="B6626">
        <v>1.464108</v>
      </c>
      <c r="E6626" s="97">
        <v>43703.02579861111</v>
      </c>
      <c r="F6626">
        <v>1.7904450000000001</v>
      </c>
    </row>
    <row r="6627" spans="1:6" x14ac:dyDescent="0.2">
      <c r="A6627" s="97">
        <v>43703.432800925926</v>
      </c>
      <c r="B6627">
        <v>1.4589430000000001</v>
      </c>
      <c r="E6627" s="97">
        <v>43703.036215277774</v>
      </c>
      <c r="F6627">
        <v>1.7765979999999999</v>
      </c>
    </row>
    <row r="6628" spans="1:6" x14ac:dyDescent="0.2">
      <c r="A6628" s="97">
        <v>43703.44321759259</v>
      </c>
      <c r="B6628">
        <v>1.4571190000000001</v>
      </c>
      <c r="E6628" s="97">
        <v>43703.046747685185</v>
      </c>
      <c r="F6628">
        <v>1.7798659999999999</v>
      </c>
    </row>
    <row r="6629" spans="1:6" x14ac:dyDescent="0.2">
      <c r="A6629" s="97">
        <v>43703.453634259262</v>
      </c>
      <c r="B6629">
        <v>1.456234</v>
      </c>
      <c r="E6629" s="97">
        <v>43703.057164351849</v>
      </c>
      <c r="F6629">
        <v>1.7411319999999999</v>
      </c>
    </row>
    <row r="6630" spans="1:6" x14ac:dyDescent="0.2">
      <c r="A6630" s="97">
        <v>43703.464050925926</v>
      </c>
      <c r="B6630">
        <v>1.440472</v>
      </c>
      <c r="E6630" s="97">
        <v>43703.06758101852</v>
      </c>
      <c r="F6630">
        <v>1.756899</v>
      </c>
    </row>
    <row r="6631" spans="1:6" x14ac:dyDescent="0.2">
      <c r="A6631" s="97">
        <v>43703.474583333336</v>
      </c>
      <c r="B6631">
        <v>1.4275040000000001</v>
      </c>
      <c r="E6631" s="97">
        <v>43703.077997685185</v>
      </c>
      <c r="F6631">
        <v>1.754645</v>
      </c>
    </row>
    <row r="6632" spans="1:6" x14ac:dyDescent="0.2">
      <c r="A6632" s="97">
        <v>43703.485000000001</v>
      </c>
      <c r="B6632">
        <v>1.437659</v>
      </c>
      <c r="E6632" s="97">
        <v>43703.088483796295</v>
      </c>
      <c r="F6632">
        <v>1.7296609999999999</v>
      </c>
    </row>
    <row r="6633" spans="1:6" x14ac:dyDescent="0.2">
      <c r="A6633" s="97">
        <v>43703.495416666665</v>
      </c>
      <c r="B6633">
        <v>1.414669</v>
      </c>
      <c r="E6633" s="97">
        <v>43703.098900462966</v>
      </c>
      <c r="F6633">
        <v>1.7294320000000001</v>
      </c>
    </row>
    <row r="6634" spans="1:6" x14ac:dyDescent="0.2">
      <c r="A6634" s="97">
        <v>43703.505902777775</v>
      </c>
      <c r="B6634">
        <v>1.481025</v>
      </c>
      <c r="E6634" s="97">
        <v>43703.109317129631</v>
      </c>
      <c r="F6634">
        <v>1.7086710000000001</v>
      </c>
    </row>
    <row r="6635" spans="1:6" x14ac:dyDescent="0.2">
      <c r="A6635" s="97">
        <v>43703.516319444447</v>
      </c>
      <c r="B6635">
        <v>1.435217</v>
      </c>
      <c r="E6635" s="97">
        <v>43703.119733796295</v>
      </c>
      <c r="F6635">
        <v>1.7105459999999999</v>
      </c>
    </row>
    <row r="6636" spans="1:6" x14ac:dyDescent="0.2">
      <c r="A6636" s="97">
        <v>43703.526736111111</v>
      </c>
      <c r="B6636">
        <v>1.4264220000000001</v>
      </c>
      <c r="E6636" s="97">
        <v>43703.130150462966</v>
      </c>
      <c r="F6636">
        <v>1.6938960000000001</v>
      </c>
    </row>
    <row r="6637" spans="1:6" x14ac:dyDescent="0.2">
      <c r="A6637" s="97">
        <v>43703.537152777775</v>
      </c>
      <c r="B6637">
        <v>1.346641</v>
      </c>
      <c r="E6637" s="97">
        <v>43703.140567129631</v>
      </c>
      <c r="F6637">
        <v>1.695816</v>
      </c>
    </row>
    <row r="6638" spans="1:6" x14ac:dyDescent="0.2">
      <c r="A6638" s="97">
        <v>43703.547569444447</v>
      </c>
      <c r="B6638">
        <v>1.444126</v>
      </c>
      <c r="E6638" s="97">
        <v>43703.151099537034</v>
      </c>
      <c r="F6638">
        <v>1.6758219999999999</v>
      </c>
    </row>
    <row r="6639" spans="1:6" x14ac:dyDescent="0.2">
      <c r="A6639" s="97">
        <v>43703.557986111111</v>
      </c>
      <c r="B6639">
        <v>1.431756</v>
      </c>
      <c r="E6639" s="97">
        <v>43703.161516203705</v>
      </c>
      <c r="F6639">
        <v>1.670588</v>
      </c>
    </row>
    <row r="6640" spans="1:6" x14ac:dyDescent="0.2">
      <c r="A6640" s="97">
        <v>43703.568402777775</v>
      </c>
      <c r="B6640">
        <v>1.4322349999999999</v>
      </c>
      <c r="E6640" s="97">
        <v>43703.171932870369</v>
      </c>
      <c r="F6640">
        <v>1.6612499999999999</v>
      </c>
    </row>
    <row r="6641" spans="1:6" x14ac:dyDescent="0.2">
      <c r="A6641" s="97">
        <v>43703.578935185185</v>
      </c>
      <c r="B6641">
        <v>1.4373020000000001</v>
      </c>
      <c r="E6641" s="97">
        <v>43703.182349537034</v>
      </c>
      <c r="F6641">
        <v>1.6545810000000001</v>
      </c>
    </row>
    <row r="6642" spans="1:6" x14ac:dyDescent="0.2">
      <c r="A6642" s="97">
        <v>43703.58935185185</v>
      </c>
      <c r="B6642">
        <v>1.436372</v>
      </c>
      <c r="E6642" s="97">
        <v>43703.192835648151</v>
      </c>
      <c r="F6642">
        <v>1.640331</v>
      </c>
    </row>
    <row r="6643" spans="1:6" x14ac:dyDescent="0.2">
      <c r="A6643" s="97">
        <v>43703.599768518521</v>
      </c>
      <c r="B6643">
        <v>1.4279379999999999</v>
      </c>
      <c r="E6643" s="97">
        <v>43703.203252314815</v>
      </c>
      <c r="F6643">
        <v>1.6379440000000001</v>
      </c>
    </row>
    <row r="6644" spans="1:6" x14ac:dyDescent="0.2">
      <c r="A6644" s="97">
        <v>43703.610243055555</v>
      </c>
      <c r="B6644">
        <v>1.4424889999999999</v>
      </c>
      <c r="E6644" s="97">
        <v>43703.21366898148</v>
      </c>
      <c r="F6644">
        <v>1.626088</v>
      </c>
    </row>
    <row r="6645" spans="1:6" x14ac:dyDescent="0.2">
      <c r="A6645" s="97">
        <v>43703.620659722219</v>
      </c>
      <c r="B6645">
        <v>1.439497</v>
      </c>
      <c r="E6645" s="97">
        <v>43703.224085648151</v>
      </c>
      <c r="F6645">
        <v>1.612244</v>
      </c>
    </row>
    <row r="6646" spans="1:6" x14ac:dyDescent="0.2">
      <c r="A6646" s="97">
        <v>43703.631076388891</v>
      </c>
      <c r="B6646">
        <v>1.4267289999999999</v>
      </c>
      <c r="E6646" s="97">
        <v>43703.234502314815</v>
      </c>
      <c r="F6646">
        <v>1.6045480000000001</v>
      </c>
    </row>
    <row r="6647" spans="1:6" x14ac:dyDescent="0.2">
      <c r="A6647" s="97">
        <v>43703.641493055555</v>
      </c>
      <c r="B6647">
        <v>1.4393549999999999</v>
      </c>
      <c r="E6647" s="97">
        <v>43703.24491898148</v>
      </c>
      <c r="F6647">
        <v>1.60009</v>
      </c>
    </row>
    <row r="6648" spans="1:6" x14ac:dyDescent="0.2">
      <c r="A6648" s="97">
        <v>43703.652025462965</v>
      </c>
      <c r="B6648">
        <v>1.441902</v>
      </c>
      <c r="E6648" s="97">
        <v>43703.25545138889</v>
      </c>
      <c r="F6648">
        <v>1.5860449999999999</v>
      </c>
    </row>
    <row r="6649" spans="1:6" x14ac:dyDescent="0.2">
      <c r="A6649" s="97">
        <v>43703.662442129629</v>
      </c>
      <c r="B6649">
        <v>1.4445889999999999</v>
      </c>
      <c r="E6649" s="97">
        <v>43703.265868055554</v>
      </c>
      <c r="F6649">
        <v>1.5755269999999999</v>
      </c>
    </row>
    <row r="6650" spans="1:6" x14ac:dyDescent="0.2">
      <c r="A6650" s="97">
        <v>43703.672858796293</v>
      </c>
      <c r="B6650">
        <v>1.444801</v>
      </c>
      <c r="E6650" s="97">
        <v>43703.276284722226</v>
      </c>
      <c r="F6650">
        <v>1.567847</v>
      </c>
    </row>
    <row r="6651" spans="1:6" x14ac:dyDescent="0.2">
      <c r="A6651" s="97">
        <v>43703.683275462965</v>
      </c>
      <c r="B6651">
        <v>1.4480759999999999</v>
      </c>
      <c r="E6651" s="97">
        <v>43703.28670138889</v>
      </c>
      <c r="F6651">
        <v>1.5650230000000001</v>
      </c>
    </row>
    <row r="6652" spans="1:6" x14ac:dyDescent="0.2">
      <c r="A6652" s="97">
        <v>43703.693692129629</v>
      </c>
      <c r="B6652">
        <v>1.459249</v>
      </c>
      <c r="E6652" s="97">
        <v>43703.2971875</v>
      </c>
      <c r="F6652">
        <v>1.5523640000000001</v>
      </c>
    </row>
    <row r="6653" spans="1:6" x14ac:dyDescent="0.2">
      <c r="A6653" s="97">
        <v>43703.704108796293</v>
      </c>
      <c r="B6653">
        <v>1.43374</v>
      </c>
      <c r="E6653" s="97">
        <v>43703.307604166665</v>
      </c>
      <c r="F6653">
        <v>1.54932</v>
      </c>
    </row>
    <row r="6654" spans="1:6" x14ac:dyDescent="0.2">
      <c r="A6654" s="97">
        <v>43703.723379629628</v>
      </c>
      <c r="B6654">
        <v>1.470067</v>
      </c>
      <c r="E6654" s="97">
        <v>43703.318020833336</v>
      </c>
      <c r="F6654">
        <v>1.545447</v>
      </c>
    </row>
    <row r="6655" spans="1:6" x14ac:dyDescent="0.2">
      <c r="A6655" s="97">
        <v>43703.733796296299</v>
      </c>
      <c r="B6655">
        <v>1.4089</v>
      </c>
      <c r="E6655" s="97">
        <v>43703.3284375</v>
      </c>
      <c r="F6655">
        <v>1.5291159999999999</v>
      </c>
    </row>
    <row r="6656" spans="1:6" x14ac:dyDescent="0.2">
      <c r="A6656" s="97">
        <v>43703.744212962964</v>
      </c>
      <c r="B6656">
        <v>1.505471</v>
      </c>
      <c r="E6656" s="97">
        <v>43703.338854166665</v>
      </c>
      <c r="F6656">
        <v>1.5197499999999999</v>
      </c>
    </row>
    <row r="6657" spans="1:6" x14ac:dyDescent="0.2">
      <c r="A6657" s="97">
        <v>43703.754629629628</v>
      </c>
      <c r="B6657">
        <v>1.49363</v>
      </c>
      <c r="E6657" s="97">
        <v>43703.349270833336</v>
      </c>
      <c r="F6657">
        <v>1.515944</v>
      </c>
    </row>
    <row r="6658" spans="1:6" x14ac:dyDescent="0.2">
      <c r="A6658" s="97">
        <v>43703.765046296299</v>
      </c>
      <c r="B6658">
        <v>1.5163850000000001</v>
      </c>
      <c r="E6658" s="97">
        <v>43703.359803240739</v>
      </c>
      <c r="F6658">
        <v>1.514526</v>
      </c>
    </row>
    <row r="6659" spans="1:6" x14ac:dyDescent="0.2">
      <c r="A6659" s="97">
        <v>43703.775462962964</v>
      </c>
      <c r="B6659">
        <v>1.5265649999999999</v>
      </c>
      <c r="E6659" s="97">
        <v>43703.370219907411</v>
      </c>
      <c r="F6659">
        <v>1.4934670000000001</v>
      </c>
    </row>
    <row r="6660" spans="1:6" x14ac:dyDescent="0.2">
      <c r="A6660" s="97">
        <v>43703.785879629628</v>
      </c>
      <c r="B6660">
        <v>1.5364009999999999</v>
      </c>
      <c r="E6660" s="97">
        <v>43703.380636574075</v>
      </c>
      <c r="F6660">
        <v>1.4798819999999999</v>
      </c>
    </row>
    <row r="6661" spans="1:6" x14ac:dyDescent="0.2">
      <c r="A6661" s="97">
        <v>43703.796412037038</v>
      </c>
      <c r="B6661">
        <v>1.5460579999999999</v>
      </c>
      <c r="E6661" s="97">
        <v>43703.391053240739</v>
      </c>
      <c r="F6661">
        <v>1.49153</v>
      </c>
    </row>
    <row r="6662" spans="1:6" x14ac:dyDescent="0.2">
      <c r="A6662" s="97">
        <v>43703.806828703702</v>
      </c>
      <c r="B6662">
        <v>1.5488170000000001</v>
      </c>
      <c r="E6662" s="97">
        <v>43703.401550925926</v>
      </c>
      <c r="F6662">
        <v>1.490267</v>
      </c>
    </row>
    <row r="6663" spans="1:6" x14ac:dyDescent="0.2">
      <c r="A6663" s="97">
        <v>43703.817245370374</v>
      </c>
      <c r="B6663">
        <v>1.562748</v>
      </c>
      <c r="E6663" s="97">
        <v>43703.41196759259</v>
      </c>
      <c r="F6663">
        <v>1.4716389999999999</v>
      </c>
    </row>
    <row r="6664" spans="1:6" x14ac:dyDescent="0.2">
      <c r="A6664" s="97">
        <v>43703.827731481484</v>
      </c>
      <c r="B6664">
        <v>1.57487</v>
      </c>
      <c r="E6664" s="97">
        <v>43703.422384259262</v>
      </c>
      <c r="F6664">
        <v>1.464108</v>
      </c>
    </row>
    <row r="6665" spans="1:6" x14ac:dyDescent="0.2">
      <c r="A6665" s="97">
        <v>43703.838148148148</v>
      </c>
      <c r="B6665">
        <v>1.5674159999999999</v>
      </c>
      <c r="E6665" s="97">
        <v>43703.432800925926</v>
      </c>
      <c r="F6665">
        <v>1.4589430000000001</v>
      </c>
    </row>
    <row r="6666" spans="1:6" x14ac:dyDescent="0.2">
      <c r="A6666" s="97">
        <v>43703.848564814813</v>
      </c>
      <c r="B6666">
        <v>1.569993</v>
      </c>
      <c r="E6666" s="97">
        <v>43703.44321759259</v>
      </c>
      <c r="F6666">
        <v>1.4571190000000001</v>
      </c>
    </row>
    <row r="6667" spans="1:6" x14ac:dyDescent="0.2">
      <c r="A6667" s="97">
        <v>43703.858981481484</v>
      </c>
      <c r="B6667">
        <v>1.575064</v>
      </c>
      <c r="E6667" s="97">
        <v>43703.453634259262</v>
      </c>
      <c r="F6667">
        <v>1.456234</v>
      </c>
    </row>
    <row r="6668" spans="1:6" x14ac:dyDescent="0.2">
      <c r="A6668" s="97">
        <v>43703.869398148148</v>
      </c>
      <c r="B6668">
        <v>1.5609189999999999</v>
      </c>
      <c r="E6668" s="97">
        <v>43703.464050925926</v>
      </c>
      <c r="F6668">
        <v>1.440472</v>
      </c>
    </row>
    <row r="6669" spans="1:6" x14ac:dyDescent="0.2">
      <c r="A6669" s="97">
        <v>43703.879814814813</v>
      </c>
      <c r="B6669">
        <v>1.5434000000000001</v>
      </c>
      <c r="E6669" s="97">
        <v>43703.474583333336</v>
      </c>
      <c r="F6669">
        <v>1.4275040000000001</v>
      </c>
    </row>
    <row r="6670" spans="1:6" x14ac:dyDescent="0.2">
      <c r="A6670" s="97">
        <v>43703.890231481484</v>
      </c>
      <c r="B6670">
        <v>1.533066</v>
      </c>
      <c r="E6670" s="97">
        <v>43703.485000000001</v>
      </c>
      <c r="F6670">
        <v>1.437659</v>
      </c>
    </row>
    <row r="6671" spans="1:6" x14ac:dyDescent="0.2">
      <c r="A6671" s="97">
        <v>43703.900763888887</v>
      </c>
      <c r="B6671">
        <v>1.5879289999999999</v>
      </c>
      <c r="E6671" s="97">
        <v>43703.495416666665</v>
      </c>
      <c r="F6671">
        <v>1.414669</v>
      </c>
    </row>
    <row r="6672" spans="1:6" x14ac:dyDescent="0.2">
      <c r="A6672" s="97">
        <v>43703.911180555559</v>
      </c>
      <c r="B6672">
        <v>1.5276380000000001</v>
      </c>
      <c r="E6672" s="97">
        <v>43703.505902777775</v>
      </c>
      <c r="F6672">
        <v>1.481025</v>
      </c>
    </row>
    <row r="6673" spans="1:6" x14ac:dyDescent="0.2">
      <c r="A6673" s="97">
        <v>43703.921597222223</v>
      </c>
      <c r="B6673">
        <v>1.520586</v>
      </c>
      <c r="E6673" s="97">
        <v>43703.516319444447</v>
      </c>
      <c r="F6673">
        <v>1.435217</v>
      </c>
    </row>
    <row r="6674" spans="1:6" x14ac:dyDescent="0.2">
      <c r="A6674" s="97">
        <v>43703.932083333333</v>
      </c>
      <c r="B6674">
        <v>1.510308</v>
      </c>
      <c r="E6674" s="97">
        <v>43703.526736111111</v>
      </c>
      <c r="F6674">
        <v>1.4264220000000001</v>
      </c>
    </row>
    <row r="6675" spans="1:6" x14ac:dyDescent="0.2">
      <c r="A6675" s="97">
        <v>43703.942499999997</v>
      </c>
      <c r="B6675">
        <v>1.5073840000000001</v>
      </c>
      <c r="E6675" s="97">
        <v>43703.537152777775</v>
      </c>
      <c r="F6675">
        <v>1.346641</v>
      </c>
    </row>
    <row r="6676" spans="1:6" x14ac:dyDescent="0.2">
      <c r="A6676" s="97">
        <v>43703.952916666669</v>
      </c>
      <c r="B6676">
        <v>1.4991749999999999</v>
      </c>
      <c r="E6676" s="97">
        <v>43703.547569444447</v>
      </c>
      <c r="F6676">
        <v>1.444126</v>
      </c>
    </row>
    <row r="6677" spans="1:6" x14ac:dyDescent="0.2">
      <c r="A6677" s="97">
        <v>43703.963333333333</v>
      </c>
      <c r="B6677">
        <v>1.480953</v>
      </c>
      <c r="E6677" s="97">
        <v>43703.557986111111</v>
      </c>
      <c r="F6677">
        <v>1.431756</v>
      </c>
    </row>
    <row r="6678" spans="1:6" x14ac:dyDescent="0.2">
      <c r="A6678" s="97">
        <v>43703.973749999997</v>
      </c>
      <c r="B6678">
        <v>1.4823</v>
      </c>
      <c r="E6678" s="97">
        <v>43703.568402777775</v>
      </c>
      <c r="F6678">
        <v>1.4322349999999999</v>
      </c>
    </row>
    <row r="6679" spans="1:6" x14ac:dyDescent="0.2">
      <c r="A6679" s="97">
        <v>43703.984166666669</v>
      </c>
      <c r="B6679">
        <v>1.4676359999999999</v>
      </c>
      <c r="E6679" s="97">
        <v>43703.578935185185</v>
      </c>
      <c r="F6679">
        <v>1.4373020000000001</v>
      </c>
    </row>
    <row r="6680" spans="1:6" x14ac:dyDescent="0.2">
      <c r="A6680" s="97">
        <v>43703.994583333333</v>
      </c>
      <c r="B6680">
        <v>1.462002</v>
      </c>
      <c r="E6680" s="97">
        <v>43703.58935185185</v>
      </c>
      <c r="F6680">
        <v>1.436372</v>
      </c>
    </row>
    <row r="6681" spans="1:6" x14ac:dyDescent="0.2">
      <c r="A6681" s="97">
        <v>43704.005115740743</v>
      </c>
      <c r="B6681">
        <v>1.4577450000000001</v>
      </c>
      <c r="E6681" s="97">
        <v>43703.599768518521</v>
      </c>
      <c r="F6681">
        <v>1.4279379999999999</v>
      </c>
    </row>
    <row r="6682" spans="1:6" x14ac:dyDescent="0.2">
      <c r="A6682" s="97">
        <v>43704.015532407408</v>
      </c>
      <c r="B6682">
        <v>1.440998</v>
      </c>
      <c r="E6682" s="97">
        <v>43703.610243055555</v>
      </c>
      <c r="F6682">
        <v>1.4424889999999999</v>
      </c>
    </row>
    <row r="6683" spans="1:6" x14ac:dyDescent="0.2">
      <c r="A6683" s="97">
        <v>43704.025949074072</v>
      </c>
      <c r="B6683">
        <v>1.4277260000000001</v>
      </c>
      <c r="E6683" s="97">
        <v>43703.620659722219</v>
      </c>
      <c r="F6683">
        <v>1.439497</v>
      </c>
    </row>
    <row r="6684" spans="1:6" x14ac:dyDescent="0.2">
      <c r="A6684" s="97">
        <v>43704.036423611113</v>
      </c>
      <c r="B6684">
        <v>1.4248019999999999</v>
      </c>
      <c r="E6684" s="97">
        <v>43703.631076388891</v>
      </c>
      <c r="F6684">
        <v>1.4267289999999999</v>
      </c>
    </row>
    <row r="6685" spans="1:6" x14ac:dyDescent="0.2">
      <c r="A6685" s="97">
        <v>43704.046840277777</v>
      </c>
      <c r="B6685">
        <v>1.4169989999999999</v>
      </c>
      <c r="E6685" s="97">
        <v>43703.641493055555</v>
      </c>
      <c r="F6685">
        <v>1.4393549999999999</v>
      </c>
    </row>
    <row r="6686" spans="1:6" x14ac:dyDescent="0.2">
      <c r="A6686" s="97">
        <v>43704.057256944441</v>
      </c>
      <c r="B6686">
        <v>1.3925050000000001</v>
      </c>
      <c r="E6686" s="97">
        <v>43703.652025462965</v>
      </c>
      <c r="F6686">
        <v>1.441902</v>
      </c>
    </row>
    <row r="6687" spans="1:6" x14ac:dyDescent="0.2">
      <c r="A6687" s="97">
        <v>43704.067673611113</v>
      </c>
      <c r="B6687">
        <v>1.3978269999999999</v>
      </c>
      <c r="E6687" s="97">
        <v>43703.662442129629</v>
      </c>
      <c r="F6687">
        <v>1.4445889999999999</v>
      </c>
    </row>
    <row r="6688" spans="1:6" x14ac:dyDescent="0.2">
      <c r="A6688" s="97">
        <v>43704.078090277777</v>
      </c>
      <c r="B6688">
        <v>1.3859939999999999</v>
      </c>
      <c r="E6688" s="97">
        <v>43703.672858796293</v>
      </c>
      <c r="F6688">
        <v>1.444801</v>
      </c>
    </row>
    <row r="6689" spans="1:6" x14ac:dyDescent="0.2">
      <c r="A6689" s="97">
        <v>43704.088506944441</v>
      </c>
      <c r="B6689">
        <v>1.380822</v>
      </c>
      <c r="E6689" s="97">
        <v>43703.683275462965</v>
      </c>
      <c r="F6689">
        <v>1.4480759999999999</v>
      </c>
    </row>
    <row r="6690" spans="1:6" x14ac:dyDescent="0.2">
      <c r="A6690" s="97">
        <v>43704.099039351851</v>
      </c>
      <c r="B6690">
        <v>1.3875489999999999</v>
      </c>
      <c r="E6690" s="97">
        <v>43703.693692129629</v>
      </c>
      <c r="F6690">
        <v>1.459249</v>
      </c>
    </row>
    <row r="6691" spans="1:6" x14ac:dyDescent="0.2">
      <c r="A6691" s="97">
        <v>43704.109456018516</v>
      </c>
      <c r="B6691">
        <v>1.374539</v>
      </c>
      <c r="E6691" s="97">
        <v>43703.704108796293</v>
      </c>
      <c r="F6691">
        <v>1.43374</v>
      </c>
    </row>
    <row r="6692" spans="1:6" x14ac:dyDescent="0.2">
      <c r="A6692" s="97">
        <v>43704.119872685187</v>
      </c>
      <c r="B6692">
        <v>1.356762</v>
      </c>
      <c r="E6692" s="97">
        <v>43703.723379629628</v>
      </c>
      <c r="F6692">
        <v>1.470067</v>
      </c>
    </row>
    <row r="6693" spans="1:6" x14ac:dyDescent="0.2">
      <c r="A6693" s="97">
        <v>43704.130289351851</v>
      </c>
      <c r="B6693">
        <v>1.3541270000000001</v>
      </c>
      <c r="E6693" s="97">
        <v>43703.733796296299</v>
      </c>
      <c r="F6693">
        <v>1.4089</v>
      </c>
    </row>
    <row r="6694" spans="1:6" x14ac:dyDescent="0.2">
      <c r="A6694" s="97">
        <v>43704.140775462962</v>
      </c>
      <c r="B6694">
        <v>1.346983</v>
      </c>
      <c r="E6694" s="97">
        <v>43703.744212962964</v>
      </c>
      <c r="F6694">
        <v>1.505471</v>
      </c>
    </row>
    <row r="6695" spans="1:6" x14ac:dyDescent="0.2">
      <c r="A6695" s="97">
        <v>43704.151192129626</v>
      </c>
      <c r="B6695">
        <v>1.342967</v>
      </c>
      <c r="E6695" s="97">
        <v>43703.754629629628</v>
      </c>
      <c r="F6695">
        <v>1.49363</v>
      </c>
    </row>
    <row r="6696" spans="1:6" x14ac:dyDescent="0.2">
      <c r="A6696" s="97">
        <v>43704.161608796298</v>
      </c>
      <c r="B6696">
        <v>1.336325</v>
      </c>
      <c r="E6696" s="97">
        <v>43703.765046296299</v>
      </c>
      <c r="F6696">
        <v>1.5163850000000001</v>
      </c>
    </row>
    <row r="6697" spans="1:6" x14ac:dyDescent="0.2">
      <c r="A6697" s="97">
        <v>43704.172025462962</v>
      </c>
      <c r="B6697">
        <v>1.321431</v>
      </c>
      <c r="E6697" s="97">
        <v>43703.775462962964</v>
      </c>
      <c r="F6697">
        <v>1.5265649999999999</v>
      </c>
    </row>
    <row r="6698" spans="1:6" x14ac:dyDescent="0.2">
      <c r="A6698" s="97">
        <v>43704.182442129626</v>
      </c>
      <c r="B6698">
        <v>1.315631</v>
      </c>
      <c r="E6698" s="97">
        <v>43703.785879629628</v>
      </c>
      <c r="F6698">
        <v>1.5364009999999999</v>
      </c>
    </row>
    <row r="6699" spans="1:6" x14ac:dyDescent="0.2">
      <c r="A6699" s="97">
        <v>43704.192858796298</v>
      </c>
      <c r="B6699">
        <v>1.3099700000000001</v>
      </c>
      <c r="E6699" s="97">
        <v>43703.796412037038</v>
      </c>
      <c r="F6699">
        <v>1.5460579999999999</v>
      </c>
    </row>
    <row r="6700" spans="1:6" x14ac:dyDescent="0.2">
      <c r="A6700" s="97">
        <v>43704.2033912037</v>
      </c>
      <c r="B6700">
        <v>1.2994749999999999</v>
      </c>
      <c r="E6700" s="97">
        <v>43703.806828703702</v>
      </c>
      <c r="F6700">
        <v>1.5488170000000001</v>
      </c>
    </row>
    <row r="6701" spans="1:6" x14ac:dyDescent="0.2">
      <c r="A6701" s="97">
        <v>43704.213807870372</v>
      </c>
      <c r="B6701">
        <v>1.280864</v>
      </c>
      <c r="E6701" s="97">
        <v>43703.817245370374</v>
      </c>
      <c r="F6701">
        <v>1.562748</v>
      </c>
    </row>
    <row r="6702" spans="1:6" x14ac:dyDescent="0.2">
      <c r="A6702" s="97">
        <v>43704.224224537036</v>
      </c>
      <c r="B6702">
        <v>1.277908</v>
      </c>
      <c r="E6702" s="97">
        <v>43703.827731481484</v>
      </c>
      <c r="F6702">
        <v>1.57487</v>
      </c>
    </row>
    <row r="6703" spans="1:6" x14ac:dyDescent="0.2">
      <c r="A6703" s="97">
        <v>43704.2346412037</v>
      </c>
      <c r="B6703">
        <v>1.274483</v>
      </c>
      <c r="E6703" s="97">
        <v>43703.838148148148</v>
      </c>
      <c r="F6703">
        <v>1.5674159999999999</v>
      </c>
    </row>
    <row r="6704" spans="1:6" x14ac:dyDescent="0.2">
      <c r="A6704" s="97">
        <v>43704.245127314818</v>
      </c>
      <c r="B6704">
        <v>1.269809</v>
      </c>
      <c r="E6704" s="97">
        <v>43703.848564814813</v>
      </c>
      <c r="F6704">
        <v>1.569993</v>
      </c>
    </row>
    <row r="6705" spans="1:6" x14ac:dyDescent="0.2">
      <c r="A6705" s="97">
        <v>43704.255543981482</v>
      </c>
      <c r="B6705">
        <v>1.2351430000000001</v>
      </c>
      <c r="E6705" s="97">
        <v>43703.858981481484</v>
      </c>
      <c r="F6705">
        <v>1.575064</v>
      </c>
    </row>
    <row r="6706" spans="1:6" x14ac:dyDescent="0.2">
      <c r="A6706" s="97">
        <v>43704.278784722221</v>
      </c>
      <c r="B6706">
        <v>1.178288</v>
      </c>
      <c r="E6706" s="97">
        <v>43703.869398148148</v>
      </c>
      <c r="F6706">
        <v>1.5609189999999999</v>
      </c>
    </row>
    <row r="6707" spans="1:6" x14ac:dyDescent="0.2">
      <c r="A6707" s="97">
        <v>43704.289201388892</v>
      </c>
      <c r="B6707">
        <v>1.2393989999999999</v>
      </c>
      <c r="E6707" s="97">
        <v>43703.879814814813</v>
      </c>
      <c r="F6707">
        <v>1.5434000000000001</v>
      </c>
    </row>
    <row r="6708" spans="1:6" x14ac:dyDescent="0.2">
      <c r="A6708" s="97">
        <v>43704.304942129631</v>
      </c>
      <c r="B6708">
        <v>1.1370400000000001</v>
      </c>
      <c r="E6708" s="97">
        <v>43703.890231481484</v>
      </c>
      <c r="F6708">
        <v>1.533066</v>
      </c>
    </row>
    <row r="6709" spans="1:6" x14ac:dyDescent="0.2">
      <c r="A6709" s="97">
        <v>43704.325868055559</v>
      </c>
      <c r="B6709">
        <v>1.1259330000000001</v>
      </c>
      <c r="E6709" s="97">
        <v>43703.900763888887</v>
      </c>
      <c r="F6709">
        <v>1.5879289999999999</v>
      </c>
    </row>
    <row r="6710" spans="1:6" x14ac:dyDescent="0.2">
      <c r="A6710" s="97">
        <v>43704.336284722223</v>
      </c>
      <c r="B6710">
        <v>1.184436</v>
      </c>
      <c r="E6710" s="97">
        <v>43703.911180555559</v>
      </c>
      <c r="F6710">
        <v>1.5276380000000001</v>
      </c>
    </row>
    <row r="6711" spans="1:6" x14ac:dyDescent="0.2">
      <c r="A6711" s="97">
        <v>43704.346701388888</v>
      </c>
      <c r="B6711">
        <v>1.181184</v>
      </c>
      <c r="E6711" s="97">
        <v>43703.921597222223</v>
      </c>
      <c r="F6711">
        <v>1.520586</v>
      </c>
    </row>
    <row r="6712" spans="1:6" x14ac:dyDescent="0.2">
      <c r="A6712" s="97">
        <v>43704.357118055559</v>
      </c>
      <c r="B6712">
        <v>1.171017</v>
      </c>
      <c r="E6712" s="97">
        <v>43703.932083333333</v>
      </c>
      <c r="F6712">
        <v>1.510308</v>
      </c>
    </row>
    <row r="6713" spans="1:6" x14ac:dyDescent="0.2">
      <c r="A6713" s="97">
        <v>43704.367534722223</v>
      </c>
      <c r="B6713">
        <v>1.148102</v>
      </c>
      <c r="E6713" s="97">
        <v>43703.942499999997</v>
      </c>
      <c r="F6713">
        <v>1.5073840000000001</v>
      </c>
    </row>
    <row r="6714" spans="1:6" x14ac:dyDescent="0.2">
      <c r="A6714" s="97">
        <v>43704.377951388888</v>
      </c>
      <c r="B6714">
        <v>1.127016</v>
      </c>
      <c r="E6714" s="97">
        <v>43703.952916666669</v>
      </c>
      <c r="F6714">
        <v>1.4991749999999999</v>
      </c>
    </row>
    <row r="6715" spans="1:6" x14ac:dyDescent="0.2">
      <c r="A6715" s="97">
        <v>43704.388368055559</v>
      </c>
      <c r="B6715">
        <v>1.1218079999999999</v>
      </c>
      <c r="E6715" s="97">
        <v>43703.963333333333</v>
      </c>
      <c r="F6715">
        <v>1.480953</v>
      </c>
    </row>
    <row r="6716" spans="1:6" x14ac:dyDescent="0.2">
      <c r="A6716" s="97">
        <v>43704.398900462962</v>
      </c>
      <c r="B6716">
        <v>1.1110120000000001</v>
      </c>
      <c r="E6716" s="97">
        <v>43703.973749999997</v>
      </c>
      <c r="F6716">
        <v>1.4823</v>
      </c>
    </row>
    <row r="6717" spans="1:6" x14ac:dyDescent="0.2">
      <c r="A6717" s="97">
        <v>43704.409317129626</v>
      </c>
      <c r="B6717">
        <v>1.1129739999999999</v>
      </c>
      <c r="E6717" s="97">
        <v>43703.984166666669</v>
      </c>
      <c r="F6717">
        <v>1.4676359999999999</v>
      </c>
    </row>
    <row r="6718" spans="1:6" x14ac:dyDescent="0.2">
      <c r="A6718" s="97">
        <v>43704.419733796298</v>
      </c>
      <c r="B6718">
        <v>1.1018539999999999</v>
      </c>
      <c r="E6718" s="97">
        <v>43703.994583333333</v>
      </c>
      <c r="F6718">
        <v>1.462002</v>
      </c>
    </row>
    <row r="6719" spans="1:6" x14ac:dyDescent="0.2">
      <c r="A6719" s="97">
        <v>43704.430219907408</v>
      </c>
      <c r="B6719">
        <v>1.095065</v>
      </c>
      <c r="E6719" s="97">
        <v>43704.005115740743</v>
      </c>
      <c r="F6719">
        <v>1.4577450000000001</v>
      </c>
    </row>
    <row r="6720" spans="1:6" x14ac:dyDescent="0.2">
      <c r="A6720" s="97">
        <v>43704.440636574072</v>
      </c>
      <c r="B6720">
        <v>1.0801620000000001</v>
      </c>
      <c r="E6720" s="97">
        <v>43704.015532407408</v>
      </c>
      <c r="F6720">
        <v>1.440998</v>
      </c>
    </row>
    <row r="6721" spans="1:6" x14ac:dyDescent="0.2">
      <c r="A6721" s="97">
        <v>43704.451053240744</v>
      </c>
      <c r="B6721">
        <v>1.0891230000000001</v>
      </c>
      <c r="E6721" s="97">
        <v>43704.025949074072</v>
      </c>
      <c r="F6721">
        <v>1.4277260000000001</v>
      </c>
    </row>
    <row r="6722" spans="1:6" x14ac:dyDescent="0.2">
      <c r="A6722" s="97">
        <v>43704.461469907408</v>
      </c>
      <c r="B6722">
        <v>1.068058</v>
      </c>
      <c r="E6722" s="97">
        <v>43704.036423611113</v>
      </c>
      <c r="F6722">
        <v>1.4248019999999999</v>
      </c>
    </row>
    <row r="6723" spans="1:6" x14ac:dyDescent="0.2">
      <c r="A6723" s="97">
        <v>43704.471886574072</v>
      </c>
      <c r="B6723">
        <v>1.0668610000000001</v>
      </c>
      <c r="E6723" s="97">
        <v>43704.046840277777</v>
      </c>
      <c r="F6723">
        <v>1.4169989999999999</v>
      </c>
    </row>
    <row r="6724" spans="1:6" x14ac:dyDescent="0.2">
      <c r="A6724" s="97">
        <v>43704.482303240744</v>
      </c>
      <c r="B6724">
        <v>1.0578099999999999</v>
      </c>
      <c r="E6724" s="97">
        <v>43704.057256944441</v>
      </c>
      <c r="F6724">
        <v>1.3925050000000001</v>
      </c>
    </row>
    <row r="6725" spans="1:6" x14ac:dyDescent="0.2">
      <c r="A6725" s="97">
        <v>43704.492719907408</v>
      </c>
      <c r="B6725">
        <v>1.0499970000000001</v>
      </c>
      <c r="E6725" s="97">
        <v>43704.067673611113</v>
      </c>
      <c r="F6725">
        <v>1.3978269999999999</v>
      </c>
    </row>
    <row r="6726" spans="1:6" x14ac:dyDescent="0.2">
      <c r="A6726" s="97">
        <v>43704.503252314818</v>
      </c>
      <c r="B6726">
        <v>1.0409489999999999</v>
      </c>
      <c r="E6726" s="97">
        <v>43704.078090277777</v>
      </c>
      <c r="F6726">
        <v>1.3859939999999999</v>
      </c>
    </row>
    <row r="6727" spans="1:6" x14ac:dyDescent="0.2">
      <c r="A6727" s="97">
        <v>43704.513668981483</v>
      </c>
      <c r="B6727">
        <v>1.03712</v>
      </c>
      <c r="E6727" s="97">
        <v>43704.088506944441</v>
      </c>
      <c r="F6727">
        <v>1.380822</v>
      </c>
    </row>
    <row r="6728" spans="1:6" x14ac:dyDescent="0.2">
      <c r="A6728" s="97">
        <v>43704.524085648147</v>
      </c>
      <c r="B6728">
        <v>1.026537</v>
      </c>
      <c r="E6728" s="97">
        <v>43704.099039351851</v>
      </c>
      <c r="F6728">
        <v>1.3875489999999999</v>
      </c>
    </row>
    <row r="6729" spans="1:6" x14ac:dyDescent="0.2">
      <c r="A6729" s="97">
        <v>43704.534560185188</v>
      </c>
      <c r="B6729">
        <v>1.0428470000000001</v>
      </c>
      <c r="E6729" s="97">
        <v>43704.109456018516</v>
      </c>
      <c r="F6729">
        <v>1.374539</v>
      </c>
    </row>
    <row r="6730" spans="1:6" x14ac:dyDescent="0.2">
      <c r="A6730" s="97">
        <v>43704.544976851852</v>
      </c>
      <c r="B6730">
        <v>1.072805</v>
      </c>
      <c r="E6730" s="97">
        <v>43704.119872685187</v>
      </c>
      <c r="F6730">
        <v>1.356762</v>
      </c>
    </row>
    <row r="6731" spans="1:6" x14ac:dyDescent="0.2">
      <c r="A6731" s="97">
        <v>43704.555393518516</v>
      </c>
      <c r="B6731">
        <v>1.044286</v>
      </c>
      <c r="E6731" s="97">
        <v>43704.130289351851</v>
      </c>
      <c r="F6731">
        <v>1.3541270000000001</v>
      </c>
    </row>
    <row r="6732" spans="1:6" x14ac:dyDescent="0.2">
      <c r="A6732" s="97">
        <v>43704.565810185188</v>
      </c>
      <c r="B6732">
        <v>1.052492</v>
      </c>
      <c r="E6732" s="97">
        <v>43704.140775462962</v>
      </c>
      <c r="F6732">
        <v>1.346983</v>
      </c>
    </row>
    <row r="6733" spans="1:6" x14ac:dyDescent="0.2">
      <c r="A6733" s="97">
        <v>43704.576226851852</v>
      </c>
      <c r="B6733">
        <v>1.035507</v>
      </c>
      <c r="E6733" s="97">
        <v>43704.151192129626</v>
      </c>
      <c r="F6733">
        <v>1.342967</v>
      </c>
    </row>
    <row r="6734" spans="1:6" x14ac:dyDescent="0.2">
      <c r="A6734" s="97">
        <v>43704.586643518516</v>
      </c>
      <c r="B6734">
        <v>1.0244819999999999</v>
      </c>
      <c r="E6734" s="97">
        <v>43704.161608796298</v>
      </c>
      <c r="F6734">
        <v>1.336325</v>
      </c>
    </row>
    <row r="6735" spans="1:6" x14ac:dyDescent="0.2">
      <c r="A6735" s="97">
        <v>43704.597060185188</v>
      </c>
      <c r="B6735">
        <v>1.0301830000000001</v>
      </c>
      <c r="E6735" s="97">
        <v>43704.172025462962</v>
      </c>
      <c r="F6735">
        <v>1.321431</v>
      </c>
    </row>
    <row r="6736" spans="1:6" x14ac:dyDescent="0.2">
      <c r="A6736" s="97">
        <v>43704.607592592591</v>
      </c>
      <c r="B6736">
        <v>1.0532379999999999</v>
      </c>
      <c r="E6736" s="97">
        <v>43704.182442129626</v>
      </c>
      <c r="F6736">
        <v>1.315631</v>
      </c>
    </row>
    <row r="6737" spans="1:6" x14ac:dyDescent="0.2">
      <c r="A6737" s="97">
        <v>43704.618009259262</v>
      </c>
      <c r="B6737">
        <v>1.0775410000000001</v>
      </c>
      <c r="E6737" s="97">
        <v>43704.192858796298</v>
      </c>
      <c r="F6737">
        <v>1.3099700000000001</v>
      </c>
    </row>
    <row r="6738" spans="1:6" x14ac:dyDescent="0.2">
      <c r="A6738" s="97">
        <v>43704.628425925926</v>
      </c>
      <c r="B6738">
        <v>1.0665290000000001</v>
      </c>
      <c r="E6738" s="97">
        <v>43704.2033912037</v>
      </c>
      <c r="F6738">
        <v>1.2994749999999999</v>
      </c>
    </row>
    <row r="6739" spans="1:6" x14ac:dyDescent="0.2">
      <c r="A6739" s="97">
        <v>43704.638912037037</v>
      </c>
      <c r="B6739">
        <v>1.0896980000000001</v>
      </c>
      <c r="E6739" s="97">
        <v>43704.213807870372</v>
      </c>
      <c r="F6739">
        <v>1.280864</v>
      </c>
    </row>
    <row r="6740" spans="1:6" x14ac:dyDescent="0.2">
      <c r="A6740" s="97">
        <v>43704.649328703701</v>
      </c>
      <c r="B6740">
        <v>1.0921650000000001</v>
      </c>
      <c r="E6740" s="97">
        <v>43704.224224537036</v>
      </c>
      <c r="F6740">
        <v>1.277908</v>
      </c>
    </row>
    <row r="6741" spans="1:6" x14ac:dyDescent="0.2">
      <c r="A6741" s="97">
        <v>43704.659745370373</v>
      </c>
      <c r="B6741">
        <v>1.0924849999999999</v>
      </c>
      <c r="E6741" s="97">
        <v>43704.2346412037</v>
      </c>
      <c r="F6741">
        <v>1.274483</v>
      </c>
    </row>
    <row r="6742" spans="1:6" x14ac:dyDescent="0.2">
      <c r="A6742" s="97">
        <v>43704.670162037037</v>
      </c>
      <c r="B6742">
        <v>1.084786</v>
      </c>
      <c r="E6742" s="97">
        <v>43704.245127314818</v>
      </c>
      <c r="F6742">
        <v>1.269809</v>
      </c>
    </row>
    <row r="6743" spans="1:6" x14ac:dyDescent="0.2">
      <c r="A6743" s="97">
        <v>43704.680578703701</v>
      </c>
      <c r="B6743">
        <v>1.0726530000000001</v>
      </c>
      <c r="E6743" s="97">
        <v>43704.255543981482</v>
      </c>
      <c r="F6743">
        <v>1.2351430000000001</v>
      </c>
    </row>
    <row r="6744" spans="1:6" x14ac:dyDescent="0.2">
      <c r="A6744" s="97">
        <v>43704.690995370373</v>
      </c>
      <c r="B6744">
        <v>1.080087</v>
      </c>
      <c r="E6744" s="97">
        <v>43704.278784722221</v>
      </c>
      <c r="F6744">
        <v>1.178288</v>
      </c>
    </row>
    <row r="6745" spans="1:6" x14ac:dyDescent="0.2">
      <c r="A6745" s="97">
        <v>43704.701527777775</v>
      </c>
      <c r="B6745">
        <v>1.087761</v>
      </c>
      <c r="E6745" s="97">
        <v>43704.289201388892</v>
      </c>
      <c r="F6745">
        <v>1.2393989999999999</v>
      </c>
    </row>
    <row r="6746" spans="1:6" x14ac:dyDescent="0.2">
      <c r="A6746" s="97">
        <v>43704.711944444447</v>
      </c>
      <c r="B6746">
        <v>1.077769</v>
      </c>
      <c r="E6746" s="97">
        <v>43704.304942129631</v>
      </c>
      <c r="F6746">
        <v>1.1370400000000001</v>
      </c>
    </row>
    <row r="6747" spans="1:6" x14ac:dyDescent="0.2">
      <c r="A6747" s="97">
        <v>43704.72451388889</v>
      </c>
      <c r="B6747">
        <v>1.093332</v>
      </c>
      <c r="E6747" s="97">
        <v>43704.325868055559</v>
      </c>
      <c r="F6747">
        <v>1.1259330000000001</v>
      </c>
    </row>
    <row r="6748" spans="1:6" x14ac:dyDescent="0.2">
      <c r="A6748" s="97">
        <v>43704.734930555554</v>
      </c>
      <c r="B6748">
        <v>1.1028690000000001</v>
      </c>
      <c r="E6748" s="97">
        <v>43704.336284722223</v>
      </c>
      <c r="F6748">
        <v>1.184436</v>
      </c>
    </row>
    <row r="6749" spans="1:6" x14ac:dyDescent="0.2">
      <c r="A6749" s="97">
        <v>43704.745347222219</v>
      </c>
      <c r="B6749">
        <v>1.1051530000000001</v>
      </c>
      <c r="E6749" s="97">
        <v>43704.346701388888</v>
      </c>
      <c r="F6749">
        <v>1.181184</v>
      </c>
    </row>
    <row r="6750" spans="1:6" x14ac:dyDescent="0.2">
      <c r="A6750" s="97">
        <v>43704.75576388889</v>
      </c>
      <c r="B6750">
        <v>1.097861</v>
      </c>
      <c r="E6750" s="97">
        <v>43704.357118055559</v>
      </c>
      <c r="F6750">
        <v>1.171017</v>
      </c>
    </row>
    <row r="6751" spans="1:6" x14ac:dyDescent="0.2">
      <c r="A6751" s="97">
        <v>43704.766180555554</v>
      </c>
      <c r="B6751">
        <v>1.0994349999999999</v>
      </c>
      <c r="E6751" s="97">
        <v>43704.367534722223</v>
      </c>
      <c r="F6751">
        <v>1.148102</v>
      </c>
    </row>
    <row r="6752" spans="1:6" x14ac:dyDescent="0.2">
      <c r="A6752" s="97">
        <v>43704.776597222219</v>
      </c>
      <c r="B6752">
        <v>1.1070340000000001</v>
      </c>
      <c r="E6752" s="97">
        <v>43704.377951388888</v>
      </c>
      <c r="F6752">
        <v>1.127016</v>
      </c>
    </row>
    <row r="6753" spans="1:6" x14ac:dyDescent="0.2">
      <c r="A6753" s="97">
        <v>43704.787129629629</v>
      </c>
      <c r="B6753">
        <v>1.1028359999999999</v>
      </c>
      <c r="E6753" s="97">
        <v>43704.388368055559</v>
      </c>
      <c r="F6753">
        <v>1.1218079999999999</v>
      </c>
    </row>
    <row r="6754" spans="1:6" x14ac:dyDescent="0.2">
      <c r="A6754" s="97">
        <v>43704.797546296293</v>
      </c>
      <c r="B6754">
        <v>1.1105400000000001</v>
      </c>
      <c r="E6754" s="97">
        <v>43704.398900462962</v>
      </c>
      <c r="F6754">
        <v>1.1110120000000001</v>
      </c>
    </row>
    <row r="6755" spans="1:6" x14ac:dyDescent="0.2">
      <c r="A6755" s="97">
        <v>43704.807962962965</v>
      </c>
      <c r="B6755">
        <v>1.0890489999999999</v>
      </c>
      <c r="E6755" s="97">
        <v>43704.409317129626</v>
      </c>
      <c r="F6755">
        <v>1.1129739999999999</v>
      </c>
    </row>
    <row r="6756" spans="1:6" x14ac:dyDescent="0.2">
      <c r="A6756" s="97">
        <v>43704.818379629629</v>
      </c>
      <c r="B6756">
        <v>1.1689620000000001</v>
      </c>
      <c r="E6756" s="97">
        <v>43704.419733796298</v>
      </c>
      <c r="F6756">
        <v>1.1018539999999999</v>
      </c>
    </row>
    <row r="6757" spans="1:6" x14ac:dyDescent="0.2">
      <c r="A6757" s="97">
        <v>43704.828865740739</v>
      </c>
      <c r="B6757">
        <v>1.108997</v>
      </c>
      <c r="E6757" s="97">
        <v>43704.430219907408</v>
      </c>
      <c r="F6757">
        <v>1.095065</v>
      </c>
    </row>
    <row r="6758" spans="1:6" x14ac:dyDescent="0.2">
      <c r="A6758" s="97">
        <v>43704.839282407411</v>
      </c>
      <c r="B6758">
        <v>1.1301460000000001</v>
      </c>
      <c r="E6758" s="97">
        <v>43704.440636574072</v>
      </c>
      <c r="F6758">
        <v>1.0801620000000001</v>
      </c>
    </row>
    <row r="6759" spans="1:6" x14ac:dyDescent="0.2">
      <c r="A6759" s="97">
        <v>43704.849699074075</v>
      </c>
      <c r="B6759">
        <v>1.140496</v>
      </c>
      <c r="E6759" s="97">
        <v>43704.451053240744</v>
      </c>
      <c r="F6759">
        <v>1.0891230000000001</v>
      </c>
    </row>
    <row r="6760" spans="1:6" x14ac:dyDescent="0.2">
      <c r="A6760" s="97">
        <v>43704.860115740739</v>
      </c>
      <c r="B6760">
        <v>1.1279619999999999</v>
      </c>
      <c r="E6760" s="97">
        <v>43704.461469907408</v>
      </c>
      <c r="F6760">
        <v>1.068058</v>
      </c>
    </row>
    <row r="6761" spans="1:6" x14ac:dyDescent="0.2">
      <c r="A6761" s="97">
        <v>43704.870532407411</v>
      </c>
      <c r="B6761">
        <v>1.1298049999999999</v>
      </c>
      <c r="E6761" s="97">
        <v>43704.471886574072</v>
      </c>
      <c r="F6761">
        <v>1.0668610000000001</v>
      </c>
    </row>
    <row r="6762" spans="1:6" x14ac:dyDescent="0.2">
      <c r="A6762" s="97">
        <v>43704.880949074075</v>
      </c>
      <c r="B6762">
        <v>1.134736</v>
      </c>
      <c r="E6762" s="97">
        <v>43704.482303240744</v>
      </c>
      <c r="F6762">
        <v>1.0578099999999999</v>
      </c>
    </row>
    <row r="6763" spans="1:6" x14ac:dyDescent="0.2">
      <c r="A6763" s="97">
        <v>43704.891365740739</v>
      </c>
      <c r="B6763">
        <v>1.1325879999999999</v>
      </c>
      <c r="E6763" s="97">
        <v>43704.492719907408</v>
      </c>
      <c r="F6763">
        <v>1.0499970000000001</v>
      </c>
    </row>
    <row r="6764" spans="1:6" x14ac:dyDescent="0.2">
      <c r="A6764" s="97">
        <v>43704.901898148149</v>
      </c>
      <c r="B6764">
        <v>1.1338509999999999</v>
      </c>
      <c r="E6764" s="97">
        <v>43704.503252314818</v>
      </c>
      <c r="F6764">
        <v>1.0409489999999999</v>
      </c>
    </row>
    <row r="6765" spans="1:6" x14ac:dyDescent="0.2">
      <c r="A6765" s="97">
        <v>43704.912314814814</v>
      </c>
      <c r="B6765">
        <v>1.143311</v>
      </c>
      <c r="E6765" s="97">
        <v>43704.513668981483</v>
      </c>
      <c r="F6765">
        <v>1.03712</v>
      </c>
    </row>
    <row r="6766" spans="1:6" x14ac:dyDescent="0.2">
      <c r="A6766" s="97">
        <v>43704.922731481478</v>
      </c>
      <c r="B6766">
        <v>1.132277</v>
      </c>
      <c r="E6766" s="97">
        <v>43704.524085648147</v>
      </c>
      <c r="F6766">
        <v>1.026537</v>
      </c>
    </row>
    <row r="6767" spans="1:6" x14ac:dyDescent="0.2">
      <c r="A6767" s="97">
        <v>43704.933217592596</v>
      </c>
      <c r="B6767">
        <v>1.1311199999999999</v>
      </c>
      <c r="E6767" s="97">
        <v>43704.534560185188</v>
      </c>
      <c r="F6767">
        <v>1.0428470000000001</v>
      </c>
    </row>
    <row r="6768" spans="1:6" x14ac:dyDescent="0.2">
      <c r="A6768" s="97">
        <v>43704.94363425926</v>
      </c>
      <c r="B6768">
        <v>1.1326780000000001</v>
      </c>
      <c r="E6768" s="97">
        <v>43704.544976851852</v>
      </c>
      <c r="F6768">
        <v>1.072805</v>
      </c>
    </row>
    <row r="6769" spans="1:6" x14ac:dyDescent="0.2">
      <c r="A6769" s="97">
        <v>43704.954050925924</v>
      </c>
      <c r="B6769">
        <v>1.1412119999999999</v>
      </c>
      <c r="E6769" s="97">
        <v>43704.555393518516</v>
      </c>
      <c r="F6769">
        <v>1.044286</v>
      </c>
    </row>
    <row r="6770" spans="1:6" x14ac:dyDescent="0.2">
      <c r="A6770" s="97">
        <v>43704.964467592596</v>
      </c>
      <c r="B6770">
        <v>1.1420030000000001</v>
      </c>
      <c r="E6770" s="97">
        <v>43704.565810185188</v>
      </c>
      <c r="F6770">
        <v>1.052492</v>
      </c>
    </row>
    <row r="6771" spans="1:6" x14ac:dyDescent="0.2">
      <c r="A6771" s="97">
        <v>43704.97488425926</v>
      </c>
      <c r="B6771">
        <v>1.128349</v>
      </c>
      <c r="E6771" s="97">
        <v>43704.576226851852</v>
      </c>
      <c r="F6771">
        <v>1.035507</v>
      </c>
    </row>
    <row r="6772" spans="1:6" x14ac:dyDescent="0.2">
      <c r="A6772" s="97">
        <v>43704.985300925924</v>
      </c>
      <c r="B6772">
        <v>1.1180509999999999</v>
      </c>
      <c r="E6772" s="97">
        <v>43704.586643518516</v>
      </c>
      <c r="F6772">
        <v>1.0244819999999999</v>
      </c>
    </row>
    <row r="6773" spans="1:6" x14ac:dyDescent="0.2">
      <c r="A6773" s="97">
        <v>43704.995717592596</v>
      </c>
      <c r="B6773">
        <v>1.126158</v>
      </c>
      <c r="E6773" s="97">
        <v>43704.597060185188</v>
      </c>
      <c r="F6773">
        <v>1.0301830000000001</v>
      </c>
    </row>
    <row r="6774" spans="1:6" x14ac:dyDescent="0.2">
      <c r="A6774" s="97">
        <v>43705.006249999999</v>
      </c>
      <c r="B6774">
        <v>1.13469</v>
      </c>
      <c r="E6774" s="97">
        <v>43704.607592592591</v>
      </c>
      <c r="F6774">
        <v>1.0532379999999999</v>
      </c>
    </row>
    <row r="6775" spans="1:6" x14ac:dyDescent="0.2">
      <c r="A6775" s="97">
        <v>43705.01666666667</v>
      </c>
      <c r="B6775">
        <v>1.120924</v>
      </c>
      <c r="E6775" s="97">
        <v>43704.618009259262</v>
      </c>
      <c r="F6775">
        <v>1.0775410000000001</v>
      </c>
    </row>
    <row r="6776" spans="1:6" x14ac:dyDescent="0.2">
      <c r="A6776" s="97">
        <v>43705.027083333334</v>
      </c>
      <c r="B6776">
        <v>1.1228050000000001</v>
      </c>
      <c r="E6776" s="97">
        <v>43704.628425925926</v>
      </c>
      <c r="F6776">
        <v>1.0665290000000001</v>
      </c>
    </row>
    <row r="6777" spans="1:6" x14ac:dyDescent="0.2">
      <c r="A6777" s="97">
        <v>43705.037557870368</v>
      </c>
      <c r="B6777">
        <v>1.1082639999999999</v>
      </c>
      <c r="E6777" s="97">
        <v>43704.638912037037</v>
      </c>
      <c r="F6777">
        <v>1.0896980000000001</v>
      </c>
    </row>
    <row r="6778" spans="1:6" x14ac:dyDescent="0.2">
      <c r="A6778" s="97">
        <v>43705.047974537039</v>
      </c>
      <c r="B6778">
        <v>1.1126609999999999</v>
      </c>
      <c r="E6778" s="97">
        <v>43704.649328703701</v>
      </c>
      <c r="F6778">
        <v>1.0921650000000001</v>
      </c>
    </row>
    <row r="6779" spans="1:6" x14ac:dyDescent="0.2">
      <c r="A6779" s="97">
        <v>43705.058391203704</v>
      </c>
      <c r="B6779">
        <v>1.107316</v>
      </c>
      <c r="E6779" s="97">
        <v>43704.659745370373</v>
      </c>
      <c r="F6779">
        <v>1.0924849999999999</v>
      </c>
    </row>
    <row r="6780" spans="1:6" x14ac:dyDescent="0.2">
      <c r="A6780" s="97">
        <v>43705.068807870368</v>
      </c>
      <c r="B6780">
        <v>1.1175029999999999</v>
      </c>
      <c r="E6780" s="97">
        <v>43704.670162037037</v>
      </c>
      <c r="F6780">
        <v>1.084786</v>
      </c>
    </row>
    <row r="6781" spans="1:6" x14ac:dyDescent="0.2">
      <c r="A6781" s="97">
        <v>43705.079224537039</v>
      </c>
      <c r="B6781">
        <v>1.1044339999999999</v>
      </c>
      <c r="E6781" s="97">
        <v>43704.680578703701</v>
      </c>
      <c r="F6781">
        <v>1.0726530000000001</v>
      </c>
    </row>
    <row r="6782" spans="1:6" x14ac:dyDescent="0.2">
      <c r="A6782" s="97">
        <v>43705.089641203704</v>
      </c>
      <c r="B6782">
        <v>1.102063</v>
      </c>
      <c r="E6782" s="97">
        <v>43704.690995370373</v>
      </c>
      <c r="F6782">
        <v>1.080087</v>
      </c>
    </row>
    <row r="6783" spans="1:6" x14ac:dyDescent="0.2">
      <c r="A6783" s="97">
        <v>43705.100173611114</v>
      </c>
      <c r="B6783">
        <v>1.111564</v>
      </c>
      <c r="E6783" s="97">
        <v>43704.701527777775</v>
      </c>
      <c r="F6783">
        <v>1.087761</v>
      </c>
    </row>
    <row r="6784" spans="1:6" x14ac:dyDescent="0.2">
      <c r="A6784" s="97">
        <v>43705.110590277778</v>
      </c>
      <c r="B6784">
        <v>1.110547</v>
      </c>
      <c r="E6784" s="97">
        <v>43704.711944444447</v>
      </c>
      <c r="F6784">
        <v>1.077769</v>
      </c>
    </row>
    <row r="6785" spans="1:6" x14ac:dyDescent="0.2">
      <c r="A6785" s="97">
        <v>43705.121006944442</v>
      </c>
      <c r="B6785">
        <v>1.1057889999999999</v>
      </c>
      <c r="E6785" s="97">
        <v>43704.72451388889</v>
      </c>
      <c r="F6785">
        <v>1.093332</v>
      </c>
    </row>
    <row r="6786" spans="1:6" x14ac:dyDescent="0.2">
      <c r="A6786" s="97">
        <v>43705.131423611114</v>
      </c>
      <c r="B6786">
        <v>1.106803</v>
      </c>
      <c r="E6786" s="97">
        <v>43704.734930555554</v>
      </c>
      <c r="F6786">
        <v>1.1028690000000001</v>
      </c>
    </row>
    <row r="6787" spans="1:6" x14ac:dyDescent="0.2">
      <c r="A6787" s="97">
        <v>43705.141909722224</v>
      </c>
      <c r="B6787">
        <v>1.105952</v>
      </c>
      <c r="E6787" s="97">
        <v>43704.745347222219</v>
      </c>
      <c r="F6787">
        <v>1.1051530000000001</v>
      </c>
    </row>
    <row r="6788" spans="1:6" x14ac:dyDescent="0.2">
      <c r="A6788" s="97">
        <v>43705.152326388888</v>
      </c>
      <c r="B6788">
        <v>1.0954379999999999</v>
      </c>
      <c r="E6788" s="97">
        <v>43704.75576388889</v>
      </c>
      <c r="F6788">
        <v>1.097861</v>
      </c>
    </row>
    <row r="6789" spans="1:6" x14ac:dyDescent="0.2">
      <c r="A6789" s="97">
        <v>43705.162743055553</v>
      </c>
      <c r="B6789">
        <v>1.08663</v>
      </c>
      <c r="E6789" s="97">
        <v>43704.766180555554</v>
      </c>
      <c r="F6789">
        <v>1.0994349999999999</v>
      </c>
    </row>
    <row r="6790" spans="1:6" x14ac:dyDescent="0.2">
      <c r="A6790" s="97">
        <v>43705.173159722224</v>
      </c>
      <c r="B6790">
        <v>1.084044</v>
      </c>
      <c r="E6790" s="97">
        <v>43704.776597222219</v>
      </c>
      <c r="F6790">
        <v>1.1070340000000001</v>
      </c>
    </row>
    <row r="6791" spans="1:6" x14ac:dyDescent="0.2">
      <c r="A6791" s="97">
        <v>43705.183576388888</v>
      </c>
      <c r="B6791">
        <v>1.0838760000000001</v>
      </c>
      <c r="E6791" s="97">
        <v>43704.787129629629</v>
      </c>
      <c r="F6791">
        <v>1.1028359999999999</v>
      </c>
    </row>
    <row r="6792" spans="1:6" x14ac:dyDescent="0.2">
      <c r="A6792" s="97">
        <v>43705.193993055553</v>
      </c>
      <c r="B6792">
        <v>1.084773</v>
      </c>
      <c r="E6792" s="97">
        <v>43704.797546296293</v>
      </c>
      <c r="F6792">
        <v>1.1105400000000001</v>
      </c>
    </row>
    <row r="6793" spans="1:6" x14ac:dyDescent="0.2">
      <c r="A6793" s="97">
        <v>43705.204409722224</v>
      </c>
      <c r="B6793">
        <v>1.0794079999999999</v>
      </c>
      <c r="E6793" s="97">
        <v>43704.807962962965</v>
      </c>
      <c r="F6793">
        <v>1.0890489999999999</v>
      </c>
    </row>
    <row r="6794" spans="1:6" x14ac:dyDescent="0.2">
      <c r="A6794" s="97">
        <v>43705.214942129627</v>
      </c>
      <c r="B6794">
        <v>1.069939</v>
      </c>
      <c r="E6794" s="97">
        <v>43704.818379629629</v>
      </c>
      <c r="F6794">
        <v>1.1689620000000001</v>
      </c>
    </row>
    <row r="6795" spans="1:6" x14ac:dyDescent="0.2">
      <c r="A6795" s="97">
        <v>43705.225358796299</v>
      </c>
      <c r="B6795">
        <v>1.072908</v>
      </c>
      <c r="E6795" s="97">
        <v>43704.828865740739</v>
      </c>
      <c r="F6795">
        <v>1.108997</v>
      </c>
    </row>
    <row r="6796" spans="1:6" x14ac:dyDescent="0.2">
      <c r="A6796" s="97">
        <v>43705.235775462963</v>
      </c>
      <c r="B6796">
        <v>1.06698</v>
      </c>
      <c r="E6796" s="97">
        <v>43704.839282407411</v>
      </c>
      <c r="F6796">
        <v>1.1301460000000001</v>
      </c>
    </row>
    <row r="6797" spans="1:6" x14ac:dyDescent="0.2">
      <c r="A6797" s="97">
        <v>43705.246249999997</v>
      </c>
      <c r="B6797">
        <v>1.047847</v>
      </c>
      <c r="E6797" s="97">
        <v>43704.849699074075</v>
      </c>
      <c r="F6797">
        <v>1.140496</v>
      </c>
    </row>
    <row r="6798" spans="1:6" x14ac:dyDescent="0.2">
      <c r="A6798" s="97">
        <v>43705.256666666668</v>
      </c>
      <c r="B6798">
        <v>1.068694</v>
      </c>
      <c r="E6798" s="97">
        <v>43704.860115740739</v>
      </c>
      <c r="F6798">
        <v>1.1279619999999999</v>
      </c>
    </row>
    <row r="6799" spans="1:6" x14ac:dyDescent="0.2">
      <c r="A6799" s="97">
        <v>43705.267083333332</v>
      </c>
      <c r="B6799">
        <v>1.055131</v>
      </c>
      <c r="E6799" s="97">
        <v>43704.870532407411</v>
      </c>
      <c r="F6799">
        <v>1.1298049999999999</v>
      </c>
    </row>
    <row r="6800" spans="1:6" x14ac:dyDescent="0.2">
      <c r="A6800" s="97">
        <v>43705.277499999997</v>
      </c>
      <c r="B6800">
        <v>1.0478289999999999</v>
      </c>
      <c r="E6800" s="97">
        <v>43704.880949074075</v>
      </c>
      <c r="F6800">
        <v>1.134736</v>
      </c>
    </row>
    <row r="6801" spans="1:6" x14ac:dyDescent="0.2">
      <c r="A6801" s="97">
        <v>43705.287916666668</v>
      </c>
      <c r="B6801">
        <v>1.0566500000000001</v>
      </c>
      <c r="E6801" s="97">
        <v>43704.891365740739</v>
      </c>
      <c r="F6801">
        <v>1.1325879999999999</v>
      </c>
    </row>
    <row r="6802" spans="1:6" x14ac:dyDescent="0.2">
      <c r="A6802" s="97">
        <v>43705.298472222225</v>
      </c>
      <c r="B6802">
        <v>1.038902</v>
      </c>
      <c r="E6802" s="97">
        <v>43704.901898148149</v>
      </c>
      <c r="F6802">
        <v>1.1338509999999999</v>
      </c>
    </row>
    <row r="6803" spans="1:6" x14ac:dyDescent="0.2">
      <c r="A6803" s="97">
        <v>43705.308888888889</v>
      </c>
      <c r="B6803">
        <v>1.0408310000000001</v>
      </c>
      <c r="E6803" s="97">
        <v>43704.912314814814</v>
      </c>
      <c r="F6803">
        <v>1.143311</v>
      </c>
    </row>
    <row r="6804" spans="1:6" x14ac:dyDescent="0.2">
      <c r="A6804" s="97">
        <v>43705.319305555553</v>
      </c>
      <c r="B6804">
        <v>1.037039</v>
      </c>
      <c r="E6804" s="97">
        <v>43704.922731481478</v>
      </c>
      <c r="F6804">
        <v>1.132277</v>
      </c>
    </row>
    <row r="6805" spans="1:6" x14ac:dyDescent="0.2">
      <c r="A6805" s="97">
        <v>43705.329722222225</v>
      </c>
      <c r="B6805">
        <v>1.0256590000000001</v>
      </c>
      <c r="E6805" s="97">
        <v>43704.933217592596</v>
      </c>
      <c r="F6805">
        <v>1.1311199999999999</v>
      </c>
    </row>
    <row r="6806" spans="1:6" x14ac:dyDescent="0.2">
      <c r="A6806" s="97">
        <v>43705.340138888889</v>
      </c>
      <c r="B6806">
        <v>1.030932</v>
      </c>
      <c r="E6806" s="97">
        <v>43704.94363425926</v>
      </c>
      <c r="F6806">
        <v>1.1326780000000001</v>
      </c>
    </row>
    <row r="6807" spans="1:6" x14ac:dyDescent="0.2">
      <c r="A6807" s="97">
        <v>43705.350555555553</v>
      </c>
      <c r="B6807">
        <v>1.01831</v>
      </c>
      <c r="E6807" s="97">
        <v>43704.954050925924</v>
      </c>
      <c r="F6807">
        <v>1.1412119999999999</v>
      </c>
    </row>
    <row r="6808" spans="1:6" x14ac:dyDescent="0.2">
      <c r="A6808" s="97">
        <v>43705.361087962963</v>
      </c>
      <c r="B6808">
        <v>1.0119339999999999</v>
      </c>
      <c r="E6808" s="97">
        <v>43704.964467592596</v>
      </c>
      <c r="F6808">
        <v>1.1420030000000001</v>
      </c>
    </row>
    <row r="6809" spans="1:6" x14ac:dyDescent="0.2">
      <c r="A6809" s="97">
        <v>43705.371504629627</v>
      </c>
      <c r="B6809">
        <v>1.003085</v>
      </c>
      <c r="E6809" s="97">
        <v>43704.97488425926</v>
      </c>
      <c r="F6809">
        <v>1.128349</v>
      </c>
    </row>
    <row r="6810" spans="1:6" x14ac:dyDescent="0.2">
      <c r="A6810" s="97">
        <v>43705.381921296299</v>
      </c>
      <c r="B6810">
        <v>1.0087120000000001</v>
      </c>
      <c r="E6810" s="97">
        <v>43704.985300925924</v>
      </c>
      <c r="F6810">
        <v>1.1180509999999999</v>
      </c>
    </row>
    <row r="6811" spans="1:6" x14ac:dyDescent="0.2">
      <c r="A6811" s="97">
        <v>43705.392337962963</v>
      </c>
      <c r="B6811">
        <v>0.99215200000000003</v>
      </c>
      <c r="E6811" s="97">
        <v>43704.995717592596</v>
      </c>
      <c r="F6811">
        <v>1.126158</v>
      </c>
    </row>
    <row r="6812" spans="1:6" x14ac:dyDescent="0.2">
      <c r="A6812" s="97">
        <v>43705.402824074074</v>
      </c>
      <c r="B6812">
        <v>0.99016999999999999</v>
      </c>
      <c r="E6812" s="97">
        <v>43705.006249999999</v>
      </c>
      <c r="F6812">
        <v>1.13469</v>
      </c>
    </row>
    <row r="6813" spans="1:6" x14ac:dyDescent="0.2">
      <c r="A6813" s="97">
        <v>43705.413240740738</v>
      </c>
      <c r="B6813">
        <v>0.98046500000000003</v>
      </c>
      <c r="E6813" s="97">
        <v>43705.01666666667</v>
      </c>
      <c r="F6813">
        <v>1.120924</v>
      </c>
    </row>
    <row r="6814" spans="1:6" x14ac:dyDescent="0.2">
      <c r="A6814" s="97">
        <v>43705.423657407409</v>
      </c>
      <c r="B6814">
        <v>0.93140900000000004</v>
      </c>
      <c r="E6814" s="97">
        <v>43705.027083333334</v>
      </c>
      <c r="F6814">
        <v>1.1228050000000001</v>
      </c>
    </row>
    <row r="6815" spans="1:6" x14ac:dyDescent="0.2">
      <c r="A6815" s="97">
        <v>43705.434074074074</v>
      </c>
      <c r="B6815">
        <v>0.97498499999999999</v>
      </c>
      <c r="E6815" s="97">
        <v>43705.037557870368</v>
      </c>
      <c r="F6815">
        <v>1.1082639999999999</v>
      </c>
    </row>
    <row r="6816" spans="1:6" x14ac:dyDescent="0.2">
      <c r="A6816" s="97">
        <v>43705.444490740738</v>
      </c>
      <c r="B6816">
        <v>0.972526</v>
      </c>
      <c r="E6816" s="97">
        <v>43705.047974537039</v>
      </c>
      <c r="F6816">
        <v>1.1126609999999999</v>
      </c>
    </row>
    <row r="6817" spans="1:6" x14ac:dyDescent="0.2">
      <c r="A6817" s="97">
        <v>43705.454907407409</v>
      </c>
      <c r="B6817">
        <v>0.96033299999999999</v>
      </c>
      <c r="E6817" s="97">
        <v>43705.058391203704</v>
      </c>
      <c r="F6817">
        <v>1.107316</v>
      </c>
    </row>
    <row r="6818" spans="1:6" x14ac:dyDescent="0.2">
      <c r="A6818" s="97">
        <v>43705.465439814812</v>
      </c>
      <c r="B6818">
        <v>0.96151900000000001</v>
      </c>
      <c r="E6818" s="97">
        <v>43705.068807870368</v>
      </c>
      <c r="F6818">
        <v>1.1175029999999999</v>
      </c>
    </row>
    <row r="6819" spans="1:6" x14ac:dyDescent="0.2">
      <c r="A6819" s="97">
        <v>43705.475856481484</v>
      </c>
      <c r="B6819">
        <v>0.95185200000000003</v>
      </c>
      <c r="E6819" s="97">
        <v>43705.079224537039</v>
      </c>
      <c r="F6819">
        <v>1.1044339999999999</v>
      </c>
    </row>
    <row r="6820" spans="1:6" x14ac:dyDescent="0.2">
      <c r="A6820" s="97">
        <v>43705.486273148148</v>
      </c>
      <c r="B6820">
        <v>0.95752499999999996</v>
      </c>
      <c r="E6820" s="97">
        <v>43705.089641203704</v>
      </c>
      <c r="F6820">
        <v>1.102063</v>
      </c>
    </row>
    <row r="6821" spans="1:6" x14ac:dyDescent="0.2">
      <c r="A6821" s="97">
        <v>43705.496689814812</v>
      </c>
      <c r="B6821">
        <v>0.94896400000000003</v>
      </c>
      <c r="E6821" s="97">
        <v>43705.100173611114</v>
      </c>
      <c r="F6821">
        <v>1.111564</v>
      </c>
    </row>
    <row r="6822" spans="1:6" x14ac:dyDescent="0.2">
      <c r="A6822" s="97">
        <v>43705.507175925923</v>
      </c>
      <c r="B6822">
        <v>0.93596800000000002</v>
      </c>
      <c r="E6822" s="97">
        <v>43705.110590277778</v>
      </c>
      <c r="F6822">
        <v>1.110547</v>
      </c>
    </row>
    <row r="6823" spans="1:6" x14ac:dyDescent="0.2">
      <c r="A6823" s="97">
        <v>43705.517592592594</v>
      </c>
      <c r="B6823">
        <v>0.97844200000000003</v>
      </c>
      <c r="E6823" s="97">
        <v>43705.121006944442</v>
      </c>
      <c r="F6823">
        <v>1.1057889999999999</v>
      </c>
    </row>
    <row r="6824" spans="1:6" x14ac:dyDescent="0.2">
      <c r="A6824" s="97">
        <v>43705.528009259258</v>
      </c>
      <c r="B6824">
        <v>0.93843600000000005</v>
      </c>
      <c r="E6824" s="97">
        <v>43705.131423611114</v>
      </c>
      <c r="F6824">
        <v>1.106803</v>
      </c>
    </row>
    <row r="6825" spans="1:6" x14ac:dyDescent="0.2">
      <c r="A6825" s="97">
        <v>43705.538425925923</v>
      </c>
      <c r="B6825">
        <v>0.93118800000000002</v>
      </c>
      <c r="E6825" s="97">
        <v>43705.141909722224</v>
      </c>
      <c r="F6825">
        <v>1.105952</v>
      </c>
    </row>
    <row r="6826" spans="1:6" x14ac:dyDescent="0.2">
      <c r="A6826" s="97">
        <v>43705.548842592594</v>
      </c>
      <c r="B6826">
        <v>0.93244000000000005</v>
      </c>
      <c r="E6826" s="97">
        <v>43705.152326388888</v>
      </c>
      <c r="F6826">
        <v>1.0954379999999999</v>
      </c>
    </row>
    <row r="6827" spans="1:6" x14ac:dyDescent="0.2">
      <c r="A6827" s="97">
        <v>43705.559259259258</v>
      </c>
      <c r="B6827">
        <v>0.92801599999999995</v>
      </c>
      <c r="E6827" s="97">
        <v>43705.162743055553</v>
      </c>
      <c r="F6827">
        <v>1.08663</v>
      </c>
    </row>
    <row r="6828" spans="1:6" x14ac:dyDescent="0.2">
      <c r="A6828" s="97">
        <v>43705.569675925923</v>
      </c>
      <c r="B6828">
        <v>0.93298099999999995</v>
      </c>
      <c r="E6828" s="97">
        <v>43705.173159722224</v>
      </c>
      <c r="F6828">
        <v>1.084044</v>
      </c>
    </row>
    <row r="6829" spans="1:6" x14ac:dyDescent="0.2">
      <c r="A6829" s="97">
        <v>43705.580208333333</v>
      </c>
      <c r="B6829">
        <v>0.92758399999999996</v>
      </c>
      <c r="E6829" s="97">
        <v>43705.183576388888</v>
      </c>
      <c r="F6829">
        <v>1.0838760000000001</v>
      </c>
    </row>
    <row r="6830" spans="1:6" x14ac:dyDescent="0.2">
      <c r="A6830" s="97">
        <v>43705.590624999997</v>
      </c>
      <c r="B6830">
        <v>0.93362000000000001</v>
      </c>
      <c r="E6830" s="97">
        <v>43705.193993055553</v>
      </c>
      <c r="F6830">
        <v>1.084773</v>
      </c>
    </row>
    <row r="6831" spans="1:6" x14ac:dyDescent="0.2">
      <c r="A6831" s="97">
        <v>43705.601041666669</v>
      </c>
      <c r="B6831">
        <v>0.91093800000000003</v>
      </c>
      <c r="E6831" s="97">
        <v>43705.204409722224</v>
      </c>
      <c r="F6831">
        <v>1.0794079999999999</v>
      </c>
    </row>
    <row r="6832" spans="1:6" x14ac:dyDescent="0.2">
      <c r="A6832" s="97">
        <v>43705.611527777779</v>
      </c>
      <c r="B6832">
        <v>0.939141</v>
      </c>
      <c r="E6832" s="97">
        <v>43705.214942129627</v>
      </c>
      <c r="F6832">
        <v>1.069939</v>
      </c>
    </row>
    <row r="6833" spans="1:6" x14ac:dyDescent="0.2">
      <c r="A6833" s="97">
        <v>43705.621944444443</v>
      </c>
      <c r="B6833">
        <v>0.93342499999999995</v>
      </c>
      <c r="E6833" s="97">
        <v>43705.225358796299</v>
      </c>
      <c r="F6833">
        <v>1.072908</v>
      </c>
    </row>
    <row r="6834" spans="1:6" x14ac:dyDescent="0.2">
      <c r="A6834" s="97">
        <v>43705.632361111115</v>
      </c>
      <c r="B6834">
        <v>0.93879900000000005</v>
      </c>
      <c r="E6834" s="97">
        <v>43705.235775462963</v>
      </c>
      <c r="F6834">
        <v>1.06698</v>
      </c>
    </row>
    <row r="6835" spans="1:6" x14ac:dyDescent="0.2">
      <c r="A6835" s="97">
        <v>43705.642777777779</v>
      </c>
      <c r="B6835">
        <v>0.95153200000000004</v>
      </c>
      <c r="E6835" s="97">
        <v>43705.246249999997</v>
      </c>
      <c r="F6835">
        <v>1.047847</v>
      </c>
    </row>
    <row r="6836" spans="1:6" x14ac:dyDescent="0.2">
      <c r="A6836" s="97">
        <v>43705.653194444443</v>
      </c>
      <c r="B6836">
        <v>0.95198199999999999</v>
      </c>
      <c r="E6836" s="97">
        <v>43705.256666666668</v>
      </c>
      <c r="F6836">
        <v>1.068694</v>
      </c>
    </row>
    <row r="6837" spans="1:6" x14ac:dyDescent="0.2">
      <c r="A6837" s="97">
        <v>43705.663611111115</v>
      </c>
      <c r="B6837">
        <v>0.96729299999999996</v>
      </c>
      <c r="E6837" s="97">
        <v>43705.267083333332</v>
      </c>
      <c r="F6837">
        <v>1.055131</v>
      </c>
    </row>
    <row r="6838" spans="1:6" x14ac:dyDescent="0.2">
      <c r="A6838" s="97">
        <v>43705.674027777779</v>
      </c>
      <c r="B6838">
        <v>0.97117699999999996</v>
      </c>
      <c r="E6838" s="97">
        <v>43705.277499999997</v>
      </c>
      <c r="F6838">
        <v>1.0478289999999999</v>
      </c>
    </row>
    <row r="6839" spans="1:6" x14ac:dyDescent="0.2">
      <c r="A6839" s="97">
        <v>43705.684560185182</v>
      </c>
      <c r="B6839">
        <v>0.98515299999999995</v>
      </c>
      <c r="E6839" s="97">
        <v>43705.287916666668</v>
      </c>
      <c r="F6839">
        <v>1.0566500000000001</v>
      </c>
    </row>
    <row r="6840" spans="1:6" x14ac:dyDescent="0.2">
      <c r="A6840" s="97">
        <v>43705.694976851853</v>
      </c>
      <c r="B6840">
        <v>0.88821499999999998</v>
      </c>
      <c r="E6840" s="97">
        <v>43705.298472222225</v>
      </c>
      <c r="F6840">
        <v>1.038902</v>
      </c>
    </row>
    <row r="6841" spans="1:6" x14ac:dyDescent="0.2">
      <c r="A6841" s="97">
        <v>43705.705393518518</v>
      </c>
      <c r="B6841">
        <v>1.019692</v>
      </c>
      <c r="E6841" s="97">
        <v>43705.308888888889</v>
      </c>
      <c r="F6841">
        <v>1.0408310000000001</v>
      </c>
    </row>
    <row r="6842" spans="1:6" x14ac:dyDescent="0.2">
      <c r="A6842" s="97">
        <v>43705.721145833333</v>
      </c>
      <c r="B6842">
        <v>1.043898</v>
      </c>
      <c r="E6842" s="97">
        <v>43705.319305555553</v>
      </c>
      <c r="F6842">
        <v>1.037039</v>
      </c>
    </row>
    <row r="6843" spans="1:6" x14ac:dyDescent="0.2">
      <c r="A6843" s="97">
        <v>43705.731562499997</v>
      </c>
      <c r="B6843">
        <v>1.0705560000000001</v>
      </c>
      <c r="E6843" s="97">
        <v>43705.329722222225</v>
      </c>
      <c r="F6843">
        <v>1.0256590000000001</v>
      </c>
    </row>
    <row r="6844" spans="1:6" x14ac:dyDescent="0.2">
      <c r="A6844" s="97">
        <v>43705.741979166669</v>
      </c>
      <c r="B6844">
        <v>1.0625849999999999</v>
      </c>
      <c r="E6844" s="97">
        <v>43705.340138888889</v>
      </c>
      <c r="F6844">
        <v>1.030932</v>
      </c>
    </row>
    <row r="6845" spans="1:6" x14ac:dyDescent="0.2">
      <c r="A6845" s="97">
        <v>43705.752395833333</v>
      </c>
      <c r="B6845">
        <v>1.0799350000000001</v>
      </c>
      <c r="E6845" s="97">
        <v>43705.350555555553</v>
      </c>
      <c r="F6845">
        <v>1.01831</v>
      </c>
    </row>
    <row r="6846" spans="1:6" x14ac:dyDescent="0.2">
      <c r="A6846" s="97">
        <v>43705.762812499997</v>
      </c>
      <c r="B6846">
        <v>1.0906370000000001</v>
      </c>
      <c r="E6846" s="97">
        <v>43705.361087962963</v>
      </c>
      <c r="F6846">
        <v>1.0119339999999999</v>
      </c>
    </row>
    <row r="6847" spans="1:6" x14ac:dyDescent="0.2">
      <c r="A6847" s="97">
        <v>43705.773229166669</v>
      </c>
      <c r="B6847">
        <v>1.0818939999999999</v>
      </c>
      <c r="E6847" s="97">
        <v>43705.371504629627</v>
      </c>
      <c r="F6847">
        <v>1.003085</v>
      </c>
    </row>
    <row r="6848" spans="1:6" x14ac:dyDescent="0.2">
      <c r="A6848" s="97">
        <v>43705.783645833333</v>
      </c>
      <c r="B6848">
        <v>1.104427</v>
      </c>
      <c r="E6848" s="97">
        <v>43705.381921296299</v>
      </c>
      <c r="F6848">
        <v>1.0087120000000001</v>
      </c>
    </row>
    <row r="6849" spans="1:6" x14ac:dyDescent="0.2">
      <c r="A6849" s="97">
        <v>43705.794178240743</v>
      </c>
      <c r="B6849">
        <v>1.1150770000000001</v>
      </c>
      <c r="E6849" s="97">
        <v>43705.392337962963</v>
      </c>
      <c r="F6849">
        <v>0.99215200000000003</v>
      </c>
    </row>
    <row r="6850" spans="1:6" x14ac:dyDescent="0.2">
      <c r="A6850" s="97">
        <v>43705.804594907408</v>
      </c>
      <c r="B6850">
        <v>1.128711</v>
      </c>
      <c r="E6850" s="97">
        <v>43705.402824074074</v>
      </c>
      <c r="F6850">
        <v>0.99016999999999999</v>
      </c>
    </row>
    <row r="6851" spans="1:6" x14ac:dyDescent="0.2">
      <c r="A6851" s="97">
        <v>43705.815011574072</v>
      </c>
      <c r="B6851">
        <v>1.124128</v>
      </c>
      <c r="E6851" s="97">
        <v>43705.413240740738</v>
      </c>
      <c r="F6851">
        <v>0.98046500000000003</v>
      </c>
    </row>
    <row r="6852" spans="1:6" x14ac:dyDescent="0.2">
      <c r="A6852" s="97">
        <v>43705.825486111113</v>
      </c>
      <c r="B6852">
        <v>1.1462399999999999</v>
      </c>
      <c r="E6852" s="97">
        <v>43705.423657407409</v>
      </c>
      <c r="F6852">
        <v>0.93140900000000004</v>
      </c>
    </row>
    <row r="6853" spans="1:6" x14ac:dyDescent="0.2">
      <c r="A6853" s="97">
        <v>43705.835902777777</v>
      </c>
      <c r="B6853">
        <v>1.181921</v>
      </c>
      <c r="E6853" s="97">
        <v>43705.434074074074</v>
      </c>
      <c r="F6853">
        <v>0.97498499999999999</v>
      </c>
    </row>
    <row r="6854" spans="1:6" x14ac:dyDescent="0.2">
      <c r="A6854" s="97">
        <v>43705.846319444441</v>
      </c>
      <c r="B6854">
        <v>1.144693</v>
      </c>
      <c r="E6854" s="97">
        <v>43705.444490740738</v>
      </c>
      <c r="F6854">
        <v>0.972526</v>
      </c>
    </row>
    <row r="6855" spans="1:6" x14ac:dyDescent="0.2">
      <c r="A6855" s="97">
        <v>43705.856736111113</v>
      </c>
      <c r="B6855">
        <v>1.1527449999999999</v>
      </c>
      <c r="E6855" s="97">
        <v>43705.454907407409</v>
      </c>
      <c r="F6855">
        <v>0.96033299999999999</v>
      </c>
    </row>
    <row r="6856" spans="1:6" x14ac:dyDescent="0.2">
      <c r="A6856" s="97">
        <v>43705.867152777777</v>
      </c>
      <c r="B6856">
        <v>1.1611119999999999</v>
      </c>
      <c r="E6856" s="97">
        <v>43705.465439814812</v>
      </c>
      <c r="F6856">
        <v>0.96151900000000001</v>
      </c>
    </row>
    <row r="6857" spans="1:6" x14ac:dyDescent="0.2">
      <c r="A6857" s="97">
        <v>43705.877569444441</v>
      </c>
      <c r="B6857">
        <v>1.1611100000000001</v>
      </c>
      <c r="E6857" s="97">
        <v>43705.475856481484</v>
      </c>
      <c r="F6857">
        <v>0.95185200000000003</v>
      </c>
    </row>
    <row r="6858" spans="1:6" x14ac:dyDescent="0.2">
      <c r="A6858" s="97">
        <v>43705.888101851851</v>
      </c>
      <c r="B6858">
        <v>1.1711450000000001</v>
      </c>
      <c r="E6858" s="97">
        <v>43705.486273148148</v>
      </c>
      <c r="F6858">
        <v>0.95752499999999996</v>
      </c>
    </row>
    <row r="6859" spans="1:6" x14ac:dyDescent="0.2">
      <c r="A6859" s="97">
        <v>43705.898518518516</v>
      </c>
      <c r="B6859">
        <v>1.172758</v>
      </c>
      <c r="E6859" s="97">
        <v>43705.496689814812</v>
      </c>
      <c r="F6859">
        <v>0.94896400000000003</v>
      </c>
    </row>
    <row r="6860" spans="1:6" x14ac:dyDescent="0.2">
      <c r="A6860" s="97">
        <v>43705.908935185187</v>
      </c>
      <c r="B6860">
        <v>1.162331</v>
      </c>
      <c r="E6860" s="97">
        <v>43705.507175925923</v>
      </c>
      <c r="F6860">
        <v>0.93596800000000002</v>
      </c>
    </row>
    <row r="6861" spans="1:6" x14ac:dyDescent="0.2">
      <c r="A6861" s="97">
        <v>43705.919351851851</v>
      </c>
      <c r="B6861">
        <v>1.177227</v>
      </c>
      <c r="E6861" s="97">
        <v>43705.517592592594</v>
      </c>
      <c r="F6861">
        <v>0.97844200000000003</v>
      </c>
    </row>
    <row r="6862" spans="1:6" x14ac:dyDescent="0.2">
      <c r="A6862" s="97">
        <v>43705.929849537039</v>
      </c>
      <c r="B6862">
        <v>1.176323</v>
      </c>
      <c r="E6862" s="97">
        <v>43705.528009259258</v>
      </c>
      <c r="F6862">
        <v>0.93843600000000005</v>
      </c>
    </row>
    <row r="6863" spans="1:6" x14ac:dyDescent="0.2">
      <c r="A6863" s="97">
        <v>43705.940266203703</v>
      </c>
      <c r="B6863">
        <v>1.1688940000000001</v>
      </c>
      <c r="E6863" s="97">
        <v>43705.538425925923</v>
      </c>
      <c r="F6863">
        <v>0.93118800000000002</v>
      </c>
    </row>
    <row r="6864" spans="1:6" x14ac:dyDescent="0.2">
      <c r="A6864" s="97">
        <v>43705.950682870367</v>
      </c>
      <c r="B6864">
        <v>1.17821</v>
      </c>
      <c r="E6864" s="97">
        <v>43705.548842592594</v>
      </c>
      <c r="F6864">
        <v>0.93244000000000005</v>
      </c>
    </row>
    <row r="6865" spans="1:6" x14ac:dyDescent="0.2">
      <c r="A6865" s="97">
        <v>43705.961099537039</v>
      </c>
      <c r="B6865">
        <v>1.165384</v>
      </c>
      <c r="E6865" s="97">
        <v>43705.559259259258</v>
      </c>
      <c r="F6865">
        <v>0.92801599999999995</v>
      </c>
    </row>
    <row r="6866" spans="1:6" x14ac:dyDescent="0.2">
      <c r="A6866" s="97">
        <v>43705.971516203703</v>
      </c>
      <c r="B6866">
        <v>1.1691560000000001</v>
      </c>
      <c r="E6866" s="97">
        <v>43705.569675925923</v>
      </c>
      <c r="F6866">
        <v>0.93298099999999995</v>
      </c>
    </row>
    <row r="6867" spans="1:6" x14ac:dyDescent="0.2">
      <c r="A6867" s="97">
        <v>43705.981932870367</v>
      </c>
      <c r="B6867">
        <v>1.1648849999999999</v>
      </c>
      <c r="E6867" s="97">
        <v>43705.580208333333</v>
      </c>
      <c r="F6867">
        <v>0.92758399999999996</v>
      </c>
    </row>
    <row r="6868" spans="1:6" x14ac:dyDescent="0.2">
      <c r="A6868" s="97">
        <v>43705.992349537039</v>
      </c>
      <c r="B6868">
        <v>1.1698470000000001</v>
      </c>
      <c r="E6868" s="97">
        <v>43705.590624999997</v>
      </c>
      <c r="F6868">
        <v>0.93362000000000001</v>
      </c>
    </row>
    <row r="6869" spans="1:6" x14ac:dyDescent="0.2">
      <c r="A6869" s="97">
        <v>43706.002881944441</v>
      </c>
      <c r="B6869">
        <v>1.15747</v>
      </c>
      <c r="E6869" s="97">
        <v>43705.601041666669</v>
      </c>
      <c r="F6869">
        <v>0.91093800000000003</v>
      </c>
    </row>
    <row r="6870" spans="1:6" x14ac:dyDescent="0.2">
      <c r="A6870" s="97">
        <v>43706.013298611113</v>
      </c>
      <c r="B6870">
        <v>1.158641</v>
      </c>
      <c r="E6870" s="97">
        <v>43705.611527777779</v>
      </c>
      <c r="F6870">
        <v>0.939141</v>
      </c>
    </row>
    <row r="6871" spans="1:6" x14ac:dyDescent="0.2">
      <c r="A6871" s="97">
        <v>43706.023715277777</v>
      </c>
      <c r="B6871">
        <v>1.156334</v>
      </c>
      <c r="E6871" s="97">
        <v>43705.621944444443</v>
      </c>
      <c r="F6871">
        <v>0.93342499999999995</v>
      </c>
    </row>
    <row r="6872" spans="1:6" x14ac:dyDescent="0.2">
      <c r="A6872" s="97">
        <v>43706.034189814818</v>
      </c>
      <c r="B6872">
        <v>1.162126</v>
      </c>
      <c r="E6872" s="97">
        <v>43705.632361111115</v>
      </c>
      <c r="F6872">
        <v>0.93879900000000005</v>
      </c>
    </row>
    <row r="6873" spans="1:6" x14ac:dyDescent="0.2">
      <c r="A6873" s="97">
        <v>43706.044606481482</v>
      </c>
      <c r="B6873">
        <v>1.1527499999999999</v>
      </c>
      <c r="E6873" s="97">
        <v>43705.642777777779</v>
      </c>
      <c r="F6873">
        <v>0.95153200000000004</v>
      </c>
    </row>
    <row r="6874" spans="1:6" x14ac:dyDescent="0.2">
      <c r="A6874" s="97">
        <v>43706.055023148147</v>
      </c>
      <c r="B6874">
        <v>1.1569700000000001</v>
      </c>
      <c r="E6874" s="97">
        <v>43705.653194444443</v>
      </c>
      <c r="F6874">
        <v>0.95198199999999999</v>
      </c>
    </row>
    <row r="6875" spans="1:6" x14ac:dyDescent="0.2">
      <c r="A6875" s="97">
        <v>43706.065439814818</v>
      </c>
      <c r="B6875">
        <v>1.1505460000000001</v>
      </c>
      <c r="E6875" s="97">
        <v>43705.663611111115</v>
      </c>
      <c r="F6875">
        <v>0.96729299999999996</v>
      </c>
    </row>
    <row r="6876" spans="1:6" x14ac:dyDescent="0.2">
      <c r="A6876" s="97">
        <v>43706.075856481482</v>
      </c>
      <c r="B6876">
        <v>1.151152</v>
      </c>
      <c r="E6876" s="97">
        <v>43705.674027777779</v>
      </c>
      <c r="F6876">
        <v>0.97117699999999996</v>
      </c>
    </row>
    <row r="6877" spans="1:6" x14ac:dyDescent="0.2">
      <c r="A6877" s="97">
        <v>43706.086273148147</v>
      </c>
      <c r="B6877">
        <v>1.150741</v>
      </c>
      <c r="E6877" s="97">
        <v>43705.684560185182</v>
      </c>
      <c r="F6877">
        <v>0.98515299999999995</v>
      </c>
    </row>
    <row r="6878" spans="1:6" x14ac:dyDescent="0.2">
      <c r="A6878" s="97">
        <v>43706.096805555557</v>
      </c>
      <c r="B6878">
        <v>1.143408</v>
      </c>
      <c r="E6878" s="97">
        <v>43705.694976851853</v>
      </c>
      <c r="F6878">
        <v>0.88821499999999998</v>
      </c>
    </row>
    <row r="6879" spans="1:6" x14ac:dyDescent="0.2">
      <c r="A6879" s="97">
        <v>43706.107222222221</v>
      </c>
      <c r="B6879">
        <v>1.1429400000000001</v>
      </c>
      <c r="E6879" s="97">
        <v>43705.705393518518</v>
      </c>
      <c r="F6879">
        <v>1.019692</v>
      </c>
    </row>
    <row r="6880" spans="1:6" x14ac:dyDescent="0.2">
      <c r="A6880" s="97">
        <v>43706.117638888885</v>
      </c>
      <c r="B6880">
        <v>1.150145</v>
      </c>
      <c r="E6880" s="97">
        <v>43705.721145833333</v>
      </c>
      <c r="F6880">
        <v>1.043898</v>
      </c>
    </row>
    <row r="6881" spans="1:6" x14ac:dyDescent="0.2">
      <c r="A6881" s="97">
        <v>43706.128055555557</v>
      </c>
      <c r="B6881">
        <v>1.14114</v>
      </c>
      <c r="E6881" s="97">
        <v>43705.731562499997</v>
      </c>
      <c r="F6881">
        <v>1.0705560000000001</v>
      </c>
    </row>
    <row r="6882" spans="1:6" x14ac:dyDescent="0.2">
      <c r="A6882" s="97">
        <v>43706.138541666667</v>
      </c>
      <c r="B6882">
        <v>1.1550100000000001</v>
      </c>
      <c r="E6882" s="97">
        <v>43705.741979166669</v>
      </c>
      <c r="F6882">
        <v>1.0625849999999999</v>
      </c>
    </row>
    <row r="6883" spans="1:6" x14ac:dyDescent="0.2">
      <c r="A6883" s="97">
        <v>43706.148958333331</v>
      </c>
      <c r="B6883">
        <v>1.1447639999999999</v>
      </c>
      <c r="E6883" s="97">
        <v>43705.752395833333</v>
      </c>
      <c r="F6883">
        <v>1.0799350000000001</v>
      </c>
    </row>
    <row r="6884" spans="1:6" x14ac:dyDescent="0.2">
      <c r="A6884" s="97">
        <v>43706.159375000003</v>
      </c>
      <c r="B6884">
        <v>1.1354630000000001</v>
      </c>
      <c r="E6884" s="97">
        <v>43705.762812499997</v>
      </c>
      <c r="F6884">
        <v>1.0906370000000001</v>
      </c>
    </row>
    <row r="6885" spans="1:6" x14ac:dyDescent="0.2">
      <c r="A6885" s="97">
        <v>43706.169791666667</v>
      </c>
      <c r="B6885">
        <v>1.138568</v>
      </c>
      <c r="E6885" s="97">
        <v>43705.773229166669</v>
      </c>
      <c r="F6885">
        <v>1.0818939999999999</v>
      </c>
    </row>
    <row r="6886" spans="1:6" x14ac:dyDescent="0.2">
      <c r="A6886" s="97">
        <v>43706.180208333331</v>
      </c>
      <c r="B6886">
        <v>1.1514869999999999</v>
      </c>
      <c r="E6886" s="97">
        <v>43705.783645833333</v>
      </c>
      <c r="F6886">
        <v>1.104427</v>
      </c>
    </row>
    <row r="6887" spans="1:6" x14ac:dyDescent="0.2">
      <c r="A6887" s="97">
        <v>43706.190625000003</v>
      </c>
      <c r="B6887">
        <v>1.1404909999999999</v>
      </c>
      <c r="E6887" s="97">
        <v>43705.794178240743</v>
      </c>
      <c r="F6887">
        <v>1.1150770000000001</v>
      </c>
    </row>
    <row r="6888" spans="1:6" x14ac:dyDescent="0.2">
      <c r="A6888" s="97">
        <v>43706.201157407406</v>
      </c>
      <c r="B6888">
        <v>1.1320600000000001</v>
      </c>
      <c r="E6888" s="97">
        <v>43705.804594907408</v>
      </c>
      <c r="F6888">
        <v>1.128711</v>
      </c>
    </row>
    <row r="6889" spans="1:6" x14ac:dyDescent="0.2">
      <c r="A6889" s="97">
        <v>43706.211574074077</v>
      </c>
      <c r="B6889">
        <v>1.149146</v>
      </c>
      <c r="E6889" s="97">
        <v>43705.815011574072</v>
      </c>
      <c r="F6889">
        <v>1.124128</v>
      </c>
    </row>
    <row r="6890" spans="1:6" x14ac:dyDescent="0.2">
      <c r="A6890" s="97">
        <v>43706.221990740742</v>
      </c>
      <c r="B6890">
        <v>1.140539</v>
      </c>
      <c r="E6890" s="97">
        <v>43705.825486111113</v>
      </c>
      <c r="F6890">
        <v>1.1462399999999999</v>
      </c>
    </row>
    <row r="6891" spans="1:6" x14ac:dyDescent="0.2">
      <c r="A6891" s="97">
        <v>43706.232499999998</v>
      </c>
      <c r="B6891">
        <v>1.1436820000000001</v>
      </c>
      <c r="E6891" s="97">
        <v>43705.835902777777</v>
      </c>
      <c r="F6891">
        <v>1.181921</v>
      </c>
    </row>
    <row r="6892" spans="1:6" x14ac:dyDescent="0.2">
      <c r="A6892" s="97">
        <v>43706.24291666667</v>
      </c>
      <c r="B6892">
        <v>1.144458</v>
      </c>
      <c r="E6892" s="97">
        <v>43705.846319444441</v>
      </c>
      <c r="F6892">
        <v>1.144693</v>
      </c>
    </row>
    <row r="6893" spans="1:6" x14ac:dyDescent="0.2">
      <c r="A6893" s="97">
        <v>43706.253333333334</v>
      </c>
      <c r="B6893">
        <v>1.145626</v>
      </c>
      <c r="E6893" s="97">
        <v>43705.856736111113</v>
      </c>
      <c r="F6893">
        <v>1.1527449999999999</v>
      </c>
    </row>
    <row r="6894" spans="1:6" x14ac:dyDescent="0.2">
      <c r="A6894" s="97">
        <v>43706.263749999998</v>
      </c>
      <c r="B6894">
        <v>1.144493</v>
      </c>
      <c r="E6894" s="97">
        <v>43705.867152777777</v>
      </c>
      <c r="F6894">
        <v>1.1611119999999999</v>
      </c>
    </row>
    <row r="6895" spans="1:6" x14ac:dyDescent="0.2">
      <c r="A6895" s="97">
        <v>43706.27416666667</v>
      </c>
      <c r="B6895">
        <v>1.1366419999999999</v>
      </c>
      <c r="E6895" s="97">
        <v>43705.877569444441</v>
      </c>
      <c r="F6895">
        <v>1.1611100000000001</v>
      </c>
    </row>
    <row r="6896" spans="1:6" x14ac:dyDescent="0.2">
      <c r="A6896" s="97">
        <v>43706.284583333334</v>
      </c>
      <c r="B6896">
        <v>1.1466780000000001</v>
      </c>
      <c r="E6896" s="97">
        <v>43705.888101851851</v>
      </c>
      <c r="F6896">
        <v>1.1711450000000001</v>
      </c>
    </row>
    <row r="6897" spans="1:6" x14ac:dyDescent="0.2">
      <c r="A6897" s="97">
        <v>43706.295115740744</v>
      </c>
      <c r="B6897">
        <v>1.1331640000000001</v>
      </c>
      <c r="E6897" s="97">
        <v>43705.898518518516</v>
      </c>
      <c r="F6897">
        <v>1.172758</v>
      </c>
    </row>
    <row r="6898" spans="1:6" x14ac:dyDescent="0.2">
      <c r="A6898" s="97">
        <v>43706.305532407408</v>
      </c>
      <c r="B6898">
        <v>1.1267100000000001</v>
      </c>
      <c r="E6898" s="97">
        <v>43705.908935185187</v>
      </c>
      <c r="F6898">
        <v>1.162331</v>
      </c>
    </row>
    <row r="6899" spans="1:6" x14ac:dyDescent="0.2">
      <c r="A6899" s="97">
        <v>43706.315949074073</v>
      </c>
      <c r="B6899">
        <v>1.121626</v>
      </c>
      <c r="E6899" s="97">
        <v>43705.919351851851</v>
      </c>
      <c r="F6899">
        <v>1.177227</v>
      </c>
    </row>
    <row r="6900" spans="1:6" x14ac:dyDescent="0.2">
      <c r="A6900" s="97">
        <v>43706.326365740744</v>
      </c>
      <c r="B6900">
        <v>1.122498</v>
      </c>
      <c r="E6900" s="97">
        <v>43705.929849537039</v>
      </c>
      <c r="F6900">
        <v>1.176323</v>
      </c>
    </row>
    <row r="6901" spans="1:6" x14ac:dyDescent="0.2">
      <c r="A6901" s="97">
        <v>43706.336851851855</v>
      </c>
      <c r="B6901">
        <v>1.1089070000000001</v>
      </c>
      <c r="E6901" s="97">
        <v>43705.940266203703</v>
      </c>
      <c r="F6901">
        <v>1.1688940000000001</v>
      </c>
    </row>
    <row r="6902" spans="1:6" x14ac:dyDescent="0.2">
      <c r="A6902" s="97">
        <v>43706.347268518519</v>
      </c>
      <c r="B6902">
        <v>1.108663</v>
      </c>
      <c r="E6902" s="97">
        <v>43705.950682870367</v>
      </c>
      <c r="F6902">
        <v>1.17821</v>
      </c>
    </row>
    <row r="6903" spans="1:6" x14ac:dyDescent="0.2">
      <c r="A6903" s="97">
        <v>43706.357685185183</v>
      </c>
      <c r="B6903">
        <v>1.103491</v>
      </c>
      <c r="E6903" s="97">
        <v>43705.961099537039</v>
      </c>
      <c r="F6903">
        <v>1.165384</v>
      </c>
    </row>
    <row r="6904" spans="1:6" x14ac:dyDescent="0.2">
      <c r="A6904" s="97">
        <v>43706.368101851855</v>
      </c>
      <c r="B6904">
        <v>1.0986480000000001</v>
      </c>
      <c r="E6904" s="97">
        <v>43705.971516203703</v>
      </c>
      <c r="F6904">
        <v>1.1691560000000001</v>
      </c>
    </row>
    <row r="6905" spans="1:6" x14ac:dyDescent="0.2">
      <c r="A6905" s="97">
        <v>43706.378518518519</v>
      </c>
      <c r="B6905">
        <v>1.1046100000000001</v>
      </c>
      <c r="E6905" s="97">
        <v>43705.981932870367</v>
      </c>
      <c r="F6905">
        <v>1.1648849999999999</v>
      </c>
    </row>
    <row r="6906" spans="1:6" x14ac:dyDescent="0.2">
      <c r="A6906" s="97">
        <v>43706.388935185183</v>
      </c>
      <c r="B6906">
        <v>1.0916589999999999</v>
      </c>
      <c r="E6906" s="97">
        <v>43705.992349537039</v>
      </c>
      <c r="F6906">
        <v>1.1698470000000001</v>
      </c>
    </row>
    <row r="6907" spans="1:6" x14ac:dyDescent="0.2">
      <c r="A6907" s="97">
        <v>43706.399467592593</v>
      </c>
      <c r="B6907">
        <v>1.101262</v>
      </c>
      <c r="E6907" s="97">
        <v>43706.002881944441</v>
      </c>
      <c r="F6907">
        <v>1.15747</v>
      </c>
    </row>
    <row r="6908" spans="1:6" x14ac:dyDescent="0.2">
      <c r="A6908" s="97">
        <v>43706.409884259258</v>
      </c>
      <c r="B6908">
        <v>1.0895330000000001</v>
      </c>
      <c r="E6908" s="97">
        <v>43706.013298611113</v>
      </c>
      <c r="F6908">
        <v>1.158641</v>
      </c>
    </row>
    <row r="6909" spans="1:6" x14ac:dyDescent="0.2">
      <c r="A6909" s="97">
        <v>43706.420300925929</v>
      </c>
      <c r="B6909">
        <v>1.0865739999999999</v>
      </c>
      <c r="E6909" s="97">
        <v>43706.023715277777</v>
      </c>
      <c r="F6909">
        <v>1.156334</v>
      </c>
    </row>
    <row r="6910" spans="1:6" x14ac:dyDescent="0.2">
      <c r="A6910" s="97">
        <v>43706.430717592593</v>
      </c>
      <c r="B6910">
        <v>1.0895950000000001</v>
      </c>
      <c r="E6910" s="97">
        <v>43706.034189814818</v>
      </c>
      <c r="F6910">
        <v>1.162126</v>
      </c>
    </row>
    <row r="6911" spans="1:6" x14ac:dyDescent="0.2">
      <c r="A6911" s="97">
        <v>43706.441203703704</v>
      </c>
      <c r="B6911">
        <v>1.085367</v>
      </c>
      <c r="E6911" s="97">
        <v>43706.044606481482</v>
      </c>
      <c r="F6911">
        <v>1.1527499999999999</v>
      </c>
    </row>
    <row r="6912" spans="1:6" x14ac:dyDescent="0.2">
      <c r="A6912" s="97">
        <v>43706.451620370368</v>
      </c>
      <c r="B6912">
        <v>1.0727949999999999</v>
      </c>
      <c r="E6912" s="97">
        <v>43706.055023148147</v>
      </c>
      <c r="F6912">
        <v>1.1569700000000001</v>
      </c>
    </row>
    <row r="6913" spans="1:6" x14ac:dyDescent="0.2">
      <c r="A6913" s="97">
        <v>43706.462037037039</v>
      </c>
      <c r="B6913">
        <v>1.070676</v>
      </c>
      <c r="E6913" s="97">
        <v>43706.065439814818</v>
      </c>
      <c r="F6913">
        <v>1.1505460000000001</v>
      </c>
    </row>
    <row r="6914" spans="1:6" x14ac:dyDescent="0.2">
      <c r="A6914" s="97">
        <v>43706.472453703704</v>
      </c>
      <c r="B6914">
        <v>1.0698430000000001</v>
      </c>
      <c r="E6914" s="97">
        <v>43706.075856481482</v>
      </c>
      <c r="F6914">
        <v>1.151152</v>
      </c>
    </row>
    <row r="6915" spans="1:6" x14ac:dyDescent="0.2">
      <c r="A6915" s="97">
        <v>43706.482870370368</v>
      </c>
      <c r="B6915">
        <v>1.064022</v>
      </c>
      <c r="E6915" s="97">
        <v>43706.086273148147</v>
      </c>
      <c r="F6915">
        <v>1.150741</v>
      </c>
    </row>
    <row r="6916" spans="1:6" x14ac:dyDescent="0.2">
      <c r="A6916" s="97">
        <v>43706.493287037039</v>
      </c>
      <c r="B6916">
        <v>1.0581430000000001</v>
      </c>
      <c r="E6916" s="97">
        <v>43706.096805555557</v>
      </c>
      <c r="F6916">
        <v>1.143408</v>
      </c>
    </row>
    <row r="6917" spans="1:6" x14ac:dyDescent="0.2">
      <c r="A6917" s="97">
        <v>43706.503819444442</v>
      </c>
      <c r="B6917">
        <v>1.0729420000000001</v>
      </c>
      <c r="E6917" s="97">
        <v>43706.107222222221</v>
      </c>
      <c r="F6917">
        <v>1.1429400000000001</v>
      </c>
    </row>
    <row r="6918" spans="1:6" x14ac:dyDescent="0.2">
      <c r="A6918" s="97">
        <v>43706.514236111114</v>
      </c>
      <c r="B6918">
        <v>1.072894</v>
      </c>
      <c r="E6918" s="97">
        <v>43706.117638888885</v>
      </c>
      <c r="F6918">
        <v>1.150145</v>
      </c>
    </row>
    <row r="6919" spans="1:6" x14ac:dyDescent="0.2">
      <c r="A6919" s="97">
        <v>43706.524652777778</v>
      </c>
      <c r="B6919">
        <v>1.0699920000000001</v>
      </c>
      <c r="E6919" s="97">
        <v>43706.128055555557</v>
      </c>
      <c r="F6919">
        <v>1.14114</v>
      </c>
    </row>
    <row r="6920" spans="1:6" x14ac:dyDescent="0.2">
      <c r="A6920" s="97">
        <v>43706.535069444442</v>
      </c>
      <c r="B6920">
        <v>1.08253</v>
      </c>
      <c r="E6920" s="97">
        <v>43706.138541666667</v>
      </c>
      <c r="F6920">
        <v>1.1550100000000001</v>
      </c>
    </row>
    <row r="6921" spans="1:6" x14ac:dyDescent="0.2">
      <c r="A6921" s="97">
        <v>43706.545555555553</v>
      </c>
      <c r="B6921">
        <v>1.070727</v>
      </c>
      <c r="E6921" s="97">
        <v>43706.148958333331</v>
      </c>
      <c r="F6921">
        <v>1.1447639999999999</v>
      </c>
    </row>
    <row r="6922" spans="1:6" x14ac:dyDescent="0.2">
      <c r="A6922" s="97">
        <v>43706.555972222224</v>
      </c>
      <c r="B6922">
        <v>1.085555</v>
      </c>
      <c r="E6922" s="97">
        <v>43706.159375000003</v>
      </c>
      <c r="F6922">
        <v>1.1354630000000001</v>
      </c>
    </row>
    <row r="6923" spans="1:6" x14ac:dyDescent="0.2">
      <c r="A6923" s="97">
        <v>43706.566388888888</v>
      </c>
      <c r="B6923">
        <v>1.0943210000000001</v>
      </c>
      <c r="E6923" s="97">
        <v>43706.169791666667</v>
      </c>
      <c r="F6923">
        <v>1.138568</v>
      </c>
    </row>
    <row r="6924" spans="1:6" x14ac:dyDescent="0.2">
      <c r="A6924" s="97">
        <v>43706.576805555553</v>
      </c>
      <c r="B6924">
        <v>1.105807</v>
      </c>
      <c r="E6924" s="97">
        <v>43706.180208333331</v>
      </c>
      <c r="F6924">
        <v>1.1514869999999999</v>
      </c>
    </row>
    <row r="6925" spans="1:6" x14ac:dyDescent="0.2">
      <c r="A6925" s="97">
        <v>43706.587222222224</v>
      </c>
      <c r="B6925">
        <v>1.1089260000000001</v>
      </c>
      <c r="E6925" s="97">
        <v>43706.190625000003</v>
      </c>
      <c r="F6925">
        <v>1.1404909999999999</v>
      </c>
    </row>
    <row r="6926" spans="1:6" x14ac:dyDescent="0.2">
      <c r="A6926" s="97">
        <v>43706.597638888888</v>
      </c>
      <c r="B6926">
        <v>1.1197090000000001</v>
      </c>
      <c r="E6926" s="97">
        <v>43706.201157407406</v>
      </c>
      <c r="F6926">
        <v>1.1320600000000001</v>
      </c>
    </row>
    <row r="6927" spans="1:6" x14ac:dyDescent="0.2">
      <c r="A6927" s="97">
        <v>43706.608055555553</v>
      </c>
      <c r="B6927">
        <v>1.115029</v>
      </c>
      <c r="E6927" s="97">
        <v>43706.211574074077</v>
      </c>
      <c r="F6927">
        <v>1.149146</v>
      </c>
    </row>
    <row r="6928" spans="1:6" x14ac:dyDescent="0.2">
      <c r="A6928" s="97">
        <v>43706.618587962963</v>
      </c>
      <c r="B6928">
        <v>1.1244670000000001</v>
      </c>
      <c r="E6928" s="97">
        <v>43706.221990740742</v>
      </c>
      <c r="F6928">
        <v>1.140539</v>
      </c>
    </row>
    <row r="6929" spans="1:6" x14ac:dyDescent="0.2">
      <c r="A6929" s="97">
        <v>43706.629004629627</v>
      </c>
      <c r="B6929">
        <v>1.1106819999999999</v>
      </c>
      <c r="E6929" s="97">
        <v>43706.232499999998</v>
      </c>
      <c r="F6929">
        <v>1.1436820000000001</v>
      </c>
    </row>
    <row r="6930" spans="1:6" x14ac:dyDescent="0.2">
      <c r="A6930" s="97">
        <v>43706.639421296299</v>
      </c>
      <c r="B6930">
        <v>1.081572</v>
      </c>
      <c r="E6930" s="97">
        <v>43706.24291666667</v>
      </c>
      <c r="F6930">
        <v>1.144458</v>
      </c>
    </row>
    <row r="6931" spans="1:6" x14ac:dyDescent="0.2">
      <c r="A6931" s="97">
        <v>43706.649907407409</v>
      </c>
      <c r="B6931">
        <v>1.1143559999999999</v>
      </c>
      <c r="E6931" s="97">
        <v>43706.253333333334</v>
      </c>
      <c r="F6931">
        <v>1.145626</v>
      </c>
    </row>
    <row r="6932" spans="1:6" x14ac:dyDescent="0.2">
      <c r="A6932" s="97">
        <v>43706.660324074073</v>
      </c>
      <c r="B6932">
        <v>1.1205940000000001</v>
      </c>
      <c r="E6932" s="97">
        <v>43706.263749999998</v>
      </c>
      <c r="F6932">
        <v>1.144493</v>
      </c>
    </row>
    <row r="6933" spans="1:6" x14ac:dyDescent="0.2">
      <c r="A6933" s="97">
        <v>43706.670740740738</v>
      </c>
      <c r="B6933">
        <v>1.1161209999999999</v>
      </c>
      <c r="E6933" s="97">
        <v>43706.27416666667</v>
      </c>
      <c r="F6933">
        <v>1.1366419999999999</v>
      </c>
    </row>
    <row r="6934" spans="1:6" x14ac:dyDescent="0.2">
      <c r="A6934" s="97">
        <v>43706.681157407409</v>
      </c>
      <c r="B6934">
        <v>1.1158049999999999</v>
      </c>
      <c r="E6934" s="97">
        <v>43706.284583333334</v>
      </c>
      <c r="F6934">
        <v>1.1466780000000001</v>
      </c>
    </row>
    <row r="6935" spans="1:6" x14ac:dyDescent="0.2">
      <c r="A6935" s="97">
        <v>43706.691574074073</v>
      </c>
      <c r="B6935">
        <v>1.128898</v>
      </c>
      <c r="E6935" s="97">
        <v>43706.295115740744</v>
      </c>
      <c r="F6935">
        <v>1.1331640000000001</v>
      </c>
    </row>
    <row r="6936" spans="1:6" x14ac:dyDescent="0.2">
      <c r="A6936" s="97">
        <v>43706.701990740738</v>
      </c>
      <c r="B6936">
        <v>1.1240749999999999</v>
      </c>
      <c r="E6936" s="97">
        <v>43706.305532407408</v>
      </c>
      <c r="F6936">
        <v>1.1267100000000001</v>
      </c>
    </row>
    <row r="6937" spans="1:6" x14ac:dyDescent="0.2">
      <c r="A6937" s="97">
        <v>43706.721250000002</v>
      </c>
      <c r="B6937">
        <v>1.1479790000000001</v>
      </c>
      <c r="E6937" s="97">
        <v>43706.315949074073</v>
      </c>
      <c r="F6937">
        <v>1.121626</v>
      </c>
    </row>
    <row r="6938" spans="1:6" x14ac:dyDescent="0.2">
      <c r="A6938" s="97">
        <v>43706.731678240743</v>
      </c>
      <c r="B6938">
        <v>1.162768</v>
      </c>
      <c r="E6938" s="97">
        <v>43706.326365740744</v>
      </c>
      <c r="F6938">
        <v>1.122498</v>
      </c>
    </row>
    <row r="6939" spans="1:6" x14ac:dyDescent="0.2">
      <c r="A6939" s="97">
        <v>43706.742094907408</v>
      </c>
      <c r="B6939">
        <v>1.1775310000000001</v>
      </c>
      <c r="E6939" s="97">
        <v>43706.336851851855</v>
      </c>
      <c r="F6939">
        <v>1.1089070000000001</v>
      </c>
    </row>
    <row r="6940" spans="1:6" x14ac:dyDescent="0.2">
      <c r="A6940" s="97">
        <v>43706.752511574072</v>
      </c>
      <c r="B6940">
        <v>1.184312</v>
      </c>
      <c r="E6940" s="97">
        <v>43706.347268518519</v>
      </c>
      <c r="F6940">
        <v>1.108663</v>
      </c>
    </row>
    <row r="6941" spans="1:6" x14ac:dyDescent="0.2">
      <c r="A6941" s="97">
        <v>43706.762928240743</v>
      </c>
      <c r="B6941">
        <v>1.1788080000000001</v>
      </c>
      <c r="E6941" s="97">
        <v>43706.357685185183</v>
      </c>
      <c r="F6941">
        <v>1.103491</v>
      </c>
    </row>
    <row r="6942" spans="1:6" x14ac:dyDescent="0.2">
      <c r="A6942" s="97">
        <v>43706.773344907408</v>
      </c>
      <c r="B6942">
        <v>1.193621</v>
      </c>
      <c r="E6942" s="97">
        <v>43706.368101851855</v>
      </c>
      <c r="F6942">
        <v>1.0986480000000001</v>
      </c>
    </row>
    <row r="6943" spans="1:6" x14ac:dyDescent="0.2">
      <c r="A6943" s="97">
        <v>43706.783761574072</v>
      </c>
      <c r="B6943">
        <v>1.1950670000000001</v>
      </c>
      <c r="E6943" s="97">
        <v>43706.378518518519</v>
      </c>
      <c r="F6943">
        <v>1.1046100000000001</v>
      </c>
    </row>
    <row r="6944" spans="1:6" x14ac:dyDescent="0.2">
      <c r="A6944" s="97">
        <v>43706.794293981482</v>
      </c>
      <c r="B6944">
        <v>1.2132350000000001</v>
      </c>
      <c r="E6944" s="97">
        <v>43706.388935185183</v>
      </c>
      <c r="F6944">
        <v>1.0916589999999999</v>
      </c>
    </row>
    <row r="6945" spans="1:6" x14ac:dyDescent="0.2">
      <c r="A6945" s="97">
        <v>43706.804710648146</v>
      </c>
      <c r="B6945">
        <v>1.2098800000000001</v>
      </c>
      <c r="E6945" s="97">
        <v>43706.399467592593</v>
      </c>
      <c r="F6945">
        <v>1.101262</v>
      </c>
    </row>
    <row r="6946" spans="1:6" x14ac:dyDescent="0.2">
      <c r="A6946" s="97">
        <v>43706.815127314818</v>
      </c>
      <c r="B6946">
        <v>1.228807</v>
      </c>
      <c r="E6946" s="97">
        <v>43706.409884259258</v>
      </c>
      <c r="F6946">
        <v>1.0895330000000001</v>
      </c>
    </row>
    <row r="6947" spans="1:6" x14ac:dyDescent="0.2">
      <c r="A6947" s="97">
        <v>43706.825543981482</v>
      </c>
      <c r="B6947">
        <v>1.2385569999999999</v>
      </c>
      <c r="E6947" s="97">
        <v>43706.420300925929</v>
      </c>
      <c r="F6947">
        <v>1.0865739999999999</v>
      </c>
    </row>
    <row r="6948" spans="1:6" x14ac:dyDescent="0.2">
      <c r="A6948" s="97">
        <v>43706.836030092592</v>
      </c>
      <c r="B6948">
        <v>1.2483979999999999</v>
      </c>
      <c r="E6948" s="97">
        <v>43706.430717592593</v>
      </c>
      <c r="F6948">
        <v>1.0895950000000001</v>
      </c>
    </row>
    <row r="6949" spans="1:6" x14ac:dyDescent="0.2">
      <c r="A6949" s="97">
        <v>43706.846446759257</v>
      </c>
      <c r="B6949">
        <v>1.247924</v>
      </c>
      <c r="E6949" s="97">
        <v>43706.441203703704</v>
      </c>
      <c r="F6949">
        <v>1.085367</v>
      </c>
    </row>
    <row r="6950" spans="1:6" x14ac:dyDescent="0.2">
      <c r="A6950" s="97">
        <v>43706.856863425928</v>
      </c>
      <c r="B6950">
        <v>1.2578370000000001</v>
      </c>
      <c r="E6950" s="97">
        <v>43706.451620370368</v>
      </c>
      <c r="F6950">
        <v>1.0727949999999999</v>
      </c>
    </row>
    <row r="6951" spans="1:6" x14ac:dyDescent="0.2">
      <c r="A6951" s="97">
        <v>43706.867280092592</v>
      </c>
      <c r="B6951">
        <v>1.2628250000000001</v>
      </c>
      <c r="E6951" s="97">
        <v>43706.462037037039</v>
      </c>
      <c r="F6951">
        <v>1.070676</v>
      </c>
    </row>
    <row r="6952" spans="1:6" x14ac:dyDescent="0.2">
      <c r="A6952" s="97">
        <v>43706.877696759257</v>
      </c>
      <c r="B6952">
        <v>1.2453479999999999</v>
      </c>
      <c r="E6952" s="97">
        <v>43706.472453703704</v>
      </c>
      <c r="F6952">
        <v>1.0698430000000001</v>
      </c>
    </row>
    <row r="6953" spans="1:6" x14ac:dyDescent="0.2">
      <c r="A6953" s="97">
        <v>43706.888113425928</v>
      </c>
      <c r="B6953">
        <v>1.273072</v>
      </c>
      <c r="E6953" s="97">
        <v>43706.482870370368</v>
      </c>
      <c r="F6953">
        <v>1.064022</v>
      </c>
    </row>
    <row r="6954" spans="1:6" x14ac:dyDescent="0.2">
      <c r="A6954" s="97">
        <v>43706.898645833331</v>
      </c>
      <c r="B6954">
        <v>1.275522</v>
      </c>
      <c r="E6954" s="97">
        <v>43706.493287037039</v>
      </c>
      <c r="F6954">
        <v>1.0581430000000001</v>
      </c>
    </row>
    <row r="6955" spans="1:6" x14ac:dyDescent="0.2">
      <c r="A6955" s="97">
        <v>43706.909062500003</v>
      </c>
      <c r="B6955">
        <v>1.282618</v>
      </c>
      <c r="E6955" s="97">
        <v>43706.503819444442</v>
      </c>
      <c r="F6955">
        <v>1.0729420000000001</v>
      </c>
    </row>
    <row r="6956" spans="1:6" x14ac:dyDescent="0.2">
      <c r="A6956" s="97">
        <v>43706.919479166667</v>
      </c>
      <c r="B6956">
        <v>1.2884260000000001</v>
      </c>
      <c r="E6956" s="97">
        <v>43706.514236111114</v>
      </c>
      <c r="F6956">
        <v>1.072894</v>
      </c>
    </row>
    <row r="6957" spans="1:6" x14ac:dyDescent="0.2">
      <c r="A6957" s="97">
        <v>43706.929895833331</v>
      </c>
      <c r="B6957">
        <v>1.273018</v>
      </c>
      <c r="E6957" s="97">
        <v>43706.524652777778</v>
      </c>
      <c r="F6957">
        <v>1.0699920000000001</v>
      </c>
    </row>
    <row r="6958" spans="1:6" x14ac:dyDescent="0.2">
      <c r="A6958" s="97">
        <v>43706.940381944441</v>
      </c>
      <c r="B6958">
        <v>1.2776460000000001</v>
      </c>
      <c r="E6958" s="97">
        <v>43706.535069444442</v>
      </c>
      <c r="F6958">
        <v>1.08253</v>
      </c>
    </row>
    <row r="6959" spans="1:6" x14ac:dyDescent="0.2">
      <c r="A6959" s="97">
        <v>43706.950798611113</v>
      </c>
      <c r="B6959">
        <v>1.2793319999999999</v>
      </c>
      <c r="E6959" s="97">
        <v>43706.545555555553</v>
      </c>
      <c r="F6959">
        <v>1.070727</v>
      </c>
    </row>
    <row r="6960" spans="1:6" x14ac:dyDescent="0.2">
      <c r="A6960" s="97">
        <v>43706.961215277777</v>
      </c>
      <c r="B6960">
        <v>1.284362</v>
      </c>
      <c r="E6960" s="97">
        <v>43706.555972222224</v>
      </c>
      <c r="F6960">
        <v>1.085555</v>
      </c>
    </row>
    <row r="6961" spans="1:6" x14ac:dyDescent="0.2">
      <c r="A6961" s="97">
        <v>43706.971631944441</v>
      </c>
      <c r="B6961">
        <v>1.288265</v>
      </c>
      <c r="E6961" s="97">
        <v>43706.566388888888</v>
      </c>
      <c r="F6961">
        <v>1.0943210000000001</v>
      </c>
    </row>
    <row r="6962" spans="1:6" x14ac:dyDescent="0.2">
      <c r="A6962" s="97">
        <v>43706.982048611113</v>
      </c>
      <c r="B6962">
        <v>1.282608</v>
      </c>
      <c r="E6962" s="97">
        <v>43706.576805555553</v>
      </c>
      <c r="F6962">
        <v>1.105807</v>
      </c>
    </row>
    <row r="6963" spans="1:6" x14ac:dyDescent="0.2">
      <c r="A6963" s="97">
        <v>43706.992465277777</v>
      </c>
      <c r="B6963">
        <v>1.276179</v>
      </c>
      <c r="E6963" s="97">
        <v>43706.587222222224</v>
      </c>
      <c r="F6963">
        <v>1.1089260000000001</v>
      </c>
    </row>
    <row r="6964" spans="1:6" x14ac:dyDescent="0.2">
      <c r="A6964" s="97">
        <v>43707.002881944441</v>
      </c>
      <c r="B6964">
        <v>1.2722450000000001</v>
      </c>
      <c r="E6964" s="97">
        <v>43706.597638888888</v>
      </c>
      <c r="F6964">
        <v>1.1197090000000001</v>
      </c>
    </row>
    <row r="6965" spans="1:6" x14ac:dyDescent="0.2">
      <c r="A6965" s="97">
        <v>43707.013414351852</v>
      </c>
      <c r="B6965">
        <v>1.278459</v>
      </c>
      <c r="E6965" s="97">
        <v>43706.608055555553</v>
      </c>
      <c r="F6965">
        <v>1.115029</v>
      </c>
    </row>
    <row r="6966" spans="1:6" x14ac:dyDescent="0.2">
      <c r="A6966" s="97">
        <v>43707.023831018516</v>
      </c>
      <c r="B6966">
        <v>1.269873</v>
      </c>
      <c r="E6966" s="97">
        <v>43706.618587962963</v>
      </c>
      <c r="F6966">
        <v>1.1244670000000001</v>
      </c>
    </row>
    <row r="6967" spans="1:6" x14ac:dyDescent="0.2">
      <c r="A6967" s="97">
        <v>43707.034247685187</v>
      </c>
      <c r="B6967">
        <v>1.271685</v>
      </c>
      <c r="E6967" s="97">
        <v>43706.629004629627</v>
      </c>
      <c r="F6967">
        <v>1.1106819999999999</v>
      </c>
    </row>
    <row r="6968" spans="1:6" x14ac:dyDescent="0.2">
      <c r="A6968" s="97">
        <v>43707.044733796298</v>
      </c>
      <c r="B6968">
        <v>1.26562</v>
      </c>
      <c r="E6968" s="97">
        <v>43706.639421296299</v>
      </c>
      <c r="F6968">
        <v>1.081572</v>
      </c>
    </row>
    <row r="6969" spans="1:6" x14ac:dyDescent="0.2">
      <c r="A6969" s="97">
        <v>43707.055150462962</v>
      </c>
      <c r="B6969">
        <v>1.2567250000000001</v>
      </c>
      <c r="E6969" s="97">
        <v>43706.649907407409</v>
      </c>
      <c r="F6969">
        <v>1.1143559999999999</v>
      </c>
    </row>
    <row r="6970" spans="1:6" x14ac:dyDescent="0.2">
      <c r="A6970" s="97">
        <v>43707.065567129626</v>
      </c>
      <c r="B6970">
        <v>1.2418560000000001</v>
      </c>
      <c r="E6970" s="97">
        <v>43706.660324074073</v>
      </c>
      <c r="F6970">
        <v>1.1205940000000001</v>
      </c>
    </row>
    <row r="6971" spans="1:6" x14ac:dyDescent="0.2">
      <c r="A6971" s="97">
        <v>43707.075983796298</v>
      </c>
      <c r="B6971">
        <v>1.2498100000000001</v>
      </c>
      <c r="E6971" s="97">
        <v>43706.670740740738</v>
      </c>
      <c r="F6971">
        <v>1.1161209999999999</v>
      </c>
    </row>
    <row r="6972" spans="1:6" x14ac:dyDescent="0.2">
      <c r="A6972" s="97">
        <v>43707.086400462962</v>
      </c>
      <c r="B6972">
        <v>1.2493879999999999</v>
      </c>
      <c r="E6972" s="97">
        <v>43706.681157407409</v>
      </c>
      <c r="F6972">
        <v>1.1158049999999999</v>
      </c>
    </row>
    <row r="6973" spans="1:6" x14ac:dyDescent="0.2">
      <c r="A6973" s="97">
        <v>43707.096817129626</v>
      </c>
      <c r="B6973">
        <v>1.239026</v>
      </c>
      <c r="E6973" s="97">
        <v>43706.691574074073</v>
      </c>
      <c r="F6973">
        <v>1.128898</v>
      </c>
    </row>
    <row r="6974" spans="1:6" x14ac:dyDescent="0.2">
      <c r="A6974" s="97">
        <v>43707.107233796298</v>
      </c>
      <c r="B6974">
        <v>1.234761</v>
      </c>
      <c r="E6974" s="97">
        <v>43706.701990740738</v>
      </c>
      <c r="F6974">
        <v>1.1240749999999999</v>
      </c>
    </row>
    <row r="6975" spans="1:6" x14ac:dyDescent="0.2">
      <c r="A6975" s="97">
        <v>43707.117766203701</v>
      </c>
      <c r="B6975">
        <v>1.234718</v>
      </c>
      <c r="E6975" s="97">
        <v>43706.721250000002</v>
      </c>
      <c r="F6975">
        <v>1.1479790000000001</v>
      </c>
    </row>
    <row r="6976" spans="1:6" x14ac:dyDescent="0.2">
      <c r="A6976" s="97">
        <v>43707.128182870372</v>
      </c>
      <c r="B6976">
        <v>1.2301800000000001</v>
      </c>
      <c r="E6976" s="97">
        <v>43706.731678240743</v>
      </c>
      <c r="F6976">
        <v>1.162768</v>
      </c>
    </row>
    <row r="6977" spans="1:6" x14ac:dyDescent="0.2">
      <c r="A6977" s="97">
        <v>43707.138599537036</v>
      </c>
      <c r="B6977">
        <v>1.2216100000000001</v>
      </c>
      <c r="E6977" s="97">
        <v>43706.742094907408</v>
      </c>
      <c r="F6977">
        <v>1.1775310000000001</v>
      </c>
    </row>
    <row r="6978" spans="1:6" x14ac:dyDescent="0.2">
      <c r="A6978" s="97">
        <v>43707.149085648147</v>
      </c>
      <c r="B6978">
        <v>1.227292</v>
      </c>
      <c r="E6978" s="97">
        <v>43706.752511574072</v>
      </c>
      <c r="F6978">
        <v>1.184312</v>
      </c>
    </row>
    <row r="6979" spans="1:6" x14ac:dyDescent="0.2">
      <c r="A6979" s="97">
        <v>43707.159560185188</v>
      </c>
      <c r="B6979">
        <v>1.222378</v>
      </c>
      <c r="E6979" s="97">
        <v>43706.762928240743</v>
      </c>
      <c r="F6979">
        <v>1.1788080000000001</v>
      </c>
    </row>
    <row r="6980" spans="1:6" x14ac:dyDescent="0.2">
      <c r="A6980" s="97">
        <v>43707.169976851852</v>
      </c>
      <c r="B6980">
        <v>1.245706</v>
      </c>
      <c r="E6980" s="97">
        <v>43706.773344907408</v>
      </c>
      <c r="F6980">
        <v>1.193621</v>
      </c>
    </row>
    <row r="6981" spans="1:6" x14ac:dyDescent="0.2">
      <c r="A6981" s="97">
        <v>43707.180393518516</v>
      </c>
      <c r="B6981">
        <v>1.219649</v>
      </c>
      <c r="E6981" s="97">
        <v>43706.783761574072</v>
      </c>
      <c r="F6981">
        <v>1.1950670000000001</v>
      </c>
    </row>
    <row r="6982" spans="1:6" x14ac:dyDescent="0.2">
      <c r="A6982" s="97">
        <v>43707.190810185188</v>
      </c>
      <c r="B6982">
        <v>1.213192</v>
      </c>
      <c r="E6982" s="97">
        <v>43706.794293981482</v>
      </c>
      <c r="F6982">
        <v>1.2132350000000001</v>
      </c>
    </row>
    <row r="6983" spans="1:6" x14ac:dyDescent="0.2">
      <c r="A6983" s="97">
        <v>43707.201226851852</v>
      </c>
      <c r="B6983">
        <v>1.2133689999999999</v>
      </c>
      <c r="E6983" s="97">
        <v>43706.804710648146</v>
      </c>
      <c r="F6983">
        <v>1.2098800000000001</v>
      </c>
    </row>
    <row r="6984" spans="1:6" x14ac:dyDescent="0.2">
      <c r="A6984" s="97">
        <v>43707.211643518516</v>
      </c>
      <c r="B6984">
        <v>1.206863</v>
      </c>
      <c r="E6984" s="97">
        <v>43706.815127314818</v>
      </c>
      <c r="F6984">
        <v>1.228807</v>
      </c>
    </row>
    <row r="6985" spans="1:6" x14ac:dyDescent="0.2">
      <c r="A6985" s="97">
        <v>43707.222175925926</v>
      </c>
      <c r="B6985">
        <v>1.200839</v>
      </c>
      <c r="E6985" s="97">
        <v>43706.825543981482</v>
      </c>
      <c r="F6985">
        <v>1.2385569999999999</v>
      </c>
    </row>
    <row r="6986" spans="1:6" x14ac:dyDescent="0.2">
      <c r="A6986" s="97">
        <v>43707.232592592591</v>
      </c>
      <c r="B6986">
        <v>1.200248</v>
      </c>
      <c r="E6986" s="97">
        <v>43706.836030092592</v>
      </c>
      <c r="F6986">
        <v>1.2483979999999999</v>
      </c>
    </row>
    <row r="6987" spans="1:6" x14ac:dyDescent="0.2">
      <c r="A6987" s="97">
        <v>43707.243009259262</v>
      </c>
      <c r="B6987">
        <v>1.1908369999999999</v>
      </c>
      <c r="E6987" s="97">
        <v>43706.846446759257</v>
      </c>
      <c r="F6987">
        <v>1.247924</v>
      </c>
    </row>
    <row r="6988" spans="1:6" x14ac:dyDescent="0.2">
      <c r="A6988" s="97">
        <v>43707.253425925926</v>
      </c>
      <c r="B6988">
        <v>1.1833560000000001</v>
      </c>
      <c r="E6988" s="97">
        <v>43706.856863425928</v>
      </c>
      <c r="F6988">
        <v>1.2578370000000001</v>
      </c>
    </row>
    <row r="6989" spans="1:6" x14ac:dyDescent="0.2">
      <c r="A6989" s="97">
        <v>43707.263912037037</v>
      </c>
      <c r="B6989">
        <v>1.182021</v>
      </c>
      <c r="E6989" s="97">
        <v>43706.867280092592</v>
      </c>
      <c r="F6989">
        <v>1.2628250000000001</v>
      </c>
    </row>
    <row r="6990" spans="1:6" x14ac:dyDescent="0.2">
      <c r="A6990" s="97">
        <v>43707.274328703701</v>
      </c>
      <c r="B6990">
        <v>1.180061</v>
      </c>
      <c r="E6990" s="97">
        <v>43706.877696759257</v>
      </c>
      <c r="F6990">
        <v>1.2453479999999999</v>
      </c>
    </row>
    <row r="6991" spans="1:6" x14ac:dyDescent="0.2">
      <c r="A6991" s="97">
        <v>43707.284745370373</v>
      </c>
      <c r="B6991">
        <v>1.1673480000000001</v>
      </c>
      <c r="E6991" s="97">
        <v>43706.888113425928</v>
      </c>
      <c r="F6991">
        <v>1.273072</v>
      </c>
    </row>
    <row r="6992" spans="1:6" x14ac:dyDescent="0.2">
      <c r="A6992" s="97">
        <v>43707.295162037037</v>
      </c>
      <c r="B6992">
        <v>1.1525719999999999</v>
      </c>
      <c r="E6992" s="97">
        <v>43706.898645833331</v>
      </c>
      <c r="F6992">
        <v>1.275522</v>
      </c>
    </row>
    <row r="6993" spans="1:6" x14ac:dyDescent="0.2">
      <c r="A6993" s="97">
        <v>43707.305578703701</v>
      </c>
      <c r="B6993">
        <v>1.1496599999999999</v>
      </c>
      <c r="E6993" s="97">
        <v>43706.909062500003</v>
      </c>
      <c r="F6993">
        <v>1.282618</v>
      </c>
    </row>
    <row r="6994" spans="1:6" x14ac:dyDescent="0.2">
      <c r="A6994" s="97">
        <v>43707.315995370373</v>
      </c>
      <c r="B6994">
        <v>1.149254</v>
      </c>
      <c r="E6994" s="97">
        <v>43706.919479166667</v>
      </c>
      <c r="F6994">
        <v>1.2884260000000001</v>
      </c>
    </row>
    <row r="6995" spans="1:6" x14ac:dyDescent="0.2">
      <c r="A6995" s="97">
        <v>43707.326527777775</v>
      </c>
      <c r="B6995">
        <v>1.138752</v>
      </c>
      <c r="E6995" s="97">
        <v>43706.929895833331</v>
      </c>
      <c r="F6995">
        <v>1.273018</v>
      </c>
    </row>
    <row r="6996" spans="1:6" x14ac:dyDescent="0.2">
      <c r="A6996" s="97">
        <v>43707.336944444447</v>
      </c>
      <c r="B6996">
        <v>1.1382429999999999</v>
      </c>
      <c r="E6996" s="97">
        <v>43706.940381944441</v>
      </c>
      <c r="F6996">
        <v>1.2776460000000001</v>
      </c>
    </row>
    <row r="6997" spans="1:6" x14ac:dyDescent="0.2">
      <c r="A6997" s="97">
        <v>43707.347361111111</v>
      </c>
      <c r="B6997">
        <v>1.120544</v>
      </c>
      <c r="E6997" s="97">
        <v>43706.950798611113</v>
      </c>
      <c r="F6997">
        <v>1.2793319999999999</v>
      </c>
    </row>
    <row r="6998" spans="1:6" x14ac:dyDescent="0.2">
      <c r="A6998" s="97">
        <v>43707.357777777775</v>
      </c>
      <c r="B6998">
        <v>1.1310960000000001</v>
      </c>
      <c r="E6998" s="97">
        <v>43706.961215277777</v>
      </c>
      <c r="F6998">
        <v>1.284362</v>
      </c>
    </row>
    <row r="6999" spans="1:6" x14ac:dyDescent="0.2">
      <c r="A6999" s="97">
        <v>43707.368263888886</v>
      </c>
      <c r="B6999">
        <v>1.1155090000000001</v>
      </c>
      <c r="E6999" s="97">
        <v>43706.971631944441</v>
      </c>
      <c r="F6999">
        <v>1.288265</v>
      </c>
    </row>
    <row r="7000" spans="1:6" x14ac:dyDescent="0.2">
      <c r="A7000" s="97">
        <v>43707.378680555557</v>
      </c>
      <c r="B7000">
        <v>1.110881</v>
      </c>
      <c r="E7000" s="97">
        <v>43706.982048611113</v>
      </c>
      <c r="F7000">
        <v>1.282608</v>
      </c>
    </row>
    <row r="7001" spans="1:6" x14ac:dyDescent="0.2">
      <c r="A7001" s="97">
        <v>43707.389097222222</v>
      </c>
      <c r="B7001">
        <v>1.113982</v>
      </c>
      <c r="E7001" s="97">
        <v>43706.992465277777</v>
      </c>
      <c r="F7001">
        <v>1.276179</v>
      </c>
    </row>
    <row r="7002" spans="1:6" x14ac:dyDescent="0.2">
      <c r="A7002" s="97">
        <v>43707.399513888886</v>
      </c>
      <c r="B7002">
        <v>1.116382</v>
      </c>
      <c r="E7002" s="97">
        <v>43707.002881944441</v>
      </c>
      <c r="F7002">
        <v>1.2722450000000001</v>
      </c>
    </row>
    <row r="7003" spans="1:6" x14ac:dyDescent="0.2">
      <c r="A7003" s="97">
        <v>43707.409930555557</v>
      </c>
      <c r="B7003">
        <v>1.1112759999999999</v>
      </c>
      <c r="E7003" s="97">
        <v>43707.013414351852</v>
      </c>
      <c r="F7003">
        <v>1.278459</v>
      </c>
    </row>
    <row r="7004" spans="1:6" x14ac:dyDescent="0.2">
      <c r="A7004" s="97">
        <v>43707.420347222222</v>
      </c>
      <c r="B7004">
        <v>1.1105400000000001</v>
      </c>
      <c r="E7004" s="97">
        <v>43707.023831018516</v>
      </c>
      <c r="F7004">
        <v>1.269873</v>
      </c>
    </row>
    <row r="7005" spans="1:6" x14ac:dyDescent="0.2">
      <c r="A7005" s="97">
        <v>43707.430879629632</v>
      </c>
      <c r="B7005">
        <v>1.0929219999999999</v>
      </c>
      <c r="E7005" s="97">
        <v>43707.034247685187</v>
      </c>
      <c r="F7005">
        <v>1.271685</v>
      </c>
    </row>
    <row r="7006" spans="1:6" x14ac:dyDescent="0.2">
      <c r="A7006" s="97">
        <v>43707.441296296296</v>
      </c>
      <c r="B7006">
        <v>1.0806770000000001</v>
      </c>
      <c r="E7006" s="97">
        <v>43707.044733796298</v>
      </c>
      <c r="F7006">
        <v>1.26562</v>
      </c>
    </row>
    <row r="7007" spans="1:6" x14ac:dyDescent="0.2">
      <c r="A7007" s="97">
        <v>43707.45171296296</v>
      </c>
      <c r="B7007">
        <v>1.0906180000000001</v>
      </c>
      <c r="E7007" s="97">
        <v>43707.055150462962</v>
      </c>
      <c r="F7007">
        <v>1.2567250000000001</v>
      </c>
    </row>
    <row r="7008" spans="1:6" x14ac:dyDescent="0.2">
      <c r="A7008" s="97">
        <v>43707.462129629632</v>
      </c>
      <c r="B7008">
        <v>1.0942369999999999</v>
      </c>
      <c r="E7008" s="97">
        <v>43707.065567129626</v>
      </c>
      <c r="F7008">
        <v>1.2418560000000001</v>
      </c>
    </row>
    <row r="7009" spans="1:6" x14ac:dyDescent="0.2">
      <c r="A7009" s="97">
        <v>43707.472615740742</v>
      </c>
      <c r="B7009">
        <v>1.1009629999999999</v>
      </c>
      <c r="E7009" s="97">
        <v>43707.075983796298</v>
      </c>
      <c r="F7009">
        <v>1.2498100000000001</v>
      </c>
    </row>
    <row r="7010" spans="1:6" x14ac:dyDescent="0.2">
      <c r="A7010" s="97">
        <v>43707.483032407406</v>
      </c>
      <c r="B7010">
        <v>1.102095</v>
      </c>
      <c r="E7010" s="97">
        <v>43707.086400462962</v>
      </c>
      <c r="F7010">
        <v>1.2493879999999999</v>
      </c>
    </row>
    <row r="7011" spans="1:6" x14ac:dyDescent="0.2">
      <c r="A7011" s="97">
        <v>43707.493449074071</v>
      </c>
      <c r="B7011">
        <v>1.1009169999999999</v>
      </c>
      <c r="E7011" s="97">
        <v>43707.096817129626</v>
      </c>
      <c r="F7011">
        <v>1.239026</v>
      </c>
    </row>
    <row r="7012" spans="1:6" x14ac:dyDescent="0.2">
      <c r="A7012" s="97">
        <v>43707.503865740742</v>
      </c>
      <c r="B7012">
        <v>1.0899110000000001</v>
      </c>
      <c r="E7012" s="97">
        <v>43707.107233796298</v>
      </c>
      <c r="F7012">
        <v>1.234761</v>
      </c>
    </row>
    <row r="7013" spans="1:6" x14ac:dyDescent="0.2">
      <c r="A7013" s="97">
        <v>43707.514282407406</v>
      </c>
      <c r="B7013">
        <v>1.0958079999999999</v>
      </c>
      <c r="E7013" s="97">
        <v>43707.117766203701</v>
      </c>
      <c r="F7013">
        <v>1.234718</v>
      </c>
    </row>
    <row r="7014" spans="1:6" x14ac:dyDescent="0.2">
      <c r="A7014" s="97">
        <v>43707.524699074071</v>
      </c>
      <c r="B7014">
        <v>1.086336</v>
      </c>
      <c r="E7014" s="97">
        <v>43707.128182870372</v>
      </c>
      <c r="F7014">
        <v>1.2301800000000001</v>
      </c>
    </row>
    <row r="7015" spans="1:6" x14ac:dyDescent="0.2">
      <c r="A7015" s="97">
        <v>43707.535115740742</v>
      </c>
      <c r="B7015">
        <v>1.0947290000000001</v>
      </c>
      <c r="E7015" s="97">
        <v>43707.138599537036</v>
      </c>
      <c r="F7015">
        <v>1.2216100000000001</v>
      </c>
    </row>
    <row r="7016" spans="1:6" x14ac:dyDescent="0.2">
      <c r="A7016" s="97">
        <v>43707.545648148145</v>
      </c>
      <c r="B7016">
        <v>1.0930439999999999</v>
      </c>
      <c r="E7016" s="97">
        <v>43707.149085648147</v>
      </c>
      <c r="F7016">
        <v>1.227292</v>
      </c>
    </row>
    <row r="7017" spans="1:6" x14ac:dyDescent="0.2">
      <c r="A7017" s="97">
        <v>43707.556064814817</v>
      </c>
      <c r="B7017">
        <v>1.103046</v>
      </c>
      <c r="E7017" s="97">
        <v>43707.159560185188</v>
      </c>
      <c r="F7017">
        <v>1.222378</v>
      </c>
    </row>
    <row r="7018" spans="1:6" x14ac:dyDescent="0.2">
      <c r="A7018" s="97">
        <v>43707.566481481481</v>
      </c>
      <c r="B7018">
        <v>1.0967709999999999</v>
      </c>
      <c r="E7018" s="97">
        <v>43707.169976851852</v>
      </c>
      <c r="F7018">
        <v>1.245706</v>
      </c>
    </row>
    <row r="7019" spans="1:6" x14ac:dyDescent="0.2">
      <c r="A7019" s="97">
        <v>43707.576967592591</v>
      </c>
      <c r="B7019">
        <v>1.085207</v>
      </c>
      <c r="E7019" s="97">
        <v>43707.180393518516</v>
      </c>
      <c r="F7019">
        <v>1.219649</v>
      </c>
    </row>
    <row r="7020" spans="1:6" x14ac:dyDescent="0.2">
      <c r="A7020" s="97">
        <v>43707.587384259263</v>
      </c>
      <c r="B7020">
        <v>1.1017920000000001</v>
      </c>
      <c r="E7020" s="97">
        <v>43707.190810185188</v>
      </c>
      <c r="F7020">
        <v>1.213192</v>
      </c>
    </row>
    <row r="7021" spans="1:6" x14ac:dyDescent="0.2">
      <c r="A7021" s="97">
        <v>43707.597800925927</v>
      </c>
      <c r="B7021">
        <v>1.0917790000000001</v>
      </c>
      <c r="E7021" s="97">
        <v>43707.201226851852</v>
      </c>
      <c r="F7021">
        <v>1.2133689999999999</v>
      </c>
    </row>
    <row r="7022" spans="1:6" x14ac:dyDescent="0.2">
      <c r="A7022" s="97">
        <v>43707.608217592591</v>
      </c>
      <c r="B7022">
        <v>1.1067469999999999</v>
      </c>
      <c r="E7022" s="97">
        <v>43707.211643518516</v>
      </c>
      <c r="F7022">
        <v>1.206863</v>
      </c>
    </row>
    <row r="7023" spans="1:6" x14ac:dyDescent="0.2">
      <c r="A7023" s="97">
        <v>43707.618634259263</v>
      </c>
      <c r="B7023">
        <v>1.1122810000000001</v>
      </c>
      <c r="E7023" s="97">
        <v>43707.222175925926</v>
      </c>
      <c r="F7023">
        <v>1.200839</v>
      </c>
    </row>
    <row r="7024" spans="1:6" x14ac:dyDescent="0.2">
      <c r="A7024" s="97">
        <v>43707.629050925927</v>
      </c>
      <c r="B7024">
        <v>1.115618</v>
      </c>
      <c r="E7024" s="97">
        <v>43707.232592592591</v>
      </c>
      <c r="F7024">
        <v>1.200248</v>
      </c>
    </row>
    <row r="7025" spans="1:6" x14ac:dyDescent="0.2">
      <c r="A7025" s="97">
        <v>43707.639467592591</v>
      </c>
      <c r="B7025">
        <v>1.125842</v>
      </c>
      <c r="E7025" s="97">
        <v>43707.243009259262</v>
      </c>
      <c r="F7025">
        <v>1.1908369999999999</v>
      </c>
    </row>
    <row r="7026" spans="1:6" x14ac:dyDescent="0.2">
      <c r="A7026" s="97">
        <v>43707.65</v>
      </c>
      <c r="B7026">
        <v>1.123737</v>
      </c>
      <c r="E7026" s="97">
        <v>43707.253425925926</v>
      </c>
      <c r="F7026">
        <v>1.1833560000000001</v>
      </c>
    </row>
    <row r="7027" spans="1:6" x14ac:dyDescent="0.2">
      <c r="A7027" s="97">
        <v>43707.660416666666</v>
      </c>
      <c r="B7027">
        <v>1.134522</v>
      </c>
      <c r="E7027" s="97">
        <v>43707.263912037037</v>
      </c>
      <c r="F7027">
        <v>1.182021</v>
      </c>
    </row>
    <row r="7028" spans="1:6" x14ac:dyDescent="0.2">
      <c r="A7028" s="97">
        <v>43707.67083333333</v>
      </c>
      <c r="B7028">
        <v>1.1415219999999999</v>
      </c>
      <c r="E7028" s="97">
        <v>43707.274328703701</v>
      </c>
      <c r="F7028">
        <v>1.180061</v>
      </c>
    </row>
    <row r="7029" spans="1:6" x14ac:dyDescent="0.2">
      <c r="A7029" s="97">
        <v>43707.681307870371</v>
      </c>
      <c r="B7029">
        <v>1.1485650000000001</v>
      </c>
      <c r="E7029" s="97">
        <v>43707.284745370373</v>
      </c>
      <c r="F7029">
        <v>1.1673480000000001</v>
      </c>
    </row>
    <row r="7030" spans="1:6" x14ac:dyDescent="0.2">
      <c r="A7030" s="97">
        <v>43707.691724537035</v>
      </c>
      <c r="B7030">
        <v>1.1512290000000001</v>
      </c>
      <c r="E7030" s="97">
        <v>43707.295162037037</v>
      </c>
      <c r="F7030">
        <v>1.1525719999999999</v>
      </c>
    </row>
    <row r="7031" spans="1:6" x14ac:dyDescent="0.2">
      <c r="A7031" s="97">
        <v>43707.702141203707</v>
      </c>
      <c r="B7031">
        <v>1.16784</v>
      </c>
      <c r="E7031" s="97">
        <v>43707.305578703701</v>
      </c>
      <c r="F7031">
        <v>1.1496599999999999</v>
      </c>
    </row>
    <row r="7032" spans="1:6" x14ac:dyDescent="0.2">
      <c r="A7032" s="97">
        <v>43707.721354166664</v>
      </c>
      <c r="B7032">
        <v>1.193136</v>
      </c>
      <c r="E7032" s="97">
        <v>43707.315995370373</v>
      </c>
      <c r="F7032">
        <v>1.149254</v>
      </c>
    </row>
    <row r="7033" spans="1:6" x14ac:dyDescent="0.2">
      <c r="A7033" s="97">
        <v>43707.731770833336</v>
      </c>
      <c r="B7033">
        <v>1.219187</v>
      </c>
      <c r="E7033" s="97">
        <v>43707.326527777775</v>
      </c>
      <c r="F7033">
        <v>1.138752</v>
      </c>
    </row>
    <row r="7034" spans="1:6" x14ac:dyDescent="0.2">
      <c r="A7034" s="97">
        <v>43707.7421875</v>
      </c>
      <c r="B7034">
        <v>1.2083740000000001</v>
      </c>
      <c r="E7034" s="97">
        <v>43707.336944444447</v>
      </c>
      <c r="F7034">
        <v>1.1382429999999999</v>
      </c>
    </row>
    <row r="7035" spans="1:6" x14ac:dyDescent="0.2">
      <c r="A7035" s="97">
        <v>43707.752604166664</v>
      </c>
      <c r="B7035">
        <v>1.2082550000000001</v>
      </c>
      <c r="E7035" s="97">
        <v>43707.347361111111</v>
      </c>
      <c r="F7035">
        <v>1.120544</v>
      </c>
    </row>
    <row r="7036" spans="1:6" x14ac:dyDescent="0.2">
      <c r="A7036" s="97">
        <v>43707.763020833336</v>
      </c>
      <c r="B7036">
        <v>1.227533</v>
      </c>
      <c r="E7036" s="97">
        <v>43707.357777777775</v>
      </c>
      <c r="F7036">
        <v>1.1310960000000001</v>
      </c>
    </row>
    <row r="7037" spans="1:6" x14ac:dyDescent="0.2">
      <c r="A7037" s="97">
        <v>43707.7734375</v>
      </c>
      <c r="B7037">
        <v>1.235735</v>
      </c>
      <c r="E7037" s="97">
        <v>43707.368263888886</v>
      </c>
      <c r="F7037">
        <v>1.1155090000000001</v>
      </c>
    </row>
    <row r="7038" spans="1:6" x14ac:dyDescent="0.2">
      <c r="A7038" s="97">
        <v>43707.78396990741</v>
      </c>
      <c r="B7038">
        <v>1.2528809999999999</v>
      </c>
      <c r="E7038" s="97">
        <v>43707.378680555557</v>
      </c>
      <c r="F7038">
        <v>1.110881</v>
      </c>
    </row>
    <row r="7039" spans="1:6" x14ac:dyDescent="0.2">
      <c r="A7039" s="97">
        <v>43707.794386574074</v>
      </c>
      <c r="B7039">
        <v>1.24393</v>
      </c>
      <c r="E7039" s="97">
        <v>43707.389097222222</v>
      </c>
      <c r="F7039">
        <v>1.113982</v>
      </c>
    </row>
    <row r="7040" spans="1:6" x14ac:dyDescent="0.2">
      <c r="A7040" s="97">
        <v>43707.804803240739</v>
      </c>
      <c r="B7040">
        <v>1.270295</v>
      </c>
      <c r="E7040" s="97">
        <v>43707.399513888886</v>
      </c>
      <c r="F7040">
        <v>1.116382</v>
      </c>
    </row>
    <row r="7041" spans="1:6" x14ac:dyDescent="0.2">
      <c r="A7041" s="97">
        <v>43707.81521990741</v>
      </c>
      <c r="B7041">
        <v>1.2739210000000001</v>
      </c>
      <c r="E7041" s="97">
        <v>43707.409930555557</v>
      </c>
      <c r="F7041">
        <v>1.1112759999999999</v>
      </c>
    </row>
    <row r="7042" spans="1:6" x14ac:dyDescent="0.2">
      <c r="A7042" s="97">
        <v>43707.825706018521</v>
      </c>
      <c r="B7042">
        <v>1.2629319999999999</v>
      </c>
      <c r="E7042" s="97">
        <v>43707.420347222222</v>
      </c>
      <c r="F7042">
        <v>1.1105400000000001</v>
      </c>
    </row>
    <row r="7043" spans="1:6" x14ac:dyDescent="0.2">
      <c r="A7043" s="97">
        <v>43707.836122685185</v>
      </c>
      <c r="B7043">
        <v>1.2973600000000001</v>
      </c>
      <c r="E7043" s="97">
        <v>43707.430879629632</v>
      </c>
      <c r="F7043">
        <v>1.0929219999999999</v>
      </c>
    </row>
    <row r="7044" spans="1:6" x14ac:dyDescent="0.2">
      <c r="A7044" s="97">
        <v>43707.846539351849</v>
      </c>
      <c r="B7044">
        <v>1.2913889999999999</v>
      </c>
      <c r="E7044" s="97">
        <v>43707.441296296296</v>
      </c>
      <c r="F7044">
        <v>1.0806770000000001</v>
      </c>
    </row>
    <row r="7045" spans="1:6" x14ac:dyDescent="0.2">
      <c r="A7045" s="97">
        <v>43707.856956018521</v>
      </c>
      <c r="B7045">
        <v>1.2982560000000001</v>
      </c>
      <c r="E7045" s="97">
        <v>43707.45171296296</v>
      </c>
      <c r="F7045">
        <v>1.0906180000000001</v>
      </c>
    </row>
    <row r="7046" spans="1:6" x14ac:dyDescent="0.2">
      <c r="A7046" s="97">
        <v>43707.867372685185</v>
      </c>
      <c r="B7046">
        <v>1.297191</v>
      </c>
      <c r="E7046" s="97">
        <v>43707.462129629632</v>
      </c>
      <c r="F7046">
        <v>1.0942369999999999</v>
      </c>
    </row>
    <row r="7047" spans="1:6" x14ac:dyDescent="0.2">
      <c r="A7047" s="97">
        <v>43707.915706018517</v>
      </c>
      <c r="B7047">
        <v>1.02057</v>
      </c>
      <c r="E7047" s="97">
        <v>43707.472615740742</v>
      </c>
      <c r="F7047">
        <v>1.1009629999999999</v>
      </c>
    </row>
    <row r="7048" spans="1:6" x14ac:dyDescent="0.2">
      <c r="A7048" s="97">
        <v>43707.922650462962</v>
      </c>
      <c r="B7048">
        <v>1.02057</v>
      </c>
      <c r="E7048" s="97">
        <v>43707.483032407406</v>
      </c>
      <c r="F7048">
        <v>1.102095</v>
      </c>
    </row>
    <row r="7049" spans="1:6" x14ac:dyDescent="0.2">
      <c r="A7049" s="97">
        <v>43707.926932870374</v>
      </c>
      <c r="B7049">
        <v>1.8407530000000001</v>
      </c>
      <c r="E7049" s="97">
        <v>43707.493449074071</v>
      </c>
      <c r="F7049">
        <v>1.1009169999999999</v>
      </c>
    </row>
    <row r="7050" spans="1:6" x14ac:dyDescent="0.2">
      <c r="A7050" s="97">
        <v>43707.934687499997</v>
      </c>
      <c r="B7050">
        <v>1.8407530000000001</v>
      </c>
      <c r="E7050" s="97">
        <v>43707.503865740742</v>
      </c>
      <c r="F7050">
        <v>1.0899110000000001</v>
      </c>
    </row>
    <row r="7051" spans="1:6" x14ac:dyDescent="0.2">
      <c r="A7051" s="97">
        <v>43707.989340277774</v>
      </c>
      <c r="B7051">
        <v>0.51057699999999995</v>
      </c>
      <c r="E7051" s="97">
        <v>43707.514282407406</v>
      </c>
      <c r="F7051">
        <v>1.0958079999999999</v>
      </c>
    </row>
    <row r="7052" spans="1:6" x14ac:dyDescent="0.2">
      <c r="A7052" s="97">
        <v>43707.999756944446</v>
      </c>
      <c r="B7052">
        <v>0.51057699999999995</v>
      </c>
      <c r="E7052" s="97">
        <v>43707.524699074071</v>
      </c>
      <c r="F7052">
        <v>1.086336</v>
      </c>
    </row>
    <row r="7053" spans="1:6" x14ac:dyDescent="0.2">
      <c r="A7053" s="97">
        <v>43708.418796296297</v>
      </c>
      <c r="B7053">
        <v>0.55519099999999999</v>
      </c>
      <c r="E7053" s="97">
        <v>43707.535115740742</v>
      </c>
      <c r="F7053">
        <v>1.0947290000000001</v>
      </c>
    </row>
    <row r="7054" spans="1:6" x14ac:dyDescent="0.2">
      <c r="A7054" s="97">
        <v>43708.425740740742</v>
      </c>
      <c r="B7054">
        <v>1.2681260000000001</v>
      </c>
      <c r="E7054" s="97">
        <v>43707.545648148145</v>
      </c>
      <c r="F7054">
        <v>1.0930439999999999</v>
      </c>
    </row>
    <row r="7055" spans="1:6" x14ac:dyDescent="0.2">
      <c r="A7055" s="97">
        <v>43708.436180555553</v>
      </c>
      <c r="B7055">
        <v>1.4279029999999999</v>
      </c>
      <c r="E7055" s="97">
        <v>43707.556064814817</v>
      </c>
      <c r="F7055">
        <v>1.103046</v>
      </c>
    </row>
    <row r="7056" spans="1:6" x14ac:dyDescent="0.2">
      <c r="A7056" s="97">
        <v>43708.446828703702</v>
      </c>
      <c r="B7056">
        <v>2.227611</v>
      </c>
      <c r="E7056" s="97">
        <v>43707.566481481481</v>
      </c>
      <c r="F7056">
        <v>1.0967709999999999</v>
      </c>
    </row>
    <row r="7057" spans="1:6" x14ac:dyDescent="0.2">
      <c r="A7057" s="97">
        <v>43708.457245370373</v>
      </c>
      <c r="B7057">
        <v>1.98858</v>
      </c>
      <c r="E7057" s="97">
        <v>43707.576967592591</v>
      </c>
      <c r="F7057">
        <v>1.085207</v>
      </c>
    </row>
    <row r="7058" spans="1:6" x14ac:dyDescent="0.2">
      <c r="A7058" s="97">
        <v>43708.467662037037</v>
      </c>
      <c r="B7058">
        <v>1.5679920000000001</v>
      </c>
      <c r="E7058" s="97">
        <v>43707.587384259263</v>
      </c>
      <c r="F7058">
        <v>1.1017920000000001</v>
      </c>
    </row>
    <row r="7059" spans="1:6" x14ac:dyDescent="0.2">
      <c r="A7059" s="97">
        <v>43708.478078703702</v>
      </c>
      <c r="B7059">
        <v>1.2930360000000001</v>
      </c>
      <c r="E7059" s="97">
        <v>43707.597800925927</v>
      </c>
      <c r="F7059">
        <v>1.0917790000000001</v>
      </c>
    </row>
    <row r="7060" spans="1:6" x14ac:dyDescent="0.2">
      <c r="A7060" s="97">
        <v>43708.488611111112</v>
      </c>
      <c r="B7060">
        <v>1.2836639999999999</v>
      </c>
      <c r="E7060" s="97">
        <v>43707.608217592591</v>
      </c>
      <c r="F7060">
        <v>1.1067469999999999</v>
      </c>
    </row>
    <row r="7061" spans="1:6" x14ac:dyDescent="0.2">
      <c r="A7061" s="97">
        <v>43708.499027777776</v>
      </c>
      <c r="B7061">
        <v>1.265431</v>
      </c>
      <c r="E7061" s="97">
        <v>43707.618634259263</v>
      </c>
      <c r="F7061">
        <v>1.1122810000000001</v>
      </c>
    </row>
    <row r="7062" spans="1:6" x14ac:dyDescent="0.2">
      <c r="A7062" s="97">
        <v>43708.509444444448</v>
      </c>
      <c r="B7062">
        <v>1.2669870000000001</v>
      </c>
      <c r="E7062" s="97">
        <v>43707.629050925927</v>
      </c>
      <c r="F7062">
        <v>1.115618</v>
      </c>
    </row>
    <row r="7063" spans="1:6" x14ac:dyDescent="0.2">
      <c r="A7063" s="97">
        <v>43708.519861111112</v>
      </c>
      <c r="B7063">
        <v>1.2494620000000001</v>
      </c>
      <c r="E7063" s="97">
        <v>43707.639467592591</v>
      </c>
      <c r="F7063">
        <v>1.125842</v>
      </c>
    </row>
    <row r="7064" spans="1:6" x14ac:dyDescent="0.2">
      <c r="A7064" s="97">
        <v>43708.530277777776</v>
      </c>
      <c r="B7064">
        <v>1.24197</v>
      </c>
      <c r="E7064" s="97">
        <v>43707.65</v>
      </c>
      <c r="F7064">
        <v>1.123737</v>
      </c>
    </row>
    <row r="7065" spans="1:6" x14ac:dyDescent="0.2">
      <c r="A7065" s="97">
        <v>43708.540798611109</v>
      </c>
      <c r="B7065">
        <v>1.2318249999999999</v>
      </c>
      <c r="E7065" s="97">
        <v>43707.660416666666</v>
      </c>
      <c r="F7065">
        <v>1.134522</v>
      </c>
    </row>
    <row r="7066" spans="1:6" x14ac:dyDescent="0.2">
      <c r="A7066" s="97">
        <v>43708.551215277781</v>
      </c>
      <c r="B7066">
        <v>1.2243170000000001</v>
      </c>
      <c r="E7066" s="97">
        <v>43707.67083333333</v>
      </c>
      <c r="F7066">
        <v>1.1415219999999999</v>
      </c>
    </row>
    <row r="7067" spans="1:6" x14ac:dyDescent="0.2">
      <c r="A7067" s="97">
        <v>43708.561631944445</v>
      </c>
      <c r="B7067">
        <v>1.2112149999999999</v>
      </c>
      <c r="E7067" s="97">
        <v>43707.681307870371</v>
      </c>
      <c r="F7067">
        <v>1.1485650000000001</v>
      </c>
    </row>
    <row r="7068" spans="1:6" x14ac:dyDescent="0.2">
      <c r="A7068" s="97">
        <v>43708.572048611109</v>
      </c>
      <c r="B7068">
        <v>1.2088589999999999</v>
      </c>
      <c r="E7068" s="97">
        <v>43707.691724537035</v>
      </c>
      <c r="F7068">
        <v>1.1512290000000001</v>
      </c>
    </row>
    <row r="7069" spans="1:6" x14ac:dyDescent="0.2">
      <c r="A7069" s="97">
        <v>43708.582465277781</v>
      </c>
      <c r="B7069">
        <v>1.205317</v>
      </c>
      <c r="E7069" s="97">
        <v>43707.702141203707</v>
      </c>
      <c r="F7069">
        <v>1.16784</v>
      </c>
    </row>
    <row r="7070" spans="1:6" x14ac:dyDescent="0.2">
      <c r="A7070" s="97">
        <v>43708.592881944445</v>
      </c>
      <c r="B7070">
        <v>1.187594</v>
      </c>
      <c r="E7070" s="97">
        <v>43707.721354166664</v>
      </c>
      <c r="F7070">
        <v>1.193136</v>
      </c>
    </row>
    <row r="7071" spans="1:6" x14ac:dyDescent="0.2">
      <c r="A7071" s="97">
        <v>43708.603414351855</v>
      </c>
      <c r="B7071">
        <v>1.191892</v>
      </c>
      <c r="E7071" s="97">
        <v>43707.731770833336</v>
      </c>
      <c r="F7071">
        <v>1.219187</v>
      </c>
    </row>
    <row r="7072" spans="1:6" x14ac:dyDescent="0.2">
      <c r="A7072" s="97">
        <v>43708.61383101852</v>
      </c>
      <c r="B7072">
        <v>1.233085</v>
      </c>
      <c r="E7072" s="97">
        <v>43707.7421875</v>
      </c>
      <c r="F7072">
        <v>1.2083740000000001</v>
      </c>
    </row>
    <row r="7073" spans="1:6" x14ac:dyDescent="0.2">
      <c r="A7073" s="97">
        <v>43708.624247685184</v>
      </c>
      <c r="B7073">
        <v>1.1731750000000001</v>
      </c>
      <c r="E7073" s="97">
        <v>43707.752604166664</v>
      </c>
      <c r="F7073">
        <v>1.2082550000000001</v>
      </c>
    </row>
    <row r="7074" spans="1:6" x14ac:dyDescent="0.2">
      <c r="A7074" s="97">
        <v>43708.634664351855</v>
      </c>
      <c r="B7074">
        <v>1.1787030000000001</v>
      </c>
      <c r="E7074" s="97">
        <v>43707.763020833336</v>
      </c>
      <c r="F7074">
        <v>1.227533</v>
      </c>
    </row>
    <row r="7075" spans="1:6" x14ac:dyDescent="0.2">
      <c r="A7075" s="97">
        <v>43708.645150462966</v>
      </c>
      <c r="B7075">
        <v>1.173084</v>
      </c>
      <c r="E7075" s="97">
        <v>43707.7734375</v>
      </c>
      <c r="F7075">
        <v>1.235735</v>
      </c>
    </row>
    <row r="7076" spans="1:6" x14ac:dyDescent="0.2">
      <c r="A7076" s="97">
        <v>43708.65556712963</v>
      </c>
      <c r="B7076">
        <v>1.165618</v>
      </c>
      <c r="E7076" s="97">
        <v>43707.78396990741</v>
      </c>
      <c r="F7076">
        <v>1.2528809999999999</v>
      </c>
    </row>
    <row r="7077" spans="1:6" x14ac:dyDescent="0.2">
      <c r="A7077" s="97">
        <v>43708.665983796294</v>
      </c>
      <c r="B7077">
        <v>1.165932</v>
      </c>
      <c r="E7077" s="97">
        <v>43707.794386574074</v>
      </c>
      <c r="F7077">
        <v>1.24393</v>
      </c>
    </row>
    <row r="7078" spans="1:6" x14ac:dyDescent="0.2">
      <c r="A7078" s="97">
        <v>43708.676400462966</v>
      </c>
      <c r="B7078">
        <v>1.1728769999999999</v>
      </c>
      <c r="E7078" s="97">
        <v>43707.804803240739</v>
      </c>
      <c r="F7078">
        <v>1.270295</v>
      </c>
    </row>
    <row r="7079" spans="1:6" x14ac:dyDescent="0.2">
      <c r="A7079" s="97">
        <v>43708.68681712963</v>
      </c>
      <c r="B7079">
        <v>1.1680349999999999</v>
      </c>
      <c r="E7079" s="97">
        <v>43707.81521990741</v>
      </c>
      <c r="F7079">
        <v>1.2739210000000001</v>
      </c>
    </row>
    <row r="7080" spans="1:6" x14ac:dyDescent="0.2">
      <c r="A7080" s="97">
        <v>43708.697233796294</v>
      </c>
      <c r="B7080">
        <v>1.176865</v>
      </c>
      <c r="E7080" s="97">
        <v>43707.825706018521</v>
      </c>
      <c r="F7080">
        <v>1.2629319999999999</v>
      </c>
    </row>
    <row r="7081" spans="1:6" x14ac:dyDescent="0.2">
      <c r="A7081" s="97">
        <v>43708.707650462966</v>
      </c>
      <c r="B7081">
        <v>1.1589050000000001</v>
      </c>
      <c r="E7081" s="97">
        <v>43707.836122685185</v>
      </c>
      <c r="F7081">
        <v>1.2973600000000001</v>
      </c>
    </row>
    <row r="7082" spans="1:6" x14ac:dyDescent="0.2">
      <c r="A7082" s="97">
        <v>43708.745694444442</v>
      </c>
      <c r="B7082">
        <v>1.0088710000000001</v>
      </c>
      <c r="E7082" s="97">
        <v>43707.846539351849</v>
      </c>
      <c r="F7082">
        <v>1.2913889999999999</v>
      </c>
    </row>
    <row r="7083" spans="1:6" x14ac:dyDescent="0.2">
      <c r="A7083" s="97">
        <v>43708.756226851852</v>
      </c>
      <c r="B7083">
        <v>1.0088710000000001</v>
      </c>
      <c r="E7083" s="97">
        <v>43707.856956018521</v>
      </c>
      <c r="F7083">
        <v>1.2982560000000001</v>
      </c>
    </row>
    <row r="7084" spans="1:6" x14ac:dyDescent="0.2">
      <c r="A7084" s="97">
        <v>43708.799641203703</v>
      </c>
      <c r="B7084">
        <v>0.40643099999999999</v>
      </c>
      <c r="E7084" s="97">
        <v>43707.867372685185</v>
      </c>
      <c r="F7084">
        <v>1.297191</v>
      </c>
    </row>
    <row r="7085" spans="1:6" x14ac:dyDescent="0.2">
      <c r="A7085" s="97">
        <v>43708.810636574075</v>
      </c>
      <c r="B7085">
        <v>0.31875700000000001</v>
      </c>
      <c r="E7085" s="97">
        <v>43707.878136574072</v>
      </c>
      <c r="F7085">
        <v>0.34312399999999998</v>
      </c>
    </row>
    <row r="7086" spans="1:6" x14ac:dyDescent="0.2">
      <c r="A7086" s="97">
        <v>43708.821053240739</v>
      </c>
      <c r="B7086">
        <v>0.31875700000000001</v>
      </c>
      <c r="E7086" s="97">
        <v>43707.889016203706</v>
      </c>
      <c r="F7086">
        <v>0.34312399999999998</v>
      </c>
    </row>
    <row r="7087" spans="1:6" x14ac:dyDescent="0.2">
      <c r="A7087" s="97">
        <v>43708.824872685182</v>
      </c>
      <c r="B7087">
        <v>4.0000000000000002E-4</v>
      </c>
      <c r="E7087" s="97">
        <v>43707.892835648148</v>
      </c>
      <c r="F7087">
        <v>4.0000000000000002E-4</v>
      </c>
    </row>
    <row r="7088" spans="1:6" x14ac:dyDescent="0.2">
      <c r="A7088" s="97">
        <v>43708.831817129627</v>
      </c>
      <c r="B7088">
        <v>0.38423600000000002</v>
      </c>
      <c r="E7088" s="97">
        <v>43707.899780092594</v>
      </c>
      <c r="F7088">
        <v>4.0000000000000002E-4</v>
      </c>
    </row>
    <row r="7089" spans="1:6" x14ac:dyDescent="0.2">
      <c r="A7089" s="97">
        <v>43708.84269675926</v>
      </c>
      <c r="B7089">
        <v>0.38423600000000002</v>
      </c>
      <c r="E7089" s="97">
        <v>43707.904062499998</v>
      </c>
      <c r="F7089">
        <v>4.6631299999999998</v>
      </c>
    </row>
    <row r="7090" spans="1:6" x14ac:dyDescent="0.2">
      <c r="A7090" s="97">
        <v>43708.846979166665</v>
      </c>
      <c r="B7090">
        <v>4.0000000000000002E-4</v>
      </c>
      <c r="E7090" s="97">
        <v>43707.911423611113</v>
      </c>
      <c r="F7090">
        <v>4.6631299999999998</v>
      </c>
    </row>
    <row r="7091" spans="1:6" x14ac:dyDescent="0.2">
      <c r="A7091" s="97">
        <v>43708.854270833333</v>
      </c>
      <c r="B7091">
        <v>4.0000000000000002E-4</v>
      </c>
      <c r="E7091" s="97">
        <v>43707.915706018517</v>
      </c>
      <c r="F7091">
        <v>1.02057</v>
      </c>
    </row>
    <row r="7092" spans="1:6" x14ac:dyDescent="0.2">
      <c r="A7092" s="97">
        <v>43708.858090277776</v>
      </c>
      <c r="B7092">
        <v>4.0000000000000002E-4</v>
      </c>
      <c r="E7092" s="97">
        <v>43707.922650462962</v>
      </c>
      <c r="F7092">
        <v>1.02057</v>
      </c>
    </row>
    <row r="7093" spans="1:6" x14ac:dyDescent="0.2">
      <c r="A7093" s="97">
        <v>43708.865034722221</v>
      </c>
      <c r="B7093">
        <v>4.0000000000000002E-4</v>
      </c>
      <c r="E7093" s="97">
        <v>43707.926932870374</v>
      </c>
      <c r="F7093">
        <v>1.8407530000000001</v>
      </c>
    </row>
    <row r="7094" spans="1:6" x14ac:dyDescent="0.2">
      <c r="A7094" s="97">
        <v>43708.868738425925</v>
      </c>
      <c r="B7094">
        <v>4.0000000000000002E-4</v>
      </c>
      <c r="E7094" s="97">
        <v>43707.934687499997</v>
      </c>
      <c r="F7094">
        <v>1.8407530000000001</v>
      </c>
    </row>
    <row r="7095" spans="1:6" x14ac:dyDescent="0.2">
      <c r="A7095" s="97">
        <v>43708.87568287037</v>
      </c>
      <c r="B7095">
        <v>4.0000000000000002E-4</v>
      </c>
      <c r="E7095" s="97">
        <v>43707.938506944447</v>
      </c>
      <c r="F7095">
        <v>4.0000000000000002E-4</v>
      </c>
    </row>
    <row r="7096" spans="1:6" x14ac:dyDescent="0.2">
      <c r="A7096" s="97">
        <v>43708.879502314812</v>
      </c>
      <c r="B7096">
        <v>4.0000000000000002E-4</v>
      </c>
      <c r="E7096" s="97">
        <v>43707.945451388892</v>
      </c>
      <c r="F7096">
        <v>4.0000000000000002E-4</v>
      </c>
    </row>
    <row r="7097" spans="1:6" x14ac:dyDescent="0.2">
      <c r="A7097" s="97">
        <v>43708.886446759258</v>
      </c>
      <c r="B7097">
        <v>4.0000000000000002E-4</v>
      </c>
      <c r="E7097" s="97">
        <v>43707.949270833335</v>
      </c>
      <c r="F7097">
        <v>0.36650100000000002</v>
      </c>
    </row>
    <row r="7098" spans="1:6" x14ac:dyDescent="0.2">
      <c r="A7098" s="97">
        <v>43708.890266203707</v>
      </c>
      <c r="B7098">
        <v>0.104132</v>
      </c>
      <c r="E7098" s="97">
        <v>43707.956678240742</v>
      </c>
      <c r="F7098">
        <v>0.36650100000000002</v>
      </c>
    </row>
    <row r="7099" spans="1:6" x14ac:dyDescent="0.2">
      <c r="A7099" s="97">
        <v>43708.897210648145</v>
      </c>
      <c r="B7099">
        <v>0.104132</v>
      </c>
      <c r="E7099" s="97">
        <v>43707.960497685184</v>
      </c>
      <c r="F7099">
        <v>4.0000000000000002E-4</v>
      </c>
    </row>
    <row r="7100" spans="1:6" x14ac:dyDescent="0.2">
      <c r="A7100" s="97">
        <v>43708.901030092595</v>
      </c>
      <c r="B7100">
        <v>0.17313899999999999</v>
      </c>
      <c r="E7100" s="97">
        <v>43707.967812499999</v>
      </c>
      <c r="F7100">
        <v>4.0000000000000002E-4</v>
      </c>
    </row>
    <row r="7101" spans="1:6" x14ac:dyDescent="0.2">
      <c r="A7101" s="97">
        <v>43708.90797453704</v>
      </c>
      <c r="B7101">
        <v>0.14341300000000001</v>
      </c>
      <c r="E7101" s="97">
        <v>43707.971631944441</v>
      </c>
      <c r="F7101">
        <v>4.0000000000000002E-4</v>
      </c>
    </row>
    <row r="7102" spans="1:6" x14ac:dyDescent="0.2">
      <c r="A7102" s="97">
        <v>43708.91851851852</v>
      </c>
      <c r="B7102">
        <v>0.33639200000000002</v>
      </c>
      <c r="E7102" s="97">
        <v>43707.978576388887</v>
      </c>
      <c r="F7102">
        <v>4.0000000000000002E-4</v>
      </c>
    </row>
    <row r="7103" spans="1:6" x14ac:dyDescent="0.2">
      <c r="A7103" s="97">
        <v>43708.928935185184</v>
      </c>
      <c r="B7103">
        <v>0.22692399999999999</v>
      </c>
      <c r="E7103" s="97">
        <v>43707.982395833336</v>
      </c>
      <c r="F7103">
        <v>4.0000000000000002E-4</v>
      </c>
    </row>
    <row r="7104" spans="1:6" x14ac:dyDescent="0.2">
      <c r="A7104" s="97">
        <v>43708.939351851855</v>
      </c>
      <c r="B7104">
        <v>0.22272500000000001</v>
      </c>
      <c r="E7104" s="97">
        <v>43707.989340277774</v>
      </c>
      <c r="F7104">
        <v>0.51057699999999995</v>
      </c>
    </row>
    <row r="7105" spans="1:6" x14ac:dyDescent="0.2">
      <c r="A7105" s="97">
        <v>43708.94976851852</v>
      </c>
      <c r="B7105">
        <v>0.15535199999999999</v>
      </c>
      <c r="E7105" s="97">
        <v>43707.999756944446</v>
      </c>
      <c r="F7105">
        <v>0.51057699999999995</v>
      </c>
    </row>
    <row r="7106" spans="1:6" x14ac:dyDescent="0.2">
      <c r="A7106" s="97">
        <v>43708.960185185184</v>
      </c>
      <c r="B7106">
        <v>2.7338000000000001E-2</v>
      </c>
      <c r="E7106" s="97">
        <v>43708.003576388888</v>
      </c>
      <c r="F7106">
        <v>4.0000000000000002E-4</v>
      </c>
    </row>
    <row r="7107" spans="1:6" x14ac:dyDescent="0.2">
      <c r="A7107" s="97">
        <v>43708.970601851855</v>
      </c>
      <c r="B7107">
        <v>0.21981600000000001</v>
      </c>
      <c r="E7107" s="97">
        <v>43708.010520833333</v>
      </c>
      <c r="F7107">
        <v>0.10742</v>
      </c>
    </row>
    <row r="7108" spans="1:6" x14ac:dyDescent="0.2">
      <c r="A7108" s="97">
        <v>43708.98101851852</v>
      </c>
      <c r="B7108">
        <v>0.21981600000000001</v>
      </c>
      <c r="E7108" s="97">
        <v>43708.020937499998</v>
      </c>
      <c r="F7108">
        <v>0.41208600000000001</v>
      </c>
    </row>
    <row r="7109" spans="1:6" x14ac:dyDescent="0.2">
      <c r="A7109" s="97">
        <v>43708.984837962962</v>
      </c>
      <c r="B7109">
        <v>0.28327999999999998</v>
      </c>
      <c r="E7109" s="97">
        <v>43708.031354166669</v>
      </c>
      <c r="F7109">
        <v>0.41208600000000001</v>
      </c>
    </row>
    <row r="7110" spans="1:6" x14ac:dyDescent="0.2">
      <c r="A7110" s="97">
        <v>43708.991782407407</v>
      </c>
      <c r="B7110">
        <v>0.32734200000000002</v>
      </c>
      <c r="E7110" s="97">
        <v>43708.035231481481</v>
      </c>
      <c r="F7110">
        <v>0.76090199999999997</v>
      </c>
    </row>
    <row r="7111" spans="1:6" x14ac:dyDescent="0.2">
      <c r="A7111" s="97">
        <v>43709.002314814818</v>
      </c>
      <c r="B7111">
        <v>0.32734200000000002</v>
      </c>
      <c r="E7111" s="97">
        <v>43708.042175925926</v>
      </c>
      <c r="F7111">
        <v>0.134459</v>
      </c>
    </row>
    <row r="7112" spans="1:6" x14ac:dyDescent="0.2">
      <c r="A7112" s="97">
        <v>43709.006145833337</v>
      </c>
      <c r="B7112">
        <v>0.17136399999999999</v>
      </c>
      <c r="E7112" s="97">
        <v>43708.05259259259</v>
      </c>
      <c r="F7112">
        <v>0.134459</v>
      </c>
    </row>
    <row r="7113" spans="1:6" x14ac:dyDescent="0.2">
      <c r="A7113" s="97">
        <v>43709.013090277775</v>
      </c>
      <c r="B7113">
        <v>4.0000000000000002E-4</v>
      </c>
      <c r="E7113" s="97">
        <v>43708.05641203704</v>
      </c>
      <c r="F7113">
        <v>4.0000000000000002E-4</v>
      </c>
    </row>
    <row r="7114" spans="1:6" x14ac:dyDescent="0.2">
      <c r="A7114" s="97">
        <v>43709.023506944446</v>
      </c>
      <c r="B7114">
        <v>4.0000000000000002E-4</v>
      </c>
      <c r="E7114" s="97">
        <v>43708.063356481478</v>
      </c>
      <c r="F7114">
        <v>4.0000000000000002E-4</v>
      </c>
    </row>
    <row r="7115" spans="1:6" x14ac:dyDescent="0.2">
      <c r="A7115" s="97">
        <v>43709.027326388888</v>
      </c>
      <c r="B7115">
        <v>0.28948699999999999</v>
      </c>
      <c r="E7115" s="97">
        <v>43708.067175925928</v>
      </c>
      <c r="F7115">
        <v>0.40337400000000001</v>
      </c>
    </row>
    <row r="7116" spans="1:6" x14ac:dyDescent="0.2">
      <c r="A7116" s="97">
        <v>43709.034270833334</v>
      </c>
      <c r="B7116">
        <v>0.237954</v>
      </c>
      <c r="E7116" s="97">
        <v>43708.074120370373</v>
      </c>
      <c r="F7116">
        <v>0.40337400000000001</v>
      </c>
    </row>
    <row r="7117" spans="1:6" x14ac:dyDescent="0.2">
      <c r="A7117" s="97">
        <v>43709.044687499998</v>
      </c>
      <c r="B7117">
        <v>4.0000000000000002E-4</v>
      </c>
      <c r="E7117" s="97">
        <v>43708.077939814815</v>
      </c>
      <c r="F7117">
        <v>4.0000000000000002E-4</v>
      </c>
    </row>
    <row r="7118" spans="1:6" x14ac:dyDescent="0.2">
      <c r="A7118" s="97">
        <v>43709.055196759262</v>
      </c>
      <c r="B7118">
        <v>4.0000000000000002E-4</v>
      </c>
      <c r="E7118" s="97">
        <v>43708.08488425926</v>
      </c>
      <c r="F7118">
        <v>4.0000000000000002E-4</v>
      </c>
    </row>
    <row r="7119" spans="1:6" x14ac:dyDescent="0.2">
      <c r="A7119" s="97">
        <v>43709.065613425926</v>
      </c>
      <c r="B7119">
        <v>4.0000000000000002E-4</v>
      </c>
      <c r="E7119" s="97">
        <v>43708.088761574072</v>
      </c>
      <c r="F7119">
        <v>4.0000000000000002E-4</v>
      </c>
    </row>
    <row r="7120" spans="1:6" x14ac:dyDescent="0.2">
      <c r="A7120" s="97">
        <v>43709.069432870368</v>
      </c>
      <c r="B7120">
        <v>0.196828</v>
      </c>
      <c r="E7120" s="97">
        <v>43708.095706018517</v>
      </c>
      <c r="F7120">
        <v>4.0000000000000002E-4</v>
      </c>
    </row>
    <row r="7121" spans="1:6" x14ac:dyDescent="0.2">
      <c r="A7121" s="97">
        <v>43709.076377314814</v>
      </c>
      <c r="B7121">
        <v>0.196828</v>
      </c>
      <c r="E7121" s="97">
        <v>43708.09952546296</v>
      </c>
      <c r="F7121">
        <v>4.0000000000000002E-4</v>
      </c>
    </row>
    <row r="7122" spans="1:6" x14ac:dyDescent="0.2">
      <c r="A7122" s="97">
        <v>43709.080196759256</v>
      </c>
      <c r="B7122">
        <v>0.268318</v>
      </c>
      <c r="E7122" s="97">
        <v>43708.106469907405</v>
      </c>
      <c r="F7122">
        <v>4.0000000000000002E-4</v>
      </c>
    </row>
    <row r="7123" spans="1:6" x14ac:dyDescent="0.2">
      <c r="A7123" s="97">
        <v>43709.087141203701</v>
      </c>
      <c r="B7123">
        <v>0.268318</v>
      </c>
      <c r="E7123" s="97">
        <v>43708.110289351855</v>
      </c>
      <c r="F7123">
        <v>4.0000000000000002E-4</v>
      </c>
    </row>
    <row r="7124" spans="1:6" x14ac:dyDescent="0.2">
      <c r="A7124" s="97">
        <v>43709.090960648151</v>
      </c>
      <c r="B7124">
        <v>0.37250899999999998</v>
      </c>
      <c r="E7124" s="97">
        <v>43708.1172337963</v>
      </c>
      <c r="F7124">
        <v>4.0000000000000002E-4</v>
      </c>
    </row>
    <row r="7125" spans="1:6" x14ac:dyDescent="0.2">
      <c r="A7125" s="97">
        <v>43709.097905092596</v>
      </c>
      <c r="B7125">
        <v>0.37250899999999998</v>
      </c>
      <c r="E7125" s="97">
        <v>43708.121053240742</v>
      </c>
      <c r="F7125">
        <v>4.0000000000000002E-4</v>
      </c>
    </row>
    <row r="7126" spans="1:6" x14ac:dyDescent="0.2">
      <c r="A7126" s="97">
        <v>43709.101724537039</v>
      </c>
      <c r="B7126">
        <v>3.9196000000000002E-2</v>
      </c>
      <c r="E7126" s="97">
        <v>43708.127997685187</v>
      </c>
      <c r="F7126">
        <v>4.0000000000000002E-4</v>
      </c>
    </row>
    <row r="7127" spans="1:6" x14ac:dyDescent="0.2">
      <c r="A7127" s="97">
        <v>43709.108668981484</v>
      </c>
      <c r="B7127">
        <v>3.9196000000000002E-2</v>
      </c>
      <c r="E7127" s="97">
        <v>43708.131701388891</v>
      </c>
      <c r="F7127">
        <v>0.18906700000000001</v>
      </c>
    </row>
    <row r="7128" spans="1:6" x14ac:dyDescent="0.2">
      <c r="A7128" s="97">
        <v>43709.112500000003</v>
      </c>
      <c r="B7128">
        <v>0.18623300000000001</v>
      </c>
      <c r="E7128" s="97">
        <v>43708.138645833336</v>
      </c>
      <c r="F7128">
        <v>0.18906700000000001</v>
      </c>
    </row>
    <row r="7129" spans="1:6" x14ac:dyDescent="0.2">
      <c r="A7129" s="97">
        <v>43709.119444444441</v>
      </c>
      <c r="B7129">
        <v>4.0000000000000002E-4</v>
      </c>
      <c r="E7129" s="97">
        <v>43708.142569444448</v>
      </c>
      <c r="F7129">
        <v>3.2150999999999999E-2</v>
      </c>
    </row>
    <row r="7130" spans="1:6" x14ac:dyDescent="0.2">
      <c r="A7130" s="97">
        <v>43709.129861111112</v>
      </c>
      <c r="B7130">
        <v>4.0000000000000002E-4</v>
      </c>
      <c r="E7130" s="97">
        <v>43708.149513888886</v>
      </c>
      <c r="F7130">
        <v>1.661E-2</v>
      </c>
    </row>
    <row r="7131" spans="1:6" x14ac:dyDescent="0.2">
      <c r="A7131" s="97">
        <v>43709.133680555555</v>
      </c>
      <c r="B7131">
        <v>0.15570000000000001</v>
      </c>
      <c r="E7131" s="97">
        <v>43708.159930555557</v>
      </c>
      <c r="F7131">
        <v>2.6162999999999999E-2</v>
      </c>
    </row>
    <row r="7132" spans="1:6" x14ac:dyDescent="0.2">
      <c r="A7132" s="97">
        <v>43709.140625</v>
      </c>
      <c r="B7132">
        <v>4.0000000000000002E-4</v>
      </c>
      <c r="E7132" s="97">
        <v>43708.170347222222</v>
      </c>
      <c r="F7132">
        <v>2.6162999999999999E-2</v>
      </c>
    </row>
    <row r="7133" spans="1:6" x14ac:dyDescent="0.2">
      <c r="A7133" s="97">
        <v>43709.151041666664</v>
      </c>
      <c r="B7133">
        <v>0.37049100000000001</v>
      </c>
      <c r="E7133" s="97">
        <v>43708.174166666664</v>
      </c>
      <c r="F7133">
        <v>4.0000000000000002E-4</v>
      </c>
    </row>
    <row r="7134" spans="1:6" x14ac:dyDescent="0.2">
      <c r="A7134" s="97">
        <v>43709.161458333336</v>
      </c>
      <c r="B7134">
        <v>0.22423399999999999</v>
      </c>
      <c r="E7134" s="97">
        <v>43708.181111111109</v>
      </c>
      <c r="F7134">
        <v>4.0000000000000002E-4</v>
      </c>
    </row>
    <row r="7135" spans="1:6" x14ac:dyDescent="0.2">
      <c r="A7135" s="97">
        <v>43709.171875</v>
      </c>
      <c r="B7135">
        <v>0.22423399999999999</v>
      </c>
      <c r="E7135" s="97">
        <v>43708.184930555559</v>
      </c>
      <c r="F7135">
        <v>4.0000000000000002E-4</v>
      </c>
    </row>
    <row r="7136" spans="1:6" x14ac:dyDescent="0.2">
      <c r="A7136" s="97">
        <v>43709.175694444442</v>
      </c>
      <c r="B7136">
        <v>0.24535899999999999</v>
      </c>
      <c r="E7136" s="97">
        <v>43708.191874999997</v>
      </c>
      <c r="F7136">
        <v>4.0000000000000002E-4</v>
      </c>
    </row>
    <row r="7137" spans="1:6" x14ac:dyDescent="0.2">
      <c r="A7137" s="97">
        <v>43709.182638888888</v>
      </c>
      <c r="B7137">
        <v>0.24535899999999999</v>
      </c>
      <c r="E7137" s="97">
        <v>43708.195694444446</v>
      </c>
      <c r="F7137">
        <v>4.0000000000000002E-4</v>
      </c>
    </row>
    <row r="7138" spans="1:6" x14ac:dyDescent="0.2">
      <c r="A7138" s="97">
        <v>43709.186527777776</v>
      </c>
      <c r="B7138">
        <v>4.0000000000000002E-4</v>
      </c>
      <c r="E7138" s="97">
        <v>43708.202638888892</v>
      </c>
      <c r="F7138">
        <v>4.0000000000000002E-4</v>
      </c>
    </row>
    <row r="7139" spans="1:6" x14ac:dyDescent="0.2">
      <c r="A7139" s="97">
        <v>43709.193472222221</v>
      </c>
      <c r="B7139">
        <v>7.0437E-2</v>
      </c>
      <c r="E7139" s="97">
        <v>43708.206493055557</v>
      </c>
      <c r="F7139">
        <v>0.11609899999999999</v>
      </c>
    </row>
    <row r="7140" spans="1:6" x14ac:dyDescent="0.2">
      <c r="A7140" s="97">
        <v>43709.203888888886</v>
      </c>
      <c r="B7140">
        <v>0.428006</v>
      </c>
      <c r="E7140" s="97">
        <v>43708.213437500002</v>
      </c>
      <c r="F7140">
        <v>7.2092000000000003E-2</v>
      </c>
    </row>
    <row r="7141" spans="1:6" x14ac:dyDescent="0.2">
      <c r="A7141" s="97">
        <v>43709.214305555557</v>
      </c>
      <c r="B7141">
        <v>0.428006</v>
      </c>
      <c r="E7141" s="97">
        <v>43708.223854166667</v>
      </c>
      <c r="F7141">
        <v>8.9649999999999994E-2</v>
      </c>
    </row>
    <row r="7142" spans="1:6" x14ac:dyDescent="0.2">
      <c r="A7142" s="97">
        <v>43709.218124999999</v>
      </c>
      <c r="B7142">
        <v>6.0619999999999997E-3</v>
      </c>
      <c r="E7142" s="97">
        <v>43708.234270833331</v>
      </c>
      <c r="F7142">
        <v>0.77896900000000002</v>
      </c>
    </row>
    <row r="7143" spans="1:6" x14ac:dyDescent="0.2">
      <c r="A7143" s="97">
        <v>43709.225069444445</v>
      </c>
      <c r="B7143">
        <v>6.0619999999999997E-3</v>
      </c>
      <c r="E7143" s="97">
        <v>43708.244687500002</v>
      </c>
      <c r="F7143">
        <v>3.2211999999999998E-2</v>
      </c>
    </row>
    <row r="7144" spans="1:6" x14ac:dyDescent="0.2">
      <c r="A7144" s="97">
        <v>43709.228888888887</v>
      </c>
      <c r="B7144">
        <v>0.37060399999999999</v>
      </c>
      <c r="E7144" s="97">
        <v>43708.255104166667</v>
      </c>
      <c r="F7144">
        <v>3.2211999999999998E-2</v>
      </c>
    </row>
    <row r="7145" spans="1:6" x14ac:dyDescent="0.2">
      <c r="A7145" s="97">
        <v>43709.235833333332</v>
      </c>
      <c r="B7145">
        <v>0.28539300000000001</v>
      </c>
      <c r="E7145" s="97">
        <v>43708.258923611109</v>
      </c>
      <c r="F7145">
        <v>4.0000000000000002E-4</v>
      </c>
    </row>
    <row r="7146" spans="1:6" x14ac:dyDescent="0.2">
      <c r="A7146" s="97">
        <v>43709.246249999997</v>
      </c>
      <c r="B7146">
        <v>0.28539300000000001</v>
      </c>
      <c r="E7146" s="97">
        <v>43708.265868055554</v>
      </c>
      <c r="F7146">
        <v>4.0000000000000002E-4</v>
      </c>
    </row>
    <row r="7147" spans="1:6" x14ac:dyDescent="0.2">
      <c r="A7147" s="97">
        <v>43709.250069444446</v>
      </c>
      <c r="B7147">
        <v>0.47364800000000001</v>
      </c>
      <c r="E7147" s="97">
        <v>43708.269687499997</v>
      </c>
      <c r="F7147">
        <v>4.0000000000000002E-4</v>
      </c>
    </row>
    <row r="7148" spans="1:6" x14ac:dyDescent="0.2">
      <c r="A7148" s="97">
        <v>43709.257060185184</v>
      </c>
      <c r="B7148">
        <v>6.2434999999999997E-2</v>
      </c>
      <c r="E7148" s="97">
        <v>43708.276631944442</v>
      </c>
      <c r="F7148">
        <v>4.0000000000000002E-4</v>
      </c>
    </row>
    <row r="7149" spans="1:6" x14ac:dyDescent="0.2">
      <c r="A7149" s="97">
        <v>43709.267476851855</v>
      </c>
      <c r="B7149">
        <v>0.62720200000000004</v>
      </c>
      <c r="E7149" s="97">
        <v>43708.28052083333</v>
      </c>
      <c r="F7149">
        <v>4.0000000000000002E-4</v>
      </c>
    </row>
    <row r="7150" spans="1:6" x14ac:dyDescent="0.2">
      <c r="A7150" s="97">
        <v>43709.27789351852</v>
      </c>
      <c r="B7150">
        <v>0.42556500000000003</v>
      </c>
      <c r="E7150" s="97">
        <v>43708.287465277775</v>
      </c>
      <c r="F7150">
        <v>4.0000000000000002E-4</v>
      </c>
    </row>
    <row r="7151" spans="1:6" x14ac:dyDescent="0.2">
      <c r="A7151" s="97">
        <v>43709.288310185184</v>
      </c>
      <c r="B7151">
        <v>0.42556500000000003</v>
      </c>
      <c r="E7151" s="97">
        <v>43708.297881944447</v>
      </c>
      <c r="F7151">
        <v>4.0000000000000002E-4</v>
      </c>
    </row>
    <row r="7152" spans="1:6" x14ac:dyDescent="0.2">
      <c r="A7152" s="97">
        <v>43709.292129629626</v>
      </c>
      <c r="B7152">
        <v>0.40485900000000002</v>
      </c>
      <c r="E7152" s="97">
        <v>43708.308298611111</v>
      </c>
      <c r="F7152">
        <v>3.2829999999999999E-3</v>
      </c>
    </row>
    <row r="7153" spans="1:6" x14ac:dyDescent="0.2">
      <c r="A7153" s="97">
        <v>43709.299074074072</v>
      </c>
      <c r="B7153">
        <v>0.283526</v>
      </c>
      <c r="E7153" s="97">
        <v>43708.318715277775</v>
      </c>
      <c r="F7153">
        <v>3.2829999999999999E-3</v>
      </c>
    </row>
    <row r="7154" spans="1:6" x14ac:dyDescent="0.2">
      <c r="A7154" s="97">
        <v>43709.309490740743</v>
      </c>
      <c r="B7154">
        <v>0.67426799999999998</v>
      </c>
      <c r="E7154" s="97">
        <v>43708.322534722225</v>
      </c>
      <c r="F7154">
        <v>4.3212E-2</v>
      </c>
    </row>
    <row r="7155" spans="1:6" x14ac:dyDescent="0.2">
      <c r="A7155" s="97">
        <v>43709.319907407407</v>
      </c>
      <c r="B7155">
        <v>0.67426799999999998</v>
      </c>
      <c r="E7155" s="97">
        <v>43708.329479166663</v>
      </c>
      <c r="F7155">
        <v>1.2918000000000001E-2</v>
      </c>
    </row>
    <row r="7156" spans="1:6" x14ac:dyDescent="0.2">
      <c r="A7156" s="97">
        <v>43709.32372685185</v>
      </c>
      <c r="B7156">
        <v>0.42013400000000001</v>
      </c>
      <c r="E7156" s="97">
        <v>43708.339895833335</v>
      </c>
      <c r="F7156">
        <v>1.2918000000000001E-2</v>
      </c>
    </row>
    <row r="7157" spans="1:6" x14ac:dyDescent="0.2">
      <c r="A7157" s="97">
        <v>43709.330671296295</v>
      </c>
      <c r="B7157">
        <v>0.42013400000000001</v>
      </c>
      <c r="E7157" s="97">
        <v>43708.343715277777</v>
      </c>
      <c r="F7157">
        <v>4.4007999999999999E-2</v>
      </c>
    </row>
    <row r="7158" spans="1:6" x14ac:dyDescent="0.2">
      <c r="A7158" s="97">
        <v>43709.334583333337</v>
      </c>
      <c r="B7158">
        <v>4.0000000000000002E-4</v>
      </c>
      <c r="E7158" s="97">
        <v>43708.350659722222</v>
      </c>
      <c r="F7158">
        <v>0.33578999999999998</v>
      </c>
    </row>
    <row r="7159" spans="1:6" x14ac:dyDescent="0.2">
      <c r="A7159" s="97">
        <v>43709.341527777775</v>
      </c>
      <c r="B7159">
        <v>4.0000000000000002E-4</v>
      </c>
      <c r="E7159" s="97">
        <v>43708.361157407409</v>
      </c>
      <c r="F7159">
        <v>0.189302</v>
      </c>
    </row>
    <row r="7160" spans="1:6" x14ac:dyDescent="0.2">
      <c r="A7160" s="97">
        <v>43709.345347222225</v>
      </c>
      <c r="B7160">
        <v>9.1125999999999999E-2</v>
      </c>
      <c r="E7160" s="97">
        <v>43708.371574074074</v>
      </c>
      <c r="F7160">
        <v>0.34968199999999999</v>
      </c>
    </row>
    <row r="7161" spans="1:6" x14ac:dyDescent="0.2">
      <c r="A7161" s="97">
        <v>43709.35229166667</v>
      </c>
      <c r="B7161">
        <v>9.1125999999999999E-2</v>
      </c>
      <c r="E7161" s="97">
        <v>43708.381990740738</v>
      </c>
      <c r="F7161">
        <v>0.10617600000000001</v>
      </c>
    </row>
    <row r="7162" spans="1:6" x14ac:dyDescent="0.2">
      <c r="A7162" s="97">
        <v>43709.356111111112</v>
      </c>
      <c r="B7162">
        <v>4.0000000000000002E-4</v>
      </c>
      <c r="E7162" s="97">
        <v>43708.392407407409</v>
      </c>
      <c r="F7162">
        <v>0.10617600000000001</v>
      </c>
    </row>
    <row r="7163" spans="1:6" x14ac:dyDescent="0.2">
      <c r="A7163" s="97">
        <v>43709.363055555557</v>
      </c>
      <c r="B7163">
        <v>1.058862</v>
      </c>
      <c r="E7163" s="97">
        <v>43708.396226851852</v>
      </c>
      <c r="F7163">
        <v>0.246508</v>
      </c>
    </row>
    <row r="7164" spans="1:6" x14ac:dyDescent="0.2">
      <c r="A7164" s="97">
        <v>43709.373472222222</v>
      </c>
      <c r="B7164">
        <v>1.058862</v>
      </c>
      <c r="E7164" s="97">
        <v>43708.403171296297</v>
      </c>
      <c r="F7164">
        <v>0.246508</v>
      </c>
    </row>
    <row r="7165" spans="1:6" x14ac:dyDescent="0.2">
      <c r="A7165" s="97">
        <v>43709.377291666664</v>
      </c>
      <c r="B7165">
        <v>4.0000000000000002E-4</v>
      </c>
      <c r="E7165" s="97">
        <v>43708.406990740739</v>
      </c>
      <c r="F7165">
        <v>4.0000000000000002E-4</v>
      </c>
    </row>
    <row r="7166" spans="1:6" x14ac:dyDescent="0.2">
      <c r="A7166" s="97">
        <v>43709.384236111109</v>
      </c>
      <c r="B7166">
        <v>0.193992</v>
      </c>
      <c r="E7166" s="97">
        <v>43708.414398148147</v>
      </c>
      <c r="F7166">
        <v>4.0000000000000002E-4</v>
      </c>
    </row>
    <row r="7167" spans="1:6" x14ac:dyDescent="0.2">
      <c r="A7167" s="97">
        <v>43709.394652777781</v>
      </c>
      <c r="B7167">
        <v>0.193992</v>
      </c>
      <c r="E7167" s="97">
        <v>43708.418796296297</v>
      </c>
      <c r="F7167">
        <v>0.55519099999999999</v>
      </c>
    </row>
    <row r="7168" spans="1:6" x14ac:dyDescent="0.2">
      <c r="A7168" s="97">
        <v>43709.398506944446</v>
      </c>
      <c r="B7168">
        <v>4.0000000000000002E-4</v>
      </c>
      <c r="E7168" s="97">
        <v>43708.425740740742</v>
      </c>
      <c r="F7168">
        <v>1.2681260000000001</v>
      </c>
    </row>
    <row r="7169" spans="1:6" x14ac:dyDescent="0.2">
      <c r="A7169" s="97">
        <v>43709.405335648145</v>
      </c>
      <c r="B7169">
        <v>4.0000000000000002E-4</v>
      </c>
      <c r="E7169" s="97">
        <v>43708.436180555553</v>
      </c>
      <c r="F7169">
        <v>1.4279029999999999</v>
      </c>
    </row>
    <row r="7170" spans="1:6" x14ac:dyDescent="0.2">
      <c r="A7170" s="97">
        <v>43709.409155092595</v>
      </c>
      <c r="B7170">
        <v>0.49219400000000002</v>
      </c>
      <c r="E7170" s="97">
        <v>43708.446828703702</v>
      </c>
      <c r="F7170">
        <v>2.227611</v>
      </c>
    </row>
    <row r="7171" spans="1:6" x14ac:dyDescent="0.2">
      <c r="A7171" s="97">
        <v>43709.41609953704</v>
      </c>
      <c r="B7171">
        <v>0.49219400000000002</v>
      </c>
      <c r="E7171" s="97">
        <v>43708.457245370373</v>
      </c>
      <c r="F7171">
        <v>1.98858</v>
      </c>
    </row>
    <row r="7172" spans="1:6" x14ac:dyDescent="0.2">
      <c r="A7172" s="97">
        <v>43709.419918981483</v>
      </c>
      <c r="B7172">
        <v>0.49210100000000001</v>
      </c>
      <c r="E7172" s="97">
        <v>43708.467662037037</v>
      </c>
      <c r="F7172">
        <v>1.5679920000000001</v>
      </c>
    </row>
    <row r="7173" spans="1:6" x14ac:dyDescent="0.2">
      <c r="A7173" s="97">
        <v>43709.426863425928</v>
      </c>
      <c r="B7173">
        <v>0.21115800000000001</v>
      </c>
      <c r="E7173" s="97">
        <v>43708.478078703702</v>
      </c>
      <c r="F7173">
        <v>1.2930360000000001</v>
      </c>
    </row>
    <row r="7174" spans="1:6" x14ac:dyDescent="0.2">
      <c r="A7174" s="97">
        <v>43709.437395833331</v>
      </c>
      <c r="B7174">
        <v>7.1201E-2</v>
      </c>
      <c r="E7174" s="97">
        <v>43708.488611111112</v>
      </c>
      <c r="F7174">
        <v>1.2836639999999999</v>
      </c>
    </row>
    <row r="7175" spans="1:6" x14ac:dyDescent="0.2">
      <c r="A7175" s="97">
        <v>43709.447812500002</v>
      </c>
      <c r="B7175">
        <v>1.7552999999999999E-2</v>
      </c>
      <c r="E7175" s="97">
        <v>43708.499027777776</v>
      </c>
      <c r="F7175">
        <v>1.265431</v>
      </c>
    </row>
    <row r="7176" spans="1:6" x14ac:dyDescent="0.2">
      <c r="A7176" s="97">
        <v>43709.458229166667</v>
      </c>
      <c r="B7176">
        <v>1.7552999999999999E-2</v>
      </c>
      <c r="E7176" s="97">
        <v>43708.509444444448</v>
      </c>
      <c r="F7176">
        <v>1.2669870000000001</v>
      </c>
    </row>
    <row r="7177" spans="1:6" x14ac:dyDescent="0.2">
      <c r="A7177" s="97">
        <v>43709.462048611109</v>
      </c>
      <c r="B7177">
        <v>6.1918000000000001E-2</v>
      </c>
      <c r="E7177" s="97">
        <v>43708.519861111112</v>
      </c>
      <c r="F7177">
        <v>1.2494620000000001</v>
      </c>
    </row>
    <row r="7178" spans="1:6" x14ac:dyDescent="0.2">
      <c r="A7178" s="97">
        <v>43709.46947916667</v>
      </c>
      <c r="B7178">
        <v>0.36957499999999999</v>
      </c>
      <c r="E7178" s="97">
        <v>43708.530277777776</v>
      </c>
      <c r="F7178">
        <v>1.24197</v>
      </c>
    </row>
    <row r="7179" spans="1:6" x14ac:dyDescent="0.2">
      <c r="A7179" s="97">
        <v>43709.480127314811</v>
      </c>
      <c r="B7179">
        <v>0.36957499999999999</v>
      </c>
      <c r="E7179" s="97">
        <v>43708.540798611109</v>
      </c>
      <c r="F7179">
        <v>1.2318249999999999</v>
      </c>
    </row>
    <row r="7180" spans="1:6" x14ac:dyDescent="0.2">
      <c r="A7180" s="97">
        <v>43709.483946759261</v>
      </c>
      <c r="B7180">
        <v>4.0000000000000002E-4</v>
      </c>
      <c r="E7180" s="97">
        <v>43708.551215277781</v>
      </c>
      <c r="F7180">
        <v>1.2243170000000001</v>
      </c>
    </row>
    <row r="7181" spans="1:6" x14ac:dyDescent="0.2">
      <c r="A7181" s="97">
        <v>43709.490891203706</v>
      </c>
      <c r="B7181">
        <v>0.18972700000000001</v>
      </c>
      <c r="E7181" s="97">
        <v>43708.561631944445</v>
      </c>
      <c r="F7181">
        <v>1.2112149999999999</v>
      </c>
    </row>
    <row r="7182" spans="1:6" x14ac:dyDescent="0.2">
      <c r="A7182" s="97">
        <v>43709.501307870371</v>
      </c>
      <c r="B7182">
        <v>1.3654409999999999</v>
      </c>
      <c r="E7182" s="97">
        <v>43708.572048611109</v>
      </c>
      <c r="F7182">
        <v>1.2088589999999999</v>
      </c>
    </row>
    <row r="7183" spans="1:6" x14ac:dyDescent="0.2">
      <c r="A7183" s="97">
        <v>43709.512071759258</v>
      </c>
      <c r="B7183">
        <v>0.66194399999999998</v>
      </c>
      <c r="E7183" s="97">
        <v>43708.582465277781</v>
      </c>
      <c r="F7183">
        <v>1.205317</v>
      </c>
    </row>
    <row r="7184" spans="1:6" x14ac:dyDescent="0.2">
      <c r="A7184" s="97">
        <v>43709.522488425922</v>
      </c>
      <c r="B7184">
        <v>0.66194399999999998</v>
      </c>
      <c r="E7184" s="97">
        <v>43708.592881944445</v>
      </c>
      <c r="F7184">
        <v>1.187594</v>
      </c>
    </row>
    <row r="7185" spans="1:6" x14ac:dyDescent="0.2">
      <c r="A7185" s="97">
        <v>43709.526886574073</v>
      </c>
      <c r="B7185">
        <v>1.2572000000000001</v>
      </c>
      <c r="E7185" s="97">
        <v>43708.603414351855</v>
      </c>
      <c r="F7185">
        <v>1.191892</v>
      </c>
    </row>
    <row r="7186" spans="1:6" x14ac:dyDescent="0.2">
      <c r="A7186" s="97">
        <v>43709.534525462965</v>
      </c>
      <c r="B7186">
        <v>1.2572000000000001</v>
      </c>
      <c r="E7186" s="97">
        <v>43708.61383101852</v>
      </c>
      <c r="F7186">
        <v>1.233085</v>
      </c>
    </row>
    <row r="7187" spans="1:6" x14ac:dyDescent="0.2">
      <c r="A7187" s="97">
        <v>43709.538344907407</v>
      </c>
      <c r="B7187">
        <v>4.0000000000000002E-4</v>
      </c>
      <c r="E7187" s="97">
        <v>43708.624247685184</v>
      </c>
      <c r="F7187">
        <v>1.1731750000000001</v>
      </c>
    </row>
    <row r="7188" spans="1:6" x14ac:dyDescent="0.2">
      <c r="A7188" s="97">
        <v>43709.54550925926</v>
      </c>
      <c r="B7188">
        <v>0.32184000000000001</v>
      </c>
      <c r="E7188" s="97">
        <v>43708.634664351855</v>
      </c>
      <c r="F7188">
        <v>1.1787030000000001</v>
      </c>
    </row>
    <row r="7189" spans="1:6" x14ac:dyDescent="0.2">
      <c r="A7189" s="97">
        <v>43709.556157407409</v>
      </c>
      <c r="B7189">
        <v>1.3713249999999999</v>
      </c>
      <c r="E7189" s="97">
        <v>43708.645150462966</v>
      </c>
      <c r="F7189">
        <v>1.173084</v>
      </c>
    </row>
    <row r="7190" spans="1:6" x14ac:dyDescent="0.2">
      <c r="A7190" s="97">
        <v>43709.566574074073</v>
      </c>
      <c r="B7190">
        <v>1.265428</v>
      </c>
      <c r="E7190" s="97">
        <v>43708.65556712963</v>
      </c>
      <c r="F7190">
        <v>1.165618</v>
      </c>
    </row>
    <row r="7191" spans="1:6" x14ac:dyDescent="0.2">
      <c r="A7191" s="97">
        <v>43709.576990740738</v>
      </c>
      <c r="B7191">
        <v>1.2405969999999999</v>
      </c>
      <c r="E7191" s="97">
        <v>43708.665983796294</v>
      </c>
      <c r="F7191">
        <v>1.165932</v>
      </c>
    </row>
    <row r="7192" spans="1:6" x14ac:dyDescent="0.2">
      <c r="A7192" s="97">
        <v>43709.587407407409</v>
      </c>
      <c r="B7192">
        <v>1.2084090000000001</v>
      </c>
      <c r="E7192" s="97">
        <v>43708.676400462966</v>
      </c>
      <c r="F7192">
        <v>1.1728769999999999</v>
      </c>
    </row>
    <row r="7193" spans="1:6" x14ac:dyDescent="0.2">
      <c r="A7193" s="97">
        <v>43709.597824074073</v>
      </c>
      <c r="B7193">
        <v>1.195003</v>
      </c>
      <c r="E7193" s="97">
        <v>43708.68681712963</v>
      </c>
      <c r="F7193">
        <v>1.1680349999999999</v>
      </c>
    </row>
    <row r="7194" spans="1:6" x14ac:dyDescent="0.2">
      <c r="A7194" s="97">
        <v>43709.608240740738</v>
      </c>
      <c r="B7194">
        <v>1.178409</v>
      </c>
      <c r="E7194" s="97">
        <v>43708.697233796294</v>
      </c>
      <c r="F7194">
        <v>1.176865</v>
      </c>
    </row>
    <row r="7195" spans="1:6" x14ac:dyDescent="0.2">
      <c r="A7195" s="97">
        <v>43709.61923611111</v>
      </c>
      <c r="B7195">
        <v>1.178409</v>
      </c>
      <c r="E7195" s="97">
        <v>43708.707650462966</v>
      </c>
      <c r="F7195">
        <v>1.1589050000000001</v>
      </c>
    </row>
    <row r="7196" spans="1:6" x14ac:dyDescent="0.2">
      <c r="A7196" s="97">
        <v>43709.623055555552</v>
      </c>
      <c r="B7196">
        <v>0.29915799999999998</v>
      </c>
      <c r="E7196" s="97">
        <v>43708.724166666667</v>
      </c>
      <c r="F7196">
        <v>4.4893970000000003</v>
      </c>
    </row>
    <row r="7197" spans="1:6" x14ac:dyDescent="0.2">
      <c r="A7197" s="97">
        <v>43709.63</v>
      </c>
      <c r="B7197">
        <v>0.29915799999999998</v>
      </c>
      <c r="E7197" s="97">
        <v>43708.735277777778</v>
      </c>
      <c r="F7197">
        <v>0.43751800000000002</v>
      </c>
    </row>
    <row r="7198" spans="1:6" x14ac:dyDescent="0.2">
      <c r="A7198" s="97">
        <v>43709.633877314816</v>
      </c>
      <c r="B7198">
        <v>4.0000000000000002E-4</v>
      </c>
      <c r="E7198" s="97">
        <v>43708.745694444442</v>
      </c>
      <c r="F7198">
        <v>1.0088710000000001</v>
      </c>
    </row>
    <row r="7199" spans="1:6" x14ac:dyDescent="0.2">
      <c r="A7199" s="97">
        <v>43709.641284722224</v>
      </c>
      <c r="B7199">
        <v>4.0000000000000002E-4</v>
      </c>
      <c r="E7199" s="97">
        <v>43708.756226851852</v>
      </c>
      <c r="F7199">
        <v>1.0088710000000001</v>
      </c>
    </row>
    <row r="7200" spans="1:6" x14ac:dyDescent="0.2">
      <c r="A7200" s="97">
        <v>43709.645567129628</v>
      </c>
      <c r="B7200">
        <v>4.0000000000000002E-4</v>
      </c>
      <c r="E7200" s="97">
        <v>43708.760046296295</v>
      </c>
      <c r="F7200">
        <v>4.0000000000000002E-4</v>
      </c>
    </row>
    <row r="7201" spans="1:6" x14ac:dyDescent="0.2">
      <c r="A7201" s="97">
        <v>43709.652858796297</v>
      </c>
      <c r="B7201">
        <v>0.98254900000000001</v>
      </c>
      <c r="E7201" s="97">
        <v>43708.76699074074</v>
      </c>
      <c r="F7201">
        <v>4.0000000000000002E-4</v>
      </c>
    </row>
    <row r="7202" spans="1:6" x14ac:dyDescent="0.2">
      <c r="A7202" s="97">
        <v>43709.663738425923</v>
      </c>
      <c r="B7202">
        <v>0.40551500000000001</v>
      </c>
      <c r="E7202" s="97">
        <v>43708.770810185182</v>
      </c>
      <c r="F7202">
        <v>4.0000000000000002E-4</v>
      </c>
    </row>
    <row r="7203" spans="1:6" x14ac:dyDescent="0.2">
      <c r="A7203" s="97">
        <v>43709.67496527778</v>
      </c>
      <c r="B7203">
        <v>0.40551500000000001</v>
      </c>
      <c r="E7203" s="97">
        <v>43708.777754629627</v>
      </c>
      <c r="F7203">
        <v>4.0000000000000002E-4</v>
      </c>
    </row>
    <row r="7204" spans="1:6" x14ac:dyDescent="0.2">
      <c r="A7204" s="97">
        <v>43709.679363425923</v>
      </c>
      <c r="B7204">
        <v>0.28090799999999999</v>
      </c>
      <c r="E7204" s="97">
        <v>43708.781574074077</v>
      </c>
      <c r="F7204">
        <v>4.0000000000000002E-4</v>
      </c>
    </row>
    <row r="7205" spans="1:6" x14ac:dyDescent="0.2">
      <c r="A7205" s="97">
        <v>43709.687002314815</v>
      </c>
      <c r="B7205">
        <v>0.195106</v>
      </c>
      <c r="E7205" s="97">
        <v>43708.788530092592</v>
      </c>
      <c r="F7205">
        <v>4.0000000000000002E-4</v>
      </c>
    </row>
    <row r="7206" spans="1:6" x14ac:dyDescent="0.2">
      <c r="A7206" s="97">
        <v>43709.697418981479</v>
      </c>
      <c r="B7206">
        <v>0.195106</v>
      </c>
      <c r="E7206" s="97">
        <v>43708.792349537034</v>
      </c>
      <c r="F7206">
        <v>4.0000000000000002E-4</v>
      </c>
    </row>
    <row r="7207" spans="1:6" x14ac:dyDescent="0.2">
      <c r="A7207" s="97">
        <v>43709.701701388891</v>
      </c>
      <c r="B7207">
        <v>4.0000000000000002E-4</v>
      </c>
      <c r="E7207" s="97">
        <v>43708.799641203703</v>
      </c>
      <c r="F7207">
        <v>0.40643099999999999</v>
      </c>
    </row>
    <row r="7208" spans="1:6" x14ac:dyDescent="0.2">
      <c r="A7208" s="97">
        <v>43709.709166666667</v>
      </c>
      <c r="B7208">
        <v>0.46194200000000002</v>
      </c>
      <c r="E7208" s="97">
        <v>43708.810636574075</v>
      </c>
      <c r="F7208">
        <v>0.31875700000000001</v>
      </c>
    </row>
    <row r="7209" spans="1:6" x14ac:dyDescent="0.2">
      <c r="A7209" s="97">
        <v>43709.721724537034</v>
      </c>
      <c r="B7209">
        <v>1.3088409999999999</v>
      </c>
      <c r="E7209" s="97">
        <v>43708.821053240739</v>
      </c>
      <c r="F7209">
        <v>0.31875700000000001</v>
      </c>
    </row>
    <row r="7210" spans="1:6" x14ac:dyDescent="0.2">
      <c r="A7210" s="97">
        <v>43709.732604166667</v>
      </c>
      <c r="B7210">
        <v>1.3088409999999999</v>
      </c>
      <c r="E7210" s="97">
        <v>43708.824872685182</v>
      </c>
      <c r="F7210">
        <v>4.0000000000000002E-4</v>
      </c>
    </row>
    <row r="7211" spans="1:6" x14ac:dyDescent="0.2">
      <c r="A7211" s="97">
        <v>43709.736655092594</v>
      </c>
      <c r="B7211">
        <v>0.36363099999999998</v>
      </c>
      <c r="E7211" s="97">
        <v>43708.831817129627</v>
      </c>
      <c r="F7211">
        <v>0.38423600000000002</v>
      </c>
    </row>
    <row r="7212" spans="1:6" x14ac:dyDescent="0.2">
      <c r="A7212" s="97">
        <v>43709.74359953704</v>
      </c>
      <c r="B7212">
        <v>1.1614530000000001</v>
      </c>
      <c r="E7212" s="97">
        <v>43708.84269675926</v>
      </c>
      <c r="F7212">
        <v>0.38423600000000002</v>
      </c>
    </row>
    <row r="7213" spans="1:6" x14ac:dyDescent="0.2">
      <c r="A7213" s="97">
        <v>43709.754016203704</v>
      </c>
      <c r="B7213">
        <v>1.1614530000000001</v>
      </c>
      <c r="E7213" s="97">
        <v>43708.846979166665</v>
      </c>
      <c r="F7213">
        <v>4.0000000000000002E-4</v>
      </c>
    </row>
    <row r="7214" spans="1:6" x14ac:dyDescent="0.2">
      <c r="A7214" s="97">
        <v>43709.757835648146</v>
      </c>
      <c r="B7214">
        <v>4.0000000000000002E-4</v>
      </c>
      <c r="E7214" s="97">
        <v>43708.854270833333</v>
      </c>
      <c r="F7214">
        <v>4.0000000000000002E-4</v>
      </c>
    </row>
    <row r="7215" spans="1:6" x14ac:dyDescent="0.2">
      <c r="A7215" s="97">
        <v>43709.764780092592</v>
      </c>
      <c r="B7215">
        <v>4.0000000000000002E-4</v>
      </c>
      <c r="E7215" s="97">
        <v>43708.858090277776</v>
      </c>
      <c r="F7215">
        <v>4.0000000000000002E-4</v>
      </c>
    </row>
    <row r="7216" spans="1:6" x14ac:dyDescent="0.2">
      <c r="A7216" s="97">
        <v>43709.768599537034</v>
      </c>
      <c r="B7216">
        <v>0.23417299999999999</v>
      </c>
      <c r="E7216" s="97">
        <v>43708.865034722221</v>
      </c>
      <c r="F7216">
        <v>4.0000000000000002E-4</v>
      </c>
    </row>
    <row r="7217" spans="1:6" x14ac:dyDescent="0.2">
      <c r="A7217" s="97">
        <v>43709.775543981479</v>
      </c>
      <c r="B7217">
        <v>0.28770299999999999</v>
      </c>
      <c r="E7217" s="97">
        <v>43708.868738425925</v>
      </c>
      <c r="F7217">
        <v>4.0000000000000002E-4</v>
      </c>
    </row>
    <row r="7218" spans="1:6" x14ac:dyDescent="0.2">
      <c r="A7218" s="97">
        <v>43709.786076388889</v>
      </c>
      <c r="B7218">
        <v>0.28770299999999999</v>
      </c>
      <c r="E7218" s="97">
        <v>43708.87568287037</v>
      </c>
      <c r="F7218">
        <v>4.0000000000000002E-4</v>
      </c>
    </row>
    <row r="7219" spans="1:6" x14ac:dyDescent="0.2">
      <c r="A7219" s="97">
        <v>43709.789895833332</v>
      </c>
      <c r="B7219">
        <v>0.15811700000000001</v>
      </c>
      <c r="E7219" s="97">
        <v>43708.879502314812</v>
      </c>
      <c r="F7219">
        <v>4.0000000000000002E-4</v>
      </c>
    </row>
    <row r="7220" spans="1:6" x14ac:dyDescent="0.2">
      <c r="A7220" s="97">
        <v>43709.796840277777</v>
      </c>
      <c r="B7220">
        <v>0.23624800000000001</v>
      </c>
      <c r="E7220" s="97">
        <v>43708.886446759258</v>
      </c>
      <c r="F7220">
        <v>4.0000000000000002E-4</v>
      </c>
    </row>
    <row r="7221" spans="1:6" x14ac:dyDescent="0.2">
      <c r="A7221" s="97">
        <v>43709.807256944441</v>
      </c>
      <c r="B7221">
        <v>4.0000000000000002E-4</v>
      </c>
      <c r="E7221" s="97">
        <v>43708.890266203707</v>
      </c>
      <c r="F7221">
        <v>0.104132</v>
      </c>
    </row>
    <row r="7222" spans="1:6" x14ac:dyDescent="0.2">
      <c r="A7222" s="97">
        <v>43709.817673611113</v>
      </c>
      <c r="B7222">
        <v>0.20158499999999999</v>
      </c>
      <c r="E7222" s="97">
        <v>43708.897210648145</v>
      </c>
      <c r="F7222">
        <v>0.104132</v>
      </c>
    </row>
    <row r="7223" spans="1:6" x14ac:dyDescent="0.2">
      <c r="A7223" s="97">
        <v>43709.828090277777</v>
      </c>
      <c r="B7223">
        <v>0.20158499999999999</v>
      </c>
      <c r="E7223" s="97">
        <v>43708.901030092595</v>
      </c>
      <c r="F7223">
        <v>0.17313899999999999</v>
      </c>
    </row>
    <row r="7224" spans="1:6" x14ac:dyDescent="0.2">
      <c r="A7224" s="97">
        <v>43709.831909722219</v>
      </c>
      <c r="B7224">
        <v>0.216248</v>
      </c>
      <c r="E7224" s="97">
        <v>43708.90797453704</v>
      </c>
      <c r="F7224">
        <v>0.14341300000000001</v>
      </c>
    </row>
    <row r="7225" spans="1:6" x14ac:dyDescent="0.2">
      <c r="A7225" s="97">
        <v>43709.838854166665</v>
      </c>
      <c r="B7225">
        <v>0.34751799999999999</v>
      </c>
      <c r="E7225" s="97">
        <v>43708.91851851852</v>
      </c>
      <c r="F7225">
        <v>0.33639200000000002</v>
      </c>
    </row>
    <row r="7226" spans="1:6" x14ac:dyDescent="0.2">
      <c r="A7226" s="97">
        <v>43709.849270833336</v>
      </c>
      <c r="B7226">
        <v>0.144875</v>
      </c>
      <c r="E7226" s="97">
        <v>43708.928935185184</v>
      </c>
      <c r="F7226">
        <v>0.22692399999999999</v>
      </c>
    </row>
    <row r="7227" spans="1:6" x14ac:dyDescent="0.2">
      <c r="A7227" s="97">
        <v>43709.8596875</v>
      </c>
      <c r="B7227">
        <v>0.144875</v>
      </c>
      <c r="E7227" s="97">
        <v>43708.939351851855</v>
      </c>
      <c r="F7227">
        <v>0.22272500000000001</v>
      </c>
    </row>
    <row r="7228" spans="1:6" x14ac:dyDescent="0.2">
      <c r="A7228" s="97">
        <v>43709.863506944443</v>
      </c>
      <c r="B7228">
        <v>0.105866</v>
      </c>
      <c r="E7228" s="97">
        <v>43708.94976851852</v>
      </c>
      <c r="F7228">
        <v>0.15535199999999999</v>
      </c>
    </row>
    <row r="7229" spans="1:6" x14ac:dyDescent="0.2">
      <c r="A7229" s="97">
        <v>43709.87054398148</v>
      </c>
      <c r="B7229">
        <v>4.1730999999999997E-2</v>
      </c>
      <c r="E7229" s="97">
        <v>43708.960185185184</v>
      </c>
      <c r="F7229">
        <v>2.7338000000000001E-2</v>
      </c>
    </row>
    <row r="7230" spans="1:6" x14ac:dyDescent="0.2">
      <c r="A7230" s="97">
        <v>43709.880960648145</v>
      </c>
      <c r="B7230">
        <v>0.14859700000000001</v>
      </c>
      <c r="E7230" s="97">
        <v>43708.970601851855</v>
      </c>
      <c r="F7230">
        <v>0.21981600000000001</v>
      </c>
    </row>
    <row r="7231" spans="1:6" x14ac:dyDescent="0.2">
      <c r="A7231" s="97">
        <v>43709.891377314816</v>
      </c>
      <c r="B7231">
        <v>0.14859700000000001</v>
      </c>
      <c r="E7231" s="97">
        <v>43708.98101851852</v>
      </c>
      <c r="F7231">
        <v>0.21981600000000001</v>
      </c>
    </row>
    <row r="7232" spans="1:6" x14ac:dyDescent="0.2">
      <c r="A7232" s="97">
        <v>43709.895196759258</v>
      </c>
      <c r="B7232">
        <v>4.0000000000000002E-4</v>
      </c>
      <c r="E7232" s="97">
        <v>43708.984837962962</v>
      </c>
      <c r="F7232">
        <v>0.28327999999999998</v>
      </c>
    </row>
    <row r="7233" spans="1:6" x14ac:dyDescent="0.2">
      <c r="A7233" s="97">
        <v>43709.902141203704</v>
      </c>
      <c r="B7233">
        <v>4.0000000000000002E-4</v>
      </c>
      <c r="E7233" s="97">
        <v>43708.991782407407</v>
      </c>
      <c r="F7233">
        <v>0.32734200000000002</v>
      </c>
    </row>
    <row r="7234" spans="1:6" x14ac:dyDescent="0.2">
      <c r="A7234" s="97">
        <v>43709.905960648146</v>
      </c>
      <c r="B7234">
        <v>8.0280000000000004E-3</v>
      </c>
      <c r="E7234" s="97">
        <v>43709.002314814818</v>
      </c>
      <c r="F7234">
        <v>0.32734200000000002</v>
      </c>
    </row>
    <row r="7235" spans="1:6" x14ac:dyDescent="0.2">
      <c r="A7235" s="97">
        <v>43709.912905092591</v>
      </c>
      <c r="B7235">
        <v>8.0280000000000004E-3</v>
      </c>
      <c r="E7235" s="97">
        <v>43709.006145833337</v>
      </c>
      <c r="F7235">
        <v>0.17136399999999999</v>
      </c>
    </row>
    <row r="7236" spans="1:6" x14ac:dyDescent="0.2">
      <c r="A7236" s="97">
        <v>43709.916724537034</v>
      </c>
      <c r="B7236">
        <v>0.35154800000000003</v>
      </c>
      <c r="E7236" s="97">
        <v>43709.013090277775</v>
      </c>
      <c r="F7236">
        <v>4.0000000000000002E-4</v>
      </c>
    </row>
    <row r="7237" spans="1:6" x14ac:dyDescent="0.2">
      <c r="A7237" s="97">
        <v>43709.923668981479</v>
      </c>
      <c r="B7237">
        <v>0.35154800000000003</v>
      </c>
      <c r="E7237" s="97">
        <v>43709.023506944446</v>
      </c>
      <c r="F7237">
        <v>4.0000000000000002E-4</v>
      </c>
    </row>
    <row r="7238" spans="1:6" x14ac:dyDescent="0.2">
      <c r="A7238" s="97">
        <v>43709.927488425928</v>
      </c>
      <c r="B7238">
        <v>4.9488999999999998E-2</v>
      </c>
      <c r="E7238" s="97">
        <v>43709.027326388888</v>
      </c>
      <c r="F7238">
        <v>0.28948699999999999</v>
      </c>
    </row>
    <row r="7239" spans="1:6" x14ac:dyDescent="0.2">
      <c r="A7239" s="97">
        <v>43709.934467592589</v>
      </c>
      <c r="B7239">
        <v>4.3089000000000002E-2</v>
      </c>
      <c r="E7239" s="97">
        <v>43709.034270833334</v>
      </c>
      <c r="F7239">
        <v>0.237954</v>
      </c>
    </row>
    <row r="7240" spans="1:6" x14ac:dyDescent="0.2">
      <c r="A7240" s="97">
        <v>43709.944884259261</v>
      </c>
      <c r="B7240">
        <v>0.25358199999999997</v>
      </c>
      <c r="E7240" s="97">
        <v>43709.044687499998</v>
      </c>
      <c r="F7240">
        <v>4.0000000000000002E-4</v>
      </c>
    </row>
    <row r="7241" spans="1:6" x14ac:dyDescent="0.2">
      <c r="A7241" s="97">
        <v>43709.955300925925</v>
      </c>
      <c r="B7241">
        <v>0.25358199999999997</v>
      </c>
      <c r="E7241" s="97">
        <v>43709.055196759262</v>
      </c>
      <c r="F7241">
        <v>4.0000000000000002E-4</v>
      </c>
    </row>
    <row r="7242" spans="1:6" x14ac:dyDescent="0.2">
      <c r="A7242" s="97">
        <v>43709.959120370368</v>
      </c>
      <c r="B7242">
        <v>4.0000000000000002E-4</v>
      </c>
      <c r="E7242" s="97">
        <v>43709.065613425926</v>
      </c>
      <c r="F7242">
        <v>4.0000000000000002E-4</v>
      </c>
    </row>
    <row r="7243" spans="1:6" x14ac:dyDescent="0.2">
      <c r="A7243" s="97">
        <v>43709.966064814813</v>
      </c>
      <c r="B7243">
        <v>4.0000000000000002E-4</v>
      </c>
      <c r="E7243" s="97">
        <v>43709.069432870368</v>
      </c>
      <c r="F7243">
        <v>0.196828</v>
      </c>
    </row>
    <row r="7244" spans="1:6" x14ac:dyDescent="0.2">
      <c r="A7244" s="97">
        <v>43709.969884259262</v>
      </c>
      <c r="B7244">
        <v>4.0000000000000002E-4</v>
      </c>
      <c r="E7244" s="97">
        <v>43709.076377314814</v>
      </c>
      <c r="F7244">
        <v>0.196828</v>
      </c>
    </row>
    <row r="7245" spans="1:6" x14ac:dyDescent="0.2">
      <c r="A7245" s="97">
        <v>43709.9768287037</v>
      </c>
      <c r="B7245">
        <v>4.0000000000000002E-4</v>
      </c>
      <c r="E7245" s="97">
        <v>43709.080196759256</v>
      </c>
      <c r="F7245">
        <v>0.268318</v>
      </c>
    </row>
    <row r="7246" spans="1:6" x14ac:dyDescent="0.2">
      <c r="A7246" s="97">
        <v>43709.98064814815</v>
      </c>
      <c r="B7246">
        <v>0.119989</v>
      </c>
      <c r="E7246" s="97">
        <v>43709.087141203701</v>
      </c>
      <c r="F7246">
        <v>0.268318</v>
      </c>
    </row>
    <row r="7247" spans="1:6" x14ac:dyDescent="0.2">
      <c r="A7247" s="97">
        <v>43709.987592592595</v>
      </c>
      <c r="B7247">
        <v>8.1708000000000003E-2</v>
      </c>
      <c r="E7247" s="97">
        <v>43709.090960648151</v>
      </c>
      <c r="F7247">
        <v>0.37250899999999998</v>
      </c>
    </row>
    <row r="7248" spans="1:6" x14ac:dyDescent="0.2">
      <c r="A7248" s="97">
        <v>43709.99800925926</v>
      </c>
      <c r="B7248">
        <v>8.1040000000000001E-3</v>
      </c>
      <c r="E7248" s="97">
        <v>43709.097905092596</v>
      </c>
      <c r="F7248">
        <v>0.37250899999999998</v>
      </c>
    </row>
    <row r="7249" spans="1:6" x14ac:dyDescent="0.2">
      <c r="A7249" s="97">
        <v>43710.00849537037</v>
      </c>
      <c r="B7249">
        <v>8.1040000000000001E-3</v>
      </c>
      <c r="E7249" s="97">
        <v>43709.101724537039</v>
      </c>
      <c r="F7249">
        <v>3.9196000000000002E-2</v>
      </c>
    </row>
    <row r="7250" spans="1:6" x14ac:dyDescent="0.2">
      <c r="A7250" s="97">
        <v>43710.012314814812</v>
      </c>
      <c r="B7250">
        <v>4.0000000000000002E-4</v>
      </c>
      <c r="E7250" s="97">
        <v>43709.108668981484</v>
      </c>
      <c r="F7250">
        <v>3.9196000000000002E-2</v>
      </c>
    </row>
    <row r="7251" spans="1:6" x14ac:dyDescent="0.2">
      <c r="A7251" s="97">
        <v>43710.019259259258</v>
      </c>
      <c r="B7251">
        <v>4.0000000000000002E-4</v>
      </c>
      <c r="E7251" s="97">
        <v>43709.112500000003</v>
      </c>
      <c r="F7251">
        <v>0.18623300000000001</v>
      </c>
    </row>
    <row r="7252" spans="1:6" x14ac:dyDescent="0.2">
      <c r="A7252" s="97">
        <v>43710.029675925929</v>
      </c>
      <c r="B7252">
        <v>4.0000000000000002E-4</v>
      </c>
      <c r="E7252" s="97">
        <v>43709.119444444441</v>
      </c>
      <c r="F7252">
        <v>4.0000000000000002E-4</v>
      </c>
    </row>
    <row r="7253" spans="1:6" x14ac:dyDescent="0.2">
      <c r="A7253" s="97">
        <v>43710.033495370371</v>
      </c>
      <c r="B7253">
        <v>4.0000000000000002E-4</v>
      </c>
      <c r="E7253" s="97">
        <v>43709.129861111112</v>
      </c>
      <c r="F7253">
        <v>4.0000000000000002E-4</v>
      </c>
    </row>
    <row r="7254" spans="1:6" x14ac:dyDescent="0.2">
      <c r="A7254" s="97">
        <v>43710.040439814817</v>
      </c>
      <c r="B7254">
        <v>4.0000000000000002E-4</v>
      </c>
      <c r="E7254" s="97">
        <v>43709.133680555555</v>
      </c>
      <c r="F7254">
        <v>0.15570000000000001</v>
      </c>
    </row>
    <row r="7255" spans="1:6" x14ac:dyDescent="0.2">
      <c r="A7255" s="97">
        <v>43710.044259259259</v>
      </c>
      <c r="B7255">
        <v>7.9707E-2</v>
      </c>
      <c r="E7255" s="97">
        <v>43709.140625</v>
      </c>
      <c r="F7255">
        <v>4.0000000000000002E-4</v>
      </c>
    </row>
    <row r="7256" spans="1:6" x14ac:dyDescent="0.2">
      <c r="A7256" s="97">
        <v>43710.051203703704</v>
      </c>
      <c r="B7256">
        <v>4.0000000000000002E-4</v>
      </c>
      <c r="E7256" s="97">
        <v>43709.151041666664</v>
      </c>
      <c r="F7256">
        <v>0.37049100000000001</v>
      </c>
    </row>
    <row r="7257" spans="1:6" x14ac:dyDescent="0.2">
      <c r="A7257" s="97">
        <v>43710.061701388891</v>
      </c>
      <c r="B7257">
        <v>0.11277</v>
      </c>
      <c r="E7257" s="97">
        <v>43709.161458333336</v>
      </c>
      <c r="F7257">
        <v>0.22423399999999999</v>
      </c>
    </row>
    <row r="7258" spans="1:6" x14ac:dyDescent="0.2">
      <c r="A7258" s="97">
        <v>43710.072118055556</v>
      </c>
      <c r="B7258">
        <v>0.11277</v>
      </c>
      <c r="E7258" s="97">
        <v>43709.171875</v>
      </c>
      <c r="F7258">
        <v>0.22423399999999999</v>
      </c>
    </row>
    <row r="7259" spans="1:6" x14ac:dyDescent="0.2">
      <c r="A7259" s="97">
        <v>43710.075937499998</v>
      </c>
      <c r="B7259">
        <v>9.4553999999999999E-2</v>
      </c>
      <c r="E7259" s="97">
        <v>43709.175694444442</v>
      </c>
      <c r="F7259">
        <v>0.24535899999999999</v>
      </c>
    </row>
    <row r="7260" spans="1:6" x14ac:dyDescent="0.2">
      <c r="A7260" s="97">
        <v>43710.082881944443</v>
      </c>
      <c r="B7260">
        <v>4.0000000000000002E-4</v>
      </c>
      <c r="E7260" s="97">
        <v>43709.182638888888</v>
      </c>
      <c r="F7260">
        <v>0.24535899999999999</v>
      </c>
    </row>
    <row r="7261" spans="1:6" x14ac:dyDescent="0.2">
      <c r="A7261" s="97">
        <v>43710.093298611115</v>
      </c>
      <c r="B7261">
        <v>4.0000000000000002E-4</v>
      </c>
      <c r="E7261" s="97">
        <v>43709.186527777776</v>
      </c>
      <c r="F7261">
        <v>4.0000000000000002E-4</v>
      </c>
    </row>
    <row r="7262" spans="1:6" x14ac:dyDescent="0.2">
      <c r="A7262" s="97">
        <v>43710.097118055557</v>
      </c>
      <c r="B7262">
        <v>4.0000000000000002E-4</v>
      </c>
      <c r="E7262" s="97">
        <v>43709.193472222221</v>
      </c>
      <c r="F7262">
        <v>7.0437E-2</v>
      </c>
    </row>
    <row r="7263" spans="1:6" x14ac:dyDescent="0.2">
      <c r="A7263" s="97">
        <v>43710.104062500002</v>
      </c>
      <c r="B7263">
        <v>8.9390000000000008E-3</v>
      </c>
      <c r="E7263" s="97">
        <v>43709.203888888886</v>
      </c>
      <c r="F7263">
        <v>0.428006</v>
      </c>
    </row>
    <row r="7264" spans="1:6" x14ac:dyDescent="0.2">
      <c r="A7264" s="97">
        <v>43710.114479166667</v>
      </c>
      <c r="B7264">
        <v>4.3210000000000002E-3</v>
      </c>
      <c r="E7264" s="97">
        <v>43709.214305555557</v>
      </c>
      <c r="F7264">
        <v>0.428006</v>
      </c>
    </row>
    <row r="7265" spans="1:6" x14ac:dyDescent="0.2">
      <c r="A7265" s="97">
        <v>43710.124895833331</v>
      </c>
      <c r="B7265">
        <v>4.0000000000000002E-4</v>
      </c>
      <c r="E7265" s="97">
        <v>43709.218124999999</v>
      </c>
      <c r="F7265">
        <v>6.0619999999999997E-3</v>
      </c>
    </row>
    <row r="7266" spans="1:6" x14ac:dyDescent="0.2">
      <c r="A7266" s="97">
        <v>43710.135312500002</v>
      </c>
      <c r="B7266">
        <v>4.0000000000000002E-4</v>
      </c>
      <c r="E7266" s="97">
        <v>43709.225069444445</v>
      </c>
      <c r="F7266">
        <v>6.0619999999999997E-3</v>
      </c>
    </row>
    <row r="7267" spans="1:6" x14ac:dyDescent="0.2">
      <c r="A7267" s="97">
        <v>43710.145833333336</v>
      </c>
      <c r="B7267">
        <v>4.0000000000000002E-4</v>
      </c>
      <c r="E7267" s="97">
        <v>43709.228888888887</v>
      </c>
      <c r="F7267">
        <v>0.37060399999999999</v>
      </c>
    </row>
    <row r="7268" spans="1:6" x14ac:dyDescent="0.2">
      <c r="A7268" s="97">
        <v>43710.15625</v>
      </c>
      <c r="B7268">
        <v>4.0000000000000002E-4</v>
      </c>
      <c r="E7268" s="97">
        <v>43709.235833333332</v>
      </c>
      <c r="F7268">
        <v>0.28539300000000001</v>
      </c>
    </row>
    <row r="7269" spans="1:6" x14ac:dyDescent="0.2">
      <c r="A7269" s="97">
        <v>43710.160069444442</v>
      </c>
      <c r="B7269">
        <v>4.0000000000000002E-4</v>
      </c>
      <c r="E7269" s="97">
        <v>43709.246249999997</v>
      </c>
      <c r="F7269">
        <v>0.28539300000000001</v>
      </c>
    </row>
    <row r="7270" spans="1:6" x14ac:dyDescent="0.2">
      <c r="A7270" s="97">
        <v>43710.167013888888</v>
      </c>
      <c r="B7270">
        <v>4.0000000000000002E-4</v>
      </c>
      <c r="E7270" s="97">
        <v>43709.250069444446</v>
      </c>
      <c r="F7270">
        <v>0.47364800000000001</v>
      </c>
    </row>
    <row r="7271" spans="1:6" x14ac:dyDescent="0.2">
      <c r="A7271" s="97">
        <v>43710.17083333333</v>
      </c>
      <c r="B7271">
        <v>1.592E-2</v>
      </c>
      <c r="E7271" s="97">
        <v>43709.257060185184</v>
      </c>
      <c r="F7271">
        <v>6.2434999999999997E-2</v>
      </c>
    </row>
    <row r="7272" spans="1:6" x14ac:dyDescent="0.2">
      <c r="A7272" s="97">
        <v>43710.177777777775</v>
      </c>
      <c r="B7272">
        <v>1.592E-2</v>
      </c>
      <c r="E7272" s="97">
        <v>43709.267476851855</v>
      </c>
      <c r="F7272">
        <v>0.62720200000000004</v>
      </c>
    </row>
    <row r="7273" spans="1:6" x14ac:dyDescent="0.2">
      <c r="A7273" s="97">
        <v>43710.181597222225</v>
      </c>
      <c r="B7273">
        <v>4.0000000000000002E-4</v>
      </c>
      <c r="E7273" s="97">
        <v>43709.27789351852</v>
      </c>
      <c r="F7273">
        <v>0.42556500000000003</v>
      </c>
    </row>
    <row r="7274" spans="1:6" x14ac:dyDescent="0.2">
      <c r="A7274" s="97">
        <v>43710.18854166667</v>
      </c>
      <c r="B7274">
        <v>4.0000000000000002E-4</v>
      </c>
      <c r="E7274" s="97">
        <v>43709.288310185184</v>
      </c>
      <c r="F7274">
        <v>0.42556500000000003</v>
      </c>
    </row>
    <row r="7275" spans="1:6" x14ac:dyDescent="0.2">
      <c r="A7275" s="97">
        <v>43710.192361111112</v>
      </c>
      <c r="B7275">
        <v>0.150779</v>
      </c>
      <c r="E7275" s="97">
        <v>43709.292129629626</v>
      </c>
      <c r="F7275">
        <v>0.40485900000000002</v>
      </c>
    </row>
    <row r="7276" spans="1:6" x14ac:dyDescent="0.2">
      <c r="A7276" s="97">
        <v>43710.199305555558</v>
      </c>
      <c r="B7276">
        <v>0.150779</v>
      </c>
      <c r="E7276" s="97">
        <v>43709.299074074072</v>
      </c>
      <c r="F7276">
        <v>0.283526</v>
      </c>
    </row>
    <row r="7277" spans="1:6" x14ac:dyDescent="0.2">
      <c r="A7277" s="97">
        <v>43710.203136574077</v>
      </c>
      <c r="B7277">
        <v>4.0000000000000002E-4</v>
      </c>
      <c r="E7277" s="97">
        <v>43709.309490740743</v>
      </c>
      <c r="F7277">
        <v>0.67426799999999998</v>
      </c>
    </row>
    <row r="7278" spans="1:6" x14ac:dyDescent="0.2">
      <c r="A7278" s="97">
        <v>43710.210081018522</v>
      </c>
      <c r="B7278">
        <v>0.45632</v>
      </c>
      <c r="E7278" s="97">
        <v>43709.319907407407</v>
      </c>
      <c r="F7278">
        <v>0.67426799999999998</v>
      </c>
    </row>
    <row r="7279" spans="1:6" x14ac:dyDescent="0.2">
      <c r="A7279" s="97">
        <v>43710.220497685186</v>
      </c>
      <c r="B7279">
        <v>0.45632</v>
      </c>
      <c r="E7279" s="97">
        <v>43709.32372685185</v>
      </c>
      <c r="F7279">
        <v>0.42013400000000001</v>
      </c>
    </row>
    <row r="7280" spans="1:6" x14ac:dyDescent="0.2">
      <c r="A7280" s="97">
        <v>43710.224317129629</v>
      </c>
      <c r="B7280">
        <v>1.6864000000000001E-2</v>
      </c>
      <c r="E7280" s="97">
        <v>43709.330671296295</v>
      </c>
      <c r="F7280">
        <v>0.42013400000000001</v>
      </c>
    </row>
    <row r="7281" spans="1:6" x14ac:dyDescent="0.2">
      <c r="A7281" s="97">
        <v>43710.231261574074</v>
      </c>
      <c r="B7281">
        <v>6.7988999999999994E-2</v>
      </c>
      <c r="E7281" s="97">
        <v>43709.334583333337</v>
      </c>
      <c r="F7281">
        <v>4.0000000000000002E-4</v>
      </c>
    </row>
    <row r="7282" spans="1:6" x14ac:dyDescent="0.2">
      <c r="A7282" s="97">
        <v>43710.241678240738</v>
      </c>
      <c r="B7282">
        <v>0.18195800000000001</v>
      </c>
      <c r="E7282" s="97">
        <v>43709.341527777775</v>
      </c>
      <c r="F7282">
        <v>4.0000000000000002E-4</v>
      </c>
    </row>
    <row r="7283" spans="1:6" x14ac:dyDescent="0.2">
      <c r="A7283" s="97">
        <v>43710.25209490741</v>
      </c>
      <c r="B7283">
        <v>9.7068000000000002E-2</v>
      </c>
      <c r="E7283" s="97">
        <v>43709.345347222225</v>
      </c>
      <c r="F7283">
        <v>9.1125999999999999E-2</v>
      </c>
    </row>
    <row r="7284" spans="1:6" x14ac:dyDescent="0.2">
      <c r="A7284" s="97">
        <v>43710.262511574074</v>
      </c>
      <c r="B7284">
        <v>0.33416800000000002</v>
      </c>
      <c r="E7284" s="97">
        <v>43709.35229166667</v>
      </c>
      <c r="F7284">
        <v>9.1125999999999999E-2</v>
      </c>
    </row>
    <row r="7285" spans="1:6" x14ac:dyDescent="0.2">
      <c r="A7285" s="97">
        <v>43710.272928240738</v>
      </c>
      <c r="B7285">
        <v>0.12137299999999999</v>
      </c>
      <c r="E7285" s="97">
        <v>43709.356111111112</v>
      </c>
      <c r="F7285">
        <v>4.0000000000000002E-4</v>
      </c>
    </row>
    <row r="7286" spans="1:6" x14ac:dyDescent="0.2">
      <c r="A7286" s="97">
        <v>43710.28334490741</v>
      </c>
      <c r="B7286">
        <v>0.15699399999999999</v>
      </c>
      <c r="E7286" s="97">
        <v>43709.363055555557</v>
      </c>
      <c r="F7286">
        <v>1.058862</v>
      </c>
    </row>
    <row r="7287" spans="1:6" x14ac:dyDescent="0.2">
      <c r="A7287" s="97">
        <v>43710.293888888889</v>
      </c>
      <c r="B7287">
        <v>0.10434300000000001</v>
      </c>
      <c r="E7287" s="97">
        <v>43709.373472222222</v>
      </c>
      <c r="F7287">
        <v>1.058862</v>
      </c>
    </row>
    <row r="7288" spans="1:6" x14ac:dyDescent="0.2">
      <c r="A7288" s="97">
        <v>43710.304305555554</v>
      </c>
      <c r="B7288">
        <v>0.10434300000000001</v>
      </c>
      <c r="E7288" s="97">
        <v>43709.377291666664</v>
      </c>
      <c r="F7288">
        <v>4.0000000000000002E-4</v>
      </c>
    </row>
    <row r="7289" spans="1:6" x14ac:dyDescent="0.2">
      <c r="A7289" s="97">
        <v>43710.308125000003</v>
      </c>
      <c r="B7289">
        <v>4.0000000000000002E-4</v>
      </c>
      <c r="E7289" s="97">
        <v>43709.384236111109</v>
      </c>
      <c r="F7289">
        <v>0.193992</v>
      </c>
    </row>
    <row r="7290" spans="1:6" x14ac:dyDescent="0.2">
      <c r="A7290" s="97">
        <v>43710.315069444441</v>
      </c>
      <c r="B7290">
        <v>0.133378</v>
      </c>
      <c r="E7290" s="97">
        <v>43709.394652777781</v>
      </c>
      <c r="F7290">
        <v>0.193992</v>
      </c>
    </row>
    <row r="7291" spans="1:6" x14ac:dyDescent="0.2">
      <c r="A7291" s="97">
        <v>43710.325486111113</v>
      </c>
      <c r="B7291">
        <v>0.133378</v>
      </c>
      <c r="E7291" s="97">
        <v>43709.398506944446</v>
      </c>
      <c r="F7291">
        <v>4.0000000000000002E-4</v>
      </c>
    </row>
    <row r="7292" spans="1:6" x14ac:dyDescent="0.2">
      <c r="A7292" s="97">
        <v>43710.329305555555</v>
      </c>
      <c r="B7292">
        <v>3.0395999999999999E-2</v>
      </c>
      <c r="E7292" s="97">
        <v>43709.405335648145</v>
      </c>
      <c r="F7292">
        <v>4.0000000000000002E-4</v>
      </c>
    </row>
    <row r="7293" spans="1:6" x14ac:dyDescent="0.2">
      <c r="A7293" s="97">
        <v>43710.33625</v>
      </c>
      <c r="B7293">
        <v>3.0395999999999999E-2</v>
      </c>
      <c r="E7293" s="97">
        <v>43709.409155092595</v>
      </c>
      <c r="F7293">
        <v>0.49219400000000002</v>
      </c>
    </row>
    <row r="7294" spans="1:6" x14ac:dyDescent="0.2">
      <c r="A7294" s="97">
        <v>43710.340069444443</v>
      </c>
      <c r="B7294">
        <v>5.1235000000000003E-2</v>
      </c>
      <c r="E7294" s="97">
        <v>43709.41609953704</v>
      </c>
      <c r="F7294">
        <v>0.49219400000000002</v>
      </c>
    </row>
    <row r="7295" spans="1:6" x14ac:dyDescent="0.2">
      <c r="A7295" s="97">
        <v>43710.347013888888</v>
      </c>
      <c r="B7295">
        <v>3.7067000000000003E-2</v>
      </c>
      <c r="E7295" s="97">
        <v>43709.419918981483</v>
      </c>
      <c r="F7295">
        <v>0.49210100000000001</v>
      </c>
    </row>
    <row r="7296" spans="1:6" x14ac:dyDescent="0.2">
      <c r="A7296" s="97">
        <v>43710.357430555552</v>
      </c>
      <c r="B7296">
        <v>0.199319</v>
      </c>
      <c r="E7296" s="97">
        <v>43709.426863425928</v>
      </c>
      <c r="F7296">
        <v>0.21115800000000001</v>
      </c>
    </row>
    <row r="7297" spans="1:6" x14ac:dyDescent="0.2">
      <c r="A7297" s="97">
        <v>43710.36791666667</v>
      </c>
      <c r="B7297">
        <v>0.15656200000000001</v>
      </c>
      <c r="E7297" s="97">
        <v>43709.437395833331</v>
      </c>
      <c r="F7297">
        <v>7.1201E-2</v>
      </c>
    </row>
    <row r="7298" spans="1:6" x14ac:dyDescent="0.2">
      <c r="A7298" s="97">
        <v>43710.378333333334</v>
      </c>
      <c r="B7298">
        <v>0.15656200000000001</v>
      </c>
      <c r="E7298" s="97">
        <v>43709.447812500002</v>
      </c>
      <c r="F7298">
        <v>1.7552999999999999E-2</v>
      </c>
    </row>
    <row r="7299" spans="1:6" x14ac:dyDescent="0.2">
      <c r="A7299" s="97">
        <v>43710.382152777776</v>
      </c>
      <c r="B7299">
        <v>0.223856</v>
      </c>
      <c r="E7299" s="97">
        <v>43709.458229166667</v>
      </c>
      <c r="F7299">
        <v>1.7552999999999999E-2</v>
      </c>
    </row>
    <row r="7300" spans="1:6" x14ac:dyDescent="0.2">
      <c r="A7300" s="97">
        <v>43710.389097222222</v>
      </c>
      <c r="B7300">
        <v>7.1522000000000002E-2</v>
      </c>
      <c r="E7300" s="97">
        <v>43709.462048611109</v>
      </c>
      <c r="F7300">
        <v>6.1918000000000001E-2</v>
      </c>
    </row>
    <row r="7301" spans="1:6" x14ac:dyDescent="0.2">
      <c r="A7301" s="97">
        <v>43710.399513888886</v>
      </c>
      <c r="B7301">
        <v>0.30355399999999999</v>
      </c>
      <c r="E7301" s="97">
        <v>43709.46947916667</v>
      </c>
      <c r="F7301">
        <v>0.36957499999999999</v>
      </c>
    </row>
    <row r="7302" spans="1:6" x14ac:dyDescent="0.2">
      <c r="A7302" s="97">
        <v>43710.409930555557</v>
      </c>
      <c r="B7302">
        <v>0.30355399999999999</v>
      </c>
      <c r="E7302" s="97">
        <v>43709.480127314811</v>
      </c>
      <c r="F7302">
        <v>0.36957499999999999</v>
      </c>
    </row>
    <row r="7303" spans="1:6" x14ac:dyDescent="0.2">
      <c r="A7303" s="97">
        <v>43710.41375</v>
      </c>
      <c r="B7303">
        <v>4.0000000000000002E-4</v>
      </c>
      <c r="E7303" s="97">
        <v>43709.483946759261</v>
      </c>
      <c r="F7303">
        <v>4.0000000000000002E-4</v>
      </c>
    </row>
    <row r="7304" spans="1:6" x14ac:dyDescent="0.2">
      <c r="A7304" s="97">
        <v>43710.420694444445</v>
      </c>
      <c r="B7304">
        <v>4.0000000000000002E-4</v>
      </c>
      <c r="E7304" s="97">
        <v>43709.490891203706</v>
      </c>
      <c r="F7304">
        <v>0.18972700000000001</v>
      </c>
    </row>
    <row r="7305" spans="1:6" x14ac:dyDescent="0.2">
      <c r="A7305" s="97">
        <v>43710.424513888887</v>
      </c>
      <c r="B7305">
        <v>4.0000000000000002E-4</v>
      </c>
      <c r="E7305" s="97">
        <v>43709.501307870371</v>
      </c>
      <c r="F7305">
        <v>1.3654409999999999</v>
      </c>
    </row>
    <row r="7306" spans="1:6" x14ac:dyDescent="0.2">
      <c r="A7306" s="97">
        <v>43710.432037037041</v>
      </c>
      <c r="B7306">
        <v>4.0000000000000002E-4</v>
      </c>
      <c r="E7306" s="97">
        <v>43709.512071759258</v>
      </c>
      <c r="F7306">
        <v>0.66194399999999998</v>
      </c>
    </row>
    <row r="7307" spans="1:6" x14ac:dyDescent="0.2">
      <c r="A7307" s="97">
        <v>43710.436342592591</v>
      </c>
      <c r="B7307">
        <v>4.0000000000000002E-4</v>
      </c>
      <c r="E7307" s="97">
        <v>43709.522488425922</v>
      </c>
      <c r="F7307">
        <v>0.66194399999999998</v>
      </c>
    </row>
    <row r="7308" spans="1:6" x14ac:dyDescent="0.2">
      <c r="A7308" s="97">
        <v>43710.443402777775</v>
      </c>
      <c r="B7308">
        <v>0.121838</v>
      </c>
      <c r="E7308" s="97">
        <v>43709.526886574073</v>
      </c>
      <c r="F7308">
        <v>1.2572000000000001</v>
      </c>
    </row>
    <row r="7309" spans="1:6" x14ac:dyDescent="0.2">
      <c r="A7309" s="97">
        <v>43710.454050925924</v>
      </c>
      <c r="B7309">
        <v>1.024831</v>
      </c>
      <c r="E7309" s="97">
        <v>43709.534525462965</v>
      </c>
      <c r="F7309">
        <v>1.2572000000000001</v>
      </c>
    </row>
    <row r="7310" spans="1:6" x14ac:dyDescent="0.2">
      <c r="A7310" s="97">
        <v>43710.464583333334</v>
      </c>
      <c r="B7310">
        <v>1.541148</v>
      </c>
      <c r="E7310" s="97">
        <v>43709.538344907407</v>
      </c>
      <c r="F7310">
        <v>4.0000000000000002E-4</v>
      </c>
    </row>
    <row r="7311" spans="1:6" x14ac:dyDescent="0.2">
      <c r="A7311" s="97">
        <v>43710.475023148145</v>
      </c>
      <c r="B7311">
        <v>1.317596</v>
      </c>
      <c r="E7311" s="97">
        <v>43709.54550925926</v>
      </c>
      <c r="F7311">
        <v>0.32184000000000001</v>
      </c>
    </row>
    <row r="7312" spans="1:6" x14ac:dyDescent="0.2">
      <c r="A7312" s="97">
        <v>43710.485439814816</v>
      </c>
      <c r="B7312">
        <v>1.317596</v>
      </c>
      <c r="E7312" s="97">
        <v>43709.556157407409</v>
      </c>
      <c r="F7312">
        <v>1.3713249999999999</v>
      </c>
    </row>
    <row r="7313" spans="1:6" x14ac:dyDescent="0.2">
      <c r="A7313" s="97">
        <v>43710.489259259259</v>
      </c>
      <c r="B7313">
        <v>0.97892800000000002</v>
      </c>
      <c r="E7313" s="97">
        <v>43709.566574074073</v>
      </c>
      <c r="F7313">
        <v>1.265428</v>
      </c>
    </row>
    <row r="7314" spans="1:6" x14ac:dyDescent="0.2">
      <c r="A7314" s="97">
        <v>43710.496203703704</v>
      </c>
      <c r="B7314">
        <v>1.123005</v>
      </c>
      <c r="E7314" s="97">
        <v>43709.576990740738</v>
      </c>
      <c r="F7314">
        <v>1.2405969999999999</v>
      </c>
    </row>
    <row r="7315" spans="1:6" x14ac:dyDescent="0.2">
      <c r="A7315" s="97">
        <v>43710.506620370368</v>
      </c>
      <c r="B7315">
        <v>1.1134310000000001</v>
      </c>
      <c r="E7315" s="97">
        <v>43709.587407407409</v>
      </c>
      <c r="F7315">
        <v>1.2084090000000001</v>
      </c>
    </row>
    <row r="7316" spans="1:6" x14ac:dyDescent="0.2">
      <c r="A7316" s="97">
        <v>43710.51703703704</v>
      </c>
      <c r="B7316">
        <v>1.1021609999999999</v>
      </c>
      <c r="E7316" s="97">
        <v>43709.597824074073</v>
      </c>
      <c r="F7316">
        <v>1.195003</v>
      </c>
    </row>
    <row r="7317" spans="1:6" x14ac:dyDescent="0.2">
      <c r="A7317" s="97">
        <v>43710.527453703704</v>
      </c>
      <c r="B7317">
        <v>1.117939</v>
      </c>
      <c r="E7317" s="97">
        <v>43709.608240740738</v>
      </c>
      <c r="F7317">
        <v>1.178409</v>
      </c>
    </row>
    <row r="7318" spans="1:6" x14ac:dyDescent="0.2">
      <c r="A7318" s="97">
        <v>43710.537870370368</v>
      </c>
      <c r="B7318">
        <v>1.0855680000000001</v>
      </c>
      <c r="E7318" s="97">
        <v>43709.61923611111</v>
      </c>
      <c r="F7318">
        <v>1.178409</v>
      </c>
    </row>
    <row r="7319" spans="1:6" x14ac:dyDescent="0.2">
      <c r="A7319" s="97">
        <v>43710.548402777778</v>
      </c>
      <c r="B7319">
        <v>1.0832299999999999</v>
      </c>
      <c r="E7319" s="97">
        <v>43709.623055555552</v>
      </c>
      <c r="F7319">
        <v>0.29915799999999998</v>
      </c>
    </row>
    <row r="7320" spans="1:6" x14ac:dyDescent="0.2">
      <c r="A7320" s="97">
        <v>43710.558819444443</v>
      </c>
      <c r="B7320">
        <v>1.0808580000000001</v>
      </c>
      <c r="E7320" s="97">
        <v>43709.63</v>
      </c>
      <c r="F7320">
        <v>0.29915799999999998</v>
      </c>
    </row>
    <row r="7321" spans="1:6" x14ac:dyDescent="0.2">
      <c r="A7321" s="97">
        <v>43710.56927083333</v>
      </c>
      <c r="B7321">
        <v>1.080503</v>
      </c>
      <c r="E7321" s="97">
        <v>43709.633877314816</v>
      </c>
      <c r="F7321">
        <v>4.0000000000000002E-4</v>
      </c>
    </row>
    <row r="7322" spans="1:6" x14ac:dyDescent="0.2">
      <c r="A7322" s="97">
        <v>43710.579687500001</v>
      </c>
      <c r="B7322">
        <v>1.0767469999999999</v>
      </c>
      <c r="E7322" s="97">
        <v>43709.641284722224</v>
      </c>
      <c r="F7322">
        <v>4.0000000000000002E-4</v>
      </c>
    </row>
    <row r="7323" spans="1:6" x14ac:dyDescent="0.2">
      <c r="A7323" s="97">
        <v>43710.590104166666</v>
      </c>
      <c r="B7323">
        <v>1.061679</v>
      </c>
      <c r="E7323" s="97">
        <v>43709.645567129628</v>
      </c>
      <c r="F7323">
        <v>4.0000000000000002E-4</v>
      </c>
    </row>
    <row r="7324" spans="1:6" x14ac:dyDescent="0.2">
      <c r="A7324" s="97">
        <v>43710.60052083333</v>
      </c>
      <c r="B7324">
        <v>1.072756</v>
      </c>
      <c r="E7324" s="97">
        <v>43709.652858796297</v>
      </c>
      <c r="F7324">
        <v>0.98254900000000001</v>
      </c>
    </row>
    <row r="7325" spans="1:6" x14ac:dyDescent="0.2">
      <c r="A7325" s="97">
        <v>43710.610937500001</v>
      </c>
      <c r="B7325">
        <v>1.077342</v>
      </c>
      <c r="E7325" s="97">
        <v>43709.663738425923</v>
      </c>
      <c r="F7325">
        <v>0.40551500000000001</v>
      </c>
    </row>
    <row r="7326" spans="1:6" x14ac:dyDescent="0.2">
      <c r="A7326" s="97">
        <v>43710.621354166666</v>
      </c>
      <c r="B7326">
        <v>0.92069299999999998</v>
      </c>
      <c r="E7326" s="97">
        <v>43709.67496527778</v>
      </c>
      <c r="F7326">
        <v>0.40551500000000001</v>
      </c>
    </row>
    <row r="7327" spans="1:6" x14ac:dyDescent="0.2">
      <c r="A7327" s="97">
        <v>43710.63177083333</v>
      </c>
      <c r="B7327">
        <v>1.089008</v>
      </c>
      <c r="E7327" s="97">
        <v>43709.679363425923</v>
      </c>
      <c r="F7327">
        <v>0.28090799999999999</v>
      </c>
    </row>
    <row r="7328" spans="1:6" x14ac:dyDescent="0.2">
      <c r="A7328" s="97">
        <v>43710.64230324074</v>
      </c>
      <c r="B7328">
        <v>1.068343</v>
      </c>
      <c r="E7328" s="97">
        <v>43709.687002314815</v>
      </c>
      <c r="F7328">
        <v>0.195106</v>
      </c>
    </row>
    <row r="7329" spans="1:6" x14ac:dyDescent="0.2">
      <c r="A7329" s="97">
        <v>43710.652719907404</v>
      </c>
      <c r="B7329">
        <v>1.0470349999999999</v>
      </c>
      <c r="E7329" s="97">
        <v>43709.697418981479</v>
      </c>
      <c r="F7329">
        <v>0.195106</v>
      </c>
    </row>
    <row r="7330" spans="1:6" x14ac:dyDescent="0.2">
      <c r="A7330" s="97">
        <v>43710.663136574076</v>
      </c>
      <c r="B7330">
        <v>1.0668569999999999</v>
      </c>
      <c r="E7330" s="97">
        <v>43709.701701388891</v>
      </c>
      <c r="F7330">
        <v>4.0000000000000002E-4</v>
      </c>
    </row>
    <row r="7331" spans="1:6" x14ac:dyDescent="0.2">
      <c r="A7331" s="97">
        <v>43710.673622685186</v>
      </c>
      <c r="B7331">
        <v>1.0369759999999999</v>
      </c>
      <c r="E7331" s="97">
        <v>43709.709166666667</v>
      </c>
      <c r="F7331">
        <v>0.46194200000000002</v>
      </c>
    </row>
    <row r="7332" spans="1:6" x14ac:dyDescent="0.2">
      <c r="A7332" s="97">
        <v>43710.684039351851</v>
      </c>
      <c r="B7332">
        <v>1.1156900000000001</v>
      </c>
      <c r="E7332" s="97">
        <v>43709.721724537034</v>
      </c>
      <c r="F7332">
        <v>1.3088409999999999</v>
      </c>
    </row>
    <row r="7333" spans="1:6" x14ac:dyDescent="0.2">
      <c r="A7333" s="97">
        <v>43710.694456018522</v>
      </c>
      <c r="B7333">
        <v>1.052802</v>
      </c>
      <c r="E7333" s="97">
        <v>43709.732604166667</v>
      </c>
      <c r="F7333">
        <v>1.3088409999999999</v>
      </c>
    </row>
    <row r="7334" spans="1:6" x14ac:dyDescent="0.2">
      <c r="A7334" s="97">
        <v>43710.704872685186</v>
      </c>
      <c r="B7334">
        <v>1.0559499999999999</v>
      </c>
      <c r="E7334" s="97">
        <v>43709.736655092594</v>
      </c>
      <c r="F7334">
        <v>0.36363099999999998</v>
      </c>
    </row>
    <row r="7335" spans="1:6" x14ac:dyDescent="0.2">
      <c r="A7335" s="97">
        <v>43710.724097222221</v>
      </c>
      <c r="B7335">
        <v>1.0784130000000001</v>
      </c>
      <c r="E7335" s="97">
        <v>43709.74359953704</v>
      </c>
      <c r="F7335">
        <v>1.1614530000000001</v>
      </c>
    </row>
    <row r="7336" spans="1:6" x14ac:dyDescent="0.2">
      <c r="A7336" s="97">
        <v>43710.734513888892</v>
      </c>
      <c r="B7336">
        <v>1.095137</v>
      </c>
      <c r="E7336" s="97">
        <v>43709.754016203704</v>
      </c>
      <c r="F7336">
        <v>1.1614530000000001</v>
      </c>
    </row>
    <row r="7337" spans="1:6" x14ac:dyDescent="0.2">
      <c r="A7337" s="97">
        <v>43710.744930555556</v>
      </c>
      <c r="B7337">
        <v>1.091953</v>
      </c>
      <c r="E7337" s="97">
        <v>43709.757835648146</v>
      </c>
      <c r="F7337">
        <v>4.0000000000000002E-4</v>
      </c>
    </row>
    <row r="7338" spans="1:6" x14ac:dyDescent="0.2">
      <c r="A7338" s="97">
        <v>43710.755347222221</v>
      </c>
      <c r="B7338">
        <v>1.086184</v>
      </c>
      <c r="E7338" s="97">
        <v>43709.764780092592</v>
      </c>
      <c r="F7338">
        <v>4.0000000000000002E-4</v>
      </c>
    </row>
    <row r="7339" spans="1:6" x14ac:dyDescent="0.2">
      <c r="A7339" s="97">
        <v>43710.765763888892</v>
      </c>
      <c r="B7339">
        <v>1.1075200000000001</v>
      </c>
      <c r="E7339" s="97">
        <v>43709.768599537034</v>
      </c>
      <c r="F7339">
        <v>0.23417299999999999</v>
      </c>
    </row>
    <row r="7340" spans="1:6" x14ac:dyDescent="0.2">
      <c r="A7340" s="97">
        <v>43710.776180555556</v>
      </c>
      <c r="B7340">
        <v>1.1152059999999999</v>
      </c>
      <c r="E7340" s="97">
        <v>43709.775543981479</v>
      </c>
      <c r="F7340">
        <v>0.28770299999999999</v>
      </c>
    </row>
    <row r="7341" spans="1:6" x14ac:dyDescent="0.2">
      <c r="A7341" s="97">
        <v>43710.786597222221</v>
      </c>
      <c r="B7341">
        <v>1.156161</v>
      </c>
      <c r="E7341" s="97">
        <v>43709.786076388889</v>
      </c>
      <c r="F7341">
        <v>0.28770299999999999</v>
      </c>
    </row>
    <row r="7342" spans="1:6" x14ac:dyDescent="0.2">
      <c r="A7342" s="97">
        <v>43710.797129629631</v>
      </c>
      <c r="B7342">
        <v>1.1519550000000001</v>
      </c>
      <c r="E7342" s="97">
        <v>43709.789895833332</v>
      </c>
      <c r="F7342">
        <v>0.15811700000000001</v>
      </c>
    </row>
    <row r="7343" spans="1:6" x14ac:dyDescent="0.2">
      <c r="A7343" s="97">
        <v>43710.807546296295</v>
      </c>
      <c r="B7343">
        <v>1.1584209999999999</v>
      </c>
      <c r="E7343" s="97">
        <v>43709.796840277777</v>
      </c>
      <c r="F7343">
        <v>0.23624800000000001</v>
      </c>
    </row>
    <row r="7344" spans="1:6" x14ac:dyDescent="0.2">
      <c r="A7344" s="97">
        <v>43710.817962962959</v>
      </c>
      <c r="B7344">
        <v>1.1940599999999999</v>
      </c>
      <c r="E7344" s="97">
        <v>43709.807256944441</v>
      </c>
      <c r="F7344">
        <v>4.0000000000000002E-4</v>
      </c>
    </row>
    <row r="7345" spans="1:6" x14ac:dyDescent="0.2">
      <c r="A7345" s="97">
        <v>43710.828449074077</v>
      </c>
      <c r="B7345">
        <v>1.194631</v>
      </c>
      <c r="E7345" s="97">
        <v>43709.817673611113</v>
      </c>
      <c r="F7345">
        <v>0.20158499999999999</v>
      </c>
    </row>
    <row r="7346" spans="1:6" x14ac:dyDescent="0.2">
      <c r="A7346" s="97">
        <v>43710.838865740741</v>
      </c>
      <c r="B7346">
        <v>1.2095940000000001</v>
      </c>
      <c r="E7346" s="97">
        <v>43709.828090277777</v>
      </c>
      <c r="F7346">
        <v>0.20158499999999999</v>
      </c>
    </row>
    <row r="7347" spans="1:6" x14ac:dyDescent="0.2">
      <c r="A7347" s="97">
        <v>43710.849282407406</v>
      </c>
      <c r="B7347">
        <v>1.219643</v>
      </c>
      <c r="E7347" s="97">
        <v>43709.831909722219</v>
      </c>
      <c r="F7347">
        <v>0.216248</v>
      </c>
    </row>
    <row r="7348" spans="1:6" x14ac:dyDescent="0.2">
      <c r="A7348" s="97">
        <v>43710.859699074077</v>
      </c>
      <c r="B7348">
        <v>1.217201</v>
      </c>
      <c r="E7348" s="97">
        <v>43709.838854166665</v>
      </c>
      <c r="F7348">
        <v>0.34751799999999999</v>
      </c>
    </row>
    <row r="7349" spans="1:6" x14ac:dyDescent="0.2">
      <c r="A7349" s="97">
        <v>43710.870115740741</v>
      </c>
      <c r="B7349">
        <v>1.2319389999999999</v>
      </c>
      <c r="E7349" s="97">
        <v>43709.849270833336</v>
      </c>
      <c r="F7349">
        <v>0.144875</v>
      </c>
    </row>
    <row r="7350" spans="1:6" x14ac:dyDescent="0.2">
      <c r="A7350" s="97">
        <v>43710.880532407406</v>
      </c>
      <c r="B7350">
        <v>1.2312620000000001</v>
      </c>
      <c r="E7350" s="97">
        <v>43709.8596875</v>
      </c>
      <c r="F7350">
        <v>0.144875</v>
      </c>
    </row>
    <row r="7351" spans="1:6" x14ac:dyDescent="0.2">
      <c r="A7351" s="97">
        <v>43710.890949074077</v>
      </c>
      <c r="B7351">
        <v>1.227624</v>
      </c>
      <c r="E7351" s="97">
        <v>43709.863506944443</v>
      </c>
      <c r="F7351">
        <v>0.105866</v>
      </c>
    </row>
    <row r="7352" spans="1:6" x14ac:dyDescent="0.2">
      <c r="A7352" s="97">
        <v>43710.90148148148</v>
      </c>
      <c r="B7352">
        <v>1.211543</v>
      </c>
      <c r="E7352" s="97">
        <v>43709.87054398148</v>
      </c>
      <c r="F7352">
        <v>4.1730999999999997E-2</v>
      </c>
    </row>
    <row r="7353" spans="1:6" x14ac:dyDescent="0.2">
      <c r="A7353" s="97">
        <v>43710.911898148152</v>
      </c>
      <c r="B7353">
        <v>1.228972</v>
      </c>
      <c r="E7353" s="97">
        <v>43709.880960648145</v>
      </c>
      <c r="F7353">
        <v>0.14859700000000001</v>
      </c>
    </row>
    <row r="7354" spans="1:6" x14ac:dyDescent="0.2">
      <c r="A7354" s="97">
        <v>43710.922314814816</v>
      </c>
      <c r="B7354">
        <v>1.225811</v>
      </c>
      <c r="E7354" s="97">
        <v>43709.891377314816</v>
      </c>
      <c r="F7354">
        <v>0.14859700000000001</v>
      </c>
    </row>
    <row r="7355" spans="1:6" x14ac:dyDescent="0.2">
      <c r="A7355" s="97">
        <v>43710.932800925926</v>
      </c>
      <c r="B7355">
        <v>1.216861</v>
      </c>
      <c r="E7355" s="97">
        <v>43709.895196759258</v>
      </c>
      <c r="F7355">
        <v>4.0000000000000002E-4</v>
      </c>
    </row>
    <row r="7356" spans="1:6" x14ac:dyDescent="0.2">
      <c r="A7356" s="97">
        <v>43710.94321759259</v>
      </c>
      <c r="B7356">
        <v>1.219557</v>
      </c>
      <c r="E7356" s="97">
        <v>43709.902141203704</v>
      </c>
      <c r="F7356">
        <v>4.0000000000000002E-4</v>
      </c>
    </row>
    <row r="7357" spans="1:6" x14ac:dyDescent="0.2">
      <c r="A7357" s="97">
        <v>43710.953634259262</v>
      </c>
      <c r="B7357">
        <v>1.2154160000000001</v>
      </c>
      <c r="E7357" s="97">
        <v>43709.905960648146</v>
      </c>
      <c r="F7357">
        <v>8.0280000000000004E-3</v>
      </c>
    </row>
    <row r="7358" spans="1:6" x14ac:dyDescent="0.2">
      <c r="A7358" s="97">
        <v>43710.964050925926</v>
      </c>
      <c r="B7358">
        <v>1.207492</v>
      </c>
      <c r="E7358" s="97">
        <v>43709.912905092591</v>
      </c>
      <c r="F7358">
        <v>8.0280000000000004E-3</v>
      </c>
    </row>
    <row r="7359" spans="1:6" x14ac:dyDescent="0.2">
      <c r="A7359" s="97">
        <v>43710.97446759259</v>
      </c>
      <c r="B7359">
        <v>1.198593</v>
      </c>
      <c r="E7359" s="97">
        <v>43709.916724537034</v>
      </c>
      <c r="F7359">
        <v>0.35154800000000003</v>
      </c>
    </row>
    <row r="7360" spans="1:6" x14ac:dyDescent="0.2">
      <c r="A7360" s="97">
        <v>43710.984884259262</v>
      </c>
      <c r="B7360">
        <v>1.198733</v>
      </c>
      <c r="E7360" s="97">
        <v>43709.923668981479</v>
      </c>
      <c r="F7360">
        <v>0.35154800000000003</v>
      </c>
    </row>
    <row r="7361" spans="1:6" x14ac:dyDescent="0.2">
      <c r="A7361" s="97">
        <v>43710.995300925926</v>
      </c>
      <c r="B7361">
        <v>1.197662</v>
      </c>
      <c r="E7361" s="97">
        <v>43709.927488425928</v>
      </c>
      <c r="F7361">
        <v>4.9488999999999998E-2</v>
      </c>
    </row>
    <row r="7362" spans="1:6" x14ac:dyDescent="0.2">
      <c r="A7362" s="97">
        <v>43711.005833333336</v>
      </c>
      <c r="B7362">
        <v>1.1857009999999999</v>
      </c>
      <c r="E7362" s="97">
        <v>43709.934467592589</v>
      </c>
      <c r="F7362">
        <v>4.3089000000000002E-2</v>
      </c>
    </row>
    <row r="7363" spans="1:6" x14ac:dyDescent="0.2">
      <c r="A7363" s="97">
        <v>43711.016250000001</v>
      </c>
      <c r="B7363">
        <v>1.176768</v>
      </c>
      <c r="E7363" s="97">
        <v>43709.944884259261</v>
      </c>
      <c r="F7363">
        <v>0.25358199999999997</v>
      </c>
    </row>
    <row r="7364" spans="1:6" x14ac:dyDescent="0.2">
      <c r="A7364" s="97">
        <v>43711.026666666665</v>
      </c>
      <c r="B7364">
        <v>1.1695869999999999</v>
      </c>
      <c r="E7364" s="97">
        <v>43709.955300925925</v>
      </c>
      <c r="F7364">
        <v>0.25358199999999997</v>
      </c>
    </row>
    <row r="7365" spans="1:6" x14ac:dyDescent="0.2">
      <c r="A7365" s="97">
        <v>43711.037141203706</v>
      </c>
      <c r="B7365">
        <v>1.1634770000000001</v>
      </c>
      <c r="E7365" s="97">
        <v>43709.959120370368</v>
      </c>
      <c r="F7365">
        <v>4.0000000000000002E-4</v>
      </c>
    </row>
    <row r="7366" spans="1:6" x14ac:dyDescent="0.2">
      <c r="A7366" s="97">
        <v>43711.04755787037</v>
      </c>
      <c r="B7366">
        <v>1.160733</v>
      </c>
      <c r="E7366" s="97">
        <v>43709.966064814813</v>
      </c>
      <c r="F7366">
        <v>4.0000000000000002E-4</v>
      </c>
    </row>
    <row r="7367" spans="1:6" x14ac:dyDescent="0.2">
      <c r="A7367" s="97">
        <v>43711.058055555557</v>
      </c>
      <c r="B7367">
        <v>1.1607190000000001</v>
      </c>
      <c r="E7367" s="97">
        <v>43709.969884259262</v>
      </c>
      <c r="F7367">
        <v>4.0000000000000002E-4</v>
      </c>
    </row>
    <row r="7368" spans="1:6" x14ac:dyDescent="0.2">
      <c r="A7368" s="97">
        <v>43711.068472222221</v>
      </c>
      <c r="B7368">
        <v>1.146088</v>
      </c>
      <c r="E7368" s="97">
        <v>43709.9768287037</v>
      </c>
      <c r="F7368">
        <v>4.0000000000000002E-4</v>
      </c>
    </row>
    <row r="7369" spans="1:6" x14ac:dyDescent="0.2">
      <c r="A7369" s="97">
        <v>43711.078888888886</v>
      </c>
      <c r="B7369">
        <v>1.13645</v>
      </c>
      <c r="E7369" s="97">
        <v>43709.98064814815</v>
      </c>
      <c r="F7369">
        <v>0.119989</v>
      </c>
    </row>
    <row r="7370" spans="1:6" x14ac:dyDescent="0.2">
      <c r="A7370" s="97">
        <v>43711.089305555557</v>
      </c>
      <c r="B7370">
        <v>1.1288609999999999</v>
      </c>
      <c r="E7370" s="97">
        <v>43709.987592592595</v>
      </c>
      <c r="F7370">
        <v>8.1708000000000003E-2</v>
      </c>
    </row>
    <row r="7371" spans="1:6" x14ac:dyDescent="0.2">
      <c r="A7371" s="97">
        <v>43711.099722222221</v>
      </c>
      <c r="B7371">
        <v>1.126528</v>
      </c>
      <c r="E7371" s="97">
        <v>43709.99800925926</v>
      </c>
      <c r="F7371">
        <v>8.1040000000000001E-3</v>
      </c>
    </row>
    <row r="7372" spans="1:6" x14ac:dyDescent="0.2">
      <c r="A7372" s="97">
        <v>43711.110138888886</v>
      </c>
      <c r="B7372">
        <v>1.1262939999999999</v>
      </c>
      <c r="E7372" s="97">
        <v>43710.00849537037</v>
      </c>
      <c r="F7372">
        <v>8.1040000000000001E-3</v>
      </c>
    </row>
    <row r="7373" spans="1:6" x14ac:dyDescent="0.2">
      <c r="A7373" s="97">
        <v>43711.120555555557</v>
      </c>
      <c r="B7373">
        <v>1.120125</v>
      </c>
      <c r="E7373" s="97">
        <v>43710.012314814812</v>
      </c>
      <c r="F7373">
        <v>4.0000000000000002E-4</v>
      </c>
    </row>
    <row r="7374" spans="1:6" x14ac:dyDescent="0.2">
      <c r="A7374" s="97">
        <v>43711.13108796296</v>
      </c>
      <c r="B7374">
        <v>1.1113839999999999</v>
      </c>
      <c r="E7374" s="97">
        <v>43710.019259259258</v>
      </c>
      <c r="F7374">
        <v>4.0000000000000002E-4</v>
      </c>
    </row>
    <row r="7375" spans="1:6" x14ac:dyDescent="0.2">
      <c r="A7375" s="97">
        <v>43711.141504629632</v>
      </c>
      <c r="B7375">
        <v>1.1127320000000001</v>
      </c>
      <c r="E7375" s="97">
        <v>43710.029675925929</v>
      </c>
      <c r="F7375">
        <v>4.0000000000000002E-4</v>
      </c>
    </row>
    <row r="7376" spans="1:6" x14ac:dyDescent="0.2">
      <c r="A7376" s="97">
        <v>43711.151921296296</v>
      </c>
      <c r="B7376">
        <v>1.1078300000000001</v>
      </c>
      <c r="E7376" s="97">
        <v>43710.033495370371</v>
      </c>
      <c r="F7376">
        <v>4.0000000000000002E-4</v>
      </c>
    </row>
    <row r="7377" spans="1:6" x14ac:dyDescent="0.2">
      <c r="A7377" s="97">
        <v>43711.162395833337</v>
      </c>
      <c r="B7377">
        <v>1.102285</v>
      </c>
      <c r="E7377" s="97">
        <v>43710.040439814817</v>
      </c>
      <c r="F7377">
        <v>4.0000000000000002E-4</v>
      </c>
    </row>
    <row r="7378" spans="1:6" x14ac:dyDescent="0.2">
      <c r="A7378" s="97">
        <v>43711.172812500001</v>
      </c>
      <c r="B7378">
        <v>1.095723</v>
      </c>
      <c r="E7378" s="97">
        <v>43710.044259259259</v>
      </c>
      <c r="F7378">
        <v>7.9707E-2</v>
      </c>
    </row>
    <row r="7379" spans="1:6" x14ac:dyDescent="0.2">
      <c r="A7379" s="97">
        <v>43711.183229166665</v>
      </c>
      <c r="B7379">
        <v>1.088122</v>
      </c>
      <c r="E7379" s="97">
        <v>43710.051203703704</v>
      </c>
      <c r="F7379">
        <v>4.0000000000000002E-4</v>
      </c>
    </row>
    <row r="7380" spans="1:6" x14ac:dyDescent="0.2">
      <c r="A7380" s="97">
        <v>43711.193645833337</v>
      </c>
      <c r="B7380">
        <v>1.0801940000000001</v>
      </c>
      <c r="E7380" s="97">
        <v>43710.061701388891</v>
      </c>
      <c r="F7380">
        <v>0.11277</v>
      </c>
    </row>
    <row r="7381" spans="1:6" x14ac:dyDescent="0.2">
      <c r="A7381" s="97">
        <v>43711.204062500001</v>
      </c>
      <c r="B7381">
        <v>1.0814159999999999</v>
      </c>
      <c r="E7381" s="97">
        <v>43710.072118055556</v>
      </c>
      <c r="F7381">
        <v>0.11277</v>
      </c>
    </row>
    <row r="7382" spans="1:6" x14ac:dyDescent="0.2">
      <c r="A7382" s="97">
        <v>43711.214479166665</v>
      </c>
      <c r="B7382">
        <v>1.070486</v>
      </c>
      <c r="E7382" s="97">
        <v>43710.075937499998</v>
      </c>
      <c r="F7382">
        <v>9.4553999999999999E-2</v>
      </c>
    </row>
    <row r="7383" spans="1:6" x14ac:dyDescent="0.2">
      <c r="A7383" s="97">
        <v>43711.225011574075</v>
      </c>
      <c r="B7383">
        <v>1.0691170000000001</v>
      </c>
      <c r="E7383" s="97">
        <v>43710.082881944443</v>
      </c>
      <c r="F7383">
        <v>4.0000000000000002E-4</v>
      </c>
    </row>
    <row r="7384" spans="1:6" x14ac:dyDescent="0.2">
      <c r="A7384" s="97">
        <v>43711.23542824074</v>
      </c>
      <c r="B7384">
        <v>1.0722910000000001</v>
      </c>
      <c r="E7384" s="97">
        <v>43710.093298611115</v>
      </c>
      <c r="F7384">
        <v>4.0000000000000002E-4</v>
      </c>
    </row>
    <row r="7385" spans="1:6" x14ac:dyDescent="0.2">
      <c r="A7385" s="97">
        <v>43711.245844907404</v>
      </c>
      <c r="B7385">
        <v>1.065966</v>
      </c>
      <c r="E7385" s="97">
        <v>43710.097118055557</v>
      </c>
      <c r="F7385">
        <v>4.0000000000000002E-4</v>
      </c>
    </row>
    <row r="7386" spans="1:6" x14ac:dyDescent="0.2">
      <c r="A7386" s="97">
        <v>43711.256261574075</v>
      </c>
      <c r="B7386">
        <v>1.055728</v>
      </c>
      <c r="E7386" s="97">
        <v>43710.104062500002</v>
      </c>
      <c r="F7386">
        <v>8.9390000000000008E-3</v>
      </c>
    </row>
    <row r="7387" spans="1:6" x14ac:dyDescent="0.2">
      <c r="A7387" s="97">
        <v>43711.266759259262</v>
      </c>
      <c r="B7387">
        <v>1.06395</v>
      </c>
      <c r="E7387" s="97">
        <v>43710.114479166667</v>
      </c>
      <c r="F7387">
        <v>4.3210000000000002E-3</v>
      </c>
    </row>
    <row r="7388" spans="1:6" x14ac:dyDescent="0.2">
      <c r="A7388" s="97">
        <v>43711.277175925927</v>
      </c>
      <c r="B7388">
        <v>1.047048</v>
      </c>
      <c r="E7388" s="97">
        <v>43710.124895833331</v>
      </c>
      <c r="F7388">
        <v>4.0000000000000002E-4</v>
      </c>
    </row>
    <row r="7389" spans="1:6" x14ac:dyDescent="0.2">
      <c r="A7389" s="97">
        <v>43711.287592592591</v>
      </c>
      <c r="B7389">
        <v>1.04304</v>
      </c>
      <c r="E7389" s="97">
        <v>43710.135312500002</v>
      </c>
      <c r="F7389">
        <v>4.0000000000000002E-4</v>
      </c>
    </row>
    <row r="7390" spans="1:6" x14ac:dyDescent="0.2">
      <c r="A7390" s="97">
        <v>43711.298009259262</v>
      </c>
      <c r="B7390">
        <v>1.045979</v>
      </c>
      <c r="E7390" s="97">
        <v>43710.145833333336</v>
      </c>
      <c r="F7390">
        <v>4.0000000000000002E-4</v>
      </c>
    </row>
    <row r="7391" spans="1:6" x14ac:dyDescent="0.2">
      <c r="A7391" s="97">
        <v>43711.308425925927</v>
      </c>
      <c r="B7391">
        <v>1.0434380000000001</v>
      </c>
      <c r="E7391" s="97">
        <v>43710.15625</v>
      </c>
      <c r="F7391">
        <v>4.0000000000000002E-4</v>
      </c>
    </row>
    <row r="7392" spans="1:6" x14ac:dyDescent="0.2">
      <c r="A7392" s="97">
        <v>43711.318842592591</v>
      </c>
      <c r="B7392">
        <v>1.0369470000000001</v>
      </c>
      <c r="E7392" s="97">
        <v>43710.160069444442</v>
      </c>
      <c r="F7392">
        <v>4.0000000000000002E-4</v>
      </c>
    </row>
    <row r="7393" spans="1:6" x14ac:dyDescent="0.2">
      <c r="A7393" s="97">
        <v>43711.329259259262</v>
      </c>
      <c r="B7393">
        <v>1.0281279999999999</v>
      </c>
      <c r="E7393" s="97">
        <v>43710.167013888888</v>
      </c>
      <c r="F7393">
        <v>4.0000000000000002E-4</v>
      </c>
    </row>
    <row r="7394" spans="1:6" x14ac:dyDescent="0.2">
      <c r="A7394" s="97">
        <v>43711.339791666665</v>
      </c>
      <c r="B7394">
        <v>1.0235399999999999</v>
      </c>
      <c r="E7394" s="97">
        <v>43710.17083333333</v>
      </c>
      <c r="F7394">
        <v>1.592E-2</v>
      </c>
    </row>
    <row r="7395" spans="1:6" x14ac:dyDescent="0.2">
      <c r="A7395" s="97">
        <v>43711.350208333337</v>
      </c>
      <c r="B7395">
        <v>1.016178</v>
      </c>
      <c r="E7395" s="97">
        <v>43710.177777777775</v>
      </c>
      <c r="F7395">
        <v>1.592E-2</v>
      </c>
    </row>
    <row r="7396" spans="1:6" x14ac:dyDescent="0.2">
      <c r="A7396" s="97">
        <v>43711.360625000001</v>
      </c>
      <c r="B7396">
        <v>1.0064379999999999</v>
      </c>
      <c r="E7396" s="97">
        <v>43710.181597222225</v>
      </c>
      <c r="F7396">
        <v>4.0000000000000002E-4</v>
      </c>
    </row>
    <row r="7397" spans="1:6" x14ac:dyDescent="0.2">
      <c r="A7397" s="97">
        <v>43711.371099537035</v>
      </c>
      <c r="B7397">
        <v>1.0146059999999999</v>
      </c>
      <c r="E7397" s="97">
        <v>43710.18854166667</v>
      </c>
      <c r="F7397">
        <v>4.0000000000000002E-4</v>
      </c>
    </row>
    <row r="7398" spans="1:6" x14ac:dyDescent="0.2">
      <c r="A7398" s="97">
        <v>43711.381516203706</v>
      </c>
      <c r="B7398">
        <v>1.011401</v>
      </c>
      <c r="E7398" s="97">
        <v>43710.192361111112</v>
      </c>
      <c r="F7398">
        <v>0.150779</v>
      </c>
    </row>
    <row r="7399" spans="1:6" x14ac:dyDescent="0.2">
      <c r="A7399" s="97">
        <v>43711.391932870371</v>
      </c>
      <c r="B7399">
        <v>1.0091749999999999</v>
      </c>
      <c r="E7399" s="97">
        <v>43710.199305555558</v>
      </c>
      <c r="F7399">
        <v>0.150779</v>
      </c>
    </row>
    <row r="7400" spans="1:6" x14ac:dyDescent="0.2">
      <c r="A7400" s="97">
        <v>43711.402349537035</v>
      </c>
      <c r="B7400">
        <v>1.0040579999999999</v>
      </c>
      <c r="E7400" s="97">
        <v>43710.203136574077</v>
      </c>
      <c r="F7400">
        <v>4.0000000000000002E-4</v>
      </c>
    </row>
    <row r="7401" spans="1:6" x14ac:dyDescent="0.2">
      <c r="A7401" s="97">
        <v>43711.412766203706</v>
      </c>
      <c r="B7401">
        <v>1.007976</v>
      </c>
      <c r="E7401" s="97">
        <v>43710.210081018522</v>
      </c>
      <c r="F7401">
        <v>0.45632</v>
      </c>
    </row>
    <row r="7402" spans="1:6" x14ac:dyDescent="0.2">
      <c r="A7402" s="97">
        <v>43711.423182870371</v>
      </c>
      <c r="B7402">
        <v>1.005258</v>
      </c>
      <c r="E7402" s="97">
        <v>43710.220497685186</v>
      </c>
      <c r="F7402">
        <v>0.45632</v>
      </c>
    </row>
    <row r="7403" spans="1:6" x14ac:dyDescent="0.2">
      <c r="A7403" s="97">
        <v>43711.433715277781</v>
      </c>
      <c r="B7403">
        <v>1.0100290000000001</v>
      </c>
      <c r="E7403" s="97">
        <v>43710.224317129629</v>
      </c>
      <c r="F7403">
        <v>1.6864000000000001E-2</v>
      </c>
    </row>
    <row r="7404" spans="1:6" x14ac:dyDescent="0.2">
      <c r="A7404" s="97">
        <v>43711.444131944445</v>
      </c>
      <c r="B7404">
        <v>1.0076799999999999</v>
      </c>
      <c r="E7404" s="97">
        <v>43710.231261574074</v>
      </c>
      <c r="F7404">
        <v>6.7988999999999994E-2</v>
      </c>
    </row>
    <row r="7405" spans="1:6" x14ac:dyDescent="0.2">
      <c r="A7405" s="97">
        <v>43711.454548611109</v>
      </c>
      <c r="B7405">
        <v>0.99840399999999996</v>
      </c>
      <c r="E7405" s="97">
        <v>43710.241678240738</v>
      </c>
      <c r="F7405">
        <v>0.18195800000000001</v>
      </c>
    </row>
    <row r="7406" spans="1:6" x14ac:dyDescent="0.2">
      <c r="A7406" s="97">
        <v>43711.464965277781</v>
      </c>
      <c r="B7406">
        <v>1.008607</v>
      </c>
      <c r="E7406" s="97">
        <v>43710.25209490741</v>
      </c>
      <c r="F7406">
        <v>9.7068000000000002E-2</v>
      </c>
    </row>
    <row r="7407" spans="1:6" x14ac:dyDescent="0.2">
      <c r="A7407" s="97">
        <v>43711.475451388891</v>
      </c>
      <c r="B7407">
        <v>0.99698100000000001</v>
      </c>
      <c r="E7407" s="97">
        <v>43710.262511574074</v>
      </c>
      <c r="F7407">
        <v>0.33416800000000002</v>
      </c>
    </row>
    <row r="7408" spans="1:6" x14ac:dyDescent="0.2">
      <c r="A7408" s="97">
        <v>43711.670902777776</v>
      </c>
      <c r="B7408">
        <v>2.9793660000000002</v>
      </c>
      <c r="E7408" s="97">
        <v>43710.272928240738</v>
      </c>
      <c r="F7408">
        <v>0.12137299999999999</v>
      </c>
    </row>
    <row r="7409" spans="1:6" x14ac:dyDescent="0.2">
      <c r="A7409" s="97">
        <v>43711.681319444448</v>
      </c>
      <c r="B7409">
        <v>2.2808220000000001</v>
      </c>
      <c r="E7409" s="97">
        <v>43710.28334490741</v>
      </c>
      <c r="F7409">
        <v>0.15699399999999999</v>
      </c>
    </row>
    <row r="7410" spans="1:6" x14ac:dyDescent="0.2">
      <c r="A7410" s="97">
        <v>43711.691736111112</v>
      </c>
      <c r="B7410">
        <v>1.7779199999999999</v>
      </c>
      <c r="E7410" s="97">
        <v>43710.293888888889</v>
      </c>
      <c r="F7410">
        <v>0.10434300000000001</v>
      </c>
    </row>
    <row r="7411" spans="1:6" x14ac:dyDescent="0.2">
      <c r="A7411" s="97">
        <v>43711.702152777776</v>
      </c>
      <c r="B7411">
        <v>1.4159949999999999</v>
      </c>
      <c r="E7411" s="97">
        <v>43710.304305555554</v>
      </c>
      <c r="F7411">
        <v>0.10434300000000001</v>
      </c>
    </row>
    <row r="7412" spans="1:6" x14ac:dyDescent="0.2">
      <c r="A7412" s="97">
        <v>43711.721377314818</v>
      </c>
      <c r="B7412">
        <v>1.008235</v>
      </c>
      <c r="E7412" s="97">
        <v>43710.308125000003</v>
      </c>
      <c r="F7412">
        <v>4.0000000000000002E-4</v>
      </c>
    </row>
    <row r="7413" spans="1:6" x14ac:dyDescent="0.2">
      <c r="A7413" s="97">
        <v>43711.731793981482</v>
      </c>
      <c r="B7413">
        <v>1.0484469999999999</v>
      </c>
      <c r="E7413" s="97">
        <v>43710.315069444441</v>
      </c>
      <c r="F7413">
        <v>0.133378</v>
      </c>
    </row>
    <row r="7414" spans="1:6" x14ac:dyDescent="0.2">
      <c r="A7414" s="97">
        <v>43711.742210648146</v>
      </c>
      <c r="B7414">
        <v>1.06952</v>
      </c>
      <c r="E7414" s="97">
        <v>43710.325486111113</v>
      </c>
      <c r="F7414">
        <v>0.133378</v>
      </c>
    </row>
    <row r="7415" spans="1:6" x14ac:dyDescent="0.2">
      <c r="A7415" s="97">
        <v>43711.752627314818</v>
      </c>
      <c r="B7415">
        <v>1.100806</v>
      </c>
      <c r="E7415" s="97">
        <v>43710.329305555555</v>
      </c>
      <c r="F7415">
        <v>3.0395999999999999E-2</v>
      </c>
    </row>
    <row r="7416" spans="1:6" x14ac:dyDescent="0.2">
      <c r="A7416" s="97">
        <v>43711.763043981482</v>
      </c>
      <c r="B7416">
        <v>1.1199619999999999</v>
      </c>
      <c r="E7416" s="97">
        <v>43710.33625</v>
      </c>
      <c r="F7416">
        <v>3.0395999999999999E-2</v>
      </c>
    </row>
    <row r="7417" spans="1:6" x14ac:dyDescent="0.2">
      <c r="A7417" s="97">
        <v>43711.773460648146</v>
      </c>
      <c r="B7417">
        <v>1.156047</v>
      </c>
      <c r="E7417" s="97">
        <v>43710.340069444443</v>
      </c>
      <c r="F7417">
        <v>5.1235000000000003E-2</v>
      </c>
    </row>
    <row r="7418" spans="1:6" x14ac:dyDescent="0.2">
      <c r="A7418" s="97">
        <v>43711.783877314818</v>
      </c>
      <c r="B7418">
        <v>1.1848190000000001</v>
      </c>
      <c r="E7418" s="97">
        <v>43710.347013888888</v>
      </c>
      <c r="F7418">
        <v>3.7067000000000003E-2</v>
      </c>
    </row>
    <row r="7419" spans="1:6" x14ac:dyDescent="0.2">
      <c r="A7419" s="97">
        <v>43711.794409722221</v>
      </c>
      <c r="B7419">
        <v>1.2000960000000001</v>
      </c>
      <c r="E7419" s="97">
        <v>43710.357430555552</v>
      </c>
      <c r="F7419">
        <v>0.199319</v>
      </c>
    </row>
    <row r="7420" spans="1:6" x14ac:dyDescent="0.2">
      <c r="A7420" s="97">
        <v>43711.804826388892</v>
      </c>
      <c r="B7420">
        <v>1.2143170000000001</v>
      </c>
      <c r="E7420" s="97">
        <v>43710.36791666667</v>
      </c>
      <c r="F7420">
        <v>0.15656200000000001</v>
      </c>
    </row>
    <row r="7421" spans="1:6" x14ac:dyDescent="0.2">
      <c r="A7421" s="97">
        <v>43711.815243055556</v>
      </c>
      <c r="B7421">
        <v>1.237795</v>
      </c>
      <c r="E7421" s="97">
        <v>43710.378333333334</v>
      </c>
      <c r="F7421">
        <v>0.15656200000000001</v>
      </c>
    </row>
    <row r="7422" spans="1:6" x14ac:dyDescent="0.2">
      <c r="A7422" s="97">
        <v>43711.82571759259</v>
      </c>
      <c r="B7422">
        <v>1.241652</v>
      </c>
      <c r="E7422" s="97">
        <v>43710.382152777776</v>
      </c>
      <c r="F7422">
        <v>0.223856</v>
      </c>
    </row>
    <row r="7423" spans="1:6" x14ac:dyDescent="0.2">
      <c r="A7423" s="97">
        <v>43711.836134259262</v>
      </c>
      <c r="B7423">
        <v>1.2497849999999999</v>
      </c>
      <c r="E7423" s="97">
        <v>43710.389097222222</v>
      </c>
      <c r="F7423">
        <v>7.1522000000000002E-2</v>
      </c>
    </row>
    <row r="7424" spans="1:6" x14ac:dyDescent="0.2">
      <c r="A7424" s="97">
        <v>43711.846550925926</v>
      </c>
      <c r="B7424">
        <v>1.2584139999999999</v>
      </c>
      <c r="E7424" s="97">
        <v>43710.399513888886</v>
      </c>
      <c r="F7424">
        <v>0.30355399999999999</v>
      </c>
    </row>
    <row r="7425" spans="1:6" x14ac:dyDescent="0.2">
      <c r="A7425" s="97">
        <v>43711.85696759259</v>
      </c>
      <c r="B7425">
        <v>1.2594879999999999</v>
      </c>
      <c r="E7425" s="97">
        <v>43710.409930555557</v>
      </c>
      <c r="F7425">
        <v>0.30355399999999999</v>
      </c>
    </row>
    <row r="7426" spans="1:6" x14ac:dyDescent="0.2">
      <c r="A7426" s="97">
        <v>43711.867384259262</v>
      </c>
      <c r="B7426">
        <v>1.2601089999999999</v>
      </c>
      <c r="E7426" s="97">
        <v>43710.41375</v>
      </c>
      <c r="F7426">
        <v>4.0000000000000002E-4</v>
      </c>
    </row>
    <row r="7427" spans="1:6" x14ac:dyDescent="0.2">
      <c r="A7427" s="97">
        <v>43711.877800925926</v>
      </c>
      <c r="B7427">
        <v>1.2669680000000001</v>
      </c>
      <c r="E7427" s="97">
        <v>43710.420694444445</v>
      </c>
      <c r="F7427">
        <v>4.0000000000000002E-4</v>
      </c>
    </row>
    <row r="7428" spans="1:6" x14ac:dyDescent="0.2">
      <c r="A7428" s="97">
        <v>43711.888333333336</v>
      </c>
      <c r="B7428">
        <v>1.2680439999999999</v>
      </c>
      <c r="E7428" s="97">
        <v>43710.424513888887</v>
      </c>
      <c r="F7428">
        <v>4.0000000000000002E-4</v>
      </c>
    </row>
    <row r="7429" spans="1:6" x14ac:dyDescent="0.2">
      <c r="A7429" s="97">
        <v>43711.89875</v>
      </c>
      <c r="B7429">
        <v>1.2607809999999999</v>
      </c>
      <c r="E7429" s="97">
        <v>43710.432037037041</v>
      </c>
      <c r="F7429">
        <v>4.0000000000000002E-4</v>
      </c>
    </row>
    <row r="7430" spans="1:6" x14ac:dyDescent="0.2">
      <c r="A7430" s="97">
        <v>43711.909166666665</v>
      </c>
      <c r="B7430">
        <v>1.2556449999999999</v>
      </c>
      <c r="E7430" s="97">
        <v>43710.436342592591</v>
      </c>
      <c r="F7430">
        <v>4.0000000000000002E-4</v>
      </c>
    </row>
    <row r="7431" spans="1:6" x14ac:dyDescent="0.2">
      <c r="A7431" s="97">
        <v>43711.919583333336</v>
      </c>
      <c r="B7431">
        <v>1.246097</v>
      </c>
      <c r="E7431" s="97">
        <v>43710.443402777775</v>
      </c>
      <c r="F7431">
        <v>0.121838</v>
      </c>
    </row>
    <row r="7432" spans="1:6" x14ac:dyDescent="0.2">
      <c r="A7432" s="97">
        <v>43711.930069444446</v>
      </c>
      <c r="B7432">
        <v>1.281034</v>
      </c>
      <c r="E7432" s="97">
        <v>43710.454050925924</v>
      </c>
      <c r="F7432">
        <v>1.024831</v>
      </c>
    </row>
    <row r="7433" spans="1:6" x14ac:dyDescent="0.2">
      <c r="A7433" s="97">
        <v>43711.940486111111</v>
      </c>
      <c r="B7433">
        <v>1.270877</v>
      </c>
      <c r="E7433" s="97">
        <v>43710.464583333334</v>
      </c>
      <c r="F7433">
        <v>1.541148</v>
      </c>
    </row>
    <row r="7434" spans="1:6" x14ac:dyDescent="0.2">
      <c r="A7434" s="97">
        <v>43711.950902777775</v>
      </c>
      <c r="B7434">
        <v>1.2764800000000001</v>
      </c>
      <c r="E7434" s="97">
        <v>43710.475023148145</v>
      </c>
      <c r="F7434">
        <v>1.317596</v>
      </c>
    </row>
    <row r="7435" spans="1:6" x14ac:dyDescent="0.2">
      <c r="A7435" s="97">
        <v>43711.961319444446</v>
      </c>
      <c r="B7435">
        <v>1.283598</v>
      </c>
      <c r="E7435" s="97">
        <v>43710.485439814816</v>
      </c>
      <c r="F7435">
        <v>1.317596</v>
      </c>
    </row>
    <row r="7436" spans="1:6" x14ac:dyDescent="0.2">
      <c r="A7436" s="97">
        <v>43711.971736111111</v>
      </c>
      <c r="B7436">
        <v>1.25126</v>
      </c>
      <c r="E7436" s="97">
        <v>43710.489259259259</v>
      </c>
      <c r="F7436">
        <v>0.97892800000000002</v>
      </c>
    </row>
    <row r="7437" spans="1:6" x14ac:dyDescent="0.2">
      <c r="A7437" s="97">
        <v>43711.982152777775</v>
      </c>
      <c r="B7437">
        <v>1.252572</v>
      </c>
      <c r="E7437" s="97">
        <v>43710.496203703704</v>
      </c>
      <c r="F7437">
        <v>1.123005</v>
      </c>
    </row>
    <row r="7438" spans="1:6" x14ac:dyDescent="0.2">
      <c r="A7438" s="97">
        <v>43711.992685185185</v>
      </c>
      <c r="B7438">
        <v>1.2647360000000001</v>
      </c>
      <c r="E7438" s="97">
        <v>43710.506620370368</v>
      </c>
      <c r="F7438">
        <v>1.1134310000000001</v>
      </c>
    </row>
    <row r="7439" spans="1:6" x14ac:dyDescent="0.2">
      <c r="A7439" s="97">
        <v>43712.003101851849</v>
      </c>
      <c r="B7439">
        <v>1.248434</v>
      </c>
      <c r="E7439" s="97">
        <v>43710.51703703704</v>
      </c>
      <c r="F7439">
        <v>1.1021609999999999</v>
      </c>
    </row>
    <row r="7440" spans="1:6" x14ac:dyDescent="0.2">
      <c r="A7440" s="97">
        <v>43712.013518518521</v>
      </c>
      <c r="B7440">
        <v>1.2556929999999999</v>
      </c>
      <c r="E7440" s="97">
        <v>43710.527453703704</v>
      </c>
      <c r="F7440">
        <v>1.117939</v>
      </c>
    </row>
    <row r="7441" spans="1:6" x14ac:dyDescent="0.2">
      <c r="A7441" s="97">
        <v>43712.023935185185</v>
      </c>
      <c r="B7441">
        <v>1.252372</v>
      </c>
      <c r="E7441" s="97">
        <v>43710.537870370368</v>
      </c>
      <c r="F7441">
        <v>1.0855680000000001</v>
      </c>
    </row>
    <row r="7442" spans="1:6" x14ac:dyDescent="0.2">
      <c r="A7442" s="97">
        <v>43712.034421296295</v>
      </c>
      <c r="B7442">
        <v>1.239695</v>
      </c>
      <c r="E7442" s="97">
        <v>43710.548402777778</v>
      </c>
      <c r="F7442">
        <v>1.0832299999999999</v>
      </c>
    </row>
    <row r="7443" spans="1:6" x14ac:dyDescent="0.2">
      <c r="A7443" s="97">
        <v>43712.04483796296</v>
      </c>
      <c r="B7443">
        <v>1.2433129999999999</v>
      </c>
      <c r="E7443" s="97">
        <v>43710.558819444443</v>
      </c>
      <c r="F7443">
        <v>1.0808580000000001</v>
      </c>
    </row>
    <row r="7444" spans="1:6" x14ac:dyDescent="0.2">
      <c r="A7444" s="97">
        <v>43712.055254629631</v>
      </c>
      <c r="B7444">
        <v>1.24031</v>
      </c>
      <c r="E7444" s="97">
        <v>43710.56927083333</v>
      </c>
      <c r="F7444">
        <v>1.080503</v>
      </c>
    </row>
    <row r="7445" spans="1:6" x14ac:dyDescent="0.2">
      <c r="A7445" s="97">
        <v>43712.065671296295</v>
      </c>
      <c r="B7445">
        <v>1.235466</v>
      </c>
      <c r="E7445" s="97">
        <v>43710.579687500001</v>
      </c>
      <c r="F7445">
        <v>1.0767469999999999</v>
      </c>
    </row>
    <row r="7446" spans="1:6" x14ac:dyDescent="0.2">
      <c r="A7446" s="97">
        <v>43712.07608796296</v>
      </c>
      <c r="B7446">
        <v>1.235131</v>
      </c>
      <c r="E7446" s="97">
        <v>43710.590104166666</v>
      </c>
      <c r="F7446">
        <v>1.061679</v>
      </c>
    </row>
    <row r="7447" spans="1:6" x14ac:dyDescent="0.2">
      <c r="A7447" s="97">
        <v>43712.086504629631</v>
      </c>
      <c r="B7447">
        <v>1.2369829999999999</v>
      </c>
      <c r="E7447" s="97">
        <v>43710.60052083333</v>
      </c>
      <c r="F7447">
        <v>1.072756</v>
      </c>
    </row>
    <row r="7448" spans="1:6" x14ac:dyDescent="0.2">
      <c r="A7448" s="97">
        <v>43712.097037037034</v>
      </c>
      <c r="B7448">
        <v>1.234464</v>
      </c>
      <c r="E7448" s="97">
        <v>43710.610937500001</v>
      </c>
      <c r="F7448">
        <v>1.077342</v>
      </c>
    </row>
    <row r="7449" spans="1:6" x14ac:dyDescent="0.2">
      <c r="A7449" s="97">
        <v>43712.107453703706</v>
      </c>
      <c r="B7449">
        <v>1.239509</v>
      </c>
      <c r="E7449" s="97">
        <v>43710.621354166666</v>
      </c>
      <c r="F7449">
        <v>0.92069299999999998</v>
      </c>
    </row>
    <row r="7450" spans="1:6" x14ac:dyDescent="0.2">
      <c r="A7450" s="97">
        <v>43712.11787037037</v>
      </c>
      <c r="B7450">
        <v>1.251733</v>
      </c>
      <c r="E7450" s="97">
        <v>43710.63177083333</v>
      </c>
      <c r="F7450">
        <v>1.089008</v>
      </c>
    </row>
    <row r="7451" spans="1:6" x14ac:dyDescent="0.2">
      <c r="A7451" s="97">
        <v>43712.128287037034</v>
      </c>
      <c r="B7451">
        <v>1.2399690000000001</v>
      </c>
      <c r="E7451" s="97">
        <v>43710.64230324074</v>
      </c>
      <c r="F7451">
        <v>1.068343</v>
      </c>
    </row>
    <row r="7452" spans="1:6" x14ac:dyDescent="0.2">
      <c r="A7452" s="97">
        <v>43712.138773148145</v>
      </c>
      <c r="B7452">
        <v>1.2583709999999999</v>
      </c>
      <c r="E7452" s="97">
        <v>43710.652719907404</v>
      </c>
      <c r="F7452">
        <v>1.0470349999999999</v>
      </c>
    </row>
    <row r="7453" spans="1:6" x14ac:dyDescent="0.2">
      <c r="A7453" s="97">
        <v>43712.149189814816</v>
      </c>
      <c r="B7453">
        <v>1.2609330000000001</v>
      </c>
      <c r="E7453" s="97">
        <v>43710.663136574076</v>
      </c>
      <c r="F7453">
        <v>1.0668569999999999</v>
      </c>
    </row>
    <row r="7454" spans="1:6" x14ac:dyDescent="0.2">
      <c r="A7454" s="97">
        <v>43712.15960648148</v>
      </c>
      <c r="B7454">
        <v>1.271611</v>
      </c>
      <c r="E7454" s="97">
        <v>43710.673622685186</v>
      </c>
      <c r="F7454">
        <v>1.0369759999999999</v>
      </c>
    </row>
    <row r="7455" spans="1:6" x14ac:dyDescent="0.2">
      <c r="A7455" s="97">
        <v>43712.170023148145</v>
      </c>
      <c r="B7455">
        <v>1.278891</v>
      </c>
      <c r="E7455" s="97">
        <v>43710.684039351851</v>
      </c>
      <c r="F7455">
        <v>1.1156900000000001</v>
      </c>
    </row>
    <row r="7456" spans="1:6" x14ac:dyDescent="0.2">
      <c r="A7456" s="97">
        <v>43712.180439814816</v>
      </c>
      <c r="B7456">
        <v>1.283523</v>
      </c>
      <c r="E7456" s="97">
        <v>43710.694456018522</v>
      </c>
      <c r="F7456">
        <v>1.052802</v>
      </c>
    </row>
    <row r="7457" spans="1:6" x14ac:dyDescent="0.2">
      <c r="A7457" s="97">
        <v>43712.19085648148</v>
      </c>
      <c r="B7457">
        <v>1.2772779999999999</v>
      </c>
      <c r="E7457" s="97">
        <v>43710.704872685186</v>
      </c>
      <c r="F7457">
        <v>1.0559499999999999</v>
      </c>
    </row>
    <row r="7458" spans="1:6" x14ac:dyDescent="0.2">
      <c r="A7458" s="97">
        <v>43712.201273148145</v>
      </c>
      <c r="B7458">
        <v>1.2969539999999999</v>
      </c>
      <c r="E7458" s="97">
        <v>43710.724097222221</v>
      </c>
      <c r="F7458">
        <v>1.0784130000000001</v>
      </c>
    </row>
    <row r="7459" spans="1:6" x14ac:dyDescent="0.2">
      <c r="A7459" s="97">
        <v>43712.211805555555</v>
      </c>
      <c r="B7459">
        <v>1.300133</v>
      </c>
      <c r="E7459" s="97">
        <v>43710.734513888892</v>
      </c>
      <c r="F7459">
        <v>1.095137</v>
      </c>
    </row>
    <row r="7460" spans="1:6" x14ac:dyDescent="0.2">
      <c r="A7460" s="97">
        <v>43712.222222222219</v>
      </c>
      <c r="B7460">
        <v>1.2983549999999999</v>
      </c>
      <c r="E7460" s="97">
        <v>43710.744930555556</v>
      </c>
      <c r="F7460">
        <v>1.091953</v>
      </c>
    </row>
    <row r="7461" spans="1:6" x14ac:dyDescent="0.2">
      <c r="A7461" s="97">
        <v>43712.232638888891</v>
      </c>
      <c r="B7461">
        <v>1.297256</v>
      </c>
      <c r="E7461" s="97">
        <v>43710.755347222221</v>
      </c>
      <c r="F7461">
        <v>1.086184</v>
      </c>
    </row>
    <row r="7462" spans="1:6" x14ac:dyDescent="0.2">
      <c r="A7462" s="97">
        <v>43712.243125000001</v>
      </c>
      <c r="B7462">
        <v>1.285126</v>
      </c>
      <c r="E7462" s="97">
        <v>43710.765763888892</v>
      </c>
      <c r="F7462">
        <v>1.1075200000000001</v>
      </c>
    </row>
    <row r="7463" spans="1:6" x14ac:dyDescent="0.2">
      <c r="A7463" s="97">
        <v>43712.253541666665</v>
      </c>
      <c r="B7463">
        <v>1.248068</v>
      </c>
      <c r="E7463" s="97">
        <v>43710.776180555556</v>
      </c>
      <c r="F7463">
        <v>1.1152059999999999</v>
      </c>
    </row>
    <row r="7464" spans="1:6" x14ac:dyDescent="0.2">
      <c r="A7464" s="97">
        <v>43712.263958333337</v>
      </c>
      <c r="B7464">
        <v>1.3039210000000001</v>
      </c>
      <c r="E7464" s="97">
        <v>43710.786597222221</v>
      </c>
      <c r="F7464">
        <v>1.156161</v>
      </c>
    </row>
    <row r="7465" spans="1:6" x14ac:dyDescent="0.2">
      <c r="A7465" s="97">
        <v>43712.274375000001</v>
      </c>
      <c r="B7465">
        <v>1.3018209999999999</v>
      </c>
      <c r="E7465" s="97">
        <v>43710.797129629631</v>
      </c>
      <c r="F7465">
        <v>1.1519550000000001</v>
      </c>
    </row>
    <row r="7466" spans="1:6" x14ac:dyDescent="0.2">
      <c r="A7466" s="97">
        <v>43712.284791666665</v>
      </c>
      <c r="B7466">
        <v>1.314195</v>
      </c>
      <c r="E7466" s="97">
        <v>43710.807546296295</v>
      </c>
      <c r="F7466">
        <v>1.1584209999999999</v>
      </c>
    </row>
    <row r="7467" spans="1:6" x14ac:dyDescent="0.2">
      <c r="A7467" s="97">
        <v>43712.295208333337</v>
      </c>
      <c r="B7467">
        <v>1.319728</v>
      </c>
      <c r="E7467" s="97">
        <v>43710.817962962959</v>
      </c>
      <c r="F7467">
        <v>1.1940599999999999</v>
      </c>
    </row>
    <row r="7468" spans="1:6" x14ac:dyDescent="0.2">
      <c r="A7468" s="97">
        <v>43712.305625000001</v>
      </c>
      <c r="B7468">
        <v>1.3255950000000001</v>
      </c>
      <c r="E7468" s="97">
        <v>43710.828449074077</v>
      </c>
      <c r="F7468">
        <v>1.194631</v>
      </c>
    </row>
    <row r="7469" spans="1:6" x14ac:dyDescent="0.2">
      <c r="A7469" s="97">
        <v>43712.316157407404</v>
      </c>
      <c r="B7469">
        <v>1.324962</v>
      </c>
      <c r="E7469" s="97">
        <v>43710.838865740741</v>
      </c>
      <c r="F7469">
        <v>1.2095940000000001</v>
      </c>
    </row>
    <row r="7470" spans="1:6" x14ac:dyDescent="0.2">
      <c r="A7470" s="97">
        <v>43712.326574074075</v>
      </c>
      <c r="B7470">
        <v>1.3171360000000001</v>
      </c>
      <c r="E7470" s="97">
        <v>43710.849282407406</v>
      </c>
      <c r="F7470">
        <v>1.219643</v>
      </c>
    </row>
    <row r="7471" spans="1:6" x14ac:dyDescent="0.2">
      <c r="A7471" s="97">
        <v>43712.33699074074</v>
      </c>
      <c r="B7471">
        <v>1.3199909999999999</v>
      </c>
      <c r="E7471" s="97">
        <v>43710.859699074077</v>
      </c>
      <c r="F7471">
        <v>1.217201</v>
      </c>
    </row>
    <row r="7472" spans="1:6" x14ac:dyDescent="0.2">
      <c r="A7472" s="97">
        <v>43712.34746527778</v>
      </c>
      <c r="B7472">
        <v>1.3118479999999999</v>
      </c>
      <c r="E7472" s="97">
        <v>43710.870115740741</v>
      </c>
      <c r="F7472">
        <v>1.2319389999999999</v>
      </c>
    </row>
    <row r="7473" spans="1:6" x14ac:dyDescent="0.2">
      <c r="A7473" s="97">
        <v>43712.357881944445</v>
      </c>
      <c r="B7473">
        <v>1.308586</v>
      </c>
      <c r="E7473" s="97">
        <v>43710.880532407406</v>
      </c>
      <c r="F7473">
        <v>1.2312620000000001</v>
      </c>
    </row>
    <row r="7474" spans="1:6" x14ac:dyDescent="0.2">
      <c r="A7474" s="97">
        <v>43712.368298611109</v>
      </c>
      <c r="B7474">
        <v>1.319013</v>
      </c>
      <c r="E7474" s="97">
        <v>43710.890949074077</v>
      </c>
      <c r="F7474">
        <v>1.227624</v>
      </c>
    </row>
    <row r="7475" spans="1:6" x14ac:dyDescent="0.2">
      <c r="A7475" s="97">
        <v>43712.37871527778</v>
      </c>
      <c r="B7475">
        <v>1.3191649999999999</v>
      </c>
      <c r="E7475" s="97">
        <v>43710.90148148148</v>
      </c>
      <c r="F7475">
        <v>1.211543</v>
      </c>
    </row>
    <row r="7476" spans="1:6" x14ac:dyDescent="0.2">
      <c r="A7476" s="97">
        <v>43712.389131944445</v>
      </c>
      <c r="B7476">
        <v>1.3188740000000001</v>
      </c>
      <c r="E7476" s="97">
        <v>43710.911898148152</v>
      </c>
      <c r="F7476">
        <v>1.228972</v>
      </c>
    </row>
    <row r="7477" spans="1:6" x14ac:dyDescent="0.2">
      <c r="A7477" s="97">
        <v>43712.399548611109</v>
      </c>
      <c r="B7477">
        <v>1.3178669999999999</v>
      </c>
      <c r="E7477" s="97">
        <v>43710.922314814816</v>
      </c>
      <c r="F7477">
        <v>1.225811</v>
      </c>
    </row>
    <row r="7478" spans="1:6" x14ac:dyDescent="0.2">
      <c r="A7478" s="97">
        <v>43712.410081018519</v>
      </c>
      <c r="B7478">
        <v>1.317377</v>
      </c>
      <c r="E7478" s="97">
        <v>43710.932800925926</v>
      </c>
      <c r="F7478">
        <v>1.216861</v>
      </c>
    </row>
    <row r="7479" spans="1:6" x14ac:dyDescent="0.2">
      <c r="A7479" s="97">
        <v>43712.420497685183</v>
      </c>
      <c r="B7479">
        <v>1.3083579999999999</v>
      </c>
      <c r="E7479" s="97">
        <v>43710.94321759259</v>
      </c>
      <c r="F7479">
        <v>1.219557</v>
      </c>
    </row>
    <row r="7480" spans="1:6" x14ac:dyDescent="0.2">
      <c r="A7480" s="97">
        <v>43712.430914351855</v>
      </c>
      <c r="B7480">
        <v>1.3283119999999999</v>
      </c>
      <c r="E7480" s="97">
        <v>43710.953634259262</v>
      </c>
      <c r="F7480">
        <v>1.2154160000000001</v>
      </c>
    </row>
    <row r="7481" spans="1:6" x14ac:dyDescent="0.2">
      <c r="A7481" s="97">
        <v>43712.441331018519</v>
      </c>
      <c r="B7481">
        <v>1.29772</v>
      </c>
      <c r="E7481" s="97">
        <v>43710.964050925926</v>
      </c>
      <c r="F7481">
        <v>1.207492</v>
      </c>
    </row>
    <row r="7482" spans="1:6" x14ac:dyDescent="0.2">
      <c r="A7482" s="97">
        <v>43712.451817129629</v>
      </c>
      <c r="B7482">
        <v>1.3044789999999999</v>
      </c>
      <c r="E7482" s="97">
        <v>43710.97446759259</v>
      </c>
      <c r="F7482">
        <v>1.198593</v>
      </c>
    </row>
    <row r="7483" spans="1:6" x14ac:dyDescent="0.2">
      <c r="A7483" s="97">
        <v>43712.462233796294</v>
      </c>
      <c r="B7483">
        <v>1.317159</v>
      </c>
      <c r="E7483" s="97">
        <v>43710.984884259262</v>
      </c>
      <c r="F7483">
        <v>1.198733</v>
      </c>
    </row>
    <row r="7484" spans="1:6" x14ac:dyDescent="0.2">
      <c r="A7484" s="97">
        <v>43712.472650462965</v>
      </c>
      <c r="B7484">
        <v>1.3022629999999999</v>
      </c>
      <c r="E7484" s="97">
        <v>43710.995300925926</v>
      </c>
      <c r="F7484">
        <v>1.197662</v>
      </c>
    </row>
    <row r="7485" spans="1:6" x14ac:dyDescent="0.2">
      <c r="A7485" s="97">
        <v>43712.483067129629</v>
      </c>
      <c r="B7485">
        <v>1.3275939999999999</v>
      </c>
      <c r="E7485" s="97">
        <v>43711.005833333336</v>
      </c>
      <c r="F7485">
        <v>1.1857009999999999</v>
      </c>
    </row>
    <row r="7486" spans="1:6" x14ac:dyDescent="0.2">
      <c r="A7486" s="97">
        <v>43712.493483796294</v>
      </c>
      <c r="B7486">
        <v>1.30314</v>
      </c>
      <c r="E7486" s="97">
        <v>43711.016250000001</v>
      </c>
      <c r="F7486">
        <v>1.176768</v>
      </c>
    </row>
    <row r="7487" spans="1:6" x14ac:dyDescent="0.2">
      <c r="A7487" s="97">
        <v>43712.503900462965</v>
      </c>
      <c r="B7487">
        <v>1.3244940000000001</v>
      </c>
      <c r="E7487" s="97">
        <v>43711.026666666665</v>
      </c>
      <c r="F7487">
        <v>1.1695869999999999</v>
      </c>
    </row>
    <row r="7488" spans="1:6" x14ac:dyDescent="0.2">
      <c r="A7488" s="97">
        <v>43712.514432870368</v>
      </c>
      <c r="B7488">
        <v>1.3279080000000001</v>
      </c>
      <c r="E7488" s="97">
        <v>43711.037141203706</v>
      </c>
      <c r="F7488">
        <v>1.1634770000000001</v>
      </c>
    </row>
    <row r="7489" spans="1:6" x14ac:dyDescent="0.2">
      <c r="A7489" s="97">
        <v>43712.52484953704</v>
      </c>
      <c r="B7489">
        <v>1.3361510000000001</v>
      </c>
      <c r="E7489" s="97">
        <v>43711.04755787037</v>
      </c>
      <c r="F7489">
        <v>1.160733</v>
      </c>
    </row>
    <row r="7490" spans="1:6" x14ac:dyDescent="0.2">
      <c r="A7490" s="97">
        <v>43712.535266203704</v>
      </c>
      <c r="B7490">
        <v>1.3274250000000001</v>
      </c>
      <c r="E7490" s="97">
        <v>43711.058055555557</v>
      </c>
      <c r="F7490">
        <v>1.1607190000000001</v>
      </c>
    </row>
    <row r="7491" spans="1:6" x14ac:dyDescent="0.2">
      <c r="A7491" s="97">
        <v>43712.545682870368</v>
      </c>
      <c r="B7491">
        <v>1.3324959999999999</v>
      </c>
      <c r="E7491" s="97">
        <v>43711.068472222221</v>
      </c>
      <c r="F7491">
        <v>1.146088</v>
      </c>
    </row>
    <row r="7492" spans="1:6" x14ac:dyDescent="0.2">
      <c r="A7492" s="97">
        <v>43712.556168981479</v>
      </c>
      <c r="B7492">
        <v>1.339448</v>
      </c>
      <c r="E7492" s="97">
        <v>43711.078888888886</v>
      </c>
      <c r="F7492">
        <v>1.13645</v>
      </c>
    </row>
    <row r="7493" spans="1:6" x14ac:dyDescent="0.2">
      <c r="A7493" s="97">
        <v>43712.56658564815</v>
      </c>
      <c r="B7493">
        <v>1.3399890000000001</v>
      </c>
      <c r="E7493" s="97">
        <v>43711.089305555557</v>
      </c>
      <c r="F7493">
        <v>1.1288609999999999</v>
      </c>
    </row>
    <row r="7494" spans="1:6" x14ac:dyDescent="0.2">
      <c r="A7494" s="97">
        <v>43712.577002314814</v>
      </c>
      <c r="B7494">
        <v>1.3371489999999999</v>
      </c>
      <c r="E7494" s="97">
        <v>43711.099722222221</v>
      </c>
      <c r="F7494">
        <v>1.126528</v>
      </c>
    </row>
    <row r="7495" spans="1:6" x14ac:dyDescent="0.2">
      <c r="A7495" s="97">
        <v>43712.587418981479</v>
      </c>
      <c r="B7495">
        <v>1.3442510000000001</v>
      </c>
      <c r="E7495" s="97">
        <v>43711.110138888886</v>
      </c>
      <c r="F7495">
        <v>1.1262939999999999</v>
      </c>
    </row>
    <row r="7496" spans="1:6" x14ac:dyDescent="0.2">
      <c r="A7496" s="97">
        <v>43712.59783564815</v>
      </c>
      <c r="B7496">
        <v>1.3512200000000001</v>
      </c>
      <c r="E7496" s="97">
        <v>43711.120555555557</v>
      </c>
      <c r="F7496">
        <v>1.120125</v>
      </c>
    </row>
    <row r="7497" spans="1:6" x14ac:dyDescent="0.2">
      <c r="A7497" s="97">
        <v>43712.608252314814</v>
      </c>
      <c r="B7497">
        <v>1.352719</v>
      </c>
      <c r="E7497" s="97">
        <v>43711.13108796296</v>
      </c>
      <c r="F7497">
        <v>1.1113839999999999</v>
      </c>
    </row>
    <row r="7498" spans="1:6" x14ac:dyDescent="0.2">
      <c r="A7498" s="97">
        <v>43712.618784722225</v>
      </c>
      <c r="B7498">
        <v>1.3554379999999999</v>
      </c>
      <c r="E7498" s="97">
        <v>43711.141504629632</v>
      </c>
      <c r="F7498">
        <v>1.1127320000000001</v>
      </c>
    </row>
    <row r="7499" spans="1:6" x14ac:dyDescent="0.2">
      <c r="A7499" s="97">
        <v>43712.629201388889</v>
      </c>
      <c r="B7499">
        <v>1.365105</v>
      </c>
      <c r="E7499" s="97">
        <v>43711.151921296296</v>
      </c>
      <c r="F7499">
        <v>1.1078300000000001</v>
      </c>
    </row>
    <row r="7500" spans="1:6" x14ac:dyDescent="0.2">
      <c r="A7500" s="97">
        <v>43712.639618055553</v>
      </c>
      <c r="B7500">
        <v>1.3793599999999999</v>
      </c>
      <c r="E7500" s="97">
        <v>43711.162395833337</v>
      </c>
      <c r="F7500">
        <v>1.102285</v>
      </c>
    </row>
    <row r="7501" spans="1:6" x14ac:dyDescent="0.2">
      <c r="A7501" s="97">
        <v>43712.650138888886</v>
      </c>
      <c r="B7501">
        <v>1.3489910000000001</v>
      </c>
      <c r="E7501" s="97">
        <v>43711.172812500001</v>
      </c>
      <c r="F7501">
        <v>1.095723</v>
      </c>
    </row>
    <row r="7502" spans="1:6" x14ac:dyDescent="0.2">
      <c r="A7502" s="97">
        <v>43712.660555555558</v>
      </c>
      <c r="B7502">
        <v>1.3745350000000001</v>
      </c>
      <c r="E7502" s="97">
        <v>43711.183229166665</v>
      </c>
      <c r="F7502">
        <v>1.088122</v>
      </c>
    </row>
    <row r="7503" spans="1:6" x14ac:dyDescent="0.2">
      <c r="A7503" s="97">
        <v>43712.670972222222</v>
      </c>
      <c r="B7503">
        <v>1.361002</v>
      </c>
      <c r="E7503" s="97">
        <v>43711.193645833337</v>
      </c>
      <c r="F7503">
        <v>1.0801940000000001</v>
      </c>
    </row>
    <row r="7504" spans="1:6" x14ac:dyDescent="0.2">
      <c r="A7504" s="97">
        <v>43712.681388888886</v>
      </c>
      <c r="B7504">
        <v>1.3890670000000001</v>
      </c>
      <c r="E7504" s="97">
        <v>43711.204062500001</v>
      </c>
      <c r="F7504">
        <v>1.0814159999999999</v>
      </c>
    </row>
    <row r="7505" spans="1:6" x14ac:dyDescent="0.2">
      <c r="A7505" s="97">
        <v>43712.691805555558</v>
      </c>
      <c r="B7505">
        <v>1.388855</v>
      </c>
      <c r="E7505" s="97">
        <v>43711.214479166665</v>
      </c>
      <c r="F7505">
        <v>1.070486</v>
      </c>
    </row>
    <row r="7506" spans="1:6" x14ac:dyDescent="0.2">
      <c r="A7506" s="97">
        <v>43712.702222222222</v>
      </c>
      <c r="B7506">
        <v>1.385686</v>
      </c>
      <c r="E7506" s="97">
        <v>43711.225011574075</v>
      </c>
      <c r="F7506">
        <v>1.0691170000000001</v>
      </c>
    </row>
    <row r="7507" spans="1:6" x14ac:dyDescent="0.2">
      <c r="A7507" s="97">
        <v>43712.721493055556</v>
      </c>
      <c r="B7507">
        <v>1.4063920000000001</v>
      </c>
      <c r="E7507" s="97">
        <v>43711.23542824074</v>
      </c>
      <c r="F7507">
        <v>1.0722910000000001</v>
      </c>
    </row>
    <row r="7508" spans="1:6" x14ac:dyDescent="0.2">
      <c r="A7508" s="97">
        <v>43712.731909722221</v>
      </c>
      <c r="B7508">
        <v>1.440939</v>
      </c>
      <c r="E7508" s="97">
        <v>43711.245844907404</v>
      </c>
      <c r="F7508">
        <v>1.065966</v>
      </c>
    </row>
    <row r="7509" spans="1:6" x14ac:dyDescent="0.2">
      <c r="A7509" s="97">
        <v>43712.742326388892</v>
      </c>
      <c r="B7509">
        <v>1.4369270000000001</v>
      </c>
      <c r="E7509" s="97">
        <v>43711.256261574075</v>
      </c>
      <c r="F7509">
        <v>1.055728</v>
      </c>
    </row>
    <row r="7510" spans="1:6" x14ac:dyDescent="0.2">
      <c r="A7510" s="97">
        <v>43712.752743055556</v>
      </c>
      <c r="B7510">
        <v>1.4504630000000001</v>
      </c>
      <c r="E7510" s="97">
        <v>43711.266759259262</v>
      </c>
      <c r="F7510">
        <v>1.06395</v>
      </c>
    </row>
    <row r="7511" spans="1:6" x14ac:dyDescent="0.2">
      <c r="A7511" s="97">
        <v>43712.763159722221</v>
      </c>
      <c r="B7511">
        <v>1.451662</v>
      </c>
      <c r="E7511" s="97">
        <v>43711.277175925927</v>
      </c>
      <c r="F7511">
        <v>1.047048</v>
      </c>
    </row>
    <row r="7512" spans="1:6" x14ac:dyDescent="0.2">
      <c r="A7512" s="97">
        <v>43712.773576388892</v>
      </c>
      <c r="B7512">
        <v>1.4475769999999999</v>
      </c>
      <c r="E7512" s="97">
        <v>43711.287592592591</v>
      </c>
      <c r="F7512">
        <v>1.04304</v>
      </c>
    </row>
    <row r="7513" spans="1:6" x14ac:dyDescent="0.2">
      <c r="A7513" s="97">
        <v>43712.783993055556</v>
      </c>
      <c r="B7513">
        <v>1.4593039999999999</v>
      </c>
      <c r="E7513" s="97">
        <v>43711.298009259262</v>
      </c>
      <c r="F7513">
        <v>1.045979</v>
      </c>
    </row>
    <row r="7514" spans="1:6" x14ac:dyDescent="0.2">
      <c r="A7514" s="97">
        <v>43712.794525462959</v>
      </c>
      <c r="B7514">
        <v>1.463797</v>
      </c>
      <c r="E7514" s="97">
        <v>43711.308425925927</v>
      </c>
      <c r="F7514">
        <v>1.0434380000000001</v>
      </c>
    </row>
    <row r="7515" spans="1:6" x14ac:dyDescent="0.2">
      <c r="A7515" s="97">
        <v>43712.804942129631</v>
      </c>
      <c r="B7515">
        <v>1.474515</v>
      </c>
      <c r="E7515" s="97">
        <v>43711.318842592591</v>
      </c>
      <c r="F7515">
        <v>1.0369470000000001</v>
      </c>
    </row>
    <row r="7516" spans="1:6" x14ac:dyDescent="0.2">
      <c r="A7516" s="97">
        <v>43712.815358796295</v>
      </c>
      <c r="B7516">
        <v>1.4661280000000001</v>
      </c>
      <c r="E7516" s="97">
        <v>43711.329259259262</v>
      </c>
      <c r="F7516">
        <v>1.0281279999999999</v>
      </c>
    </row>
    <row r="7517" spans="1:6" x14ac:dyDescent="0.2">
      <c r="A7517" s="97">
        <v>43712.825833333336</v>
      </c>
      <c r="B7517">
        <v>1.481922</v>
      </c>
      <c r="E7517" s="97">
        <v>43711.339791666665</v>
      </c>
      <c r="F7517">
        <v>1.0235399999999999</v>
      </c>
    </row>
    <row r="7518" spans="1:6" x14ac:dyDescent="0.2">
      <c r="A7518" s="97">
        <v>43712.83625</v>
      </c>
      <c r="B7518">
        <v>1.486648</v>
      </c>
      <c r="E7518" s="97">
        <v>43711.350208333337</v>
      </c>
      <c r="F7518">
        <v>1.016178</v>
      </c>
    </row>
    <row r="7519" spans="1:6" x14ac:dyDescent="0.2">
      <c r="A7519" s="97">
        <v>43712.846666666665</v>
      </c>
      <c r="B7519">
        <v>1.4896400000000001</v>
      </c>
      <c r="E7519" s="97">
        <v>43711.360625000001</v>
      </c>
      <c r="F7519">
        <v>1.0064379999999999</v>
      </c>
    </row>
    <row r="7520" spans="1:6" x14ac:dyDescent="0.2">
      <c r="A7520" s="97">
        <v>43712.857083333336</v>
      </c>
      <c r="B7520">
        <v>1.5043150000000001</v>
      </c>
      <c r="E7520" s="97">
        <v>43711.371099537035</v>
      </c>
      <c r="F7520">
        <v>1.0146059999999999</v>
      </c>
    </row>
    <row r="7521" spans="1:6" x14ac:dyDescent="0.2">
      <c r="A7521" s="97">
        <v>43712.8675</v>
      </c>
      <c r="B7521">
        <v>1.5025759999999999</v>
      </c>
      <c r="E7521" s="97">
        <v>43711.381516203706</v>
      </c>
      <c r="F7521">
        <v>1.011401</v>
      </c>
    </row>
    <row r="7522" spans="1:6" x14ac:dyDescent="0.2">
      <c r="A7522" s="97">
        <v>43712.877916666665</v>
      </c>
      <c r="B7522">
        <v>1.504966</v>
      </c>
      <c r="E7522" s="97">
        <v>43711.391932870371</v>
      </c>
      <c r="F7522">
        <v>1.0091749999999999</v>
      </c>
    </row>
    <row r="7523" spans="1:6" x14ac:dyDescent="0.2">
      <c r="A7523" s="97">
        <v>43712.888333333336</v>
      </c>
      <c r="B7523">
        <v>1.5008090000000001</v>
      </c>
      <c r="E7523" s="97">
        <v>43711.402349537035</v>
      </c>
      <c r="F7523">
        <v>1.0040579999999999</v>
      </c>
    </row>
    <row r="7524" spans="1:6" x14ac:dyDescent="0.2">
      <c r="A7524" s="97">
        <v>43712.898865740739</v>
      </c>
      <c r="B7524">
        <v>1.522807</v>
      </c>
      <c r="E7524" s="97">
        <v>43711.412766203706</v>
      </c>
      <c r="F7524">
        <v>1.007976</v>
      </c>
    </row>
    <row r="7525" spans="1:6" x14ac:dyDescent="0.2">
      <c r="A7525" s="97">
        <v>43712.909282407411</v>
      </c>
      <c r="B7525">
        <v>1.5216890000000001</v>
      </c>
      <c r="E7525" s="97">
        <v>43711.423182870371</v>
      </c>
      <c r="F7525">
        <v>1.005258</v>
      </c>
    </row>
    <row r="7526" spans="1:6" x14ac:dyDescent="0.2">
      <c r="A7526" s="97">
        <v>43712.919699074075</v>
      </c>
      <c r="B7526">
        <v>1.532918</v>
      </c>
      <c r="E7526" s="97">
        <v>43711.433715277781</v>
      </c>
      <c r="F7526">
        <v>1.0100290000000001</v>
      </c>
    </row>
    <row r="7527" spans="1:6" x14ac:dyDescent="0.2">
      <c r="A7527" s="97">
        <v>43712.930185185185</v>
      </c>
      <c r="B7527">
        <v>1.5206090000000001</v>
      </c>
      <c r="E7527" s="97">
        <v>43711.444131944445</v>
      </c>
      <c r="F7527">
        <v>1.0076799999999999</v>
      </c>
    </row>
    <row r="7528" spans="1:6" x14ac:dyDescent="0.2">
      <c r="A7528" s="97">
        <v>43712.940601851849</v>
      </c>
      <c r="B7528">
        <v>1.5307809999999999</v>
      </c>
      <c r="E7528" s="97">
        <v>43711.454548611109</v>
      </c>
      <c r="F7528">
        <v>0.99840399999999996</v>
      </c>
    </row>
    <row r="7529" spans="1:6" x14ac:dyDescent="0.2">
      <c r="A7529" s="97">
        <v>43712.951018518521</v>
      </c>
      <c r="B7529">
        <v>1.5227200000000001</v>
      </c>
      <c r="E7529" s="97">
        <v>43711.464965277781</v>
      </c>
      <c r="F7529">
        <v>1.008607</v>
      </c>
    </row>
    <row r="7530" spans="1:6" x14ac:dyDescent="0.2">
      <c r="A7530" s="97">
        <v>43712.961435185185</v>
      </c>
      <c r="B7530">
        <v>1.5071060000000001</v>
      </c>
      <c r="E7530" s="97">
        <v>43711.475451388891</v>
      </c>
      <c r="F7530">
        <v>0.99698100000000001</v>
      </c>
    </row>
    <row r="7531" spans="1:6" x14ac:dyDescent="0.2">
      <c r="A7531" s="97">
        <v>43712.971851851849</v>
      </c>
      <c r="B7531">
        <v>1.516359</v>
      </c>
      <c r="E7531" s="97">
        <v>43711.670902777776</v>
      </c>
      <c r="F7531">
        <v>2.9793660000000002</v>
      </c>
    </row>
    <row r="7532" spans="1:6" x14ac:dyDescent="0.2">
      <c r="A7532" s="97">
        <v>43712.982268518521</v>
      </c>
      <c r="B7532">
        <v>1.512661</v>
      </c>
      <c r="E7532" s="97">
        <v>43711.681319444448</v>
      </c>
      <c r="F7532">
        <v>2.2808220000000001</v>
      </c>
    </row>
    <row r="7533" spans="1:6" x14ac:dyDescent="0.2">
      <c r="A7533" s="97">
        <v>43712.992685185185</v>
      </c>
      <c r="B7533">
        <v>1.5201899999999999</v>
      </c>
      <c r="E7533" s="97">
        <v>43711.691736111112</v>
      </c>
      <c r="F7533">
        <v>1.7779199999999999</v>
      </c>
    </row>
    <row r="7534" spans="1:6" x14ac:dyDescent="0.2">
      <c r="A7534" s="97">
        <v>43713.003217592595</v>
      </c>
      <c r="B7534">
        <v>1.515598</v>
      </c>
      <c r="E7534" s="97">
        <v>43711.702152777776</v>
      </c>
      <c r="F7534">
        <v>1.4159949999999999</v>
      </c>
    </row>
    <row r="7535" spans="1:6" x14ac:dyDescent="0.2">
      <c r="A7535" s="97">
        <v>43713.01363425926</v>
      </c>
      <c r="B7535">
        <v>1.5060789999999999</v>
      </c>
      <c r="E7535" s="97">
        <v>43711.721377314818</v>
      </c>
      <c r="F7535">
        <v>1.008235</v>
      </c>
    </row>
    <row r="7536" spans="1:6" x14ac:dyDescent="0.2">
      <c r="A7536" s="97">
        <v>43713.024050925924</v>
      </c>
      <c r="B7536">
        <v>1.516316</v>
      </c>
      <c r="E7536" s="97">
        <v>43711.731793981482</v>
      </c>
      <c r="F7536">
        <v>1.0484469999999999</v>
      </c>
    </row>
    <row r="7537" spans="1:6" x14ac:dyDescent="0.2">
      <c r="A7537" s="97">
        <v>43713.034525462965</v>
      </c>
      <c r="B7537">
        <v>1.5015480000000001</v>
      </c>
      <c r="E7537" s="97">
        <v>43711.742210648146</v>
      </c>
      <c r="F7537">
        <v>1.06952</v>
      </c>
    </row>
    <row r="7538" spans="1:6" x14ac:dyDescent="0.2">
      <c r="A7538" s="97">
        <v>43713.044942129629</v>
      </c>
      <c r="B7538">
        <v>1.502262</v>
      </c>
      <c r="E7538" s="97">
        <v>43711.752627314818</v>
      </c>
      <c r="F7538">
        <v>1.100806</v>
      </c>
    </row>
    <row r="7539" spans="1:6" x14ac:dyDescent="0.2">
      <c r="A7539" s="97">
        <v>43713.055358796293</v>
      </c>
      <c r="B7539">
        <v>1.4845950000000001</v>
      </c>
      <c r="E7539" s="97">
        <v>43711.763043981482</v>
      </c>
      <c r="F7539">
        <v>1.1199619999999999</v>
      </c>
    </row>
    <row r="7540" spans="1:6" x14ac:dyDescent="0.2">
      <c r="A7540" s="97">
        <v>43713.065775462965</v>
      </c>
      <c r="B7540">
        <v>1.491995</v>
      </c>
      <c r="E7540" s="97">
        <v>43711.773460648146</v>
      </c>
      <c r="F7540">
        <v>1.156047</v>
      </c>
    </row>
    <row r="7541" spans="1:6" x14ac:dyDescent="0.2">
      <c r="A7541" s="97">
        <v>43713.076192129629</v>
      </c>
      <c r="B7541">
        <v>1.490507</v>
      </c>
      <c r="E7541" s="97">
        <v>43711.783877314818</v>
      </c>
      <c r="F7541">
        <v>1.1848190000000001</v>
      </c>
    </row>
    <row r="7542" spans="1:6" x14ac:dyDescent="0.2">
      <c r="A7542" s="97">
        <v>43713.086608796293</v>
      </c>
      <c r="B7542">
        <v>1.4916050000000001</v>
      </c>
      <c r="E7542" s="97">
        <v>43711.794409722221</v>
      </c>
      <c r="F7542">
        <v>1.2000960000000001</v>
      </c>
    </row>
    <row r="7543" spans="1:6" x14ac:dyDescent="0.2">
      <c r="A7543" s="97">
        <v>43713.097141203703</v>
      </c>
      <c r="B7543">
        <v>1.47838</v>
      </c>
      <c r="E7543" s="97">
        <v>43711.804826388892</v>
      </c>
      <c r="F7543">
        <v>1.2143170000000001</v>
      </c>
    </row>
    <row r="7544" spans="1:6" x14ac:dyDescent="0.2">
      <c r="A7544" s="97">
        <v>43713.107557870368</v>
      </c>
      <c r="B7544">
        <v>1.4824710000000001</v>
      </c>
      <c r="E7544" s="97">
        <v>43711.815243055556</v>
      </c>
      <c r="F7544">
        <v>1.237795</v>
      </c>
    </row>
    <row r="7545" spans="1:6" x14ac:dyDescent="0.2">
      <c r="A7545" s="97">
        <v>43713.117974537039</v>
      </c>
      <c r="B7545">
        <v>1.4732019999999999</v>
      </c>
      <c r="E7545" s="97">
        <v>43711.82571759259</v>
      </c>
      <c r="F7545">
        <v>1.241652</v>
      </c>
    </row>
    <row r="7546" spans="1:6" x14ac:dyDescent="0.2">
      <c r="A7546" s="97">
        <v>43713.128391203703</v>
      </c>
      <c r="B7546">
        <v>1.476701</v>
      </c>
      <c r="E7546" s="97">
        <v>43711.836134259262</v>
      </c>
      <c r="F7546">
        <v>1.2497849999999999</v>
      </c>
    </row>
    <row r="7547" spans="1:6" x14ac:dyDescent="0.2">
      <c r="A7547" s="97">
        <v>43713.138877314814</v>
      </c>
      <c r="B7547">
        <v>1.4770829999999999</v>
      </c>
      <c r="E7547" s="97">
        <v>43711.846550925926</v>
      </c>
      <c r="F7547">
        <v>1.2584139999999999</v>
      </c>
    </row>
    <row r="7548" spans="1:6" x14ac:dyDescent="0.2">
      <c r="A7548" s="97">
        <v>43713.149293981478</v>
      </c>
      <c r="B7548">
        <v>1.478272</v>
      </c>
      <c r="E7548" s="97">
        <v>43711.85696759259</v>
      </c>
      <c r="F7548">
        <v>1.2594879999999999</v>
      </c>
    </row>
    <row r="7549" spans="1:6" x14ac:dyDescent="0.2">
      <c r="A7549" s="97">
        <v>43713.159710648149</v>
      </c>
      <c r="B7549">
        <v>1.4828060000000001</v>
      </c>
      <c r="E7549" s="97">
        <v>43711.867384259262</v>
      </c>
      <c r="F7549">
        <v>1.2601089999999999</v>
      </c>
    </row>
    <row r="7550" spans="1:6" x14ac:dyDescent="0.2">
      <c r="A7550" s="97">
        <v>43713.170127314814</v>
      </c>
      <c r="B7550">
        <v>1.4651479999999999</v>
      </c>
      <c r="E7550" s="97">
        <v>43711.877800925926</v>
      </c>
      <c r="F7550">
        <v>1.2669680000000001</v>
      </c>
    </row>
    <row r="7551" spans="1:6" x14ac:dyDescent="0.2">
      <c r="A7551" s="97">
        <v>43713.180543981478</v>
      </c>
      <c r="B7551">
        <v>1.4726939999999999</v>
      </c>
      <c r="E7551" s="97">
        <v>43711.888333333336</v>
      </c>
      <c r="F7551">
        <v>1.2680439999999999</v>
      </c>
    </row>
    <row r="7552" spans="1:6" x14ac:dyDescent="0.2">
      <c r="A7552" s="97">
        <v>43713.190960648149</v>
      </c>
      <c r="B7552">
        <v>1.465463</v>
      </c>
      <c r="E7552" s="97">
        <v>43711.89875</v>
      </c>
      <c r="F7552">
        <v>1.2607809999999999</v>
      </c>
    </row>
    <row r="7553" spans="1:6" x14ac:dyDescent="0.2">
      <c r="A7553" s="97">
        <v>43713.201377314814</v>
      </c>
      <c r="B7553">
        <v>1.434661</v>
      </c>
      <c r="E7553" s="97">
        <v>43711.909166666665</v>
      </c>
      <c r="F7553">
        <v>1.2556449999999999</v>
      </c>
    </row>
    <row r="7554" spans="1:6" x14ac:dyDescent="0.2">
      <c r="A7554" s="97">
        <v>43713.211909722224</v>
      </c>
      <c r="B7554">
        <v>1.4682599999999999</v>
      </c>
      <c r="E7554" s="97">
        <v>43711.919583333336</v>
      </c>
      <c r="F7554">
        <v>1.246097</v>
      </c>
    </row>
    <row r="7555" spans="1:6" x14ac:dyDescent="0.2">
      <c r="A7555" s="97">
        <v>43713.222326388888</v>
      </c>
      <c r="B7555">
        <v>1.459665</v>
      </c>
      <c r="E7555" s="97">
        <v>43711.930069444446</v>
      </c>
      <c r="F7555">
        <v>1.281034</v>
      </c>
    </row>
    <row r="7556" spans="1:6" x14ac:dyDescent="0.2">
      <c r="A7556" s="97">
        <v>43713.232743055552</v>
      </c>
      <c r="B7556">
        <v>1.466996</v>
      </c>
      <c r="E7556" s="97">
        <v>43711.940486111111</v>
      </c>
      <c r="F7556">
        <v>1.270877</v>
      </c>
    </row>
    <row r="7557" spans="1:6" x14ac:dyDescent="0.2">
      <c r="A7557" s="97">
        <v>43713.24322916667</v>
      </c>
      <c r="B7557">
        <v>1.4662500000000001</v>
      </c>
      <c r="E7557" s="97">
        <v>43711.950902777775</v>
      </c>
      <c r="F7557">
        <v>1.2764800000000001</v>
      </c>
    </row>
    <row r="7558" spans="1:6" x14ac:dyDescent="0.2">
      <c r="A7558" s="97">
        <v>43713.253645833334</v>
      </c>
      <c r="B7558">
        <v>1.465406</v>
      </c>
      <c r="E7558" s="97">
        <v>43711.961319444446</v>
      </c>
      <c r="F7558">
        <v>1.283598</v>
      </c>
    </row>
    <row r="7559" spans="1:6" x14ac:dyDescent="0.2">
      <c r="A7559" s="97">
        <v>43713.264062499999</v>
      </c>
      <c r="B7559">
        <v>1.4527300000000001</v>
      </c>
      <c r="E7559" s="97">
        <v>43711.971736111111</v>
      </c>
      <c r="F7559">
        <v>1.25126</v>
      </c>
    </row>
    <row r="7560" spans="1:6" x14ac:dyDescent="0.2">
      <c r="A7560" s="97">
        <v>43713.27447916667</v>
      </c>
      <c r="B7560">
        <v>1.4590700000000001</v>
      </c>
      <c r="E7560" s="97">
        <v>43711.982152777775</v>
      </c>
      <c r="F7560">
        <v>1.252572</v>
      </c>
    </row>
    <row r="7561" spans="1:6" x14ac:dyDescent="0.2">
      <c r="A7561" s="97">
        <v>43713.284895833334</v>
      </c>
      <c r="B7561">
        <v>1.4607600000000001</v>
      </c>
      <c r="E7561" s="97">
        <v>43711.992685185185</v>
      </c>
      <c r="F7561">
        <v>1.2647360000000001</v>
      </c>
    </row>
    <row r="7562" spans="1:6" x14ac:dyDescent="0.2">
      <c r="A7562" s="97">
        <v>43713.295312499999</v>
      </c>
      <c r="B7562">
        <v>1.448345</v>
      </c>
      <c r="E7562" s="97">
        <v>43712.003101851849</v>
      </c>
      <c r="F7562">
        <v>1.248434</v>
      </c>
    </row>
    <row r="7563" spans="1:6" x14ac:dyDescent="0.2">
      <c r="A7563" s="97">
        <v>43713.30572916667</v>
      </c>
      <c r="B7563">
        <v>1.4601630000000001</v>
      </c>
      <c r="E7563" s="97">
        <v>43712.013518518521</v>
      </c>
      <c r="F7563">
        <v>1.2556929999999999</v>
      </c>
    </row>
    <row r="7564" spans="1:6" x14ac:dyDescent="0.2">
      <c r="A7564" s="97">
        <v>43713.316261574073</v>
      </c>
      <c r="B7564">
        <v>1.450631</v>
      </c>
      <c r="E7564" s="97">
        <v>43712.023935185185</v>
      </c>
      <c r="F7564">
        <v>1.252372</v>
      </c>
    </row>
    <row r="7565" spans="1:6" x14ac:dyDescent="0.2">
      <c r="A7565" s="97">
        <v>43713.326678240737</v>
      </c>
      <c r="B7565">
        <v>1.451884</v>
      </c>
      <c r="E7565" s="97">
        <v>43712.034421296295</v>
      </c>
      <c r="F7565">
        <v>1.239695</v>
      </c>
    </row>
    <row r="7566" spans="1:6" x14ac:dyDescent="0.2">
      <c r="A7566" s="97">
        <v>43713.337094907409</v>
      </c>
      <c r="B7566">
        <v>1.4347559999999999</v>
      </c>
      <c r="E7566" s="97">
        <v>43712.04483796296</v>
      </c>
      <c r="F7566">
        <v>1.2433129999999999</v>
      </c>
    </row>
    <row r="7567" spans="1:6" x14ac:dyDescent="0.2">
      <c r="A7567" s="97">
        <v>43713.347569444442</v>
      </c>
      <c r="B7567">
        <v>1.437872</v>
      </c>
      <c r="E7567" s="97">
        <v>43712.055254629631</v>
      </c>
      <c r="F7567">
        <v>1.24031</v>
      </c>
    </row>
    <row r="7568" spans="1:6" x14ac:dyDescent="0.2">
      <c r="A7568" s="97">
        <v>43713.357986111114</v>
      </c>
      <c r="B7568">
        <v>1.429251</v>
      </c>
      <c r="E7568" s="97">
        <v>43712.065671296295</v>
      </c>
      <c r="F7568">
        <v>1.235466</v>
      </c>
    </row>
    <row r="7569" spans="1:6" x14ac:dyDescent="0.2">
      <c r="A7569" s="97">
        <v>43713.368402777778</v>
      </c>
      <c r="B7569">
        <v>1.4263269999999999</v>
      </c>
      <c r="E7569" s="97">
        <v>43712.07608796296</v>
      </c>
      <c r="F7569">
        <v>1.235131</v>
      </c>
    </row>
    <row r="7570" spans="1:6" x14ac:dyDescent="0.2">
      <c r="A7570" s="97">
        <v>43713.378819444442</v>
      </c>
      <c r="B7570">
        <v>1.4151929999999999</v>
      </c>
      <c r="E7570" s="97">
        <v>43712.086504629631</v>
      </c>
      <c r="F7570">
        <v>1.2369829999999999</v>
      </c>
    </row>
    <row r="7571" spans="1:6" x14ac:dyDescent="0.2">
      <c r="A7571" s="97">
        <v>43713.389236111114</v>
      </c>
      <c r="B7571">
        <v>1.4130370000000001</v>
      </c>
      <c r="E7571" s="97">
        <v>43712.097037037034</v>
      </c>
      <c r="F7571">
        <v>1.234464</v>
      </c>
    </row>
    <row r="7572" spans="1:6" x14ac:dyDescent="0.2">
      <c r="A7572" s="97">
        <v>43713.399652777778</v>
      </c>
      <c r="B7572">
        <v>1.4086639999999999</v>
      </c>
      <c r="E7572" s="97">
        <v>43712.107453703706</v>
      </c>
      <c r="F7572">
        <v>1.239509</v>
      </c>
    </row>
    <row r="7573" spans="1:6" x14ac:dyDescent="0.2">
      <c r="A7573" s="97">
        <v>43713.410185185188</v>
      </c>
      <c r="B7573">
        <v>1.393211</v>
      </c>
      <c r="E7573" s="97">
        <v>43712.11787037037</v>
      </c>
      <c r="F7573">
        <v>1.251733</v>
      </c>
    </row>
    <row r="7574" spans="1:6" x14ac:dyDescent="0.2">
      <c r="A7574" s="97">
        <v>43713.420601851853</v>
      </c>
      <c r="B7574">
        <v>1.413049</v>
      </c>
      <c r="E7574" s="97">
        <v>43712.128287037034</v>
      </c>
      <c r="F7574">
        <v>1.2399690000000001</v>
      </c>
    </row>
    <row r="7575" spans="1:6" x14ac:dyDescent="0.2">
      <c r="A7575" s="97">
        <v>43713.431018518517</v>
      </c>
      <c r="B7575">
        <v>1.399546</v>
      </c>
      <c r="E7575" s="97">
        <v>43712.138773148145</v>
      </c>
      <c r="F7575">
        <v>1.2583709999999999</v>
      </c>
    </row>
    <row r="7576" spans="1:6" x14ac:dyDescent="0.2">
      <c r="A7576" s="97">
        <v>43713.441435185188</v>
      </c>
      <c r="B7576">
        <v>1.401408</v>
      </c>
      <c r="E7576" s="97">
        <v>43712.149189814816</v>
      </c>
      <c r="F7576">
        <v>1.2609330000000001</v>
      </c>
    </row>
    <row r="7577" spans="1:6" x14ac:dyDescent="0.2">
      <c r="A7577" s="97">
        <v>43713.451921296299</v>
      </c>
      <c r="B7577">
        <v>1.3872720000000001</v>
      </c>
      <c r="E7577" s="97">
        <v>43712.15960648148</v>
      </c>
      <c r="F7577">
        <v>1.271611</v>
      </c>
    </row>
    <row r="7578" spans="1:6" x14ac:dyDescent="0.2">
      <c r="A7578" s="97">
        <v>43713.462337962963</v>
      </c>
      <c r="B7578">
        <v>1.363863</v>
      </c>
      <c r="E7578" s="97">
        <v>43712.170023148145</v>
      </c>
      <c r="F7578">
        <v>1.278891</v>
      </c>
    </row>
    <row r="7579" spans="1:6" x14ac:dyDescent="0.2">
      <c r="A7579" s="97">
        <v>43713.472754629627</v>
      </c>
      <c r="B7579">
        <v>1.397097</v>
      </c>
      <c r="E7579" s="97">
        <v>43712.180439814816</v>
      </c>
      <c r="F7579">
        <v>1.283523</v>
      </c>
    </row>
    <row r="7580" spans="1:6" x14ac:dyDescent="0.2">
      <c r="A7580" s="97">
        <v>43713.483171296299</v>
      </c>
      <c r="B7580">
        <v>1.399896</v>
      </c>
      <c r="E7580" s="97">
        <v>43712.19085648148</v>
      </c>
      <c r="F7580">
        <v>1.2772779999999999</v>
      </c>
    </row>
    <row r="7581" spans="1:6" x14ac:dyDescent="0.2">
      <c r="A7581" s="97">
        <v>43713.493587962963</v>
      </c>
      <c r="B7581">
        <v>1.39497</v>
      </c>
      <c r="E7581" s="97">
        <v>43712.201273148145</v>
      </c>
      <c r="F7581">
        <v>1.2969539999999999</v>
      </c>
    </row>
    <row r="7582" spans="1:6" x14ac:dyDescent="0.2">
      <c r="A7582" s="97">
        <v>43713.504004629627</v>
      </c>
      <c r="B7582">
        <v>1.4200079999999999</v>
      </c>
      <c r="E7582" s="97">
        <v>43712.211805555555</v>
      </c>
      <c r="F7582">
        <v>1.300133</v>
      </c>
    </row>
    <row r="7583" spans="1:6" x14ac:dyDescent="0.2">
      <c r="A7583" s="97">
        <v>43713.514537037037</v>
      </c>
      <c r="B7583">
        <v>1.438979</v>
      </c>
      <c r="E7583" s="97">
        <v>43712.222222222219</v>
      </c>
      <c r="F7583">
        <v>1.2983549999999999</v>
      </c>
    </row>
    <row r="7584" spans="1:6" x14ac:dyDescent="0.2">
      <c r="A7584" s="97">
        <v>43713.524953703702</v>
      </c>
      <c r="B7584">
        <v>1.4392469999999999</v>
      </c>
      <c r="E7584" s="97">
        <v>43712.232638888891</v>
      </c>
      <c r="F7584">
        <v>1.297256</v>
      </c>
    </row>
    <row r="7585" spans="1:6" x14ac:dyDescent="0.2">
      <c r="A7585" s="97">
        <v>43713.535370370373</v>
      </c>
      <c r="B7585">
        <v>1.4589939999999999</v>
      </c>
      <c r="E7585" s="97">
        <v>43712.243125000001</v>
      </c>
      <c r="F7585">
        <v>1.285126</v>
      </c>
    </row>
    <row r="7586" spans="1:6" x14ac:dyDescent="0.2">
      <c r="A7586" s="97">
        <v>43713.545787037037</v>
      </c>
      <c r="B7586">
        <v>1.4535530000000001</v>
      </c>
      <c r="E7586" s="97">
        <v>43712.253541666665</v>
      </c>
      <c r="F7586">
        <v>1.248068</v>
      </c>
    </row>
    <row r="7587" spans="1:6" x14ac:dyDescent="0.2">
      <c r="A7587" s="97">
        <v>43713.556273148148</v>
      </c>
      <c r="B7587">
        <v>1.4623660000000001</v>
      </c>
      <c r="E7587" s="97">
        <v>43712.263958333337</v>
      </c>
      <c r="F7587">
        <v>1.3039210000000001</v>
      </c>
    </row>
    <row r="7588" spans="1:6" x14ac:dyDescent="0.2">
      <c r="A7588" s="97">
        <v>43713.566689814812</v>
      </c>
      <c r="B7588">
        <v>1.4851209999999999</v>
      </c>
      <c r="E7588" s="97">
        <v>43712.274375000001</v>
      </c>
      <c r="F7588">
        <v>1.3018209999999999</v>
      </c>
    </row>
    <row r="7589" spans="1:6" x14ac:dyDescent="0.2">
      <c r="A7589" s="97">
        <v>43713.577187499999</v>
      </c>
      <c r="B7589">
        <v>1.505368</v>
      </c>
      <c r="E7589" s="97">
        <v>43712.284791666665</v>
      </c>
      <c r="F7589">
        <v>1.314195</v>
      </c>
    </row>
    <row r="7590" spans="1:6" x14ac:dyDescent="0.2">
      <c r="A7590" s="97">
        <v>43713.587604166663</v>
      </c>
      <c r="B7590">
        <v>1.5114270000000001</v>
      </c>
      <c r="E7590" s="97">
        <v>43712.295208333337</v>
      </c>
      <c r="F7590">
        <v>1.319728</v>
      </c>
    </row>
    <row r="7591" spans="1:6" x14ac:dyDescent="0.2">
      <c r="A7591" s="97">
        <v>43713.598020833335</v>
      </c>
      <c r="B7591">
        <v>1.4990209999999999</v>
      </c>
      <c r="E7591" s="97">
        <v>43712.305625000001</v>
      </c>
      <c r="F7591">
        <v>1.3255950000000001</v>
      </c>
    </row>
    <row r="7592" spans="1:6" x14ac:dyDescent="0.2">
      <c r="A7592" s="97">
        <v>43713.608437499999</v>
      </c>
      <c r="B7592">
        <v>1.5000290000000001</v>
      </c>
      <c r="E7592" s="97">
        <v>43712.316157407404</v>
      </c>
      <c r="F7592">
        <v>1.324962</v>
      </c>
    </row>
    <row r="7593" spans="1:6" x14ac:dyDescent="0.2">
      <c r="A7593" s="97">
        <v>43713.618854166663</v>
      </c>
      <c r="B7593">
        <v>1.523031</v>
      </c>
      <c r="E7593" s="97">
        <v>43712.326574074075</v>
      </c>
      <c r="F7593">
        <v>1.3171360000000001</v>
      </c>
    </row>
    <row r="7594" spans="1:6" x14ac:dyDescent="0.2">
      <c r="A7594" s="97">
        <v>43713.629270833335</v>
      </c>
      <c r="B7594">
        <v>1.563426</v>
      </c>
      <c r="E7594" s="97">
        <v>43712.33699074074</v>
      </c>
      <c r="F7594">
        <v>1.3199909999999999</v>
      </c>
    </row>
    <row r="7595" spans="1:6" x14ac:dyDescent="0.2">
      <c r="A7595" s="97">
        <v>43713.639803240738</v>
      </c>
      <c r="B7595">
        <v>1.515536</v>
      </c>
      <c r="E7595" s="97">
        <v>43712.34746527778</v>
      </c>
      <c r="F7595">
        <v>1.3118479999999999</v>
      </c>
    </row>
    <row r="7596" spans="1:6" x14ac:dyDescent="0.2">
      <c r="A7596" s="97">
        <v>43713.650219907409</v>
      </c>
      <c r="B7596">
        <v>1.5198039999999999</v>
      </c>
      <c r="E7596" s="97">
        <v>43712.357881944445</v>
      </c>
      <c r="F7596">
        <v>1.308586</v>
      </c>
    </row>
    <row r="7597" spans="1:6" x14ac:dyDescent="0.2">
      <c r="A7597" s="97">
        <v>43713.660636574074</v>
      </c>
      <c r="B7597">
        <v>1.525331</v>
      </c>
      <c r="E7597" s="97">
        <v>43712.368298611109</v>
      </c>
      <c r="F7597">
        <v>1.319013</v>
      </c>
    </row>
    <row r="7598" spans="1:6" x14ac:dyDescent="0.2">
      <c r="A7598" s="97">
        <v>43713.671053240738</v>
      </c>
      <c r="B7598">
        <v>1.529199</v>
      </c>
      <c r="E7598" s="97">
        <v>43712.37871527778</v>
      </c>
      <c r="F7598">
        <v>1.3191649999999999</v>
      </c>
    </row>
    <row r="7599" spans="1:6" x14ac:dyDescent="0.2">
      <c r="A7599" s="97">
        <v>43713.681539351855</v>
      </c>
      <c r="B7599">
        <v>1.526284</v>
      </c>
      <c r="E7599" s="97">
        <v>43712.389131944445</v>
      </c>
      <c r="F7599">
        <v>1.3188740000000001</v>
      </c>
    </row>
    <row r="7600" spans="1:6" x14ac:dyDescent="0.2">
      <c r="A7600" s="97">
        <v>43713.69195601852</v>
      </c>
      <c r="B7600">
        <v>1.5220670000000001</v>
      </c>
      <c r="E7600" s="97">
        <v>43712.399548611109</v>
      </c>
      <c r="F7600">
        <v>1.3178669999999999</v>
      </c>
    </row>
    <row r="7601" spans="1:6" x14ac:dyDescent="0.2">
      <c r="A7601" s="97">
        <v>43713.702372685184</v>
      </c>
      <c r="B7601">
        <v>1.5359499999999999</v>
      </c>
      <c r="E7601" s="97">
        <v>43712.410081018519</v>
      </c>
      <c r="F7601">
        <v>1.317377</v>
      </c>
    </row>
    <row r="7602" spans="1:6" x14ac:dyDescent="0.2">
      <c r="A7602" s="97">
        <v>43713.721585648149</v>
      </c>
      <c r="B7602">
        <v>1.5437799999999999</v>
      </c>
      <c r="E7602" s="97">
        <v>43712.420497685183</v>
      </c>
      <c r="F7602">
        <v>1.3083579999999999</v>
      </c>
    </row>
    <row r="7603" spans="1:6" x14ac:dyDescent="0.2">
      <c r="A7603" s="97">
        <v>43713.732002314813</v>
      </c>
      <c r="B7603">
        <v>1.561769</v>
      </c>
      <c r="E7603" s="97">
        <v>43712.430914351855</v>
      </c>
      <c r="F7603">
        <v>1.3283119999999999</v>
      </c>
    </row>
    <row r="7604" spans="1:6" x14ac:dyDescent="0.2">
      <c r="A7604" s="97">
        <v>43713.742418981485</v>
      </c>
      <c r="B7604">
        <v>1.550311</v>
      </c>
      <c r="E7604" s="97">
        <v>43712.441331018519</v>
      </c>
      <c r="F7604">
        <v>1.29772</v>
      </c>
    </row>
    <row r="7605" spans="1:6" x14ac:dyDescent="0.2">
      <c r="A7605" s="97">
        <v>43713.752835648149</v>
      </c>
      <c r="B7605">
        <v>1.5630200000000001</v>
      </c>
      <c r="E7605" s="97">
        <v>43712.451817129629</v>
      </c>
      <c r="F7605">
        <v>1.3044789999999999</v>
      </c>
    </row>
    <row r="7606" spans="1:6" x14ac:dyDescent="0.2">
      <c r="A7606" s="97">
        <v>43713.763252314813</v>
      </c>
      <c r="B7606">
        <v>1.5540229999999999</v>
      </c>
      <c r="E7606" s="97">
        <v>43712.462233796294</v>
      </c>
      <c r="F7606">
        <v>1.317159</v>
      </c>
    </row>
    <row r="7607" spans="1:6" x14ac:dyDescent="0.2">
      <c r="A7607" s="97">
        <v>43713.773668981485</v>
      </c>
      <c r="B7607">
        <v>1.557552</v>
      </c>
      <c r="E7607" s="97">
        <v>43712.472650462965</v>
      </c>
      <c r="F7607">
        <v>1.3022629999999999</v>
      </c>
    </row>
    <row r="7608" spans="1:6" x14ac:dyDescent="0.2">
      <c r="A7608" s="97">
        <v>43713.784201388888</v>
      </c>
      <c r="B7608">
        <v>1.566683</v>
      </c>
      <c r="E7608" s="97">
        <v>43712.483067129629</v>
      </c>
      <c r="F7608">
        <v>1.3275939999999999</v>
      </c>
    </row>
    <row r="7609" spans="1:6" x14ac:dyDescent="0.2">
      <c r="A7609" s="97">
        <v>43713.794618055559</v>
      </c>
      <c r="B7609">
        <v>1.56534</v>
      </c>
      <c r="E7609" s="97">
        <v>43712.493483796294</v>
      </c>
      <c r="F7609">
        <v>1.30314</v>
      </c>
    </row>
    <row r="7610" spans="1:6" x14ac:dyDescent="0.2">
      <c r="A7610" s="97">
        <v>43713.805034722223</v>
      </c>
      <c r="B7610">
        <v>1.602255</v>
      </c>
      <c r="E7610" s="97">
        <v>43712.503900462965</v>
      </c>
      <c r="F7610">
        <v>1.3244940000000001</v>
      </c>
    </row>
    <row r="7611" spans="1:6" x14ac:dyDescent="0.2">
      <c r="A7611" s="97">
        <v>43713.815451388888</v>
      </c>
      <c r="B7611">
        <v>1.56382</v>
      </c>
      <c r="E7611" s="97">
        <v>43712.514432870368</v>
      </c>
      <c r="F7611">
        <v>1.3279080000000001</v>
      </c>
    </row>
    <row r="7612" spans="1:6" x14ac:dyDescent="0.2">
      <c r="A7612" s="97">
        <v>43713.825937499998</v>
      </c>
      <c r="B7612">
        <v>1.5717669999999999</v>
      </c>
      <c r="E7612" s="97">
        <v>43712.52484953704</v>
      </c>
      <c r="F7612">
        <v>1.3361510000000001</v>
      </c>
    </row>
    <row r="7613" spans="1:6" x14ac:dyDescent="0.2">
      <c r="A7613" s="97">
        <v>43713.836354166669</v>
      </c>
      <c r="B7613">
        <v>1.5748519999999999</v>
      </c>
      <c r="E7613" s="97">
        <v>43712.535266203704</v>
      </c>
      <c r="F7613">
        <v>1.3274250000000001</v>
      </c>
    </row>
    <row r="7614" spans="1:6" x14ac:dyDescent="0.2">
      <c r="A7614" s="97">
        <v>43713.846770833334</v>
      </c>
      <c r="B7614">
        <v>1.574095</v>
      </c>
      <c r="E7614" s="97">
        <v>43712.545682870368</v>
      </c>
      <c r="F7614">
        <v>1.3324959999999999</v>
      </c>
    </row>
    <row r="7615" spans="1:6" x14ac:dyDescent="0.2">
      <c r="A7615" s="97">
        <v>43713.857187499998</v>
      </c>
      <c r="B7615">
        <v>1.5088809999999999</v>
      </c>
      <c r="E7615" s="97">
        <v>43712.556168981479</v>
      </c>
      <c r="F7615">
        <v>1.339448</v>
      </c>
    </row>
    <row r="7616" spans="1:6" x14ac:dyDescent="0.2">
      <c r="A7616" s="97">
        <v>43713.867604166669</v>
      </c>
      <c r="B7616">
        <v>1.5829439999999999</v>
      </c>
      <c r="E7616" s="97">
        <v>43712.56658564815</v>
      </c>
      <c r="F7616">
        <v>1.3399890000000001</v>
      </c>
    </row>
    <row r="7617" spans="1:6" x14ac:dyDescent="0.2">
      <c r="A7617" s="97">
        <v>43713.878020833334</v>
      </c>
      <c r="B7617">
        <v>1.5756250000000001</v>
      </c>
      <c r="E7617" s="97">
        <v>43712.577002314814</v>
      </c>
      <c r="F7617">
        <v>1.3371489999999999</v>
      </c>
    </row>
    <row r="7618" spans="1:6" x14ac:dyDescent="0.2">
      <c r="A7618" s="97">
        <v>43713.888437499998</v>
      </c>
      <c r="B7618">
        <v>1.5753779999999999</v>
      </c>
      <c r="E7618" s="97">
        <v>43712.587418981479</v>
      </c>
      <c r="F7618">
        <v>1.3442510000000001</v>
      </c>
    </row>
    <row r="7619" spans="1:6" x14ac:dyDescent="0.2">
      <c r="A7619" s="97">
        <v>43713.898969907408</v>
      </c>
      <c r="B7619">
        <v>1.5919179999999999</v>
      </c>
      <c r="E7619" s="97">
        <v>43712.59783564815</v>
      </c>
      <c r="F7619">
        <v>1.3512200000000001</v>
      </c>
    </row>
    <row r="7620" spans="1:6" x14ac:dyDescent="0.2">
      <c r="A7620" s="97">
        <v>43713.909386574072</v>
      </c>
      <c r="B7620">
        <v>1.546783</v>
      </c>
      <c r="E7620" s="97">
        <v>43712.608252314814</v>
      </c>
      <c r="F7620">
        <v>1.352719</v>
      </c>
    </row>
    <row r="7621" spans="1:6" x14ac:dyDescent="0.2">
      <c r="A7621" s="97">
        <v>43713.919803240744</v>
      </c>
      <c r="B7621">
        <v>1.576695</v>
      </c>
      <c r="E7621" s="97">
        <v>43712.618784722225</v>
      </c>
      <c r="F7621">
        <v>1.3554379999999999</v>
      </c>
    </row>
    <row r="7622" spans="1:6" x14ac:dyDescent="0.2">
      <c r="A7622" s="97">
        <v>43713.930289351854</v>
      </c>
      <c r="B7622">
        <v>1.581642</v>
      </c>
      <c r="E7622" s="97">
        <v>43712.629201388889</v>
      </c>
      <c r="F7622">
        <v>1.365105</v>
      </c>
    </row>
    <row r="7623" spans="1:6" x14ac:dyDescent="0.2">
      <c r="A7623" s="97">
        <v>43713.940706018519</v>
      </c>
      <c r="B7623">
        <v>1.585318</v>
      </c>
      <c r="E7623" s="97">
        <v>43712.639618055553</v>
      </c>
      <c r="F7623">
        <v>1.3793599999999999</v>
      </c>
    </row>
    <row r="7624" spans="1:6" x14ac:dyDescent="0.2">
      <c r="A7624" s="97">
        <v>43713.951122685183</v>
      </c>
      <c r="B7624">
        <v>1.572327</v>
      </c>
      <c r="E7624" s="97">
        <v>43712.650138888886</v>
      </c>
      <c r="F7624">
        <v>1.3489910000000001</v>
      </c>
    </row>
    <row r="7625" spans="1:6" x14ac:dyDescent="0.2">
      <c r="A7625" s="97">
        <v>43713.961539351854</v>
      </c>
      <c r="B7625">
        <v>1.57911</v>
      </c>
      <c r="E7625" s="97">
        <v>43712.660555555558</v>
      </c>
      <c r="F7625">
        <v>1.3745350000000001</v>
      </c>
    </row>
    <row r="7626" spans="1:6" x14ac:dyDescent="0.2">
      <c r="A7626" s="97">
        <v>43713.971956018519</v>
      </c>
      <c r="B7626">
        <v>1.565261</v>
      </c>
      <c r="E7626" s="97">
        <v>43712.670972222222</v>
      </c>
      <c r="F7626">
        <v>1.361002</v>
      </c>
    </row>
    <row r="7627" spans="1:6" x14ac:dyDescent="0.2">
      <c r="A7627" s="97">
        <v>43713.982372685183</v>
      </c>
      <c r="B7627">
        <v>1.577726</v>
      </c>
      <c r="E7627" s="97">
        <v>43712.681388888886</v>
      </c>
      <c r="F7627">
        <v>1.3890670000000001</v>
      </c>
    </row>
    <row r="7628" spans="1:6" x14ac:dyDescent="0.2">
      <c r="A7628" s="97">
        <v>43713.992905092593</v>
      </c>
      <c r="B7628">
        <v>1.560165</v>
      </c>
      <c r="E7628" s="97">
        <v>43712.691805555558</v>
      </c>
      <c r="F7628">
        <v>1.388855</v>
      </c>
    </row>
    <row r="7629" spans="1:6" x14ac:dyDescent="0.2">
      <c r="A7629" s="97">
        <v>43714.003321759257</v>
      </c>
      <c r="B7629">
        <v>1.5702240000000001</v>
      </c>
      <c r="E7629" s="97">
        <v>43712.702222222222</v>
      </c>
      <c r="F7629">
        <v>1.385686</v>
      </c>
    </row>
    <row r="7630" spans="1:6" x14ac:dyDescent="0.2">
      <c r="A7630" s="97">
        <v>43714.013738425929</v>
      </c>
      <c r="B7630">
        <v>1.559491</v>
      </c>
      <c r="E7630" s="97">
        <v>43712.721493055556</v>
      </c>
      <c r="F7630">
        <v>1.4063920000000001</v>
      </c>
    </row>
    <row r="7631" spans="1:6" x14ac:dyDescent="0.2">
      <c r="A7631" s="97">
        <v>43714.024155092593</v>
      </c>
      <c r="B7631">
        <v>1.567015</v>
      </c>
      <c r="E7631" s="97">
        <v>43712.731909722221</v>
      </c>
      <c r="F7631">
        <v>1.440939</v>
      </c>
    </row>
    <row r="7632" spans="1:6" x14ac:dyDescent="0.2">
      <c r="A7632" s="97">
        <v>43714.034641203703</v>
      </c>
      <c r="B7632">
        <v>1.5715300000000001</v>
      </c>
      <c r="E7632" s="97">
        <v>43712.742326388892</v>
      </c>
      <c r="F7632">
        <v>1.4369270000000001</v>
      </c>
    </row>
    <row r="7633" spans="1:6" x14ac:dyDescent="0.2">
      <c r="A7633" s="97">
        <v>43714.045057870368</v>
      </c>
      <c r="B7633">
        <v>1.553129</v>
      </c>
      <c r="E7633" s="97">
        <v>43712.752743055556</v>
      </c>
      <c r="F7633">
        <v>1.4504630000000001</v>
      </c>
    </row>
    <row r="7634" spans="1:6" x14ac:dyDescent="0.2">
      <c r="A7634" s="97">
        <v>43714.055474537039</v>
      </c>
      <c r="B7634">
        <v>1.562748</v>
      </c>
      <c r="E7634" s="97">
        <v>43712.763159722221</v>
      </c>
      <c r="F7634">
        <v>1.451662</v>
      </c>
    </row>
    <row r="7635" spans="1:6" x14ac:dyDescent="0.2">
      <c r="A7635" s="97">
        <v>43714.065891203703</v>
      </c>
      <c r="B7635">
        <v>1.553973</v>
      </c>
      <c r="E7635" s="97">
        <v>43712.773576388892</v>
      </c>
      <c r="F7635">
        <v>1.4475769999999999</v>
      </c>
    </row>
    <row r="7636" spans="1:6" x14ac:dyDescent="0.2">
      <c r="A7636" s="97">
        <v>43714.076307870368</v>
      </c>
      <c r="B7636">
        <v>1.555356</v>
      </c>
      <c r="E7636" s="97">
        <v>43712.783993055556</v>
      </c>
      <c r="F7636">
        <v>1.4593039999999999</v>
      </c>
    </row>
    <row r="7637" spans="1:6" x14ac:dyDescent="0.2">
      <c r="A7637" s="97">
        <v>43714.086817129632</v>
      </c>
      <c r="B7637">
        <v>1.5281819999999999</v>
      </c>
      <c r="E7637" s="97">
        <v>43712.794525462959</v>
      </c>
      <c r="F7637">
        <v>1.463797</v>
      </c>
    </row>
    <row r="7638" spans="1:6" x14ac:dyDescent="0.2">
      <c r="A7638" s="97">
        <v>43714.097233796296</v>
      </c>
      <c r="B7638">
        <v>1.541139</v>
      </c>
      <c r="E7638" s="97">
        <v>43712.804942129631</v>
      </c>
      <c r="F7638">
        <v>1.474515</v>
      </c>
    </row>
    <row r="7639" spans="1:6" x14ac:dyDescent="0.2">
      <c r="A7639" s="97">
        <v>43714.10765046296</v>
      </c>
      <c r="B7639">
        <v>1.549844</v>
      </c>
      <c r="E7639" s="97">
        <v>43712.815358796295</v>
      </c>
      <c r="F7639">
        <v>1.4661280000000001</v>
      </c>
    </row>
    <row r="7640" spans="1:6" x14ac:dyDescent="0.2">
      <c r="A7640" s="97">
        <v>43714.118067129632</v>
      </c>
      <c r="B7640">
        <v>1.5466899999999999</v>
      </c>
      <c r="E7640" s="97">
        <v>43712.825833333336</v>
      </c>
      <c r="F7640">
        <v>1.481922</v>
      </c>
    </row>
    <row r="7641" spans="1:6" x14ac:dyDescent="0.2">
      <c r="A7641" s="97">
        <v>43714.128483796296</v>
      </c>
      <c r="B7641">
        <v>1.5430299999999999</v>
      </c>
      <c r="E7641" s="97">
        <v>43712.83625</v>
      </c>
      <c r="F7641">
        <v>1.486648</v>
      </c>
    </row>
    <row r="7642" spans="1:6" x14ac:dyDescent="0.2">
      <c r="A7642" s="97">
        <v>43714.13890046296</v>
      </c>
      <c r="B7642">
        <v>1.5252490000000001</v>
      </c>
      <c r="E7642" s="97">
        <v>43712.846666666665</v>
      </c>
      <c r="F7642">
        <v>1.4896400000000001</v>
      </c>
    </row>
    <row r="7643" spans="1:6" x14ac:dyDescent="0.2">
      <c r="A7643" s="97">
        <v>43714.14943287037</v>
      </c>
      <c r="B7643">
        <v>1.5370520000000001</v>
      </c>
      <c r="E7643" s="97">
        <v>43712.857083333336</v>
      </c>
      <c r="F7643">
        <v>1.5043150000000001</v>
      </c>
    </row>
    <row r="7644" spans="1:6" x14ac:dyDescent="0.2">
      <c r="A7644" s="97">
        <v>43714.159849537034</v>
      </c>
      <c r="B7644">
        <v>1.5310079999999999</v>
      </c>
      <c r="E7644" s="97">
        <v>43712.8675</v>
      </c>
      <c r="F7644">
        <v>1.5025759999999999</v>
      </c>
    </row>
    <row r="7645" spans="1:6" x14ac:dyDescent="0.2">
      <c r="A7645" s="97">
        <v>43714.170266203706</v>
      </c>
      <c r="B7645">
        <v>1.5314920000000001</v>
      </c>
      <c r="E7645" s="97">
        <v>43712.877916666665</v>
      </c>
      <c r="F7645">
        <v>1.504966</v>
      </c>
    </row>
    <row r="7646" spans="1:6" x14ac:dyDescent="0.2">
      <c r="A7646" s="97">
        <v>43714.18068287037</v>
      </c>
      <c r="B7646">
        <v>1.5167710000000001</v>
      </c>
      <c r="E7646" s="97">
        <v>43712.888333333336</v>
      </c>
      <c r="F7646">
        <v>1.5008090000000001</v>
      </c>
    </row>
    <row r="7647" spans="1:6" x14ac:dyDescent="0.2">
      <c r="A7647" s="97">
        <v>43714.191168981481</v>
      </c>
      <c r="B7647">
        <v>1.5026520000000001</v>
      </c>
      <c r="E7647" s="97">
        <v>43712.898865740739</v>
      </c>
      <c r="F7647">
        <v>1.522807</v>
      </c>
    </row>
    <row r="7648" spans="1:6" x14ac:dyDescent="0.2">
      <c r="A7648" s="97">
        <v>43714.201585648145</v>
      </c>
      <c r="B7648">
        <v>1.5124660000000001</v>
      </c>
      <c r="E7648" s="97">
        <v>43712.909282407411</v>
      </c>
      <c r="F7648">
        <v>1.5216890000000001</v>
      </c>
    </row>
    <row r="7649" spans="1:6" x14ac:dyDescent="0.2">
      <c r="A7649" s="97">
        <v>43714.212002314816</v>
      </c>
      <c r="B7649">
        <v>1.4979720000000001</v>
      </c>
      <c r="E7649" s="97">
        <v>43712.919699074075</v>
      </c>
      <c r="F7649">
        <v>1.532918</v>
      </c>
    </row>
    <row r="7650" spans="1:6" x14ac:dyDescent="0.2">
      <c r="A7650" s="97">
        <v>43714.222418981481</v>
      </c>
      <c r="B7650">
        <v>1.4991779999999999</v>
      </c>
      <c r="E7650" s="97">
        <v>43712.930185185185</v>
      </c>
      <c r="F7650">
        <v>1.5206090000000001</v>
      </c>
    </row>
    <row r="7651" spans="1:6" x14ac:dyDescent="0.2">
      <c r="A7651" s="97">
        <v>43714.232835648145</v>
      </c>
      <c r="B7651">
        <v>1.4980359999999999</v>
      </c>
      <c r="E7651" s="97">
        <v>43712.940601851849</v>
      </c>
      <c r="F7651">
        <v>1.5307809999999999</v>
      </c>
    </row>
    <row r="7652" spans="1:6" x14ac:dyDescent="0.2">
      <c r="A7652" s="97">
        <v>43714.243252314816</v>
      </c>
      <c r="B7652">
        <v>1.488459</v>
      </c>
      <c r="E7652" s="97">
        <v>43712.951018518521</v>
      </c>
      <c r="F7652">
        <v>1.5227200000000001</v>
      </c>
    </row>
    <row r="7653" spans="1:6" x14ac:dyDescent="0.2">
      <c r="A7653" s="97">
        <v>43714.253784722219</v>
      </c>
      <c r="B7653">
        <v>1.482658</v>
      </c>
      <c r="E7653" s="97">
        <v>43712.961435185185</v>
      </c>
      <c r="F7653">
        <v>1.5071060000000001</v>
      </c>
    </row>
    <row r="7654" spans="1:6" x14ac:dyDescent="0.2">
      <c r="A7654" s="97">
        <v>43714.264201388891</v>
      </c>
      <c r="B7654">
        <v>1.4768699999999999</v>
      </c>
      <c r="E7654" s="97">
        <v>43712.971851851849</v>
      </c>
      <c r="F7654">
        <v>1.516359</v>
      </c>
    </row>
    <row r="7655" spans="1:6" x14ac:dyDescent="0.2">
      <c r="A7655" s="97">
        <v>43714.274618055555</v>
      </c>
      <c r="B7655">
        <v>1.470429</v>
      </c>
      <c r="E7655" s="97">
        <v>43712.982268518521</v>
      </c>
      <c r="F7655">
        <v>1.512661</v>
      </c>
    </row>
    <row r="7656" spans="1:6" x14ac:dyDescent="0.2">
      <c r="A7656" s="97">
        <v>43714.285034722219</v>
      </c>
      <c r="B7656">
        <v>1.4756229999999999</v>
      </c>
      <c r="E7656" s="97">
        <v>43712.992685185185</v>
      </c>
      <c r="F7656">
        <v>1.5201899999999999</v>
      </c>
    </row>
    <row r="7657" spans="1:6" x14ac:dyDescent="0.2">
      <c r="A7657" s="97">
        <v>43714.295520833337</v>
      </c>
      <c r="B7657">
        <v>1.4530479999999999</v>
      </c>
      <c r="E7657" s="97">
        <v>43713.003217592595</v>
      </c>
      <c r="F7657">
        <v>1.515598</v>
      </c>
    </row>
    <row r="7658" spans="1:6" x14ac:dyDescent="0.2">
      <c r="A7658" s="97">
        <v>43714.305937500001</v>
      </c>
      <c r="B7658">
        <v>1.453681</v>
      </c>
      <c r="E7658" s="97">
        <v>43713.01363425926</v>
      </c>
      <c r="F7658">
        <v>1.5060789999999999</v>
      </c>
    </row>
    <row r="7659" spans="1:6" x14ac:dyDescent="0.2">
      <c r="A7659" s="97">
        <v>43714.316354166665</v>
      </c>
      <c r="B7659">
        <v>1.4493609999999999</v>
      </c>
      <c r="E7659" s="97">
        <v>43713.024050925924</v>
      </c>
      <c r="F7659">
        <v>1.516316</v>
      </c>
    </row>
    <row r="7660" spans="1:6" x14ac:dyDescent="0.2">
      <c r="A7660" s="97">
        <v>43714.326770833337</v>
      </c>
      <c r="B7660">
        <v>1.456283</v>
      </c>
      <c r="E7660" s="97">
        <v>43713.034525462965</v>
      </c>
      <c r="F7660">
        <v>1.5015480000000001</v>
      </c>
    </row>
    <row r="7661" spans="1:6" x14ac:dyDescent="0.2">
      <c r="A7661" s="97">
        <v>43714.337187500001</v>
      </c>
      <c r="B7661">
        <v>1.4463250000000001</v>
      </c>
      <c r="E7661" s="97">
        <v>43713.044942129629</v>
      </c>
      <c r="F7661">
        <v>1.502262</v>
      </c>
    </row>
    <row r="7662" spans="1:6" x14ac:dyDescent="0.2">
      <c r="A7662" s="97">
        <v>43714.347604166665</v>
      </c>
      <c r="B7662">
        <v>1.431233</v>
      </c>
      <c r="E7662" s="97">
        <v>43713.055358796293</v>
      </c>
      <c r="F7662">
        <v>1.4845950000000001</v>
      </c>
    </row>
    <row r="7663" spans="1:6" x14ac:dyDescent="0.2">
      <c r="A7663" s="97">
        <v>43714.358136574076</v>
      </c>
      <c r="B7663">
        <v>1.433241</v>
      </c>
      <c r="E7663" s="97">
        <v>43713.065775462965</v>
      </c>
      <c r="F7663">
        <v>1.491995</v>
      </c>
    </row>
    <row r="7664" spans="1:6" x14ac:dyDescent="0.2">
      <c r="A7664" s="97">
        <v>43714.36855324074</v>
      </c>
      <c r="B7664">
        <v>1.4264859999999999</v>
      </c>
      <c r="E7664" s="97">
        <v>43713.076192129629</v>
      </c>
      <c r="F7664">
        <v>1.490507</v>
      </c>
    </row>
    <row r="7665" spans="1:6" x14ac:dyDescent="0.2">
      <c r="A7665" s="97">
        <v>43714.378969907404</v>
      </c>
      <c r="B7665">
        <v>1.4060569999999999</v>
      </c>
      <c r="E7665" s="97">
        <v>43713.086608796293</v>
      </c>
      <c r="F7665">
        <v>1.4916050000000001</v>
      </c>
    </row>
    <row r="7666" spans="1:6" x14ac:dyDescent="0.2">
      <c r="A7666" s="97">
        <v>43714.389386574076</v>
      </c>
      <c r="B7666">
        <v>1.4102589999999999</v>
      </c>
      <c r="E7666" s="97">
        <v>43713.097141203703</v>
      </c>
      <c r="F7666">
        <v>1.47838</v>
      </c>
    </row>
    <row r="7667" spans="1:6" x14ac:dyDescent="0.2">
      <c r="A7667" s="97">
        <v>43714.399872685186</v>
      </c>
      <c r="B7667">
        <v>1.400817</v>
      </c>
      <c r="E7667" s="97">
        <v>43713.107557870368</v>
      </c>
      <c r="F7667">
        <v>1.4824710000000001</v>
      </c>
    </row>
    <row r="7668" spans="1:6" x14ac:dyDescent="0.2">
      <c r="A7668" s="97">
        <v>43714.41028935185</v>
      </c>
      <c r="B7668">
        <v>1.397831</v>
      </c>
      <c r="E7668" s="97">
        <v>43713.117974537039</v>
      </c>
      <c r="F7668">
        <v>1.4732019999999999</v>
      </c>
    </row>
    <row r="7669" spans="1:6" x14ac:dyDescent="0.2">
      <c r="A7669" s="97">
        <v>43714.420706018522</v>
      </c>
      <c r="B7669">
        <v>1.3593930000000001</v>
      </c>
      <c r="E7669" s="97">
        <v>43713.128391203703</v>
      </c>
      <c r="F7669">
        <v>1.476701</v>
      </c>
    </row>
    <row r="7670" spans="1:6" x14ac:dyDescent="0.2">
      <c r="A7670" s="97">
        <v>43714.431122685186</v>
      </c>
      <c r="B7670">
        <v>1.3787670000000001</v>
      </c>
      <c r="E7670" s="97">
        <v>43713.138877314814</v>
      </c>
      <c r="F7670">
        <v>1.4770829999999999</v>
      </c>
    </row>
    <row r="7671" spans="1:6" x14ac:dyDescent="0.2">
      <c r="A7671" s="97">
        <v>43714.44153935185</v>
      </c>
      <c r="B7671">
        <v>1.3731180000000001</v>
      </c>
      <c r="E7671" s="97">
        <v>43713.149293981478</v>
      </c>
      <c r="F7671">
        <v>1.478272</v>
      </c>
    </row>
    <row r="7672" spans="1:6" x14ac:dyDescent="0.2">
      <c r="A7672" s="97">
        <v>43714.451956018522</v>
      </c>
      <c r="B7672">
        <v>1.3522650000000001</v>
      </c>
      <c r="E7672" s="97">
        <v>43713.159710648149</v>
      </c>
      <c r="F7672">
        <v>1.4828060000000001</v>
      </c>
    </row>
    <row r="7673" spans="1:6" x14ac:dyDescent="0.2">
      <c r="A7673" s="97">
        <v>43714.462372685186</v>
      </c>
      <c r="B7673">
        <v>1.3598460000000001</v>
      </c>
      <c r="E7673" s="97">
        <v>43713.170127314814</v>
      </c>
      <c r="F7673">
        <v>1.4651479999999999</v>
      </c>
    </row>
    <row r="7674" spans="1:6" x14ac:dyDescent="0.2">
      <c r="A7674" s="97">
        <v>43714.472905092596</v>
      </c>
      <c r="B7674">
        <v>1.3430200000000001</v>
      </c>
      <c r="E7674" s="97">
        <v>43713.180543981478</v>
      </c>
      <c r="F7674">
        <v>1.4726939999999999</v>
      </c>
    </row>
    <row r="7675" spans="1:6" x14ac:dyDescent="0.2">
      <c r="A7675" s="97">
        <v>43714.48332175926</v>
      </c>
      <c r="B7675">
        <v>1.337782</v>
      </c>
      <c r="E7675" s="97">
        <v>43713.190960648149</v>
      </c>
      <c r="F7675">
        <v>1.465463</v>
      </c>
    </row>
    <row r="7676" spans="1:6" x14ac:dyDescent="0.2">
      <c r="A7676" s="97">
        <v>43714.493738425925</v>
      </c>
      <c r="B7676">
        <v>1.3225100000000001</v>
      </c>
      <c r="E7676" s="97">
        <v>43713.201377314814</v>
      </c>
      <c r="F7676">
        <v>1.434661</v>
      </c>
    </row>
    <row r="7677" spans="1:6" x14ac:dyDescent="0.2">
      <c r="A7677" s="97">
        <v>43714.504270833335</v>
      </c>
      <c r="B7677">
        <v>1.338165</v>
      </c>
      <c r="E7677" s="97">
        <v>43713.211909722224</v>
      </c>
      <c r="F7677">
        <v>1.4682599999999999</v>
      </c>
    </row>
    <row r="7678" spans="1:6" x14ac:dyDescent="0.2">
      <c r="A7678" s="97">
        <v>43714.514687499999</v>
      </c>
      <c r="B7678">
        <v>1.325245</v>
      </c>
      <c r="E7678" s="97">
        <v>43713.222326388888</v>
      </c>
      <c r="F7678">
        <v>1.459665</v>
      </c>
    </row>
    <row r="7679" spans="1:6" x14ac:dyDescent="0.2">
      <c r="A7679" s="97">
        <v>43714.525104166663</v>
      </c>
      <c r="B7679">
        <v>1.3173269999999999</v>
      </c>
      <c r="E7679" s="97">
        <v>43713.232743055552</v>
      </c>
      <c r="F7679">
        <v>1.466996</v>
      </c>
    </row>
    <row r="7680" spans="1:6" x14ac:dyDescent="0.2">
      <c r="A7680" s="97">
        <v>43714.535520833335</v>
      </c>
      <c r="B7680">
        <v>1.313679</v>
      </c>
      <c r="E7680" s="97">
        <v>43713.24322916667</v>
      </c>
      <c r="F7680">
        <v>1.4662500000000001</v>
      </c>
    </row>
    <row r="7681" spans="1:6" x14ac:dyDescent="0.2">
      <c r="A7681" s="97">
        <v>43714.545937499999</v>
      </c>
      <c r="B7681">
        <v>1.292073</v>
      </c>
      <c r="E7681" s="97">
        <v>43713.253645833334</v>
      </c>
      <c r="F7681">
        <v>1.465406</v>
      </c>
    </row>
    <row r="7682" spans="1:6" x14ac:dyDescent="0.2">
      <c r="A7682" s="97">
        <v>43714.556354166663</v>
      </c>
      <c r="B7682">
        <v>1.3106819999999999</v>
      </c>
      <c r="E7682" s="97">
        <v>43713.264062499999</v>
      </c>
      <c r="F7682">
        <v>1.4527300000000001</v>
      </c>
    </row>
    <row r="7683" spans="1:6" x14ac:dyDescent="0.2">
      <c r="A7683" s="97">
        <v>43714.566886574074</v>
      </c>
      <c r="B7683">
        <v>1.305714</v>
      </c>
      <c r="E7683" s="97">
        <v>43713.27447916667</v>
      </c>
      <c r="F7683">
        <v>1.4590700000000001</v>
      </c>
    </row>
    <row r="7684" spans="1:6" x14ac:dyDescent="0.2">
      <c r="A7684" s="97">
        <v>43714.577303240738</v>
      </c>
      <c r="B7684">
        <v>1.2730790000000001</v>
      </c>
      <c r="E7684" s="97">
        <v>43713.284895833334</v>
      </c>
      <c r="F7684">
        <v>1.4607600000000001</v>
      </c>
    </row>
    <row r="7685" spans="1:6" x14ac:dyDescent="0.2">
      <c r="A7685" s="97">
        <v>43714.587719907409</v>
      </c>
      <c r="B7685">
        <v>1.303993</v>
      </c>
      <c r="E7685" s="97">
        <v>43713.295312499999</v>
      </c>
      <c r="F7685">
        <v>1.448345</v>
      </c>
    </row>
    <row r="7686" spans="1:6" x14ac:dyDescent="0.2">
      <c r="A7686" s="97">
        <v>43714.598136574074</v>
      </c>
      <c r="B7686">
        <v>1.305669</v>
      </c>
      <c r="E7686" s="97">
        <v>43713.30572916667</v>
      </c>
      <c r="F7686">
        <v>1.4601630000000001</v>
      </c>
    </row>
    <row r="7687" spans="1:6" x14ac:dyDescent="0.2">
      <c r="A7687" s="97">
        <v>43714.608622685184</v>
      </c>
      <c r="B7687">
        <v>1.310629</v>
      </c>
      <c r="E7687" s="97">
        <v>43713.316261574073</v>
      </c>
      <c r="F7687">
        <v>1.450631</v>
      </c>
    </row>
    <row r="7688" spans="1:6" x14ac:dyDescent="0.2">
      <c r="A7688" s="97">
        <v>43714.619039351855</v>
      </c>
      <c r="B7688">
        <v>1.29236</v>
      </c>
      <c r="E7688" s="97">
        <v>43713.326678240737</v>
      </c>
      <c r="F7688">
        <v>1.451884</v>
      </c>
    </row>
    <row r="7689" spans="1:6" x14ac:dyDescent="0.2">
      <c r="A7689" s="97">
        <v>43714.62945601852</v>
      </c>
      <c r="B7689">
        <v>1.3171189999999999</v>
      </c>
      <c r="E7689" s="97">
        <v>43713.337094907409</v>
      </c>
      <c r="F7689">
        <v>1.4347559999999999</v>
      </c>
    </row>
    <row r="7690" spans="1:6" x14ac:dyDescent="0.2">
      <c r="A7690" s="97">
        <v>43714.639872685184</v>
      </c>
      <c r="B7690">
        <v>1.3323179999999999</v>
      </c>
      <c r="E7690" s="97">
        <v>43713.347569444442</v>
      </c>
      <c r="F7690">
        <v>1.437872</v>
      </c>
    </row>
    <row r="7691" spans="1:6" x14ac:dyDescent="0.2">
      <c r="A7691" s="97">
        <v>43714.650289351855</v>
      </c>
      <c r="B7691">
        <v>1.3277650000000001</v>
      </c>
      <c r="E7691" s="97">
        <v>43713.357986111114</v>
      </c>
      <c r="F7691">
        <v>1.429251</v>
      </c>
    </row>
    <row r="7692" spans="1:6" x14ac:dyDescent="0.2">
      <c r="A7692" s="97">
        <v>43714.66070601852</v>
      </c>
      <c r="B7692">
        <v>1.348177</v>
      </c>
      <c r="E7692" s="97">
        <v>43713.368402777778</v>
      </c>
      <c r="F7692">
        <v>1.4263269999999999</v>
      </c>
    </row>
    <row r="7693" spans="1:6" x14ac:dyDescent="0.2">
      <c r="A7693" s="97">
        <v>43714.671238425923</v>
      </c>
      <c r="B7693">
        <v>1.37679</v>
      </c>
      <c r="E7693" s="97">
        <v>43713.378819444442</v>
      </c>
      <c r="F7693">
        <v>1.4151929999999999</v>
      </c>
    </row>
    <row r="7694" spans="1:6" x14ac:dyDescent="0.2">
      <c r="A7694" s="97">
        <v>43714.681655092594</v>
      </c>
      <c r="B7694">
        <v>1.3786259999999999</v>
      </c>
      <c r="E7694" s="97">
        <v>43713.389236111114</v>
      </c>
      <c r="F7694">
        <v>1.4130370000000001</v>
      </c>
    </row>
    <row r="7695" spans="1:6" x14ac:dyDescent="0.2">
      <c r="A7695" s="97">
        <v>43714.692071759258</v>
      </c>
      <c r="B7695">
        <v>1.414487</v>
      </c>
      <c r="E7695" s="97">
        <v>43713.399652777778</v>
      </c>
      <c r="F7695">
        <v>1.4086639999999999</v>
      </c>
    </row>
    <row r="7696" spans="1:6" x14ac:dyDescent="0.2">
      <c r="A7696" s="97">
        <v>43714.702488425923</v>
      </c>
      <c r="B7696">
        <v>1.4463189999999999</v>
      </c>
      <c r="E7696" s="97">
        <v>43713.410185185188</v>
      </c>
      <c r="F7696">
        <v>1.393211</v>
      </c>
    </row>
    <row r="7697" spans="1:6" x14ac:dyDescent="0.2">
      <c r="A7697" s="97">
        <v>43714.721712962964</v>
      </c>
      <c r="B7697">
        <v>1.527612</v>
      </c>
      <c r="E7697" s="97">
        <v>43713.420601851853</v>
      </c>
      <c r="F7697">
        <v>1.413049</v>
      </c>
    </row>
    <row r="7698" spans="1:6" x14ac:dyDescent="0.2">
      <c r="A7698" s="97">
        <v>43714.732129629629</v>
      </c>
      <c r="B7698">
        <v>1.5841970000000001</v>
      </c>
      <c r="E7698" s="97">
        <v>43713.431018518517</v>
      </c>
      <c r="F7698">
        <v>1.399546</v>
      </c>
    </row>
    <row r="7699" spans="1:6" x14ac:dyDescent="0.2">
      <c r="A7699" s="97">
        <v>43714.742546296293</v>
      </c>
      <c r="B7699">
        <v>1.61114</v>
      </c>
      <c r="E7699" s="97">
        <v>43713.441435185188</v>
      </c>
      <c r="F7699">
        <v>1.401408</v>
      </c>
    </row>
    <row r="7700" spans="1:6" x14ac:dyDescent="0.2">
      <c r="A7700" s="97">
        <v>43714.752962962964</v>
      </c>
      <c r="B7700">
        <v>1.664069</v>
      </c>
      <c r="E7700" s="97">
        <v>43713.451921296299</v>
      </c>
      <c r="F7700">
        <v>1.3872720000000001</v>
      </c>
    </row>
    <row r="7701" spans="1:6" x14ac:dyDescent="0.2">
      <c r="A7701" s="97">
        <v>43714.763379629629</v>
      </c>
      <c r="B7701">
        <v>1.717843</v>
      </c>
      <c r="E7701" s="97">
        <v>43713.462337962963</v>
      </c>
      <c r="F7701">
        <v>1.363863</v>
      </c>
    </row>
    <row r="7702" spans="1:6" x14ac:dyDescent="0.2">
      <c r="A7702" s="97">
        <v>43714.773796296293</v>
      </c>
      <c r="B7702">
        <v>1.770054</v>
      </c>
      <c r="E7702" s="97">
        <v>43713.472754629627</v>
      </c>
      <c r="F7702">
        <v>1.397097</v>
      </c>
    </row>
    <row r="7703" spans="1:6" x14ac:dyDescent="0.2">
      <c r="A7703" s="97">
        <v>43714.784212962964</v>
      </c>
      <c r="B7703">
        <v>1.81518</v>
      </c>
      <c r="E7703" s="97">
        <v>43713.483171296299</v>
      </c>
      <c r="F7703">
        <v>1.399896</v>
      </c>
    </row>
    <row r="7704" spans="1:6" x14ac:dyDescent="0.2">
      <c r="A7704" s="97">
        <v>43714.794745370367</v>
      </c>
      <c r="B7704">
        <v>1.8895010000000001</v>
      </c>
      <c r="E7704" s="97">
        <v>43713.493587962963</v>
      </c>
      <c r="F7704">
        <v>1.39497</v>
      </c>
    </row>
    <row r="7705" spans="1:6" x14ac:dyDescent="0.2">
      <c r="A7705" s="97">
        <v>43714.805162037039</v>
      </c>
      <c r="B7705">
        <v>1.92363</v>
      </c>
      <c r="E7705" s="97">
        <v>43713.504004629627</v>
      </c>
      <c r="F7705">
        <v>1.4200079999999999</v>
      </c>
    </row>
    <row r="7706" spans="1:6" x14ac:dyDescent="0.2">
      <c r="A7706" s="97">
        <v>43714.815578703703</v>
      </c>
      <c r="B7706">
        <v>1.9759530000000001</v>
      </c>
      <c r="E7706" s="97">
        <v>43713.514537037037</v>
      </c>
      <c r="F7706">
        <v>1.438979</v>
      </c>
    </row>
    <row r="7707" spans="1:6" x14ac:dyDescent="0.2">
      <c r="A7707" s="97">
        <v>43714.826064814813</v>
      </c>
      <c r="B7707">
        <v>2.0089429999999999</v>
      </c>
      <c r="E7707" s="97">
        <v>43713.524953703702</v>
      </c>
      <c r="F7707">
        <v>1.4392469999999999</v>
      </c>
    </row>
    <row r="7708" spans="1:6" x14ac:dyDescent="0.2">
      <c r="A7708" s="97">
        <v>43714.836481481485</v>
      </c>
      <c r="B7708">
        <v>2.0221740000000001</v>
      </c>
      <c r="E7708" s="97">
        <v>43713.535370370373</v>
      </c>
      <c r="F7708">
        <v>1.4589939999999999</v>
      </c>
    </row>
    <row r="7709" spans="1:6" x14ac:dyDescent="0.2">
      <c r="A7709" s="97">
        <v>43714.846898148149</v>
      </c>
      <c r="B7709">
        <v>2.0468959999999998</v>
      </c>
      <c r="E7709" s="97">
        <v>43713.545787037037</v>
      </c>
      <c r="F7709">
        <v>1.4535530000000001</v>
      </c>
    </row>
    <row r="7710" spans="1:6" x14ac:dyDescent="0.2">
      <c r="A7710" s="97">
        <v>43714.857314814813</v>
      </c>
      <c r="B7710">
        <v>2.0818989999999999</v>
      </c>
      <c r="E7710" s="97">
        <v>43713.556273148148</v>
      </c>
      <c r="F7710">
        <v>1.4623660000000001</v>
      </c>
    </row>
    <row r="7711" spans="1:6" x14ac:dyDescent="0.2">
      <c r="A7711" s="97">
        <v>43714.867731481485</v>
      </c>
      <c r="B7711">
        <v>2.0962130000000001</v>
      </c>
      <c r="E7711" s="97">
        <v>43713.566689814812</v>
      </c>
      <c r="F7711">
        <v>1.4851209999999999</v>
      </c>
    </row>
    <row r="7712" spans="1:6" x14ac:dyDescent="0.2">
      <c r="A7712" s="97">
        <v>43714.878148148149</v>
      </c>
      <c r="B7712">
        <v>2.1168330000000002</v>
      </c>
      <c r="E7712" s="97">
        <v>43713.577187499999</v>
      </c>
      <c r="F7712">
        <v>1.505368</v>
      </c>
    </row>
    <row r="7713" spans="1:6" x14ac:dyDescent="0.2">
      <c r="A7713" s="97">
        <v>43714.888564814813</v>
      </c>
      <c r="B7713">
        <v>2.1477040000000001</v>
      </c>
      <c r="E7713" s="97">
        <v>43713.587604166663</v>
      </c>
      <c r="F7713">
        <v>1.5114270000000001</v>
      </c>
    </row>
    <row r="7714" spans="1:6" x14ac:dyDescent="0.2">
      <c r="A7714" s="97">
        <v>43714.899097222224</v>
      </c>
      <c r="B7714">
        <v>2.151338</v>
      </c>
      <c r="E7714" s="97">
        <v>43713.598020833335</v>
      </c>
      <c r="F7714">
        <v>1.4990209999999999</v>
      </c>
    </row>
    <row r="7715" spans="1:6" x14ac:dyDescent="0.2">
      <c r="A7715" s="97">
        <v>43714.909513888888</v>
      </c>
      <c r="B7715">
        <v>2.1737440000000001</v>
      </c>
      <c r="E7715" s="97">
        <v>43713.608437499999</v>
      </c>
      <c r="F7715">
        <v>1.5000290000000001</v>
      </c>
    </row>
    <row r="7716" spans="1:6" x14ac:dyDescent="0.2">
      <c r="A7716" s="97">
        <v>43714.919930555552</v>
      </c>
      <c r="B7716">
        <v>2.1648350000000001</v>
      </c>
      <c r="E7716" s="97">
        <v>43713.618854166663</v>
      </c>
      <c r="F7716">
        <v>1.523031</v>
      </c>
    </row>
    <row r="7717" spans="1:6" x14ac:dyDescent="0.2">
      <c r="A7717" s="97">
        <v>43714.930405092593</v>
      </c>
      <c r="B7717">
        <v>2.2020140000000001</v>
      </c>
      <c r="E7717" s="97">
        <v>43713.629270833335</v>
      </c>
      <c r="F7717">
        <v>1.563426</v>
      </c>
    </row>
    <row r="7718" spans="1:6" x14ac:dyDescent="0.2">
      <c r="A7718" s="97">
        <v>43714.940821759257</v>
      </c>
      <c r="B7718">
        <v>2.2076069999999999</v>
      </c>
      <c r="E7718" s="97">
        <v>43713.639803240738</v>
      </c>
      <c r="F7718">
        <v>1.515536</v>
      </c>
    </row>
    <row r="7719" spans="1:6" x14ac:dyDescent="0.2">
      <c r="A7719" s="97">
        <v>43714.951238425929</v>
      </c>
      <c r="B7719">
        <v>2.2117119999999999</v>
      </c>
      <c r="E7719" s="97">
        <v>43713.650219907409</v>
      </c>
      <c r="F7719">
        <v>1.5198039999999999</v>
      </c>
    </row>
    <row r="7720" spans="1:6" x14ac:dyDescent="0.2">
      <c r="A7720" s="97">
        <v>43714.961655092593</v>
      </c>
      <c r="B7720">
        <v>2.2274240000000001</v>
      </c>
      <c r="E7720" s="97">
        <v>43713.660636574074</v>
      </c>
      <c r="F7720">
        <v>1.525331</v>
      </c>
    </row>
    <row r="7721" spans="1:6" x14ac:dyDescent="0.2">
      <c r="A7721" s="97">
        <v>43714.972071759257</v>
      </c>
      <c r="B7721">
        <v>2.2410480000000002</v>
      </c>
      <c r="E7721" s="97">
        <v>43713.671053240738</v>
      </c>
      <c r="F7721">
        <v>1.529199</v>
      </c>
    </row>
    <row r="7722" spans="1:6" x14ac:dyDescent="0.2">
      <c r="A7722" s="97">
        <v>43714.982488425929</v>
      </c>
      <c r="B7722">
        <v>2.2360350000000002</v>
      </c>
      <c r="E7722" s="97">
        <v>43713.681539351855</v>
      </c>
      <c r="F7722">
        <v>1.526284</v>
      </c>
    </row>
    <row r="7723" spans="1:6" x14ac:dyDescent="0.2">
      <c r="A7723" s="97">
        <v>43714.993020833332</v>
      </c>
      <c r="B7723">
        <v>2.2664810000000002</v>
      </c>
      <c r="E7723" s="97">
        <v>43713.69195601852</v>
      </c>
      <c r="F7723">
        <v>1.5220670000000001</v>
      </c>
    </row>
    <row r="7724" spans="1:6" x14ac:dyDescent="0.2">
      <c r="A7724" s="97">
        <v>43715.003437500003</v>
      </c>
      <c r="B7724">
        <v>2.2895479999999999</v>
      </c>
      <c r="E7724" s="97">
        <v>43713.702372685184</v>
      </c>
      <c r="F7724">
        <v>1.5359499999999999</v>
      </c>
    </row>
    <row r="7725" spans="1:6" x14ac:dyDescent="0.2">
      <c r="A7725" s="97">
        <v>43715.013854166667</v>
      </c>
      <c r="B7725">
        <v>2.295102</v>
      </c>
      <c r="E7725" s="97">
        <v>43713.721585648149</v>
      </c>
      <c r="F7725">
        <v>1.5437799999999999</v>
      </c>
    </row>
    <row r="7726" spans="1:6" x14ac:dyDescent="0.2">
      <c r="A7726" s="97">
        <v>43715.024270833332</v>
      </c>
      <c r="B7726">
        <v>2.305431</v>
      </c>
      <c r="E7726" s="97">
        <v>43713.732002314813</v>
      </c>
      <c r="F7726">
        <v>1.561769</v>
      </c>
    </row>
    <row r="7727" spans="1:6" x14ac:dyDescent="0.2">
      <c r="A7727" s="97">
        <v>43715.034756944442</v>
      </c>
      <c r="B7727">
        <v>2.3191419999999998</v>
      </c>
      <c r="E7727" s="97">
        <v>43713.742418981485</v>
      </c>
      <c r="F7727">
        <v>1.550311</v>
      </c>
    </row>
    <row r="7728" spans="1:6" x14ac:dyDescent="0.2">
      <c r="A7728" s="97">
        <v>43715.045173611114</v>
      </c>
      <c r="B7728">
        <v>2.3236859999999999</v>
      </c>
      <c r="E7728" s="97">
        <v>43713.752835648149</v>
      </c>
      <c r="F7728">
        <v>1.5630200000000001</v>
      </c>
    </row>
    <row r="7729" spans="1:6" x14ac:dyDescent="0.2">
      <c r="A7729" s="97">
        <v>43715.055590277778</v>
      </c>
      <c r="B7729">
        <v>2.3264149999999999</v>
      </c>
      <c r="E7729" s="97">
        <v>43713.763252314813</v>
      </c>
      <c r="F7729">
        <v>1.5540229999999999</v>
      </c>
    </row>
    <row r="7730" spans="1:6" x14ac:dyDescent="0.2">
      <c r="A7730" s="97">
        <v>43715.066006944442</v>
      </c>
      <c r="B7730">
        <v>2.3293430000000002</v>
      </c>
      <c r="E7730" s="97">
        <v>43713.773668981485</v>
      </c>
      <c r="F7730">
        <v>1.557552</v>
      </c>
    </row>
    <row r="7731" spans="1:6" x14ac:dyDescent="0.2">
      <c r="A7731" s="97">
        <v>43715.076423611114</v>
      </c>
      <c r="B7731">
        <v>2.3537840000000001</v>
      </c>
      <c r="E7731" s="97">
        <v>43713.784201388888</v>
      </c>
      <c r="F7731">
        <v>1.566683</v>
      </c>
    </row>
    <row r="7732" spans="1:6" x14ac:dyDescent="0.2">
      <c r="A7732" s="97">
        <v>43715.086840277778</v>
      </c>
      <c r="B7732">
        <v>2.3641930000000002</v>
      </c>
      <c r="E7732" s="97">
        <v>43713.794618055559</v>
      </c>
      <c r="F7732">
        <v>1.56534</v>
      </c>
    </row>
    <row r="7733" spans="1:6" x14ac:dyDescent="0.2">
      <c r="A7733" s="97">
        <v>43715.097256944442</v>
      </c>
      <c r="B7733">
        <v>2.363553</v>
      </c>
      <c r="E7733" s="97">
        <v>43713.805034722223</v>
      </c>
      <c r="F7733">
        <v>1.602255</v>
      </c>
    </row>
    <row r="7734" spans="1:6" x14ac:dyDescent="0.2">
      <c r="A7734" s="97">
        <v>43715.107789351852</v>
      </c>
      <c r="B7734">
        <v>2.3746209999999999</v>
      </c>
      <c r="E7734" s="97">
        <v>43713.815451388888</v>
      </c>
      <c r="F7734">
        <v>1.56382</v>
      </c>
    </row>
    <row r="7735" spans="1:6" x14ac:dyDescent="0.2">
      <c r="A7735" s="97">
        <v>43715.118206018517</v>
      </c>
      <c r="B7735">
        <v>2.3600859999999999</v>
      </c>
      <c r="E7735" s="97">
        <v>43713.825937499998</v>
      </c>
      <c r="F7735">
        <v>1.5717669999999999</v>
      </c>
    </row>
    <row r="7736" spans="1:6" x14ac:dyDescent="0.2">
      <c r="A7736" s="97">
        <v>43715.128622685188</v>
      </c>
      <c r="B7736">
        <v>2.3915609999999998</v>
      </c>
      <c r="E7736" s="97">
        <v>43713.836354166669</v>
      </c>
      <c r="F7736">
        <v>1.5748519999999999</v>
      </c>
    </row>
    <row r="7737" spans="1:6" x14ac:dyDescent="0.2">
      <c r="A7737" s="97">
        <v>43715.139108796298</v>
      </c>
      <c r="B7737">
        <v>2.4051260000000001</v>
      </c>
      <c r="E7737" s="97">
        <v>43713.846770833334</v>
      </c>
      <c r="F7737">
        <v>1.574095</v>
      </c>
    </row>
    <row r="7738" spans="1:6" x14ac:dyDescent="0.2">
      <c r="A7738" s="97">
        <v>43715.149525462963</v>
      </c>
      <c r="B7738">
        <v>2.393589</v>
      </c>
      <c r="E7738" s="97">
        <v>43713.857187499998</v>
      </c>
      <c r="F7738">
        <v>1.5088809999999999</v>
      </c>
    </row>
    <row r="7739" spans="1:6" x14ac:dyDescent="0.2">
      <c r="A7739" s="97">
        <v>43715.159942129627</v>
      </c>
      <c r="B7739">
        <v>2.3796119999999998</v>
      </c>
      <c r="E7739" s="97">
        <v>43713.867604166669</v>
      </c>
      <c r="F7739">
        <v>1.5829439999999999</v>
      </c>
    </row>
    <row r="7740" spans="1:6" x14ac:dyDescent="0.2">
      <c r="A7740" s="97">
        <v>43715.170358796298</v>
      </c>
      <c r="B7740">
        <v>2.4065979999999998</v>
      </c>
      <c r="E7740" s="97">
        <v>43713.878020833334</v>
      </c>
      <c r="F7740">
        <v>1.5756250000000001</v>
      </c>
    </row>
    <row r="7741" spans="1:6" x14ac:dyDescent="0.2">
      <c r="A7741" s="97">
        <v>43715.180775462963</v>
      </c>
      <c r="B7741">
        <v>2.3985940000000001</v>
      </c>
      <c r="E7741" s="97">
        <v>43713.888437499998</v>
      </c>
      <c r="F7741">
        <v>1.5753779999999999</v>
      </c>
    </row>
    <row r="7742" spans="1:6" x14ac:dyDescent="0.2">
      <c r="A7742" s="97">
        <v>43715.191192129627</v>
      </c>
      <c r="B7742">
        <v>2.4141240000000002</v>
      </c>
      <c r="E7742" s="97">
        <v>43713.898969907408</v>
      </c>
      <c r="F7742">
        <v>1.5919179999999999</v>
      </c>
    </row>
    <row r="7743" spans="1:6" x14ac:dyDescent="0.2">
      <c r="A7743" s="97">
        <v>43715.201608796298</v>
      </c>
      <c r="B7743">
        <v>2.4267249999999998</v>
      </c>
      <c r="E7743" s="97">
        <v>43713.909386574072</v>
      </c>
      <c r="F7743">
        <v>1.546783</v>
      </c>
    </row>
    <row r="7744" spans="1:6" x14ac:dyDescent="0.2">
      <c r="A7744" s="97">
        <v>43715.212141203701</v>
      </c>
      <c r="B7744">
        <v>2.425122</v>
      </c>
      <c r="E7744" s="97">
        <v>43713.919803240744</v>
      </c>
      <c r="F7744">
        <v>1.576695</v>
      </c>
    </row>
    <row r="7745" spans="1:6" x14ac:dyDescent="0.2">
      <c r="A7745" s="97">
        <v>43715.222557870373</v>
      </c>
      <c r="B7745">
        <v>2.3996770000000001</v>
      </c>
      <c r="E7745" s="97">
        <v>43713.930289351854</v>
      </c>
      <c r="F7745">
        <v>1.581642</v>
      </c>
    </row>
    <row r="7746" spans="1:6" x14ac:dyDescent="0.2">
      <c r="A7746" s="97">
        <v>43715.232974537037</v>
      </c>
      <c r="B7746">
        <v>2.4193929999999999</v>
      </c>
      <c r="E7746" s="97">
        <v>43713.940706018519</v>
      </c>
      <c r="F7746">
        <v>1.585318</v>
      </c>
    </row>
    <row r="7747" spans="1:6" x14ac:dyDescent="0.2">
      <c r="A7747" s="97">
        <v>43715.243449074071</v>
      </c>
      <c r="B7747">
        <v>2.4271259999999999</v>
      </c>
      <c r="E7747" s="97">
        <v>43713.951122685183</v>
      </c>
      <c r="F7747">
        <v>1.572327</v>
      </c>
    </row>
    <row r="7748" spans="1:6" x14ac:dyDescent="0.2">
      <c r="A7748" s="97">
        <v>43715.253865740742</v>
      </c>
      <c r="B7748">
        <v>2.4342679999999999</v>
      </c>
      <c r="E7748" s="97">
        <v>43713.961539351854</v>
      </c>
      <c r="F7748">
        <v>1.57911</v>
      </c>
    </row>
    <row r="7749" spans="1:6" x14ac:dyDescent="0.2">
      <c r="A7749" s="97">
        <v>43715.264282407406</v>
      </c>
      <c r="B7749">
        <v>2.433675</v>
      </c>
      <c r="E7749" s="97">
        <v>43713.971956018519</v>
      </c>
      <c r="F7749">
        <v>1.565261</v>
      </c>
    </row>
    <row r="7750" spans="1:6" x14ac:dyDescent="0.2">
      <c r="A7750" s="97">
        <v>43715.274699074071</v>
      </c>
      <c r="B7750">
        <v>2.4257789999999999</v>
      </c>
      <c r="E7750" s="97">
        <v>43713.982372685183</v>
      </c>
      <c r="F7750">
        <v>1.577726</v>
      </c>
    </row>
    <row r="7751" spans="1:6" x14ac:dyDescent="0.2">
      <c r="A7751" s="97">
        <v>43715.285115740742</v>
      </c>
      <c r="B7751">
        <v>2.4495459999999998</v>
      </c>
      <c r="E7751" s="97">
        <v>43713.992905092593</v>
      </c>
      <c r="F7751">
        <v>1.560165</v>
      </c>
    </row>
    <row r="7752" spans="1:6" x14ac:dyDescent="0.2">
      <c r="A7752" s="97">
        <v>43715.295532407406</v>
      </c>
      <c r="B7752">
        <v>2.485188</v>
      </c>
      <c r="E7752" s="97">
        <v>43714.003321759257</v>
      </c>
      <c r="F7752">
        <v>1.5702240000000001</v>
      </c>
    </row>
    <row r="7753" spans="1:6" x14ac:dyDescent="0.2">
      <c r="A7753" s="97">
        <v>43715.306064814817</v>
      </c>
      <c r="B7753">
        <v>2.4458839999999999</v>
      </c>
      <c r="E7753" s="97">
        <v>43714.013738425929</v>
      </c>
      <c r="F7753">
        <v>1.559491</v>
      </c>
    </row>
    <row r="7754" spans="1:6" x14ac:dyDescent="0.2">
      <c r="A7754" s="97">
        <v>43715.316481481481</v>
      </c>
      <c r="B7754">
        <v>2.4512640000000001</v>
      </c>
      <c r="E7754" s="97">
        <v>43714.024155092593</v>
      </c>
      <c r="F7754">
        <v>1.567015</v>
      </c>
    </row>
    <row r="7755" spans="1:6" x14ac:dyDescent="0.2">
      <c r="A7755" s="97">
        <v>43715.326898148145</v>
      </c>
      <c r="B7755">
        <v>2.4524080000000001</v>
      </c>
      <c r="E7755" s="97">
        <v>43714.034641203703</v>
      </c>
      <c r="F7755">
        <v>1.5715300000000001</v>
      </c>
    </row>
    <row r="7756" spans="1:6" x14ac:dyDescent="0.2">
      <c r="A7756" s="97">
        <v>43715.337314814817</v>
      </c>
      <c r="B7756">
        <v>2.4462190000000001</v>
      </c>
      <c r="E7756" s="97">
        <v>43714.045057870368</v>
      </c>
      <c r="F7756">
        <v>1.553129</v>
      </c>
    </row>
    <row r="7757" spans="1:6" x14ac:dyDescent="0.2">
      <c r="A7757" s="97">
        <v>43715.347800925927</v>
      </c>
      <c r="B7757">
        <v>2.4587819999999998</v>
      </c>
      <c r="E7757" s="97">
        <v>43714.055474537039</v>
      </c>
      <c r="F7757">
        <v>1.562748</v>
      </c>
    </row>
    <row r="7758" spans="1:6" x14ac:dyDescent="0.2">
      <c r="A7758" s="97">
        <v>43715.358217592591</v>
      </c>
      <c r="B7758">
        <v>2.4428570000000001</v>
      </c>
      <c r="E7758" s="97">
        <v>43714.065891203703</v>
      </c>
      <c r="F7758">
        <v>1.553973</v>
      </c>
    </row>
    <row r="7759" spans="1:6" x14ac:dyDescent="0.2">
      <c r="A7759" s="97">
        <v>43715.368715277778</v>
      </c>
      <c r="B7759">
        <v>2.462526</v>
      </c>
      <c r="E7759" s="97">
        <v>43714.076307870368</v>
      </c>
      <c r="F7759">
        <v>1.555356</v>
      </c>
    </row>
    <row r="7760" spans="1:6" x14ac:dyDescent="0.2">
      <c r="A7760" s="97">
        <v>43715.379131944443</v>
      </c>
      <c r="B7760">
        <v>2.4580679999999999</v>
      </c>
      <c r="E7760" s="97">
        <v>43714.086817129632</v>
      </c>
      <c r="F7760">
        <v>1.5281819999999999</v>
      </c>
    </row>
    <row r="7761" spans="1:6" x14ac:dyDescent="0.2">
      <c r="A7761" s="97">
        <v>43715.389548611114</v>
      </c>
      <c r="B7761">
        <v>2.4558979999999999</v>
      </c>
      <c r="E7761" s="97">
        <v>43714.097233796296</v>
      </c>
      <c r="F7761">
        <v>1.541139</v>
      </c>
    </row>
    <row r="7762" spans="1:6" x14ac:dyDescent="0.2">
      <c r="A7762" s="97">
        <v>43715.399965277778</v>
      </c>
      <c r="B7762">
        <v>2.465573</v>
      </c>
      <c r="E7762" s="97">
        <v>43714.10765046296</v>
      </c>
      <c r="F7762">
        <v>1.549844</v>
      </c>
    </row>
    <row r="7763" spans="1:6" x14ac:dyDescent="0.2">
      <c r="A7763" s="97">
        <v>43715.410381944443</v>
      </c>
      <c r="B7763">
        <v>2.4740760000000002</v>
      </c>
      <c r="E7763" s="97">
        <v>43714.118067129632</v>
      </c>
      <c r="F7763">
        <v>1.5466899999999999</v>
      </c>
    </row>
    <row r="7764" spans="1:6" x14ac:dyDescent="0.2">
      <c r="A7764" s="97">
        <v>43715.420798611114</v>
      </c>
      <c r="B7764">
        <v>2.475698</v>
      </c>
      <c r="E7764" s="97">
        <v>43714.128483796296</v>
      </c>
      <c r="F7764">
        <v>1.5430299999999999</v>
      </c>
    </row>
    <row r="7765" spans="1:6" x14ac:dyDescent="0.2">
      <c r="A7765" s="97">
        <v>43715.431331018517</v>
      </c>
      <c r="B7765">
        <v>2.4726300000000001</v>
      </c>
      <c r="E7765" s="97">
        <v>43714.13890046296</v>
      </c>
      <c r="F7765">
        <v>1.5252490000000001</v>
      </c>
    </row>
    <row r="7766" spans="1:6" x14ac:dyDescent="0.2">
      <c r="A7766" s="97">
        <v>43715.441747685189</v>
      </c>
      <c r="B7766">
        <v>2.4865529999999998</v>
      </c>
      <c r="E7766" s="97">
        <v>43714.14943287037</v>
      </c>
      <c r="F7766">
        <v>1.5370520000000001</v>
      </c>
    </row>
    <row r="7767" spans="1:6" x14ac:dyDescent="0.2">
      <c r="A7767" s="97">
        <v>43715.452164351853</v>
      </c>
      <c r="B7767">
        <v>2.471778</v>
      </c>
      <c r="E7767" s="97">
        <v>43714.159849537034</v>
      </c>
      <c r="F7767">
        <v>1.5310079999999999</v>
      </c>
    </row>
    <row r="7768" spans="1:6" x14ac:dyDescent="0.2">
      <c r="A7768" s="97">
        <v>43715.462581018517</v>
      </c>
      <c r="B7768">
        <v>2.4882740000000001</v>
      </c>
      <c r="E7768" s="97">
        <v>43714.170266203706</v>
      </c>
      <c r="F7768">
        <v>1.5314920000000001</v>
      </c>
    </row>
    <row r="7769" spans="1:6" x14ac:dyDescent="0.2">
      <c r="A7769" s="97">
        <v>43715.473067129627</v>
      </c>
      <c r="B7769">
        <v>2.498462</v>
      </c>
      <c r="E7769" s="97">
        <v>43714.18068287037</v>
      </c>
      <c r="F7769">
        <v>1.5167710000000001</v>
      </c>
    </row>
    <row r="7770" spans="1:6" x14ac:dyDescent="0.2">
      <c r="A7770" s="97">
        <v>43715.483483796299</v>
      </c>
      <c r="B7770">
        <v>2.5028839999999999</v>
      </c>
      <c r="E7770" s="97">
        <v>43714.191168981481</v>
      </c>
      <c r="F7770">
        <v>1.5026520000000001</v>
      </c>
    </row>
    <row r="7771" spans="1:6" x14ac:dyDescent="0.2">
      <c r="A7771" s="97">
        <v>43715.493900462963</v>
      </c>
      <c r="B7771">
        <v>2.479053</v>
      </c>
      <c r="E7771" s="97">
        <v>43714.201585648145</v>
      </c>
      <c r="F7771">
        <v>1.5124660000000001</v>
      </c>
    </row>
    <row r="7772" spans="1:6" x14ac:dyDescent="0.2">
      <c r="A7772" s="97">
        <v>43715.504317129627</v>
      </c>
      <c r="B7772">
        <v>2.5102389999999999</v>
      </c>
      <c r="E7772" s="97">
        <v>43714.212002314816</v>
      </c>
      <c r="F7772">
        <v>1.4979720000000001</v>
      </c>
    </row>
    <row r="7773" spans="1:6" x14ac:dyDescent="0.2">
      <c r="A7773" s="97">
        <v>43715.514733796299</v>
      </c>
      <c r="B7773">
        <v>2.5160010000000002</v>
      </c>
      <c r="E7773" s="97">
        <v>43714.222418981481</v>
      </c>
      <c r="F7773">
        <v>1.4991779999999999</v>
      </c>
    </row>
    <row r="7774" spans="1:6" x14ac:dyDescent="0.2">
      <c r="A7774" s="97">
        <v>43715.525150462963</v>
      </c>
      <c r="B7774">
        <v>2.5165489999999999</v>
      </c>
      <c r="E7774" s="97">
        <v>43714.232835648145</v>
      </c>
      <c r="F7774">
        <v>1.4980359999999999</v>
      </c>
    </row>
    <row r="7775" spans="1:6" x14ac:dyDescent="0.2">
      <c r="A7775" s="97">
        <v>43715.535682870373</v>
      </c>
      <c r="B7775">
        <v>2.5304679999999999</v>
      </c>
      <c r="E7775" s="97">
        <v>43714.243252314816</v>
      </c>
      <c r="F7775">
        <v>1.488459</v>
      </c>
    </row>
    <row r="7776" spans="1:6" x14ac:dyDescent="0.2">
      <c r="A7776" s="97">
        <v>43715.546099537038</v>
      </c>
      <c r="B7776">
        <v>2.5825450000000001</v>
      </c>
      <c r="E7776" s="97">
        <v>43714.253784722219</v>
      </c>
      <c r="F7776">
        <v>1.482658</v>
      </c>
    </row>
    <row r="7777" spans="1:6" x14ac:dyDescent="0.2">
      <c r="A7777" s="97">
        <v>43715.556516203702</v>
      </c>
      <c r="B7777">
        <v>2.5832169999999999</v>
      </c>
      <c r="E7777" s="97">
        <v>43714.264201388891</v>
      </c>
      <c r="F7777">
        <v>1.4768699999999999</v>
      </c>
    </row>
    <row r="7778" spans="1:6" x14ac:dyDescent="0.2">
      <c r="A7778" s="97">
        <v>43715.566932870373</v>
      </c>
      <c r="B7778">
        <v>2.54189</v>
      </c>
      <c r="E7778" s="97">
        <v>43714.274618055555</v>
      </c>
      <c r="F7778">
        <v>1.470429</v>
      </c>
    </row>
    <row r="7779" spans="1:6" x14ac:dyDescent="0.2">
      <c r="A7779" s="97">
        <v>43715.577418981484</v>
      </c>
      <c r="B7779">
        <v>2.5552929999999998</v>
      </c>
      <c r="E7779" s="97">
        <v>43714.285034722219</v>
      </c>
      <c r="F7779">
        <v>1.4756229999999999</v>
      </c>
    </row>
    <row r="7780" spans="1:6" x14ac:dyDescent="0.2">
      <c r="A7780" s="97">
        <v>43715.587835648148</v>
      </c>
      <c r="B7780">
        <v>2.5574629999999998</v>
      </c>
      <c r="E7780" s="97">
        <v>43714.295520833337</v>
      </c>
      <c r="F7780">
        <v>1.4530479999999999</v>
      </c>
    </row>
    <row r="7781" spans="1:6" x14ac:dyDescent="0.2">
      <c r="A7781" s="97">
        <v>43715.598252314812</v>
      </c>
      <c r="B7781">
        <v>2.5594269999999999</v>
      </c>
      <c r="E7781" s="97">
        <v>43714.305937500001</v>
      </c>
      <c r="F7781">
        <v>1.453681</v>
      </c>
    </row>
    <row r="7782" spans="1:6" x14ac:dyDescent="0.2">
      <c r="A7782" s="97">
        <v>43715.608668981484</v>
      </c>
      <c r="B7782">
        <v>2.5718779999999999</v>
      </c>
      <c r="E7782" s="97">
        <v>43714.316354166665</v>
      </c>
      <c r="F7782">
        <v>1.4493609999999999</v>
      </c>
    </row>
    <row r="7783" spans="1:6" x14ac:dyDescent="0.2">
      <c r="A7783" s="97">
        <v>43715.619085648148</v>
      </c>
      <c r="B7783">
        <v>2.5753629999999998</v>
      </c>
      <c r="E7783" s="97">
        <v>43714.326770833337</v>
      </c>
      <c r="F7783">
        <v>1.456283</v>
      </c>
    </row>
    <row r="7784" spans="1:6" x14ac:dyDescent="0.2">
      <c r="A7784" s="97">
        <v>43715.629502314812</v>
      </c>
      <c r="B7784">
        <v>2.583799</v>
      </c>
      <c r="E7784" s="97">
        <v>43714.337187500001</v>
      </c>
      <c r="F7784">
        <v>1.4463250000000001</v>
      </c>
    </row>
    <row r="7785" spans="1:6" x14ac:dyDescent="0.2">
      <c r="A7785" s="97">
        <v>43715.640034722222</v>
      </c>
      <c r="B7785">
        <v>2.5980089999999998</v>
      </c>
      <c r="E7785" s="97">
        <v>43714.347604166665</v>
      </c>
      <c r="F7785">
        <v>1.431233</v>
      </c>
    </row>
    <row r="7786" spans="1:6" x14ac:dyDescent="0.2">
      <c r="A7786" s="97">
        <v>43715.650451388887</v>
      </c>
      <c r="B7786">
        <v>2.6119050000000001</v>
      </c>
      <c r="E7786" s="97">
        <v>43714.358136574076</v>
      </c>
      <c r="F7786">
        <v>1.433241</v>
      </c>
    </row>
    <row r="7787" spans="1:6" x14ac:dyDescent="0.2">
      <c r="A7787" s="97">
        <v>43715.660868055558</v>
      </c>
      <c r="B7787">
        <v>2.6021719999999999</v>
      </c>
      <c r="E7787" s="97">
        <v>43714.36855324074</v>
      </c>
      <c r="F7787">
        <v>1.4264859999999999</v>
      </c>
    </row>
    <row r="7788" spans="1:6" x14ac:dyDescent="0.2">
      <c r="A7788" s="97">
        <v>43715.671284722222</v>
      </c>
      <c r="B7788">
        <v>2.6158999999999999</v>
      </c>
      <c r="E7788" s="97">
        <v>43714.378969907404</v>
      </c>
      <c r="F7788">
        <v>1.4060569999999999</v>
      </c>
    </row>
    <row r="7789" spans="1:6" x14ac:dyDescent="0.2">
      <c r="A7789" s="97">
        <v>43715.681770833333</v>
      </c>
      <c r="B7789">
        <v>2.6164960000000002</v>
      </c>
      <c r="E7789" s="97">
        <v>43714.389386574076</v>
      </c>
      <c r="F7789">
        <v>1.4102589999999999</v>
      </c>
    </row>
    <row r="7790" spans="1:6" x14ac:dyDescent="0.2">
      <c r="A7790" s="97">
        <v>43715.692187499997</v>
      </c>
      <c r="B7790">
        <v>2.6324100000000001</v>
      </c>
      <c r="E7790" s="97">
        <v>43714.399872685186</v>
      </c>
      <c r="F7790">
        <v>1.400817</v>
      </c>
    </row>
    <row r="7791" spans="1:6" x14ac:dyDescent="0.2">
      <c r="A7791" s="97">
        <v>43715.702604166669</v>
      </c>
      <c r="B7791">
        <v>2.6306069999999999</v>
      </c>
      <c r="E7791" s="97">
        <v>43714.41028935185</v>
      </c>
      <c r="F7791">
        <v>1.397831</v>
      </c>
    </row>
    <row r="7792" spans="1:6" x14ac:dyDescent="0.2">
      <c r="A7792" s="97">
        <v>43715.721817129626</v>
      </c>
      <c r="B7792">
        <v>2.673168</v>
      </c>
      <c r="E7792" s="97">
        <v>43714.420706018522</v>
      </c>
      <c r="F7792">
        <v>1.3593930000000001</v>
      </c>
    </row>
    <row r="7793" spans="1:6" x14ac:dyDescent="0.2">
      <c r="A7793" s="97">
        <v>43715.732233796298</v>
      </c>
      <c r="B7793">
        <v>2.713956</v>
      </c>
      <c r="E7793" s="97">
        <v>43714.431122685186</v>
      </c>
      <c r="F7793">
        <v>1.3787670000000001</v>
      </c>
    </row>
    <row r="7794" spans="1:6" x14ac:dyDescent="0.2">
      <c r="A7794" s="97">
        <v>43715.742650462962</v>
      </c>
      <c r="B7794">
        <v>2.7283740000000001</v>
      </c>
      <c r="E7794" s="97">
        <v>43714.44153935185</v>
      </c>
      <c r="F7794">
        <v>1.3731180000000001</v>
      </c>
    </row>
    <row r="7795" spans="1:6" x14ac:dyDescent="0.2">
      <c r="A7795" s="97">
        <v>43715.753067129626</v>
      </c>
      <c r="B7795">
        <v>2.754807</v>
      </c>
      <c r="E7795" s="97">
        <v>43714.451956018522</v>
      </c>
      <c r="F7795">
        <v>1.3522650000000001</v>
      </c>
    </row>
    <row r="7796" spans="1:6" x14ac:dyDescent="0.2">
      <c r="A7796" s="97">
        <v>43715.763483796298</v>
      </c>
      <c r="B7796">
        <v>2.7669790000000001</v>
      </c>
      <c r="E7796" s="97">
        <v>43714.462372685186</v>
      </c>
      <c r="F7796">
        <v>1.3598460000000001</v>
      </c>
    </row>
    <row r="7797" spans="1:6" x14ac:dyDescent="0.2">
      <c r="A7797" s="97">
        <v>43715.773900462962</v>
      </c>
      <c r="B7797">
        <v>2.7669790000000001</v>
      </c>
      <c r="E7797" s="97">
        <v>43714.472905092596</v>
      </c>
      <c r="F7797">
        <v>1.3430200000000001</v>
      </c>
    </row>
    <row r="7798" spans="1:6" x14ac:dyDescent="0.2">
      <c r="A7798" s="97">
        <v>43715.777719907404</v>
      </c>
      <c r="B7798">
        <v>2.7216079999999998</v>
      </c>
      <c r="E7798" s="97">
        <v>43714.48332175926</v>
      </c>
      <c r="F7798">
        <v>1.337782</v>
      </c>
    </row>
    <row r="7799" spans="1:6" x14ac:dyDescent="0.2">
      <c r="A7799" s="97">
        <v>43715.78466435185</v>
      </c>
      <c r="B7799">
        <v>2.8053720000000002</v>
      </c>
      <c r="E7799" s="97">
        <v>43714.493738425925</v>
      </c>
      <c r="F7799">
        <v>1.3225100000000001</v>
      </c>
    </row>
    <row r="7800" spans="1:6" x14ac:dyDescent="0.2">
      <c r="A7800" s="97">
        <v>43715.795081018521</v>
      </c>
      <c r="B7800">
        <v>2.8363640000000001</v>
      </c>
      <c r="E7800" s="97">
        <v>43714.504270833335</v>
      </c>
      <c r="F7800">
        <v>1.338165</v>
      </c>
    </row>
    <row r="7801" spans="1:6" x14ac:dyDescent="0.2">
      <c r="A7801" s="97">
        <v>43715.805613425924</v>
      </c>
      <c r="B7801">
        <v>2.8698640000000002</v>
      </c>
      <c r="E7801" s="97">
        <v>43714.514687499999</v>
      </c>
      <c r="F7801">
        <v>1.325245</v>
      </c>
    </row>
    <row r="7802" spans="1:6" x14ac:dyDescent="0.2">
      <c r="A7802" s="97">
        <v>43715.816053240742</v>
      </c>
      <c r="B7802">
        <v>2.8843450000000002</v>
      </c>
      <c r="E7802" s="97">
        <v>43714.525104166663</v>
      </c>
      <c r="F7802">
        <v>1.3173269999999999</v>
      </c>
    </row>
    <row r="7803" spans="1:6" x14ac:dyDescent="0.2">
      <c r="A7803" s="97">
        <v>43715.826469907406</v>
      </c>
      <c r="B7803">
        <v>2.88104</v>
      </c>
      <c r="E7803" s="97">
        <v>43714.535520833335</v>
      </c>
      <c r="F7803">
        <v>1.313679</v>
      </c>
    </row>
    <row r="7804" spans="1:6" x14ac:dyDescent="0.2">
      <c r="A7804" s="97">
        <v>43715.836886574078</v>
      </c>
      <c r="B7804">
        <v>2.906012</v>
      </c>
      <c r="E7804" s="97">
        <v>43714.545937499999</v>
      </c>
      <c r="F7804">
        <v>1.292073</v>
      </c>
    </row>
    <row r="7805" spans="1:6" x14ac:dyDescent="0.2">
      <c r="A7805" s="97">
        <v>43715.847303240742</v>
      </c>
      <c r="B7805">
        <v>2.9368720000000001</v>
      </c>
      <c r="E7805" s="97">
        <v>43714.556354166663</v>
      </c>
      <c r="F7805">
        <v>1.3106819999999999</v>
      </c>
    </row>
    <row r="7806" spans="1:6" x14ac:dyDescent="0.2">
      <c r="A7806" s="97">
        <v>43715.857719907406</v>
      </c>
      <c r="B7806">
        <v>2.9524520000000001</v>
      </c>
      <c r="E7806" s="97">
        <v>43714.566886574074</v>
      </c>
      <c r="F7806">
        <v>1.305714</v>
      </c>
    </row>
    <row r="7807" spans="1:6" x14ac:dyDescent="0.2">
      <c r="A7807" s="97">
        <v>43715.868136574078</v>
      </c>
      <c r="B7807">
        <v>2.9650080000000001</v>
      </c>
      <c r="E7807" s="97">
        <v>43714.577303240738</v>
      </c>
      <c r="F7807">
        <v>1.2730790000000001</v>
      </c>
    </row>
    <row r="7808" spans="1:6" x14ac:dyDescent="0.2">
      <c r="A7808" s="97">
        <v>43715.878668981481</v>
      </c>
      <c r="B7808">
        <v>2.965757</v>
      </c>
      <c r="E7808" s="97">
        <v>43714.587719907409</v>
      </c>
      <c r="F7808">
        <v>1.303993</v>
      </c>
    </row>
    <row r="7809" spans="1:6" x14ac:dyDescent="0.2">
      <c r="A7809" s="97">
        <v>43715.889085648145</v>
      </c>
      <c r="B7809">
        <v>2.973417</v>
      </c>
      <c r="E7809" s="97">
        <v>43714.598136574074</v>
      </c>
      <c r="F7809">
        <v>1.305669</v>
      </c>
    </row>
    <row r="7810" spans="1:6" x14ac:dyDescent="0.2">
      <c r="A7810" s="97">
        <v>43715.899502314816</v>
      </c>
      <c r="B7810">
        <v>2.9750239999999999</v>
      </c>
      <c r="E7810" s="97">
        <v>43714.608622685184</v>
      </c>
      <c r="F7810">
        <v>1.310629</v>
      </c>
    </row>
    <row r="7811" spans="1:6" x14ac:dyDescent="0.2">
      <c r="A7811" s="97">
        <v>43715.909918981481</v>
      </c>
      <c r="B7811">
        <v>2.9899589999999998</v>
      </c>
      <c r="E7811" s="97">
        <v>43714.619039351855</v>
      </c>
      <c r="F7811">
        <v>1.29236</v>
      </c>
    </row>
    <row r="7812" spans="1:6" x14ac:dyDescent="0.2">
      <c r="A7812" s="97">
        <v>43715.920405092591</v>
      </c>
      <c r="B7812">
        <v>2.9910480000000002</v>
      </c>
      <c r="E7812" s="97">
        <v>43714.62945601852</v>
      </c>
      <c r="F7812">
        <v>1.3171189999999999</v>
      </c>
    </row>
    <row r="7813" spans="1:6" x14ac:dyDescent="0.2">
      <c r="A7813" s="97">
        <v>43715.930821759262</v>
      </c>
      <c r="B7813">
        <v>2.985614</v>
      </c>
      <c r="E7813" s="97">
        <v>43714.639872685184</v>
      </c>
      <c r="F7813">
        <v>1.3323179999999999</v>
      </c>
    </row>
    <row r="7814" spans="1:6" x14ac:dyDescent="0.2">
      <c r="A7814" s="97">
        <v>43715.941238425927</v>
      </c>
      <c r="B7814">
        <v>3.0121519999999999</v>
      </c>
      <c r="E7814" s="97">
        <v>43714.650289351855</v>
      </c>
      <c r="F7814">
        <v>1.3277650000000001</v>
      </c>
    </row>
    <row r="7815" spans="1:6" x14ac:dyDescent="0.2">
      <c r="A7815" s="97">
        <v>43715.951655092591</v>
      </c>
      <c r="B7815">
        <v>3.0086689999999998</v>
      </c>
      <c r="E7815" s="97">
        <v>43714.66070601852</v>
      </c>
      <c r="F7815">
        <v>1.348177</v>
      </c>
    </row>
    <row r="7816" spans="1:6" x14ac:dyDescent="0.2">
      <c r="A7816" s="97">
        <v>43715.962071759262</v>
      </c>
      <c r="B7816">
        <v>2.9896739999999999</v>
      </c>
      <c r="E7816" s="97">
        <v>43714.671238425923</v>
      </c>
      <c r="F7816">
        <v>1.37679</v>
      </c>
    </row>
    <row r="7817" spans="1:6" x14ac:dyDescent="0.2">
      <c r="A7817" s="97">
        <v>43715.972488425927</v>
      </c>
      <c r="B7817">
        <v>3.0130490000000001</v>
      </c>
      <c r="E7817" s="97">
        <v>43714.681655092594</v>
      </c>
      <c r="F7817">
        <v>1.3786259999999999</v>
      </c>
    </row>
    <row r="7818" spans="1:6" x14ac:dyDescent="0.2">
      <c r="A7818" s="97">
        <v>43715.983020833337</v>
      </c>
      <c r="B7818">
        <v>2.9936400000000001</v>
      </c>
      <c r="E7818" s="97">
        <v>43714.692071759258</v>
      </c>
      <c r="F7818">
        <v>1.414487</v>
      </c>
    </row>
    <row r="7819" spans="1:6" x14ac:dyDescent="0.2">
      <c r="A7819" s="97">
        <v>43715.993437500001</v>
      </c>
      <c r="B7819">
        <v>2.9994480000000001</v>
      </c>
      <c r="E7819" s="97">
        <v>43714.702488425923</v>
      </c>
      <c r="F7819">
        <v>1.4463189999999999</v>
      </c>
    </row>
    <row r="7820" spans="1:6" x14ac:dyDescent="0.2">
      <c r="A7820" s="97">
        <v>43716.003854166665</v>
      </c>
      <c r="B7820">
        <v>3.0016379999999998</v>
      </c>
      <c r="E7820" s="97">
        <v>43714.721712962964</v>
      </c>
      <c r="F7820">
        <v>1.527612</v>
      </c>
    </row>
    <row r="7821" spans="1:6" x14ac:dyDescent="0.2">
      <c r="A7821" s="97">
        <v>43716.014270833337</v>
      </c>
      <c r="B7821">
        <v>2.9966840000000001</v>
      </c>
      <c r="E7821" s="97">
        <v>43714.732129629629</v>
      </c>
      <c r="F7821">
        <v>1.5841970000000001</v>
      </c>
    </row>
    <row r="7822" spans="1:6" x14ac:dyDescent="0.2">
      <c r="A7822" s="97">
        <v>43716.024756944447</v>
      </c>
      <c r="B7822">
        <v>2.973312</v>
      </c>
      <c r="E7822" s="97">
        <v>43714.742546296293</v>
      </c>
      <c r="F7822">
        <v>1.61114</v>
      </c>
    </row>
    <row r="7823" spans="1:6" x14ac:dyDescent="0.2">
      <c r="A7823" s="97">
        <v>43716.035173611112</v>
      </c>
      <c r="B7823">
        <v>3.000518</v>
      </c>
      <c r="E7823" s="97">
        <v>43714.752962962964</v>
      </c>
      <c r="F7823">
        <v>1.664069</v>
      </c>
    </row>
    <row r="7824" spans="1:6" x14ac:dyDescent="0.2">
      <c r="A7824" s="97">
        <v>43716.045590277776</v>
      </c>
      <c r="B7824">
        <v>2.972407</v>
      </c>
      <c r="E7824" s="97">
        <v>43714.763379629629</v>
      </c>
      <c r="F7824">
        <v>1.717843</v>
      </c>
    </row>
    <row r="7825" spans="1:6" x14ac:dyDescent="0.2">
      <c r="A7825" s="97">
        <v>43716.056006944447</v>
      </c>
      <c r="B7825">
        <v>2.9901610000000001</v>
      </c>
      <c r="E7825" s="97">
        <v>43714.773796296293</v>
      </c>
      <c r="F7825">
        <v>1.770054</v>
      </c>
    </row>
    <row r="7826" spans="1:6" x14ac:dyDescent="0.2">
      <c r="A7826" s="97">
        <v>43716.066423611112</v>
      </c>
      <c r="B7826">
        <v>3.0015719999999999</v>
      </c>
      <c r="E7826" s="97">
        <v>43714.784212962964</v>
      </c>
      <c r="F7826">
        <v>1.81518</v>
      </c>
    </row>
    <row r="7827" spans="1:6" x14ac:dyDescent="0.2">
      <c r="A7827" s="97">
        <v>43716.076840277776</v>
      </c>
      <c r="B7827">
        <v>2.9813299999999998</v>
      </c>
      <c r="E7827" s="97">
        <v>43714.794745370367</v>
      </c>
      <c r="F7827">
        <v>1.8895010000000001</v>
      </c>
    </row>
    <row r="7828" spans="1:6" x14ac:dyDescent="0.2">
      <c r="A7828" s="97">
        <v>43716.087372685186</v>
      </c>
      <c r="B7828">
        <v>2.9759259999999998</v>
      </c>
      <c r="E7828" s="97">
        <v>43714.805162037039</v>
      </c>
      <c r="F7828">
        <v>1.92363</v>
      </c>
    </row>
    <row r="7829" spans="1:6" x14ac:dyDescent="0.2">
      <c r="A7829" s="97">
        <v>43716.09778935185</v>
      </c>
      <c r="B7829">
        <v>2.9821719999999998</v>
      </c>
      <c r="E7829" s="97">
        <v>43714.815578703703</v>
      </c>
      <c r="F7829">
        <v>1.9759530000000001</v>
      </c>
    </row>
    <row r="7830" spans="1:6" x14ac:dyDescent="0.2">
      <c r="A7830" s="97">
        <v>43716.108206018522</v>
      </c>
      <c r="B7830">
        <v>2.9634640000000001</v>
      </c>
      <c r="E7830" s="97">
        <v>43714.826064814813</v>
      </c>
      <c r="F7830">
        <v>2.0089429999999999</v>
      </c>
    </row>
    <row r="7831" spans="1:6" x14ac:dyDescent="0.2">
      <c r="A7831" s="97">
        <v>43716.118622685186</v>
      </c>
      <c r="B7831">
        <v>2.972807</v>
      </c>
      <c r="E7831" s="97">
        <v>43714.836481481485</v>
      </c>
      <c r="F7831">
        <v>2.0221740000000001</v>
      </c>
    </row>
    <row r="7832" spans="1:6" x14ac:dyDescent="0.2">
      <c r="A7832" s="97">
        <v>43716.129108796296</v>
      </c>
      <c r="B7832">
        <v>2.9994390000000002</v>
      </c>
      <c r="E7832" s="97">
        <v>43714.846898148149</v>
      </c>
      <c r="F7832">
        <v>2.0468959999999998</v>
      </c>
    </row>
    <row r="7833" spans="1:6" x14ac:dyDescent="0.2">
      <c r="A7833" s="97">
        <v>43716.139525462961</v>
      </c>
      <c r="B7833">
        <v>2.9655049999999998</v>
      </c>
      <c r="E7833" s="97">
        <v>43714.857314814813</v>
      </c>
      <c r="F7833">
        <v>2.0818989999999999</v>
      </c>
    </row>
    <row r="7834" spans="1:6" x14ac:dyDescent="0.2">
      <c r="A7834" s="97">
        <v>43716.149942129632</v>
      </c>
      <c r="B7834">
        <v>2.9440520000000001</v>
      </c>
      <c r="E7834" s="97">
        <v>43714.867731481485</v>
      </c>
      <c r="F7834">
        <v>2.0962130000000001</v>
      </c>
    </row>
    <row r="7835" spans="1:6" x14ac:dyDescent="0.2">
      <c r="A7835" s="97">
        <v>43716.160358796296</v>
      </c>
      <c r="B7835">
        <v>2.9580839999999999</v>
      </c>
      <c r="E7835" s="97">
        <v>43714.878148148149</v>
      </c>
      <c r="F7835">
        <v>2.1168330000000002</v>
      </c>
    </row>
    <row r="7836" spans="1:6" x14ac:dyDescent="0.2">
      <c r="A7836" s="97">
        <v>43716.170775462961</v>
      </c>
      <c r="B7836">
        <v>2.9541689999999998</v>
      </c>
      <c r="E7836" s="97">
        <v>43714.888564814813</v>
      </c>
      <c r="F7836">
        <v>2.1477040000000001</v>
      </c>
    </row>
    <row r="7837" spans="1:6" x14ac:dyDescent="0.2">
      <c r="A7837" s="97">
        <v>43716.181192129632</v>
      </c>
      <c r="B7837">
        <v>2.9485920000000001</v>
      </c>
      <c r="E7837" s="97">
        <v>43714.899097222224</v>
      </c>
      <c r="F7837">
        <v>2.151338</v>
      </c>
    </row>
    <row r="7838" spans="1:6" x14ac:dyDescent="0.2">
      <c r="A7838" s="97">
        <v>43716.191608796296</v>
      </c>
      <c r="B7838">
        <v>2.9541270000000002</v>
      </c>
      <c r="E7838" s="97">
        <v>43714.909513888888</v>
      </c>
      <c r="F7838">
        <v>2.1737440000000001</v>
      </c>
    </row>
    <row r="7839" spans="1:6" x14ac:dyDescent="0.2">
      <c r="A7839" s="97">
        <v>43716.202141203707</v>
      </c>
      <c r="B7839">
        <v>2.9426730000000001</v>
      </c>
      <c r="E7839" s="97">
        <v>43714.919930555552</v>
      </c>
      <c r="F7839">
        <v>2.1648350000000001</v>
      </c>
    </row>
    <row r="7840" spans="1:6" x14ac:dyDescent="0.2">
      <c r="A7840" s="97">
        <v>43716.212557870371</v>
      </c>
      <c r="B7840">
        <v>2.9380510000000002</v>
      </c>
      <c r="E7840" s="97">
        <v>43714.930405092593</v>
      </c>
      <c r="F7840">
        <v>2.2020140000000001</v>
      </c>
    </row>
    <row r="7841" spans="1:6" x14ac:dyDescent="0.2">
      <c r="A7841" s="97">
        <v>43716.222974537035</v>
      </c>
      <c r="B7841">
        <v>2.9265180000000002</v>
      </c>
      <c r="E7841" s="97">
        <v>43714.940821759257</v>
      </c>
      <c r="F7841">
        <v>2.2076069999999999</v>
      </c>
    </row>
    <row r="7842" spans="1:6" x14ac:dyDescent="0.2">
      <c r="A7842" s="97">
        <v>43716.233460648145</v>
      </c>
      <c r="B7842">
        <v>2.9229090000000002</v>
      </c>
      <c r="E7842" s="97">
        <v>43714.951238425929</v>
      </c>
      <c r="F7842">
        <v>2.2117119999999999</v>
      </c>
    </row>
    <row r="7843" spans="1:6" x14ac:dyDescent="0.2">
      <c r="A7843" s="97">
        <v>43716.243877314817</v>
      </c>
      <c r="B7843">
        <v>2.9031389999999999</v>
      </c>
      <c r="E7843" s="97">
        <v>43714.961655092593</v>
      </c>
      <c r="F7843">
        <v>2.2274240000000001</v>
      </c>
    </row>
    <row r="7844" spans="1:6" x14ac:dyDescent="0.2">
      <c r="A7844" s="97">
        <v>43716.254293981481</v>
      </c>
      <c r="B7844">
        <v>2.925081</v>
      </c>
      <c r="E7844" s="97">
        <v>43714.972071759257</v>
      </c>
      <c r="F7844">
        <v>2.2410480000000002</v>
      </c>
    </row>
    <row r="7845" spans="1:6" x14ac:dyDescent="0.2">
      <c r="A7845" s="97">
        <v>43716.264710648145</v>
      </c>
      <c r="B7845">
        <v>2.9163559999999999</v>
      </c>
      <c r="E7845" s="97">
        <v>43714.982488425929</v>
      </c>
      <c r="F7845">
        <v>2.2360350000000002</v>
      </c>
    </row>
    <row r="7846" spans="1:6" x14ac:dyDescent="0.2">
      <c r="A7846" s="97">
        <v>43716.275127314817</v>
      </c>
      <c r="B7846">
        <v>2.8915709999999999</v>
      </c>
      <c r="E7846" s="97">
        <v>43714.993020833332</v>
      </c>
      <c r="F7846">
        <v>2.2664810000000002</v>
      </c>
    </row>
    <row r="7847" spans="1:6" x14ac:dyDescent="0.2">
      <c r="A7847" s="97">
        <v>43716.285543981481</v>
      </c>
      <c r="B7847">
        <v>2.8968180000000001</v>
      </c>
      <c r="E7847" s="97">
        <v>43715.003437500003</v>
      </c>
      <c r="F7847">
        <v>2.2895479999999999</v>
      </c>
    </row>
    <row r="7848" spans="1:6" x14ac:dyDescent="0.2">
      <c r="A7848" s="97">
        <v>43716.295960648145</v>
      </c>
      <c r="B7848">
        <v>2.8997929999999998</v>
      </c>
      <c r="E7848" s="97">
        <v>43715.013854166667</v>
      </c>
      <c r="F7848">
        <v>2.295102</v>
      </c>
    </row>
    <row r="7849" spans="1:6" x14ac:dyDescent="0.2">
      <c r="A7849" s="97">
        <v>43716.306550925925</v>
      </c>
      <c r="B7849">
        <v>2.8701910000000002</v>
      </c>
      <c r="E7849" s="97">
        <v>43715.024270833332</v>
      </c>
      <c r="F7849">
        <v>2.305431</v>
      </c>
    </row>
    <row r="7850" spans="1:6" x14ac:dyDescent="0.2">
      <c r="A7850" s="97">
        <v>43716.316967592589</v>
      </c>
      <c r="B7850">
        <v>2.888674</v>
      </c>
      <c r="E7850" s="97">
        <v>43715.034756944442</v>
      </c>
      <c r="F7850">
        <v>2.3191419999999998</v>
      </c>
    </row>
    <row r="7851" spans="1:6" x14ac:dyDescent="0.2">
      <c r="A7851" s="97">
        <v>43716.327384259261</v>
      </c>
      <c r="B7851">
        <v>2.8739080000000001</v>
      </c>
      <c r="E7851" s="97">
        <v>43715.045173611114</v>
      </c>
      <c r="F7851">
        <v>2.3236859999999999</v>
      </c>
    </row>
    <row r="7852" spans="1:6" x14ac:dyDescent="0.2">
      <c r="A7852" s="97">
        <v>43716.350891203707</v>
      </c>
      <c r="B7852">
        <v>2.7845580000000001</v>
      </c>
      <c r="E7852" s="97">
        <v>43715.055590277778</v>
      </c>
      <c r="F7852">
        <v>2.3264149999999999</v>
      </c>
    </row>
    <row r="7853" spans="1:6" x14ac:dyDescent="0.2">
      <c r="A7853" s="97">
        <v>43716.367280092592</v>
      </c>
      <c r="B7853">
        <v>2.8009849999999998</v>
      </c>
      <c r="E7853" s="97">
        <v>43715.066006944442</v>
      </c>
      <c r="F7853">
        <v>2.3293430000000002</v>
      </c>
    </row>
    <row r="7854" spans="1:6" x14ac:dyDescent="0.2">
      <c r="A7854" s="97">
        <v>43716.377696759257</v>
      </c>
      <c r="B7854">
        <v>2.9052889999999998</v>
      </c>
      <c r="E7854" s="97">
        <v>43715.076423611114</v>
      </c>
      <c r="F7854">
        <v>2.3537840000000001</v>
      </c>
    </row>
    <row r="7855" spans="1:6" x14ac:dyDescent="0.2">
      <c r="A7855" s="97">
        <v>43716.388113425928</v>
      </c>
      <c r="B7855">
        <v>2.8990670000000001</v>
      </c>
      <c r="E7855" s="97">
        <v>43715.086840277778</v>
      </c>
      <c r="F7855">
        <v>2.3641930000000002</v>
      </c>
    </row>
    <row r="7856" spans="1:6" x14ac:dyDescent="0.2">
      <c r="A7856" s="97">
        <v>43716.398530092592</v>
      </c>
      <c r="B7856">
        <v>2.8793549999999999</v>
      </c>
      <c r="E7856" s="97">
        <v>43715.097256944442</v>
      </c>
      <c r="F7856">
        <v>2.363553</v>
      </c>
    </row>
    <row r="7857" spans="1:6" x14ac:dyDescent="0.2">
      <c r="A7857" s="97">
        <v>43716.408946759257</v>
      </c>
      <c r="B7857">
        <v>2.859753</v>
      </c>
      <c r="E7857" s="97">
        <v>43715.107789351852</v>
      </c>
      <c r="F7857">
        <v>2.3746209999999999</v>
      </c>
    </row>
    <row r="7858" spans="1:6" x14ac:dyDescent="0.2">
      <c r="A7858" s="97">
        <v>43716.419363425928</v>
      </c>
      <c r="B7858">
        <v>2.883613</v>
      </c>
      <c r="E7858" s="97">
        <v>43715.118206018517</v>
      </c>
      <c r="F7858">
        <v>2.3600859999999999</v>
      </c>
    </row>
    <row r="7859" spans="1:6" x14ac:dyDescent="0.2">
      <c r="A7859" s="97">
        <v>43716.429895833331</v>
      </c>
      <c r="B7859">
        <v>2.880852</v>
      </c>
      <c r="E7859" s="97">
        <v>43715.128622685188</v>
      </c>
      <c r="F7859">
        <v>2.3915609999999998</v>
      </c>
    </row>
    <row r="7860" spans="1:6" x14ac:dyDescent="0.2">
      <c r="A7860" s="97">
        <v>43716.440312500003</v>
      </c>
      <c r="B7860">
        <v>2.8646699999999998</v>
      </c>
      <c r="E7860" s="97">
        <v>43715.139108796298</v>
      </c>
      <c r="F7860">
        <v>2.4051260000000001</v>
      </c>
    </row>
    <row r="7861" spans="1:6" x14ac:dyDescent="0.2">
      <c r="A7861" s="97">
        <v>43716.450729166667</v>
      </c>
      <c r="B7861">
        <v>2.876233</v>
      </c>
      <c r="E7861" s="97">
        <v>43715.149525462963</v>
      </c>
      <c r="F7861">
        <v>2.393589</v>
      </c>
    </row>
    <row r="7862" spans="1:6" x14ac:dyDescent="0.2">
      <c r="A7862" s="97">
        <v>43716.461145833331</v>
      </c>
      <c r="B7862">
        <v>2.8844780000000001</v>
      </c>
      <c r="E7862" s="97">
        <v>43715.159942129627</v>
      </c>
      <c r="F7862">
        <v>2.3796119999999998</v>
      </c>
    </row>
    <row r="7863" spans="1:6" x14ac:dyDescent="0.2">
      <c r="A7863" s="97">
        <v>43716.471631944441</v>
      </c>
      <c r="B7863">
        <v>2.8781089999999998</v>
      </c>
      <c r="E7863" s="97">
        <v>43715.170358796298</v>
      </c>
      <c r="F7863">
        <v>2.4065979999999998</v>
      </c>
    </row>
    <row r="7864" spans="1:6" x14ac:dyDescent="0.2">
      <c r="A7864" s="97">
        <v>43716.482048611113</v>
      </c>
      <c r="B7864">
        <v>2.87879</v>
      </c>
      <c r="E7864" s="97">
        <v>43715.180775462963</v>
      </c>
      <c r="F7864">
        <v>2.3985940000000001</v>
      </c>
    </row>
    <row r="7865" spans="1:6" x14ac:dyDescent="0.2">
      <c r="A7865" s="97">
        <v>43716.492465277777</v>
      </c>
      <c r="B7865">
        <v>2.8804729999999998</v>
      </c>
      <c r="E7865" s="97">
        <v>43715.191192129627</v>
      </c>
      <c r="F7865">
        <v>2.4141240000000002</v>
      </c>
    </row>
    <row r="7866" spans="1:6" x14ac:dyDescent="0.2">
      <c r="A7866" s="97">
        <v>43716.502881944441</v>
      </c>
      <c r="B7866">
        <v>2.8783029999999998</v>
      </c>
      <c r="E7866" s="97">
        <v>43715.201608796298</v>
      </c>
      <c r="F7866">
        <v>2.4267249999999998</v>
      </c>
    </row>
    <row r="7867" spans="1:6" x14ac:dyDescent="0.2">
      <c r="A7867" s="97">
        <v>43716.513298611113</v>
      </c>
      <c r="B7867">
        <v>2.872179</v>
      </c>
      <c r="E7867" s="97">
        <v>43715.212141203701</v>
      </c>
      <c r="F7867">
        <v>2.425122</v>
      </c>
    </row>
    <row r="7868" spans="1:6" x14ac:dyDescent="0.2">
      <c r="A7868" s="97">
        <v>43716.523715277777</v>
      </c>
      <c r="B7868">
        <v>2.8772169999999999</v>
      </c>
      <c r="E7868" s="97">
        <v>43715.222557870373</v>
      </c>
      <c r="F7868">
        <v>2.3996770000000001</v>
      </c>
    </row>
    <row r="7869" spans="1:6" x14ac:dyDescent="0.2">
      <c r="A7869" s="97">
        <v>43716.534247685187</v>
      </c>
      <c r="B7869">
        <v>2.9397039999999999</v>
      </c>
      <c r="E7869" s="97">
        <v>43715.232974537037</v>
      </c>
      <c r="F7869">
        <v>2.4193929999999999</v>
      </c>
    </row>
    <row r="7870" spans="1:6" x14ac:dyDescent="0.2">
      <c r="A7870" s="97">
        <v>43716.544664351852</v>
      </c>
      <c r="B7870">
        <v>2.8961169999999998</v>
      </c>
      <c r="E7870" s="97">
        <v>43715.243449074071</v>
      </c>
      <c r="F7870">
        <v>2.4271259999999999</v>
      </c>
    </row>
    <row r="7871" spans="1:6" x14ac:dyDescent="0.2">
      <c r="A7871" s="97">
        <v>43716.555081018516</v>
      </c>
      <c r="B7871">
        <v>2.9145159999999999</v>
      </c>
      <c r="E7871" s="97">
        <v>43715.253865740742</v>
      </c>
      <c r="F7871">
        <v>2.4342679999999999</v>
      </c>
    </row>
    <row r="7872" spans="1:6" x14ac:dyDescent="0.2">
      <c r="A7872" s="97">
        <v>43716.565497685187</v>
      </c>
      <c r="B7872">
        <v>2.887829</v>
      </c>
      <c r="E7872" s="97">
        <v>43715.264282407406</v>
      </c>
      <c r="F7872">
        <v>2.433675</v>
      </c>
    </row>
    <row r="7873" spans="1:6" x14ac:dyDescent="0.2">
      <c r="A7873" s="97">
        <v>43716.575983796298</v>
      </c>
      <c r="B7873">
        <v>2.9035470000000001</v>
      </c>
      <c r="E7873" s="97">
        <v>43715.274699074071</v>
      </c>
      <c r="F7873">
        <v>2.4257789999999999</v>
      </c>
    </row>
    <row r="7874" spans="1:6" x14ac:dyDescent="0.2">
      <c r="A7874" s="97">
        <v>43716.586400462962</v>
      </c>
      <c r="B7874">
        <v>2.8937300000000001</v>
      </c>
      <c r="E7874" s="97">
        <v>43715.285115740742</v>
      </c>
      <c r="F7874">
        <v>2.4495459999999998</v>
      </c>
    </row>
    <row r="7875" spans="1:6" x14ac:dyDescent="0.2">
      <c r="A7875" s="97">
        <v>43716.596817129626</v>
      </c>
      <c r="B7875">
        <v>2.9162940000000002</v>
      </c>
      <c r="E7875" s="97">
        <v>43715.295532407406</v>
      </c>
      <c r="F7875">
        <v>2.485188</v>
      </c>
    </row>
    <row r="7876" spans="1:6" x14ac:dyDescent="0.2">
      <c r="A7876" s="97">
        <v>43716.607233796298</v>
      </c>
      <c r="B7876">
        <v>2.914018</v>
      </c>
      <c r="E7876" s="97">
        <v>43715.306064814817</v>
      </c>
      <c r="F7876">
        <v>2.4458839999999999</v>
      </c>
    </row>
    <row r="7877" spans="1:6" x14ac:dyDescent="0.2">
      <c r="A7877" s="97">
        <v>43716.617650462962</v>
      </c>
      <c r="B7877">
        <v>2.9358719999999998</v>
      </c>
      <c r="E7877" s="97">
        <v>43715.316481481481</v>
      </c>
      <c r="F7877">
        <v>2.4512640000000001</v>
      </c>
    </row>
    <row r="7878" spans="1:6" x14ac:dyDescent="0.2">
      <c r="A7878" s="97">
        <v>43716.628067129626</v>
      </c>
      <c r="B7878">
        <v>2.9410029999999998</v>
      </c>
      <c r="E7878" s="97">
        <v>43715.326898148145</v>
      </c>
      <c r="F7878">
        <v>2.4524080000000001</v>
      </c>
    </row>
    <row r="7879" spans="1:6" x14ac:dyDescent="0.2">
      <c r="A7879" s="97">
        <v>43716.638483796298</v>
      </c>
      <c r="B7879">
        <v>2.9319660000000001</v>
      </c>
      <c r="E7879" s="97">
        <v>43715.337314814817</v>
      </c>
      <c r="F7879">
        <v>2.4462190000000001</v>
      </c>
    </row>
    <row r="7880" spans="1:6" x14ac:dyDescent="0.2">
      <c r="A7880" s="97">
        <v>43716.649016203701</v>
      </c>
      <c r="B7880">
        <v>2.9500799999999998</v>
      </c>
      <c r="E7880" s="97">
        <v>43715.347800925927</v>
      </c>
      <c r="F7880">
        <v>2.4587819999999998</v>
      </c>
    </row>
    <row r="7881" spans="1:6" x14ac:dyDescent="0.2">
      <c r="A7881" s="97">
        <v>43716.659432870372</v>
      </c>
      <c r="B7881">
        <v>2.943114</v>
      </c>
      <c r="E7881" s="97">
        <v>43715.358217592591</v>
      </c>
      <c r="F7881">
        <v>2.4428570000000001</v>
      </c>
    </row>
    <row r="7882" spans="1:6" x14ac:dyDescent="0.2">
      <c r="A7882" s="97">
        <v>43716.669849537036</v>
      </c>
      <c r="B7882">
        <v>2.964636</v>
      </c>
      <c r="E7882" s="97">
        <v>43715.368715277778</v>
      </c>
      <c r="F7882">
        <v>2.462526</v>
      </c>
    </row>
    <row r="7883" spans="1:6" x14ac:dyDescent="0.2">
      <c r="A7883" s="97">
        <v>43716.680324074077</v>
      </c>
      <c r="B7883">
        <v>2.9348179999999999</v>
      </c>
      <c r="E7883" s="97">
        <v>43715.379131944443</v>
      </c>
      <c r="F7883">
        <v>2.4580679999999999</v>
      </c>
    </row>
    <row r="7884" spans="1:6" x14ac:dyDescent="0.2">
      <c r="A7884" s="97">
        <v>43716.690740740742</v>
      </c>
      <c r="B7884">
        <v>2.9785590000000002</v>
      </c>
      <c r="E7884" s="97">
        <v>43715.389548611114</v>
      </c>
      <c r="F7884">
        <v>2.4558979999999999</v>
      </c>
    </row>
    <row r="7885" spans="1:6" x14ac:dyDescent="0.2">
      <c r="A7885" s="97">
        <v>43716.701157407406</v>
      </c>
      <c r="B7885">
        <v>2.9845079999999999</v>
      </c>
      <c r="E7885" s="97">
        <v>43715.399965277778</v>
      </c>
      <c r="F7885">
        <v>2.465573</v>
      </c>
    </row>
    <row r="7886" spans="1:6" x14ac:dyDescent="0.2">
      <c r="A7886" s="97">
        <v>43716.711574074077</v>
      </c>
      <c r="B7886">
        <v>2.9752529999999999</v>
      </c>
      <c r="E7886" s="97">
        <v>43715.410381944443</v>
      </c>
      <c r="F7886">
        <v>2.4740760000000002</v>
      </c>
    </row>
    <row r="7887" spans="1:6" x14ac:dyDescent="0.2">
      <c r="A7887" s="97">
        <v>43716.724178240744</v>
      </c>
      <c r="B7887">
        <v>2.9926110000000001</v>
      </c>
      <c r="E7887" s="97">
        <v>43715.420798611114</v>
      </c>
      <c r="F7887">
        <v>2.475698</v>
      </c>
    </row>
    <row r="7888" spans="1:6" x14ac:dyDescent="0.2">
      <c r="A7888" s="97">
        <v>43716.734594907408</v>
      </c>
      <c r="B7888">
        <v>3.040543</v>
      </c>
      <c r="E7888" s="97">
        <v>43715.431331018517</v>
      </c>
      <c r="F7888">
        <v>2.4726300000000001</v>
      </c>
    </row>
    <row r="7889" spans="1:6" x14ac:dyDescent="0.2">
      <c r="A7889" s="97">
        <v>43716.745011574072</v>
      </c>
      <c r="B7889">
        <v>3.0448369999999998</v>
      </c>
      <c r="E7889" s="97">
        <v>43715.441747685189</v>
      </c>
      <c r="F7889">
        <v>2.4865529999999998</v>
      </c>
    </row>
    <row r="7890" spans="1:6" x14ac:dyDescent="0.2">
      <c r="A7890" s="97">
        <v>43716.755428240744</v>
      </c>
      <c r="B7890">
        <v>3.056117</v>
      </c>
      <c r="E7890" s="97">
        <v>43715.452164351853</v>
      </c>
      <c r="F7890">
        <v>2.471778</v>
      </c>
    </row>
    <row r="7891" spans="1:6" x14ac:dyDescent="0.2">
      <c r="A7891" s="97">
        <v>43716.765844907408</v>
      </c>
      <c r="B7891">
        <v>3.0577390000000002</v>
      </c>
      <c r="E7891" s="97">
        <v>43715.462581018517</v>
      </c>
      <c r="F7891">
        <v>2.4882740000000001</v>
      </c>
    </row>
    <row r="7892" spans="1:6" x14ac:dyDescent="0.2">
      <c r="A7892" s="97">
        <v>43716.776261574072</v>
      </c>
      <c r="B7892">
        <v>3.082741</v>
      </c>
      <c r="E7892" s="97">
        <v>43715.473067129627</v>
      </c>
      <c r="F7892">
        <v>2.498462</v>
      </c>
    </row>
    <row r="7893" spans="1:6" x14ac:dyDescent="0.2">
      <c r="A7893" s="97">
        <v>43716.786793981482</v>
      </c>
      <c r="B7893">
        <v>3.0960890000000001</v>
      </c>
      <c r="E7893" s="97">
        <v>43715.483483796299</v>
      </c>
      <c r="F7893">
        <v>2.5028839999999999</v>
      </c>
    </row>
    <row r="7894" spans="1:6" x14ac:dyDescent="0.2">
      <c r="A7894" s="97">
        <v>43716.797210648147</v>
      </c>
      <c r="B7894">
        <v>3.1013320000000002</v>
      </c>
      <c r="E7894" s="97">
        <v>43715.493900462963</v>
      </c>
      <c r="F7894">
        <v>2.479053</v>
      </c>
    </row>
    <row r="7895" spans="1:6" x14ac:dyDescent="0.2">
      <c r="A7895" s="97">
        <v>43716.807627314818</v>
      </c>
      <c r="B7895">
        <v>3.1266880000000001</v>
      </c>
      <c r="E7895" s="97">
        <v>43715.504317129627</v>
      </c>
      <c r="F7895">
        <v>2.5102389999999999</v>
      </c>
    </row>
    <row r="7896" spans="1:6" x14ac:dyDescent="0.2">
      <c r="A7896" s="97">
        <v>43716.818043981482</v>
      </c>
      <c r="B7896">
        <v>3.139303</v>
      </c>
      <c r="E7896" s="97">
        <v>43715.514733796299</v>
      </c>
      <c r="F7896">
        <v>2.5160010000000002</v>
      </c>
    </row>
    <row r="7897" spans="1:6" x14ac:dyDescent="0.2">
      <c r="A7897" s="97">
        <v>43716.828530092593</v>
      </c>
      <c r="B7897">
        <v>3.1527280000000002</v>
      </c>
      <c r="E7897" s="97">
        <v>43715.525150462963</v>
      </c>
      <c r="F7897">
        <v>2.5165489999999999</v>
      </c>
    </row>
    <row r="7898" spans="1:6" x14ac:dyDescent="0.2">
      <c r="A7898" s="97">
        <v>43716.838946759257</v>
      </c>
      <c r="B7898">
        <v>3.1508280000000002</v>
      </c>
      <c r="E7898" s="97">
        <v>43715.535682870373</v>
      </c>
      <c r="F7898">
        <v>2.5304679999999999</v>
      </c>
    </row>
    <row r="7899" spans="1:6" x14ac:dyDescent="0.2">
      <c r="A7899" s="97">
        <v>43716.849363425928</v>
      </c>
      <c r="B7899">
        <v>3.1304720000000001</v>
      </c>
      <c r="E7899" s="97">
        <v>43715.546099537038</v>
      </c>
      <c r="F7899">
        <v>2.5825450000000001</v>
      </c>
    </row>
    <row r="7900" spans="1:6" x14ac:dyDescent="0.2">
      <c r="A7900" s="97">
        <v>43716.859780092593</v>
      </c>
      <c r="B7900">
        <v>3.1631</v>
      </c>
      <c r="E7900" s="97">
        <v>43715.556516203702</v>
      </c>
      <c r="F7900">
        <v>2.5832169999999999</v>
      </c>
    </row>
    <row r="7901" spans="1:6" x14ac:dyDescent="0.2">
      <c r="A7901" s="97">
        <v>43716.870196759257</v>
      </c>
      <c r="B7901">
        <v>3.1643059999999998</v>
      </c>
      <c r="E7901" s="97">
        <v>43715.566932870373</v>
      </c>
      <c r="F7901">
        <v>2.54189</v>
      </c>
    </row>
    <row r="7902" spans="1:6" x14ac:dyDescent="0.2">
      <c r="A7902" s="97">
        <v>43716.880613425928</v>
      </c>
      <c r="B7902">
        <v>3.1604429999999999</v>
      </c>
      <c r="E7902" s="97">
        <v>43715.577418981484</v>
      </c>
      <c r="F7902">
        <v>2.5552929999999998</v>
      </c>
    </row>
    <row r="7903" spans="1:6" x14ac:dyDescent="0.2">
      <c r="A7903" s="97">
        <v>43716.891030092593</v>
      </c>
      <c r="B7903">
        <v>3.163678</v>
      </c>
      <c r="E7903" s="97">
        <v>43715.587835648148</v>
      </c>
      <c r="F7903">
        <v>2.5574629999999998</v>
      </c>
    </row>
    <row r="7904" spans="1:6" x14ac:dyDescent="0.2">
      <c r="A7904" s="97">
        <v>43716.901562500003</v>
      </c>
      <c r="B7904">
        <v>3.1591140000000002</v>
      </c>
      <c r="E7904" s="97">
        <v>43715.598252314812</v>
      </c>
      <c r="F7904">
        <v>2.5594269999999999</v>
      </c>
    </row>
    <row r="7905" spans="1:6" x14ac:dyDescent="0.2">
      <c r="A7905" s="97">
        <v>43716.911979166667</v>
      </c>
      <c r="B7905">
        <v>3.1727829999999999</v>
      </c>
      <c r="E7905" s="97">
        <v>43715.608668981484</v>
      </c>
      <c r="F7905">
        <v>2.5718779999999999</v>
      </c>
    </row>
    <row r="7906" spans="1:6" x14ac:dyDescent="0.2">
      <c r="A7906" s="97">
        <v>43716.922395833331</v>
      </c>
      <c r="B7906">
        <v>3.1726549999999998</v>
      </c>
      <c r="E7906" s="97">
        <v>43715.619085648148</v>
      </c>
      <c r="F7906">
        <v>2.5753629999999998</v>
      </c>
    </row>
    <row r="7907" spans="1:6" x14ac:dyDescent="0.2">
      <c r="A7907" s="97">
        <v>43716.932870370372</v>
      </c>
      <c r="B7907">
        <v>3.1710799999999999</v>
      </c>
      <c r="E7907" s="97">
        <v>43715.629502314812</v>
      </c>
      <c r="F7907">
        <v>2.583799</v>
      </c>
    </row>
    <row r="7908" spans="1:6" x14ac:dyDescent="0.2">
      <c r="A7908" s="97">
        <v>43716.943287037036</v>
      </c>
      <c r="B7908">
        <v>3.1647129999999999</v>
      </c>
      <c r="E7908" s="97">
        <v>43715.640034722222</v>
      </c>
      <c r="F7908">
        <v>2.5980089999999998</v>
      </c>
    </row>
    <row r="7909" spans="1:6" x14ac:dyDescent="0.2">
      <c r="A7909" s="97">
        <v>43716.953703703701</v>
      </c>
      <c r="B7909">
        <v>3.1605819999999998</v>
      </c>
      <c r="E7909" s="97">
        <v>43715.650451388887</v>
      </c>
      <c r="F7909">
        <v>2.6119050000000001</v>
      </c>
    </row>
    <row r="7910" spans="1:6" x14ac:dyDescent="0.2">
      <c r="A7910" s="97">
        <v>43716.964120370372</v>
      </c>
      <c r="B7910">
        <v>3.1586059999999998</v>
      </c>
      <c r="E7910" s="97">
        <v>43715.660868055558</v>
      </c>
      <c r="F7910">
        <v>2.6021719999999999</v>
      </c>
    </row>
    <row r="7911" spans="1:6" x14ac:dyDescent="0.2">
      <c r="A7911" s="97">
        <v>43716.974537037036</v>
      </c>
      <c r="B7911">
        <v>3.1312959999999999</v>
      </c>
      <c r="E7911" s="97">
        <v>43715.671284722222</v>
      </c>
      <c r="F7911">
        <v>2.6158999999999999</v>
      </c>
    </row>
    <row r="7912" spans="1:6" x14ac:dyDescent="0.2">
      <c r="A7912" s="97">
        <v>43716.984953703701</v>
      </c>
      <c r="B7912">
        <v>3.1414490000000002</v>
      </c>
      <c r="E7912" s="97">
        <v>43715.681770833333</v>
      </c>
      <c r="F7912">
        <v>2.6164960000000002</v>
      </c>
    </row>
    <row r="7913" spans="1:6" x14ac:dyDescent="0.2">
      <c r="A7913" s="97">
        <v>43716.995486111111</v>
      </c>
      <c r="B7913">
        <v>3.1493180000000001</v>
      </c>
      <c r="E7913" s="97">
        <v>43715.692187499997</v>
      </c>
      <c r="F7913">
        <v>2.6324100000000001</v>
      </c>
    </row>
    <row r="7914" spans="1:6" x14ac:dyDescent="0.2">
      <c r="A7914" s="97">
        <v>43717.005902777775</v>
      </c>
      <c r="B7914">
        <v>3.1398320000000002</v>
      </c>
      <c r="E7914" s="97">
        <v>43715.702604166669</v>
      </c>
      <c r="F7914">
        <v>2.6306069999999999</v>
      </c>
    </row>
    <row r="7915" spans="1:6" x14ac:dyDescent="0.2">
      <c r="A7915" s="97">
        <v>43717.016319444447</v>
      </c>
      <c r="B7915">
        <v>3.1398510000000002</v>
      </c>
      <c r="E7915" s="97">
        <v>43715.721817129626</v>
      </c>
      <c r="F7915">
        <v>2.673168</v>
      </c>
    </row>
    <row r="7916" spans="1:6" x14ac:dyDescent="0.2">
      <c r="A7916" s="97">
        <v>43717.026736111111</v>
      </c>
      <c r="B7916">
        <v>3.1195330000000001</v>
      </c>
      <c r="E7916" s="97">
        <v>43715.732233796298</v>
      </c>
      <c r="F7916">
        <v>2.713956</v>
      </c>
    </row>
    <row r="7917" spans="1:6" x14ac:dyDescent="0.2">
      <c r="A7917" s="97">
        <v>43717.037222222221</v>
      </c>
      <c r="B7917">
        <v>3.1069589999999998</v>
      </c>
      <c r="E7917" s="97">
        <v>43715.742650462962</v>
      </c>
      <c r="F7917">
        <v>2.7283740000000001</v>
      </c>
    </row>
    <row r="7918" spans="1:6" x14ac:dyDescent="0.2">
      <c r="A7918" s="97">
        <v>43717.047638888886</v>
      </c>
      <c r="B7918">
        <v>3.1171099999999998</v>
      </c>
      <c r="E7918" s="97">
        <v>43715.753067129626</v>
      </c>
      <c r="F7918">
        <v>2.754807</v>
      </c>
    </row>
    <row r="7919" spans="1:6" x14ac:dyDescent="0.2">
      <c r="A7919" s="97">
        <v>43717.058055555557</v>
      </c>
      <c r="B7919">
        <v>3.1121599999999998</v>
      </c>
      <c r="E7919" s="97">
        <v>43715.763483796298</v>
      </c>
      <c r="F7919">
        <v>2.7669790000000001</v>
      </c>
    </row>
    <row r="7920" spans="1:6" x14ac:dyDescent="0.2">
      <c r="A7920" s="97">
        <v>43717.068472222221</v>
      </c>
      <c r="B7920">
        <v>3.1128770000000001</v>
      </c>
      <c r="E7920" s="97">
        <v>43715.773900462962</v>
      </c>
      <c r="F7920">
        <v>2.7669790000000001</v>
      </c>
    </row>
    <row r="7921" spans="1:6" x14ac:dyDescent="0.2">
      <c r="A7921" s="97">
        <v>43717.078888888886</v>
      </c>
      <c r="B7921">
        <v>3.0938509999999999</v>
      </c>
      <c r="E7921" s="97">
        <v>43715.777719907404</v>
      </c>
      <c r="F7921">
        <v>2.7216079999999998</v>
      </c>
    </row>
    <row r="7922" spans="1:6" x14ac:dyDescent="0.2">
      <c r="A7922" s="97">
        <v>43717.089305555557</v>
      </c>
      <c r="B7922">
        <v>3.0606409999999999</v>
      </c>
      <c r="E7922" s="97">
        <v>43715.78466435185</v>
      </c>
      <c r="F7922">
        <v>2.8053720000000002</v>
      </c>
    </row>
    <row r="7923" spans="1:6" x14ac:dyDescent="0.2">
      <c r="A7923" s="97">
        <v>43717.09983796296</v>
      </c>
      <c r="B7923">
        <v>3.074084</v>
      </c>
      <c r="E7923" s="97">
        <v>43715.795081018521</v>
      </c>
      <c r="F7923">
        <v>2.8363640000000001</v>
      </c>
    </row>
    <row r="7924" spans="1:6" x14ac:dyDescent="0.2">
      <c r="A7924" s="97">
        <v>43717.110254629632</v>
      </c>
      <c r="B7924">
        <v>3.0738660000000002</v>
      </c>
      <c r="E7924" s="97">
        <v>43715.805613425924</v>
      </c>
      <c r="F7924">
        <v>2.8698640000000002</v>
      </c>
    </row>
    <row r="7925" spans="1:6" x14ac:dyDescent="0.2">
      <c r="A7925" s="97">
        <v>43717.120671296296</v>
      </c>
      <c r="B7925">
        <v>3.048924</v>
      </c>
      <c r="E7925" s="97">
        <v>43715.816053240742</v>
      </c>
      <c r="F7925">
        <v>2.8843450000000002</v>
      </c>
    </row>
    <row r="7926" spans="1:6" x14ac:dyDescent="0.2">
      <c r="A7926" s="97">
        <v>43717.13108796296</v>
      </c>
      <c r="B7926">
        <v>3.0427240000000002</v>
      </c>
      <c r="E7926" s="97">
        <v>43715.826469907406</v>
      </c>
      <c r="F7926">
        <v>2.88104</v>
      </c>
    </row>
    <row r="7927" spans="1:6" x14ac:dyDescent="0.2">
      <c r="A7927" s="97">
        <v>43717.141574074078</v>
      </c>
      <c r="B7927">
        <v>3.0354100000000002</v>
      </c>
      <c r="E7927" s="97">
        <v>43715.836886574078</v>
      </c>
      <c r="F7927">
        <v>2.906012</v>
      </c>
    </row>
    <row r="7928" spans="1:6" x14ac:dyDescent="0.2">
      <c r="A7928" s="97">
        <v>43717.151990740742</v>
      </c>
      <c r="B7928">
        <v>3.0333679999999998</v>
      </c>
      <c r="E7928" s="97">
        <v>43715.847303240742</v>
      </c>
      <c r="F7928">
        <v>2.9368720000000001</v>
      </c>
    </row>
    <row r="7929" spans="1:6" x14ac:dyDescent="0.2">
      <c r="A7929" s="97">
        <v>43717.162407407406</v>
      </c>
      <c r="B7929">
        <v>2.997207</v>
      </c>
      <c r="E7929" s="97">
        <v>43715.857719907406</v>
      </c>
      <c r="F7929">
        <v>2.9524520000000001</v>
      </c>
    </row>
    <row r="7930" spans="1:6" x14ac:dyDescent="0.2">
      <c r="A7930" s="97">
        <v>43717.172824074078</v>
      </c>
      <c r="B7930">
        <v>3.0031620000000001</v>
      </c>
      <c r="E7930" s="97">
        <v>43715.868136574078</v>
      </c>
      <c r="F7930">
        <v>2.9650080000000001</v>
      </c>
    </row>
    <row r="7931" spans="1:6" x14ac:dyDescent="0.2">
      <c r="A7931" s="97">
        <v>43717.183240740742</v>
      </c>
      <c r="B7931">
        <v>2.9991889999999999</v>
      </c>
      <c r="E7931" s="97">
        <v>43715.878668981481</v>
      </c>
      <c r="F7931">
        <v>2.965757</v>
      </c>
    </row>
    <row r="7932" spans="1:6" x14ac:dyDescent="0.2">
      <c r="A7932" s="97">
        <v>43717.193657407406</v>
      </c>
      <c r="B7932">
        <v>3.0280490000000002</v>
      </c>
      <c r="E7932" s="97">
        <v>43715.889085648145</v>
      </c>
      <c r="F7932">
        <v>2.973417</v>
      </c>
    </row>
    <row r="7933" spans="1:6" x14ac:dyDescent="0.2">
      <c r="A7933" s="97">
        <v>43717.204189814816</v>
      </c>
      <c r="B7933">
        <v>2.9903010000000001</v>
      </c>
      <c r="E7933" s="97">
        <v>43715.899502314816</v>
      </c>
      <c r="F7933">
        <v>2.9750239999999999</v>
      </c>
    </row>
    <row r="7934" spans="1:6" x14ac:dyDescent="0.2">
      <c r="A7934" s="97">
        <v>43717.214606481481</v>
      </c>
      <c r="B7934">
        <v>2.9578060000000002</v>
      </c>
      <c r="E7934" s="97">
        <v>43715.909918981481</v>
      </c>
      <c r="F7934">
        <v>2.9899589999999998</v>
      </c>
    </row>
    <row r="7935" spans="1:6" x14ac:dyDescent="0.2">
      <c r="A7935" s="97">
        <v>43717.225023148145</v>
      </c>
      <c r="B7935">
        <v>2.9544730000000001</v>
      </c>
      <c r="E7935" s="97">
        <v>43715.920405092591</v>
      </c>
      <c r="F7935">
        <v>2.9910480000000002</v>
      </c>
    </row>
    <row r="7936" spans="1:6" x14ac:dyDescent="0.2">
      <c r="A7936" s="97">
        <v>43717.235439814816</v>
      </c>
      <c r="B7936">
        <v>2.9444219999999999</v>
      </c>
      <c r="E7936" s="97">
        <v>43715.930821759262</v>
      </c>
      <c r="F7936">
        <v>2.985614</v>
      </c>
    </row>
    <row r="7937" spans="1:6" x14ac:dyDescent="0.2">
      <c r="A7937" s="97">
        <v>43717.245925925927</v>
      </c>
      <c r="B7937">
        <v>2.9374899999999999</v>
      </c>
      <c r="E7937" s="97">
        <v>43715.941238425927</v>
      </c>
      <c r="F7937">
        <v>3.0121519999999999</v>
      </c>
    </row>
    <row r="7938" spans="1:6" x14ac:dyDescent="0.2">
      <c r="A7938" s="97">
        <v>43717.256342592591</v>
      </c>
      <c r="B7938">
        <v>2.9222139999999999</v>
      </c>
      <c r="E7938" s="97">
        <v>43715.951655092591</v>
      </c>
      <c r="F7938">
        <v>3.0086689999999998</v>
      </c>
    </row>
    <row r="7939" spans="1:6" x14ac:dyDescent="0.2">
      <c r="A7939" s="97">
        <v>43717.266759259262</v>
      </c>
      <c r="B7939">
        <v>2.938707</v>
      </c>
      <c r="E7939" s="97">
        <v>43715.962071759262</v>
      </c>
      <c r="F7939">
        <v>2.9896739999999999</v>
      </c>
    </row>
    <row r="7940" spans="1:6" x14ac:dyDescent="0.2">
      <c r="A7940" s="97">
        <v>43717.277175925927</v>
      </c>
      <c r="B7940">
        <v>2.909179</v>
      </c>
      <c r="E7940" s="97">
        <v>43715.972488425927</v>
      </c>
      <c r="F7940">
        <v>3.0130490000000001</v>
      </c>
    </row>
    <row r="7941" spans="1:6" x14ac:dyDescent="0.2">
      <c r="A7941" s="97">
        <v>43717.287592592591</v>
      </c>
      <c r="B7941">
        <v>2.8898329999999999</v>
      </c>
      <c r="E7941" s="97">
        <v>43715.983020833337</v>
      </c>
      <c r="F7941">
        <v>2.9936400000000001</v>
      </c>
    </row>
    <row r="7942" spans="1:6" x14ac:dyDescent="0.2">
      <c r="A7942" s="97">
        <v>43717.298009259262</v>
      </c>
      <c r="B7942">
        <v>2.9085139999999998</v>
      </c>
      <c r="E7942" s="97">
        <v>43715.993437500001</v>
      </c>
      <c r="F7942">
        <v>2.9994480000000001</v>
      </c>
    </row>
    <row r="7943" spans="1:6" x14ac:dyDescent="0.2">
      <c r="A7943" s="97">
        <v>43717.52857638889</v>
      </c>
      <c r="B7943">
        <v>2.7853370000000002</v>
      </c>
      <c r="E7943" s="97">
        <v>43716.003854166665</v>
      </c>
      <c r="F7943">
        <v>3.0016379999999998</v>
      </c>
    </row>
    <row r="7944" spans="1:6" x14ac:dyDescent="0.2">
      <c r="A7944" s="97">
        <v>43717.538993055554</v>
      </c>
      <c r="B7944">
        <v>2.8466559999999999</v>
      </c>
      <c r="E7944" s="97">
        <v>43716.014270833337</v>
      </c>
      <c r="F7944">
        <v>2.9966840000000001</v>
      </c>
    </row>
    <row r="7945" spans="1:6" x14ac:dyDescent="0.2">
      <c r="A7945" s="97">
        <v>43717.549409722225</v>
      </c>
      <c r="B7945">
        <v>2.82525</v>
      </c>
      <c r="E7945" s="97">
        <v>43716.024756944447</v>
      </c>
      <c r="F7945">
        <v>2.973312</v>
      </c>
    </row>
    <row r="7946" spans="1:6" x14ac:dyDescent="0.2">
      <c r="A7946" s="97">
        <v>43717.55982638889</v>
      </c>
      <c r="B7946">
        <v>2.8142529999999999</v>
      </c>
      <c r="E7946" s="97">
        <v>43716.035173611112</v>
      </c>
      <c r="F7946">
        <v>3.000518</v>
      </c>
    </row>
    <row r="7947" spans="1:6" x14ac:dyDescent="0.2">
      <c r="A7947" s="97">
        <v>43717.570243055554</v>
      </c>
      <c r="B7947">
        <v>2.8154330000000001</v>
      </c>
      <c r="E7947" s="97">
        <v>43716.045590277776</v>
      </c>
      <c r="F7947">
        <v>2.972407</v>
      </c>
    </row>
    <row r="7948" spans="1:6" x14ac:dyDescent="0.2">
      <c r="A7948" s="97">
        <v>43717.580775462964</v>
      </c>
      <c r="B7948">
        <v>2.8091520000000001</v>
      </c>
      <c r="E7948" s="97">
        <v>43716.056006944447</v>
      </c>
      <c r="F7948">
        <v>2.9901610000000001</v>
      </c>
    </row>
    <row r="7949" spans="1:6" x14ac:dyDescent="0.2">
      <c r="A7949" s="97">
        <v>43717.591192129628</v>
      </c>
      <c r="B7949">
        <v>2.7948430000000002</v>
      </c>
      <c r="E7949" s="97">
        <v>43716.066423611112</v>
      </c>
      <c r="F7949">
        <v>3.0015719999999999</v>
      </c>
    </row>
    <row r="7950" spans="1:6" x14ac:dyDescent="0.2">
      <c r="A7950" s="97">
        <v>43717.601643518516</v>
      </c>
      <c r="B7950">
        <v>2.8076449999999999</v>
      </c>
      <c r="E7950" s="97">
        <v>43716.076840277776</v>
      </c>
      <c r="F7950">
        <v>2.9813299999999998</v>
      </c>
    </row>
    <row r="7951" spans="1:6" x14ac:dyDescent="0.2">
      <c r="A7951" s="97">
        <v>43717.612060185187</v>
      </c>
      <c r="B7951">
        <v>2.7929900000000001</v>
      </c>
      <c r="E7951" s="97">
        <v>43716.087372685186</v>
      </c>
      <c r="F7951">
        <v>2.9759259999999998</v>
      </c>
    </row>
    <row r="7952" spans="1:6" x14ac:dyDescent="0.2">
      <c r="A7952" s="97">
        <v>43717.622476851851</v>
      </c>
      <c r="B7952">
        <v>2.8073459999999999</v>
      </c>
      <c r="E7952" s="97">
        <v>43716.09778935185</v>
      </c>
      <c r="F7952">
        <v>2.9821719999999998</v>
      </c>
    </row>
    <row r="7953" spans="1:6" x14ac:dyDescent="0.2">
      <c r="A7953" s="97">
        <v>43717.632893518516</v>
      </c>
      <c r="B7953">
        <v>2.8051360000000001</v>
      </c>
      <c r="E7953" s="97">
        <v>43716.108206018522</v>
      </c>
      <c r="F7953">
        <v>2.9634640000000001</v>
      </c>
    </row>
    <row r="7954" spans="1:6" x14ac:dyDescent="0.2">
      <c r="A7954" s="97">
        <v>43717.643310185187</v>
      </c>
      <c r="B7954">
        <v>2.8099889999999998</v>
      </c>
      <c r="E7954" s="97">
        <v>43716.118622685186</v>
      </c>
      <c r="F7954">
        <v>2.972807</v>
      </c>
    </row>
    <row r="7955" spans="1:6" x14ac:dyDescent="0.2">
      <c r="A7955" s="97">
        <v>43717.653726851851</v>
      </c>
      <c r="B7955">
        <v>2.7243849999999998</v>
      </c>
      <c r="E7955" s="97">
        <v>43716.129108796296</v>
      </c>
      <c r="F7955">
        <v>2.9994390000000002</v>
      </c>
    </row>
    <row r="7956" spans="1:6" x14ac:dyDescent="0.2">
      <c r="A7956" s="97">
        <v>43717.664259259262</v>
      </c>
      <c r="B7956">
        <v>2.8048839999999999</v>
      </c>
      <c r="E7956" s="97">
        <v>43716.139525462961</v>
      </c>
      <c r="F7956">
        <v>2.9655049999999998</v>
      </c>
    </row>
    <row r="7957" spans="1:6" x14ac:dyDescent="0.2">
      <c r="A7957" s="97">
        <v>43717.674675925926</v>
      </c>
      <c r="B7957">
        <v>2.815804</v>
      </c>
      <c r="E7957" s="97">
        <v>43716.149942129632</v>
      </c>
      <c r="F7957">
        <v>2.9440520000000001</v>
      </c>
    </row>
    <row r="7958" spans="1:6" x14ac:dyDescent="0.2">
      <c r="A7958" s="97">
        <v>43717.68509259259</v>
      </c>
      <c r="B7958">
        <v>2.810111</v>
      </c>
      <c r="E7958" s="97">
        <v>43716.160358796296</v>
      </c>
      <c r="F7958">
        <v>2.9580839999999999</v>
      </c>
    </row>
    <row r="7959" spans="1:6" x14ac:dyDescent="0.2">
      <c r="A7959" s="97">
        <v>43717.695509259262</v>
      </c>
      <c r="B7959">
        <v>2.8236669999999999</v>
      </c>
      <c r="E7959" s="97">
        <v>43716.170775462961</v>
      </c>
      <c r="F7959">
        <v>2.9541689999999998</v>
      </c>
    </row>
    <row r="7960" spans="1:6" x14ac:dyDescent="0.2">
      <c r="A7960" s="97">
        <v>43717.705995370372</v>
      </c>
      <c r="B7960">
        <v>2.8349329999999999</v>
      </c>
      <c r="E7960" s="97">
        <v>43716.181192129632</v>
      </c>
      <c r="F7960">
        <v>2.9485920000000001</v>
      </c>
    </row>
    <row r="7961" spans="1:6" x14ac:dyDescent="0.2">
      <c r="A7961" s="97">
        <v>43717.721689814818</v>
      </c>
      <c r="B7961">
        <v>2.8455360000000001</v>
      </c>
      <c r="E7961" s="97">
        <v>43716.191608796296</v>
      </c>
      <c r="F7961">
        <v>2.9541270000000002</v>
      </c>
    </row>
    <row r="7962" spans="1:6" x14ac:dyDescent="0.2">
      <c r="A7962" s="97">
        <v>43717.732106481482</v>
      </c>
      <c r="B7962">
        <v>2.8890410000000002</v>
      </c>
      <c r="E7962" s="97">
        <v>43716.202141203707</v>
      </c>
      <c r="F7962">
        <v>2.9426730000000001</v>
      </c>
    </row>
    <row r="7963" spans="1:6" x14ac:dyDescent="0.2">
      <c r="A7963" s="97">
        <v>43717.742523148147</v>
      </c>
      <c r="B7963">
        <v>2.910479</v>
      </c>
      <c r="E7963" s="97">
        <v>43716.212557870371</v>
      </c>
      <c r="F7963">
        <v>2.9380510000000002</v>
      </c>
    </row>
    <row r="7964" spans="1:6" x14ac:dyDescent="0.2">
      <c r="A7964" s="97">
        <v>43717.752939814818</v>
      </c>
      <c r="B7964">
        <v>2.9239809999999999</v>
      </c>
      <c r="E7964" s="97">
        <v>43716.222974537035</v>
      </c>
      <c r="F7964">
        <v>2.9265180000000002</v>
      </c>
    </row>
    <row r="7965" spans="1:6" x14ac:dyDescent="0.2">
      <c r="A7965" s="97">
        <v>43717.763356481482</v>
      </c>
      <c r="B7965">
        <v>2.9298009999999999</v>
      </c>
      <c r="E7965" s="97">
        <v>43716.233460648145</v>
      </c>
      <c r="F7965">
        <v>2.9229090000000002</v>
      </c>
    </row>
    <row r="7966" spans="1:6" x14ac:dyDescent="0.2">
      <c r="A7966" s="97">
        <v>43717.773773148147</v>
      </c>
      <c r="B7966">
        <v>2.9526849999999998</v>
      </c>
      <c r="E7966" s="97">
        <v>43716.243877314817</v>
      </c>
      <c r="F7966">
        <v>2.9031389999999999</v>
      </c>
    </row>
    <row r="7967" spans="1:6" x14ac:dyDescent="0.2">
      <c r="A7967" s="97">
        <v>43717.784305555557</v>
      </c>
      <c r="B7967">
        <v>2.9534159999999998</v>
      </c>
      <c r="E7967" s="97">
        <v>43716.254293981481</v>
      </c>
      <c r="F7967">
        <v>2.925081</v>
      </c>
    </row>
    <row r="7968" spans="1:6" x14ac:dyDescent="0.2">
      <c r="A7968" s="97">
        <v>43717.794722222221</v>
      </c>
      <c r="B7968">
        <v>2.9839020000000001</v>
      </c>
      <c r="E7968" s="97">
        <v>43716.264710648145</v>
      </c>
      <c r="F7968">
        <v>2.9163559999999999</v>
      </c>
    </row>
    <row r="7969" spans="1:6" x14ac:dyDescent="0.2">
      <c r="A7969" s="97">
        <v>43717.805138888885</v>
      </c>
      <c r="B7969">
        <v>2.9919699999999998</v>
      </c>
      <c r="E7969" s="97">
        <v>43716.275127314817</v>
      </c>
      <c r="F7969">
        <v>2.8915709999999999</v>
      </c>
    </row>
    <row r="7970" spans="1:6" x14ac:dyDescent="0.2">
      <c r="A7970" s="97">
        <v>43717.815555555557</v>
      </c>
      <c r="B7970">
        <v>3.0101230000000001</v>
      </c>
      <c r="E7970" s="97">
        <v>43716.285543981481</v>
      </c>
      <c r="F7970">
        <v>2.8968180000000001</v>
      </c>
    </row>
    <row r="7971" spans="1:6" x14ac:dyDescent="0.2">
      <c r="A7971" s="97">
        <v>43717.826041666667</v>
      </c>
      <c r="B7971">
        <v>3.0148890000000002</v>
      </c>
      <c r="E7971" s="97">
        <v>43716.295960648145</v>
      </c>
      <c r="F7971">
        <v>2.8997929999999998</v>
      </c>
    </row>
    <row r="7972" spans="1:6" x14ac:dyDescent="0.2">
      <c r="A7972" s="97">
        <v>43717.836458333331</v>
      </c>
      <c r="B7972">
        <v>3.0262609999999999</v>
      </c>
      <c r="E7972" s="97">
        <v>43716.306550925925</v>
      </c>
      <c r="F7972">
        <v>2.8701910000000002</v>
      </c>
    </row>
    <row r="7973" spans="1:6" x14ac:dyDescent="0.2">
      <c r="A7973" s="97">
        <v>43717.846875000003</v>
      </c>
      <c r="B7973">
        <v>3.028356</v>
      </c>
      <c r="E7973" s="97">
        <v>43716.316967592589</v>
      </c>
      <c r="F7973">
        <v>2.888674</v>
      </c>
    </row>
    <row r="7974" spans="1:6" x14ac:dyDescent="0.2">
      <c r="A7974" s="97">
        <v>43717.857291666667</v>
      </c>
      <c r="B7974">
        <v>3.031501</v>
      </c>
      <c r="E7974" s="97">
        <v>43716.327384259261</v>
      </c>
      <c r="F7974">
        <v>2.8739080000000001</v>
      </c>
    </row>
    <row r="7975" spans="1:6" x14ac:dyDescent="0.2">
      <c r="A7975" s="97">
        <v>43717.867708333331</v>
      </c>
      <c r="B7975">
        <v>3.0589200000000001</v>
      </c>
      <c r="E7975" s="97">
        <v>43716.350891203707</v>
      </c>
      <c r="F7975">
        <v>2.7845580000000001</v>
      </c>
    </row>
    <row r="7976" spans="1:6" x14ac:dyDescent="0.2">
      <c r="A7976" s="97">
        <v>43717.878125000003</v>
      </c>
      <c r="B7976">
        <v>3.0966550000000002</v>
      </c>
      <c r="E7976" s="97">
        <v>43716.367280092592</v>
      </c>
      <c r="F7976">
        <v>2.8009849999999998</v>
      </c>
    </row>
    <row r="7977" spans="1:6" x14ac:dyDescent="0.2">
      <c r="A7977" s="97">
        <v>43717.888657407406</v>
      </c>
      <c r="B7977">
        <v>3.053785</v>
      </c>
      <c r="E7977" s="97">
        <v>43716.377696759257</v>
      </c>
      <c r="F7977">
        <v>2.9052889999999998</v>
      </c>
    </row>
    <row r="7978" spans="1:6" x14ac:dyDescent="0.2">
      <c r="A7978" s="97">
        <v>43717.899074074077</v>
      </c>
      <c r="B7978">
        <v>3.0764399999999998</v>
      </c>
      <c r="E7978" s="97">
        <v>43716.388113425928</v>
      </c>
      <c r="F7978">
        <v>2.8990670000000001</v>
      </c>
    </row>
    <row r="7979" spans="1:6" x14ac:dyDescent="0.2">
      <c r="A7979" s="97">
        <v>43717.909490740742</v>
      </c>
      <c r="B7979">
        <v>3.0874039999999998</v>
      </c>
      <c r="E7979" s="97">
        <v>43716.398530092592</v>
      </c>
      <c r="F7979">
        <v>2.8793549999999999</v>
      </c>
    </row>
    <row r="7980" spans="1:6" x14ac:dyDescent="0.2">
      <c r="A7980" s="97">
        <v>43717.919907407406</v>
      </c>
      <c r="B7980">
        <v>3.0909970000000002</v>
      </c>
      <c r="E7980" s="97">
        <v>43716.408946759257</v>
      </c>
      <c r="F7980">
        <v>2.859753</v>
      </c>
    </row>
    <row r="7981" spans="1:6" x14ac:dyDescent="0.2">
      <c r="A7981" s="97">
        <v>43717.930393518516</v>
      </c>
      <c r="B7981">
        <v>3.0924900000000002</v>
      </c>
      <c r="E7981" s="97">
        <v>43716.419363425928</v>
      </c>
      <c r="F7981">
        <v>2.883613</v>
      </c>
    </row>
    <row r="7982" spans="1:6" x14ac:dyDescent="0.2">
      <c r="A7982" s="97">
        <v>43717.940810185188</v>
      </c>
      <c r="B7982">
        <v>3.112044</v>
      </c>
      <c r="E7982" s="97">
        <v>43716.429895833331</v>
      </c>
      <c r="F7982">
        <v>2.880852</v>
      </c>
    </row>
    <row r="7983" spans="1:6" x14ac:dyDescent="0.2">
      <c r="A7983" s="97">
        <v>43717.951226851852</v>
      </c>
      <c r="B7983">
        <v>3.120158</v>
      </c>
      <c r="E7983" s="97">
        <v>43716.440312500003</v>
      </c>
      <c r="F7983">
        <v>2.8646699999999998</v>
      </c>
    </row>
    <row r="7984" spans="1:6" x14ac:dyDescent="0.2">
      <c r="A7984" s="97">
        <v>43717.961643518516</v>
      </c>
      <c r="B7984">
        <v>3.112187</v>
      </c>
      <c r="E7984" s="97">
        <v>43716.450729166667</v>
      </c>
      <c r="F7984">
        <v>2.876233</v>
      </c>
    </row>
    <row r="7985" spans="1:6" x14ac:dyDescent="0.2">
      <c r="A7985" s="97">
        <v>43717.972060185188</v>
      </c>
      <c r="B7985">
        <v>3.144914</v>
      </c>
      <c r="E7985" s="97">
        <v>43716.461145833331</v>
      </c>
      <c r="F7985">
        <v>2.8844780000000001</v>
      </c>
    </row>
    <row r="7986" spans="1:6" x14ac:dyDescent="0.2">
      <c r="A7986" s="97">
        <v>43717.982476851852</v>
      </c>
      <c r="B7986">
        <v>3.1356199999999999</v>
      </c>
      <c r="E7986" s="97">
        <v>43716.471631944441</v>
      </c>
      <c r="F7986">
        <v>2.8781089999999998</v>
      </c>
    </row>
    <row r="7987" spans="1:6" x14ac:dyDescent="0.2">
      <c r="A7987" s="97">
        <v>43717.992893518516</v>
      </c>
      <c r="B7987">
        <v>3.1542469999999998</v>
      </c>
      <c r="E7987" s="97">
        <v>43716.482048611113</v>
      </c>
      <c r="F7987">
        <v>2.87879</v>
      </c>
    </row>
    <row r="7988" spans="1:6" x14ac:dyDescent="0.2">
      <c r="A7988" s="97">
        <v>43718.003425925926</v>
      </c>
      <c r="B7988">
        <v>3.164463</v>
      </c>
      <c r="E7988" s="97">
        <v>43716.492465277777</v>
      </c>
      <c r="F7988">
        <v>2.8804729999999998</v>
      </c>
    </row>
    <row r="7989" spans="1:6" x14ac:dyDescent="0.2">
      <c r="A7989" s="97">
        <v>43718.013842592591</v>
      </c>
      <c r="B7989">
        <v>3.141867</v>
      </c>
      <c r="E7989" s="97">
        <v>43716.502881944441</v>
      </c>
      <c r="F7989">
        <v>2.8783029999999998</v>
      </c>
    </row>
    <row r="7990" spans="1:6" x14ac:dyDescent="0.2">
      <c r="A7990" s="97">
        <v>43718.024259259262</v>
      </c>
      <c r="B7990">
        <v>3.1791510000000001</v>
      </c>
      <c r="E7990" s="97">
        <v>43716.513298611113</v>
      </c>
      <c r="F7990">
        <v>2.872179</v>
      </c>
    </row>
    <row r="7991" spans="1:6" x14ac:dyDescent="0.2">
      <c r="A7991" s="97">
        <v>43718.034745370373</v>
      </c>
      <c r="B7991">
        <v>3.1809500000000002</v>
      </c>
      <c r="E7991" s="97">
        <v>43716.523715277777</v>
      </c>
      <c r="F7991">
        <v>2.8772169999999999</v>
      </c>
    </row>
    <row r="7992" spans="1:6" x14ac:dyDescent="0.2">
      <c r="A7992" s="97">
        <v>43718.045162037037</v>
      </c>
      <c r="B7992">
        <v>3.1951619999999998</v>
      </c>
      <c r="E7992" s="97">
        <v>43716.534247685187</v>
      </c>
      <c r="F7992">
        <v>2.9397039999999999</v>
      </c>
    </row>
    <row r="7993" spans="1:6" x14ac:dyDescent="0.2">
      <c r="A7993" s="97">
        <v>43718.055578703701</v>
      </c>
      <c r="B7993">
        <v>3.1839050000000002</v>
      </c>
      <c r="E7993" s="97">
        <v>43716.544664351852</v>
      </c>
      <c r="F7993">
        <v>2.8961169999999998</v>
      </c>
    </row>
    <row r="7994" spans="1:6" x14ac:dyDescent="0.2">
      <c r="A7994" s="97">
        <v>43718.065995370373</v>
      </c>
      <c r="B7994">
        <v>3.193028</v>
      </c>
      <c r="E7994" s="97">
        <v>43716.555081018516</v>
      </c>
      <c r="F7994">
        <v>2.9145159999999999</v>
      </c>
    </row>
    <row r="7995" spans="1:6" x14ac:dyDescent="0.2">
      <c r="A7995" s="97">
        <v>43718.076412037037</v>
      </c>
      <c r="B7995">
        <v>3.1931129999999999</v>
      </c>
      <c r="E7995" s="97">
        <v>43716.565497685187</v>
      </c>
      <c r="F7995">
        <v>2.887829</v>
      </c>
    </row>
    <row r="7996" spans="1:6" x14ac:dyDescent="0.2">
      <c r="A7996" s="97">
        <v>43718.086828703701</v>
      </c>
      <c r="B7996">
        <v>3.1962619999999999</v>
      </c>
      <c r="E7996" s="97">
        <v>43716.575983796298</v>
      </c>
      <c r="F7996">
        <v>2.9035470000000001</v>
      </c>
    </row>
    <row r="7997" spans="1:6" x14ac:dyDescent="0.2">
      <c r="A7997" s="97">
        <v>43718.097245370373</v>
      </c>
      <c r="B7997">
        <v>3.214623</v>
      </c>
      <c r="E7997" s="97">
        <v>43716.586400462962</v>
      </c>
      <c r="F7997">
        <v>2.8937300000000001</v>
      </c>
    </row>
    <row r="7998" spans="1:6" x14ac:dyDescent="0.2">
      <c r="A7998" s="97">
        <v>43718.107777777775</v>
      </c>
      <c r="B7998">
        <v>3.2165900000000001</v>
      </c>
      <c r="E7998" s="97">
        <v>43716.596817129626</v>
      </c>
      <c r="F7998">
        <v>2.9162940000000002</v>
      </c>
    </row>
    <row r="7999" spans="1:6" x14ac:dyDescent="0.2">
      <c r="A7999" s="97">
        <v>43718.118194444447</v>
      </c>
      <c r="B7999">
        <v>3.1926299999999999</v>
      </c>
      <c r="E7999" s="97">
        <v>43716.607233796298</v>
      </c>
      <c r="F7999">
        <v>2.914018</v>
      </c>
    </row>
    <row r="8000" spans="1:6" x14ac:dyDescent="0.2">
      <c r="A8000" s="97">
        <v>43718.128611111111</v>
      </c>
      <c r="B8000">
        <v>3.2068310000000002</v>
      </c>
      <c r="E8000" s="97">
        <v>43716.617650462962</v>
      </c>
      <c r="F8000">
        <v>2.9358719999999998</v>
      </c>
    </row>
    <row r="8001" spans="1:6" x14ac:dyDescent="0.2">
      <c r="A8001" s="97">
        <v>43718.139085648145</v>
      </c>
      <c r="B8001">
        <v>3.1959119999999999</v>
      </c>
      <c r="E8001" s="97">
        <v>43716.628067129626</v>
      </c>
      <c r="F8001">
        <v>2.9410029999999998</v>
      </c>
    </row>
    <row r="8002" spans="1:6" x14ac:dyDescent="0.2">
      <c r="A8002" s="97">
        <v>43718.149502314816</v>
      </c>
      <c r="B8002">
        <v>3.2121029999999999</v>
      </c>
      <c r="E8002" s="97">
        <v>43716.638483796298</v>
      </c>
      <c r="F8002">
        <v>2.9319660000000001</v>
      </c>
    </row>
    <row r="8003" spans="1:6" x14ac:dyDescent="0.2">
      <c r="A8003" s="97">
        <v>43718.159918981481</v>
      </c>
      <c r="B8003">
        <v>3.204561</v>
      </c>
      <c r="E8003" s="97">
        <v>43716.649016203701</v>
      </c>
      <c r="F8003">
        <v>2.9500799999999998</v>
      </c>
    </row>
    <row r="8004" spans="1:6" x14ac:dyDescent="0.2">
      <c r="A8004" s="97">
        <v>43718.170335648145</v>
      </c>
      <c r="B8004">
        <v>3.3919049999999999</v>
      </c>
      <c r="E8004" s="97">
        <v>43716.659432870372</v>
      </c>
      <c r="F8004">
        <v>2.943114</v>
      </c>
    </row>
    <row r="8005" spans="1:6" x14ac:dyDescent="0.2">
      <c r="A8005" s="97">
        <v>43718.180752314816</v>
      </c>
      <c r="B8005">
        <v>3.1966489999999999</v>
      </c>
      <c r="E8005" s="97">
        <v>43716.669849537036</v>
      </c>
      <c r="F8005">
        <v>2.964636</v>
      </c>
    </row>
    <row r="8006" spans="1:6" x14ac:dyDescent="0.2">
      <c r="A8006" s="97">
        <v>43718.191168981481</v>
      </c>
      <c r="B8006">
        <v>3.1823399999999999</v>
      </c>
      <c r="E8006" s="97">
        <v>43716.680324074077</v>
      </c>
      <c r="F8006">
        <v>2.9348179999999999</v>
      </c>
    </row>
    <row r="8007" spans="1:6" x14ac:dyDescent="0.2">
      <c r="A8007" s="97">
        <v>43718.201701388891</v>
      </c>
      <c r="B8007">
        <v>3.190496</v>
      </c>
      <c r="E8007" s="97">
        <v>43716.690740740742</v>
      </c>
      <c r="F8007">
        <v>2.9785590000000002</v>
      </c>
    </row>
    <row r="8008" spans="1:6" x14ac:dyDescent="0.2">
      <c r="A8008" s="97">
        <v>43718.212118055555</v>
      </c>
      <c r="B8008">
        <v>3.1745640000000002</v>
      </c>
      <c r="E8008" s="97">
        <v>43716.701157407406</v>
      </c>
      <c r="F8008">
        <v>2.9845079999999999</v>
      </c>
    </row>
    <row r="8009" spans="1:6" x14ac:dyDescent="0.2">
      <c r="A8009" s="97">
        <v>43718.222534722219</v>
      </c>
      <c r="B8009">
        <v>3.1773739999999999</v>
      </c>
      <c r="E8009" s="97">
        <v>43716.711574074077</v>
      </c>
      <c r="F8009">
        <v>2.9752529999999999</v>
      </c>
    </row>
    <row r="8010" spans="1:6" x14ac:dyDescent="0.2">
      <c r="A8010" s="97">
        <v>43718.232951388891</v>
      </c>
      <c r="B8010">
        <v>3.146379</v>
      </c>
      <c r="E8010" s="97">
        <v>43716.724178240744</v>
      </c>
      <c r="F8010">
        <v>2.9926110000000001</v>
      </c>
    </row>
    <row r="8011" spans="1:6" x14ac:dyDescent="0.2">
      <c r="A8011" s="97">
        <v>43718.243437500001</v>
      </c>
      <c r="B8011">
        <v>3.137953</v>
      </c>
      <c r="E8011" s="97">
        <v>43716.734594907408</v>
      </c>
      <c r="F8011">
        <v>3.040543</v>
      </c>
    </row>
    <row r="8012" spans="1:6" x14ac:dyDescent="0.2">
      <c r="A8012" s="97">
        <v>43718.253854166665</v>
      </c>
      <c r="B8012">
        <v>3.149651</v>
      </c>
      <c r="E8012" s="97">
        <v>43716.745011574072</v>
      </c>
      <c r="F8012">
        <v>3.0448369999999998</v>
      </c>
    </row>
    <row r="8013" spans="1:6" x14ac:dyDescent="0.2">
      <c r="A8013" s="97">
        <v>43718.264270833337</v>
      </c>
      <c r="B8013">
        <v>3.13239</v>
      </c>
      <c r="E8013" s="97">
        <v>43716.755428240744</v>
      </c>
      <c r="F8013">
        <v>3.056117</v>
      </c>
    </row>
    <row r="8014" spans="1:6" x14ac:dyDescent="0.2">
      <c r="A8014" s="97">
        <v>43718.274687500001</v>
      </c>
      <c r="B8014">
        <v>3.1492100000000001</v>
      </c>
      <c r="E8014" s="97">
        <v>43716.765844907408</v>
      </c>
      <c r="F8014">
        <v>3.0577390000000002</v>
      </c>
    </row>
    <row r="8015" spans="1:6" x14ac:dyDescent="0.2">
      <c r="A8015" s="97">
        <v>43718.285104166665</v>
      </c>
      <c r="B8015">
        <v>3.12785</v>
      </c>
      <c r="E8015" s="97">
        <v>43716.776261574072</v>
      </c>
      <c r="F8015">
        <v>3.082741</v>
      </c>
    </row>
    <row r="8016" spans="1:6" x14ac:dyDescent="0.2">
      <c r="A8016" s="97">
        <v>43718.295520833337</v>
      </c>
      <c r="B8016">
        <v>3.106614</v>
      </c>
      <c r="E8016" s="97">
        <v>43716.786793981482</v>
      </c>
      <c r="F8016">
        <v>3.0960890000000001</v>
      </c>
    </row>
    <row r="8017" spans="1:6" x14ac:dyDescent="0.2">
      <c r="A8017" s="97">
        <v>43718.305937500001</v>
      </c>
      <c r="B8017">
        <v>3.1042930000000002</v>
      </c>
      <c r="E8017" s="97">
        <v>43716.797210648147</v>
      </c>
      <c r="F8017">
        <v>3.1013320000000002</v>
      </c>
    </row>
    <row r="8018" spans="1:6" x14ac:dyDescent="0.2">
      <c r="A8018" s="97">
        <v>43718.316469907404</v>
      </c>
      <c r="B8018">
        <v>3.0876030000000001</v>
      </c>
      <c r="E8018" s="97">
        <v>43716.807627314818</v>
      </c>
      <c r="F8018">
        <v>3.1266880000000001</v>
      </c>
    </row>
    <row r="8019" spans="1:6" x14ac:dyDescent="0.2">
      <c r="A8019" s="97">
        <v>43718.326886574076</v>
      </c>
      <c r="B8019">
        <v>3.0880559999999999</v>
      </c>
      <c r="E8019" s="97">
        <v>43716.818043981482</v>
      </c>
      <c r="F8019">
        <v>3.139303</v>
      </c>
    </row>
    <row r="8020" spans="1:6" x14ac:dyDescent="0.2">
      <c r="A8020" s="97">
        <v>43718.33730324074</v>
      </c>
      <c r="B8020">
        <v>3.0628959999999998</v>
      </c>
      <c r="E8020" s="97">
        <v>43716.828530092593</v>
      </c>
      <c r="F8020">
        <v>3.1527280000000002</v>
      </c>
    </row>
    <row r="8021" spans="1:6" x14ac:dyDescent="0.2">
      <c r="A8021" s="97">
        <v>43718.347777777781</v>
      </c>
      <c r="B8021">
        <v>3.071342</v>
      </c>
      <c r="E8021" s="97">
        <v>43716.838946759257</v>
      </c>
      <c r="F8021">
        <v>3.1508280000000002</v>
      </c>
    </row>
    <row r="8022" spans="1:6" x14ac:dyDescent="0.2">
      <c r="A8022" s="97">
        <v>43718.358194444445</v>
      </c>
      <c r="B8022">
        <v>3.055151</v>
      </c>
      <c r="E8022" s="97">
        <v>43716.849363425928</v>
      </c>
      <c r="F8022">
        <v>3.1304720000000001</v>
      </c>
    </row>
    <row r="8023" spans="1:6" x14ac:dyDescent="0.2">
      <c r="A8023" s="97">
        <v>43718.368611111109</v>
      </c>
      <c r="B8023">
        <v>3.0325869999999999</v>
      </c>
      <c r="E8023" s="97">
        <v>43716.859780092593</v>
      </c>
      <c r="F8023">
        <v>3.1631</v>
      </c>
    </row>
    <row r="8024" spans="1:6" x14ac:dyDescent="0.2">
      <c r="A8024" s="97">
        <v>43718.379027777781</v>
      </c>
      <c r="B8024">
        <v>3.0290469999999998</v>
      </c>
      <c r="E8024" s="97">
        <v>43716.870196759257</v>
      </c>
      <c r="F8024">
        <v>3.1643059999999998</v>
      </c>
    </row>
    <row r="8025" spans="1:6" x14ac:dyDescent="0.2">
      <c r="A8025" s="97">
        <v>43718.389444444445</v>
      </c>
      <c r="B8025">
        <v>3.0301779999999998</v>
      </c>
      <c r="E8025" s="97">
        <v>43716.880613425928</v>
      </c>
      <c r="F8025">
        <v>3.1604429999999999</v>
      </c>
    </row>
    <row r="8026" spans="1:6" x14ac:dyDescent="0.2">
      <c r="A8026" s="97">
        <v>43718.399861111109</v>
      </c>
      <c r="B8026">
        <v>2.9943140000000001</v>
      </c>
      <c r="E8026" s="97">
        <v>43716.891030092593</v>
      </c>
      <c r="F8026">
        <v>3.163678</v>
      </c>
    </row>
    <row r="8027" spans="1:6" x14ac:dyDescent="0.2">
      <c r="A8027" s="97">
        <v>43718.410277777781</v>
      </c>
      <c r="B8027">
        <v>2.9961570000000002</v>
      </c>
      <c r="E8027" s="97">
        <v>43716.901562500003</v>
      </c>
      <c r="F8027">
        <v>3.1591140000000002</v>
      </c>
    </row>
    <row r="8028" spans="1:6" x14ac:dyDescent="0.2">
      <c r="A8028" s="97">
        <v>43718.420810185184</v>
      </c>
      <c r="B8028">
        <v>2.9839319999999998</v>
      </c>
      <c r="E8028" s="97">
        <v>43716.911979166667</v>
      </c>
      <c r="F8028">
        <v>3.1727829999999999</v>
      </c>
    </row>
    <row r="8029" spans="1:6" x14ac:dyDescent="0.2">
      <c r="A8029" s="97">
        <v>43718.431226851855</v>
      </c>
      <c r="B8029">
        <v>2.9732980000000002</v>
      </c>
      <c r="E8029" s="97">
        <v>43716.922395833331</v>
      </c>
      <c r="F8029">
        <v>3.1726549999999998</v>
      </c>
    </row>
    <row r="8030" spans="1:6" x14ac:dyDescent="0.2">
      <c r="A8030" s="97">
        <v>43718.441643518519</v>
      </c>
      <c r="B8030">
        <v>2.9501970000000002</v>
      </c>
      <c r="E8030" s="97">
        <v>43716.932870370372</v>
      </c>
      <c r="F8030">
        <v>3.1710799999999999</v>
      </c>
    </row>
    <row r="8031" spans="1:6" x14ac:dyDescent="0.2">
      <c r="A8031" s="97">
        <v>43718.452175925922</v>
      </c>
      <c r="B8031">
        <v>2.962637</v>
      </c>
      <c r="E8031" s="97">
        <v>43716.943287037036</v>
      </c>
      <c r="F8031">
        <v>3.1647129999999999</v>
      </c>
    </row>
    <row r="8032" spans="1:6" x14ac:dyDescent="0.2">
      <c r="A8032" s="97">
        <v>43718.462592592594</v>
      </c>
      <c r="B8032">
        <v>2.9382990000000002</v>
      </c>
      <c r="E8032" s="97">
        <v>43716.953703703701</v>
      </c>
      <c r="F8032">
        <v>3.1605819999999998</v>
      </c>
    </row>
    <row r="8033" spans="1:6" x14ac:dyDescent="0.2">
      <c r="A8033" s="97">
        <v>43718.473009259258</v>
      </c>
      <c r="B8033">
        <v>2.9647860000000001</v>
      </c>
      <c r="E8033" s="97">
        <v>43716.964120370372</v>
      </c>
      <c r="F8033">
        <v>3.1586059999999998</v>
      </c>
    </row>
    <row r="8034" spans="1:6" x14ac:dyDescent="0.2">
      <c r="A8034" s="97">
        <v>43718.483425925922</v>
      </c>
      <c r="B8034">
        <v>2.9444569999999999</v>
      </c>
      <c r="E8034" s="97">
        <v>43716.974537037036</v>
      </c>
      <c r="F8034">
        <v>3.1312959999999999</v>
      </c>
    </row>
    <row r="8035" spans="1:6" x14ac:dyDescent="0.2">
      <c r="A8035" s="97">
        <v>43718.493842592594</v>
      </c>
      <c r="B8035">
        <v>2.9382860000000002</v>
      </c>
      <c r="E8035" s="97">
        <v>43716.984953703701</v>
      </c>
      <c r="F8035">
        <v>3.1414490000000002</v>
      </c>
    </row>
    <row r="8036" spans="1:6" x14ac:dyDescent="0.2">
      <c r="A8036" s="97">
        <v>43718.504259259258</v>
      </c>
      <c r="B8036">
        <v>2.9418220000000002</v>
      </c>
      <c r="E8036" s="97">
        <v>43716.995486111111</v>
      </c>
      <c r="F8036">
        <v>3.1493180000000001</v>
      </c>
    </row>
    <row r="8037" spans="1:6" x14ac:dyDescent="0.2">
      <c r="A8037" s="97">
        <v>43718.514675925922</v>
      </c>
      <c r="B8037">
        <v>2.9201579999999998</v>
      </c>
      <c r="E8037" s="97">
        <v>43717.005902777775</v>
      </c>
      <c r="F8037">
        <v>3.1398320000000002</v>
      </c>
    </row>
    <row r="8038" spans="1:6" x14ac:dyDescent="0.2">
      <c r="A8038" s="97">
        <v>43718.525208333333</v>
      </c>
      <c r="B8038">
        <v>2.9413209999999999</v>
      </c>
      <c r="E8038" s="97">
        <v>43717.016319444447</v>
      </c>
      <c r="F8038">
        <v>3.1398510000000002</v>
      </c>
    </row>
    <row r="8039" spans="1:6" x14ac:dyDescent="0.2">
      <c r="A8039" s="97">
        <v>43718.535624999997</v>
      </c>
      <c r="B8039">
        <v>2.9369360000000002</v>
      </c>
      <c r="E8039" s="97">
        <v>43717.026736111111</v>
      </c>
      <c r="F8039">
        <v>3.1195330000000001</v>
      </c>
    </row>
    <row r="8040" spans="1:6" x14ac:dyDescent="0.2">
      <c r="A8040" s="97">
        <v>43718.546041666668</v>
      </c>
      <c r="B8040">
        <v>2.9226380000000001</v>
      </c>
      <c r="E8040" s="97">
        <v>43717.037222222221</v>
      </c>
      <c r="F8040">
        <v>3.1069589999999998</v>
      </c>
    </row>
    <row r="8041" spans="1:6" x14ac:dyDescent="0.2">
      <c r="A8041" s="97">
        <v>43718.556527777779</v>
      </c>
      <c r="B8041">
        <v>2.941252</v>
      </c>
      <c r="E8041" s="97">
        <v>43717.047638888886</v>
      </c>
      <c r="F8041">
        <v>3.1171099999999998</v>
      </c>
    </row>
    <row r="8042" spans="1:6" x14ac:dyDescent="0.2">
      <c r="A8042" s="97">
        <v>43718.566944444443</v>
      </c>
      <c r="B8042">
        <v>2.923702</v>
      </c>
      <c r="E8042" s="97">
        <v>43717.058055555557</v>
      </c>
      <c r="F8042">
        <v>3.1121599999999998</v>
      </c>
    </row>
    <row r="8043" spans="1:6" x14ac:dyDescent="0.2">
      <c r="A8043" s="97">
        <v>43718.577361111114</v>
      </c>
      <c r="B8043">
        <v>2.9327350000000001</v>
      </c>
      <c r="E8043" s="97">
        <v>43717.068472222221</v>
      </c>
      <c r="F8043">
        <v>3.1128770000000001</v>
      </c>
    </row>
    <row r="8044" spans="1:6" x14ac:dyDescent="0.2">
      <c r="A8044" s="97">
        <v>43718.587777777779</v>
      </c>
      <c r="B8044">
        <v>2.9286270000000001</v>
      </c>
      <c r="E8044" s="97">
        <v>43717.078888888886</v>
      </c>
      <c r="F8044">
        <v>3.0938509999999999</v>
      </c>
    </row>
    <row r="8045" spans="1:6" x14ac:dyDescent="0.2">
      <c r="A8045" s="97">
        <v>43718.598194444443</v>
      </c>
      <c r="B8045">
        <v>2.9183089999999998</v>
      </c>
      <c r="E8045" s="97">
        <v>43717.089305555557</v>
      </c>
      <c r="F8045">
        <v>3.0606409999999999</v>
      </c>
    </row>
    <row r="8046" spans="1:6" x14ac:dyDescent="0.2">
      <c r="A8046" s="97">
        <v>43718.608611111114</v>
      </c>
      <c r="B8046">
        <v>2.921341</v>
      </c>
      <c r="E8046" s="97">
        <v>43717.09983796296</v>
      </c>
      <c r="F8046">
        <v>3.074084</v>
      </c>
    </row>
    <row r="8047" spans="1:6" x14ac:dyDescent="0.2">
      <c r="A8047" s="97">
        <v>43718.619027777779</v>
      </c>
      <c r="B8047">
        <v>2.9208029999999998</v>
      </c>
      <c r="E8047" s="97">
        <v>43717.110254629632</v>
      </c>
      <c r="F8047">
        <v>3.0738660000000002</v>
      </c>
    </row>
    <row r="8048" spans="1:6" x14ac:dyDescent="0.2">
      <c r="A8048" s="97">
        <v>43718.629560185182</v>
      </c>
      <c r="B8048">
        <v>2.907562</v>
      </c>
      <c r="E8048" s="97">
        <v>43717.120671296296</v>
      </c>
      <c r="F8048">
        <v>3.048924</v>
      </c>
    </row>
    <row r="8049" spans="1:6" x14ac:dyDescent="0.2">
      <c r="A8049" s="97">
        <v>43718.639976851853</v>
      </c>
      <c r="B8049">
        <v>2.9167510000000001</v>
      </c>
      <c r="E8049" s="97">
        <v>43717.13108796296</v>
      </c>
      <c r="F8049">
        <v>3.0427240000000002</v>
      </c>
    </row>
    <row r="8050" spans="1:6" x14ac:dyDescent="0.2">
      <c r="A8050" s="97">
        <v>43718.650393518517</v>
      </c>
      <c r="B8050">
        <v>2.9171149999999999</v>
      </c>
      <c r="E8050" s="97">
        <v>43717.141574074078</v>
      </c>
      <c r="F8050">
        <v>3.0354100000000002</v>
      </c>
    </row>
    <row r="8051" spans="1:6" x14ac:dyDescent="0.2">
      <c r="A8051" s="97">
        <v>43718.660879629628</v>
      </c>
      <c r="B8051">
        <v>2.882155</v>
      </c>
      <c r="E8051" s="97">
        <v>43717.151990740742</v>
      </c>
      <c r="F8051">
        <v>3.0333679999999998</v>
      </c>
    </row>
    <row r="8052" spans="1:6" x14ac:dyDescent="0.2">
      <c r="A8052" s="97">
        <v>43718.671296296299</v>
      </c>
      <c r="B8052">
        <v>2.9135599999999999</v>
      </c>
      <c r="E8052" s="97">
        <v>43717.162407407406</v>
      </c>
      <c r="F8052">
        <v>2.997207</v>
      </c>
    </row>
    <row r="8053" spans="1:6" x14ac:dyDescent="0.2">
      <c r="A8053" s="97">
        <v>43718.681712962964</v>
      </c>
      <c r="B8053">
        <v>2.9170229999999999</v>
      </c>
      <c r="E8053" s="97">
        <v>43717.172824074078</v>
      </c>
      <c r="F8053">
        <v>3.0031620000000001</v>
      </c>
    </row>
    <row r="8054" spans="1:6" x14ac:dyDescent="0.2">
      <c r="A8054" s="97">
        <v>43718.692129629628</v>
      </c>
      <c r="B8054">
        <v>2.9016679999999999</v>
      </c>
      <c r="E8054" s="97">
        <v>43717.183240740742</v>
      </c>
      <c r="F8054">
        <v>2.9991889999999999</v>
      </c>
    </row>
    <row r="8055" spans="1:6" x14ac:dyDescent="0.2">
      <c r="A8055" s="97">
        <v>43718.702546296299</v>
      </c>
      <c r="B8055">
        <v>2.9289260000000001</v>
      </c>
      <c r="E8055" s="97">
        <v>43717.193657407406</v>
      </c>
      <c r="F8055">
        <v>3.0280490000000002</v>
      </c>
    </row>
    <row r="8056" spans="1:6" x14ac:dyDescent="0.2">
      <c r="A8056" s="97">
        <v>43718.721782407411</v>
      </c>
      <c r="B8056">
        <v>2.9517259999999998</v>
      </c>
      <c r="E8056" s="97">
        <v>43717.204189814816</v>
      </c>
      <c r="F8056">
        <v>2.9903010000000001</v>
      </c>
    </row>
    <row r="8057" spans="1:6" x14ac:dyDescent="0.2">
      <c r="A8057" s="97">
        <v>43718.732199074075</v>
      </c>
      <c r="B8057">
        <v>2.993798</v>
      </c>
      <c r="E8057" s="97">
        <v>43717.214606481481</v>
      </c>
      <c r="F8057">
        <v>2.9578060000000002</v>
      </c>
    </row>
    <row r="8058" spans="1:6" x14ac:dyDescent="0.2">
      <c r="A8058" s="97">
        <v>43718.742615740739</v>
      </c>
      <c r="B8058">
        <v>3.0046469999999998</v>
      </c>
      <c r="E8058" s="97">
        <v>43717.225023148145</v>
      </c>
      <c r="F8058">
        <v>2.9544730000000001</v>
      </c>
    </row>
    <row r="8059" spans="1:6" x14ac:dyDescent="0.2">
      <c r="A8059" s="97">
        <v>43718.753032407411</v>
      </c>
      <c r="B8059">
        <v>3.0171039999999998</v>
      </c>
      <c r="E8059" s="97">
        <v>43717.235439814816</v>
      </c>
      <c r="F8059">
        <v>2.9444219999999999</v>
      </c>
    </row>
    <row r="8060" spans="1:6" x14ac:dyDescent="0.2">
      <c r="A8060" s="97">
        <v>43718.763449074075</v>
      </c>
      <c r="B8060">
        <v>3.0278839999999998</v>
      </c>
      <c r="E8060" s="97">
        <v>43717.245925925927</v>
      </c>
      <c r="F8060">
        <v>2.9374899999999999</v>
      </c>
    </row>
    <row r="8061" spans="1:6" x14ac:dyDescent="0.2">
      <c r="A8061" s="97">
        <v>43718.773865740739</v>
      </c>
      <c r="B8061">
        <v>3.040054</v>
      </c>
      <c r="E8061" s="97">
        <v>43717.256342592591</v>
      </c>
      <c r="F8061">
        <v>2.9222139999999999</v>
      </c>
    </row>
    <row r="8062" spans="1:6" x14ac:dyDescent="0.2">
      <c r="A8062" s="97">
        <v>43718.784398148149</v>
      </c>
      <c r="B8062">
        <v>3.0349930000000001</v>
      </c>
      <c r="E8062" s="97">
        <v>43717.266759259262</v>
      </c>
      <c r="F8062">
        <v>2.938707</v>
      </c>
    </row>
    <row r="8063" spans="1:6" x14ac:dyDescent="0.2">
      <c r="A8063" s="97">
        <v>43718.794814814813</v>
      </c>
      <c r="B8063">
        <v>3.024562</v>
      </c>
      <c r="E8063" s="97">
        <v>43717.277175925927</v>
      </c>
      <c r="F8063">
        <v>2.909179</v>
      </c>
    </row>
    <row r="8064" spans="1:6" x14ac:dyDescent="0.2">
      <c r="A8064" s="97">
        <v>43718.805231481485</v>
      </c>
      <c r="B8064">
        <v>3.0457019999999999</v>
      </c>
      <c r="E8064" s="97">
        <v>43717.287592592591</v>
      </c>
      <c r="F8064">
        <v>2.8898329999999999</v>
      </c>
    </row>
    <row r="8065" spans="1:6" x14ac:dyDescent="0.2">
      <c r="A8065" s="97">
        <v>43718.815648148149</v>
      </c>
      <c r="B8065">
        <v>3.036168</v>
      </c>
      <c r="E8065" s="97">
        <v>43717.298009259262</v>
      </c>
      <c r="F8065">
        <v>2.9085139999999998</v>
      </c>
    </row>
    <row r="8066" spans="1:6" x14ac:dyDescent="0.2">
      <c r="A8066" s="97">
        <v>43718.82613425926</v>
      </c>
      <c r="B8066">
        <v>3.0531999999999999</v>
      </c>
      <c r="E8066" s="97">
        <v>43717.507395833331</v>
      </c>
      <c r="F8066">
        <v>0</v>
      </c>
    </row>
    <row r="8067" spans="1:6" x14ac:dyDescent="0.2">
      <c r="A8067" s="97">
        <v>43718.836550925924</v>
      </c>
      <c r="B8067">
        <v>3.0554800000000002</v>
      </c>
      <c r="E8067" s="97">
        <v>43717.51121527778</v>
      </c>
      <c r="F8067">
        <v>0.51377200000000001</v>
      </c>
    </row>
    <row r="8068" spans="1:6" x14ac:dyDescent="0.2">
      <c r="A8068" s="97">
        <v>43718.846967592595</v>
      </c>
      <c r="B8068">
        <v>3.0555949999999998</v>
      </c>
      <c r="E8068" s="97">
        <v>43717.518159722225</v>
      </c>
      <c r="F8068">
        <v>2.7224000000000002E-2</v>
      </c>
    </row>
    <row r="8069" spans="1:6" x14ac:dyDescent="0.2">
      <c r="A8069" s="97">
        <v>43718.85738425926</v>
      </c>
      <c r="B8069">
        <v>3.0633620000000001</v>
      </c>
      <c r="E8069" s="97">
        <v>43717.52857638889</v>
      </c>
      <c r="F8069">
        <v>2.7853370000000002</v>
      </c>
    </row>
    <row r="8070" spans="1:6" x14ac:dyDescent="0.2">
      <c r="A8070" s="97">
        <v>43718.867800925924</v>
      </c>
      <c r="B8070">
        <v>3.044905</v>
      </c>
      <c r="E8070" s="97">
        <v>43717.538993055554</v>
      </c>
      <c r="F8070">
        <v>2.8466559999999999</v>
      </c>
    </row>
    <row r="8071" spans="1:6" x14ac:dyDescent="0.2">
      <c r="A8071" s="97">
        <v>43718.878217592595</v>
      </c>
      <c r="B8071">
        <v>3.058894</v>
      </c>
      <c r="E8071" s="97">
        <v>43717.549409722225</v>
      </c>
      <c r="F8071">
        <v>2.82525</v>
      </c>
    </row>
    <row r="8072" spans="1:6" x14ac:dyDescent="0.2">
      <c r="A8072" s="97">
        <v>43718.88863425926</v>
      </c>
      <c r="B8072">
        <v>3.0763769999999999</v>
      </c>
      <c r="E8072" s="97">
        <v>43717.55982638889</v>
      </c>
      <c r="F8072">
        <v>2.8142529999999999</v>
      </c>
    </row>
    <row r="8073" spans="1:6" x14ac:dyDescent="0.2">
      <c r="A8073" s="97">
        <v>43718.89916666667</v>
      </c>
      <c r="B8073">
        <v>3.0669149999999998</v>
      </c>
      <c r="E8073" s="97">
        <v>43717.570243055554</v>
      </c>
      <c r="F8073">
        <v>2.8154330000000001</v>
      </c>
    </row>
    <row r="8074" spans="1:6" x14ac:dyDescent="0.2">
      <c r="A8074" s="97">
        <v>43718.909583333334</v>
      </c>
      <c r="B8074">
        <v>3.0653109999999999</v>
      </c>
      <c r="E8074" s="97">
        <v>43717.580775462964</v>
      </c>
      <c r="F8074">
        <v>2.8091520000000001</v>
      </c>
    </row>
    <row r="8075" spans="1:6" x14ac:dyDescent="0.2">
      <c r="A8075" s="97">
        <v>43718.92</v>
      </c>
      <c r="B8075">
        <v>3.0673689999999998</v>
      </c>
      <c r="E8075" s="97">
        <v>43717.591192129628</v>
      </c>
      <c r="F8075">
        <v>2.7948430000000002</v>
      </c>
    </row>
    <row r="8076" spans="1:6" x14ac:dyDescent="0.2">
      <c r="A8076" s="97">
        <v>43718.930474537039</v>
      </c>
      <c r="B8076">
        <v>3.0429189999999999</v>
      </c>
      <c r="E8076" s="97">
        <v>43717.601643518516</v>
      </c>
      <c r="F8076">
        <v>2.8076449999999999</v>
      </c>
    </row>
    <row r="8077" spans="1:6" x14ac:dyDescent="0.2">
      <c r="A8077" s="97">
        <v>43718.940891203703</v>
      </c>
      <c r="B8077">
        <v>3.075618</v>
      </c>
      <c r="E8077" s="97">
        <v>43717.612060185187</v>
      </c>
      <c r="F8077">
        <v>2.7929900000000001</v>
      </c>
    </row>
    <row r="8078" spans="1:6" x14ac:dyDescent="0.2">
      <c r="A8078" s="97">
        <v>43718.951307870368</v>
      </c>
      <c r="B8078">
        <v>3.0676060000000001</v>
      </c>
      <c r="E8078" s="97">
        <v>43717.622476851851</v>
      </c>
      <c r="F8078">
        <v>2.8073459999999999</v>
      </c>
    </row>
    <row r="8079" spans="1:6" x14ac:dyDescent="0.2">
      <c r="A8079" s="97">
        <v>43718.961724537039</v>
      </c>
      <c r="B8079">
        <v>3.0624150000000001</v>
      </c>
      <c r="E8079" s="97">
        <v>43717.632893518516</v>
      </c>
      <c r="F8079">
        <v>2.8051360000000001</v>
      </c>
    </row>
    <row r="8080" spans="1:6" x14ac:dyDescent="0.2">
      <c r="A8080" s="97">
        <v>43718.972141203703</v>
      </c>
      <c r="B8080">
        <v>3.0615510000000001</v>
      </c>
      <c r="E8080" s="97">
        <v>43717.643310185187</v>
      </c>
      <c r="F8080">
        <v>2.8099889999999998</v>
      </c>
    </row>
    <row r="8081" spans="1:6" x14ac:dyDescent="0.2">
      <c r="A8081" s="97">
        <v>43718.982557870368</v>
      </c>
      <c r="B8081">
        <v>3.0657359999999998</v>
      </c>
      <c r="E8081" s="97">
        <v>43717.653726851851</v>
      </c>
      <c r="F8081">
        <v>2.7243849999999998</v>
      </c>
    </row>
    <row r="8082" spans="1:6" x14ac:dyDescent="0.2">
      <c r="A8082" s="97">
        <v>43718.993090277778</v>
      </c>
      <c r="B8082">
        <v>3.0648960000000001</v>
      </c>
      <c r="E8082" s="97">
        <v>43717.664259259262</v>
      </c>
      <c r="F8082">
        <v>2.8048839999999999</v>
      </c>
    </row>
    <row r="8083" spans="1:6" x14ac:dyDescent="0.2">
      <c r="A8083" s="97">
        <v>43719.003506944442</v>
      </c>
      <c r="B8083">
        <v>3.0510120000000001</v>
      </c>
      <c r="E8083" s="97">
        <v>43717.674675925926</v>
      </c>
      <c r="F8083">
        <v>2.815804</v>
      </c>
    </row>
    <row r="8084" spans="1:6" x14ac:dyDescent="0.2">
      <c r="A8084" s="97">
        <v>43719.013923611114</v>
      </c>
      <c r="B8084">
        <v>3.0463979999999999</v>
      </c>
      <c r="E8084" s="97">
        <v>43717.68509259259</v>
      </c>
      <c r="F8084">
        <v>2.810111</v>
      </c>
    </row>
    <row r="8085" spans="1:6" x14ac:dyDescent="0.2">
      <c r="A8085" s="97">
        <v>43719.024340277778</v>
      </c>
      <c r="B8085">
        <v>3.049169</v>
      </c>
      <c r="E8085" s="97">
        <v>43717.695509259262</v>
      </c>
      <c r="F8085">
        <v>2.8236669999999999</v>
      </c>
    </row>
    <row r="8086" spans="1:6" x14ac:dyDescent="0.2">
      <c r="A8086" s="97">
        <v>43719.034826388888</v>
      </c>
      <c r="B8086">
        <v>3.0343089999999999</v>
      </c>
      <c r="E8086" s="97">
        <v>43717.705995370372</v>
      </c>
      <c r="F8086">
        <v>2.8349329999999999</v>
      </c>
    </row>
    <row r="8087" spans="1:6" x14ac:dyDescent="0.2">
      <c r="A8087" s="97">
        <v>43719.045243055552</v>
      </c>
      <c r="B8087">
        <v>3.0461040000000001</v>
      </c>
      <c r="E8087" s="97">
        <v>43717.721689814818</v>
      </c>
      <c r="F8087">
        <v>2.8455360000000001</v>
      </c>
    </row>
    <row r="8088" spans="1:6" x14ac:dyDescent="0.2">
      <c r="A8088" s="97">
        <v>43719.055659722224</v>
      </c>
      <c r="B8088">
        <v>3.0466440000000001</v>
      </c>
      <c r="E8088" s="97">
        <v>43717.732106481482</v>
      </c>
      <c r="F8088">
        <v>2.8890410000000002</v>
      </c>
    </row>
    <row r="8089" spans="1:6" x14ac:dyDescent="0.2">
      <c r="A8089" s="97">
        <v>43719.066076388888</v>
      </c>
      <c r="B8089">
        <v>3.033677</v>
      </c>
      <c r="E8089" s="97">
        <v>43717.742523148147</v>
      </c>
      <c r="F8089">
        <v>2.910479</v>
      </c>
    </row>
    <row r="8090" spans="1:6" x14ac:dyDescent="0.2">
      <c r="A8090" s="97">
        <v>43719.076493055552</v>
      </c>
      <c r="B8090">
        <v>3.0440170000000002</v>
      </c>
      <c r="E8090" s="97">
        <v>43717.752939814818</v>
      </c>
      <c r="F8090">
        <v>2.9239809999999999</v>
      </c>
    </row>
    <row r="8091" spans="1:6" x14ac:dyDescent="0.2">
      <c r="A8091" s="97">
        <v>43719.086909722224</v>
      </c>
      <c r="B8091">
        <v>3.0040239999999998</v>
      </c>
      <c r="E8091" s="97">
        <v>43717.763356481482</v>
      </c>
      <c r="F8091">
        <v>2.9298009999999999</v>
      </c>
    </row>
    <row r="8092" spans="1:6" x14ac:dyDescent="0.2">
      <c r="A8092" s="97">
        <v>43719.097326388888</v>
      </c>
      <c r="B8092">
        <v>3.0236290000000001</v>
      </c>
      <c r="E8092" s="97">
        <v>43717.773773148147</v>
      </c>
      <c r="F8092">
        <v>2.9526849999999998</v>
      </c>
    </row>
    <row r="8093" spans="1:6" x14ac:dyDescent="0.2">
      <c r="A8093" s="97">
        <v>43719.107858796298</v>
      </c>
      <c r="B8093">
        <v>3.0100099999999999</v>
      </c>
      <c r="E8093" s="97">
        <v>43717.784305555557</v>
      </c>
      <c r="F8093">
        <v>2.9534159999999998</v>
      </c>
    </row>
    <row r="8094" spans="1:6" x14ac:dyDescent="0.2">
      <c r="A8094" s="97">
        <v>43719.118275462963</v>
      </c>
      <c r="B8094">
        <v>3.002875</v>
      </c>
      <c r="E8094" s="97">
        <v>43717.794722222221</v>
      </c>
      <c r="F8094">
        <v>2.9839020000000001</v>
      </c>
    </row>
    <row r="8095" spans="1:6" x14ac:dyDescent="0.2">
      <c r="A8095" s="97">
        <v>43719.128692129627</v>
      </c>
      <c r="B8095">
        <v>2.9759180000000001</v>
      </c>
      <c r="E8095" s="97">
        <v>43717.805138888885</v>
      </c>
      <c r="F8095">
        <v>2.9919699999999998</v>
      </c>
    </row>
    <row r="8096" spans="1:6" x14ac:dyDescent="0.2">
      <c r="A8096" s="97">
        <v>43719.139166666668</v>
      </c>
      <c r="B8096">
        <v>2.988712</v>
      </c>
      <c r="E8096" s="97">
        <v>43717.815555555557</v>
      </c>
      <c r="F8096">
        <v>3.0101230000000001</v>
      </c>
    </row>
    <row r="8097" spans="1:6" x14ac:dyDescent="0.2">
      <c r="A8097" s="97">
        <v>43719.149583333332</v>
      </c>
      <c r="B8097">
        <v>2.9771480000000001</v>
      </c>
      <c r="E8097" s="97">
        <v>43717.826041666667</v>
      </c>
      <c r="F8097">
        <v>3.0148890000000002</v>
      </c>
    </row>
    <row r="8098" spans="1:6" x14ac:dyDescent="0.2">
      <c r="A8098" s="97">
        <v>43719.16</v>
      </c>
      <c r="B8098">
        <v>2.9615230000000001</v>
      </c>
      <c r="E8098" s="97">
        <v>43717.836458333331</v>
      </c>
      <c r="F8098">
        <v>3.0262609999999999</v>
      </c>
    </row>
    <row r="8099" spans="1:6" x14ac:dyDescent="0.2">
      <c r="A8099" s="97">
        <v>43719.170416666668</v>
      </c>
      <c r="B8099">
        <v>2.966342</v>
      </c>
      <c r="E8099" s="97">
        <v>43717.846875000003</v>
      </c>
      <c r="F8099">
        <v>3.028356</v>
      </c>
    </row>
    <row r="8100" spans="1:6" x14ac:dyDescent="0.2">
      <c r="A8100" s="97">
        <v>43719.180833333332</v>
      </c>
      <c r="B8100">
        <v>2.944823</v>
      </c>
      <c r="E8100" s="97">
        <v>43717.857291666667</v>
      </c>
      <c r="F8100">
        <v>3.031501</v>
      </c>
    </row>
    <row r="8101" spans="1:6" x14ac:dyDescent="0.2">
      <c r="A8101" s="97">
        <v>43719.191250000003</v>
      </c>
      <c r="B8101">
        <v>2.9220579999999998</v>
      </c>
      <c r="E8101" s="97">
        <v>43717.867708333331</v>
      </c>
      <c r="F8101">
        <v>3.0589200000000001</v>
      </c>
    </row>
    <row r="8102" spans="1:6" x14ac:dyDescent="0.2">
      <c r="A8102" s="97">
        <v>43719.201782407406</v>
      </c>
      <c r="B8102">
        <v>2.9350239999999999</v>
      </c>
      <c r="E8102" s="97">
        <v>43717.878125000003</v>
      </c>
      <c r="F8102">
        <v>3.0966550000000002</v>
      </c>
    </row>
    <row r="8103" spans="1:6" x14ac:dyDescent="0.2">
      <c r="A8103" s="97">
        <v>43719.212199074071</v>
      </c>
      <c r="B8103">
        <v>2.9262739999999998</v>
      </c>
      <c r="E8103" s="97">
        <v>43717.888657407406</v>
      </c>
      <c r="F8103">
        <v>3.053785</v>
      </c>
    </row>
    <row r="8104" spans="1:6" x14ac:dyDescent="0.2">
      <c r="A8104" s="97">
        <v>43719.222615740742</v>
      </c>
      <c r="B8104">
        <v>2.9130790000000002</v>
      </c>
      <c r="E8104" s="97">
        <v>43717.899074074077</v>
      </c>
      <c r="F8104">
        <v>3.0764399999999998</v>
      </c>
    </row>
    <row r="8105" spans="1:6" x14ac:dyDescent="0.2">
      <c r="A8105" s="97">
        <v>43719.233032407406</v>
      </c>
      <c r="B8105">
        <v>2.9193850000000001</v>
      </c>
      <c r="E8105" s="97">
        <v>43717.909490740742</v>
      </c>
      <c r="F8105">
        <v>3.0874039999999998</v>
      </c>
    </row>
    <row r="8106" spans="1:6" x14ac:dyDescent="0.2">
      <c r="A8106" s="97">
        <v>43719.243518518517</v>
      </c>
      <c r="B8106">
        <v>2.8643049999999999</v>
      </c>
      <c r="E8106" s="97">
        <v>43717.919907407406</v>
      </c>
      <c r="F8106">
        <v>3.0909970000000002</v>
      </c>
    </row>
    <row r="8107" spans="1:6" x14ac:dyDescent="0.2">
      <c r="A8107" s="97">
        <v>43719.253935185188</v>
      </c>
      <c r="B8107">
        <v>2.8667980000000002</v>
      </c>
      <c r="E8107" s="97">
        <v>43717.930393518516</v>
      </c>
      <c r="F8107">
        <v>3.0924900000000002</v>
      </c>
    </row>
    <row r="8108" spans="1:6" x14ac:dyDescent="0.2">
      <c r="A8108" s="97">
        <v>43719.264351851853</v>
      </c>
      <c r="B8108">
        <v>2.8500770000000002</v>
      </c>
      <c r="E8108" s="97">
        <v>43717.940810185188</v>
      </c>
      <c r="F8108">
        <v>3.112044</v>
      </c>
    </row>
    <row r="8109" spans="1:6" x14ac:dyDescent="0.2">
      <c r="A8109" s="97">
        <v>43719.274768518517</v>
      </c>
      <c r="B8109">
        <v>2.8491620000000002</v>
      </c>
      <c r="E8109" s="97">
        <v>43717.951226851852</v>
      </c>
      <c r="F8109">
        <v>3.120158</v>
      </c>
    </row>
    <row r="8110" spans="1:6" x14ac:dyDescent="0.2">
      <c r="A8110" s="97">
        <v>43719.285185185188</v>
      </c>
      <c r="B8110">
        <v>2.846346</v>
      </c>
      <c r="E8110" s="97">
        <v>43717.961643518516</v>
      </c>
      <c r="F8110">
        <v>3.112187</v>
      </c>
    </row>
    <row r="8111" spans="1:6" x14ac:dyDescent="0.2">
      <c r="A8111" s="97">
        <v>43719.295601851853</v>
      </c>
      <c r="B8111">
        <v>2.8282240000000001</v>
      </c>
      <c r="E8111" s="97">
        <v>43717.972060185188</v>
      </c>
      <c r="F8111">
        <v>3.144914</v>
      </c>
    </row>
    <row r="8112" spans="1:6" x14ac:dyDescent="0.2">
      <c r="A8112" s="97">
        <v>43719.306134259263</v>
      </c>
      <c r="B8112">
        <v>2.812125</v>
      </c>
      <c r="E8112" s="97">
        <v>43717.982476851852</v>
      </c>
      <c r="F8112">
        <v>3.1356199999999999</v>
      </c>
    </row>
    <row r="8113" spans="1:6" x14ac:dyDescent="0.2">
      <c r="A8113" s="97">
        <v>43719.316550925927</v>
      </c>
      <c r="B8113">
        <v>2.7903920000000002</v>
      </c>
      <c r="E8113" s="97">
        <v>43717.992893518516</v>
      </c>
      <c r="F8113">
        <v>3.1542469999999998</v>
      </c>
    </row>
    <row r="8114" spans="1:6" x14ac:dyDescent="0.2">
      <c r="A8114" s="97">
        <v>43719.326967592591</v>
      </c>
      <c r="B8114">
        <v>2.7410999999999999</v>
      </c>
      <c r="E8114" s="97">
        <v>43718.003425925926</v>
      </c>
      <c r="F8114">
        <v>3.164463</v>
      </c>
    </row>
    <row r="8115" spans="1:6" x14ac:dyDescent="0.2">
      <c r="A8115" s="97">
        <v>43719.337384259263</v>
      </c>
      <c r="B8115">
        <v>2.798254</v>
      </c>
      <c r="E8115" s="97">
        <v>43718.013842592591</v>
      </c>
      <c r="F8115">
        <v>3.141867</v>
      </c>
    </row>
    <row r="8116" spans="1:6" x14ac:dyDescent="0.2">
      <c r="A8116" s="97">
        <v>43719.347870370373</v>
      </c>
      <c r="B8116">
        <v>2.7775089999999998</v>
      </c>
      <c r="E8116" s="97">
        <v>43718.024259259262</v>
      </c>
      <c r="F8116">
        <v>3.1791510000000001</v>
      </c>
    </row>
    <row r="8117" spans="1:6" x14ac:dyDescent="0.2">
      <c r="A8117" s="97">
        <v>43719.358344907407</v>
      </c>
      <c r="B8117">
        <v>2.767042</v>
      </c>
      <c r="E8117" s="97">
        <v>43718.034745370373</v>
      </c>
      <c r="F8117">
        <v>3.1809500000000002</v>
      </c>
    </row>
    <row r="8118" spans="1:6" x14ac:dyDescent="0.2">
      <c r="A8118" s="97">
        <v>43719.368761574071</v>
      </c>
      <c r="B8118">
        <v>2.7450619999999999</v>
      </c>
      <c r="E8118" s="97">
        <v>43718.045162037037</v>
      </c>
      <c r="F8118">
        <v>3.1951619999999998</v>
      </c>
    </row>
    <row r="8119" spans="1:6" x14ac:dyDescent="0.2">
      <c r="A8119" s="97">
        <v>43719.379178240742</v>
      </c>
      <c r="B8119">
        <v>2.7356919999999998</v>
      </c>
      <c r="E8119" s="97">
        <v>43718.055578703701</v>
      </c>
      <c r="F8119">
        <v>3.1839050000000002</v>
      </c>
    </row>
    <row r="8120" spans="1:6" x14ac:dyDescent="0.2">
      <c r="A8120" s="97">
        <v>43719.389594907407</v>
      </c>
      <c r="B8120">
        <v>2.7293069999999999</v>
      </c>
      <c r="E8120" s="97">
        <v>43718.065995370373</v>
      </c>
      <c r="F8120">
        <v>3.193028</v>
      </c>
    </row>
    <row r="8121" spans="1:6" x14ac:dyDescent="0.2">
      <c r="A8121" s="97">
        <v>43719.400011574071</v>
      </c>
      <c r="B8121">
        <v>2.7044069999999998</v>
      </c>
      <c r="E8121" s="97">
        <v>43718.076412037037</v>
      </c>
      <c r="F8121">
        <v>3.1931129999999999</v>
      </c>
    </row>
    <row r="8122" spans="1:6" x14ac:dyDescent="0.2">
      <c r="A8122" s="97">
        <v>43719.410428240742</v>
      </c>
      <c r="B8122">
        <v>2.7067199999999998</v>
      </c>
      <c r="E8122" s="97">
        <v>43718.086828703701</v>
      </c>
      <c r="F8122">
        <v>3.1962619999999999</v>
      </c>
    </row>
    <row r="8123" spans="1:6" x14ac:dyDescent="0.2">
      <c r="A8123" s="97">
        <v>43719.420960648145</v>
      </c>
      <c r="B8123">
        <v>2.6882950000000001</v>
      </c>
      <c r="E8123" s="97">
        <v>43718.097245370373</v>
      </c>
      <c r="F8123">
        <v>3.214623</v>
      </c>
    </row>
    <row r="8124" spans="1:6" x14ac:dyDescent="0.2">
      <c r="A8124" s="97">
        <v>43719.431377314817</v>
      </c>
      <c r="B8124">
        <v>2.6981359999999999</v>
      </c>
      <c r="E8124" s="97">
        <v>43718.107777777775</v>
      </c>
      <c r="F8124">
        <v>3.2165900000000001</v>
      </c>
    </row>
    <row r="8125" spans="1:6" x14ac:dyDescent="0.2">
      <c r="A8125" s="97">
        <v>43719.441793981481</v>
      </c>
      <c r="B8125">
        <v>2.6790219999999998</v>
      </c>
      <c r="E8125" s="97">
        <v>43718.118194444447</v>
      </c>
      <c r="F8125">
        <v>3.1926299999999999</v>
      </c>
    </row>
    <row r="8126" spans="1:6" x14ac:dyDescent="0.2">
      <c r="A8126" s="97">
        <v>43719.452210648145</v>
      </c>
      <c r="B8126">
        <v>2.6553589999999998</v>
      </c>
      <c r="E8126" s="97">
        <v>43718.128611111111</v>
      </c>
      <c r="F8126">
        <v>3.2068310000000002</v>
      </c>
    </row>
    <row r="8127" spans="1:6" x14ac:dyDescent="0.2">
      <c r="A8127" s="97">
        <v>43719.462708333333</v>
      </c>
      <c r="B8127">
        <v>2.6549710000000002</v>
      </c>
      <c r="E8127" s="97">
        <v>43718.139085648145</v>
      </c>
      <c r="F8127">
        <v>3.1959119999999999</v>
      </c>
    </row>
    <row r="8128" spans="1:6" x14ac:dyDescent="0.2">
      <c r="A8128" s="97">
        <v>43719.473124999997</v>
      </c>
      <c r="B8128">
        <v>2.638919</v>
      </c>
      <c r="E8128" s="97">
        <v>43718.149502314816</v>
      </c>
      <c r="F8128">
        <v>3.2121029999999999</v>
      </c>
    </row>
    <row r="8129" spans="1:6" x14ac:dyDescent="0.2">
      <c r="A8129" s="97">
        <v>43719.483541666668</v>
      </c>
      <c r="B8129">
        <v>2.584562</v>
      </c>
      <c r="E8129" s="97">
        <v>43718.159918981481</v>
      </c>
      <c r="F8129">
        <v>3.204561</v>
      </c>
    </row>
    <row r="8130" spans="1:6" x14ac:dyDescent="0.2">
      <c r="A8130" s="97">
        <v>43719.493958333333</v>
      </c>
      <c r="B8130">
        <v>2.5901489999999998</v>
      </c>
      <c r="E8130" s="97">
        <v>43718.170335648145</v>
      </c>
      <c r="F8130">
        <v>3.3919049999999999</v>
      </c>
    </row>
    <row r="8131" spans="1:6" x14ac:dyDescent="0.2">
      <c r="A8131" s="97">
        <v>43719.504374999997</v>
      </c>
      <c r="B8131">
        <v>2.5548289999999998</v>
      </c>
      <c r="E8131" s="97">
        <v>43718.180752314816</v>
      </c>
      <c r="F8131">
        <v>3.1966489999999999</v>
      </c>
    </row>
    <row r="8132" spans="1:6" x14ac:dyDescent="0.2">
      <c r="A8132" s="97">
        <v>43719.514791666668</v>
      </c>
      <c r="B8132">
        <v>2.5074109999999998</v>
      </c>
      <c r="E8132" s="97">
        <v>43718.191168981481</v>
      </c>
      <c r="F8132">
        <v>3.1823399999999999</v>
      </c>
    </row>
    <row r="8133" spans="1:6" x14ac:dyDescent="0.2">
      <c r="A8133" s="97">
        <v>43719.525208333333</v>
      </c>
      <c r="B8133">
        <v>2.4937309999999999</v>
      </c>
      <c r="E8133" s="97">
        <v>43718.201701388891</v>
      </c>
      <c r="F8133">
        <v>3.190496</v>
      </c>
    </row>
    <row r="8134" spans="1:6" x14ac:dyDescent="0.2">
      <c r="A8134" s="97">
        <v>43719.535740740743</v>
      </c>
      <c r="B8134">
        <v>2.4730159999999999</v>
      </c>
      <c r="E8134" s="97">
        <v>43718.212118055555</v>
      </c>
      <c r="F8134">
        <v>3.1745640000000002</v>
      </c>
    </row>
    <row r="8135" spans="1:6" x14ac:dyDescent="0.2">
      <c r="A8135" s="97">
        <v>43719.546157407407</v>
      </c>
      <c r="B8135">
        <v>2.4263249999999998</v>
      </c>
      <c r="E8135" s="97">
        <v>43718.222534722219</v>
      </c>
      <c r="F8135">
        <v>3.1773739999999999</v>
      </c>
    </row>
    <row r="8136" spans="1:6" x14ac:dyDescent="0.2">
      <c r="A8136" s="97">
        <v>43719.556574074071</v>
      </c>
      <c r="B8136">
        <v>2.3960689999999998</v>
      </c>
      <c r="E8136" s="97">
        <v>43718.232951388891</v>
      </c>
      <c r="F8136">
        <v>3.146379</v>
      </c>
    </row>
    <row r="8137" spans="1:6" x14ac:dyDescent="0.2">
      <c r="A8137" s="97">
        <v>43719.567060185182</v>
      </c>
      <c r="B8137">
        <v>2.370787</v>
      </c>
      <c r="E8137" s="97">
        <v>43718.243437500001</v>
      </c>
      <c r="F8137">
        <v>3.137953</v>
      </c>
    </row>
    <row r="8138" spans="1:6" x14ac:dyDescent="0.2">
      <c r="A8138" s="97">
        <v>43719.577476851853</v>
      </c>
      <c r="B8138">
        <v>2.3343400000000001</v>
      </c>
      <c r="E8138" s="97">
        <v>43718.253854166665</v>
      </c>
      <c r="F8138">
        <v>3.149651</v>
      </c>
    </row>
    <row r="8139" spans="1:6" x14ac:dyDescent="0.2">
      <c r="A8139" s="97">
        <v>43719.587893518517</v>
      </c>
      <c r="B8139">
        <v>2.3050519999999999</v>
      </c>
      <c r="E8139" s="97">
        <v>43718.264270833337</v>
      </c>
      <c r="F8139">
        <v>3.13239</v>
      </c>
    </row>
    <row r="8140" spans="1:6" x14ac:dyDescent="0.2">
      <c r="A8140" s="97">
        <v>43719.598310185182</v>
      </c>
      <c r="B8140">
        <v>2.274464</v>
      </c>
      <c r="E8140" s="97">
        <v>43718.274687500001</v>
      </c>
      <c r="F8140">
        <v>3.1492100000000001</v>
      </c>
    </row>
    <row r="8141" spans="1:6" x14ac:dyDescent="0.2">
      <c r="A8141" s="97">
        <v>43719.608726851853</v>
      </c>
      <c r="B8141">
        <v>2.2437049999999998</v>
      </c>
      <c r="E8141" s="97">
        <v>43718.285104166665</v>
      </c>
      <c r="F8141">
        <v>3.12785</v>
      </c>
    </row>
    <row r="8142" spans="1:6" x14ac:dyDescent="0.2">
      <c r="A8142" s="97">
        <v>43719.619143518517</v>
      </c>
      <c r="B8142">
        <v>2.2110310000000002</v>
      </c>
      <c r="E8142" s="97">
        <v>43718.295520833337</v>
      </c>
      <c r="F8142">
        <v>3.106614</v>
      </c>
    </row>
    <row r="8143" spans="1:6" x14ac:dyDescent="0.2">
      <c r="A8143" s="97">
        <v>43719.629560185182</v>
      </c>
      <c r="B8143">
        <v>2.1913809999999998</v>
      </c>
      <c r="E8143" s="97">
        <v>43718.305937500001</v>
      </c>
      <c r="F8143">
        <v>3.1042930000000002</v>
      </c>
    </row>
    <row r="8144" spans="1:6" x14ac:dyDescent="0.2">
      <c r="A8144" s="97">
        <v>43719.640092592592</v>
      </c>
      <c r="B8144">
        <v>2.1607810000000001</v>
      </c>
      <c r="E8144" s="97">
        <v>43718.316469907404</v>
      </c>
      <c r="F8144">
        <v>3.0876030000000001</v>
      </c>
    </row>
    <row r="8145" spans="1:6" x14ac:dyDescent="0.2">
      <c r="A8145" s="97">
        <v>43719.650509259256</v>
      </c>
      <c r="B8145">
        <v>2.143278</v>
      </c>
      <c r="E8145" s="97">
        <v>43718.326886574076</v>
      </c>
      <c r="F8145">
        <v>3.0880559999999999</v>
      </c>
    </row>
    <row r="8146" spans="1:6" x14ac:dyDescent="0.2">
      <c r="A8146" s="97">
        <v>43719.660925925928</v>
      </c>
      <c r="B8146">
        <v>2.146096</v>
      </c>
      <c r="E8146" s="97">
        <v>43718.33730324074</v>
      </c>
      <c r="F8146">
        <v>3.0628959999999998</v>
      </c>
    </row>
    <row r="8147" spans="1:6" x14ac:dyDescent="0.2">
      <c r="A8147" s="97">
        <v>43719.671412037038</v>
      </c>
      <c r="B8147">
        <v>2.1273529999999998</v>
      </c>
      <c r="E8147" s="97">
        <v>43718.347777777781</v>
      </c>
      <c r="F8147">
        <v>3.071342</v>
      </c>
    </row>
    <row r="8148" spans="1:6" x14ac:dyDescent="0.2">
      <c r="A8148" s="97">
        <v>43719.681828703702</v>
      </c>
      <c r="B8148">
        <v>2.0621990000000001</v>
      </c>
      <c r="E8148" s="97">
        <v>43718.358194444445</v>
      </c>
      <c r="F8148">
        <v>3.055151</v>
      </c>
    </row>
    <row r="8149" spans="1:6" x14ac:dyDescent="0.2">
      <c r="A8149" s="97">
        <v>43719.692245370374</v>
      </c>
      <c r="B8149">
        <v>2.0589629999999999</v>
      </c>
      <c r="E8149" s="97">
        <v>43718.368611111109</v>
      </c>
      <c r="F8149">
        <v>3.0325869999999999</v>
      </c>
    </row>
    <row r="8150" spans="1:6" x14ac:dyDescent="0.2">
      <c r="A8150" s="97">
        <v>43719.702662037038</v>
      </c>
      <c r="B8150">
        <v>2.0439690000000001</v>
      </c>
      <c r="E8150" s="97">
        <v>43718.379027777781</v>
      </c>
      <c r="F8150">
        <v>3.0290469999999998</v>
      </c>
    </row>
    <row r="8151" spans="1:6" x14ac:dyDescent="0.2">
      <c r="A8151" s="97">
        <v>43719.721886574072</v>
      </c>
      <c r="B8151">
        <v>2.010354</v>
      </c>
      <c r="E8151" s="97">
        <v>43718.389444444445</v>
      </c>
      <c r="F8151">
        <v>3.0301779999999998</v>
      </c>
    </row>
    <row r="8152" spans="1:6" x14ac:dyDescent="0.2">
      <c r="A8152" s="97">
        <v>43719.732303240744</v>
      </c>
      <c r="B8152">
        <v>2.0197479999999999</v>
      </c>
      <c r="E8152" s="97">
        <v>43718.399861111109</v>
      </c>
      <c r="F8152">
        <v>2.9943140000000001</v>
      </c>
    </row>
    <row r="8153" spans="1:6" x14ac:dyDescent="0.2">
      <c r="A8153" s="97">
        <v>43719.742719907408</v>
      </c>
      <c r="B8153">
        <v>1.987204</v>
      </c>
      <c r="E8153" s="97">
        <v>43718.410277777781</v>
      </c>
      <c r="F8153">
        <v>2.9961570000000002</v>
      </c>
    </row>
    <row r="8154" spans="1:6" x14ac:dyDescent="0.2">
      <c r="A8154" s="97">
        <v>43719.753136574072</v>
      </c>
      <c r="B8154">
        <v>1.9609909999999999</v>
      </c>
      <c r="E8154" s="97">
        <v>43718.420810185184</v>
      </c>
      <c r="F8154">
        <v>2.9839319999999998</v>
      </c>
    </row>
    <row r="8155" spans="1:6" x14ac:dyDescent="0.2">
      <c r="A8155" s="97">
        <v>43719.763553240744</v>
      </c>
      <c r="B8155">
        <v>1.9774959999999999</v>
      </c>
      <c r="E8155" s="97">
        <v>43718.431226851855</v>
      </c>
      <c r="F8155">
        <v>2.9732980000000002</v>
      </c>
    </row>
    <row r="8156" spans="1:6" x14ac:dyDescent="0.2">
      <c r="A8156" s="97">
        <v>43719.773969907408</v>
      </c>
      <c r="B8156">
        <v>1.9521390000000001</v>
      </c>
      <c r="E8156" s="97">
        <v>43718.441643518519</v>
      </c>
      <c r="F8156">
        <v>2.9501970000000002</v>
      </c>
    </row>
    <row r="8157" spans="1:6" x14ac:dyDescent="0.2">
      <c r="A8157" s="97">
        <v>43719.784386574072</v>
      </c>
      <c r="B8157">
        <v>1.9516519999999999</v>
      </c>
      <c r="E8157" s="97">
        <v>43718.452175925922</v>
      </c>
      <c r="F8157">
        <v>2.962637</v>
      </c>
    </row>
    <row r="8158" spans="1:6" x14ac:dyDescent="0.2">
      <c r="A8158" s="97">
        <v>43719.794918981483</v>
      </c>
      <c r="B8158">
        <v>1.9335230000000001</v>
      </c>
      <c r="E8158" s="97">
        <v>43718.462592592594</v>
      </c>
      <c r="F8158">
        <v>2.9382990000000002</v>
      </c>
    </row>
    <row r="8159" spans="1:6" x14ac:dyDescent="0.2">
      <c r="A8159" s="97">
        <v>43719.805335648147</v>
      </c>
      <c r="B8159">
        <v>1.93651</v>
      </c>
      <c r="E8159" s="97">
        <v>43718.473009259258</v>
      </c>
      <c r="F8159">
        <v>2.9647860000000001</v>
      </c>
    </row>
    <row r="8160" spans="1:6" x14ac:dyDescent="0.2">
      <c r="A8160" s="97">
        <v>43719.815752314818</v>
      </c>
      <c r="B8160">
        <v>1.9306890000000001</v>
      </c>
      <c r="E8160" s="97">
        <v>43718.483425925922</v>
      </c>
      <c r="F8160">
        <v>2.9444569999999999</v>
      </c>
    </row>
    <row r="8161" spans="1:6" x14ac:dyDescent="0.2">
      <c r="A8161" s="97">
        <v>43719.826238425929</v>
      </c>
      <c r="B8161">
        <v>1.909562</v>
      </c>
      <c r="E8161" s="97">
        <v>43718.493842592594</v>
      </c>
      <c r="F8161">
        <v>2.9382860000000002</v>
      </c>
    </row>
    <row r="8162" spans="1:6" x14ac:dyDescent="0.2">
      <c r="A8162" s="97">
        <v>43719.836655092593</v>
      </c>
      <c r="B8162">
        <v>1.919343</v>
      </c>
      <c r="E8162" s="97">
        <v>43718.504259259258</v>
      </c>
      <c r="F8162">
        <v>2.9418220000000002</v>
      </c>
    </row>
    <row r="8163" spans="1:6" x14ac:dyDescent="0.2">
      <c r="A8163" s="97">
        <v>43719.847071759257</v>
      </c>
      <c r="B8163">
        <v>1.9197470000000001</v>
      </c>
      <c r="E8163" s="97">
        <v>43718.514675925922</v>
      </c>
      <c r="F8163">
        <v>2.9201579999999998</v>
      </c>
    </row>
    <row r="8164" spans="1:6" x14ac:dyDescent="0.2">
      <c r="A8164" s="97">
        <v>43719.857488425929</v>
      </c>
      <c r="B8164">
        <v>1.89564</v>
      </c>
      <c r="E8164" s="97">
        <v>43718.525208333333</v>
      </c>
      <c r="F8164">
        <v>2.9413209999999999</v>
      </c>
    </row>
    <row r="8165" spans="1:6" x14ac:dyDescent="0.2">
      <c r="A8165" s="97">
        <v>43719.867905092593</v>
      </c>
      <c r="B8165">
        <v>1.9024620000000001</v>
      </c>
      <c r="E8165" s="97">
        <v>43718.535624999997</v>
      </c>
      <c r="F8165">
        <v>2.9369360000000002</v>
      </c>
    </row>
    <row r="8166" spans="1:6" x14ac:dyDescent="0.2">
      <c r="A8166" s="97">
        <v>43719.878321759257</v>
      </c>
      <c r="B8166">
        <v>1.8871100000000001</v>
      </c>
      <c r="E8166" s="97">
        <v>43718.546041666668</v>
      </c>
      <c r="F8166">
        <v>2.9226380000000001</v>
      </c>
    </row>
    <row r="8167" spans="1:6" x14ac:dyDescent="0.2">
      <c r="A8167" s="97">
        <v>43719.888738425929</v>
      </c>
      <c r="B8167">
        <v>1.8748530000000001</v>
      </c>
      <c r="E8167" s="97">
        <v>43718.556527777779</v>
      </c>
      <c r="F8167">
        <v>2.941252</v>
      </c>
    </row>
    <row r="8168" spans="1:6" x14ac:dyDescent="0.2">
      <c r="A8168" s="97">
        <v>43719.899270833332</v>
      </c>
      <c r="B8168">
        <v>1.8919589999999999</v>
      </c>
      <c r="E8168" s="97">
        <v>43718.566944444443</v>
      </c>
      <c r="F8168">
        <v>2.923702</v>
      </c>
    </row>
    <row r="8169" spans="1:6" x14ac:dyDescent="0.2">
      <c r="A8169" s="97">
        <v>43719.909710648149</v>
      </c>
      <c r="B8169">
        <v>1.8827259999999999</v>
      </c>
      <c r="E8169" s="97">
        <v>43718.577361111114</v>
      </c>
      <c r="F8169">
        <v>2.9327350000000001</v>
      </c>
    </row>
    <row r="8170" spans="1:6" x14ac:dyDescent="0.2">
      <c r="A8170" s="97">
        <v>43719.920127314814</v>
      </c>
      <c r="B8170">
        <v>1.866096</v>
      </c>
      <c r="E8170" s="97">
        <v>43718.587777777779</v>
      </c>
      <c r="F8170">
        <v>2.9286270000000001</v>
      </c>
    </row>
    <row r="8171" spans="1:6" x14ac:dyDescent="0.2">
      <c r="A8171" s="97">
        <v>43719.930543981478</v>
      </c>
      <c r="B8171">
        <v>1.8660190000000001</v>
      </c>
      <c r="E8171" s="97">
        <v>43718.598194444443</v>
      </c>
      <c r="F8171">
        <v>2.9183089999999998</v>
      </c>
    </row>
    <row r="8172" spans="1:6" x14ac:dyDescent="0.2">
      <c r="A8172" s="97">
        <v>43719.940960648149</v>
      </c>
      <c r="B8172">
        <v>1.8616140000000001</v>
      </c>
      <c r="E8172" s="97">
        <v>43718.608611111114</v>
      </c>
      <c r="F8172">
        <v>2.921341</v>
      </c>
    </row>
    <row r="8173" spans="1:6" x14ac:dyDescent="0.2">
      <c r="A8173" s="97">
        <v>43719.951377314814</v>
      </c>
      <c r="B8173">
        <v>1.8436840000000001</v>
      </c>
      <c r="E8173" s="97">
        <v>43718.619027777779</v>
      </c>
      <c r="F8173">
        <v>2.9208029999999998</v>
      </c>
    </row>
    <row r="8174" spans="1:6" x14ac:dyDescent="0.2">
      <c r="A8174" s="97">
        <v>43719.961793981478</v>
      </c>
      <c r="B8174">
        <v>1.8260130000000001</v>
      </c>
      <c r="E8174" s="97">
        <v>43718.629560185182</v>
      </c>
      <c r="F8174">
        <v>2.907562</v>
      </c>
    </row>
    <row r="8175" spans="1:6" x14ac:dyDescent="0.2">
      <c r="A8175" s="97">
        <v>43719.972326388888</v>
      </c>
      <c r="B8175">
        <v>1.842419</v>
      </c>
      <c r="E8175" s="97">
        <v>43718.639976851853</v>
      </c>
      <c r="F8175">
        <v>2.9167510000000001</v>
      </c>
    </row>
    <row r="8176" spans="1:6" x14ac:dyDescent="0.2">
      <c r="A8176" s="97">
        <v>43719.982743055552</v>
      </c>
      <c r="B8176">
        <v>1.8246579999999999</v>
      </c>
      <c r="E8176" s="97">
        <v>43718.650393518517</v>
      </c>
      <c r="F8176">
        <v>2.9171149999999999</v>
      </c>
    </row>
    <row r="8177" spans="1:6" x14ac:dyDescent="0.2">
      <c r="A8177" s="97">
        <v>43719.993159722224</v>
      </c>
      <c r="B8177">
        <v>1.8268200000000001</v>
      </c>
      <c r="E8177" s="97">
        <v>43718.660879629628</v>
      </c>
      <c r="F8177">
        <v>2.882155</v>
      </c>
    </row>
    <row r="8178" spans="1:6" x14ac:dyDescent="0.2">
      <c r="A8178" s="97">
        <v>43720.003576388888</v>
      </c>
      <c r="B8178">
        <v>1.814019</v>
      </c>
      <c r="E8178" s="97">
        <v>43718.671296296299</v>
      </c>
      <c r="F8178">
        <v>2.9135599999999999</v>
      </c>
    </row>
    <row r="8179" spans="1:6" x14ac:dyDescent="0.2">
      <c r="A8179" s="97">
        <v>43720.014062499999</v>
      </c>
      <c r="B8179">
        <v>1.8146880000000001</v>
      </c>
      <c r="E8179" s="97">
        <v>43718.681712962964</v>
      </c>
      <c r="F8179">
        <v>2.9170229999999999</v>
      </c>
    </row>
    <row r="8180" spans="1:6" x14ac:dyDescent="0.2">
      <c r="A8180" s="97">
        <v>43720.02447916667</v>
      </c>
      <c r="B8180">
        <v>1.8050790000000001</v>
      </c>
      <c r="E8180" s="97">
        <v>43718.692129629628</v>
      </c>
      <c r="F8180">
        <v>2.9016679999999999</v>
      </c>
    </row>
    <row r="8181" spans="1:6" x14ac:dyDescent="0.2">
      <c r="A8181" s="97">
        <v>43720.034895833334</v>
      </c>
      <c r="B8181">
        <v>1.784297</v>
      </c>
      <c r="E8181" s="97">
        <v>43718.702546296299</v>
      </c>
      <c r="F8181">
        <v>2.9289260000000001</v>
      </c>
    </row>
    <row r="8182" spans="1:6" x14ac:dyDescent="0.2">
      <c r="A8182" s="97">
        <v>43720.045312499999</v>
      </c>
      <c r="B8182">
        <v>1.777374</v>
      </c>
      <c r="E8182" s="97">
        <v>43718.721782407411</v>
      </c>
      <c r="F8182">
        <v>2.9517259999999998</v>
      </c>
    </row>
    <row r="8183" spans="1:6" x14ac:dyDescent="0.2">
      <c r="A8183" s="97">
        <v>43720.05572916667</v>
      </c>
      <c r="B8183">
        <v>1.776983</v>
      </c>
      <c r="E8183" s="97">
        <v>43718.732199074075</v>
      </c>
      <c r="F8183">
        <v>2.993798</v>
      </c>
    </row>
    <row r="8184" spans="1:6" x14ac:dyDescent="0.2">
      <c r="A8184" s="97">
        <v>43720.066145833334</v>
      </c>
      <c r="B8184">
        <v>1.758615</v>
      </c>
      <c r="E8184" s="97">
        <v>43718.742615740739</v>
      </c>
      <c r="F8184">
        <v>3.0046469999999998</v>
      </c>
    </row>
    <row r="8185" spans="1:6" x14ac:dyDescent="0.2">
      <c r="A8185" s="97">
        <v>43720.076678240737</v>
      </c>
      <c r="B8185">
        <v>1.7750079999999999</v>
      </c>
      <c r="E8185" s="97">
        <v>43718.753032407411</v>
      </c>
      <c r="F8185">
        <v>3.0171039999999998</v>
      </c>
    </row>
    <row r="8186" spans="1:6" x14ac:dyDescent="0.2">
      <c r="A8186" s="97">
        <v>43720.087094907409</v>
      </c>
      <c r="B8186">
        <v>1.7465269999999999</v>
      </c>
      <c r="E8186" s="97">
        <v>43718.763449074075</v>
      </c>
      <c r="F8186">
        <v>3.0278839999999998</v>
      </c>
    </row>
    <row r="8187" spans="1:6" x14ac:dyDescent="0.2">
      <c r="A8187" s="97">
        <v>43720.097511574073</v>
      </c>
      <c r="B8187">
        <v>1.738618</v>
      </c>
      <c r="E8187" s="97">
        <v>43718.773865740739</v>
      </c>
      <c r="F8187">
        <v>3.040054</v>
      </c>
    </row>
    <row r="8188" spans="1:6" x14ac:dyDescent="0.2">
      <c r="A8188" s="97">
        <v>43720.107928240737</v>
      </c>
      <c r="B8188">
        <v>1.7494000000000001</v>
      </c>
      <c r="E8188" s="97">
        <v>43718.784398148149</v>
      </c>
      <c r="F8188">
        <v>3.0349930000000001</v>
      </c>
    </row>
    <row r="8189" spans="1:6" x14ac:dyDescent="0.2">
      <c r="A8189" s="97">
        <v>43720.118414351855</v>
      </c>
      <c r="B8189">
        <v>1.734874</v>
      </c>
      <c r="E8189" s="97">
        <v>43718.794814814813</v>
      </c>
      <c r="F8189">
        <v>3.024562</v>
      </c>
    </row>
    <row r="8190" spans="1:6" x14ac:dyDescent="0.2">
      <c r="A8190" s="97">
        <v>43720.128831018519</v>
      </c>
      <c r="B8190">
        <v>1.7216279999999999</v>
      </c>
      <c r="E8190" s="97">
        <v>43718.805231481485</v>
      </c>
      <c r="F8190">
        <v>3.0457019999999999</v>
      </c>
    </row>
    <row r="8191" spans="1:6" x14ac:dyDescent="0.2">
      <c r="A8191" s="97">
        <v>43720.139247685183</v>
      </c>
      <c r="B8191">
        <v>1.712766</v>
      </c>
      <c r="E8191" s="97">
        <v>43718.815648148149</v>
      </c>
      <c r="F8191">
        <v>3.036168</v>
      </c>
    </row>
    <row r="8192" spans="1:6" x14ac:dyDescent="0.2">
      <c r="A8192" s="97">
        <v>43720.149664351855</v>
      </c>
      <c r="B8192">
        <v>1.6971339999999999</v>
      </c>
      <c r="E8192" s="97">
        <v>43718.82613425926</v>
      </c>
      <c r="F8192">
        <v>3.0531999999999999</v>
      </c>
    </row>
    <row r="8193" spans="1:6" x14ac:dyDescent="0.2">
      <c r="A8193" s="97">
        <v>43720.160081018519</v>
      </c>
      <c r="B8193">
        <v>1.682914</v>
      </c>
      <c r="E8193" s="97">
        <v>43718.836550925924</v>
      </c>
      <c r="F8193">
        <v>3.0554800000000002</v>
      </c>
    </row>
    <row r="8194" spans="1:6" x14ac:dyDescent="0.2">
      <c r="A8194" s="97">
        <v>43720.170497685183</v>
      </c>
      <c r="B8194">
        <v>1.6757660000000001</v>
      </c>
      <c r="E8194" s="97">
        <v>43718.846967592595</v>
      </c>
      <c r="F8194">
        <v>3.0555949999999998</v>
      </c>
    </row>
    <row r="8195" spans="1:6" x14ac:dyDescent="0.2">
      <c r="A8195" s="97">
        <v>43720.181030092594</v>
      </c>
      <c r="B8195">
        <v>1.6593389999999999</v>
      </c>
      <c r="E8195" s="97">
        <v>43718.85738425926</v>
      </c>
      <c r="F8195">
        <v>3.0633620000000001</v>
      </c>
    </row>
    <row r="8196" spans="1:6" x14ac:dyDescent="0.2">
      <c r="A8196" s="97">
        <v>43720.191504629627</v>
      </c>
      <c r="B8196">
        <v>1.644671</v>
      </c>
      <c r="E8196" s="97">
        <v>43718.867800925924</v>
      </c>
      <c r="F8196">
        <v>3.044905</v>
      </c>
    </row>
    <row r="8197" spans="1:6" x14ac:dyDescent="0.2">
      <c r="A8197" s="97">
        <v>43720.201921296299</v>
      </c>
      <c r="B8197">
        <v>1.6157429999999999</v>
      </c>
      <c r="E8197" s="97">
        <v>43718.878217592595</v>
      </c>
      <c r="F8197">
        <v>3.058894</v>
      </c>
    </row>
    <row r="8198" spans="1:6" x14ac:dyDescent="0.2">
      <c r="A8198" s="97">
        <v>43720.212337962963</v>
      </c>
      <c r="B8198">
        <v>1.6178779999999999</v>
      </c>
      <c r="E8198" s="97">
        <v>43718.88863425926</v>
      </c>
      <c r="F8198">
        <v>3.0763769999999999</v>
      </c>
    </row>
    <row r="8199" spans="1:6" x14ac:dyDescent="0.2">
      <c r="A8199" s="97">
        <v>43720.222754629627</v>
      </c>
      <c r="B8199">
        <v>1.6015200000000001</v>
      </c>
      <c r="E8199" s="97">
        <v>43718.89916666667</v>
      </c>
      <c r="F8199">
        <v>3.0669149999999998</v>
      </c>
    </row>
    <row r="8200" spans="1:6" x14ac:dyDescent="0.2">
      <c r="A8200" s="97">
        <v>43720.233171296299</v>
      </c>
      <c r="B8200">
        <v>1.5908690000000001</v>
      </c>
      <c r="E8200" s="97">
        <v>43718.909583333334</v>
      </c>
      <c r="F8200">
        <v>3.0653109999999999</v>
      </c>
    </row>
    <row r="8201" spans="1:6" x14ac:dyDescent="0.2">
      <c r="A8201" s="97">
        <v>43720.243587962963</v>
      </c>
      <c r="B8201">
        <v>1.577704</v>
      </c>
      <c r="E8201" s="97">
        <v>43718.92</v>
      </c>
      <c r="F8201">
        <v>3.0673689999999998</v>
      </c>
    </row>
    <row r="8202" spans="1:6" x14ac:dyDescent="0.2">
      <c r="A8202" s="97">
        <v>43720.254120370373</v>
      </c>
      <c r="B8202">
        <v>1.555904</v>
      </c>
      <c r="E8202" s="97">
        <v>43718.930474537039</v>
      </c>
      <c r="F8202">
        <v>3.0429189999999999</v>
      </c>
    </row>
    <row r="8203" spans="1:6" x14ac:dyDescent="0.2">
      <c r="A8203" s="97">
        <v>43720.264537037037</v>
      </c>
      <c r="B8203">
        <v>1.546394</v>
      </c>
      <c r="E8203" s="97">
        <v>43718.940891203703</v>
      </c>
      <c r="F8203">
        <v>3.075618</v>
      </c>
    </row>
    <row r="8204" spans="1:6" x14ac:dyDescent="0.2">
      <c r="A8204" s="97">
        <v>43720.274953703702</v>
      </c>
      <c r="B8204">
        <v>1.5298970000000001</v>
      </c>
      <c r="E8204" s="97">
        <v>43718.951307870368</v>
      </c>
      <c r="F8204">
        <v>3.0676060000000001</v>
      </c>
    </row>
    <row r="8205" spans="1:6" x14ac:dyDescent="0.2">
      <c r="A8205" s="97">
        <v>43720.285370370373</v>
      </c>
      <c r="B8205">
        <v>1.511617</v>
      </c>
      <c r="E8205" s="97">
        <v>43718.961724537039</v>
      </c>
      <c r="F8205">
        <v>3.0624150000000001</v>
      </c>
    </row>
    <row r="8206" spans="1:6" x14ac:dyDescent="0.2">
      <c r="A8206" s="97">
        <v>43720.295856481483</v>
      </c>
      <c r="B8206">
        <v>1.497967</v>
      </c>
      <c r="E8206" s="97">
        <v>43718.972141203703</v>
      </c>
      <c r="F8206">
        <v>3.0615510000000001</v>
      </c>
    </row>
    <row r="8207" spans="1:6" x14ac:dyDescent="0.2">
      <c r="A8207" s="97">
        <v>43720.306273148148</v>
      </c>
      <c r="B8207">
        <v>1.4916309999999999</v>
      </c>
      <c r="E8207" s="97">
        <v>43718.982557870368</v>
      </c>
      <c r="F8207">
        <v>3.0657359999999998</v>
      </c>
    </row>
    <row r="8208" spans="1:6" x14ac:dyDescent="0.2">
      <c r="A8208" s="97">
        <v>43720.316689814812</v>
      </c>
      <c r="B8208">
        <v>1.478837</v>
      </c>
      <c r="E8208" s="97">
        <v>43718.993090277778</v>
      </c>
      <c r="F8208">
        <v>3.0648960000000001</v>
      </c>
    </row>
    <row r="8209" spans="1:6" x14ac:dyDescent="0.2">
      <c r="A8209" s="97">
        <v>43720.327106481483</v>
      </c>
      <c r="B8209">
        <v>1.4656</v>
      </c>
      <c r="E8209" s="97">
        <v>43719.003506944442</v>
      </c>
      <c r="F8209">
        <v>3.0510120000000001</v>
      </c>
    </row>
    <row r="8210" spans="1:6" x14ac:dyDescent="0.2">
      <c r="A8210" s="97">
        <v>43720.337523148148</v>
      </c>
      <c r="B8210">
        <v>1.4431130000000001</v>
      </c>
      <c r="E8210" s="97">
        <v>43719.013923611114</v>
      </c>
      <c r="F8210">
        <v>3.0463979999999999</v>
      </c>
    </row>
    <row r="8211" spans="1:6" x14ac:dyDescent="0.2">
      <c r="A8211" s="97">
        <v>43720.347939814812</v>
      </c>
      <c r="B8211">
        <v>1.447265</v>
      </c>
      <c r="E8211" s="97">
        <v>43719.024340277778</v>
      </c>
      <c r="F8211">
        <v>3.049169</v>
      </c>
    </row>
    <row r="8212" spans="1:6" x14ac:dyDescent="0.2">
      <c r="A8212" s="97">
        <v>43720.358356481483</v>
      </c>
      <c r="B8212">
        <v>1.42845</v>
      </c>
      <c r="E8212" s="97">
        <v>43719.034826388888</v>
      </c>
      <c r="F8212">
        <v>3.0343089999999999</v>
      </c>
    </row>
    <row r="8213" spans="1:6" x14ac:dyDescent="0.2">
      <c r="A8213" s="97">
        <v>43720.368888888886</v>
      </c>
      <c r="B8213">
        <v>1.4083939999999999</v>
      </c>
      <c r="E8213" s="97">
        <v>43719.045243055552</v>
      </c>
      <c r="F8213">
        <v>3.0461040000000001</v>
      </c>
    </row>
    <row r="8214" spans="1:6" x14ac:dyDescent="0.2">
      <c r="A8214" s="97">
        <v>43720.379305555558</v>
      </c>
      <c r="B8214">
        <v>1.401977</v>
      </c>
      <c r="E8214" s="97">
        <v>43719.055659722224</v>
      </c>
      <c r="F8214">
        <v>3.0466440000000001</v>
      </c>
    </row>
    <row r="8215" spans="1:6" x14ac:dyDescent="0.2">
      <c r="A8215" s="97">
        <v>43720.389722222222</v>
      </c>
      <c r="B8215">
        <v>1.405116</v>
      </c>
      <c r="E8215" s="97">
        <v>43719.066076388888</v>
      </c>
      <c r="F8215">
        <v>3.033677</v>
      </c>
    </row>
    <row r="8216" spans="1:6" x14ac:dyDescent="0.2">
      <c r="A8216" s="97">
        <v>43720.400208333333</v>
      </c>
      <c r="B8216">
        <v>1.3617250000000001</v>
      </c>
      <c r="E8216" s="97">
        <v>43719.076493055552</v>
      </c>
      <c r="F8216">
        <v>3.0440170000000002</v>
      </c>
    </row>
    <row r="8217" spans="1:6" x14ac:dyDescent="0.2">
      <c r="A8217" s="97">
        <v>43720.410624999997</v>
      </c>
      <c r="B8217">
        <v>1.3656969999999999</v>
      </c>
      <c r="E8217" s="97">
        <v>43719.086909722224</v>
      </c>
      <c r="F8217">
        <v>3.0040239999999998</v>
      </c>
    </row>
    <row r="8218" spans="1:6" x14ac:dyDescent="0.2">
      <c r="A8218" s="97">
        <v>43720.421041666668</v>
      </c>
      <c r="B8218">
        <v>1.3524119999999999</v>
      </c>
      <c r="E8218" s="97">
        <v>43719.097326388888</v>
      </c>
      <c r="F8218">
        <v>3.0236290000000001</v>
      </c>
    </row>
    <row r="8219" spans="1:6" x14ac:dyDescent="0.2">
      <c r="A8219" s="97">
        <v>43720.431458333333</v>
      </c>
      <c r="B8219">
        <v>1.3422240000000001</v>
      </c>
      <c r="E8219" s="97">
        <v>43719.107858796298</v>
      </c>
      <c r="F8219">
        <v>3.0100099999999999</v>
      </c>
    </row>
    <row r="8220" spans="1:6" x14ac:dyDescent="0.2">
      <c r="A8220" s="97">
        <v>43720.441874999997</v>
      </c>
      <c r="B8220">
        <v>1.3160069999999999</v>
      </c>
      <c r="E8220" s="97">
        <v>43719.118275462963</v>
      </c>
      <c r="F8220">
        <v>3.002875</v>
      </c>
    </row>
    <row r="8221" spans="1:6" x14ac:dyDescent="0.2">
      <c r="A8221" s="97">
        <v>43720.452291666668</v>
      </c>
      <c r="B8221">
        <v>1.3172919999999999</v>
      </c>
      <c r="E8221" s="97">
        <v>43719.128692129627</v>
      </c>
      <c r="F8221">
        <v>2.9759180000000001</v>
      </c>
    </row>
    <row r="8222" spans="1:6" x14ac:dyDescent="0.2">
      <c r="A8222" s="97">
        <v>43720.462708333333</v>
      </c>
      <c r="B8222">
        <v>1.296152</v>
      </c>
      <c r="E8222" s="97">
        <v>43719.139166666668</v>
      </c>
      <c r="F8222">
        <v>2.988712</v>
      </c>
    </row>
    <row r="8223" spans="1:6" x14ac:dyDescent="0.2">
      <c r="A8223" s="97">
        <v>43720.473240740743</v>
      </c>
      <c r="B8223">
        <v>1.301498</v>
      </c>
      <c r="E8223" s="97">
        <v>43719.149583333332</v>
      </c>
      <c r="F8223">
        <v>2.9771480000000001</v>
      </c>
    </row>
    <row r="8224" spans="1:6" x14ac:dyDescent="0.2">
      <c r="A8224" s="97">
        <v>43720.483657407407</v>
      </c>
      <c r="B8224">
        <v>1.282742</v>
      </c>
      <c r="E8224" s="97">
        <v>43719.16</v>
      </c>
      <c r="F8224">
        <v>2.9615230000000001</v>
      </c>
    </row>
    <row r="8225" spans="1:6" x14ac:dyDescent="0.2">
      <c r="A8225" s="97">
        <v>43720.494074074071</v>
      </c>
      <c r="B8225">
        <v>1.294826</v>
      </c>
      <c r="E8225" s="97">
        <v>43719.170416666668</v>
      </c>
      <c r="F8225">
        <v>2.966342</v>
      </c>
    </row>
    <row r="8226" spans="1:6" x14ac:dyDescent="0.2">
      <c r="A8226" s="97">
        <v>43720.504548611112</v>
      </c>
      <c r="B8226">
        <v>1.144827</v>
      </c>
      <c r="E8226" s="97">
        <v>43719.180833333332</v>
      </c>
      <c r="F8226">
        <v>2.944823</v>
      </c>
    </row>
    <row r="8227" spans="1:6" x14ac:dyDescent="0.2">
      <c r="A8227" s="97">
        <v>43720.514965277776</v>
      </c>
      <c r="B8227">
        <v>1.2610330000000001</v>
      </c>
      <c r="E8227" s="97">
        <v>43719.191250000003</v>
      </c>
      <c r="F8227">
        <v>2.9220579999999998</v>
      </c>
    </row>
    <row r="8228" spans="1:6" x14ac:dyDescent="0.2">
      <c r="A8228" s="97">
        <v>43720.525381944448</v>
      </c>
      <c r="B8228">
        <v>1.2577020000000001</v>
      </c>
      <c r="E8228" s="97">
        <v>43719.201782407406</v>
      </c>
      <c r="F8228">
        <v>2.9350239999999999</v>
      </c>
    </row>
    <row r="8229" spans="1:6" x14ac:dyDescent="0.2">
      <c r="A8229" s="97">
        <v>43720.535798611112</v>
      </c>
      <c r="B8229">
        <v>1.2522359999999999</v>
      </c>
      <c r="E8229" s="97">
        <v>43719.212199074071</v>
      </c>
      <c r="F8229">
        <v>2.9262739999999998</v>
      </c>
    </row>
    <row r="8230" spans="1:6" x14ac:dyDescent="0.2">
      <c r="A8230" s="97">
        <v>43720.546215277776</v>
      </c>
      <c r="B8230">
        <v>1.3001560000000001</v>
      </c>
      <c r="E8230" s="97">
        <v>43719.222615740742</v>
      </c>
      <c r="F8230">
        <v>2.9130790000000002</v>
      </c>
    </row>
    <row r="8231" spans="1:6" x14ac:dyDescent="0.2">
      <c r="A8231" s="97">
        <v>43720.556631944448</v>
      </c>
      <c r="B8231">
        <v>1.2489189999999999</v>
      </c>
      <c r="E8231" s="97">
        <v>43719.233032407406</v>
      </c>
      <c r="F8231">
        <v>2.9193850000000001</v>
      </c>
    </row>
    <row r="8232" spans="1:6" x14ac:dyDescent="0.2">
      <c r="A8232" s="97">
        <v>43720.567164351851</v>
      </c>
      <c r="B8232">
        <v>1.2489189999999999</v>
      </c>
      <c r="E8232" s="97">
        <v>43719.243518518517</v>
      </c>
      <c r="F8232">
        <v>2.8643049999999999</v>
      </c>
    </row>
    <row r="8233" spans="1:6" x14ac:dyDescent="0.2">
      <c r="A8233" s="97">
        <v>43720.570983796293</v>
      </c>
      <c r="B8233">
        <v>1.1812009999999999</v>
      </c>
      <c r="E8233" s="97">
        <v>43719.253935185188</v>
      </c>
      <c r="F8233">
        <v>2.8667980000000002</v>
      </c>
    </row>
    <row r="8234" spans="1:6" x14ac:dyDescent="0.2">
      <c r="A8234" s="97">
        <v>43720.577928240738</v>
      </c>
      <c r="B8234">
        <v>1.2505029999999999</v>
      </c>
      <c r="E8234" s="97">
        <v>43719.264351851853</v>
      </c>
      <c r="F8234">
        <v>2.8500770000000002</v>
      </c>
    </row>
    <row r="8235" spans="1:6" x14ac:dyDescent="0.2">
      <c r="A8235" s="97">
        <v>43720.58834490741</v>
      </c>
      <c r="B8235">
        <v>1.228081</v>
      </c>
      <c r="E8235" s="97">
        <v>43719.274768518517</v>
      </c>
      <c r="F8235">
        <v>2.8491620000000002</v>
      </c>
    </row>
    <row r="8236" spans="1:6" x14ac:dyDescent="0.2">
      <c r="A8236" s="97">
        <v>43720.598796296297</v>
      </c>
      <c r="B8236">
        <v>1.245236</v>
      </c>
      <c r="E8236" s="97">
        <v>43719.285185185188</v>
      </c>
      <c r="F8236">
        <v>2.846346</v>
      </c>
    </row>
    <row r="8237" spans="1:6" x14ac:dyDescent="0.2">
      <c r="A8237" s="97">
        <v>43720.609212962961</v>
      </c>
      <c r="B8237">
        <v>1.252562</v>
      </c>
      <c r="E8237" s="97">
        <v>43719.295601851853</v>
      </c>
      <c r="F8237">
        <v>2.8282240000000001</v>
      </c>
    </row>
    <row r="8238" spans="1:6" x14ac:dyDescent="0.2">
      <c r="A8238" s="97">
        <v>43720.619629629633</v>
      </c>
      <c r="B8238">
        <v>1.2120550000000001</v>
      </c>
      <c r="E8238" s="97">
        <v>43719.306134259263</v>
      </c>
      <c r="F8238">
        <v>2.812125</v>
      </c>
    </row>
    <row r="8239" spans="1:6" x14ac:dyDescent="0.2">
      <c r="A8239" s="97">
        <v>43720.630046296297</v>
      </c>
      <c r="B8239">
        <v>1.2354099999999999</v>
      </c>
      <c r="E8239" s="97">
        <v>43719.316550925927</v>
      </c>
      <c r="F8239">
        <v>2.7903920000000002</v>
      </c>
    </row>
    <row r="8240" spans="1:6" x14ac:dyDescent="0.2">
      <c r="A8240" s="97">
        <v>43720.640462962961</v>
      </c>
      <c r="B8240">
        <v>1.2151430000000001</v>
      </c>
      <c r="E8240" s="97">
        <v>43719.326967592591</v>
      </c>
      <c r="F8240">
        <v>2.7410999999999999</v>
      </c>
    </row>
    <row r="8241" spans="1:6" x14ac:dyDescent="0.2">
      <c r="A8241" s="97">
        <v>43720.650879629633</v>
      </c>
      <c r="B8241">
        <v>1.223222</v>
      </c>
      <c r="E8241" s="97">
        <v>43719.337384259263</v>
      </c>
      <c r="F8241">
        <v>2.798254</v>
      </c>
    </row>
    <row r="8242" spans="1:6" x14ac:dyDescent="0.2">
      <c r="A8242" s="97">
        <v>43720.661296296297</v>
      </c>
      <c r="B8242">
        <v>1.238945</v>
      </c>
      <c r="E8242" s="97">
        <v>43719.347870370373</v>
      </c>
      <c r="F8242">
        <v>2.7775089999999998</v>
      </c>
    </row>
    <row r="8243" spans="1:6" x14ac:dyDescent="0.2">
      <c r="A8243" s="97">
        <v>43720.6718287037</v>
      </c>
      <c r="B8243">
        <v>1.2246239999999999</v>
      </c>
      <c r="E8243" s="97">
        <v>43719.358344907407</v>
      </c>
      <c r="F8243">
        <v>2.767042</v>
      </c>
    </row>
    <row r="8244" spans="1:6" x14ac:dyDescent="0.2">
      <c r="A8244" s="97">
        <v>43720.682245370372</v>
      </c>
      <c r="B8244">
        <v>1.2221379999999999</v>
      </c>
      <c r="E8244" s="97">
        <v>43719.368761574071</v>
      </c>
      <c r="F8244">
        <v>2.7450619999999999</v>
      </c>
    </row>
    <row r="8245" spans="1:6" x14ac:dyDescent="0.2">
      <c r="A8245" s="97">
        <v>43720.692662037036</v>
      </c>
      <c r="B8245">
        <v>1.242127</v>
      </c>
      <c r="E8245" s="97">
        <v>43719.379178240742</v>
      </c>
      <c r="F8245">
        <v>2.7356919999999998</v>
      </c>
    </row>
    <row r="8246" spans="1:6" x14ac:dyDescent="0.2">
      <c r="A8246" s="97">
        <v>43720.703148148146</v>
      </c>
      <c r="B8246">
        <v>1.2426440000000001</v>
      </c>
      <c r="E8246" s="97">
        <v>43719.389594907407</v>
      </c>
      <c r="F8246">
        <v>2.7293069999999999</v>
      </c>
    </row>
    <row r="8247" spans="1:6" x14ac:dyDescent="0.2">
      <c r="A8247" s="97">
        <v>43720.722326388888</v>
      </c>
      <c r="B8247">
        <v>1.265693</v>
      </c>
      <c r="E8247" s="97">
        <v>43719.400011574071</v>
      </c>
      <c r="F8247">
        <v>2.7044069999999998</v>
      </c>
    </row>
    <row r="8248" spans="1:6" x14ac:dyDescent="0.2">
      <c r="A8248" s="97">
        <v>43720.732743055552</v>
      </c>
      <c r="B8248">
        <v>1.293282</v>
      </c>
      <c r="E8248" s="97">
        <v>43719.410428240742</v>
      </c>
      <c r="F8248">
        <v>2.7067199999999998</v>
      </c>
    </row>
    <row r="8249" spans="1:6" x14ac:dyDescent="0.2">
      <c r="A8249" s="97">
        <v>43720.743159722224</v>
      </c>
      <c r="B8249">
        <v>1.295715</v>
      </c>
      <c r="E8249" s="97">
        <v>43719.420960648145</v>
      </c>
      <c r="F8249">
        <v>2.6882950000000001</v>
      </c>
    </row>
    <row r="8250" spans="1:6" x14ac:dyDescent="0.2">
      <c r="A8250" s="97">
        <v>43720.753576388888</v>
      </c>
      <c r="B8250">
        <v>1.305544</v>
      </c>
      <c r="E8250" s="97">
        <v>43719.431377314817</v>
      </c>
      <c r="F8250">
        <v>2.6981359999999999</v>
      </c>
    </row>
    <row r="8251" spans="1:6" x14ac:dyDescent="0.2">
      <c r="A8251" s="97">
        <v>43720.763993055552</v>
      </c>
      <c r="B8251">
        <v>1.3134680000000001</v>
      </c>
      <c r="E8251" s="97">
        <v>43719.441793981481</v>
      </c>
      <c r="F8251">
        <v>2.6790219999999998</v>
      </c>
    </row>
    <row r="8252" spans="1:6" x14ac:dyDescent="0.2">
      <c r="A8252" s="97">
        <v>43720.774409722224</v>
      </c>
      <c r="B8252">
        <v>1.312405</v>
      </c>
      <c r="E8252" s="97">
        <v>43719.452210648145</v>
      </c>
      <c r="F8252">
        <v>2.6553589999999998</v>
      </c>
    </row>
    <row r="8253" spans="1:6" x14ac:dyDescent="0.2">
      <c r="A8253" s="97">
        <v>43720.784826388888</v>
      </c>
      <c r="B8253">
        <v>1.3120799999999999</v>
      </c>
      <c r="E8253" s="97">
        <v>43719.462708333333</v>
      </c>
      <c r="F8253">
        <v>2.6549710000000002</v>
      </c>
    </row>
    <row r="8254" spans="1:6" x14ac:dyDescent="0.2">
      <c r="A8254" s="97">
        <v>43720.795358796298</v>
      </c>
      <c r="B8254">
        <v>1.3108150000000001</v>
      </c>
      <c r="E8254" s="97">
        <v>43719.473124999997</v>
      </c>
      <c r="F8254">
        <v>2.638919</v>
      </c>
    </row>
    <row r="8255" spans="1:6" x14ac:dyDescent="0.2">
      <c r="A8255" s="97">
        <v>43720.805775462963</v>
      </c>
      <c r="B8255">
        <v>1.312046</v>
      </c>
      <c r="E8255" s="97">
        <v>43719.483541666668</v>
      </c>
      <c r="F8255">
        <v>2.584562</v>
      </c>
    </row>
    <row r="8256" spans="1:6" x14ac:dyDescent="0.2">
      <c r="A8256" s="97">
        <v>43720.816192129627</v>
      </c>
      <c r="B8256">
        <v>1.324403</v>
      </c>
      <c r="E8256" s="97">
        <v>43719.493958333333</v>
      </c>
      <c r="F8256">
        <v>2.5901489999999998</v>
      </c>
    </row>
    <row r="8257" spans="1:6" x14ac:dyDescent="0.2">
      <c r="A8257" s="97">
        <v>43720.826678240737</v>
      </c>
      <c r="B8257">
        <v>1.3179110000000001</v>
      </c>
      <c r="E8257" s="97">
        <v>43719.504374999997</v>
      </c>
      <c r="F8257">
        <v>2.5548289999999998</v>
      </c>
    </row>
    <row r="8258" spans="1:6" x14ac:dyDescent="0.2">
      <c r="A8258" s="97">
        <v>43720.837094907409</v>
      </c>
      <c r="B8258">
        <v>1.326554</v>
      </c>
      <c r="E8258" s="97">
        <v>43719.514791666668</v>
      </c>
      <c r="F8258">
        <v>2.5074109999999998</v>
      </c>
    </row>
    <row r="8259" spans="1:6" x14ac:dyDescent="0.2">
      <c r="A8259" s="97">
        <v>43720.847511574073</v>
      </c>
      <c r="B8259">
        <v>1.3236889999999999</v>
      </c>
      <c r="E8259" s="97">
        <v>43719.525208333333</v>
      </c>
      <c r="F8259">
        <v>2.4937309999999999</v>
      </c>
    </row>
    <row r="8260" spans="1:6" x14ac:dyDescent="0.2">
      <c r="A8260" s="97">
        <v>43720.857928240737</v>
      </c>
      <c r="B8260">
        <v>1.3264560000000001</v>
      </c>
      <c r="E8260" s="97">
        <v>43719.535740740743</v>
      </c>
      <c r="F8260">
        <v>2.4730159999999999</v>
      </c>
    </row>
    <row r="8261" spans="1:6" x14ac:dyDescent="0.2">
      <c r="A8261" s="97">
        <v>43720.868344907409</v>
      </c>
      <c r="B8261">
        <v>1.32802</v>
      </c>
      <c r="E8261" s="97">
        <v>43719.546157407407</v>
      </c>
      <c r="F8261">
        <v>2.4263249999999998</v>
      </c>
    </row>
    <row r="8262" spans="1:6" x14ac:dyDescent="0.2">
      <c r="A8262" s="97">
        <v>43720.878761574073</v>
      </c>
      <c r="B8262">
        <v>1.304888</v>
      </c>
      <c r="E8262" s="97">
        <v>43719.556574074071</v>
      </c>
      <c r="F8262">
        <v>2.3960689999999998</v>
      </c>
    </row>
    <row r="8263" spans="1:6" x14ac:dyDescent="0.2">
      <c r="A8263" s="97">
        <v>43720.889293981483</v>
      </c>
      <c r="B8263">
        <v>1.310106</v>
      </c>
      <c r="E8263" s="97">
        <v>43719.567060185182</v>
      </c>
      <c r="F8263">
        <v>2.370787</v>
      </c>
    </row>
    <row r="8264" spans="1:6" x14ac:dyDescent="0.2">
      <c r="A8264" s="97">
        <v>43720.899710648147</v>
      </c>
      <c r="B8264">
        <v>1.3118069999999999</v>
      </c>
      <c r="E8264" s="97">
        <v>43719.577476851853</v>
      </c>
      <c r="F8264">
        <v>2.3343400000000001</v>
      </c>
    </row>
    <row r="8265" spans="1:6" x14ac:dyDescent="0.2">
      <c r="A8265" s="97">
        <v>43720.910127314812</v>
      </c>
      <c r="B8265">
        <v>1.2989790000000001</v>
      </c>
      <c r="E8265" s="97">
        <v>43719.587893518517</v>
      </c>
      <c r="F8265">
        <v>2.3050519999999999</v>
      </c>
    </row>
    <row r="8266" spans="1:6" x14ac:dyDescent="0.2">
      <c r="A8266" s="97">
        <v>43720.920543981483</v>
      </c>
      <c r="B8266">
        <v>1.303868</v>
      </c>
      <c r="E8266" s="97">
        <v>43719.598310185182</v>
      </c>
      <c r="F8266">
        <v>2.274464</v>
      </c>
    </row>
    <row r="8267" spans="1:6" x14ac:dyDescent="0.2">
      <c r="A8267" s="97">
        <v>43720.931030092594</v>
      </c>
      <c r="B8267">
        <v>1.3303400000000001</v>
      </c>
      <c r="E8267" s="97">
        <v>43719.608726851853</v>
      </c>
      <c r="F8267">
        <v>2.2437049999999998</v>
      </c>
    </row>
    <row r="8268" spans="1:6" x14ac:dyDescent="0.2">
      <c r="A8268" s="97">
        <v>43720.941446759258</v>
      </c>
      <c r="B8268">
        <v>1.3094429999999999</v>
      </c>
      <c r="E8268" s="97">
        <v>43719.619143518517</v>
      </c>
      <c r="F8268">
        <v>2.2110310000000002</v>
      </c>
    </row>
    <row r="8269" spans="1:6" x14ac:dyDescent="0.2">
      <c r="A8269" s="97">
        <v>43720.951863425929</v>
      </c>
      <c r="B8269">
        <v>1.285407</v>
      </c>
      <c r="E8269" s="97">
        <v>43719.629560185182</v>
      </c>
      <c r="F8269">
        <v>2.1913809999999998</v>
      </c>
    </row>
    <row r="8270" spans="1:6" x14ac:dyDescent="0.2">
      <c r="A8270" s="97">
        <v>43720.962280092594</v>
      </c>
      <c r="B8270">
        <v>1.2863770000000001</v>
      </c>
      <c r="E8270" s="97">
        <v>43719.640092592592</v>
      </c>
      <c r="F8270">
        <v>2.1607810000000001</v>
      </c>
    </row>
    <row r="8271" spans="1:6" x14ac:dyDescent="0.2">
      <c r="A8271" s="97">
        <v>43720.972696759258</v>
      </c>
      <c r="B8271">
        <v>1.2930330000000001</v>
      </c>
      <c r="E8271" s="97">
        <v>43719.650509259256</v>
      </c>
      <c r="F8271">
        <v>2.143278</v>
      </c>
    </row>
    <row r="8272" spans="1:6" x14ac:dyDescent="0.2">
      <c r="A8272" s="97">
        <v>43720.983113425929</v>
      </c>
      <c r="B8272">
        <v>1.275617</v>
      </c>
      <c r="E8272" s="97">
        <v>43719.660925925928</v>
      </c>
      <c r="F8272">
        <v>2.146096</v>
      </c>
    </row>
    <row r="8273" spans="1:6" x14ac:dyDescent="0.2">
      <c r="A8273" s="97">
        <v>43720.993530092594</v>
      </c>
      <c r="B8273">
        <v>1.2908759999999999</v>
      </c>
      <c r="E8273" s="97">
        <v>43719.671412037038</v>
      </c>
      <c r="F8273">
        <v>2.1273529999999998</v>
      </c>
    </row>
    <row r="8274" spans="1:6" x14ac:dyDescent="0.2">
      <c r="A8274" s="97">
        <v>43721.004062499997</v>
      </c>
      <c r="B8274">
        <v>1.2741229999999999</v>
      </c>
      <c r="E8274" s="97">
        <v>43719.681828703702</v>
      </c>
      <c r="F8274">
        <v>2.0621990000000001</v>
      </c>
    </row>
    <row r="8275" spans="1:6" x14ac:dyDescent="0.2">
      <c r="A8275" s="97">
        <v>43721.014479166668</v>
      </c>
      <c r="B8275">
        <v>1.265468</v>
      </c>
      <c r="E8275" s="97">
        <v>43719.692245370374</v>
      </c>
      <c r="F8275">
        <v>2.0589629999999999</v>
      </c>
    </row>
    <row r="8276" spans="1:6" x14ac:dyDescent="0.2">
      <c r="A8276" s="97">
        <v>43721.024895833332</v>
      </c>
      <c r="B8276">
        <v>1.2734030000000001</v>
      </c>
      <c r="E8276" s="97">
        <v>43719.702662037038</v>
      </c>
      <c r="F8276">
        <v>2.0439690000000001</v>
      </c>
    </row>
    <row r="8277" spans="1:6" x14ac:dyDescent="0.2">
      <c r="A8277" s="97">
        <v>43721.035381944443</v>
      </c>
      <c r="B8277">
        <v>1.2621020000000001</v>
      </c>
      <c r="E8277" s="97">
        <v>43719.721886574072</v>
      </c>
      <c r="F8277">
        <v>2.010354</v>
      </c>
    </row>
    <row r="8278" spans="1:6" x14ac:dyDescent="0.2">
      <c r="A8278" s="97">
        <v>43721.045856481483</v>
      </c>
      <c r="B8278">
        <v>1.2373989999999999</v>
      </c>
      <c r="E8278" s="97">
        <v>43719.732303240744</v>
      </c>
      <c r="F8278">
        <v>2.0197479999999999</v>
      </c>
    </row>
    <row r="8279" spans="1:6" x14ac:dyDescent="0.2">
      <c r="A8279" s="97">
        <v>43721.056273148148</v>
      </c>
      <c r="B8279">
        <v>1.2521519999999999</v>
      </c>
      <c r="E8279" s="97">
        <v>43719.742719907408</v>
      </c>
      <c r="F8279">
        <v>1.987204</v>
      </c>
    </row>
    <row r="8280" spans="1:6" x14ac:dyDescent="0.2">
      <c r="A8280" s="97">
        <v>43721.066689814812</v>
      </c>
      <c r="B8280">
        <v>1.2408950000000001</v>
      </c>
      <c r="E8280" s="97">
        <v>43719.753136574072</v>
      </c>
      <c r="F8280">
        <v>1.9609909999999999</v>
      </c>
    </row>
    <row r="8281" spans="1:6" x14ac:dyDescent="0.2">
      <c r="A8281" s="97">
        <v>43721.077106481483</v>
      </c>
      <c r="B8281">
        <v>1.24942</v>
      </c>
      <c r="E8281" s="97">
        <v>43719.763553240744</v>
      </c>
      <c r="F8281">
        <v>1.9774959999999999</v>
      </c>
    </row>
    <row r="8282" spans="1:6" x14ac:dyDescent="0.2">
      <c r="A8282" s="97">
        <v>43721.087523148148</v>
      </c>
      <c r="B8282">
        <v>1.247592</v>
      </c>
      <c r="E8282" s="97">
        <v>43719.773969907408</v>
      </c>
      <c r="F8282">
        <v>1.9521390000000001</v>
      </c>
    </row>
    <row r="8283" spans="1:6" x14ac:dyDescent="0.2">
      <c r="A8283" s="97">
        <v>43721.097939814812</v>
      </c>
      <c r="B8283">
        <v>1.223474</v>
      </c>
      <c r="E8283" s="97">
        <v>43719.784386574072</v>
      </c>
      <c r="F8283">
        <v>1.9516519999999999</v>
      </c>
    </row>
    <row r="8284" spans="1:6" x14ac:dyDescent="0.2">
      <c r="A8284" s="97">
        <v>43721.108472222222</v>
      </c>
      <c r="B8284">
        <v>1.22664</v>
      </c>
      <c r="E8284" s="97">
        <v>43719.794918981483</v>
      </c>
      <c r="F8284">
        <v>1.9335230000000001</v>
      </c>
    </row>
    <row r="8285" spans="1:6" x14ac:dyDescent="0.2">
      <c r="A8285" s="97">
        <v>43721.118888888886</v>
      </c>
      <c r="B8285">
        <v>1.228003</v>
      </c>
      <c r="E8285" s="97">
        <v>43719.805335648147</v>
      </c>
      <c r="F8285">
        <v>1.93651</v>
      </c>
    </row>
    <row r="8286" spans="1:6" x14ac:dyDescent="0.2">
      <c r="A8286" s="97">
        <v>43721.129305555558</v>
      </c>
      <c r="B8286">
        <v>1.2051339999999999</v>
      </c>
      <c r="E8286" s="97">
        <v>43719.815752314818</v>
      </c>
      <c r="F8286">
        <v>1.9306890000000001</v>
      </c>
    </row>
    <row r="8287" spans="1:6" x14ac:dyDescent="0.2">
      <c r="A8287" s="97">
        <v>43721.139722222222</v>
      </c>
      <c r="B8287">
        <v>1.21604</v>
      </c>
      <c r="E8287" s="97">
        <v>43719.826238425929</v>
      </c>
      <c r="F8287">
        <v>1.909562</v>
      </c>
    </row>
    <row r="8288" spans="1:6" x14ac:dyDescent="0.2">
      <c r="A8288" s="97">
        <v>43721.150208333333</v>
      </c>
      <c r="B8288">
        <v>1.1934910000000001</v>
      </c>
      <c r="E8288" s="97">
        <v>43719.836655092593</v>
      </c>
      <c r="F8288">
        <v>1.919343</v>
      </c>
    </row>
    <row r="8289" spans="1:6" x14ac:dyDescent="0.2">
      <c r="A8289" s="97">
        <v>43721.160624999997</v>
      </c>
      <c r="B8289">
        <v>1.181028</v>
      </c>
      <c r="E8289" s="97">
        <v>43719.847071759257</v>
      </c>
      <c r="F8289">
        <v>1.9197470000000001</v>
      </c>
    </row>
    <row r="8290" spans="1:6" x14ac:dyDescent="0.2">
      <c r="A8290" s="97">
        <v>43721.171041666668</v>
      </c>
      <c r="B8290">
        <v>1.18102</v>
      </c>
      <c r="E8290" s="97">
        <v>43719.857488425929</v>
      </c>
      <c r="F8290">
        <v>1.89564</v>
      </c>
    </row>
    <row r="8291" spans="1:6" x14ac:dyDescent="0.2">
      <c r="A8291" s="97">
        <v>43721.181458333333</v>
      </c>
      <c r="B8291">
        <v>1.1864250000000001</v>
      </c>
      <c r="E8291" s="97">
        <v>43719.867905092593</v>
      </c>
      <c r="F8291">
        <v>1.9024620000000001</v>
      </c>
    </row>
    <row r="8292" spans="1:6" x14ac:dyDescent="0.2">
      <c r="A8292" s="97">
        <v>43721.191874999997</v>
      </c>
      <c r="B8292">
        <v>1.17252</v>
      </c>
      <c r="E8292" s="97">
        <v>43719.878321759257</v>
      </c>
      <c r="F8292">
        <v>1.8871100000000001</v>
      </c>
    </row>
    <row r="8293" spans="1:6" x14ac:dyDescent="0.2">
      <c r="A8293" s="97">
        <v>43721.202291666668</v>
      </c>
      <c r="B8293">
        <v>1.1453260000000001</v>
      </c>
      <c r="E8293" s="97">
        <v>43719.888738425929</v>
      </c>
      <c r="F8293">
        <v>1.8748530000000001</v>
      </c>
    </row>
    <row r="8294" spans="1:6" x14ac:dyDescent="0.2">
      <c r="A8294" s="97">
        <v>43721.212708333333</v>
      </c>
      <c r="B8294">
        <v>1.1386750000000001</v>
      </c>
      <c r="E8294" s="97">
        <v>43719.899270833332</v>
      </c>
      <c r="F8294">
        <v>1.8919589999999999</v>
      </c>
    </row>
    <row r="8295" spans="1:6" x14ac:dyDescent="0.2">
      <c r="A8295" s="97">
        <v>43721.223240740743</v>
      </c>
      <c r="B8295">
        <v>1.1270610000000001</v>
      </c>
      <c r="E8295" s="97">
        <v>43719.909710648149</v>
      </c>
      <c r="F8295">
        <v>1.8827259999999999</v>
      </c>
    </row>
    <row r="8296" spans="1:6" x14ac:dyDescent="0.2">
      <c r="A8296" s="97">
        <v>43721.233657407407</v>
      </c>
      <c r="B8296">
        <v>1.129893</v>
      </c>
      <c r="E8296" s="97">
        <v>43719.920127314814</v>
      </c>
      <c r="F8296">
        <v>1.866096</v>
      </c>
    </row>
    <row r="8297" spans="1:6" x14ac:dyDescent="0.2">
      <c r="A8297" s="97">
        <v>43721.244074074071</v>
      </c>
      <c r="B8297">
        <v>1.1168910000000001</v>
      </c>
      <c r="E8297" s="97">
        <v>43719.930543981478</v>
      </c>
      <c r="F8297">
        <v>1.8660190000000001</v>
      </c>
    </row>
    <row r="8298" spans="1:6" x14ac:dyDescent="0.2">
      <c r="A8298" s="97">
        <v>43721.254560185182</v>
      </c>
      <c r="B8298">
        <v>1.1112070000000001</v>
      </c>
      <c r="E8298" s="97">
        <v>43719.940960648149</v>
      </c>
      <c r="F8298">
        <v>1.8616140000000001</v>
      </c>
    </row>
    <row r="8299" spans="1:6" x14ac:dyDescent="0.2">
      <c r="A8299" s="97">
        <v>43721.264976851853</v>
      </c>
      <c r="B8299">
        <v>1.1116820000000001</v>
      </c>
      <c r="E8299" s="97">
        <v>43719.951377314814</v>
      </c>
      <c r="F8299">
        <v>1.8436840000000001</v>
      </c>
    </row>
    <row r="8300" spans="1:6" x14ac:dyDescent="0.2">
      <c r="A8300" s="97">
        <v>43721.275393518517</v>
      </c>
      <c r="B8300">
        <v>1.0930280000000001</v>
      </c>
      <c r="E8300" s="97">
        <v>43719.961793981478</v>
      </c>
      <c r="F8300">
        <v>1.8260130000000001</v>
      </c>
    </row>
    <row r="8301" spans="1:6" x14ac:dyDescent="0.2">
      <c r="A8301" s="97">
        <v>43721.285810185182</v>
      </c>
      <c r="B8301">
        <v>1.0854140000000001</v>
      </c>
      <c r="E8301" s="97">
        <v>43719.972326388888</v>
      </c>
      <c r="F8301">
        <v>1.842419</v>
      </c>
    </row>
    <row r="8302" spans="1:6" x14ac:dyDescent="0.2">
      <c r="A8302" s="97">
        <v>43721.296226851853</v>
      </c>
      <c r="B8302">
        <v>1.0828469999999999</v>
      </c>
      <c r="E8302" s="97">
        <v>43719.982743055552</v>
      </c>
      <c r="F8302">
        <v>1.8246579999999999</v>
      </c>
    </row>
    <row r="8303" spans="1:6" x14ac:dyDescent="0.2">
      <c r="A8303" s="97">
        <v>43721.306643518517</v>
      </c>
      <c r="B8303">
        <v>1.068271</v>
      </c>
      <c r="E8303" s="97">
        <v>43719.993159722224</v>
      </c>
      <c r="F8303">
        <v>1.8268200000000001</v>
      </c>
    </row>
    <row r="8304" spans="1:6" x14ac:dyDescent="0.2">
      <c r="A8304" s="97">
        <v>43721.317060185182</v>
      </c>
      <c r="B8304">
        <v>1.0526489999999999</v>
      </c>
      <c r="E8304" s="97">
        <v>43720.003576388888</v>
      </c>
      <c r="F8304">
        <v>1.814019</v>
      </c>
    </row>
    <row r="8305" spans="1:6" x14ac:dyDescent="0.2">
      <c r="A8305" s="97">
        <v>43721.327592592592</v>
      </c>
      <c r="B8305">
        <v>1.013978</v>
      </c>
      <c r="E8305" s="97">
        <v>43720.014062499999</v>
      </c>
      <c r="F8305">
        <v>1.8146880000000001</v>
      </c>
    </row>
    <row r="8306" spans="1:6" x14ac:dyDescent="0.2">
      <c r="A8306" s="97">
        <v>43721.338009259256</v>
      </c>
      <c r="B8306">
        <v>1.0321549999999999</v>
      </c>
      <c r="E8306" s="97">
        <v>43720.02447916667</v>
      </c>
      <c r="F8306">
        <v>1.8050790000000001</v>
      </c>
    </row>
    <row r="8307" spans="1:6" x14ac:dyDescent="0.2">
      <c r="A8307" s="97">
        <v>43721.348425925928</v>
      </c>
      <c r="B8307">
        <v>1.022626</v>
      </c>
      <c r="E8307" s="97">
        <v>43720.034895833334</v>
      </c>
      <c r="F8307">
        <v>1.784297</v>
      </c>
    </row>
    <row r="8308" spans="1:6" x14ac:dyDescent="0.2">
      <c r="A8308" s="97">
        <v>43721.358900462961</v>
      </c>
      <c r="B8308">
        <v>0.97468399999999999</v>
      </c>
      <c r="E8308" s="97">
        <v>43720.045312499999</v>
      </c>
      <c r="F8308">
        <v>1.777374</v>
      </c>
    </row>
    <row r="8309" spans="1:6" x14ac:dyDescent="0.2">
      <c r="A8309" s="97">
        <v>43721.369317129633</v>
      </c>
      <c r="B8309">
        <v>0.99013200000000001</v>
      </c>
      <c r="E8309" s="97">
        <v>43720.05572916667</v>
      </c>
      <c r="F8309">
        <v>1.776983</v>
      </c>
    </row>
    <row r="8310" spans="1:6" x14ac:dyDescent="0.2">
      <c r="A8310" s="97">
        <v>43721.379733796297</v>
      </c>
      <c r="B8310">
        <v>0.96063799999999999</v>
      </c>
      <c r="E8310" s="97">
        <v>43720.066145833334</v>
      </c>
      <c r="F8310">
        <v>1.758615</v>
      </c>
    </row>
    <row r="8311" spans="1:6" x14ac:dyDescent="0.2">
      <c r="A8311" s="97">
        <v>43721.390150462961</v>
      </c>
      <c r="B8311">
        <v>0.96101700000000001</v>
      </c>
      <c r="E8311" s="97">
        <v>43720.076678240737</v>
      </c>
      <c r="F8311">
        <v>1.7750079999999999</v>
      </c>
    </row>
    <row r="8312" spans="1:6" x14ac:dyDescent="0.2">
      <c r="A8312" s="97">
        <v>43721.400567129633</v>
      </c>
      <c r="B8312">
        <v>0.932365</v>
      </c>
      <c r="E8312" s="97">
        <v>43720.087094907409</v>
      </c>
      <c r="F8312">
        <v>1.7465269999999999</v>
      </c>
    </row>
    <row r="8313" spans="1:6" x14ac:dyDescent="0.2">
      <c r="A8313" s="97">
        <v>43721.410983796297</v>
      </c>
      <c r="B8313">
        <v>0.91656400000000005</v>
      </c>
      <c r="E8313" s="97">
        <v>43720.097511574073</v>
      </c>
      <c r="F8313">
        <v>1.738618</v>
      </c>
    </row>
    <row r="8314" spans="1:6" x14ac:dyDescent="0.2">
      <c r="A8314" s="97">
        <v>43721.421516203707</v>
      </c>
      <c r="B8314">
        <v>0.90507300000000002</v>
      </c>
      <c r="E8314" s="97">
        <v>43720.107928240737</v>
      </c>
      <c r="F8314">
        <v>1.7494000000000001</v>
      </c>
    </row>
    <row r="8315" spans="1:6" x14ac:dyDescent="0.2">
      <c r="A8315" s="97">
        <v>43721.431932870371</v>
      </c>
      <c r="B8315">
        <v>0.88837500000000003</v>
      </c>
      <c r="E8315" s="97">
        <v>43720.118414351855</v>
      </c>
      <c r="F8315">
        <v>1.734874</v>
      </c>
    </row>
    <row r="8316" spans="1:6" x14ac:dyDescent="0.2">
      <c r="A8316" s="97">
        <v>43721.442349537036</v>
      </c>
      <c r="B8316">
        <v>0.870749</v>
      </c>
      <c r="E8316" s="97">
        <v>43720.128831018519</v>
      </c>
      <c r="F8316">
        <v>1.7216279999999999</v>
      </c>
    </row>
    <row r="8317" spans="1:6" x14ac:dyDescent="0.2">
      <c r="A8317" s="97">
        <v>43721.452766203707</v>
      </c>
      <c r="B8317">
        <v>0.84587400000000001</v>
      </c>
      <c r="E8317" s="97">
        <v>43720.139247685183</v>
      </c>
      <c r="F8317">
        <v>1.712766</v>
      </c>
    </row>
    <row r="8318" spans="1:6" x14ac:dyDescent="0.2">
      <c r="A8318" s="97">
        <v>43721.463252314818</v>
      </c>
      <c r="B8318">
        <v>0.83336399999999999</v>
      </c>
      <c r="E8318" s="97">
        <v>43720.149664351855</v>
      </c>
      <c r="F8318">
        <v>1.6971339999999999</v>
      </c>
    </row>
    <row r="8319" spans="1:6" x14ac:dyDescent="0.2">
      <c r="E8319" s="97">
        <v>43720.160081018519</v>
      </c>
      <c r="F8319">
        <v>1.682914</v>
      </c>
    </row>
    <row r="8320" spans="1:6" x14ac:dyDescent="0.2">
      <c r="E8320" s="97">
        <v>43720.170497685183</v>
      </c>
      <c r="F8320">
        <v>1.6757660000000001</v>
      </c>
    </row>
    <row r="8321" spans="5:6" x14ac:dyDescent="0.2">
      <c r="E8321" s="97">
        <v>43720.181030092594</v>
      </c>
      <c r="F8321">
        <v>1.6593389999999999</v>
      </c>
    </row>
    <row r="8322" spans="5:6" x14ac:dyDescent="0.2">
      <c r="E8322" s="97">
        <v>43720.191504629627</v>
      </c>
      <c r="F8322">
        <v>1.644671</v>
      </c>
    </row>
    <row r="8323" spans="5:6" x14ac:dyDescent="0.2">
      <c r="E8323" s="97">
        <v>43720.201921296299</v>
      </c>
      <c r="F8323">
        <v>1.6157429999999999</v>
      </c>
    </row>
    <row r="8324" spans="5:6" x14ac:dyDescent="0.2">
      <c r="E8324" s="97">
        <v>43720.212337962963</v>
      </c>
      <c r="F8324">
        <v>1.6178779999999999</v>
      </c>
    </row>
    <row r="8325" spans="5:6" x14ac:dyDescent="0.2">
      <c r="E8325" s="97">
        <v>43720.222754629627</v>
      </c>
      <c r="F8325">
        <v>1.6015200000000001</v>
      </c>
    </row>
    <row r="8326" spans="5:6" x14ac:dyDescent="0.2">
      <c r="E8326" s="97">
        <v>43720.233171296299</v>
      </c>
      <c r="F8326">
        <v>1.5908690000000001</v>
      </c>
    </row>
    <row r="8327" spans="5:6" x14ac:dyDescent="0.2">
      <c r="E8327" s="97">
        <v>43720.243587962963</v>
      </c>
      <c r="F8327">
        <v>1.577704</v>
      </c>
    </row>
    <row r="8328" spans="5:6" x14ac:dyDescent="0.2">
      <c r="E8328" s="97">
        <v>43720.254120370373</v>
      </c>
      <c r="F8328">
        <v>1.555904</v>
      </c>
    </row>
    <row r="8329" spans="5:6" x14ac:dyDescent="0.2">
      <c r="E8329" s="97">
        <v>43720.264537037037</v>
      </c>
      <c r="F8329">
        <v>1.546394</v>
      </c>
    </row>
    <row r="8330" spans="5:6" x14ac:dyDescent="0.2">
      <c r="E8330" s="97">
        <v>43720.274953703702</v>
      </c>
      <c r="F8330">
        <v>1.5298970000000001</v>
      </c>
    </row>
    <row r="8331" spans="5:6" x14ac:dyDescent="0.2">
      <c r="E8331" s="97">
        <v>43720.285370370373</v>
      </c>
      <c r="F8331">
        <v>1.511617</v>
      </c>
    </row>
    <row r="8332" spans="5:6" x14ac:dyDescent="0.2">
      <c r="E8332" s="97">
        <v>43720.295856481483</v>
      </c>
      <c r="F8332">
        <v>1.497967</v>
      </c>
    </row>
    <row r="8333" spans="5:6" x14ac:dyDescent="0.2">
      <c r="E8333" s="97">
        <v>43720.306273148148</v>
      </c>
      <c r="F8333">
        <v>1.4916309999999999</v>
      </c>
    </row>
    <row r="8334" spans="5:6" x14ac:dyDescent="0.2">
      <c r="E8334" s="97">
        <v>43720.316689814812</v>
      </c>
      <c r="F8334">
        <v>1.478837</v>
      </c>
    </row>
    <row r="8335" spans="5:6" x14ac:dyDescent="0.2">
      <c r="E8335" s="97">
        <v>43720.327106481483</v>
      </c>
      <c r="F8335">
        <v>1.4656</v>
      </c>
    </row>
    <row r="8336" spans="5:6" x14ac:dyDescent="0.2">
      <c r="E8336" s="97">
        <v>43720.337523148148</v>
      </c>
      <c r="F8336">
        <v>1.4431130000000001</v>
      </c>
    </row>
    <row r="8337" spans="5:6" x14ac:dyDescent="0.2">
      <c r="E8337" s="97">
        <v>43720.347939814812</v>
      </c>
      <c r="F8337">
        <v>1.447265</v>
      </c>
    </row>
    <row r="8338" spans="5:6" x14ac:dyDescent="0.2">
      <c r="E8338" s="97">
        <v>43720.358356481483</v>
      </c>
      <c r="F8338">
        <v>1.42845</v>
      </c>
    </row>
    <row r="8339" spans="5:6" x14ac:dyDescent="0.2">
      <c r="E8339" s="97">
        <v>43720.368888888886</v>
      </c>
      <c r="F8339">
        <v>1.4083939999999999</v>
      </c>
    </row>
    <row r="8340" spans="5:6" x14ac:dyDescent="0.2">
      <c r="E8340" s="97">
        <v>43720.379305555558</v>
      </c>
      <c r="F8340">
        <v>1.401977</v>
      </c>
    </row>
    <row r="8341" spans="5:6" x14ac:dyDescent="0.2">
      <c r="E8341" s="97">
        <v>43720.389722222222</v>
      </c>
      <c r="F8341">
        <v>1.405116</v>
      </c>
    </row>
    <row r="8342" spans="5:6" x14ac:dyDescent="0.2">
      <c r="E8342" s="97">
        <v>43720.400208333333</v>
      </c>
      <c r="F8342">
        <v>1.3617250000000001</v>
      </c>
    </row>
    <row r="8343" spans="5:6" x14ac:dyDescent="0.2">
      <c r="E8343" s="97">
        <v>43720.410624999997</v>
      </c>
      <c r="F8343">
        <v>1.3656969999999999</v>
      </c>
    </row>
    <row r="8344" spans="5:6" x14ac:dyDescent="0.2">
      <c r="E8344" s="97">
        <v>43720.421041666668</v>
      </c>
      <c r="F8344">
        <v>1.3524119999999999</v>
      </c>
    </row>
    <row r="8345" spans="5:6" x14ac:dyDescent="0.2">
      <c r="E8345" s="97">
        <v>43720.431458333333</v>
      </c>
      <c r="F8345">
        <v>1.3422240000000001</v>
      </c>
    </row>
    <row r="8346" spans="5:6" x14ac:dyDescent="0.2">
      <c r="E8346" s="97">
        <v>43720.441874999997</v>
      </c>
      <c r="F8346">
        <v>1.3160069999999999</v>
      </c>
    </row>
    <row r="8347" spans="5:6" x14ac:dyDescent="0.2">
      <c r="E8347" s="97">
        <v>43720.452291666668</v>
      </c>
      <c r="F8347">
        <v>1.3172919999999999</v>
      </c>
    </row>
    <row r="8348" spans="5:6" x14ac:dyDescent="0.2">
      <c r="E8348" s="97">
        <v>43720.462708333333</v>
      </c>
      <c r="F8348">
        <v>1.296152</v>
      </c>
    </row>
    <row r="8349" spans="5:6" x14ac:dyDescent="0.2">
      <c r="E8349" s="97">
        <v>43720.473240740743</v>
      </c>
      <c r="F8349">
        <v>1.301498</v>
      </c>
    </row>
    <row r="8350" spans="5:6" x14ac:dyDescent="0.2">
      <c r="E8350" s="97">
        <v>43720.483657407407</v>
      </c>
      <c r="F8350">
        <v>1.282742</v>
      </c>
    </row>
    <row r="8351" spans="5:6" x14ac:dyDescent="0.2">
      <c r="E8351" s="97">
        <v>43720.494074074071</v>
      </c>
      <c r="F8351">
        <v>1.294826</v>
      </c>
    </row>
    <row r="8352" spans="5:6" x14ac:dyDescent="0.2">
      <c r="E8352" s="97">
        <v>43720.504548611112</v>
      </c>
      <c r="F8352">
        <v>1.144827</v>
      </c>
    </row>
    <row r="8353" spans="5:6" x14ac:dyDescent="0.2">
      <c r="E8353" s="97">
        <v>43720.514965277776</v>
      </c>
      <c r="F8353">
        <v>1.2610330000000001</v>
      </c>
    </row>
    <row r="8354" spans="5:6" x14ac:dyDescent="0.2">
      <c r="E8354" s="97">
        <v>43720.525381944448</v>
      </c>
      <c r="F8354">
        <v>1.2577020000000001</v>
      </c>
    </row>
    <row r="8355" spans="5:6" x14ac:dyDescent="0.2">
      <c r="E8355" s="97">
        <v>43720.535798611112</v>
      </c>
      <c r="F8355">
        <v>1.2522359999999999</v>
      </c>
    </row>
    <row r="8356" spans="5:6" x14ac:dyDescent="0.2">
      <c r="E8356" s="97">
        <v>43720.546215277776</v>
      </c>
      <c r="F8356">
        <v>1.3001560000000001</v>
      </c>
    </row>
    <row r="8357" spans="5:6" x14ac:dyDescent="0.2">
      <c r="E8357" s="97">
        <v>43720.556631944448</v>
      </c>
      <c r="F8357">
        <v>1.2489189999999999</v>
      </c>
    </row>
    <row r="8358" spans="5:6" x14ac:dyDescent="0.2">
      <c r="E8358" s="97">
        <v>43720.567164351851</v>
      </c>
      <c r="F8358">
        <v>1.2489189999999999</v>
      </c>
    </row>
    <row r="8359" spans="5:6" x14ac:dyDescent="0.2">
      <c r="E8359" s="97">
        <v>43720.570983796293</v>
      </c>
      <c r="F8359">
        <v>1.1812009999999999</v>
      </c>
    </row>
    <row r="8360" spans="5:6" x14ac:dyDescent="0.2">
      <c r="E8360" s="97">
        <v>43720.577928240738</v>
      </c>
      <c r="F8360">
        <v>1.2505029999999999</v>
      </c>
    </row>
    <row r="8361" spans="5:6" x14ac:dyDescent="0.2">
      <c r="E8361" s="97">
        <v>43720.58834490741</v>
      </c>
      <c r="F8361">
        <v>1.228081</v>
      </c>
    </row>
    <row r="8362" spans="5:6" x14ac:dyDescent="0.2">
      <c r="E8362" s="97">
        <v>43720.598796296297</v>
      </c>
      <c r="F8362">
        <v>1.245236</v>
      </c>
    </row>
    <row r="8363" spans="5:6" x14ac:dyDescent="0.2">
      <c r="E8363" s="97">
        <v>43720.609212962961</v>
      </c>
      <c r="F8363">
        <v>1.252562</v>
      </c>
    </row>
    <row r="8364" spans="5:6" x14ac:dyDescent="0.2">
      <c r="E8364" s="97">
        <v>43720.619629629633</v>
      </c>
      <c r="F8364">
        <v>1.2120550000000001</v>
      </c>
    </row>
    <row r="8365" spans="5:6" x14ac:dyDescent="0.2">
      <c r="E8365" s="97">
        <v>43720.630046296297</v>
      </c>
      <c r="F8365">
        <v>1.2354099999999999</v>
      </c>
    </row>
    <row r="8366" spans="5:6" x14ac:dyDescent="0.2">
      <c r="E8366" s="97">
        <v>43720.640462962961</v>
      </c>
      <c r="F8366">
        <v>1.2151430000000001</v>
      </c>
    </row>
    <row r="8367" spans="5:6" x14ac:dyDescent="0.2">
      <c r="E8367" s="97">
        <v>43720.650879629633</v>
      </c>
      <c r="F8367">
        <v>1.223222</v>
      </c>
    </row>
    <row r="8368" spans="5:6" x14ac:dyDescent="0.2">
      <c r="E8368" s="97">
        <v>43720.661296296297</v>
      </c>
      <c r="F8368">
        <v>1.238945</v>
      </c>
    </row>
    <row r="8369" spans="5:6" x14ac:dyDescent="0.2">
      <c r="E8369" s="97">
        <v>43720.6718287037</v>
      </c>
      <c r="F8369">
        <v>1.2246239999999999</v>
      </c>
    </row>
    <row r="8370" spans="5:6" x14ac:dyDescent="0.2">
      <c r="E8370" s="97">
        <v>43720.682245370372</v>
      </c>
      <c r="F8370">
        <v>1.2221379999999999</v>
      </c>
    </row>
    <row r="8371" spans="5:6" x14ac:dyDescent="0.2">
      <c r="E8371" s="97">
        <v>43720.692662037036</v>
      </c>
      <c r="F8371">
        <v>1.242127</v>
      </c>
    </row>
    <row r="8372" spans="5:6" x14ac:dyDescent="0.2">
      <c r="E8372" s="97">
        <v>43720.703148148146</v>
      </c>
      <c r="F8372">
        <v>1.2426440000000001</v>
      </c>
    </row>
    <row r="8373" spans="5:6" x14ac:dyDescent="0.2">
      <c r="E8373" s="97">
        <v>43720.722326388888</v>
      </c>
      <c r="F8373">
        <v>1.265693</v>
      </c>
    </row>
    <row r="8374" spans="5:6" x14ac:dyDescent="0.2">
      <c r="E8374" s="97">
        <v>43720.732743055552</v>
      </c>
      <c r="F8374">
        <v>1.293282</v>
      </c>
    </row>
    <row r="8375" spans="5:6" x14ac:dyDescent="0.2">
      <c r="E8375" s="97">
        <v>43720.743159722224</v>
      </c>
      <c r="F8375">
        <v>1.295715</v>
      </c>
    </row>
    <row r="8376" spans="5:6" x14ac:dyDescent="0.2">
      <c r="E8376" s="97">
        <v>43720.753576388888</v>
      </c>
      <c r="F8376">
        <v>1.305544</v>
      </c>
    </row>
    <row r="8377" spans="5:6" x14ac:dyDescent="0.2">
      <c r="E8377" s="97">
        <v>43720.763993055552</v>
      </c>
      <c r="F8377">
        <v>1.3134680000000001</v>
      </c>
    </row>
    <row r="8378" spans="5:6" x14ac:dyDescent="0.2">
      <c r="E8378" s="97">
        <v>43720.774409722224</v>
      </c>
      <c r="F8378">
        <v>1.312405</v>
      </c>
    </row>
    <row r="8379" spans="5:6" x14ac:dyDescent="0.2">
      <c r="E8379" s="97">
        <v>43720.784826388888</v>
      </c>
      <c r="F8379">
        <v>1.3120799999999999</v>
      </c>
    </row>
    <row r="8380" spans="5:6" x14ac:dyDescent="0.2">
      <c r="E8380" s="97">
        <v>43720.795358796298</v>
      </c>
      <c r="F8380">
        <v>1.3108150000000001</v>
      </c>
    </row>
    <row r="8381" spans="5:6" x14ac:dyDescent="0.2">
      <c r="E8381" s="97">
        <v>43720.805775462963</v>
      </c>
      <c r="F8381">
        <v>1.312046</v>
      </c>
    </row>
    <row r="8382" spans="5:6" x14ac:dyDescent="0.2">
      <c r="E8382" s="97">
        <v>43720.816192129627</v>
      </c>
      <c r="F8382">
        <v>1.324403</v>
      </c>
    </row>
    <row r="8383" spans="5:6" x14ac:dyDescent="0.2">
      <c r="E8383" s="97">
        <v>43720.826678240737</v>
      </c>
      <c r="F8383">
        <v>1.3179110000000001</v>
      </c>
    </row>
    <row r="8384" spans="5:6" x14ac:dyDescent="0.2">
      <c r="E8384" s="97">
        <v>43720.837094907409</v>
      </c>
      <c r="F8384">
        <v>1.326554</v>
      </c>
    </row>
    <row r="8385" spans="5:6" x14ac:dyDescent="0.2">
      <c r="E8385" s="97">
        <v>43720.847511574073</v>
      </c>
      <c r="F8385">
        <v>1.3236889999999999</v>
      </c>
    </row>
    <row r="8386" spans="5:6" x14ac:dyDescent="0.2">
      <c r="E8386" s="97">
        <v>43720.857928240737</v>
      </c>
      <c r="F8386">
        <v>1.3264560000000001</v>
      </c>
    </row>
    <row r="8387" spans="5:6" x14ac:dyDescent="0.2">
      <c r="E8387" s="97">
        <v>43720.868344907409</v>
      </c>
      <c r="F8387">
        <v>1.32802</v>
      </c>
    </row>
    <row r="8388" spans="5:6" x14ac:dyDescent="0.2">
      <c r="E8388" s="97">
        <v>43720.878761574073</v>
      </c>
      <c r="F8388">
        <v>1.304888</v>
      </c>
    </row>
    <row r="8389" spans="5:6" x14ac:dyDescent="0.2">
      <c r="E8389" s="97">
        <v>43720.889293981483</v>
      </c>
      <c r="F8389">
        <v>1.310106</v>
      </c>
    </row>
    <row r="8390" spans="5:6" x14ac:dyDescent="0.2">
      <c r="E8390" s="97">
        <v>43720.899710648147</v>
      </c>
      <c r="F8390">
        <v>1.3118069999999999</v>
      </c>
    </row>
    <row r="8391" spans="5:6" x14ac:dyDescent="0.2">
      <c r="E8391" s="97">
        <v>43720.910127314812</v>
      </c>
      <c r="F8391">
        <v>1.2989790000000001</v>
      </c>
    </row>
    <row r="8392" spans="5:6" x14ac:dyDescent="0.2">
      <c r="E8392" s="97">
        <v>43720.920543981483</v>
      </c>
      <c r="F8392">
        <v>1.303868</v>
      </c>
    </row>
    <row r="8393" spans="5:6" x14ac:dyDescent="0.2">
      <c r="E8393" s="97">
        <v>43720.931030092594</v>
      </c>
      <c r="F8393">
        <v>1.3303400000000001</v>
      </c>
    </row>
    <row r="8394" spans="5:6" x14ac:dyDescent="0.2">
      <c r="E8394" s="97">
        <v>43720.941446759258</v>
      </c>
      <c r="F8394">
        <v>1.3094429999999999</v>
      </c>
    </row>
    <row r="8395" spans="5:6" x14ac:dyDescent="0.2">
      <c r="E8395" s="97">
        <v>43720.951863425929</v>
      </c>
      <c r="F8395">
        <v>1.285407</v>
      </c>
    </row>
    <row r="8396" spans="5:6" x14ac:dyDescent="0.2">
      <c r="E8396" s="97">
        <v>43720.962280092594</v>
      </c>
      <c r="F8396">
        <v>1.2863770000000001</v>
      </c>
    </row>
    <row r="8397" spans="5:6" x14ac:dyDescent="0.2">
      <c r="E8397" s="97">
        <v>43720.972696759258</v>
      </c>
      <c r="F8397">
        <v>1.2930330000000001</v>
      </c>
    </row>
    <row r="8398" spans="5:6" x14ac:dyDescent="0.2">
      <c r="E8398" s="97">
        <v>43720.983113425929</v>
      </c>
      <c r="F8398">
        <v>1.275617</v>
      </c>
    </row>
    <row r="8399" spans="5:6" x14ac:dyDescent="0.2">
      <c r="E8399" s="97">
        <v>43720.993530092594</v>
      </c>
      <c r="F8399">
        <v>1.2908759999999999</v>
      </c>
    </row>
    <row r="8400" spans="5:6" x14ac:dyDescent="0.2">
      <c r="E8400" s="97">
        <v>43721.004062499997</v>
      </c>
      <c r="F8400">
        <v>1.2741229999999999</v>
      </c>
    </row>
    <row r="8401" spans="5:6" x14ac:dyDescent="0.2">
      <c r="E8401" s="97">
        <v>43721.014479166668</v>
      </c>
      <c r="F8401">
        <v>1.265468</v>
      </c>
    </row>
    <row r="8402" spans="5:6" x14ac:dyDescent="0.2">
      <c r="E8402" s="97">
        <v>43721.024895833332</v>
      </c>
      <c r="F8402">
        <v>1.2734030000000001</v>
      </c>
    </row>
    <row r="8403" spans="5:6" x14ac:dyDescent="0.2">
      <c r="E8403" s="97">
        <v>43721.035381944443</v>
      </c>
      <c r="F8403">
        <v>1.2621020000000001</v>
      </c>
    </row>
    <row r="8404" spans="5:6" x14ac:dyDescent="0.2">
      <c r="E8404" s="97">
        <v>43721.045856481483</v>
      </c>
      <c r="F8404">
        <v>1.2373989999999999</v>
      </c>
    </row>
    <row r="8405" spans="5:6" x14ac:dyDescent="0.2">
      <c r="E8405" s="97">
        <v>43721.056273148148</v>
      </c>
      <c r="F8405">
        <v>1.2521519999999999</v>
      </c>
    </row>
    <row r="8406" spans="5:6" x14ac:dyDescent="0.2">
      <c r="E8406" s="97">
        <v>43721.066689814812</v>
      </c>
      <c r="F8406">
        <v>1.2408950000000001</v>
      </c>
    </row>
    <row r="8407" spans="5:6" x14ac:dyDescent="0.2">
      <c r="E8407" s="97">
        <v>43721.077106481483</v>
      </c>
      <c r="F8407">
        <v>1.24942</v>
      </c>
    </row>
    <row r="8408" spans="5:6" x14ac:dyDescent="0.2">
      <c r="E8408" s="97">
        <v>43721.087523148148</v>
      </c>
      <c r="F8408">
        <v>1.247592</v>
      </c>
    </row>
    <row r="8409" spans="5:6" x14ac:dyDescent="0.2">
      <c r="E8409" s="97">
        <v>43721.097939814812</v>
      </c>
      <c r="F8409">
        <v>1.223474</v>
      </c>
    </row>
    <row r="8410" spans="5:6" x14ac:dyDescent="0.2">
      <c r="E8410" s="97">
        <v>43721.108472222222</v>
      </c>
      <c r="F8410">
        <v>1.22664</v>
      </c>
    </row>
    <row r="8411" spans="5:6" x14ac:dyDescent="0.2">
      <c r="E8411" s="97">
        <v>43721.118888888886</v>
      </c>
      <c r="F8411">
        <v>1.228003</v>
      </c>
    </row>
    <row r="8412" spans="5:6" x14ac:dyDescent="0.2">
      <c r="E8412" s="97">
        <v>43721.129305555558</v>
      </c>
      <c r="F8412">
        <v>1.2051339999999999</v>
      </c>
    </row>
    <row r="8413" spans="5:6" x14ac:dyDescent="0.2">
      <c r="E8413" s="97">
        <v>43721.139722222222</v>
      </c>
      <c r="F8413">
        <v>1.21604</v>
      </c>
    </row>
    <row r="8414" spans="5:6" x14ac:dyDescent="0.2">
      <c r="E8414" s="97">
        <v>43721.150208333333</v>
      </c>
      <c r="F8414">
        <v>1.1934910000000001</v>
      </c>
    </row>
    <row r="8415" spans="5:6" x14ac:dyDescent="0.2">
      <c r="E8415" s="97">
        <v>43721.160624999997</v>
      </c>
      <c r="F8415">
        <v>1.181028</v>
      </c>
    </row>
    <row r="8416" spans="5:6" x14ac:dyDescent="0.2">
      <c r="E8416" s="97">
        <v>43721.171041666668</v>
      </c>
      <c r="F8416">
        <v>1.18102</v>
      </c>
    </row>
    <row r="8417" spans="5:6" x14ac:dyDescent="0.2">
      <c r="E8417" s="97">
        <v>43721.181458333333</v>
      </c>
      <c r="F8417">
        <v>1.1864250000000001</v>
      </c>
    </row>
    <row r="8418" spans="5:6" x14ac:dyDescent="0.2">
      <c r="E8418" s="97">
        <v>43721.191874999997</v>
      </c>
      <c r="F8418">
        <v>1.17252</v>
      </c>
    </row>
    <row r="8419" spans="5:6" x14ac:dyDescent="0.2">
      <c r="E8419" s="97">
        <v>43721.202291666668</v>
      </c>
      <c r="F8419">
        <v>1.1453260000000001</v>
      </c>
    </row>
    <row r="8420" spans="5:6" x14ac:dyDescent="0.2">
      <c r="E8420" s="97">
        <v>43721.212708333333</v>
      </c>
      <c r="F8420">
        <v>1.1386750000000001</v>
      </c>
    </row>
    <row r="8421" spans="5:6" x14ac:dyDescent="0.2">
      <c r="E8421" s="97">
        <v>43721.223240740743</v>
      </c>
      <c r="F8421">
        <v>1.1270610000000001</v>
      </c>
    </row>
    <row r="8422" spans="5:6" x14ac:dyDescent="0.2">
      <c r="E8422" s="97">
        <v>43721.233657407407</v>
      </c>
      <c r="F8422">
        <v>1.129893</v>
      </c>
    </row>
    <row r="8423" spans="5:6" x14ac:dyDescent="0.2">
      <c r="E8423" s="97">
        <v>43721.244074074071</v>
      </c>
      <c r="F8423">
        <v>1.1168910000000001</v>
      </c>
    </row>
    <row r="8424" spans="5:6" x14ac:dyDescent="0.2">
      <c r="E8424" s="97">
        <v>43721.254560185182</v>
      </c>
      <c r="F8424">
        <v>1.1112070000000001</v>
      </c>
    </row>
    <row r="8425" spans="5:6" x14ac:dyDescent="0.2">
      <c r="E8425" s="97">
        <v>43721.264976851853</v>
      </c>
      <c r="F8425">
        <v>1.1116820000000001</v>
      </c>
    </row>
    <row r="8426" spans="5:6" x14ac:dyDescent="0.2">
      <c r="E8426" s="97">
        <v>43721.275393518517</v>
      </c>
      <c r="F8426">
        <v>1.0930280000000001</v>
      </c>
    </row>
    <row r="8427" spans="5:6" x14ac:dyDescent="0.2">
      <c r="E8427" s="97">
        <v>43721.285810185182</v>
      </c>
      <c r="F8427">
        <v>1.0854140000000001</v>
      </c>
    </row>
    <row r="8428" spans="5:6" x14ac:dyDescent="0.2">
      <c r="E8428" s="97">
        <v>43721.296226851853</v>
      </c>
      <c r="F8428">
        <v>1.0828469999999999</v>
      </c>
    </row>
    <row r="8429" spans="5:6" x14ac:dyDescent="0.2">
      <c r="E8429" s="97">
        <v>43721.306643518517</v>
      </c>
      <c r="F8429">
        <v>1.068271</v>
      </c>
    </row>
    <row r="8430" spans="5:6" x14ac:dyDescent="0.2">
      <c r="E8430" s="97">
        <v>43721.317060185182</v>
      </c>
      <c r="F8430">
        <v>1.0526489999999999</v>
      </c>
    </row>
    <row r="8431" spans="5:6" x14ac:dyDescent="0.2">
      <c r="E8431" s="97">
        <v>43721.327592592592</v>
      </c>
      <c r="F8431">
        <v>1.013978</v>
      </c>
    </row>
    <row r="8432" spans="5:6" x14ac:dyDescent="0.2">
      <c r="E8432" s="97">
        <v>43721.338009259256</v>
      </c>
      <c r="F8432">
        <v>1.0321549999999999</v>
      </c>
    </row>
    <row r="8433" spans="5:6" x14ac:dyDescent="0.2">
      <c r="E8433" s="97">
        <v>43721.348425925928</v>
      </c>
      <c r="F8433">
        <v>1.022626</v>
      </c>
    </row>
    <row r="8434" spans="5:6" x14ac:dyDescent="0.2">
      <c r="E8434" s="97">
        <v>43721.358900462961</v>
      </c>
      <c r="F8434">
        <v>0.97468399999999999</v>
      </c>
    </row>
    <row r="8435" spans="5:6" x14ac:dyDescent="0.2">
      <c r="E8435" s="97">
        <v>43721.369317129633</v>
      </c>
      <c r="F8435">
        <v>0.99013200000000001</v>
      </c>
    </row>
    <row r="8436" spans="5:6" x14ac:dyDescent="0.2">
      <c r="E8436" s="97">
        <v>43721.379733796297</v>
      </c>
      <c r="F8436">
        <v>0.96063799999999999</v>
      </c>
    </row>
    <row r="8437" spans="5:6" x14ac:dyDescent="0.2">
      <c r="E8437" s="97">
        <v>43721.390150462961</v>
      </c>
      <c r="F8437">
        <v>0.96101700000000001</v>
      </c>
    </row>
    <row r="8438" spans="5:6" x14ac:dyDescent="0.2">
      <c r="E8438" s="97">
        <v>43721.400567129633</v>
      </c>
      <c r="F8438">
        <v>0.932365</v>
      </c>
    </row>
    <row r="8439" spans="5:6" x14ac:dyDescent="0.2">
      <c r="E8439" s="97">
        <v>43721.410983796297</v>
      </c>
      <c r="F8439">
        <v>0.91656400000000005</v>
      </c>
    </row>
    <row r="8440" spans="5:6" x14ac:dyDescent="0.2">
      <c r="E8440" s="97">
        <v>43721.421516203707</v>
      </c>
      <c r="F8440">
        <v>0.90507300000000002</v>
      </c>
    </row>
    <row r="8441" spans="5:6" x14ac:dyDescent="0.2">
      <c r="E8441" s="97">
        <v>43721.431932870371</v>
      </c>
      <c r="F8441">
        <v>0.88837500000000003</v>
      </c>
    </row>
    <row r="8442" spans="5:6" x14ac:dyDescent="0.2">
      <c r="E8442" s="97">
        <v>43721.442349537036</v>
      </c>
      <c r="F8442">
        <v>0.870749</v>
      </c>
    </row>
    <row r="8443" spans="5:6" x14ac:dyDescent="0.2">
      <c r="E8443" s="97">
        <v>43721.452766203707</v>
      </c>
      <c r="F8443">
        <v>0.84587400000000001</v>
      </c>
    </row>
    <row r="8444" spans="5:6" x14ac:dyDescent="0.2">
      <c r="E8444" s="97">
        <v>43721.463252314818</v>
      </c>
      <c r="F8444">
        <v>0.83336399999999999</v>
      </c>
    </row>
    <row r="8445" spans="5:6" x14ac:dyDescent="0.2">
      <c r="E8445" s="97">
        <v>43721.473692129628</v>
      </c>
      <c r="F8445">
        <v>0.82386899999999996</v>
      </c>
    </row>
    <row r="8446" spans="5:6" x14ac:dyDescent="0.2">
      <c r="E8446" s="97">
        <v>43721.4841087963</v>
      </c>
      <c r="F8446">
        <v>0.79518500000000003</v>
      </c>
    </row>
    <row r="8447" spans="5:6" x14ac:dyDescent="0.2">
      <c r="E8447" s="97">
        <v>43721.494525462964</v>
      </c>
      <c r="F8447">
        <v>0.79978099999999996</v>
      </c>
    </row>
    <row r="8448" spans="5:6" x14ac:dyDescent="0.2">
      <c r="E8448" s="97">
        <v>43721.504942129628</v>
      </c>
      <c r="F8448">
        <v>0.78350699999999995</v>
      </c>
    </row>
    <row r="8449" spans="5:6" x14ac:dyDescent="0.2">
      <c r="E8449" s="97">
        <v>43721.5153587963</v>
      </c>
      <c r="F8449">
        <v>0.70833900000000005</v>
      </c>
    </row>
    <row r="8450" spans="5:6" x14ac:dyDescent="0.2">
      <c r="E8450" s="97">
        <v>43721.525775462964</v>
      </c>
      <c r="F8450">
        <v>0.828569</v>
      </c>
    </row>
    <row r="8451" spans="5:6" x14ac:dyDescent="0.2">
      <c r="E8451" s="97">
        <v>43721.536192129628</v>
      </c>
      <c r="F8451">
        <v>0.75294099999999997</v>
      </c>
    </row>
    <row r="8452" spans="5:6" x14ac:dyDescent="0.2">
      <c r="E8452" s="97">
        <v>43721.546724537038</v>
      </c>
      <c r="F8452">
        <v>0.73116499999999995</v>
      </c>
    </row>
    <row r="8453" spans="5:6" x14ac:dyDescent="0.2">
      <c r="E8453" s="97">
        <v>43721.557141203702</v>
      </c>
      <c r="F8453">
        <v>0.74235899999999999</v>
      </c>
    </row>
    <row r="8454" spans="5:6" x14ac:dyDescent="0.2">
      <c r="E8454" s="97">
        <v>43721.567557870374</v>
      </c>
      <c r="F8454">
        <v>0.73222600000000004</v>
      </c>
    </row>
    <row r="8455" spans="5:6" x14ac:dyDescent="0.2">
      <c r="E8455" s="97">
        <v>43721.578043981484</v>
      </c>
      <c r="F8455">
        <v>0.69320899999999996</v>
      </c>
    </row>
    <row r="8456" spans="5:6" x14ac:dyDescent="0.2">
      <c r="E8456" s="97">
        <v>43721.588460648149</v>
      </c>
      <c r="F8456">
        <v>0.75625699999999996</v>
      </c>
    </row>
    <row r="8457" spans="5:6" x14ac:dyDescent="0.2">
      <c r="E8457" s="97">
        <v>43721.598877314813</v>
      </c>
      <c r="F8457">
        <v>0.69503999999999999</v>
      </c>
    </row>
    <row r="8458" spans="5:6" x14ac:dyDescent="0.2">
      <c r="E8458" s="97">
        <v>43721.609293981484</v>
      </c>
      <c r="F8458">
        <v>0.70788200000000001</v>
      </c>
    </row>
    <row r="8459" spans="5:6" x14ac:dyDescent="0.2">
      <c r="E8459" s="97">
        <v>43721.619710648149</v>
      </c>
      <c r="F8459">
        <v>0.687608</v>
      </c>
    </row>
    <row r="8460" spans="5:6" x14ac:dyDescent="0.2">
      <c r="E8460" s="97">
        <v>43721.630127314813</v>
      </c>
      <c r="F8460">
        <v>0.70374899999999996</v>
      </c>
    </row>
    <row r="8461" spans="5:6" x14ac:dyDescent="0.2">
      <c r="E8461" s="97">
        <v>43721.640543981484</v>
      </c>
      <c r="F8461">
        <v>0.72236</v>
      </c>
    </row>
    <row r="8462" spans="5:6" x14ac:dyDescent="0.2">
      <c r="E8462" s="97">
        <v>43721.651076388887</v>
      </c>
      <c r="F8462">
        <v>0.77056400000000003</v>
      </c>
    </row>
    <row r="8463" spans="5:6" x14ac:dyDescent="0.2">
      <c r="E8463" s="97">
        <v>43721.661493055559</v>
      </c>
      <c r="F8463">
        <v>0.81234200000000001</v>
      </c>
    </row>
    <row r="8464" spans="5:6" x14ac:dyDescent="0.2">
      <c r="E8464" s="97">
        <v>43721.671909722223</v>
      </c>
      <c r="F8464">
        <v>0.83301199999999997</v>
      </c>
    </row>
    <row r="8465" spans="5:6" x14ac:dyDescent="0.2">
      <c r="E8465" s="97">
        <v>43721.682384259257</v>
      </c>
      <c r="F8465">
        <v>0.83301199999999997</v>
      </c>
    </row>
    <row r="8466" spans="5:6" x14ac:dyDescent="0.2">
      <c r="E8466" s="97">
        <v>43721.686203703706</v>
      </c>
      <c r="F8466">
        <v>0.82164599999999999</v>
      </c>
    </row>
    <row r="8467" spans="5:6" x14ac:dyDescent="0.2">
      <c r="E8467" s="97">
        <v>43721.693148148152</v>
      </c>
      <c r="F8467">
        <v>0.85306899999999997</v>
      </c>
    </row>
    <row r="8468" spans="5:6" x14ac:dyDescent="0.2">
      <c r="E8468" s="97">
        <v>43721.703564814816</v>
      </c>
      <c r="F8468">
        <v>0.88517500000000005</v>
      </c>
    </row>
    <row r="8469" spans="5:6" x14ac:dyDescent="0.2">
      <c r="E8469" s="97">
        <v>43721.722754629627</v>
      </c>
      <c r="F8469">
        <v>0.91117300000000001</v>
      </c>
    </row>
    <row r="8470" spans="5:6" x14ac:dyDescent="0.2">
      <c r="E8470" s="97">
        <v>43721.733171296299</v>
      </c>
      <c r="F8470">
        <v>0.91618900000000003</v>
      </c>
    </row>
    <row r="8471" spans="5:6" x14ac:dyDescent="0.2">
      <c r="E8471" s="97">
        <v>43721.743587962963</v>
      </c>
      <c r="F8471">
        <v>0.917381</v>
      </c>
    </row>
    <row r="8472" spans="5:6" x14ac:dyDescent="0.2">
      <c r="E8472" s="97">
        <v>43721.754004629627</v>
      </c>
      <c r="F8472">
        <v>0.91449400000000003</v>
      </c>
    </row>
    <row r="8473" spans="5:6" x14ac:dyDescent="0.2">
      <c r="E8473" s="97">
        <v>43721.764421296299</v>
      </c>
      <c r="F8473">
        <v>0.92930000000000001</v>
      </c>
    </row>
    <row r="8474" spans="5:6" x14ac:dyDescent="0.2">
      <c r="E8474" s="97">
        <v>43721.774837962963</v>
      </c>
      <c r="F8474">
        <v>0.93683700000000003</v>
      </c>
    </row>
    <row r="8475" spans="5:6" x14ac:dyDescent="0.2">
      <c r="E8475" s="97">
        <v>43721.785254629627</v>
      </c>
      <c r="F8475">
        <v>0.93384999999999996</v>
      </c>
    </row>
    <row r="8476" spans="5:6" x14ac:dyDescent="0.2">
      <c r="E8476" s="97">
        <v>43721.795787037037</v>
      </c>
      <c r="F8476">
        <v>0.92835500000000004</v>
      </c>
    </row>
    <row r="8477" spans="5:6" x14ac:dyDescent="0.2">
      <c r="E8477" s="97">
        <v>43721.806203703702</v>
      </c>
      <c r="F8477">
        <v>0.95127600000000001</v>
      </c>
    </row>
    <row r="8478" spans="5:6" x14ac:dyDescent="0.2">
      <c r="E8478" s="97">
        <v>43721.816620370373</v>
      </c>
      <c r="F8478">
        <v>0.96256600000000003</v>
      </c>
    </row>
    <row r="8479" spans="5:6" x14ac:dyDescent="0.2">
      <c r="E8479" s="97">
        <v>43721.827106481483</v>
      </c>
      <c r="F8479">
        <v>0.96060199999999996</v>
      </c>
    </row>
    <row r="8480" spans="5:6" x14ac:dyDescent="0.2">
      <c r="E8480" s="97">
        <v>43721.837523148148</v>
      </c>
      <c r="F8480">
        <v>0.94049300000000002</v>
      </c>
    </row>
    <row r="8481" spans="5:6" x14ac:dyDescent="0.2">
      <c r="E8481" s="97">
        <v>43721.847939814812</v>
      </c>
      <c r="F8481">
        <v>0.96620300000000003</v>
      </c>
    </row>
    <row r="8482" spans="5:6" x14ac:dyDescent="0.2">
      <c r="E8482" s="97">
        <v>43721.858356481483</v>
      </c>
      <c r="F8482">
        <v>0.965804</v>
      </c>
    </row>
    <row r="8483" spans="5:6" x14ac:dyDescent="0.2">
      <c r="E8483" s="97">
        <v>43721.868773148148</v>
      </c>
      <c r="F8483">
        <v>0.96970500000000004</v>
      </c>
    </row>
    <row r="8484" spans="5:6" x14ac:dyDescent="0.2">
      <c r="E8484" s="97">
        <v>43721.879189814812</v>
      </c>
      <c r="F8484">
        <v>0.95643900000000004</v>
      </c>
    </row>
    <row r="8485" spans="5:6" x14ac:dyDescent="0.2">
      <c r="E8485" s="97">
        <v>43721.889606481483</v>
      </c>
      <c r="F8485">
        <v>0.97894099999999995</v>
      </c>
    </row>
    <row r="8486" spans="5:6" x14ac:dyDescent="0.2">
      <c r="E8486" s="97">
        <v>43721.900138888886</v>
      </c>
      <c r="F8486">
        <v>0.95957300000000001</v>
      </c>
    </row>
    <row r="8487" spans="5:6" x14ac:dyDescent="0.2">
      <c r="E8487" s="97">
        <v>43721.910555555558</v>
      </c>
      <c r="F8487">
        <v>0.95699999999999996</v>
      </c>
    </row>
    <row r="8488" spans="5:6" x14ac:dyDescent="0.2">
      <c r="E8488" s="97">
        <v>43721.920972222222</v>
      </c>
      <c r="F8488">
        <v>0.94738900000000004</v>
      </c>
    </row>
    <row r="8489" spans="5:6" x14ac:dyDescent="0.2">
      <c r="E8489" s="97">
        <v>43721.931504629632</v>
      </c>
      <c r="F8489">
        <v>0.95701499999999995</v>
      </c>
    </row>
    <row r="8490" spans="5:6" x14ac:dyDescent="0.2">
      <c r="E8490" s="97">
        <v>43721.941921296297</v>
      </c>
      <c r="F8490">
        <v>0.94918100000000005</v>
      </c>
    </row>
    <row r="8491" spans="5:6" x14ac:dyDescent="0.2">
      <c r="E8491" s="97">
        <v>43721.952337962961</v>
      </c>
      <c r="F8491">
        <v>0.93965299999999996</v>
      </c>
    </row>
    <row r="8492" spans="5:6" x14ac:dyDescent="0.2">
      <c r="E8492" s="97">
        <v>43721.962754629632</v>
      </c>
      <c r="F8492">
        <v>0.94177200000000005</v>
      </c>
    </row>
    <row r="8493" spans="5:6" x14ac:dyDescent="0.2">
      <c r="E8493" s="97">
        <v>43721.973171296297</v>
      </c>
      <c r="F8493">
        <v>0.93715199999999999</v>
      </c>
    </row>
    <row r="8494" spans="5:6" x14ac:dyDescent="0.2">
      <c r="E8494" s="97">
        <v>43721.983587962961</v>
      </c>
      <c r="F8494">
        <v>0.94078600000000001</v>
      </c>
    </row>
    <row r="8495" spans="5:6" x14ac:dyDescent="0.2">
      <c r="E8495" s="97">
        <v>43721.994004629632</v>
      </c>
      <c r="F8495">
        <v>0.93127400000000005</v>
      </c>
    </row>
    <row r="8496" spans="5:6" x14ac:dyDescent="0.2">
      <c r="E8496" s="97">
        <v>43722.004537037035</v>
      </c>
      <c r="F8496">
        <v>0.95143900000000003</v>
      </c>
    </row>
    <row r="8497" spans="5:6" x14ac:dyDescent="0.2">
      <c r="E8497" s="97">
        <v>43722.014953703707</v>
      </c>
      <c r="F8497">
        <v>0.94185799999999997</v>
      </c>
    </row>
    <row r="8498" spans="5:6" x14ac:dyDescent="0.2">
      <c r="E8498" s="97">
        <v>43722.025370370371</v>
      </c>
      <c r="F8498">
        <v>0.91644400000000004</v>
      </c>
    </row>
    <row r="8499" spans="5:6" x14ac:dyDescent="0.2">
      <c r="E8499" s="97">
        <v>43722.035844907405</v>
      </c>
      <c r="F8499">
        <v>0.93174100000000004</v>
      </c>
    </row>
    <row r="8500" spans="5:6" x14ac:dyDescent="0.2">
      <c r="E8500" s="97">
        <v>43722.046261574076</v>
      </c>
      <c r="F8500">
        <v>0.93010400000000004</v>
      </c>
    </row>
    <row r="8501" spans="5:6" x14ac:dyDescent="0.2">
      <c r="E8501" s="97">
        <v>43722.05667824074</v>
      </c>
      <c r="F8501">
        <v>0.92149800000000004</v>
      </c>
    </row>
    <row r="8502" spans="5:6" x14ac:dyDescent="0.2">
      <c r="E8502" s="97">
        <v>43722.067094907405</v>
      </c>
      <c r="F8502">
        <v>0.94092600000000004</v>
      </c>
    </row>
    <row r="8503" spans="5:6" x14ac:dyDescent="0.2">
      <c r="E8503" s="97">
        <v>43722.077511574076</v>
      </c>
      <c r="F8503">
        <v>0.92979100000000003</v>
      </c>
    </row>
    <row r="8504" spans="5:6" x14ac:dyDescent="0.2">
      <c r="E8504" s="97">
        <v>43722.08792824074</v>
      </c>
      <c r="F8504">
        <v>0.91942400000000002</v>
      </c>
    </row>
    <row r="8505" spans="5:6" x14ac:dyDescent="0.2">
      <c r="E8505" s="97">
        <v>43722.098460648151</v>
      </c>
      <c r="F8505">
        <v>0.913022</v>
      </c>
    </row>
    <row r="8506" spans="5:6" x14ac:dyDescent="0.2">
      <c r="E8506" s="97">
        <v>43722.108877314815</v>
      </c>
      <c r="F8506">
        <v>0.91237699999999999</v>
      </c>
    </row>
    <row r="8507" spans="5:6" x14ac:dyDescent="0.2">
      <c r="E8507" s="97">
        <v>43722.119293981479</v>
      </c>
      <c r="F8507">
        <v>0.90907800000000005</v>
      </c>
    </row>
    <row r="8508" spans="5:6" x14ac:dyDescent="0.2">
      <c r="E8508" s="97">
        <v>43722.129710648151</v>
      </c>
      <c r="F8508">
        <v>0.913578</v>
      </c>
    </row>
    <row r="8509" spans="5:6" x14ac:dyDescent="0.2">
      <c r="E8509" s="97">
        <v>43722.140208333331</v>
      </c>
      <c r="F8509">
        <v>0.89372200000000002</v>
      </c>
    </row>
    <row r="8510" spans="5:6" x14ac:dyDescent="0.2">
      <c r="E8510" s="97">
        <v>43722.150625000002</v>
      </c>
      <c r="F8510">
        <v>0.90090099999999995</v>
      </c>
    </row>
    <row r="8511" spans="5:6" x14ac:dyDescent="0.2">
      <c r="E8511" s="97">
        <v>43722.161041666666</v>
      </c>
      <c r="F8511">
        <v>0.89134000000000002</v>
      </c>
    </row>
    <row r="8512" spans="5:6" x14ac:dyDescent="0.2">
      <c r="E8512" s="97">
        <v>43722.171458333331</v>
      </c>
      <c r="F8512">
        <v>0.89179399999999998</v>
      </c>
    </row>
    <row r="8513" spans="5:6" x14ac:dyDescent="0.2">
      <c r="E8513" s="97">
        <v>43722.181875000002</v>
      </c>
      <c r="F8513">
        <v>0.869861</v>
      </c>
    </row>
    <row r="8514" spans="5:6" x14ac:dyDescent="0.2">
      <c r="E8514" s="97">
        <v>43722.192291666666</v>
      </c>
      <c r="F8514">
        <v>0.88355799999999995</v>
      </c>
    </row>
    <row r="8515" spans="5:6" x14ac:dyDescent="0.2">
      <c r="E8515" s="97">
        <v>43722.202708333331</v>
      </c>
      <c r="F8515">
        <v>0.86253199999999997</v>
      </c>
    </row>
    <row r="8516" spans="5:6" x14ac:dyDescent="0.2">
      <c r="E8516" s="97">
        <v>43722.213240740741</v>
      </c>
      <c r="F8516">
        <v>0.87301899999999999</v>
      </c>
    </row>
    <row r="8517" spans="5:6" x14ac:dyDescent="0.2">
      <c r="E8517" s="97">
        <v>43722.223657407405</v>
      </c>
      <c r="F8517">
        <v>0.86841199999999996</v>
      </c>
    </row>
    <row r="8518" spans="5:6" x14ac:dyDescent="0.2">
      <c r="E8518" s="97">
        <v>43722.234074074076</v>
      </c>
      <c r="F8518">
        <v>0.85911999999999999</v>
      </c>
    </row>
    <row r="8519" spans="5:6" x14ac:dyDescent="0.2">
      <c r="E8519" s="97">
        <v>43722.24454861111</v>
      </c>
      <c r="F8519">
        <v>0.85893699999999995</v>
      </c>
    </row>
    <row r="8520" spans="5:6" x14ac:dyDescent="0.2">
      <c r="E8520" s="97">
        <v>43722.254965277774</v>
      </c>
      <c r="F8520">
        <v>0.84457700000000002</v>
      </c>
    </row>
    <row r="8521" spans="5:6" x14ac:dyDescent="0.2">
      <c r="E8521" s="97">
        <v>43722.265381944446</v>
      </c>
      <c r="F8521">
        <v>0.84214900000000004</v>
      </c>
    </row>
    <row r="8522" spans="5:6" x14ac:dyDescent="0.2">
      <c r="E8522" s="97">
        <v>43722.27579861111</v>
      </c>
      <c r="F8522">
        <v>0.84953699999999999</v>
      </c>
    </row>
    <row r="8523" spans="5:6" x14ac:dyDescent="0.2">
      <c r="E8523" s="97">
        <v>43722.286215277774</v>
      </c>
      <c r="F8523">
        <v>0.83067400000000002</v>
      </c>
    </row>
    <row r="8524" spans="5:6" x14ac:dyDescent="0.2">
      <c r="E8524" s="97">
        <v>43722.296631944446</v>
      </c>
      <c r="F8524">
        <v>0.836781</v>
      </c>
    </row>
    <row r="8525" spans="5:6" x14ac:dyDescent="0.2">
      <c r="E8525" s="97">
        <v>43722.307164351849</v>
      </c>
      <c r="F8525">
        <v>0.82640999999999998</v>
      </c>
    </row>
    <row r="8526" spans="5:6" x14ac:dyDescent="0.2">
      <c r="E8526" s="97">
        <v>43722.31758101852</v>
      </c>
      <c r="F8526">
        <v>0.82950400000000002</v>
      </c>
    </row>
    <row r="8527" spans="5:6" x14ac:dyDescent="0.2">
      <c r="E8527" s="97">
        <v>43722.327997685185</v>
      </c>
      <c r="F8527">
        <v>0.79086599999999996</v>
      </c>
    </row>
    <row r="8528" spans="5:6" x14ac:dyDescent="0.2">
      <c r="E8528" s="97">
        <v>43722.338414351849</v>
      </c>
      <c r="F8528">
        <v>0.81639799999999996</v>
      </c>
    </row>
    <row r="8529" spans="5:6" x14ac:dyDescent="0.2">
      <c r="E8529" s="97">
        <v>43722.348900462966</v>
      </c>
      <c r="F8529">
        <v>0.78944999999999999</v>
      </c>
    </row>
    <row r="8530" spans="5:6" x14ac:dyDescent="0.2">
      <c r="E8530" s="97">
        <v>43722.359317129631</v>
      </c>
      <c r="F8530">
        <v>0.80073799999999995</v>
      </c>
    </row>
    <row r="8531" spans="5:6" x14ac:dyDescent="0.2">
      <c r="E8531" s="97">
        <v>43722.369733796295</v>
      </c>
      <c r="F8531">
        <v>0.77556599999999998</v>
      </c>
    </row>
    <row r="8532" spans="5:6" x14ac:dyDescent="0.2">
      <c r="E8532" s="97">
        <v>43722.380150462966</v>
      </c>
      <c r="F8532">
        <v>0.78865200000000002</v>
      </c>
    </row>
    <row r="8533" spans="5:6" x14ac:dyDescent="0.2">
      <c r="E8533" s="97">
        <v>43722.390567129631</v>
      </c>
      <c r="F8533">
        <v>0.75705599999999995</v>
      </c>
    </row>
    <row r="8534" spans="5:6" x14ac:dyDescent="0.2">
      <c r="E8534" s="97">
        <v>43722.400983796295</v>
      </c>
      <c r="F8534">
        <v>0.77446700000000002</v>
      </c>
    </row>
    <row r="8535" spans="5:6" x14ac:dyDescent="0.2">
      <c r="E8535" s="97">
        <v>43722.411516203705</v>
      </c>
      <c r="F8535">
        <v>0.75034999999999996</v>
      </c>
    </row>
    <row r="8536" spans="5:6" x14ac:dyDescent="0.2">
      <c r="E8536" s="97">
        <v>43722.421932870369</v>
      </c>
      <c r="F8536">
        <v>0.75727</v>
      </c>
    </row>
    <row r="8537" spans="5:6" x14ac:dyDescent="0.2">
      <c r="E8537" s="97">
        <v>43722.432349537034</v>
      </c>
      <c r="F8537">
        <v>0.765625</v>
      </c>
    </row>
    <row r="8538" spans="5:6" x14ac:dyDescent="0.2">
      <c r="E8538" s="97">
        <v>43722.442766203705</v>
      </c>
      <c r="F8538">
        <v>0.76478999999999997</v>
      </c>
    </row>
    <row r="8539" spans="5:6" x14ac:dyDescent="0.2">
      <c r="E8539" s="97">
        <v>43722.453252314815</v>
      </c>
      <c r="F8539">
        <v>0.76344699999999999</v>
      </c>
    </row>
    <row r="8540" spans="5:6" x14ac:dyDescent="0.2">
      <c r="E8540" s="97">
        <v>43722.46366898148</v>
      </c>
      <c r="F8540">
        <v>0.76241700000000001</v>
      </c>
    </row>
    <row r="8541" spans="5:6" x14ac:dyDescent="0.2">
      <c r="E8541" s="97">
        <v>43722.474085648151</v>
      </c>
      <c r="F8541">
        <v>0.75425500000000001</v>
      </c>
    </row>
    <row r="8542" spans="5:6" x14ac:dyDescent="0.2">
      <c r="E8542" s="97">
        <v>43722.484502314815</v>
      </c>
      <c r="F8542">
        <v>0.75055899999999998</v>
      </c>
    </row>
    <row r="8543" spans="5:6" x14ac:dyDescent="0.2">
      <c r="E8543" s="97">
        <v>43722.49491898148</v>
      </c>
      <c r="F8543">
        <v>0.74577000000000004</v>
      </c>
    </row>
    <row r="8544" spans="5:6" x14ac:dyDescent="0.2">
      <c r="E8544" s="97">
        <v>43722.505335648151</v>
      </c>
      <c r="F8544">
        <v>0.74962200000000001</v>
      </c>
    </row>
    <row r="8545" spans="5:6" x14ac:dyDescent="0.2">
      <c r="E8545" s="97">
        <v>43722.515868055554</v>
      </c>
      <c r="F8545">
        <v>0.747421</v>
      </c>
    </row>
    <row r="8546" spans="5:6" x14ac:dyDescent="0.2">
      <c r="E8546" s="97">
        <v>43722.526284722226</v>
      </c>
      <c r="F8546">
        <v>0.726132</v>
      </c>
    </row>
    <row r="8547" spans="5:6" x14ac:dyDescent="0.2">
      <c r="E8547" s="97">
        <v>43722.53670138889</v>
      </c>
      <c r="F8547">
        <v>0.73988699999999996</v>
      </c>
    </row>
    <row r="8548" spans="5:6" x14ac:dyDescent="0.2">
      <c r="E8548" s="97">
        <v>43722.547118055554</v>
      </c>
      <c r="F8548">
        <v>0.73980699999999999</v>
      </c>
    </row>
    <row r="8549" spans="5:6" x14ac:dyDescent="0.2">
      <c r="E8549" s="97">
        <v>43722.557604166665</v>
      </c>
      <c r="F8549">
        <v>0.74756100000000003</v>
      </c>
    </row>
    <row r="8550" spans="5:6" x14ac:dyDescent="0.2">
      <c r="E8550" s="97">
        <v>43722.568020833336</v>
      </c>
      <c r="F8550">
        <v>0.74039600000000005</v>
      </c>
    </row>
    <row r="8551" spans="5:6" x14ac:dyDescent="0.2">
      <c r="E8551" s="97">
        <v>43722.5784375</v>
      </c>
      <c r="F8551">
        <v>0.75251400000000002</v>
      </c>
    </row>
    <row r="8552" spans="5:6" x14ac:dyDescent="0.2">
      <c r="E8552" s="97">
        <v>43722.588854166665</v>
      </c>
      <c r="F8552">
        <v>0.75046400000000002</v>
      </c>
    </row>
    <row r="8553" spans="5:6" x14ac:dyDescent="0.2">
      <c r="E8553" s="97">
        <v>43722.599270833336</v>
      </c>
      <c r="F8553">
        <v>0.76891900000000002</v>
      </c>
    </row>
    <row r="8554" spans="5:6" x14ac:dyDescent="0.2">
      <c r="E8554" s="97">
        <v>43722.6096875</v>
      </c>
      <c r="F8554">
        <v>0.79580899999999999</v>
      </c>
    </row>
    <row r="8555" spans="5:6" x14ac:dyDescent="0.2">
      <c r="E8555" s="97">
        <v>43722.620104166665</v>
      </c>
      <c r="F8555">
        <v>0.80804699999999996</v>
      </c>
    </row>
    <row r="8556" spans="5:6" x14ac:dyDescent="0.2">
      <c r="E8556" s="97">
        <v>43722.630636574075</v>
      </c>
      <c r="F8556">
        <v>0.82991199999999998</v>
      </c>
    </row>
    <row r="8557" spans="5:6" x14ac:dyDescent="0.2">
      <c r="E8557" s="97">
        <v>43722.641053240739</v>
      </c>
      <c r="F8557">
        <v>0.84602699999999997</v>
      </c>
    </row>
    <row r="8558" spans="5:6" x14ac:dyDescent="0.2">
      <c r="E8558" s="97">
        <v>43722.651469907411</v>
      </c>
      <c r="F8558">
        <v>0.84086399999999994</v>
      </c>
    </row>
    <row r="8559" spans="5:6" x14ac:dyDescent="0.2">
      <c r="E8559" s="97">
        <v>43722.661944444444</v>
      </c>
      <c r="F8559">
        <v>0.89117299999999999</v>
      </c>
    </row>
    <row r="8560" spans="5:6" x14ac:dyDescent="0.2">
      <c r="E8560" s="97">
        <v>43722.672361111108</v>
      </c>
      <c r="F8560">
        <v>0.92291800000000002</v>
      </c>
    </row>
    <row r="8561" spans="5:6" x14ac:dyDescent="0.2">
      <c r="E8561" s="97">
        <v>43722.68277777778</v>
      </c>
      <c r="F8561">
        <v>0.94252000000000002</v>
      </c>
    </row>
    <row r="8562" spans="5:6" x14ac:dyDescent="0.2">
      <c r="E8562" s="97">
        <v>43722.693194444444</v>
      </c>
      <c r="F8562">
        <v>0.98313899999999999</v>
      </c>
    </row>
    <row r="8563" spans="5:6" x14ac:dyDescent="0.2">
      <c r="E8563" s="97">
        <v>43722.703611111108</v>
      </c>
      <c r="F8563">
        <v>1.011074</v>
      </c>
    </row>
    <row r="8564" spans="5:6" x14ac:dyDescent="0.2">
      <c r="E8564" s="97">
        <v>43722.722858796296</v>
      </c>
      <c r="F8564">
        <v>1.0765039999999999</v>
      </c>
    </row>
    <row r="8565" spans="5:6" x14ac:dyDescent="0.2">
      <c r="E8565" s="97">
        <v>43722.733275462961</v>
      </c>
      <c r="F8565">
        <v>1.132531</v>
      </c>
    </row>
    <row r="8566" spans="5:6" x14ac:dyDescent="0.2">
      <c r="E8566" s="97">
        <v>43722.743692129632</v>
      </c>
      <c r="F8566">
        <v>1.154434</v>
      </c>
    </row>
    <row r="8567" spans="5:6" x14ac:dyDescent="0.2">
      <c r="E8567" s="97">
        <v>43722.754108796296</v>
      </c>
      <c r="F8567">
        <v>1.2026330000000001</v>
      </c>
    </row>
    <row r="8568" spans="5:6" x14ac:dyDescent="0.2">
      <c r="E8568" s="97">
        <v>43722.764525462961</v>
      </c>
      <c r="F8568">
        <v>1.2344189999999999</v>
      </c>
    </row>
    <row r="8569" spans="5:6" x14ac:dyDescent="0.2">
      <c r="E8569" s="97">
        <v>43722.774942129632</v>
      </c>
      <c r="F8569">
        <v>1.3080879999999999</v>
      </c>
    </row>
    <row r="8570" spans="5:6" x14ac:dyDescent="0.2">
      <c r="E8570" s="97">
        <v>43722.785358796296</v>
      </c>
      <c r="F8570">
        <v>1.344185</v>
      </c>
    </row>
    <row r="8571" spans="5:6" x14ac:dyDescent="0.2">
      <c r="E8571" s="97">
        <v>43722.795891203707</v>
      </c>
      <c r="F8571">
        <v>1.390919</v>
      </c>
    </row>
    <row r="8572" spans="5:6" x14ac:dyDescent="0.2">
      <c r="E8572" s="97">
        <v>43722.806307870371</v>
      </c>
      <c r="F8572">
        <v>1.4126570000000001</v>
      </c>
    </row>
    <row r="8573" spans="5:6" x14ac:dyDescent="0.2">
      <c r="E8573" s="97">
        <v>43722.816724537035</v>
      </c>
      <c r="F8573">
        <v>1.497371</v>
      </c>
    </row>
    <row r="8574" spans="5:6" x14ac:dyDescent="0.2">
      <c r="E8574" s="97">
        <v>43722.827199074076</v>
      </c>
      <c r="F8574">
        <v>1.518365</v>
      </c>
    </row>
    <row r="8575" spans="5:6" x14ac:dyDescent="0.2">
      <c r="E8575" s="97">
        <v>43722.837685185186</v>
      </c>
      <c r="F8575">
        <v>1.5673889999999999</v>
      </c>
    </row>
    <row r="8576" spans="5:6" x14ac:dyDescent="0.2">
      <c r="E8576" s="97">
        <v>43722.848101851851</v>
      </c>
      <c r="F8576">
        <v>1.579207</v>
      </c>
    </row>
    <row r="8577" spans="5:6" x14ac:dyDescent="0.2">
      <c r="E8577" s="97">
        <v>43722.858518518522</v>
      </c>
      <c r="F8577">
        <v>1.618749</v>
      </c>
    </row>
    <row r="8578" spans="5:6" x14ac:dyDescent="0.2">
      <c r="E8578" s="97">
        <v>43722.868935185186</v>
      </c>
      <c r="F8578">
        <v>1.619845</v>
      </c>
    </row>
    <row r="8579" spans="5:6" x14ac:dyDescent="0.2">
      <c r="E8579" s="97">
        <v>43722.879351851851</v>
      </c>
      <c r="F8579">
        <v>1.656752</v>
      </c>
    </row>
    <row r="8580" spans="5:6" x14ac:dyDescent="0.2">
      <c r="E8580" s="97">
        <v>43722.889768518522</v>
      </c>
      <c r="F8580">
        <v>1.673181</v>
      </c>
    </row>
    <row r="8581" spans="5:6" x14ac:dyDescent="0.2">
      <c r="E8581" s="97">
        <v>43722.900185185186</v>
      </c>
      <c r="F8581">
        <v>1.702663</v>
      </c>
    </row>
    <row r="8582" spans="5:6" x14ac:dyDescent="0.2">
      <c r="E8582" s="97">
        <v>43722.910717592589</v>
      </c>
      <c r="F8582">
        <v>1.716453</v>
      </c>
    </row>
    <row r="8583" spans="5:6" x14ac:dyDescent="0.2">
      <c r="E8583" s="97">
        <v>43722.921134259261</v>
      </c>
      <c r="F8583">
        <v>1.741738</v>
      </c>
    </row>
    <row r="8584" spans="5:6" x14ac:dyDescent="0.2">
      <c r="E8584" s="97">
        <v>43722.931550925925</v>
      </c>
      <c r="F8584">
        <v>1.7768219999999999</v>
      </c>
    </row>
    <row r="8585" spans="5:6" x14ac:dyDescent="0.2">
      <c r="E8585" s="97">
        <v>43722.942037037035</v>
      </c>
      <c r="F8585">
        <v>1.7753840000000001</v>
      </c>
    </row>
    <row r="8586" spans="5:6" x14ac:dyDescent="0.2">
      <c r="E8586" s="97">
        <v>43722.952453703707</v>
      </c>
      <c r="F8586">
        <v>1.7961320000000001</v>
      </c>
    </row>
    <row r="8587" spans="5:6" x14ac:dyDescent="0.2">
      <c r="E8587" s="97">
        <v>43722.962870370371</v>
      </c>
      <c r="F8587">
        <v>1.8075600000000001</v>
      </c>
    </row>
    <row r="8588" spans="5:6" x14ac:dyDescent="0.2">
      <c r="E8588" s="97">
        <v>43722.973287037035</v>
      </c>
      <c r="F8588">
        <v>1.8348359999999999</v>
      </c>
    </row>
    <row r="8589" spans="5:6" x14ac:dyDescent="0.2">
      <c r="E8589" s="97">
        <v>43722.983703703707</v>
      </c>
      <c r="F8589">
        <v>1.8448990000000001</v>
      </c>
    </row>
    <row r="8590" spans="5:6" x14ac:dyDescent="0.2">
      <c r="E8590" s="97">
        <v>43722.994120370371</v>
      </c>
      <c r="F8590">
        <v>1.8513329999999999</v>
      </c>
    </row>
    <row r="8591" spans="5:6" x14ac:dyDescent="0.2">
      <c r="E8591" s="97">
        <v>43723.004537037035</v>
      </c>
      <c r="F8591">
        <v>1.877203</v>
      </c>
    </row>
    <row r="8592" spans="5:6" x14ac:dyDescent="0.2">
      <c r="E8592" s="97">
        <v>43723.015069444446</v>
      </c>
      <c r="F8592">
        <v>1.8776459999999999</v>
      </c>
    </row>
    <row r="8593" spans="5:6" x14ac:dyDescent="0.2">
      <c r="E8593" s="97">
        <v>43723.02548611111</v>
      </c>
      <c r="F8593">
        <v>1.8934340000000001</v>
      </c>
    </row>
    <row r="8594" spans="5:6" x14ac:dyDescent="0.2">
      <c r="E8594" s="97">
        <v>43723.035902777781</v>
      </c>
      <c r="F8594">
        <v>1.8944049999999999</v>
      </c>
    </row>
    <row r="8595" spans="5:6" x14ac:dyDescent="0.2">
      <c r="E8595" s="97">
        <v>43723.046388888892</v>
      </c>
      <c r="F8595">
        <v>1.9018619999999999</v>
      </c>
    </row>
    <row r="8596" spans="5:6" x14ac:dyDescent="0.2">
      <c r="E8596" s="97">
        <v>43723.056805555556</v>
      </c>
      <c r="F8596">
        <v>1.9213750000000001</v>
      </c>
    </row>
    <row r="8597" spans="5:6" x14ac:dyDescent="0.2">
      <c r="E8597" s="97">
        <v>43723.06722222222</v>
      </c>
      <c r="F8597">
        <v>1.926952</v>
      </c>
    </row>
    <row r="8598" spans="5:6" x14ac:dyDescent="0.2">
      <c r="E8598" s="97">
        <v>43723.077638888892</v>
      </c>
      <c r="F8598">
        <v>1.9342600000000001</v>
      </c>
    </row>
    <row r="8599" spans="5:6" x14ac:dyDescent="0.2">
      <c r="E8599" s="97">
        <v>43723.088055555556</v>
      </c>
      <c r="F8599">
        <v>1.9369130000000001</v>
      </c>
    </row>
    <row r="8600" spans="5:6" x14ac:dyDescent="0.2">
      <c r="E8600" s="97">
        <v>43723.09847222222</v>
      </c>
      <c r="F8600">
        <v>1.956218</v>
      </c>
    </row>
    <row r="8601" spans="5:6" x14ac:dyDescent="0.2">
      <c r="E8601" s="97">
        <v>43723.10900462963</v>
      </c>
      <c r="F8601">
        <v>1.9643870000000001</v>
      </c>
    </row>
    <row r="8602" spans="5:6" x14ac:dyDescent="0.2">
      <c r="E8602" s="97">
        <v>43723.119421296295</v>
      </c>
      <c r="F8602">
        <v>1.971954</v>
      </c>
    </row>
    <row r="8603" spans="5:6" x14ac:dyDescent="0.2">
      <c r="E8603" s="97">
        <v>43723.129837962966</v>
      </c>
      <c r="F8603">
        <v>1.965692</v>
      </c>
    </row>
    <row r="8604" spans="5:6" x14ac:dyDescent="0.2">
      <c r="E8604" s="97">
        <v>43723.14025462963</v>
      </c>
      <c r="F8604">
        <v>1.9607589999999999</v>
      </c>
    </row>
    <row r="8605" spans="5:6" x14ac:dyDescent="0.2">
      <c r="E8605" s="97">
        <v>43723.150740740741</v>
      </c>
      <c r="F8605">
        <v>1.976885</v>
      </c>
    </row>
    <row r="8606" spans="5:6" x14ac:dyDescent="0.2">
      <c r="E8606" s="97">
        <v>43723.161157407405</v>
      </c>
      <c r="F8606">
        <v>1.9786459999999999</v>
      </c>
    </row>
    <row r="8607" spans="5:6" x14ac:dyDescent="0.2">
      <c r="E8607" s="97">
        <v>43723.171574074076</v>
      </c>
      <c r="F8607">
        <v>1.990993</v>
      </c>
    </row>
    <row r="8608" spans="5:6" x14ac:dyDescent="0.2">
      <c r="E8608" s="97">
        <v>43723.181990740741</v>
      </c>
      <c r="F8608">
        <v>1.9901990000000001</v>
      </c>
    </row>
    <row r="8609" spans="5:6" x14ac:dyDescent="0.2">
      <c r="E8609" s="97">
        <v>43723.192407407405</v>
      </c>
      <c r="F8609">
        <v>1.9994240000000001</v>
      </c>
    </row>
    <row r="8610" spans="5:6" x14ac:dyDescent="0.2">
      <c r="E8610" s="97">
        <v>43723.202824074076</v>
      </c>
      <c r="F8610">
        <v>2.007889</v>
      </c>
    </row>
    <row r="8611" spans="5:6" x14ac:dyDescent="0.2">
      <c r="E8611" s="97">
        <v>43723.213356481479</v>
      </c>
      <c r="F8611">
        <v>2.0060090000000002</v>
      </c>
    </row>
    <row r="8612" spans="5:6" x14ac:dyDescent="0.2">
      <c r="E8612" s="97">
        <v>43723.223773148151</v>
      </c>
      <c r="F8612">
        <v>1.9895039999999999</v>
      </c>
    </row>
    <row r="8613" spans="5:6" x14ac:dyDescent="0.2">
      <c r="E8613" s="97">
        <v>43723.234189814815</v>
      </c>
      <c r="F8613">
        <v>2.0061749999999998</v>
      </c>
    </row>
    <row r="8614" spans="5:6" x14ac:dyDescent="0.2">
      <c r="E8614" s="97">
        <v>43723.244606481479</v>
      </c>
      <c r="F8614">
        <v>2.013401</v>
      </c>
    </row>
    <row r="8615" spans="5:6" x14ac:dyDescent="0.2">
      <c r="E8615" s="97">
        <v>43723.25509259259</v>
      </c>
      <c r="F8615">
        <v>1.9945839999999999</v>
      </c>
    </row>
    <row r="8616" spans="5:6" x14ac:dyDescent="0.2">
      <c r="E8616" s="97">
        <v>43723.265509259261</v>
      </c>
      <c r="F8616">
        <v>2.01661</v>
      </c>
    </row>
    <row r="8617" spans="5:6" x14ac:dyDescent="0.2">
      <c r="E8617" s="97">
        <v>43723.275925925926</v>
      </c>
      <c r="F8617">
        <v>2.031568</v>
      </c>
    </row>
    <row r="8618" spans="5:6" x14ac:dyDescent="0.2">
      <c r="E8618" s="97">
        <v>43723.28634259259</v>
      </c>
      <c r="F8618">
        <v>2.0017040000000001</v>
      </c>
    </row>
    <row r="8619" spans="5:6" x14ac:dyDescent="0.2">
      <c r="E8619" s="97">
        <v>43723.296759259261</v>
      </c>
      <c r="F8619">
        <v>2.0286110000000002</v>
      </c>
    </row>
    <row r="8620" spans="5:6" x14ac:dyDescent="0.2">
      <c r="E8620" s="97">
        <v>43723.307175925926</v>
      </c>
      <c r="F8620">
        <v>2.011253</v>
      </c>
    </row>
    <row r="8621" spans="5:6" x14ac:dyDescent="0.2">
      <c r="E8621" s="97">
        <v>43723.317708333336</v>
      </c>
      <c r="F8621">
        <v>2.0184359999999999</v>
      </c>
    </row>
    <row r="8622" spans="5:6" x14ac:dyDescent="0.2">
      <c r="E8622" s="97">
        <v>43723.328125</v>
      </c>
      <c r="F8622">
        <v>2.021706</v>
      </c>
    </row>
    <row r="8623" spans="5:6" x14ac:dyDescent="0.2">
      <c r="E8623" s="97">
        <v>43723.338541666664</v>
      </c>
      <c r="F8623">
        <v>2.0376319999999999</v>
      </c>
    </row>
    <row r="8624" spans="5:6" x14ac:dyDescent="0.2">
      <c r="E8624" s="97">
        <v>43723.348958333336</v>
      </c>
      <c r="F8624">
        <v>2.0071750000000002</v>
      </c>
    </row>
    <row r="8625" spans="5:6" x14ac:dyDescent="0.2">
      <c r="E8625" s="97">
        <v>43723.359444444446</v>
      </c>
      <c r="F8625">
        <v>2.027479</v>
      </c>
    </row>
    <row r="8626" spans="5:6" x14ac:dyDescent="0.2">
      <c r="E8626" s="97">
        <v>43723.36986111111</v>
      </c>
      <c r="F8626">
        <v>2.0294059999999998</v>
      </c>
    </row>
    <row r="8627" spans="5:6" x14ac:dyDescent="0.2">
      <c r="E8627" s="97">
        <v>43723.380277777775</v>
      </c>
      <c r="F8627">
        <v>2.0325419999999998</v>
      </c>
    </row>
    <row r="8628" spans="5:6" x14ac:dyDescent="0.2">
      <c r="E8628" s="97">
        <v>43723.390694444446</v>
      </c>
      <c r="F8628">
        <v>2.0043380000000002</v>
      </c>
    </row>
    <row r="8629" spans="5:6" x14ac:dyDescent="0.2">
      <c r="E8629" s="97">
        <v>43723.40111111111</v>
      </c>
      <c r="F8629">
        <v>2.020896</v>
      </c>
    </row>
    <row r="8630" spans="5:6" x14ac:dyDescent="0.2">
      <c r="E8630" s="97">
        <v>43723.411527777775</v>
      </c>
      <c r="F8630">
        <v>2.0058820000000002</v>
      </c>
    </row>
    <row r="8631" spans="5:6" x14ac:dyDescent="0.2">
      <c r="E8631" s="97">
        <v>43723.421944444446</v>
      </c>
      <c r="F8631">
        <v>2.0068730000000001</v>
      </c>
    </row>
    <row r="8632" spans="5:6" x14ac:dyDescent="0.2">
      <c r="E8632" s="97">
        <v>43723.432476851849</v>
      </c>
      <c r="F8632">
        <v>2.0322390000000001</v>
      </c>
    </row>
    <row r="8633" spans="5:6" x14ac:dyDescent="0.2">
      <c r="E8633" s="97">
        <v>43723.442893518521</v>
      </c>
      <c r="F8633">
        <v>1.9806440000000001</v>
      </c>
    </row>
    <row r="8634" spans="5:6" x14ac:dyDescent="0.2">
      <c r="E8634" s="97">
        <v>43723.453310185185</v>
      </c>
      <c r="F8634">
        <v>2.02434</v>
      </c>
    </row>
    <row r="8635" spans="5:6" x14ac:dyDescent="0.2">
      <c r="E8635" s="97">
        <v>43723.463796296295</v>
      </c>
      <c r="F8635">
        <v>2.0142150000000001</v>
      </c>
    </row>
    <row r="8636" spans="5:6" x14ac:dyDescent="0.2">
      <c r="E8636" s="97">
        <v>43723.474212962959</v>
      </c>
      <c r="F8636">
        <v>2.0180039999999999</v>
      </c>
    </row>
    <row r="8637" spans="5:6" x14ac:dyDescent="0.2">
      <c r="E8637" s="97">
        <v>43723.484629629631</v>
      </c>
      <c r="F8637">
        <v>2.0179149999999999</v>
      </c>
    </row>
    <row r="8638" spans="5:6" x14ac:dyDescent="0.2">
      <c r="E8638" s="97">
        <v>43723.495046296295</v>
      </c>
      <c r="F8638">
        <v>2.026869</v>
      </c>
    </row>
    <row r="8639" spans="5:6" x14ac:dyDescent="0.2">
      <c r="E8639" s="97">
        <v>43723.505462962959</v>
      </c>
      <c r="F8639">
        <v>2.030017</v>
      </c>
    </row>
    <row r="8640" spans="5:6" x14ac:dyDescent="0.2">
      <c r="E8640" s="97">
        <v>43723.515879629631</v>
      </c>
      <c r="F8640">
        <v>2.0394540000000001</v>
      </c>
    </row>
    <row r="8641" spans="5:6" x14ac:dyDescent="0.2">
      <c r="E8641" s="97">
        <v>43723.526412037034</v>
      </c>
      <c r="F8641">
        <v>2.017474</v>
      </c>
    </row>
    <row r="8642" spans="5:6" x14ac:dyDescent="0.2">
      <c r="E8642" s="97">
        <v>43723.536828703705</v>
      </c>
      <c r="F8642">
        <v>2.0386790000000001</v>
      </c>
    </row>
    <row r="8643" spans="5:6" x14ac:dyDescent="0.2">
      <c r="E8643" s="97">
        <v>43723.54724537037</v>
      </c>
      <c r="F8643">
        <v>2.041039</v>
      </c>
    </row>
    <row r="8644" spans="5:6" x14ac:dyDescent="0.2">
      <c r="E8644" s="97">
        <v>43723.557662037034</v>
      </c>
      <c r="F8644">
        <v>2.0384289999999998</v>
      </c>
    </row>
    <row r="8645" spans="5:6" x14ac:dyDescent="0.2">
      <c r="E8645" s="97">
        <v>43723.568148148152</v>
      </c>
      <c r="F8645">
        <v>2.034843</v>
      </c>
    </row>
    <row r="8646" spans="5:6" x14ac:dyDescent="0.2">
      <c r="E8646" s="97">
        <v>43723.578564814816</v>
      </c>
      <c r="F8646">
        <v>2.0442559999999999</v>
      </c>
    </row>
    <row r="8647" spans="5:6" x14ac:dyDescent="0.2">
      <c r="E8647" s="97">
        <v>43723.58898148148</v>
      </c>
      <c r="F8647">
        <v>2.0536539999999999</v>
      </c>
    </row>
    <row r="8648" spans="5:6" x14ac:dyDescent="0.2">
      <c r="E8648" s="97">
        <v>43723.599398148152</v>
      </c>
      <c r="F8648">
        <v>2.0616919999999999</v>
      </c>
    </row>
    <row r="8649" spans="5:6" x14ac:dyDescent="0.2">
      <c r="E8649" s="97">
        <v>43723.609814814816</v>
      </c>
      <c r="F8649">
        <v>2.085045</v>
      </c>
    </row>
    <row r="8650" spans="5:6" x14ac:dyDescent="0.2">
      <c r="E8650" s="97">
        <v>43723.62023148148</v>
      </c>
      <c r="F8650">
        <v>2.06962</v>
      </c>
    </row>
    <row r="8651" spans="5:6" x14ac:dyDescent="0.2">
      <c r="E8651" s="97">
        <v>43723.63076388889</v>
      </c>
      <c r="F8651">
        <v>2.0720730000000001</v>
      </c>
    </row>
    <row r="8652" spans="5:6" x14ac:dyDescent="0.2">
      <c r="E8652" s="97">
        <v>43723.641180555554</v>
      </c>
      <c r="F8652">
        <v>2.086131</v>
      </c>
    </row>
    <row r="8653" spans="5:6" x14ac:dyDescent="0.2">
      <c r="E8653" s="97">
        <v>43723.651597222219</v>
      </c>
      <c r="F8653">
        <v>2.0890390000000001</v>
      </c>
    </row>
    <row r="8654" spans="5:6" x14ac:dyDescent="0.2">
      <c r="E8654" s="97">
        <v>43723.66201388889</v>
      </c>
      <c r="F8654">
        <v>2.0954790000000001</v>
      </c>
    </row>
    <row r="8655" spans="5:6" x14ac:dyDescent="0.2">
      <c r="E8655" s="97">
        <v>43723.672500000001</v>
      </c>
      <c r="F8655">
        <v>2.0249549999999998</v>
      </c>
    </row>
    <row r="8656" spans="5:6" x14ac:dyDescent="0.2">
      <c r="E8656" s="97">
        <v>43723.682916666665</v>
      </c>
      <c r="F8656">
        <v>2.114601</v>
      </c>
    </row>
    <row r="8657" spans="5:6" x14ac:dyDescent="0.2">
      <c r="E8657" s="97">
        <v>43723.693333333336</v>
      </c>
      <c r="F8657">
        <v>2.1006170000000002</v>
      </c>
    </row>
    <row r="8658" spans="5:6" x14ac:dyDescent="0.2">
      <c r="E8658" s="97">
        <v>43723.703750000001</v>
      </c>
      <c r="F8658">
        <v>2.1142280000000002</v>
      </c>
    </row>
    <row r="8659" spans="5:6" x14ac:dyDescent="0.2">
      <c r="E8659" s="97">
        <v>43723.722974537035</v>
      </c>
      <c r="F8659">
        <v>2.1496909999999998</v>
      </c>
    </row>
    <row r="8660" spans="5:6" x14ac:dyDescent="0.2">
      <c r="E8660" s="97">
        <v>43723.733449074076</v>
      </c>
      <c r="F8660">
        <v>2.1767599999999998</v>
      </c>
    </row>
    <row r="8661" spans="5:6" x14ac:dyDescent="0.2">
      <c r="E8661" s="97">
        <v>43723.74386574074</v>
      </c>
      <c r="F8661">
        <v>2.1902240000000002</v>
      </c>
    </row>
    <row r="8662" spans="5:6" x14ac:dyDescent="0.2">
      <c r="E8662" s="97">
        <v>43723.754282407404</v>
      </c>
      <c r="F8662">
        <v>2.2147549999999998</v>
      </c>
    </row>
    <row r="8663" spans="5:6" x14ac:dyDescent="0.2">
      <c r="E8663" s="97">
        <v>43723.764699074076</v>
      </c>
      <c r="F8663">
        <v>2.2416689999999999</v>
      </c>
    </row>
    <row r="8664" spans="5:6" x14ac:dyDescent="0.2">
      <c r="E8664" s="97">
        <v>43723.77511574074</v>
      </c>
      <c r="F8664">
        <v>2.2697639999999999</v>
      </c>
    </row>
    <row r="8665" spans="5:6" x14ac:dyDescent="0.2">
      <c r="E8665" s="97">
        <v>43723.785532407404</v>
      </c>
      <c r="F8665">
        <v>2.294238</v>
      </c>
    </row>
    <row r="8666" spans="5:6" x14ac:dyDescent="0.2">
      <c r="E8666" s="97">
        <v>43723.796064814815</v>
      </c>
      <c r="F8666">
        <v>2.3098179999999999</v>
      </c>
    </row>
    <row r="8667" spans="5:6" x14ac:dyDescent="0.2">
      <c r="E8667" s="97">
        <v>43723.806481481479</v>
      </c>
      <c r="F8667">
        <v>2.3509669999999998</v>
      </c>
    </row>
    <row r="8668" spans="5:6" x14ac:dyDescent="0.2">
      <c r="E8668" s="97">
        <v>43723.81689814815</v>
      </c>
      <c r="F8668">
        <v>2.3598080000000001</v>
      </c>
    </row>
    <row r="8669" spans="5:6" x14ac:dyDescent="0.2">
      <c r="E8669" s="97">
        <v>43723.827314814815</v>
      </c>
      <c r="F8669">
        <v>2.4120849999999998</v>
      </c>
    </row>
    <row r="8670" spans="5:6" x14ac:dyDescent="0.2">
      <c r="E8670" s="97">
        <v>43723.837800925925</v>
      </c>
      <c r="F8670">
        <v>2.433052</v>
      </c>
    </row>
    <row r="8671" spans="5:6" x14ac:dyDescent="0.2">
      <c r="E8671" s="97">
        <v>43723.848217592589</v>
      </c>
      <c r="F8671">
        <v>2.4245410000000001</v>
      </c>
    </row>
    <row r="8672" spans="5:6" x14ac:dyDescent="0.2">
      <c r="E8672" s="97">
        <v>43723.858634259261</v>
      </c>
      <c r="F8672">
        <v>2.4368650000000001</v>
      </c>
    </row>
    <row r="8673" spans="5:6" x14ac:dyDescent="0.2">
      <c r="E8673" s="97">
        <v>43723.869050925925</v>
      </c>
      <c r="F8673">
        <v>2.4497640000000001</v>
      </c>
    </row>
    <row r="8674" spans="5:6" x14ac:dyDescent="0.2">
      <c r="E8674" s="97">
        <v>43723.879548611112</v>
      </c>
      <c r="F8674">
        <v>2.462764</v>
      </c>
    </row>
    <row r="8675" spans="5:6" x14ac:dyDescent="0.2">
      <c r="E8675" s="97">
        <v>43723.889965277776</v>
      </c>
      <c r="F8675">
        <v>2.473274</v>
      </c>
    </row>
    <row r="8676" spans="5:6" x14ac:dyDescent="0.2">
      <c r="E8676" s="97">
        <v>43723.900381944448</v>
      </c>
      <c r="F8676">
        <v>2.4554360000000002</v>
      </c>
    </row>
    <row r="8677" spans="5:6" x14ac:dyDescent="0.2">
      <c r="E8677" s="97">
        <v>43723.910798611112</v>
      </c>
      <c r="F8677">
        <v>2.47655</v>
      </c>
    </row>
    <row r="8678" spans="5:6" x14ac:dyDescent="0.2">
      <c r="E8678" s="97">
        <v>43723.921215277776</v>
      </c>
      <c r="F8678">
        <v>2.4914649999999998</v>
      </c>
    </row>
    <row r="8679" spans="5:6" x14ac:dyDescent="0.2">
      <c r="E8679" s="97">
        <v>43723.931631944448</v>
      </c>
      <c r="F8679">
        <v>2.495698</v>
      </c>
    </row>
    <row r="8680" spans="5:6" x14ac:dyDescent="0.2">
      <c r="E8680" s="97">
        <v>43723.942048611112</v>
      </c>
      <c r="F8680">
        <v>2.4523860000000002</v>
      </c>
    </row>
    <row r="8681" spans="5:6" x14ac:dyDescent="0.2">
      <c r="E8681" s="97">
        <v>43723.952581018515</v>
      </c>
      <c r="F8681">
        <v>2.4942540000000002</v>
      </c>
    </row>
    <row r="8682" spans="5:6" x14ac:dyDescent="0.2">
      <c r="E8682" s="97">
        <v>43723.962997685187</v>
      </c>
      <c r="F8682">
        <v>2.503997</v>
      </c>
    </row>
    <row r="8683" spans="5:6" x14ac:dyDescent="0.2">
      <c r="E8683" s="97">
        <v>43723.973414351851</v>
      </c>
      <c r="F8683">
        <v>2.5048710000000001</v>
      </c>
    </row>
    <row r="8684" spans="5:6" x14ac:dyDescent="0.2">
      <c r="E8684" s="97">
        <v>43723.983900462961</v>
      </c>
      <c r="F8684">
        <v>2.5095689999999999</v>
      </c>
    </row>
    <row r="8685" spans="5:6" x14ac:dyDescent="0.2">
      <c r="E8685" s="97">
        <v>43723.994317129633</v>
      </c>
      <c r="F8685">
        <v>2.4356300000000002</v>
      </c>
    </row>
    <row r="8686" spans="5:6" x14ac:dyDescent="0.2">
      <c r="E8686" s="97">
        <v>43724.004733796297</v>
      </c>
      <c r="F8686">
        <v>2.5634969999999999</v>
      </c>
    </row>
    <row r="8687" spans="5:6" x14ac:dyDescent="0.2">
      <c r="E8687" s="97">
        <v>43724.015150462961</v>
      </c>
      <c r="F8687">
        <v>2.5274299999999998</v>
      </c>
    </row>
    <row r="8688" spans="5:6" x14ac:dyDescent="0.2">
      <c r="E8688" s="97">
        <v>43724.025567129633</v>
      </c>
      <c r="F8688">
        <v>2.5117669999999999</v>
      </c>
    </row>
    <row r="8689" spans="5:6" x14ac:dyDescent="0.2">
      <c r="E8689" s="97">
        <v>43724.035983796297</v>
      </c>
      <c r="F8689">
        <v>2.497906</v>
      </c>
    </row>
    <row r="8690" spans="5:6" x14ac:dyDescent="0.2">
      <c r="E8690" s="97">
        <v>43724.046400462961</v>
      </c>
      <c r="F8690">
        <v>2.5192239999999999</v>
      </c>
    </row>
    <row r="8691" spans="5:6" x14ac:dyDescent="0.2">
      <c r="E8691" s="97">
        <v>43724.056932870371</v>
      </c>
      <c r="F8691">
        <v>2.5149469999999998</v>
      </c>
    </row>
    <row r="8692" spans="5:6" x14ac:dyDescent="0.2">
      <c r="E8692" s="97">
        <v>43724.067349537036</v>
      </c>
      <c r="F8692">
        <v>2.5013909999999999</v>
      </c>
    </row>
    <row r="8693" spans="5:6" x14ac:dyDescent="0.2">
      <c r="E8693" s="97">
        <v>43724.077766203707</v>
      </c>
      <c r="F8693">
        <v>2.4968189999999999</v>
      </c>
    </row>
    <row r="8694" spans="5:6" x14ac:dyDescent="0.2">
      <c r="E8694" s="97">
        <v>43724.088240740741</v>
      </c>
      <c r="F8694">
        <v>2.5152459999999999</v>
      </c>
    </row>
    <row r="8695" spans="5:6" x14ac:dyDescent="0.2">
      <c r="E8695" s="97">
        <v>43724.098657407405</v>
      </c>
      <c r="F8695">
        <v>2.5159729999999998</v>
      </c>
    </row>
    <row r="8696" spans="5:6" x14ac:dyDescent="0.2">
      <c r="E8696" s="97">
        <v>43724.109074074076</v>
      </c>
      <c r="F8696">
        <v>2.5183149999999999</v>
      </c>
    </row>
    <row r="8697" spans="5:6" x14ac:dyDescent="0.2">
      <c r="E8697" s="97">
        <v>43724.119490740741</v>
      </c>
      <c r="F8697">
        <v>2.5124789999999999</v>
      </c>
    </row>
    <row r="8698" spans="5:6" x14ac:dyDescent="0.2">
      <c r="E8698" s="97">
        <v>43724.129907407405</v>
      </c>
      <c r="F8698">
        <v>2.4801980000000001</v>
      </c>
    </row>
    <row r="8699" spans="5:6" x14ac:dyDescent="0.2">
      <c r="E8699" s="97">
        <v>43724.140324074076</v>
      </c>
      <c r="F8699">
        <v>2.5369790000000001</v>
      </c>
    </row>
    <row r="8700" spans="5:6" x14ac:dyDescent="0.2">
      <c r="E8700" s="97">
        <v>43724.150856481479</v>
      </c>
      <c r="F8700">
        <v>2.5123980000000001</v>
      </c>
    </row>
    <row r="8701" spans="5:6" x14ac:dyDescent="0.2">
      <c r="E8701" s="97">
        <v>43724.161273148151</v>
      </c>
      <c r="F8701">
        <v>2.5026000000000002</v>
      </c>
    </row>
    <row r="8702" spans="5:6" x14ac:dyDescent="0.2">
      <c r="E8702" s="97">
        <v>43724.171689814815</v>
      </c>
      <c r="F8702">
        <v>2.5110199999999998</v>
      </c>
    </row>
    <row r="8703" spans="5:6" x14ac:dyDescent="0.2">
      <c r="E8703" s="97">
        <v>43724.182106481479</v>
      </c>
      <c r="F8703">
        <v>2.5037739999999999</v>
      </c>
    </row>
    <row r="8704" spans="5:6" x14ac:dyDescent="0.2">
      <c r="E8704" s="97">
        <v>43724.19259259259</v>
      </c>
      <c r="F8704">
        <v>2.5080269999999998</v>
      </c>
    </row>
    <row r="8705" spans="5:6" x14ac:dyDescent="0.2">
      <c r="E8705" s="97">
        <v>43724.203009259261</v>
      </c>
      <c r="F8705">
        <v>2.4848430000000001</v>
      </c>
    </row>
    <row r="8706" spans="5:6" x14ac:dyDescent="0.2">
      <c r="E8706" s="97">
        <v>43724.213425925926</v>
      </c>
      <c r="F8706">
        <v>2.4894530000000001</v>
      </c>
    </row>
    <row r="8707" spans="5:6" x14ac:dyDescent="0.2">
      <c r="E8707" s="97">
        <v>43724.22384259259</v>
      </c>
      <c r="F8707">
        <v>2.482405</v>
      </c>
    </row>
    <row r="8708" spans="5:6" x14ac:dyDescent="0.2">
      <c r="E8708" s="97">
        <v>43724.234259259261</v>
      </c>
      <c r="F8708">
        <v>2.4824009999999999</v>
      </c>
    </row>
    <row r="8709" spans="5:6" x14ac:dyDescent="0.2">
      <c r="E8709" s="97">
        <v>43724.244675925926</v>
      </c>
      <c r="F8709">
        <v>2.4727950000000001</v>
      </c>
    </row>
    <row r="8710" spans="5:6" x14ac:dyDescent="0.2">
      <c r="E8710" s="97">
        <v>43724.25509259259</v>
      </c>
      <c r="F8710">
        <v>2.4784259999999998</v>
      </c>
    </row>
    <row r="8711" spans="5:6" x14ac:dyDescent="0.2">
      <c r="E8711" s="97">
        <v>43724.265625</v>
      </c>
      <c r="F8711">
        <v>2.4663110000000001</v>
      </c>
    </row>
    <row r="8712" spans="5:6" x14ac:dyDescent="0.2">
      <c r="E8712" s="97">
        <v>43724.276041666664</v>
      </c>
      <c r="F8712">
        <v>2.440626</v>
      </c>
    </row>
    <row r="8713" spans="5:6" x14ac:dyDescent="0.2">
      <c r="E8713" s="97">
        <v>43724.286458333336</v>
      </c>
      <c r="F8713">
        <v>2.4466070000000002</v>
      </c>
    </row>
    <row r="8714" spans="5:6" x14ac:dyDescent="0.2">
      <c r="E8714" s="97">
        <v>43724.296944444446</v>
      </c>
      <c r="F8714">
        <v>2.4481579999999998</v>
      </c>
    </row>
    <row r="8715" spans="5:6" x14ac:dyDescent="0.2">
      <c r="E8715" s="97">
        <v>43724.30736111111</v>
      </c>
      <c r="F8715">
        <v>2.4536579999999999</v>
      </c>
    </row>
    <row r="8716" spans="5:6" x14ac:dyDescent="0.2">
      <c r="E8716" s="97">
        <v>43724.317777777775</v>
      </c>
      <c r="F8716">
        <v>2.4148230000000002</v>
      </c>
    </row>
    <row r="8717" spans="5:6" x14ac:dyDescent="0.2">
      <c r="E8717" s="97">
        <v>43724.328194444446</v>
      </c>
      <c r="F8717">
        <v>2.434018</v>
      </c>
    </row>
    <row r="8718" spans="5:6" x14ac:dyDescent="0.2">
      <c r="E8718" s="97">
        <v>43724.33861111111</v>
      </c>
      <c r="F8718">
        <v>2.4210029999999998</v>
      </c>
    </row>
    <row r="8719" spans="5:6" x14ac:dyDescent="0.2">
      <c r="E8719" s="97">
        <v>43724.349027777775</v>
      </c>
      <c r="F8719">
        <v>2.4205839999999998</v>
      </c>
    </row>
    <row r="8720" spans="5:6" x14ac:dyDescent="0.2">
      <c r="E8720" s="97">
        <v>43724.359444444446</v>
      </c>
      <c r="F8720">
        <v>2.414107</v>
      </c>
    </row>
    <row r="8721" spans="5:6" x14ac:dyDescent="0.2">
      <c r="E8721" s="97">
        <v>43724.369976851849</v>
      </c>
      <c r="F8721">
        <v>2.4087190000000001</v>
      </c>
    </row>
    <row r="8722" spans="5:6" x14ac:dyDescent="0.2">
      <c r="E8722" s="97">
        <v>43724.380393518521</v>
      </c>
      <c r="F8722">
        <v>2.4091559999999999</v>
      </c>
    </row>
    <row r="8723" spans="5:6" x14ac:dyDescent="0.2">
      <c r="E8723" s="97">
        <v>43724.390810185185</v>
      </c>
      <c r="F8723">
        <v>2.3653219999999999</v>
      </c>
    </row>
    <row r="8724" spans="5:6" x14ac:dyDescent="0.2">
      <c r="E8724" s="97">
        <v>43724.401296296295</v>
      </c>
      <c r="F8724">
        <v>2.376671</v>
      </c>
    </row>
    <row r="8725" spans="5:6" x14ac:dyDescent="0.2">
      <c r="E8725" s="97">
        <v>43724.411712962959</v>
      </c>
      <c r="F8725">
        <v>2.3649580000000001</v>
      </c>
    </row>
    <row r="8726" spans="5:6" x14ac:dyDescent="0.2">
      <c r="E8726" s="97">
        <v>43724.422129629631</v>
      </c>
      <c r="F8726">
        <v>2.3585569999999998</v>
      </c>
    </row>
    <row r="8727" spans="5:6" x14ac:dyDescent="0.2">
      <c r="E8727" s="97">
        <v>43724.432546296295</v>
      </c>
      <c r="F8727">
        <v>2.3703530000000002</v>
      </c>
    </row>
    <row r="8728" spans="5:6" x14ac:dyDescent="0.2">
      <c r="E8728" s="97">
        <v>43724.442962962959</v>
      </c>
      <c r="F8728">
        <v>2.3534730000000001</v>
      </c>
    </row>
    <row r="8729" spans="5:6" x14ac:dyDescent="0.2">
      <c r="E8729" s="97">
        <v>43724.453379629631</v>
      </c>
      <c r="F8729">
        <v>2.360198</v>
      </c>
    </row>
    <row r="8730" spans="5:6" x14ac:dyDescent="0.2">
      <c r="E8730" s="97">
        <v>43724.463796296295</v>
      </c>
      <c r="F8730">
        <v>2.3316970000000001</v>
      </c>
    </row>
    <row r="8731" spans="5:6" x14ac:dyDescent="0.2">
      <c r="E8731" s="97">
        <v>43724.474328703705</v>
      </c>
      <c r="F8731">
        <v>2.360995</v>
      </c>
    </row>
    <row r="8732" spans="5:6" x14ac:dyDescent="0.2">
      <c r="E8732" s="97">
        <v>43724.48474537037</v>
      </c>
      <c r="F8732">
        <v>2.338006</v>
      </c>
    </row>
    <row r="8733" spans="5:6" x14ac:dyDescent="0.2">
      <c r="E8733" s="97">
        <v>43724.495162037034</v>
      </c>
      <c r="F8733">
        <v>2.3249620000000002</v>
      </c>
    </row>
    <row r="8734" spans="5:6" x14ac:dyDescent="0.2">
      <c r="E8734" s="97">
        <v>43724.505648148152</v>
      </c>
      <c r="F8734">
        <v>2.3346619999999998</v>
      </c>
    </row>
    <row r="8735" spans="5:6" x14ac:dyDescent="0.2">
      <c r="E8735" s="97">
        <v>43724.516064814816</v>
      </c>
      <c r="F8735">
        <v>2.3263479999999999</v>
      </c>
    </row>
    <row r="8736" spans="5:6" x14ac:dyDescent="0.2">
      <c r="E8736" s="97">
        <v>43724.52648148148</v>
      </c>
      <c r="F8736">
        <v>2.3350010000000001</v>
      </c>
    </row>
    <row r="8737" spans="5:6" x14ac:dyDescent="0.2">
      <c r="E8737" s="97">
        <v>43724.536898148152</v>
      </c>
      <c r="F8737">
        <v>2.3399320000000001</v>
      </c>
    </row>
    <row r="8738" spans="5:6" x14ac:dyDescent="0.2">
      <c r="E8738" s="97">
        <v>43724.547314814816</v>
      </c>
      <c r="F8738">
        <v>2.331369</v>
      </c>
    </row>
    <row r="8739" spans="5:6" x14ac:dyDescent="0.2">
      <c r="E8739" s="97">
        <v>43724.55773148148</v>
      </c>
      <c r="F8739">
        <v>2.3264179999999999</v>
      </c>
    </row>
    <row r="8740" spans="5:6" x14ac:dyDescent="0.2">
      <c r="E8740" s="97">
        <v>43724.56826388889</v>
      </c>
      <c r="F8740">
        <v>2.3266779999999998</v>
      </c>
    </row>
    <row r="8741" spans="5:6" x14ac:dyDescent="0.2">
      <c r="E8741" s="97">
        <v>43724.578680555554</v>
      </c>
      <c r="F8741">
        <v>2.3421560000000001</v>
      </c>
    </row>
    <row r="8742" spans="5:6" x14ac:dyDescent="0.2">
      <c r="E8742" s="97">
        <v>43724.589097222219</v>
      </c>
      <c r="F8742">
        <v>2.3409219999999999</v>
      </c>
    </row>
    <row r="8743" spans="5:6" x14ac:dyDescent="0.2">
      <c r="E8743" s="97">
        <v>43724.59951388889</v>
      </c>
      <c r="F8743">
        <v>2.3259509999999999</v>
      </c>
    </row>
    <row r="8744" spans="5:6" x14ac:dyDescent="0.2">
      <c r="E8744" s="97">
        <v>43724.61</v>
      </c>
      <c r="F8744">
        <v>2.315083</v>
      </c>
    </row>
    <row r="8745" spans="5:6" x14ac:dyDescent="0.2">
      <c r="E8745" s="97">
        <v>43724.620416666665</v>
      </c>
      <c r="F8745">
        <v>2.3229410000000001</v>
      </c>
    </row>
    <row r="8746" spans="5:6" x14ac:dyDescent="0.2">
      <c r="E8746" s="97">
        <v>43724.630914351852</v>
      </c>
      <c r="F8746">
        <v>2.3441450000000001</v>
      </c>
    </row>
    <row r="8747" spans="5:6" x14ac:dyDescent="0.2">
      <c r="E8747" s="97">
        <v>43724.641331018516</v>
      </c>
      <c r="F8747">
        <v>2.3405960000000001</v>
      </c>
    </row>
    <row r="8748" spans="5:6" x14ac:dyDescent="0.2">
      <c r="E8748" s="97">
        <v>43724.651747685188</v>
      </c>
      <c r="F8748">
        <v>2.346622</v>
      </c>
    </row>
    <row r="8749" spans="5:6" x14ac:dyDescent="0.2">
      <c r="E8749" s="97">
        <v>43724.662164351852</v>
      </c>
      <c r="F8749">
        <v>2.3622299999999998</v>
      </c>
    </row>
    <row r="8750" spans="5:6" x14ac:dyDescent="0.2">
      <c r="E8750" s="97">
        <v>43724.672581018516</v>
      </c>
      <c r="F8750">
        <v>2.3713009999999999</v>
      </c>
    </row>
    <row r="8751" spans="5:6" x14ac:dyDescent="0.2">
      <c r="E8751" s="97">
        <v>43724.682997685188</v>
      </c>
      <c r="F8751">
        <v>2.3633519999999999</v>
      </c>
    </row>
    <row r="8752" spans="5:6" x14ac:dyDescent="0.2">
      <c r="E8752" s="97">
        <v>43724.693530092591</v>
      </c>
      <c r="F8752">
        <v>2.4070659999999999</v>
      </c>
    </row>
    <row r="8753" spans="5:6" x14ac:dyDescent="0.2">
      <c r="E8753" s="97">
        <v>43724.703946759262</v>
      </c>
      <c r="F8753">
        <v>2.4299279999999999</v>
      </c>
    </row>
    <row r="8754" spans="5:6" x14ac:dyDescent="0.2">
      <c r="E8754" s="97">
        <v>43724.723136574074</v>
      </c>
      <c r="F8754">
        <v>2.4901070000000001</v>
      </c>
    </row>
    <row r="8755" spans="5:6" x14ac:dyDescent="0.2">
      <c r="E8755" s="97">
        <v>43724.733553240738</v>
      </c>
      <c r="F8755">
        <v>2.5310320000000002</v>
      </c>
    </row>
    <row r="8756" spans="5:6" x14ac:dyDescent="0.2">
      <c r="E8756" s="97">
        <v>43724.743969907409</v>
      </c>
      <c r="F8756">
        <v>2.53403</v>
      </c>
    </row>
    <row r="8757" spans="5:6" x14ac:dyDescent="0.2">
      <c r="E8757" s="97">
        <v>43724.754386574074</v>
      </c>
      <c r="F8757">
        <v>2.5914320000000002</v>
      </c>
    </row>
    <row r="8758" spans="5:6" x14ac:dyDescent="0.2">
      <c r="E8758" s="97">
        <v>43724.764803240738</v>
      </c>
      <c r="F8758">
        <v>2.5971739999999999</v>
      </c>
    </row>
    <row r="8759" spans="5:6" x14ac:dyDescent="0.2">
      <c r="E8759" s="97">
        <v>43724.775219907409</v>
      </c>
      <c r="F8759">
        <v>2.636625</v>
      </c>
    </row>
    <row r="8760" spans="5:6" x14ac:dyDescent="0.2">
      <c r="E8760" s="97">
        <v>43724.785636574074</v>
      </c>
      <c r="F8760">
        <v>2.6643840000000001</v>
      </c>
    </row>
    <row r="8761" spans="5:6" x14ac:dyDescent="0.2">
      <c r="E8761" s="97">
        <v>43724.796168981484</v>
      </c>
      <c r="F8761">
        <v>2.6874389999999999</v>
      </c>
    </row>
    <row r="8762" spans="5:6" x14ac:dyDescent="0.2">
      <c r="E8762" s="97">
        <v>43724.806585648148</v>
      </c>
      <c r="F8762">
        <v>2.69679</v>
      </c>
    </row>
    <row r="8763" spans="5:6" x14ac:dyDescent="0.2">
      <c r="E8763" s="97">
        <v>43724.817002314812</v>
      </c>
      <c r="F8763">
        <v>2.7130480000000001</v>
      </c>
    </row>
    <row r="8764" spans="5:6" x14ac:dyDescent="0.2">
      <c r="E8764" s="97">
        <v>43724.827476851853</v>
      </c>
      <c r="F8764">
        <v>2.7317399999999998</v>
      </c>
    </row>
    <row r="8765" spans="5:6" x14ac:dyDescent="0.2">
      <c r="E8765" s="97">
        <v>43724.837893518517</v>
      </c>
      <c r="F8765">
        <v>2.7575720000000001</v>
      </c>
    </row>
    <row r="8766" spans="5:6" x14ac:dyDescent="0.2">
      <c r="E8766" s="97">
        <v>43724.848310185182</v>
      </c>
      <c r="F8766">
        <v>2.7542360000000001</v>
      </c>
    </row>
    <row r="8767" spans="5:6" x14ac:dyDescent="0.2">
      <c r="E8767" s="97">
        <v>43724.858726851853</v>
      </c>
      <c r="F8767">
        <v>2.7868810000000002</v>
      </c>
    </row>
    <row r="8768" spans="5:6" x14ac:dyDescent="0.2">
      <c r="E8768" s="97">
        <v>43724.869143518517</v>
      </c>
      <c r="F8768">
        <v>2.797768</v>
      </c>
    </row>
    <row r="8769" spans="5:6" x14ac:dyDescent="0.2">
      <c r="E8769" s="97">
        <v>43724.879560185182</v>
      </c>
      <c r="F8769">
        <v>2.7926530000000001</v>
      </c>
    </row>
    <row r="8770" spans="5:6" x14ac:dyDescent="0.2">
      <c r="E8770" s="97">
        <v>43724.890092592592</v>
      </c>
      <c r="F8770">
        <v>2.8096209999999999</v>
      </c>
    </row>
    <row r="8771" spans="5:6" x14ac:dyDescent="0.2">
      <c r="E8771" s="97">
        <v>43724.900509259256</v>
      </c>
      <c r="F8771">
        <v>2.8279329999999998</v>
      </c>
    </row>
    <row r="8772" spans="5:6" x14ac:dyDescent="0.2">
      <c r="E8772" s="97">
        <v>43724.910925925928</v>
      </c>
      <c r="F8772">
        <v>2.8267899999999999</v>
      </c>
    </row>
    <row r="8773" spans="5:6" x14ac:dyDescent="0.2">
      <c r="E8773" s="97">
        <v>43724.921342592592</v>
      </c>
      <c r="F8773">
        <v>2.8147440000000001</v>
      </c>
    </row>
    <row r="8774" spans="5:6" x14ac:dyDescent="0.2">
      <c r="E8774" s="97">
        <v>43724.931840277779</v>
      </c>
      <c r="F8774">
        <v>2.8516599999999999</v>
      </c>
    </row>
    <row r="8775" spans="5:6" x14ac:dyDescent="0.2">
      <c r="E8775" s="97">
        <v>43724.942256944443</v>
      </c>
      <c r="F8775">
        <v>2.859197</v>
      </c>
    </row>
    <row r="8776" spans="5:6" x14ac:dyDescent="0.2">
      <c r="E8776" s="97">
        <v>43724.952673611115</v>
      </c>
      <c r="F8776">
        <v>2.8548249999999999</v>
      </c>
    </row>
    <row r="8777" spans="5:6" x14ac:dyDescent="0.2">
      <c r="E8777" s="97">
        <v>43724.963090277779</v>
      </c>
      <c r="F8777">
        <v>2.8606799999999999</v>
      </c>
    </row>
    <row r="8778" spans="5:6" x14ac:dyDescent="0.2">
      <c r="E8778" s="97">
        <v>43724.973506944443</v>
      </c>
      <c r="F8778">
        <v>2.874476</v>
      </c>
    </row>
    <row r="8779" spans="5:6" x14ac:dyDescent="0.2">
      <c r="E8779" s="97">
        <v>43724.983923611115</v>
      </c>
      <c r="F8779">
        <v>2.841205</v>
      </c>
    </row>
    <row r="8780" spans="5:6" x14ac:dyDescent="0.2">
      <c r="E8780" s="97">
        <v>43724.994340277779</v>
      </c>
      <c r="F8780">
        <v>2.834174</v>
      </c>
    </row>
    <row r="8781" spans="5:6" x14ac:dyDescent="0.2">
      <c r="E8781" s="97">
        <v>43725.004872685182</v>
      </c>
      <c r="F8781">
        <v>2.8842639999999999</v>
      </c>
    </row>
    <row r="8782" spans="5:6" x14ac:dyDescent="0.2">
      <c r="E8782" s="97">
        <v>43725.015289351853</v>
      </c>
      <c r="F8782">
        <v>2.86225</v>
      </c>
    </row>
    <row r="8783" spans="5:6" x14ac:dyDescent="0.2">
      <c r="E8783" s="97">
        <v>43725.025706018518</v>
      </c>
      <c r="F8783">
        <v>2.879823</v>
      </c>
    </row>
    <row r="8784" spans="5:6" x14ac:dyDescent="0.2">
      <c r="E8784" s="97">
        <v>43725.036180555559</v>
      </c>
      <c r="F8784">
        <v>2.8859889999999999</v>
      </c>
    </row>
    <row r="8785" spans="5:6" x14ac:dyDescent="0.2">
      <c r="E8785" s="97">
        <v>43725.046597222223</v>
      </c>
      <c r="F8785">
        <v>2.8899539999999999</v>
      </c>
    </row>
    <row r="8786" spans="5:6" x14ac:dyDescent="0.2">
      <c r="E8786" s="97">
        <v>43725.057013888887</v>
      </c>
      <c r="F8786">
        <v>2.8722050000000001</v>
      </c>
    </row>
    <row r="8787" spans="5:6" x14ac:dyDescent="0.2">
      <c r="E8787" s="97">
        <v>43725.067430555559</v>
      </c>
      <c r="F8787">
        <v>2.9125299999999998</v>
      </c>
    </row>
    <row r="8788" spans="5:6" x14ac:dyDescent="0.2">
      <c r="E8788" s="97">
        <v>43725.077847222223</v>
      </c>
      <c r="F8788">
        <v>2.8831120000000001</v>
      </c>
    </row>
    <row r="8789" spans="5:6" x14ac:dyDescent="0.2">
      <c r="E8789" s="97">
        <v>43725.088263888887</v>
      </c>
      <c r="F8789">
        <v>2.899562</v>
      </c>
    </row>
    <row r="8790" spans="5:6" x14ac:dyDescent="0.2">
      <c r="E8790" s="97">
        <v>43725.098796296297</v>
      </c>
      <c r="F8790">
        <v>2.8838949999999999</v>
      </c>
    </row>
    <row r="8791" spans="5:6" x14ac:dyDescent="0.2">
      <c r="E8791" s="97">
        <v>43725.109212962961</v>
      </c>
      <c r="F8791">
        <v>2.8992680000000002</v>
      </c>
    </row>
    <row r="8792" spans="5:6" x14ac:dyDescent="0.2">
      <c r="E8792" s="97">
        <v>43725.119629629633</v>
      </c>
      <c r="F8792">
        <v>2.893205</v>
      </c>
    </row>
    <row r="8793" spans="5:6" x14ac:dyDescent="0.2">
      <c r="E8793" s="97">
        <v>43725.130046296297</v>
      </c>
      <c r="F8793">
        <v>2.9038020000000002</v>
      </c>
    </row>
    <row r="8794" spans="5:6" x14ac:dyDescent="0.2">
      <c r="E8794" s="97">
        <v>43725.140543981484</v>
      </c>
      <c r="F8794">
        <v>2.8897119999999998</v>
      </c>
    </row>
    <row r="8795" spans="5:6" x14ac:dyDescent="0.2">
      <c r="E8795" s="97">
        <v>43725.150960648149</v>
      </c>
      <c r="F8795">
        <v>2.9100160000000002</v>
      </c>
    </row>
    <row r="8796" spans="5:6" x14ac:dyDescent="0.2">
      <c r="E8796" s="97">
        <v>43725.161377314813</v>
      </c>
      <c r="F8796">
        <v>2.9140440000000001</v>
      </c>
    </row>
    <row r="8797" spans="5:6" x14ac:dyDescent="0.2">
      <c r="E8797" s="97">
        <v>43725.171793981484</v>
      </c>
      <c r="F8797">
        <v>2.8712339999999998</v>
      </c>
    </row>
    <row r="8798" spans="5:6" x14ac:dyDescent="0.2">
      <c r="E8798" s="97">
        <v>43725.182210648149</v>
      </c>
      <c r="F8798">
        <v>2.8865029999999998</v>
      </c>
    </row>
    <row r="8799" spans="5:6" x14ac:dyDescent="0.2">
      <c r="E8799" s="97">
        <v>43725.192627314813</v>
      </c>
      <c r="F8799">
        <v>2.8576990000000002</v>
      </c>
    </row>
    <row r="8800" spans="5:6" x14ac:dyDescent="0.2">
      <c r="E8800" s="97">
        <v>43725.203043981484</v>
      </c>
      <c r="F8800">
        <v>2.868026</v>
      </c>
    </row>
    <row r="8801" spans="5:6" x14ac:dyDescent="0.2">
      <c r="E8801" s="97">
        <v>43725.213576388887</v>
      </c>
      <c r="F8801">
        <v>2.8646449999999999</v>
      </c>
    </row>
    <row r="8802" spans="5:6" x14ac:dyDescent="0.2">
      <c r="E8802" s="97">
        <v>43725.223993055559</v>
      </c>
      <c r="F8802">
        <v>2.862654</v>
      </c>
    </row>
    <row r="8803" spans="5:6" x14ac:dyDescent="0.2">
      <c r="E8803" s="97">
        <v>43725.234409722223</v>
      </c>
      <c r="F8803">
        <v>2.8204050000000001</v>
      </c>
    </row>
    <row r="8804" spans="5:6" x14ac:dyDescent="0.2">
      <c r="E8804" s="97">
        <v>43725.244884259257</v>
      </c>
      <c r="F8804">
        <v>2.8449460000000002</v>
      </c>
    </row>
    <row r="8805" spans="5:6" x14ac:dyDescent="0.2">
      <c r="E8805" s="97">
        <v>43725.255300925928</v>
      </c>
      <c r="F8805">
        <v>2.8331569999999999</v>
      </c>
    </row>
    <row r="8806" spans="5:6" x14ac:dyDescent="0.2">
      <c r="E8806" s="97">
        <v>43725.265717592592</v>
      </c>
      <c r="F8806">
        <v>2.8180580000000002</v>
      </c>
    </row>
    <row r="8807" spans="5:6" x14ac:dyDescent="0.2">
      <c r="E8807" s="97">
        <v>43725.276134259257</v>
      </c>
      <c r="F8807">
        <v>2.8023609999999999</v>
      </c>
    </row>
    <row r="8808" spans="5:6" x14ac:dyDescent="0.2">
      <c r="E8808" s="97">
        <v>43725.286550925928</v>
      </c>
      <c r="F8808">
        <v>2.7803680000000002</v>
      </c>
    </row>
    <row r="8809" spans="5:6" x14ac:dyDescent="0.2">
      <c r="E8809" s="97">
        <v>43725.296967592592</v>
      </c>
      <c r="F8809">
        <v>2.7495780000000001</v>
      </c>
    </row>
    <row r="8810" spans="5:6" x14ac:dyDescent="0.2">
      <c r="E8810" s="97">
        <v>43725.307500000003</v>
      </c>
      <c r="F8810">
        <v>2.7512460000000001</v>
      </c>
    </row>
    <row r="8811" spans="5:6" x14ac:dyDescent="0.2">
      <c r="E8811" s="97">
        <v>43725.317916666667</v>
      </c>
      <c r="F8811">
        <v>2.736367</v>
      </c>
    </row>
    <row r="8812" spans="5:6" x14ac:dyDescent="0.2">
      <c r="E8812" s="97">
        <v>43725.328333333331</v>
      </c>
      <c r="F8812">
        <v>2.7135359999999999</v>
      </c>
    </row>
    <row r="8813" spans="5:6" x14ac:dyDescent="0.2">
      <c r="E8813" s="97">
        <v>43725.338750000003</v>
      </c>
      <c r="F8813">
        <v>2.6799019999999998</v>
      </c>
    </row>
    <row r="8814" spans="5:6" x14ac:dyDescent="0.2">
      <c r="E8814" s="97">
        <v>43725.349236111113</v>
      </c>
      <c r="F8814">
        <v>2.6921659999999998</v>
      </c>
    </row>
    <row r="8815" spans="5:6" x14ac:dyDescent="0.2">
      <c r="E8815" s="97">
        <v>43725.359652777777</v>
      </c>
      <c r="F8815">
        <v>2.5750700000000002</v>
      </c>
    </row>
    <row r="8816" spans="5:6" x14ac:dyDescent="0.2">
      <c r="E8816" s="97">
        <v>43725.370069444441</v>
      </c>
      <c r="F8816">
        <v>2.6304370000000001</v>
      </c>
    </row>
    <row r="8817" spans="5:6" x14ac:dyDescent="0.2">
      <c r="E8817" s="97">
        <v>43725.380486111113</v>
      </c>
      <c r="F8817">
        <v>2.59768</v>
      </c>
    </row>
    <row r="8818" spans="5:6" x14ac:dyDescent="0.2">
      <c r="E8818" s="97">
        <v>43725.390902777777</v>
      </c>
      <c r="F8818">
        <v>2.5805669999999998</v>
      </c>
    </row>
    <row r="8819" spans="5:6" x14ac:dyDescent="0.2">
      <c r="E8819" s="97">
        <v>43725.401319444441</v>
      </c>
      <c r="F8819">
        <v>2.5543149999999999</v>
      </c>
    </row>
    <row r="8820" spans="5:6" x14ac:dyDescent="0.2">
      <c r="E8820" s="97">
        <v>43725.411736111113</v>
      </c>
      <c r="F8820">
        <v>2.4988980000000001</v>
      </c>
    </row>
    <row r="8821" spans="5:6" x14ac:dyDescent="0.2">
      <c r="E8821" s="97">
        <v>43725.422268518516</v>
      </c>
      <c r="F8821">
        <v>2.487311</v>
      </c>
    </row>
    <row r="8822" spans="5:6" x14ac:dyDescent="0.2">
      <c r="E8822" s="97">
        <v>43725.432685185187</v>
      </c>
      <c r="F8822">
        <v>2.4647510000000001</v>
      </c>
    </row>
    <row r="8823" spans="5:6" x14ac:dyDescent="0.2">
      <c r="E8823" s="97">
        <v>43725.443101851852</v>
      </c>
      <c r="F8823">
        <v>2.4212039999999999</v>
      </c>
    </row>
    <row r="8824" spans="5:6" x14ac:dyDescent="0.2">
      <c r="E8824" s="97">
        <v>43725.453587962962</v>
      </c>
      <c r="F8824">
        <v>2.4046500000000002</v>
      </c>
    </row>
    <row r="8825" spans="5:6" x14ac:dyDescent="0.2">
      <c r="E8825" s="97">
        <v>43725.464004629626</v>
      </c>
      <c r="F8825">
        <v>2.3639990000000002</v>
      </c>
    </row>
    <row r="8826" spans="5:6" x14ac:dyDescent="0.2">
      <c r="E8826" s="97">
        <v>43725.474421296298</v>
      </c>
      <c r="F8826">
        <v>2.3400050000000001</v>
      </c>
    </row>
    <row r="8827" spans="5:6" x14ac:dyDescent="0.2">
      <c r="E8827" s="97">
        <v>43725.484837962962</v>
      </c>
      <c r="F8827">
        <v>2.3469600000000002</v>
      </c>
    </row>
    <row r="8828" spans="5:6" x14ac:dyDescent="0.2">
      <c r="E8828" s="97">
        <v>43725.495254629626</v>
      </c>
      <c r="F8828">
        <v>2.3451650000000002</v>
      </c>
    </row>
    <row r="8829" spans="5:6" x14ac:dyDescent="0.2">
      <c r="E8829" s="97">
        <v>43725.505671296298</v>
      </c>
      <c r="F8829">
        <v>2.3192889999999999</v>
      </c>
    </row>
    <row r="8830" spans="5:6" x14ac:dyDescent="0.2">
      <c r="E8830" s="97">
        <v>43725.516087962962</v>
      </c>
      <c r="F8830">
        <v>2.2887080000000002</v>
      </c>
    </row>
    <row r="8831" spans="5:6" x14ac:dyDescent="0.2">
      <c r="E8831" s="97">
        <v>43725.526678240742</v>
      </c>
      <c r="F8831">
        <v>2.2983280000000001</v>
      </c>
    </row>
    <row r="8832" spans="5:6" x14ac:dyDescent="0.2">
      <c r="E8832" s="97">
        <v>43725.537094907406</v>
      </c>
      <c r="F8832">
        <v>2.2841629999999999</v>
      </c>
    </row>
    <row r="8833" spans="5:6" x14ac:dyDescent="0.2">
      <c r="E8833" s="97">
        <v>43725.547511574077</v>
      </c>
      <c r="F8833">
        <v>2.2686959999999998</v>
      </c>
    </row>
    <row r="8834" spans="5:6" x14ac:dyDescent="0.2">
      <c r="E8834" s="97">
        <v>43725.557928240742</v>
      </c>
      <c r="F8834">
        <v>2.2584050000000002</v>
      </c>
    </row>
    <row r="8835" spans="5:6" x14ac:dyDescent="0.2">
      <c r="E8835" s="97">
        <v>43725.568344907406</v>
      </c>
      <c r="F8835">
        <v>2.243817</v>
      </c>
    </row>
    <row r="8836" spans="5:6" x14ac:dyDescent="0.2">
      <c r="E8836" s="97">
        <v>43725.578761574077</v>
      </c>
      <c r="F8836">
        <v>2.2710089999999998</v>
      </c>
    </row>
    <row r="8837" spans="5:6" x14ac:dyDescent="0.2">
      <c r="E8837" s="97">
        <v>43725.58929398148</v>
      </c>
      <c r="F8837">
        <v>2.2492670000000001</v>
      </c>
    </row>
    <row r="8838" spans="5:6" x14ac:dyDescent="0.2">
      <c r="E8838" s="97">
        <v>43725.599710648145</v>
      </c>
      <c r="F8838">
        <v>2.2388409999999999</v>
      </c>
    </row>
    <row r="8839" spans="5:6" x14ac:dyDescent="0.2">
      <c r="E8839" s="97">
        <v>43725.610127314816</v>
      </c>
      <c r="F8839">
        <v>2.230782</v>
      </c>
    </row>
    <row r="8840" spans="5:6" x14ac:dyDescent="0.2">
      <c r="E8840" s="97">
        <v>43725.62054398148</v>
      </c>
      <c r="F8840">
        <v>2.2049979999999998</v>
      </c>
    </row>
    <row r="8841" spans="5:6" x14ac:dyDescent="0.2">
      <c r="E8841" s="97">
        <v>43725.631030092591</v>
      </c>
      <c r="F8841">
        <v>2.209603</v>
      </c>
    </row>
    <row r="8842" spans="5:6" x14ac:dyDescent="0.2">
      <c r="E8842" s="97">
        <v>43725.641446759262</v>
      </c>
      <c r="F8842">
        <v>2.2163710000000001</v>
      </c>
    </row>
    <row r="8843" spans="5:6" x14ac:dyDescent="0.2">
      <c r="E8843" s="97">
        <v>43725.651863425926</v>
      </c>
      <c r="F8843">
        <v>2.1949179999999999</v>
      </c>
    </row>
    <row r="8844" spans="5:6" x14ac:dyDescent="0.2">
      <c r="E8844" s="97">
        <v>43725.662280092591</v>
      </c>
      <c r="F8844">
        <v>2.2260279999999999</v>
      </c>
    </row>
    <row r="8845" spans="5:6" x14ac:dyDescent="0.2">
      <c r="E8845" s="97">
        <v>43725.672696759262</v>
      </c>
      <c r="F8845">
        <v>2.2203789999999999</v>
      </c>
    </row>
    <row r="8846" spans="5:6" x14ac:dyDescent="0.2">
      <c r="E8846" s="97">
        <v>43725.683113425926</v>
      </c>
      <c r="F8846">
        <v>2.1585399999999999</v>
      </c>
    </row>
    <row r="8847" spans="5:6" x14ac:dyDescent="0.2">
      <c r="E8847" s="97">
        <v>43725.693645833337</v>
      </c>
      <c r="F8847">
        <v>2.2399309999999999</v>
      </c>
    </row>
    <row r="8848" spans="5:6" x14ac:dyDescent="0.2">
      <c r="E8848" s="97">
        <v>43725.704062500001</v>
      </c>
      <c r="F8848">
        <v>2.222718</v>
      </c>
    </row>
    <row r="8849" spans="5:6" x14ac:dyDescent="0.2">
      <c r="E8849" s="97">
        <v>43725.723240740743</v>
      </c>
      <c r="F8849">
        <v>2.276948</v>
      </c>
    </row>
    <row r="8850" spans="5:6" x14ac:dyDescent="0.2">
      <c r="E8850" s="97">
        <v>43725.733657407407</v>
      </c>
      <c r="F8850">
        <v>2.3148240000000002</v>
      </c>
    </row>
    <row r="8851" spans="5:6" x14ac:dyDescent="0.2">
      <c r="E8851" s="97">
        <v>43725.744074074071</v>
      </c>
      <c r="F8851">
        <v>2.3252929999999998</v>
      </c>
    </row>
    <row r="8852" spans="5:6" x14ac:dyDescent="0.2">
      <c r="E8852" s="97">
        <v>43725.754490740743</v>
      </c>
      <c r="F8852">
        <v>2.3593320000000002</v>
      </c>
    </row>
    <row r="8853" spans="5:6" x14ac:dyDescent="0.2">
      <c r="E8853" s="97">
        <v>43725.764907407407</v>
      </c>
      <c r="F8853">
        <v>2.3715060000000001</v>
      </c>
    </row>
    <row r="8854" spans="5:6" x14ac:dyDescent="0.2">
      <c r="E8854" s="97">
        <v>43725.775324074071</v>
      </c>
      <c r="F8854">
        <v>2.3647849999999999</v>
      </c>
    </row>
    <row r="8855" spans="5:6" x14ac:dyDescent="0.2">
      <c r="E8855" s="97">
        <v>43725.785856481481</v>
      </c>
      <c r="F8855">
        <v>2.4149349999999998</v>
      </c>
    </row>
    <row r="8856" spans="5:6" x14ac:dyDescent="0.2">
      <c r="E8856" s="97">
        <v>43725.796273148146</v>
      </c>
      <c r="F8856">
        <v>2.415692</v>
      </c>
    </row>
    <row r="8857" spans="5:6" x14ac:dyDescent="0.2">
      <c r="E8857" s="97">
        <v>43725.806689814817</v>
      </c>
      <c r="F8857">
        <v>2.4660530000000001</v>
      </c>
    </row>
    <row r="8858" spans="5:6" x14ac:dyDescent="0.2">
      <c r="E8858" s="97">
        <v>43725.817106481481</v>
      </c>
      <c r="F8858">
        <v>2.4791880000000002</v>
      </c>
    </row>
    <row r="8859" spans="5:6" x14ac:dyDescent="0.2">
      <c r="E8859" s="97">
        <v>43725.827592592592</v>
      </c>
      <c r="F8859">
        <v>2.4854980000000002</v>
      </c>
    </row>
    <row r="8860" spans="5:6" x14ac:dyDescent="0.2">
      <c r="E8860" s="97">
        <v>43725.838009259256</v>
      </c>
      <c r="F8860">
        <v>2.4867940000000002</v>
      </c>
    </row>
    <row r="8861" spans="5:6" x14ac:dyDescent="0.2">
      <c r="E8861" s="97">
        <v>43725.848425925928</v>
      </c>
      <c r="F8861">
        <v>2.5602770000000001</v>
      </c>
    </row>
    <row r="8862" spans="5:6" x14ac:dyDescent="0.2">
      <c r="E8862" s="97">
        <v>43725.858842592592</v>
      </c>
      <c r="F8862">
        <v>2.5253589999999999</v>
      </c>
    </row>
    <row r="8863" spans="5:6" x14ac:dyDescent="0.2">
      <c r="E8863" s="97">
        <v>43725.869259259256</v>
      </c>
      <c r="F8863">
        <v>2.5652400000000002</v>
      </c>
    </row>
    <row r="8864" spans="5:6" x14ac:dyDescent="0.2">
      <c r="E8864" s="97">
        <v>43725.879675925928</v>
      </c>
      <c r="F8864">
        <v>2.5399189999999998</v>
      </c>
    </row>
    <row r="8865" spans="5:6" x14ac:dyDescent="0.2">
      <c r="E8865" s="97">
        <v>43725.890208333331</v>
      </c>
      <c r="F8865">
        <v>2.5582189999999998</v>
      </c>
    </row>
    <row r="8866" spans="5:6" x14ac:dyDescent="0.2">
      <c r="E8866" s="97">
        <v>43725.900625000002</v>
      </c>
      <c r="F8866">
        <v>2.5638070000000002</v>
      </c>
    </row>
    <row r="8867" spans="5:6" x14ac:dyDescent="0.2">
      <c r="E8867" s="97">
        <v>43725.911041666666</v>
      </c>
      <c r="F8867">
        <v>2.5449730000000002</v>
      </c>
    </row>
    <row r="8868" spans="5:6" x14ac:dyDescent="0.2">
      <c r="E8868" s="97">
        <v>43725.921458333331</v>
      </c>
      <c r="F8868">
        <v>2.574211</v>
      </c>
    </row>
    <row r="8869" spans="5:6" x14ac:dyDescent="0.2">
      <c r="E8869" s="97">
        <v>43725.931944444441</v>
      </c>
      <c r="F8869">
        <v>2.5698259999999999</v>
      </c>
    </row>
    <row r="8870" spans="5:6" x14ac:dyDescent="0.2">
      <c r="E8870" s="97">
        <v>43725.942361111112</v>
      </c>
      <c r="F8870">
        <v>2.5656910000000002</v>
      </c>
    </row>
    <row r="8871" spans="5:6" x14ac:dyDescent="0.2">
      <c r="E8871" s="97">
        <v>43725.952777777777</v>
      </c>
      <c r="F8871">
        <v>2.5599729999999998</v>
      </c>
    </row>
    <row r="8872" spans="5:6" x14ac:dyDescent="0.2">
      <c r="E8872" s="97">
        <v>43725.963194444441</v>
      </c>
      <c r="F8872">
        <v>2.537903</v>
      </c>
    </row>
    <row r="8873" spans="5:6" x14ac:dyDescent="0.2">
      <c r="E8873" s="97">
        <v>43725.973611111112</v>
      </c>
      <c r="F8873">
        <v>2.5494300000000001</v>
      </c>
    </row>
    <row r="8874" spans="5:6" x14ac:dyDescent="0.2">
      <c r="E8874" s="97">
        <v>43725.984027777777</v>
      </c>
      <c r="F8874">
        <v>2.5443009999999999</v>
      </c>
    </row>
    <row r="8875" spans="5:6" x14ac:dyDescent="0.2">
      <c r="E8875" s="97">
        <v>43725.994560185187</v>
      </c>
      <c r="F8875">
        <v>2.5322330000000002</v>
      </c>
    </row>
    <row r="8876" spans="5:6" x14ac:dyDescent="0.2">
      <c r="E8876" s="97">
        <v>43726.004976851851</v>
      </c>
      <c r="F8876">
        <v>2.5428229999999998</v>
      </c>
    </row>
    <row r="8877" spans="5:6" x14ac:dyDescent="0.2">
      <c r="E8877" s="97">
        <v>43726.015393518515</v>
      </c>
      <c r="F8877">
        <v>2.5334080000000001</v>
      </c>
    </row>
    <row r="8878" spans="5:6" x14ac:dyDescent="0.2">
      <c r="E8878" s="97">
        <v>43726.025810185187</v>
      </c>
      <c r="F8878">
        <v>2.5226739999999999</v>
      </c>
    </row>
    <row r="8879" spans="5:6" x14ac:dyDescent="0.2">
      <c r="E8879" s="97">
        <v>43726.036296296297</v>
      </c>
      <c r="F8879">
        <v>2.522637</v>
      </c>
    </row>
    <row r="8880" spans="5:6" x14ac:dyDescent="0.2">
      <c r="E8880" s="97">
        <v>43726.046712962961</v>
      </c>
      <c r="F8880">
        <v>2.5275430000000001</v>
      </c>
    </row>
    <row r="8881" spans="5:6" x14ac:dyDescent="0.2">
      <c r="E8881" s="97">
        <v>43726.057129629633</v>
      </c>
      <c r="F8881">
        <v>2.5220189999999998</v>
      </c>
    </row>
    <row r="8882" spans="5:6" x14ac:dyDescent="0.2">
      <c r="E8882" s="97">
        <v>43726.067546296297</v>
      </c>
      <c r="F8882">
        <v>2.5299550000000002</v>
      </c>
    </row>
    <row r="8883" spans="5:6" x14ac:dyDescent="0.2">
      <c r="E8883" s="97">
        <v>43726.077962962961</v>
      </c>
      <c r="F8883">
        <v>2.5214270000000001</v>
      </c>
    </row>
    <row r="8884" spans="5:6" x14ac:dyDescent="0.2">
      <c r="E8884" s="97">
        <v>43726.088379629633</v>
      </c>
      <c r="F8884">
        <v>2.5069340000000002</v>
      </c>
    </row>
    <row r="8885" spans="5:6" x14ac:dyDescent="0.2">
      <c r="E8885" s="97">
        <v>43726.098912037036</v>
      </c>
      <c r="F8885">
        <v>2.5267559999999998</v>
      </c>
    </row>
    <row r="8886" spans="5:6" x14ac:dyDescent="0.2">
      <c r="E8886" s="97">
        <v>43726.1093287037</v>
      </c>
      <c r="F8886">
        <v>2.5025149999999998</v>
      </c>
    </row>
    <row r="8887" spans="5:6" x14ac:dyDescent="0.2">
      <c r="E8887" s="97">
        <v>43726.119745370372</v>
      </c>
      <c r="F8887">
        <v>2.5028389999999998</v>
      </c>
    </row>
    <row r="8888" spans="5:6" x14ac:dyDescent="0.2">
      <c r="E8888" s="97">
        <v>43726.130162037036</v>
      </c>
      <c r="F8888">
        <v>2.491371</v>
      </c>
    </row>
    <row r="8889" spans="5:6" x14ac:dyDescent="0.2">
      <c r="E8889" s="97">
        <v>43726.140648148146</v>
      </c>
      <c r="F8889">
        <v>2.5140039999999999</v>
      </c>
    </row>
    <row r="8890" spans="5:6" x14ac:dyDescent="0.2">
      <c r="E8890" s="97">
        <v>43726.151064814818</v>
      </c>
      <c r="F8890">
        <v>2.5001920000000002</v>
      </c>
    </row>
    <row r="8891" spans="5:6" x14ac:dyDescent="0.2">
      <c r="E8891" s="97">
        <v>43726.161481481482</v>
      </c>
      <c r="F8891">
        <v>2.5096970000000001</v>
      </c>
    </row>
    <row r="8892" spans="5:6" x14ac:dyDescent="0.2">
      <c r="E8892" s="97">
        <v>43726.171898148146</v>
      </c>
      <c r="F8892">
        <v>2.5198200000000002</v>
      </c>
    </row>
    <row r="8893" spans="5:6" x14ac:dyDescent="0.2">
      <c r="E8893" s="97">
        <v>43726.182314814818</v>
      </c>
      <c r="F8893">
        <v>2.4861430000000002</v>
      </c>
    </row>
    <row r="8894" spans="5:6" x14ac:dyDescent="0.2">
      <c r="E8894" s="97">
        <v>43726.192731481482</v>
      </c>
      <c r="F8894">
        <v>2.5014310000000002</v>
      </c>
    </row>
    <row r="8895" spans="5:6" x14ac:dyDescent="0.2">
      <c r="E8895" s="97">
        <v>43726.203148148146</v>
      </c>
      <c r="F8895">
        <v>2.5000249999999999</v>
      </c>
    </row>
    <row r="8896" spans="5:6" x14ac:dyDescent="0.2">
      <c r="E8896" s="97">
        <v>43726.213680555556</v>
      </c>
      <c r="F8896">
        <v>2.5001250000000002</v>
      </c>
    </row>
    <row r="8897" spans="5:6" x14ac:dyDescent="0.2">
      <c r="E8897" s="97">
        <v>43726.224097222221</v>
      </c>
      <c r="F8897">
        <v>2.4649160000000001</v>
      </c>
    </row>
    <row r="8898" spans="5:6" x14ac:dyDescent="0.2">
      <c r="E8898" s="97">
        <v>43726.234513888892</v>
      </c>
      <c r="F8898">
        <v>2.473338</v>
      </c>
    </row>
    <row r="8899" spans="5:6" x14ac:dyDescent="0.2">
      <c r="E8899" s="97">
        <v>43726.244988425926</v>
      </c>
      <c r="F8899">
        <v>2.4516930000000001</v>
      </c>
    </row>
    <row r="8900" spans="5:6" x14ac:dyDescent="0.2">
      <c r="E8900" s="97">
        <v>43726.25540509259</v>
      </c>
      <c r="F8900">
        <v>2.463381</v>
      </c>
    </row>
    <row r="8901" spans="5:6" x14ac:dyDescent="0.2">
      <c r="E8901" s="97">
        <v>43726.265821759262</v>
      </c>
      <c r="F8901">
        <v>2.461862</v>
      </c>
    </row>
    <row r="8902" spans="5:6" x14ac:dyDescent="0.2">
      <c r="E8902" s="97">
        <v>43726.276238425926</v>
      </c>
      <c r="F8902">
        <v>2.4483459999999999</v>
      </c>
    </row>
    <row r="8903" spans="5:6" x14ac:dyDescent="0.2">
      <c r="E8903" s="97">
        <v>43726.286736111113</v>
      </c>
      <c r="F8903">
        <v>2.461239</v>
      </c>
    </row>
    <row r="8904" spans="5:6" x14ac:dyDescent="0.2">
      <c r="E8904" s="97">
        <v>43726.297152777777</v>
      </c>
      <c r="F8904">
        <v>2.446895</v>
      </c>
    </row>
    <row r="8905" spans="5:6" x14ac:dyDescent="0.2">
      <c r="E8905" s="97">
        <v>43726.307569444441</v>
      </c>
      <c r="F8905">
        <v>2.4111470000000002</v>
      </c>
    </row>
    <row r="8906" spans="5:6" x14ac:dyDescent="0.2">
      <c r="E8906" s="97">
        <v>43726.317986111113</v>
      </c>
      <c r="F8906">
        <v>2.4308779999999999</v>
      </c>
    </row>
    <row r="8907" spans="5:6" x14ac:dyDescent="0.2">
      <c r="E8907" s="97">
        <v>43726.328402777777</v>
      </c>
      <c r="F8907">
        <v>2.399931</v>
      </c>
    </row>
    <row r="8908" spans="5:6" x14ac:dyDescent="0.2">
      <c r="E8908" s="97">
        <v>43726.338819444441</v>
      </c>
      <c r="F8908">
        <v>2.3714209999999998</v>
      </c>
    </row>
    <row r="8909" spans="5:6" x14ac:dyDescent="0.2">
      <c r="E8909" s="97">
        <v>43726.349351851852</v>
      </c>
      <c r="F8909">
        <v>2.3823279999999998</v>
      </c>
    </row>
    <row r="8910" spans="5:6" x14ac:dyDescent="0.2">
      <c r="E8910" s="97">
        <v>43726.359768518516</v>
      </c>
      <c r="F8910">
        <v>2.353936</v>
      </c>
    </row>
    <row r="8911" spans="5:6" x14ac:dyDescent="0.2">
      <c r="E8911" s="97">
        <v>43726.370185185187</v>
      </c>
      <c r="F8911">
        <v>2.349863</v>
      </c>
    </row>
    <row r="8912" spans="5:6" x14ac:dyDescent="0.2">
      <c r="E8912" s="97">
        <v>43726.380601851852</v>
      </c>
      <c r="F8912">
        <v>2.3382480000000001</v>
      </c>
    </row>
    <row r="8913" spans="5:6" x14ac:dyDescent="0.2">
      <c r="E8913" s="97">
        <v>43726.391087962962</v>
      </c>
      <c r="F8913">
        <v>2.323213</v>
      </c>
    </row>
    <row r="8914" spans="5:6" x14ac:dyDescent="0.2">
      <c r="E8914" s="97">
        <v>43726.401504629626</v>
      </c>
      <c r="F8914">
        <v>2.2958569999999998</v>
      </c>
    </row>
    <row r="8915" spans="5:6" x14ac:dyDescent="0.2">
      <c r="E8915" s="97">
        <v>43726.411921296298</v>
      </c>
      <c r="F8915">
        <v>2.277066</v>
      </c>
    </row>
    <row r="8916" spans="5:6" x14ac:dyDescent="0.2">
      <c r="E8916" s="97">
        <v>43726.422430555554</v>
      </c>
      <c r="F8916">
        <v>2.2483170000000001</v>
      </c>
    </row>
    <row r="8917" spans="5:6" x14ac:dyDescent="0.2">
      <c r="E8917" s="97">
        <v>43726.432847222219</v>
      </c>
      <c r="F8917">
        <v>2.2306339999999998</v>
      </c>
    </row>
    <row r="8918" spans="5:6" x14ac:dyDescent="0.2">
      <c r="E8918" s="97">
        <v>43726.44326388889</v>
      </c>
      <c r="F8918">
        <v>2.1989800000000002</v>
      </c>
    </row>
    <row r="8919" spans="5:6" x14ac:dyDescent="0.2">
      <c r="E8919" s="97">
        <v>43726.453680555554</v>
      </c>
      <c r="F8919">
        <v>2.20451</v>
      </c>
    </row>
    <row r="8920" spans="5:6" x14ac:dyDescent="0.2">
      <c r="E8920" s="97">
        <v>43726.464097222219</v>
      </c>
      <c r="F8920">
        <v>2.1726179999999999</v>
      </c>
    </row>
    <row r="8921" spans="5:6" x14ac:dyDescent="0.2">
      <c r="E8921" s="97">
        <v>43726.47451388889</v>
      </c>
      <c r="F8921">
        <v>2.157511</v>
      </c>
    </row>
    <row r="8922" spans="5:6" x14ac:dyDescent="0.2">
      <c r="E8922" s="97">
        <v>43726.485046296293</v>
      </c>
      <c r="F8922">
        <v>2.168955</v>
      </c>
    </row>
    <row r="8923" spans="5:6" x14ac:dyDescent="0.2">
      <c r="E8923" s="97">
        <v>43726.495462962965</v>
      </c>
      <c r="F8923">
        <v>2.138722</v>
      </c>
    </row>
    <row r="8924" spans="5:6" x14ac:dyDescent="0.2">
      <c r="E8924" s="97">
        <v>43726.505879629629</v>
      </c>
      <c r="F8924">
        <v>2.1398679999999999</v>
      </c>
    </row>
    <row r="8925" spans="5:6" x14ac:dyDescent="0.2">
      <c r="E8925" s="97">
        <v>43726.516296296293</v>
      </c>
      <c r="F8925">
        <v>2.0922779999999999</v>
      </c>
    </row>
    <row r="8926" spans="5:6" x14ac:dyDescent="0.2">
      <c r="E8926" s="97">
        <v>43726.526782407411</v>
      </c>
      <c r="F8926">
        <v>2.1189840000000002</v>
      </c>
    </row>
    <row r="8927" spans="5:6" x14ac:dyDescent="0.2">
      <c r="E8927" s="97">
        <v>43726.537199074075</v>
      </c>
      <c r="F8927">
        <v>2.1031</v>
      </c>
    </row>
    <row r="8928" spans="5:6" x14ac:dyDescent="0.2">
      <c r="E8928" s="97">
        <v>43726.547615740739</v>
      </c>
      <c r="F8928">
        <v>2.0910820000000001</v>
      </c>
    </row>
    <row r="8929" spans="5:6" x14ac:dyDescent="0.2">
      <c r="E8929" s="97">
        <v>43726.558032407411</v>
      </c>
      <c r="F8929">
        <v>2.0926209999999998</v>
      </c>
    </row>
    <row r="8930" spans="5:6" x14ac:dyDescent="0.2">
      <c r="E8930" s="97">
        <v>43726.568449074075</v>
      </c>
      <c r="F8930">
        <v>2.0643389999999999</v>
      </c>
    </row>
    <row r="8931" spans="5:6" x14ac:dyDescent="0.2">
      <c r="E8931" s="97">
        <v>43726.578865740739</v>
      </c>
      <c r="F8931">
        <v>2.0672090000000001</v>
      </c>
    </row>
    <row r="8932" spans="5:6" x14ac:dyDescent="0.2">
      <c r="E8932" s="97">
        <v>43726.589398148149</v>
      </c>
      <c r="F8932">
        <v>2.0312410000000001</v>
      </c>
    </row>
    <row r="8933" spans="5:6" x14ac:dyDescent="0.2">
      <c r="E8933" s="97">
        <v>43726.599814814814</v>
      </c>
      <c r="F8933">
        <v>2.089855</v>
      </c>
    </row>
    <row r="8934" spans="5:6" x14ac:dyDescent="0.2">
      <c r="E8934" s="97">
        <v>43726.610231481478</v>
      </c>
      <c r="F8934">
        <v>2.0329739999999998</v>
      </c>
    </row>
    <row r="8935" spans="5:6" x14ac:dyDescent="0.2">
      <c r="E8935" s="97">
        <v>43726.620648148149</v>
      </c>
      <c r="F8935">
        <v>2.015787</v>
      </c>
    </row>
    <row r="8936" spans="5:6" x14ac:dyDescent="0.2">
      <c r="E8936" s="97">
        <v>43726.63113425926</v>
      </c>
      <c r="F8936">
        <v>2.0465110000000002</v>
      </c>
    </row>
    <row r="8937" spans="5:6" x14ac:dyDescent="0.2">
      <c r="E8937" s="97">
        <v>43726.641550925924</v>
      </c>
      <c r="F8937">
        <v>2.0258479999999999</v>
      </c>
    </row>
    <row r="8938" spans="5:6" x14ac:dyDescent="0.2">
      <c r="E8938" s="97">
        <v>43726.651967592596</v>
      </c>
      <c r="F8938">
        <v>2.0270860000000002</v>
      </c>
    </row>
    <row r="8939" spans="5:6" x14ac:dyDescent="0.2">
      <c r="E8939" s="97">
        <v>43726.66238425926</v>
      </c>
      <c r="F8939">
        <v>2.0495920000000001</v>
      </c>
    </row>
    <row r="8940" spans="5:6" x14ac:dyDescent="0.2">
      <c r="E8940" s="97">
        <v>43726.672800925924</v>
      </c>
      <c r="F8940">
        <v>2.0481020000000001</v>
      </c>
    </row>
    <row r="8941" spans="5:6" x14ac:dyDescent="0.2">
      <c r="E8941" s="97">
        <v>43726.683217592596</v>
      </c>
      <c r="F8941">
        <v>2.061099</v>
      </c>
    </row>
    <row r="8942" spans="5:6" x14ac:dyDescent="0.2">
      <c r="E8942" s="97">
        <v>43726.69363425926</v>
      </c>
      <c r="F8942">
        <v>2.0365009999999999</v>
      </c>
    </row>
    <row r="8943" spans="5:6" x14ac:dyDescent="0.2">
      <c r="E8943" s="97">
        <v>43726.70416666667</v>
      </c>
      <c r="F8943">
        <v>2.0684589999999998</v>
      </c>
    </row>
    <row r="8944" spans="5:6" x14ac:dyDescent="0.2">
      <c r="E8944" s="97">
        <v>43726.723344907405</v>
      </c>
      <c r="F8944">
        <v>2.1076329999999999</v>
      </c>
    </row>
    <row r="8945" spans="5:6" x14ac:dyDescent="0.2">
      <c r="E8945" s="97">
        <v>43726.733761574076</v>
      </c>
      <c r="F8945">
        <v>2.1403029999999998</v>
      </c>
    </row>
    <row r="8946" spans="5:6" x14ac:dyDescent="0.2">
      <c r="E8946" s="97">
        <v>43726.74417824074</v>
      </c>
      <c r="F8946">
        <v>2.1505999999999998</v>
      </c>
    </row>
    <row r="8947" spans="5:6" x14ac:dyDescent="0.2">
      <c r="E8947" s="97">
        <v>43726.754594907405</v>
      </c>
      <c r="F8947">
        <v>2.1128450000000001</v>
      </c>
    </row>
    <row r="8948" spans="5:6" x14ac:dyDescent="0.2">
      <c r="E8948" s="97">
        <v>43726.765011574076</v>
      </c>
      <c r="F8948">
        <v>2.190763</v>
      </c>
    </row>
    <row r="8949" spans="5:6" x14ac:dyDescent="0.2">
      <c r="E8949" s="97">
        <v>43726.77542824074</v>
      </c>
      <c r="F8949">
        <v>2.216968</v>
      </c>
    </row>
    <row r="8950" spans="5:6" x14ac:dyDescent="0.2">
      <c r="E8950" s="97">
        <v>43726.785960648151</v>
      </c>
      <c r="F8950">
        <v>2.2271519999999998</v>
      </c>
    </row>
    <row r="8951" spans="5:6" x14ac:dyDescent="0.2">
      <c r="E8951" s="97">
        <v>43726.796377314815</v>
      </c>
      <c r="F8951">
        <v>2.243554</v>
      </c>
    </row>
    <row r="8952" spans="5:6" x14ac:dyDescent="0.2">
      <c r="E8952" s="97">
        <v>43726.806793981479</v>
      </c>
      <c r="F8952">
        <v>2.2222369999999998</v>
      </c>
    </row>
    <row r="8953" spans="5:6" x14ac:dyDescent="0.2">
      <c r="E8953" s="97">
        <v>43726.817210648151</v>
      </c>
      <c r="F8953">
        <v>2.2651500000000002</v>
      </c>
    </row>
    <row r="8954" spans="5:6" x14ac:dyDescent="0.2">
      <c r="E8954" s="97">
        <v>43726.827696759261</v>
      </c>
      <c r="F8954">
        <v>2.2806250000000001</v>
      </c>
    </row>
    <row r="8955" spans="5:6" x14ac:dyDescent="0.2">
      <c r="E8955" s="97">
        <v>43726.838113425925</v>
      </c>
      <c r="F8955">
        <v>2.2747009999999999</v>
      </c>
    </row>
    <row r="8956" spans="5:6" x14ac:dyDescent="0.2">
      <c r="E8956" s="97">
        <v>43726.848530092589</v>
      </c>
      <c r="F8956">
        <v>2.3078590000000001</v>
      </c>
    </row>
    <row r="8957" spans="5:6" x14ac:dyDescent="0.2">
      <c r="E8957" s="97">
        <v>43726.858946759261</v>
      </c>
      <c r="F8957">
        <v>2.315982</v>
      </c>
    </row>
    <row r="8958" spans="5:6" x14ac:dyDescent="0.2">
      <c r="E8958" s="97">
        <v>43726.869363425925</v>
      </c>
      <c r="F8958">
        <v>2.3227989999999998</v>
      </c>
    </row>
    <row r="8959" spans="5:6" x14ac:dyDescent="0.2">
      <c r="E8959" s="97">
        <v>43726.879780092589</v>
      </c>
      <c r="F8959">
        <v>2.3445719999999999</v>
      </c>
    </row>
    <row r="8960" spans="5:6" x14ac:dyDescent="0.2">
      <c r="E8960" s="97">
        <v>43726.890196759261</v>
      </c>
      <c r="F8960">
        <v>2.3704459999999998</v>
      </c>
    </row>
    <row r="8961" spans="5:6" x14ac:dyDescent="0.2">
      <c r="E8961" s="97">
        <v>43726.900729166664</v>
      </c>
      <c r="F8961">
        <v>2.359877</v>
      </c>
    </row>
    <row r="8962" spans="5:6" x14ac:dyDescent="0.2">
      <c r="E8962" s="97">
        <v>43726.911145833335</v>
      </c>
      <c r="F8962">
        <v>2.3818679999999999</v>
      </c>
    </row>
    <row r="8963" spans="5:6" x14ac:dyDescent="0.2">
      <c r="E8963" s="97">
        <v>43726.9215625</v>
      </c>
      <c r="F8963">
        <v>2.4007860000000001</v>
      </c>
    </row>
    <row r="8964" spans="5:6" x14ac:dyDescent="0.2">
      <c r="E8964" s="97">
        <v>43726.932037037041</v>
      </c>
      <c r="F8964">
        <v>2.3926720000000001</v>
      </c>
    </row>
    <row r="8965" spans="5:6" x14ac:dyDescent="0.2">
      <c r="E8965" s="97">
        <v>43726.942453703705</v>
      </c>
      <c r="F8965">
        <v>2.4156240000000002</v>
      </c>
    </row>
    <row r="8966" spans="5:6" x14ac:dyDescent="0.2">
      <c r="E8966" s="97">
        <v>43726.952870370369</v>
      </c>
      <c r="F8966">
        <v>2.4471090000000002</v>
      </c>
    </row>
    <row r="8967" spans="5:6" x14ac:dyDescent="0.2">
      <c r="E8967" s="97">
        <v>43726.963287037041</v>
      </c>
      <c r="F8967">
        <v>2.4275280000000001</v>
      </c>
    </row>
    <row r="8968" spans="5:6" x14ac:dyDescent="0.2">
      <c r="E8968" s="97">
        <v>43726.973703703705</v>
      </c>
      <c r="F8968">
        <v>2.4592860000000001</v>
      </c>
    </row>
    <row r="8969" spans="5:6" x14ac:dyDescent="0.2">
      <c r="E8969" s="97">
        <v>43726.984120370369</v>
      </c>
      <c r="F8969">
        <v>2.4652970000000001</v>
      </c>
    </row>
    <row r="8970" spans="5:6" x14ac:dyDescent="0.2">
      <c r="E8970" s="97">
        <v>43726.994652777779</v>
      </c>
      <c r="F8970">
        <v>2.4825529999999998</v>
      </c>
    </row>
    <row r="8971" spans="5:6" x14ac:dyDescent="0.2">
      <c r="E8971" s="97">
        <v>43727.005069444444</v>
      </c>
      <c r="F8971">
        <v>2.5018829999999999</v>
      </c>
    </row>
    <row r="8972" spans="5:6" x14ac:dyDescent="0.2">
      <c r="E8972" s="97">
        <v>43727.015486111108</v>
      </c>
      <c r="F8972">
        <v>2.5146860000000002</v>
      </c>
    </row>
    <row r="8973" spans="5:6" x14ac:dyDescent="0.2">
      <c r="E8973" s="97">
        <v>43727.025902777779</v>
      </c>
      <c r="F8973">
        <v>2.5064899999999999</v>
      </c>
    </row>
    <row r="8974" spans="5:6" x14ac:dyDescent="0.2">
      <c r="E8974" s="97">
        <v>43727.03638888889</v>
      </c>
      <c r="F8974">
        <v>2.520127</v>
      </c>
    </row>
    <row r="8975" spans="5:6" x14ac:dyDescent="0.2">
      <c r="E8975" s="97">
        <v>43727.046805555554</v>
      </c>
      <c r="F8975">
        <v>2.5369009999999999</v>
      </c>
    </row>
    <row r="8976" spans="5:6" x14ac:dyDescent="0.2">
      <c r="E8976" s="97">
        <v>43727.057222222225</v>
      </c>
      <c r="F8976">
        <v>2.5486650000000002</v>
      </c>
    </row>
    <row r="8977" spans="5:6" x14ac:dyDescent="0.2">
      <c r="E8977" s="97">
        <v>43727.06763888889</v>
      </c>
      <c r="F8977">
        <v>2.5492020000000002</v>
      </c>
    </row>
    <row r="8978" spans="5:6" x14ac:dyDescent="0.2">
      <c r="E8978" s="97">
        <v>43727.078055555554</v>
      </c>
      <c r="F8978">
        <v>2.5838030000000001</v>
      </c>
    </row>
    <row r="8979" spans="5:6" x14ac:dyDescent="0.2">
      <c r="E8979" s="97">
        <v>43727.088472222225</v>
      </c>
      <c r="F8979">
        <v>2.5723349999999998</v>
      </c>
    </row>
    <row r="8980" spans="5:6" x14ac:dyDescent="0.2">
      <c r="E8980" s="97">
        <v>43727.099004629628</v>
      </c>
      <c r="F8980">
        <v>2.5797469999999998</v>
      </c>
    </row>
    <row r="8981" spans="5:6" x14ac:dyDescent="0.2">
      <c r="E8981" s="97">
        <v>43727.1094212963</v>
      </c>
      <c r="F8981">
        <v>2.5986880000000001</v>
      </c>
    </row>
    <row r="8982" spans="5:6" x14ac:dyDescent="0.2">
      <c r="E8982" s="97">
        <v>43727.119837962964</v>
      </c>
      <c r="F8982">
        <v>2.598779</v>
      </c>
    </row>
    <row r="8983" spans="5:6" x14ac:dyDescent="0.2">
      <c r="E8983" s="97">
        <v>43727.130254629628</v>
      </c>
      <c r="F8983">
        <v>2.493913</v>
      </c>
    </row>
    <row r="8984" spans="5:6" x14ac:dyDescent="0.2">
      <c r="E8984" s="97">
        <v>43727.140740740739</v>
      </c>
      <c r="F8984">
        <v>2.6036820000000001</v>
      </c>
    </row>
    <row r="8985" spans="5:6" x14ac:dyDescent="0.2">
      <c r="E8985" s="97">
        <v>43727.15115740741</v>
      </c>
      <c r="F8985">
        <v>2.6091340000000001</v>
      </c>
    </row>
    <row r="8986" spans="5:6" x14ac:dyDescent="0.2">
      <c r="E8986" s="97">
        <v>43727.161574074074</v>
      </c>
      <c r="F8986">
        <v>2.6126510000000001</v>
      </c>
    </row>
    <row r="8987" spans="5:6" x14ac:dyDescent="0.2">
      <c r="E8987" s="97">
        <v>43727.171990740739</v>
      </c>
      <c r="F8987">
        <v>2.613918</v>
      </c>
    </row>
    <row r="8988" spans="5:6" x14ac:dyDescent="0.2">
      <c r="E8988" s="97">
        <v>43727.18240740741</v>
      </c>
      <c r="F8988">
        <v>2.606376</v>
      </c>
    </row>
    <row r="8989" spans="5:6" x14ac:dyDescent="0.2">
      <c r="E8989" s="97">
        <v>43727.192824074074</v>
      </c>
      <c r="F8989">
        <v>2.619971</v>
      </c>
    </row>
    <row r="8990" spans="5:6" x14ac:dyDescent="0.2">
      <c r="E8990" s="97">
        <v>43727.203356481485</v>
      </c>
      <c r="F8990">
        <v>2.6033300000000001</v>
      </c>
    </row>
    <row r="8991" spans="5:6" x14ac:dyDescent="0.2">
      <c r="E8991" s="97">
        <v>43727.213773148149</v>
      </c>
      <c r="F8991">
        <v>2.596457</v>
      </c>
    </row>
    <row r="8992" spans="5:6" x14ac:dyDescent="0.2">
      <c r="E8992" s="97">
        <v>43727.224189814813</v>
      </c>
      <c r="F8992">
        <v>2.5821209999999999</v>
      </c>
    </row>
    <row r="8993" spans="5:6" x14ac:dyDescent="0.2">
      <c r="E8993" s="97">
        <v>43727.234606481485</v>
      </c>
      <c r="F8993">
        <v>2.5760200000000002</v>
      </c>
    </row>
    <row r="8994" spans="5:6" x14ac:dyDescent="0.2">
      <c r="E8994" s="97">
        <v>43727.245092592595</v>
      </c>
      <c r="F8994">
        <v>2.5844040000000001</v>
      </c>
    </row>
    <row r="8995" spans="5:6" x14ac:dyDescent="0.2">
      <c r="E8995" s="97">
        <v>43727.255509259259</v>
      </c>
      <c r="F8995">
        <v>2.57443</v>
      </c>
    </row>
    <row r="8996" spans="5:6" x14ac:dyDescent="0.2">
      <c r="E8996" s="97">
        <v>43727.265925925924</v>
      </c>
      <c r="F8996">
        <v>2.5686429999999998</v>
      </c>
    </row>
    <row r="8997" spans="5:6" x14ac:dyDescent="0.2">
      <c r="E8997" s="97">
        <v>43727.276446759257</v>
      </c>
      <c r="F8997">
        <v>2.5636640000000002</v>
      </c>
    </row>
    <row r="8998" spans="5:6" x14ac:dyDescent="0.2">
      <c r="E8998" s="97">
        <v>43727.286863425928</v>
      </c>
      <c r="F8998">
        <v>2.5424090000000001</v>
      </c>
    </row>
    <row r="8999" spans="5:6" x14ac:dyDescent="0.2">
      <c r="E8999" s="97">
        <v>43727.297280092593</v>
      </c>
      <c r="F8999">
        <v>2.5358540000000001</v>
      </c>
    </row>
    <row r="9000" spans="5:6" x14ac:dyDescent="0.2">
      <c r="E9000" s="97">
        <v>43727.307696759257</v>
      </c>
      <c r="F9000">
        <v>2.5092530000000002</v>
      </c>
    </row>
    <row r="9001" spans="5:6" x14ac:dyDescent="0.2">
      <c r="E9001" s="97">
        <v>43727.318113425928</v>
      </c>
      <c r="F9001">
        <v>2.5085280000000001</v>
      </c>
    </row>
    <row r="9002" spans="5:6" x14ac:dyDescent="0.2">
      <c r="E9002" s="97">
        <v>43727.328530092593</v>
      </c>
      <c r="F9002">
        <v>2.4994149999999999</v>
      </c>
    </row>
    <row r="9003" spans="5:6" x14ac:dyDescent="0.2">
      <c r="E9003" s="97">
        <v>43727.338946759257</v>
      </c>
      <c r="F9003">
        <v>2.4907379999999999</v>
      </c>
    </row>
    <row r="9004" spans="5:6" x14ac:dyDescent="0.2">
      <c r="E9004" s="97">
        <v>43727.349479166667</v>
      </c>
      <c r="F9004">
        <v>2.4553880000000001</v>
      </c>
    </row>
    <row r="9005" spans="5:6" x14ac:dyDescent="0.2">
      <c r="E9005" s="97">
        <v>43727.359895833331</v>
      </c>
      <c r="F9005">
        <v>2.4624470000000001</v>
      </c>
    </row>
    <row r="9006" spans="5:6" x14ac:dyDescent="0.2">
      <c r="E9006" s="97">
        <v>43727.370312500003</v>
      </c>
      <c r="F9006">
        <v>2.4397799999999998</v>
      </c>
    </row>
    <row r="9007" spans="5:6" x14ac:dyDescent="0.2">
      <c r="E9007" s="97">
        <v>43727.380798611113</v>
      </c>
      <c r="F9007">
        <v>2.4256319999999998</v>
      </c>
    </row>
    <row r="9008" spans="5:6" x14ac:dyDescent="0.2">
      <c r="E9008" s="97">
        <v>43727.391215277778</v>
      </c>
      <c r="F9008">
        <v>2.3987319999999999</v>
      </c>
    </row>
    <row r="9009" spans="5:6" x14ac:dyDescent="0.2">
      <c r="E9009" s="97">
        <v>43727.401631944442</v>
      </c>
      <c r="F9009">
        <v>2.3834689999999998</v>
      </c>
    </row>
    <row r="9010" spans="5:6" x14ac:dyDescent="0.2">
      <c r="E9010" s="97">
        <v>43727.412048611113</v>
      </c>
      <c r="F9010">
        <v>2.3578009999999998</v>
      </c>
    </row>
    <row r="9011" spans="5:6" x14ac:dyDescent="0.2">
      <c r="E9011" s="97">
        <v>43727.422465277778</v>
      </c>
      <c r="F9011">
        <v>2.3550460000000002</v>
      </c>
    </row>
    <row r="9012" spans="5:6" x14ac:dyDescent="0.2">
      <c r="E9012" s="97">
        <v>43727.432881944442</v>
      </c>
      <c r="F9012">
        <v>2.3391920000000002</v>
      </c>
    </row>
    <row r="9013" spans="5:6" x14ac:dyDescent="0.2">
      <c r="E9013" s="97">
        <v>43727.443298611113</v>
      </c>
      <c r="F9013">
        <v>2.3283130000000001</v>
      </c>
    </row>
    <row r="9014" spans="5:6" x14ac:dyDescent="0.2">
      <c r="E9014" s="97">
        <v>43727.453831018516</v>
      </c>
      <c r="F9014">
        <v>2.3070550000000001</v>
      </c>
    </row>
    <row r="9015" spans="5:6" x14ac:dyDescent="0.2">
      <c r="E9015" s="97">
        <v>43727.464247685188</v>
      </c>
      <c r="F9015">
        <v>2.3000729999999998</v>
      </c>
    </row>
    <row r="9016" spans="5:6" x14ac:dyDescent="0.2">
      <c r="E9016" s="97">
        <v>43727.474664351852</v>
      </c>
      <c r="F9016">
        <v>2.266645</v>
      </c>
    </row>
    <row r="9017" spans="5:6" x14ac:dyDescent="0.2">
      <c r="E9017" s="97">
        <v>43727.485138888886</v>
      </c>
      <c r="F9017">
        <v>2.2500399999999998</v>
      </c>
    </row>
    <row r="9018" spans="5:6" x14ac:dyDescent="0.2">
      <c r="E9018" s="97">
        <v>43727.495555555557</v>
      </c>
      <c r="F9018">
        <v>2.2615980000000002</v>
      </c>
    </row>
    <row r="9019" spans="5:6" x14ac:dyDescent="0.2">
      <c r="E9019" s="97">
        <v>43727.505972222221</v>
      </c>
      <c r="F9019">
        <v>2.2374239999999999</v>
      </c>
    </row>
    <row r="9020" spans="5:6" x14ac:dyDescent="0.2">
      <c r="E9020" s="97">
        <v>43727.516388888886</v>
      </c>
      <c r="F9020">
        <v>2.2301009999999999</v>
      </c>
    </row>
    <row r="9021" spans="5:6" x14ac:dyDescent="0.2">
      <c r="E9021" s="97">
        <v>43727.526805555557</v>
      </c>
      <c r="F9021">
        <v>2.2279179999999998</v>
      </c>
    </row>
    <row r="9022" spans="5:6" x14ac:dyDescent="0.2">
      <c r="E9022" s="97">
        <v>43727.537222222221</v>
      </c>
      <c r="F9022">
        <v>2.212078</v>
      </c>
    </row>
    <row r="9023" spans="5:6" x14ac:dyDescent="0.2">
      <c r="E9023" s="97">
        <v>43727.547754629632</v>
      </c>
      <c r="F9023">
        <v>2.1978369999999998</v>
      </c>
    </row>
    <row r="9024" spans="5:6" x14ac:dyDescent="0.2">
      <c r="E9024" s="97">
        <v>43727.558171296296</v>
      </c>
      <c r="F9024">
        <v>2.254794</v>
      </c>
    </row>
    <row r="9025" spans="5:6" x14ac:dyDescent="0.2">
      <c r="E9025" s="97">
        <v>43727.56858796296</v>
      </c>
      <c r="F9025">
        <v>2.1991200000000002</v>
      </c>
    </row>
    <row r="9026" spans="5:6" x14ac:dyDescent="0.2">
      <c r="E9026" s="97">
        <v>43727.579004629632</v>
      </c>
      <c r="F9026">
        <v>2.2031679999999998</v>
      </c>
    </row>
    <row r="9027" spans="5:6" x14ac:dyDescent="0.2">
      <c r="E9027" s="97">
        <v>43727.589490740742</v>
      </c>
      <c r="F9027">
        <v>2.215992</v>
      </c>
    </row>
    <row r="9028" spans="5:6" x14ac:dyDescent="0.2">
      <c r="E9028" s="97">
        <v>43727.599907407406</v>
      </c>
      <c r="F9028">
        <v>2.2118359999999999</v>
      </c>
    </row>
    <row r="9029" spans="5:6" x14ac:dyDescent="0.2">
      <c r="E9029" s="97">
        <v>43727.610324074078</v>
      </c>
      <c r="F9029">
        <v>2.215973</v>
      </c>
    </row>
    <row r="9030" spans="5:6" x14ac:dyDescent="0.2">
      <c r="E9030" s="97">
        <v>43727.620740740742</v>
      </c>
      <c r="F9030">
        <v>2.2137129999999998</v>
      </c>
    </row>
    <row r="9031" spans="5:6" x14ac:dyDescent="0.2">
      <c r="E9031" s="97">
        <v>43727.631157407406</v>
      </c>
      <c r="F9031">
        <v>2.2433510000000001</v>
      </c>
    </row>
    <row r="9032" spans="5:6" x14ac:dyDescent="0.2">
      <c r="E9032" s="97">
        <v>43727.641574074078</v>
      </c>
      <c r="F9032">
        <v>2.2412049999999999</v>
      </c>
    </row>
    <row r="9033" spans="5:6" x14ac:dyDescent="0.2">
      <c r="E9033" s="97">
        <v>43727.651990740742</v>
      </c>
      <c r="F9033">
        <v>2.26376</v>
      </c>
    </row>
    <row r="9034" spans="5:6" x14ac:dyDescent="0.2">
      <c r="E9034" s="97">
        <v>43727.662523148145</v>
      </c>
      <c r="F9034">
        <v>2.2899240000000001</v>
      </c>
    </row>
    <row r="9035" spans="5:6" x14ac:dyDescent="0.2">
      <c r="E9035" s="97">
        <v>43727.672939814816</v>
      </c>
      <c r="F9035">
        <v>2.296783</v>
      </c>
    </row>
    <row r="9036" spans="5:6" x14ac:dyDescent="0.2">
      <c r="E9036" s="97">
        <v>43727.683356481481</v>
      </c>
      <c r="F9036">
        <v>2.3253740000000001</v>
      </c>
    </row>
    <row r="9037" spans="5:6" x14ac:dyDescent="0.2">
      <c r="E9037" s="97">
        <v>43727.693831018521</v>
      </c>
      <c r="F9037">
        <v>2.3329430000000002</v>
      </c>
    </row>
    <row r="9038" spans="5:6" x14ac:dyDescent="0.2">
      <c r="E9038" s="97">
        <v>43727.704247685186</v>
      </c>
      <c r="F9038">
        <v>2.363788</v>
      </c>
    </row>
    <row r="9039" spans="5:6" x14ac:dyDescent="0.2">
      <c r="E9039" s="97">
        <v>43727.723437499997</v>
      </c>
      <c r="F9039">
        <v>2.4197980000000001</v>
      </c>
    </row>
    <row r="9040" spans="5:6" x14ac:dyDescent="0.2">
      <c r="E9040" s="97">
        <v>43727.733854166669</v>
      </c>
      <c r="F9040">
        <v>2.4589620000000001</v>
      </c>
    </row>
    <row r="9041" spans="5:6" x14ac:dyDescent="0.2">
      <c r="E9041" s="97">
        <v>43727.744270833333</v>
      </c>
      <c r="F9041">
        <v>2.484194</v>
      </c>
    </row>
    <row r="9042" spans="5:6" x14ac:dyDescent="0.2">
      <c r="E9042" s="97">
        <v>43727.754687499997</v>
      </c>
      <c r="F9042">
        <v>2.4867699999999999</v>
      </c>
    </row>
    <row r="9043" spans="5:6" x14ac:dyDescent="0.2">
      <c r="E9043" s="97">
        <v>43727.765104166669</v>
      </c>
      <c r="F9043">
        <v>2.5162879999999999</v>
      </c>
    </row>
    <row r="9044" spans="5:6" x14ac:dyDescent="0.2">
      <c r="E9044" s="97">
        <v>43727.775520833333</v>
      </c>
      <c r="F9044">
        <v>2.5430630000000001</v>
      </c>
    </row>
    <row r="9045" spans="5:6" x14ac:dyDescent="0.2">
      <c r="E9045" s="97">
        <v>43727.786053240743</v>
      </c>
      <c r="F9045">
        <v>2.5753750000000002</v>
      </c>
    </row>
    <row r="9046" spans="5:6" x14ac:dyDescent="0.2">
      <c r="E9046" s="97">
        <v>43727.796469907407</v>
      </c>
      <c r="F9046">
        <v>2.5886840000000002</v>
      </c>
    </row>
    <row r="9047" spans="5:6" x14ac:dyDescent="0.2">
      <c r="E9047" s="97">
        <v>43727.806886574072</v>
      </c>
      <c r="F9047">
        <v>2.6168830000000001</v>
      </c>
    </row>
    <row r="9048" spans="5:6" x14ac:dyDescent="0.2">
      <c r="E9048" s="97">
        <v>43727.817303240743</v>
      </c>
      <c r="F9048">
        <v>2.6344129999999999</v>
      </c>
    </row>
    <row r="9049" spans="5:6" x14ac:dyDescent="0.2">
      <c r="E9049" s="97">
        <v>43727.827789351853</v>
      </c>
      <c r="F9049">
        <v>2.6523759999999998</v>
      </c>
    </row>
    <row r="9050" spans="5:6" x14ac:dyDescent="0.2">
      <c r="E9050" s="97">
        <v>43727.838206018518</v>
      </c>
      <c r="F9050">
        <v>2.6805970000000001</v>
      </c>
    </row>
    <row r="9051" spans="5:6" x14ac:dyDescent="0.2">
      <c r="E9051" s="97">
        <v>43727.848622685182</v>
      </c>
      <c r="F9051">
        <v>2.6919140000000001</v>
      </c>
    </row>
    <row r="9052" spans="5:6" x14ac:dyDescent="0.2">
      <c r="E9052" s="97">
        <v>43727.859039351853</v>
      </c>
      <c r="F9052">
        <v>2.691322</v>
      </c>
    </row>
    <row r="9053" spans="5:6" x14ac:dyDescent="0.2">
      <c r="E9053" s="97">
        <v>43727.869456018518</v>
      </c>
      <c r="F9053">
        <v>2.7090700000000001</v>
      </c>
    </row>
    <row r="9054" spans="5:6" x14ac:dyDescent="0.2">
      <c r="E9054" s="97">
        <v>43727.879872685182</v>
      </c>
      <c r="F9054">
        <v>2.7439439999999999</v>
      </c>
    </row>
    <row r="9055" spans="5:6" x14ac:dyDescent="0.2">
      <c r="E9055" s="97">
        <v>43727.890289351853</v>
      </c>
      <c r="F9055">
        <v>2.752427</v>
      </c>
    </row>
    <row r="9056" spans="5:6" x14ac:dyDescent="0.2">
      <c r="E9056" s="97">
        <v>43727.900821759256</v>
      </c>
      <c r="F9056">
        <v>2.7550750000000002</v>
      </c>
    </row>
    <row r="9057" spans="5:6" x14ac:dyDescent="0.2">
      <c r="E9057" s="97">
        <v>43727.911238425928</v>
      </c>
      <c r="F9057">
        <v>2.757336</v>
      </c>
    </row>
    <row r="9058" spans="5:6" x14ac:dyDescent="0.2">
      <c r="E9058" s="97">
        <v>43727.921655092592</v>
      </c>
      <c r="F9058">
        <v>2.7867350000000002</v>
      </c>
    </row>
    <row r="9059" spans="5:6" x14ac:dyDescent="0.2">
      <c r="E9059" s="97">
        <v>43727.932141203702</v>
      </c>
      <c r="F9059">
        <v>2.7652969999999999</v>
      </c>
    </row>
    <row r="9060" spans="5:6" x14ac:dyDescent="0.2">
      <c r="E9060" s="97">
        <v>43727.942557870374</v>
      </c>
      <c r="F9060">
        <v>2.783855</v>
      </c>
    </row>
    <row r="9061" spans="5:6" x14ac:dyDescent="0.2">
      <c r="E9061" s="97">
        <v>43727.952974537038</v>
      </c>
      <c r="F9061">
        <v>2.798054</v>
      </c>
    </row>
    <row r="9062" spans="5:6" x14ac:dyDescent="0.2">
      <c r="E9062" s="97">
        <v>43727.963391203702</v>
      </c>
      <c r="F9062">
        <v>2.779293</v>
      </c>
    </row>
    <row r="9063" spans="5:6" x14ac:dyDescent="0.2">
      <c r="E9063" s="97">
        <v>43727.973807870374</v>
      </c>
      <c r="F9063">
        <v>2.7973080000000001</v>
      </c>
    </row>
    <row r="9064" spans="5:6" x14ac:dyDescent="0.2">
      <c r="E9064" s="97">
        <v>43727.984224537038</v>
      </c>
      <c r="F9064">
        <v>2.8180160000000001</v>
      </c>
    </row>
    <row r="9065" spans="5:6" x14ac:dyDescent="0.2">
      <c r="E9065" s="97">
        <v>43727.994641203702</v>
      </c>
      <c r="F9065">
        <v>2.8208859999999998</v>
      </c>
    </row>
    <row r="9066" spans="5:6" x14ac:dyDescent="0.2">
      <c r="E9066" s="97">
        <v>43728.005173611113</v>
      </c>
      <c r="F9066">
        <v>2.8080419999999999</v>
      </c>
    </row>
    <row r="9067" spans="5:6" x14ac:dyDescent="0.2">
      <c r="E9067" s="97">
        <v>43728.015590277777</v>
      </c>
      <c r="F9067">
        <v>2.8312560000000002</v>
      </c>
    </row>
    <row r="9068" spans="5:6" x14ac:dyDescent="0.2">
      <c r="E9068" s="97">
        <v>43728.026006944441</v>
      </c>
      <c r="F9068">
        <v>2.8262990000000001</v>
      </c>
    </row>
    <row r="9069" spans="5:6" x14ac:dyDescent="0.2">
      <c r="E9069" s="97">
        <v>43728.036481481482</v>
      </c>
      <c r="F9069">
        <v>2.8346049999999998</v>
      </c>
    </row>
    <row r="9070" spans="5:6" x14ac:dyDescent="0.2">
      <c r="E9070" s="97">
        <v>43728.046898148146</v>
      </c>
      <c r="F9070">
        <v>2.835277</v>
      </c>
    </row>
    <row r="9071" spans="5:6" x14ac:dyDescent="0.2">
      <c r="E9071" s="97">
        <v>43728.057314814818</v>
      </c>
      <c r="F9071">
        <v>2.8482970000000001</v>
      </c>
    </row>
    <row r="9072" spans="5:6" x14ac:dyDescent="0.2">
      <c r="E9072" s="97">
        <v>43728.067731481482</v>
      </c>
      <c r="F9072">
        <v>2.81982</v>
      </c>
    </row>
    <row r="9073" spans="5:6" x14ac:dyDescent="0.2">
      <c r="E9073" s="97">
        <v>43728.078148148146</v>
      </c>
      <c r="F9073">
        <v>2.8330160000000002</v>
      </c>
    </row>
    <row r="9074" spans="5:6" x14ac:dyDescent="0.2">
      <c r="E9074" s="97">
        <v>43728.088564814818</v>
      </c>
      <c r="F9074">
        <v>2.8268789999999999</v>
      </c>
    </row>
    <row r="9075" spans="5:6" x14ac:dyDescent="0.2">
      <c r="E9075" s="97">
        <v>43728.099097222221</v>
      </c>
      <c r="F9075">
        <v>2.8176000000000001</v>
      </c>
    </row>
    <row r="9076" spans="5:6" x14ac:dyDescent="0.2">
      <c r="E9076" s="97">
        <v>43728.109513888892</v>
      </c>
      <c r="F9076">
        <v>2.817936</v>
      </c>
    </row>
    <row r="9077" spans="5:6" x14ac:dyDescent="0.2">
      <c r="E9077" s="97">
        <v>43728.119930555556</v>
      </c>
      <c r="F9077">
        <v>2.8042410000000002</v>
      </c>
    </row>
    <row r="9078" spans="5:6" x14ac:dyDescent="0.2">
      <c r="E9078" s="97">
        <v>43728.130347222221</v>
      </c>
      <c r="F9078">
        <v>2.8091390000000001</v>
      </c>
    </row>
    <row r="9079" spans="5:6" x14ac:dyDescent="0.2">
      <c r="E9079" s="97">
        <v>43728.140833333331</v>
      </c>
      <c r="F9079">
        <v>2.8038029999999998</v>
      </c>
    </row>
    <row r="9080" spans="5:6" x14ac:dyDescent="0.2">
      <c r="E9080" s="97">
        <v>43728.151250000003</v>
      </c>
      <c r="F9080">
        <v>2.7728329999999999</v>
      </c>
    </row>
    <row r="9081" spans="5:6" x14ac:dyDescent="0.2">
      <c r="E9081" s="97">
        <v>43728.161666666667</v>
      </c>
      <c r="F9081">
        <v>2.7902089999999999</v>
      </c>
    </row>
    <row r="9082" spans="5:6" x14ac:dyDescent="0.2">
      <c r="E9082" s="97">
        <v>43728.172083333331</v>
      </c>
      <c r="F9082">
        <v>2.7816420000000002</v>
      </c>
    </row>
    <row r="9083" spans="5:6" x14ac:dyDescent="0.2">
      <c r="E9083" s="97">
        <v>43728.182500000003</v>
      </c>
      <c r="F9083">
        <v>2.771153</v>
      </c>
    </row>
    <row r="9084" spans="5:6" x14ac:dyDescent="0.2">
      <c r="E9084" s="97">
        <v>43728.193055555559</v>
      </c>
      <c r="F9084">
        <v>2.7496429999999998</v>
      </c>
    </row>
    <row r="9085" spans="5:6" x14ac:dyDescent="0.2">
      <c r="E9085" s="97">
        <v>43728.203472222223</v>
      </c>
      <c r="F9085">
        <v>2.7360630000000001</v>
      </c>
    </row>
    <row r="9086" spans="5:6" x14ac:dyDescent="0.2">
      <c r="E9086" s="97">
        <v>43728.213888888888</v>
      </c>
      <c r="F9086">
        <v>2.7173970000000001</v>
      </c>
    </row>
    <row r="9087" spans="5:6" x14ac:dyDescent="0.2">
      <c r="E9087" s="97">
        <v>43728.224305555559</v>
      </c>
      <c r="F9087">
        <v>2.7151540000000001</v>
      </c>
    </row>
    <row r="9088" spans="5:6" x14ac:dyDescent="0.2">
      <c r="E9088" s="97">
        <v>43728.234722222223</v>
      </c>
      <c r="F9088">
        <v>2.68872</v>
      </c>
    </row>
    <row r="9089" spans="5:6" x14ac:dyDescent="0.2">
      <c r="E9089" s="97">
        <v>43728.245138888888</v>
      </c>
      <c r="F9089">
        <v>2.6762609999999998</v>
      </c>
    </row>
    <row r="9090" spans="5:6" x14ac:dyDescent="0.2">
      <c r="E9090" s="97">
        <v>43728.255671296298</v>
      </c>
      <c r="F9090">
        <v>2.6374520000000001</v>
      </c>
    </row>
    <row r="9091" spans="5:6" x14ac:dyDescent="0.2">
      <c r="E9091" s="97">
        <v>43728.266087962962</v>
      </c>
      <c r="F9091">
        <v>2.6356199999999999</v>
      </c>
    </row>
    <row r="9092" spans="5:6" x14ac:dyDescent="0.2">
      <c r="E9092" s="97">
        <v>43728.276504629626</v>
      </c>
      <c r="F9092">
        <v>2.6083219999999998</v>
      </c>
    </row>
    <row r="9093" spans="5:6" x14ac:dyDescent="0.2">
      <c r="E9093" s="97">
        <v>43728.286921296298</v>
      </c>
      <c r="F9093">
        <v>2.5870829999999998</v>
      </c>
    </row>
    <row r="9094" spans="5:6" x14ac:dyDescent="0.2">
      <c r="E9094" s="97">
        <v>43728.297407407408</v>
      </c>
      <c r="F9094">
        <v>2.5419930000000002</v>
      </c>
    </row>
    <row r="9095" spans="5:6" x14ac:dyDescent="0.2">
      <c r="E9095" s="97">
        <v>43728.307824074072</v>
      </c>
      <c r="F9095">
        <v>2.5420440000000002</v>
      </c>
    </row>
    <row r="9096" spans="5:6" x14ac:dyDescent="0.2">
      <c r="E9096" s="97">
        <v>43728.318240740744</v>
      </c>
      <c r="F9096">
        <v>2.5273129999999999</v>
      </c>
    </row>
    <row r="9097" spans="5:6" x14ac:dyDescent="0.2">
      <c r="E9097" s="97">
        <v>43728.328657407408</v>
      </c>
      <c r="F9097">
        <v>2.4768940000000002</v>
      </c>
    </row>
    <row r="9098" spans="5:6" x14ac:dyDescent="0.2">
      <c r="E9098" s="97">
        <v>43728.339074074072</v>
      </c>
      <c r="F9098">
        <v>2.4869270000000001</v>
      </c>
    </row>
    <row r="9099" spans="5:6" x14ac:dyDescent="0.2">
      <c r="E9099" s="97">
        <v>43728.349490740744</v>
      </c>
      <c r="F9099">
        <v>2.5075270000000001</v>
      </c>
    </row>
    <row r="9100" spans="5:6" x14ac:dyDescent="0.2">
      <c r="E9100" s="97">
        <v>43728.360023148147</v>
      </c>
      <c r="F9100">
        <v>2.4213369999999999</v>
      </c>
    </row>
    <row r="9101" spans="5:6" x14ac:dyDescent="0.2">
      <c r="E9101" s="97">
        <v>43728.370439814818</v>
      </c>
      <c r="F9101">
        <v>2.4061659999999998</v>
      </c>
    </row>
    <row r="9102" spans="5:6" x14ac:dyDescent="0.2">
      <c r="E9102" s="97">
        <v>43728.380856481483</v>
      </c>
      <c r="F9102">
        <v>2.3820079999999999</v>
      </c>
    </row>
    <row r="9103" spans="5:6" x14ac:dyDescent="0.2">
      <c r="E9103" s="97">
        <v>43728.391273148147</v>
      </c>
      <c r="F9103">
        <v>2.3582999999999998</v>
      </c>
    </row>
    <row r="9104" spans="5:6" x14ac:dyDescent="0.2">
      <c r="E9104" s="97">
        <v>43728.401759259257</v>
      </c>
      <c r="F9104">
        <v>2.3114599999999998</v>
      </c>
    </row>
    <row r="9105" spans="5:6" x14ac:dyDescent="0.2">
      <c r="E9105" s="97">
        <v>43728.412175925929</v>
      </c>
      <c r="F9105">
        <v>2.2745340000000001</v>
      </c>
    </row>
    <row r="9106" spans="5:6" x14ac:dyDescent="0.2">
      <c r="E9106" s="97">
        <v>43728.422592592593</v>
      </c>
      <c r="F9106">
        <v>2.2606649999999999</v>
      </c>
    </row>
    <row r="9107" spans="5:6" x14ac:dyDescent="0.2">
      <c r="E9107" s="97">
        <v>43728.433009259257</v>
      </c>
      <c r="F9107">
        <v>2.2025399999999999</v>
      </c>
    </row>
    <row r="9108" spans="5:6" x14ac:dyDescent="0.2">
      <c r="E9108" s="97">
        <v>43728.443425925929</v>
      </c>
      <c r="F9108">
        <v>2.1942390000000001</v>
      </c>
    </row>
    <row r="9109" spans="5:6" x14ac:dyDescent="0.2">
      <c r="E9109" s="97">
        <v>43728.453842592593</v>
      </c>
      <c r="F9109">
        <v>2.1440090000000001</v>
      </c>
    </row>
    <row r="9110" spans="5:6" x14ac:dyDescent="0.2">
      <c r="E9110" s="97">
        <v>43728.464259259257</v>
      </c>
      <c r="F9110">
        <v>2.1345930000000002</v>
      </c>
    </row>
    <row r="9111" spans="5:6" x14ac:dyDescent="0.2">
      <c r="E9111" s="97">
        <v>43728.474791666667</v>
      </c>
      <c r="F9111">
        <v>2.1062249999999998</v>
      </c>
    </row>
    <row r="9112" spans="5:6" x14ac:dyDescent="0.2">
      <c r="E9112" s="97">
        <v>43728.485208333332</v>
      </c>
      <c r="F9112">
        <v>2.0830440000000001</v>
      </c>
    </row>
    <row r="9113" spans="5:6" x14ac:dyDescent="0.2">
      <c r="E9113" s="97">
        <v>43728.495625000003</v>
      </c>
      <c r="F9113">
        <v>2.0592090000000001</v>
      </c>
    </row>
    <row r="9114" spans="5:6" x14ac:dyDescent="0.2">
      <c r="E9114" s="97">
        <v>43728.506099537037</v>
      </c>
      <c r="F9114">
        <v>2.028867</v>
      </c>
    </row>
    <row r="9115" spans="5:6" x14ac:dyDescent="0.2">
      <c r="E9115" s="97">
        <v>43728.516516203701</v>
      </c>
      <c r="F9115">
        <v>2.0223969999999998</v>
      </c>
    </row>
    <row r="9116" spans="5:6" x14ac:dyDescent="0.2">
      <c r="E9116" s="97">
        <v>43728.526932870373</v>
      </c>
      <c r="F9116">
        <v>2.0157850000000002</v>
      </c>
    </row>
    <row r="9117" spans="5:6" x14ac:dyDescent="0.2">
      <c r="E9117" s="97">
        <v>43728.537349537037</v>
      </c>
      <c r="F9117">
        <v>1.9749749999999999</v>
      </c>
    </row>
    <row r="9118" spans="5:6" x14ac:dyDescent="0.2">
      <c r="E9118" s="97">
        <v>43728.547766203701</v>
      </c>
      <c r="F9118">
        <v>1.976971</v>
      </c>
    </row>
    <row r="9119" spans="5:6" x14ac:dyDescent="0.2">
      <c r="E9119" s="97">
        <v>43728.558182870373</v>
      </c>
      <c r="F9119">
        <v>1.9577549999999999</v>
      </c>
    </row>
    <row r="9120" spans="5:6" x14ac:dyDescent="0.2">
      <c r="E9120" s="97">
        <v>43728.568715277775</v>
      </c>
      <c r="F9120">
        <v>1.923192</v>
      </c>
    </row>
    <row r="9121" spans="5:6" x14ac:dyDescent="0.2">
      <c r="E9121" s="97">
        <v>43728.579131944447</v>
      </c>
      <c r="F9121">
        <v>1.9400189999999999</v>
      </c>
    </row>
    <row r="9122" spans="5:6" x14ac:dyDescent="0.2">
      <c r="E9122" s="97">
        <v>43728.589548611111</v>
      </c>
      <c r="F9122">
        <v>1.937473</v>
      </c>
    </row>
    <row r="9123" spans="5:6" x14ac:dyDescent="0.2">
      <c r="E9123" s="97">
        <v>43728.599965277775</v>
      </c>
      <c r="F9123">
        <v>1.9085259999999999</v>
      </c>
    </row>
    <row r="9124" spans="5:6" x14ac:dyDescent="0.2">
      <c r="E9124" s="97">
        <v>43728.610451388886</v>
      </c>
      <c r="F9124">
        <v>1.919046</v>
      </c>
    </row>
    <row r="9125" spans="5:6" x14ac:dyDescent="0.2">
      <c r="E9125" s="97">
        <v>43728.620868055557</v>
      </c>
      <c r="F9125">
        <v>1.907451</v>
      </c>
    </row>
    <row r="9126" spans="5:6" x14ac:dyDescent="0.2">
      <c r="E9126" s="97">
        <v>43728.631284722222</v>
      </c>
      <c r="F9126">
        <v>1.895065</v>
      </c>
    </row>
    <row r="9127" spans="5:6" x14ac:dyDescent="0.2">
      <c r="E9127" s="97">
        <v>43728.641701388886</v>
      </c>
      <c r="F9127">
        <v>1.859944</v>
      </c>
    </row>
    <row r="9128" spans="5:6" x14ac:dyDescent="0.2">
      <c r="E9128" s="97">
        <v>43728.652118055557</v>
      </c>
      <c r="F9128">
        <v>1.9026479999999999</v>
      </c>
    </row>
    <row r="9129" spans="5:6" x14ac:dyDescent="0.2">
      <c r="E9129" s="97">
        <v>43728.662534722222</v>
      </c>
      <c r="F9129">
        <v>1.881732</v>
      </c>
    </row>
    <row r="9130" spans="5:6" x14ac:dyDescent="0.2">
      <c r="E9130" s="97">
        <v>43728.673067129632</v>
      </c>
      <c r="F9130">
        <v>1.8894899999999999</v>
      </c>
    </row>
    <row r="9131" spans="5:6" x14ac:dyDescent="0.2">
      <c r="E9131" s="97">
        <v>43728.683483796296</v>
      </c>
      <c r="F9131">
        <v>1.881297</v>
      </c>
    </row>
    <row r="9132" spans="5:6" x14ac:dyDescent="0.2">
      <c r="E9132" s="97">
        <v>43728.693935185183</v>
      </c>
      <c r="F9132">
        <v>1.901697</v>
      </c>
    </row>
    <row r="9133" spans="5:6" x14ac:dyDescent="0.2">
      <c r="E9133" s="97">
        <v>43728.704351851855</v>
      </c>
      <c r="F9133">
        <v>1.8893420000000001</v>
      </c>
    </row>
    <row r="9134" spans="5:6" x14ac:dyDescent="0.2">
      <c r="E9134" s="97">
        <v>43728.723541666666</v>
      </c>
      <c r="F9134">
        <v>1.9210389999999999</v>
      </c>
    </row>
    <row r="9135" spans="5:6" x14ac:dyDescent="0.2">
      <c r="E9135" s="97">
        <v>43728.733958333331</v>
      </c>
      <c r="F9135">
        <v>1.963797</v>
      </c>
    </row>
    <row r="9136" spans="5:6" x14ac:dyDescent="0.2">
      <c r="E9136" s="97">
        <v>43728.744375000002</v>
      </c>
      <c r="F9136">
        <v>1.941638</v>
      </c>
    </row>
    <row r="9137" spans="5:6" x14ac:dyDescent="0.2">
      <c r="E9137" s="97">
        <v>43728.754791666666</v>
      </c>
      <c r="F9137">
        <v>1.9476150000000001</v>
      </c>
    </row>
    <row r="9138" spans="5:6" x14ac:dyDescent="0.2">
      <c r="E9138" s="97">
        <v>43728.765208333331</v>
      </c>
      <c r="F9138">
        <v>2.0014289999999999</v>
      </c>
    </row>
    <row r="9139" spans="5:6" x14ac:dyDescent="0.2">
      <c r="E9139" s="97">
        <v>43728.775625000002</v>
      </c>
      <c r="F9139">
        <v>1.9899089999999999</v>
      </c>
    </row>
    <row r="9140" spans="5:6" x14ac:dyDescent="0.2">
      <c r="E9140" s="97">
        <v>43728.786157407405</v>
      </c>
      <c r="F9140">
        <v>2.0317430000000001</v>
      </c>
    </row>
    <row r="9141" spans="5:6" x14ac:dyDescent="0.2">
      <c r="E9141" s="97">
        <v>43728.796574074076</v>
      </c>
      <c r="F9141">
        <v>2.048028</v>
      </c>
    </row>
    <row r="9142" spans="5:6" x14ac:dyDescent="0.2">
      <c r="E9142" s="97">
        <v>43728.806990740741</v>
      </c>
      <c r="F9142">
        <v>2.0532569999999999</v>
      </c>
    </row>
    <row r="9143" spans="5:6" x14ac:dyDescent="0.2">
      <c r="E9143" s="97">
        <v>43728.817407407405</v>
      </c>
      <c r="F9143">
        <v>2.0986509999999998</v>
      </c>
    </row>
    <row r="9144" spans="5:6" x14ac:dyDescent="0.2">
      <c r="E9144" s="97">
        <v>43728.827893518515</v>
      </c>
      <c r="F9144">
        <v>2.1128300000000002</v>
      </c>
    </row>
    <row r="9145" spans="5:6" x14ac:dyDescent="0.2">
      <c r="E9145" s="97">
        <v>43728.838310185187</v>
      </c>
      <c r="F9145">
        <v>2.1329310000000001</v>
      </c>
    </row>
    <row r="9146" spans="5:6" x14ac:dyDescent="0.2">
      <c r="E9146" s="97">
        <v>43728.848726851851</v>
      </c>
      <c r="F9146">
        <v>2.1425109999999998</v>
      </c>
    </row>
    <row r="9147" spans="5:6" x14ac:dyDescent="0.2">
      <c r="E9147" s="97">
        <v>43728.859143518515</v>
      </c>
      <c r="F9147">
        <v>2.1820979999999999</v>
      </c>
    </row>
    <row r="9148" spans="5:6" x14ac:dyDescent="0.2">
      <c r="E9148" s="97">
        <v>43728.869560185187</v>
      </c>
      <c r="F9148">
        <v>2.1911909999999999</v>
      </c>
    </row>
    <row r="9149" spans="5:6" x14ac:dyDescent="0.2">
      <c r="E9149" s="97">
        <v>43728.879976851851</v>
      </c>
      <c r="F9149">
        <v>2.2254079999999998</v>
      </c>
    </row>
    <row r="9150" spans="5:6" x14ac:dyDescent="0.2">
      <c r="E9150" s="97">
        <v>43728.890509259261</v>
      </c>
      <c r="F9150">
        <v>2.2332139999999998</v>
      </c>
    </row>
    <row r="9151" spans="5:6" x14ac:dyDescent="0.2">
      <c r="E9151" s="97">
        <v>43728.900925925926</v>
      </c>
      <c r="F9151">
        <v>2.2615400000000001</v>
      </c>
    </row>
    <row r="9152" spans="5:6" x14ac:dyDescent="0.2">
      <c r="E9152" s="97">
        <v>43728.91134259259</v>
      </c>
      <c r="F9152">
        <v>2.2783799999999998</v>
      </c>
    </row>
    <row r="9153" spans="5:6" x14ac:dyDescent="0.2">
      <c r="E9153" s="97">
        <v>43728.921759259261</v>
      </c>
      <c r="F9153">
        <v>2.3014429999999999</v>
      </c>
    </row>
    <row r="9154" spans="5:6" x14ac:dyDescent="0.2">
      <c r="E9154" s="97">
        <v>43728.932245370372</v>
      </c>
      <c r="F9154">
        <v>2.3207580000000001</v>
      </c>
    </row>
    <row r="9155" spans="5:6" x14ac:dyDescent="0.2">
      <c r="E9155" s="97">
        <v>43728.942662037036</v>
      </c>
      <c r="F9155">
        <v>2.3949639999999999</v>
      </c>
    </row>
    <row r="9156" spans="5:6" x14ac:dyDescent="0.2">
      <c r="E9156" s="97">
        <v>43728.9530787037</v>
      </c>
      <c r="F9156">
        <v>2.3644050000000001</v>
      </c>
    </row>
    <row r="9157" spans="5:6" x14ac:dyDescent="0.2">
      <c r="E9157" s="97">
        <v>43728.963495370372</v>
      </c>
      <c r="F9157">
        <v>2.347601</v>
      </c>
    </row>
    <row r="9158" spans="5:6" x14ac:dyDescent="0.2">
      <c r="E9158" s="97">
        <v>43728.973912037036</v>
      </c>
      <c r="F9158">
        <v>2.3938790000000001</v>
      </c>
    </row>
    <row r="9159" spans="5:6" x14ac:dyDescent="0.2">
      <c r="E9159" s="97">
        <v>43728.9843287037</v>
      </c>
      <c r="F9159">
        <v>2.4151359999999999</v>
      </c>
    </row>
    <row r="9160" spans="5:6" x14ac:dyDescent="0.2">
      <c r="E9160" s="97">
        <v>43728.994745370372</v>
      </c>
      <c r="F9160">
        <v>2.4327190000000001</v>
      </c>
    </row>
    <row r="9161" spans="5:6" x14ac:dyDescent="0.2">
      <c r="E9161" s="97">
        <v>43729.005277777775</v>
      </c>
      <c r="F9161">
        <v>2.4109080000000001</v>
      </c>
    </row>
    <row r="9162" spans="5:6" x14ac:dyDescent="0.2">
      <c r="E9162" s="97">
        <v>43729.015694444446</v>
      </c>
      <c r="F9162">
        <v>2.4628060000000001</v>
      </c>
    </row>
    <row r="9163" spans="5:6" x14ac:dyDescent="0.2">
      <c r="E9163" s="97">
        <v>43729.02611111111</v>
      </c>
      <c r="F9163">
        <v>2.453176</v>
      </c>
    </row>
    <row r="9164" spans="5:6" x14ac:dyDescent="0.2">
      <c r="E9164" s="97">
        <v>43729.036597222221</v>
      </c>
      <c r="F9164">
        <v>2.4731359999999998</v>
      </c>
    </row>
    <row r="9165" spans="5:6" x14ac:dyDescent="0.2">
      <c r="E9165" s="97">
        <v>43729.047013888892</v>
      </c>
      <c r="F9165">
        <v>2.479263</v>
      </c>
    </row>
    <row r="9166" spans="5:6" x14ac:dyDescent="0.2">
      <c r="E9166" s="97">
        <v>43729.057430555556</v>
      </c>
      <c r="F9166">
        <v>2.4829729999999999</v>
      </c>
    </row>
    <row r="9167" spans="5:6" x14ac:dyDescent="0.2">
      <c r="E9167" s="97">
        <v>43729.06795138889</v>
      </c>
      <c r="F9167">
        <v>2.4904670000000002</v>
      </c>
    </row>
    <row r="9168" spans="5:6" x14ac:dyDescent="0.2">
      <c r="E9168" s="97">
        <v>43729.078368055554</v>
      </c>
      <c r="F9168">
        <v>2.4731450000000001</v>
      </c>
    </row>
    <row r="9169" spans="5:6" x14ac:dyDescent="0.2">
      <c r="E9169" s="97">
        <v>43729.088784722226</v>
      </c>
      <c r="F9169">
        <v>2.4919609999999999</v>
      </c>
    </row>
    <row r="9170" spans="5:6" x14ac:dyDescent="0.2">
      <c r="E9170" s="97">
        <v>43729.09920138889</v>
      </c>
      <c r="F9170">
        <v>2.4766819999999998</v>
      </c>
    </row>
    <row r="9171" spans="5:6" x14ac:dyDescent="0.2">
      <c r="E9171" s="97">
        <v>43729.109618055554</v>
      </c>
      <c r="F9171">
        <v>2.5084780000000002</v>
      </c>
    </row>
    <row r="9172" spans="5:6" x14ac:dyDescent="0.2">
      <c r="E9172" s="97">
        <v>43729.120034722226</v>
      </c>
      <c r="F9172">
        <v>2.52779</v>
      </c>
    </row>
    <row r="9173" spans="5:6" x14ac:dyDescent="0.2">
      <c r="E9173" s="97">
        <v>43729.13045138889</v>
      </c>
      <c r="F9173">
        <v>2.5181789999999999</v>
      </c>
    </row>
    <row r="9174" spans="5:6" x14ac:dyDescent="0.2">
      <c r="E9174" s="97">
        <v>43729.140983796293</v>
      </c>
      <c r="F9174">
        <v>2.4998939999999998</v>
      </c>
    </row>
    <row r="9175" spans="5:6" x14ac:dyDescent="0.2">
      <c r="E9175" s="97">
        <v>43729.151400462964</v>
      </c>
      <c r="F9175">
        <v>2.5122520000000002</v>
      </c>
    </row>
    <row r="9176" spans="5:6" x14ac:dyDescent="0.2">
      <c r="E9176" s="97">
        <v>43729.161817129629</v>
      </c>
      <c r="F9176">
        <v>2.5141909999999998</v>
      </c>
    </row>
    <row r="9177" spans="5:6" x14ac:dyDescent="0.2">
      <c r="E9177" s="97">
        <v>43729.172303240739</v>
      </c>
      <c r="F9177">
        <v>2.4987550000000001</v>
      </c>
    </row>
    <row r="9178" spans="5:6" x14ac:dyDescent="0.2">
      <c r="E9178" s="97">
        <v>43729.182719907411</v>
      </c>
      <c r="F9178">
        <v>2.5239569999999998</v>
      </c>
    </row>
    <row r="9179" spans="5:6" x14ac:dyDescent="0.2">
      <c r="E9179" s="97">
        <v>43729.193136574075</v>
      </c>
      <c r="F9179">
        <v>2.5073479999999999</v>
      </c>
    </row>
    <row r="9180" spans="5:6" x14ac:dyDescent="0.2">
      <c r="E9180" s="97">
        <v>43729.203553240739</v>
      </c>
      <c r="F9180">
        <v>2.5157120000000002</v>
      </c>
    </row>
    <row r="9181" spans="5:6" x14ac:dyDescent="0.2">
      <c r="E9181" s="97">
        <v>43729.213969907411</v>
      </c>
      <c r="F9181">
        <v>2.5187210000000002</v>
      </c>
    </row>
    <row r="9182" spans="5:6" x14ac:dyDescent="0.2">
      <c r="E9182" s="97">
        <v>43729.224386574075</v>
      </c>
      <c r="F9182">
        <v>2.5692080000000002</v>
      </c>
    </row>
    <row r="9183" spans="5:6" x14ac:dyDescent="0.2">
      <c r="E9183" s="97">
        <v>43729.234803240739</v>
      </c>
      <c r="F9183">
        <v>2.499873</v>
      </c>
    </row>
    <row r="9184" spans="5:6" x14ac:dyDescent="0.2">
      <c r="E9184" s="97">
        <v>43729.245335648149</v>
      </c>
      <c r="F9184">
        <v>2.5103369999999998</v>
      </c>
    </row>
    <row r="9185" spans="5:6" x14ac:dyDescent="0.2">
      <c r="E9185" s="97">
        <v>43729.255752314813</v>
      </c>
      <c r="F9185">
        <v>2.5037750000000001</v>
      </c>
    </row>
    <row r="9186" spans="5:6" x14ac:dyDescent="0.2">
      <c r="E9186" s="97">
        <v>43729.266168981485</v>
      </c>
      <c r="F9186">
        <v>2.5006910000000002</v>
      </c>
    </row>
    <row r="9187" spans="5:6" x14ac:dyDescent="0.2">
      <c r="E9187" s="97">
        <v>43729.276643518519</v>
      </c>
      <c r="F9187">
        <v>2.4795530000000001</v>
      </c>
    </row>
    <row r="9188" spans="5:6" x14ac:dyDescent="0.2">
      <c r="E9188" s="97">
        <v>43729.287060185183</v>
      </c>
      <c r="F9188">
        <v>2.4878580000000001</v>
      </c>
    </row>
    <row r="9189" spans="5:6" x14ac:dyDescent="0.2">
      <c r="E9189" s="97">
        <v>43729.297476851854</v>
      </c>
      <c r="F9189">
        <v>2.4755750000000001</v>
      </c>
    </row>
    <row r="9190" spans="5:6" x14ac:dyDescent="0.2">
      <c r="E9190" s="97">
        <v>43729.307893518519</v>
      </c>
      <c r="F9190">
        <v>2.4861469999999999</v>
      </c>
    </row>
    <row r="9191" spans="5:6" x14ac:dyDescent="0.2">
      <c r="E9191" s="97">
        <v>43729.318310185183</v>
      </c>
      <c r="F9191">
        <v>2.466116</v>
      </c>
    </row>
    <row r="9192" spans="5:6" x14ac:dyDescent="0.2">
      <c r="E9192" s="97">
        <v>43729.328726851854</v>
      </c>
      <c r="F9192">
        <v>2.4620639999999998</v>
      </c>
    </row>
    <row r="9193" spans="5:6" x14ac:dyDescent="0.2">
      <c r="E9193" s="97">
        <v>43729.339143518519</v>
      </c>
      <c r="F9193">
        <v>2.4488639999999999</v>
      </c>
    </row>
    <row r="9194" spans="5:6" x14ac:dyDescent="0.2">
      <c r="E9194" s="97">
        <v>43729.349675925929</v>
      </c>
      <c r="F9194">
        <v>2.4490280000000002</v>
      </c>
    </row>
    <row r="9195" spans="5:6" x14ac:dyDescent="0.2">
      <c r="E9195" s="97">
        <v>43729.360092592593</v>
      </c>
      <c r="F9195">
        <v>2.4480879999999998</v>
      </c>
    </row>
    <row r="9196" spans="5:6" x14ac:dyDescent="0.2">
      <c r="E9196" s="97">
        <v>43729.370509259257</v>
      </c>
      <c r="F9196">
        <v>2.431305</v>
      </c>
    </row>
    <row r="9197" spans="5:6" x14ac:dyDescent="0.2">
      <c r="E9197" s="97">
        <v>43729.380983796298</v>
      </c>
      <c r="F9197">
        <v>2.4393570000000002</v>
      </c>
    </row>
    <row r="9198" spans="5:6" x14ac:dyDescent="0.2">
      <c r="E9198" s="97">
        <v>43729.391400462962</v>
      </c>
      <c r="F9198">
        <v>2.424159</v>
      </c>
    </row>
    <row r="9199" spans="5:6" x14ac:dyDescent="0.2">
      <c r="E9199" s="97">
        <v>43729.401817129627</v>
      </c>
      <c r="F9199">
        <v>2.4178380000000002</v>
      </c>
    </row>
    <row r="9200" spans="5:6" x14ac:dyDescent="0.2">
      <c r="E9200" s="97">
        <v>43729.412233796298</v>
      </c>
      <c r="F9200">
        <v>2.407276</v>
      </c>
    </row>
    <row r="9201" spans="5:6" x14ac:dyDescent="0.2">
      <c r="E9201" s="97">
        <v>43729.422650462962</v>
      </c>
      <c r="F9201">
        <v>2.3964590000000001</v>
      </c>
    </row>
    <row r="9202" spans="5:6" x14ac:dyDescent="0.2">
      <c r="E9202" s="97">
        <v>43729.433067129627</v>
      </c>
      <c r="F9202">
        <v>2.3814419999999998</v>
      </c>
    </row>
    <row r="9203" spans="5:6" x14ac:dyDescent="0.2">
      <c r="E9203" s="97">
        <v>43729.443599537037</v>
      </c>
      <c r="F9203">
        <v>2.3834819999999999</v>
      </c>
    </row>
    <row r="9204" spans="5:6" x14ac:dyDescent="0.2">
      <c r="E9204" s="97">
        <v>43729.454016203701</v>
      </c>
      <c r="F9204">
        <v>2.35928</v>
      </c>
    </row>
    <row r="9205" spans="5:6" x14ac:dyDescent="0.2">
      <c r="E9205" s="97">
        <v>43729.464432870373</v>
      </c>
      <c r="F9205">
        <v>2.360649</v>
      </c>
    </row>
    <row r="9206" spans="5:6" x14ac:dyDescent="0.2">
      <c r="E9206" s="97">
        <v>43729.474849537037</v>
      </c>
      <c r="F9206">
        <v>2.3529450000000001</v>
      </c>
    </row>
    <row r="9207" spans="5:6" x14ac:dyDescent="0.2">
      <c r="E9207" s="97">
        <v>43729.485335648147</v>
      </c>
      <c r="F9207">
        <v>2.3612739999999999</v>
      </c>
    </row>
    <row r="9208" spans="5:6" x14ac:dyDescent="0.2">
      <c r="E9208" s="97">
        <v>43729.495752314811</v>
      </c>
      <c r="F9208">
        <v>2.3442880000000001</v>
      </c>
    </row>
    <row r="9209" spans="5:6" x14ac:dyDescent="0.2">
      <c r="E9209" s="97">
        <v>43729.506168981483</v>
      </c>
      <c r="F9209">
        <v>2.341564</v>
      </c>
    </row>
    <row r="9210" spans="5:6" x14ac:dyDescent="0.2">
      <c r="E9210" s="97">
        <v>43729.516585648147</v>
      </c>
      <c r="F9210">
        <v>2.346676</v>
      </c>
    </row>
    <row r="9211" spans="5:6" x14ac:dyDescent="0.2">
      <c r="E9211" s="97">
        <v>43729.527002314811</v>
      </c>
      <c r="F9211">
        <v>2.3355619999999999</v>
      </c>
    </row>
    <row r="9212" spans="5:6" x14ac:dyDescent="0.2">
      <c r="E9212" s="97">
        <v>43729.537418981483</v>
      </c>
      <c r="F9212">
        <v>2.3097150000000002</v>
      </c>
    </row>
    <row r="9213" spans="5:6" x14ac:dyDescent="0.2">
      <c r="E9213" s="97">
        <v>43729.547951388886</v>
      </c>
      <c r="F9213">
        <v>2.333189</v>
      </c>
    </row>
    <row r="9214" spans="5:6" x14ac:dyDescent="0.2">
      <c r="E9214" s="97">
        <v>43729.558368055557</v>
      </c>
      <c r="F9214">
        <v>2.3313809999999999</v>
      </c>
    </row>
    <row r="9215" spans="5:6" x14ac:dyDescent="0.2">
      <c r="E9215" s="97">
        <v>43729.568784722222</v>
      </c>
      <c r="F9215">
        <v>2.3262269999999998</v>
      </c>
    </row>
    <row r="9216" spans="5:6" x14ac:dyDescent="0.2">
      <c r="E9216" s="97">
        <v>43729.579201388886</v>
      </c>
      <c r="F9216">
        <v>2.3237930000000002</v>
      </c>
    </row>
    <row r="9217" spans="5:6" x14ac:dyDescent="0.2">
      <c r="E9217" s="97">
        <v>43729.589687500003</v>
      </c>
      <c r="F9217">
        <v>2.3501319999999999</v>
      </c>
    </row>
    <row r="9218" spans="5:6" x14ac:dyDescent="0.2">
      <c r="E9218" s="97">
        <v>43729.600104166668</v>
      </c>
      <c r="F9218">
        <v>2.3276029999999999</v>
      </c>
    </row>
    <row r="9219" spans="5:6" x14ac:dyDescent="0.2">
      <c r="E9219" s="97">
        <v>43729.610520833332</v>
      </c>
      <c r="F9219">
        <v>2.3697339999999998</v>
      </c>
    </row>
    <row r="9220" spans="5:6" x14ac:dyDescent="0.2">
      <c r="E9220" s="97">
        <v>43729.620937500003</v>
      </c>
      <c r="F9220">
        <v>2.3707780000000001</v>
      </c>
    </row>
    <row r="9221" spans="5:6" x14ac:dyDescent="0.2">
      <c r="E9221" s="97">
        <v>43729.631354166668</v>
      </c>
      <c r="F9221">
        <v>2.372833</v>
      </c>
    </row>
    <row r="9222" spans="5:6" x14ac:dyDescent="0.2">
      <c r="E9222" s="97">
        <v>43729.641770833332</v>
      </c>
      <c r="F9222">
        <v>2.3778929999999998</v>
      </c>
    </row>
    <row r="9223" spans="5:6" x14ac:dyDescent="0.2">
      <c r="E9223" s="97">
        <v>43729.652303240742</v>
      </c>
      <c r="F9223">
        <v>2.3920650000000001</v>
      </c>
    </row>
    <row r="9224" spans="5:6" x14ac:dyDescent="0.2">
      <c r="E9224" s="97">
        <v>43729.662719907406</v>
      </c>
      <c r="F9224">
        <v>2.3932639999999998</v>
      </c>
    </row>
    <row r="9225" spans="5:6" x14ac:dyDescent="0.2">
      <c r="E9225" s="97">
        <v>43729.673136574071</v>
      </c>
      <c r="F9225">
        <v>2.4246759999999998</v>
      </c>
    </row>
    <row r="9226" spans="5:6" x14ac:dyDescent="0.2">
      <c r="E9226" s="97">
        <v>43729.683553240742</v>
      </c>
      <c r="F9226">
        <v>2.4148489999999998</v>
      </c>
    </row>
    <row r="9227" spans="5:6" x14ac:dyDescent="0.2">
      <c r="E9227" s="97">
        <v>43729.694039351853</v>
      </c>
      <c r="F9227">
        <v>2.4745699999999999</v>
      </c>
    </row>
    <row r="9228" spans="5:6" x14ac:dyDescent="0.2">
      <c r="E9228" s="97">
        <v>43729.704456018517</v>
      </c>
      <c r="F9228">
        <v>2.4599060000000001</v>
      </c>
    </row>
    <row r="9229" spans="5:6" x14ac:dyDescent="0.2">
      <c r="E9229" s="97">
        <v>43729.723645833335</v>
      </c>
      <c r="F9229">
        <v>2.4511090000000002</v>
      </c>
    </row>
    <row r="9230" spans="5:6" x14ac:dyDescent="0.2">
      <c r="E9230" s="97">
        <v>43729.7340625</v>
      </c>
      <c r="F9230">
        <v>2.508375</v>
      </c>
    </row>
    <row r="9231" spans="5:6" x14ac:dyDescent="0.2">
      <c r="E9231" s="97">
        <v>43729.744479166664</v>
      </c>
      <c r="F9231">
        <v>2.5391469999999998</v>
      </c>
    </row>
    <row r="9232" spans="5:6" x14ac:dyDescent="0.2">
      <c r="E9232" s="97">
        <v>43729.754895833335</v>
      </c>
      <c r="F9232">
        <v>2.5294970000000001</v>
      </c>
    </row>
    <row r="9233" spans="5:6" x14ac:dyDescent="0.2">
      <c r="E9233" s="97">
        <v>43729.7653125</v>
      </c>
      <c r="F9233">
        <v>2.5610439999999999</v>
      </c>
    </row>
    <row r="9234" spans="5:6" x14ac:dyDescent="0.2">
      <c r="E9234" s="97">
        <v>43729.775729166664</v>
      </c>
      <c r="F9234">
        <v>2.576203</v>
      </c>
    </row>
    <row r="9235" spans="5:6" x14ac:dyDescent="0.2">
      <c r="E9235" s="97">
        <v>43729.786145833335</v>
      </c>
      <c r="F9235">
        <v>2.5967259999999999</v>
      </c>
    </row>
    <row r="9236" spans="5:6" x14ac:dyDescent="0.2">
      <c r="E9236" s="97">
        <v>43729.796678240738</v>
      </c>
      <c r="F9236">
        <v>2.6094729999999999</v>
      </c>
    </row>
    <row r="9237" spans="5:6" x14ac:dyDescent="0.2">
      <c r="E9237" s="97">
        <v>43729.80709490741</v>
      </c>
      <c r="F9237">
        <v>2.6233879999999998</v>
      </c>
    </row>
    <row r="9238" spans="5:6" x14ac:dyDescent="0.2">
      <c r="E9238" s="97">
        <v>43729.817743055559</v>
      </c>
      <c r="F9238">
        <v>0.667161</v>
      </c>
    </row>
    <row r="9239" spans="5:6" x14ac:dyDescent="0.2">
      <c r="E9239" s="97">
        <v>43729.828252314815</v>
      </c>
      <c r="F9239">
        <v>0.62425799999999998</v>
      </c>
    </row>
    <row r="9240" spans="5:6" x14ac:dyDescent="0.2">
      <c r="E9240" s="97">
        <v>43729.83866898148</v>
      </c>
      <c r="F9240">
        <v>0.62425799999999998</v>
      </c>
    </row>
    <row r="9241" spans="5:6" x14ac:dyDescent="0.2">
      <c r="E9241" s="97">
        <v>43729.842488425929</v>
      </c>
      <c r="F9241">
        <v>4.0000000000000002E-4</v>
      </c>
    </row>
    <row r="9242" spans="5:6" x14ac:dyDescent="0.2">
      <c r="E9242" s="97">
        <v>43729.849432870367</v>
      </c>
      <c r="F9242">
        <v>4.0000000000000002E-4</v>
      </c>
    </row>
    <row r="9243" spans="5:6" x14ac:dyDescent="0.2">
      <c r="E9243" s="97">
        <v>43729.853252314817</v>
      </c>
      <c r="F9243">
        <v>4.0000000000000002E-4</v>
      </c>
    </row>
    <row r="9244" spans="5:6" x14ac:dyDescent="0.2">
      <c r="E9244" s="97">
        <v>43729.860196759262</v>
      </c>
      <c r="F9244">
        <v>4.0000000000000002E-4</v>
      </c>
    </row>
    <row r="9245" spans="5:6" x14ac:dyDescent="0.2">
      <c r="E9245" s="97">
        <v>43729.864016203705</v>
      </c>
      <c r="F9245">
        <v>4.0000000000000002E-4</v>
      </c>
    </row>
    <row r="9246" spans="5:6" x14ac:dyDescent="0.2">
      <c r="E9246" s="97">
        <v>43729.87096064815</v>
      </c>
      <c r="F9246">
        <v>4.0000000000000002E-4</v>
      </c>
    </row>
    <row r="9247" spans="5:6" x14ac:dyDescent="0.2">
      <c r="E9247" s="97">
        <v>43729.874780092592</v>
      </c>
      <c r="F9247">
        <v>0.21674399999999999</v>
      </c>
    </row>
    <row r="9248" spans="5:6" x14ac:dyDescent="0.2">
      <c r="E9248" s="97">
        <v>43729.8827662037</v>
      </c>
      <c r="F9248">
        <v>11.709953000000001</v>
      </c>
    </row>
    <row r="9249" spans="5:6" x14ac:dyDescent="0.2">
      <c r="E9249" s="97">
        <v>43729.893541666665</v>
      </c>
      <c r="F9249">
        <v>8.2526530000000005</v>
      </c>
    </row>
    <row r="9250" spans="5:6" x14ac:dyDescent="0.2">
      <c r="E9250" s="97">
        <v>43729.904293981483</v>
      </c>
      <c r="F9250">
        <v>8.2526530000000005</v>
      </c>
    </row>
    <row r="9251" spans="5:6" x14ac:dyDescent="0.2">
      <c r="E9251" s="97">
        <v>43729.908113425925</v>
      </c>
      <c r="F9251">
        <v>4.0000000000000002E-4</v>
      </c>
    </row>
    <row r="9252" spans="5:6" x14ac:dyDescent="0.2">
      <c r="E9252" s="97">
        <v>43729.91505787037</v>
      </c>
      <c r="F9252">
        <v>0.115314</v>
      </c>
    </row>
    <row r="9253" spans="5:6" x14ac:dyDescent="0.2">
      <c r="E9253" s="97">
        <v>43729.925474537034</v>
      </c>
      <c r="F9253">
        <v>0.115314</v>
      </c>
    </row>
    <row r="9254" spans="5:6" x14ac:dyDescent="0.2">
      <c r="E9254" s="97">
        <v>43729.929293981484</v>
      </c>
      <c r="F9254">
        <v>4.0000000000000002E-4</v>
      </c>
    </row>
    <row r="9255" spans="5:6" x14ac:dyDescent="0.2">
      <c r="E9255" s="97">
        <v>43729.936238425929</v>
      </c>
      <c r="F9255">
        <v>4.0000000000000002E-4</v>
      </c>
    </row>
    <row r="9256" spans="5:6" x14ac:dyDescent="0.2">
      <c r="E9256" s="97">
        <v>43729.940057870372</v>
      </c>
      <c r="F9256">
        <v>4.0000000000000002E-4</v>
      </c>
    </row>
    <row r="9257" spans="5:6" x14ac:dyDescent="0.2">
      <c r="E9257" s="97">
        <v>43729.947002314817</v>
      </c>
      <c r="F9257">
        <v>4.0000000000000002E-4</v>
      </c>
    </row>
    <row r="9258" spans="5:6" x14ac:dyDescent="0.2">
      <c r="E9258" s="97">
        <v>43729.950821759259</v>
      </c>
      <c r="F9258">
        <v>6.5409999999999999E-3</v>
      </c>
    </row>
    <row r="9259" spans="5:6" x14ac:dyDescent="0.2">
      <c r="E9259" s="97">
        <v>43729.957766203705</v>
      </c>
      <c r="F9259">
        <v>6.5409999999999999E-3</v>
      </c>
    </row>
    <row r="9260" spans="5:6" x14ac:dyDescent="0.2">
      <c r="E9260" s="97">
        <v>43729.961597222224</v>
      </c>
      <c r="F9260">
        <v>4.0000000000000002E-4</v>
      </c>
    </row>
    <row r="9261" spans="5:6" x14ac:dyDescent="0.2">
      <c r="E9261" s="97">
        <v>43729.968541666669</v>
      </c>
      <c r="F9261">
        <v>4.0000000000000002E-4</v>
      </c>
    </row>
    <row r="9262" spans="5:6" x14ac:dyDescent="0.2">
      <c r="E9262" s="97">
        <v>43729.972361111111</v>
      </c>
      <c r="F9262">
        <v>0.195683</v>
      </c>
    </row>
    <row r="9263" spans="5:6" x14ac:dyDescent="0.2">
      <c r="E9263" s="97">
        <v>43729.979537037034</v>
      </c>
      <c r="F9263">
        <v>0.50451900000000005</v>
      </c>
    </row>
    <row r="9264" spans="5:6" x14ac:dyDescent="0.2">
      <c r="E9264" s="97">
        <v>43729.990300925929</v>
      </c>
      <c r="F9264">
        <v>0.26639400000000002</v>
      </c>
    </row>
    <row r="9265" spans="5:6" x14ac:dyDescent="0.2">
      <c r="E9265" s="97">
        <v>43730.000717592593</v>
      </c>
      <c r="F9265">
        <v>0.36639699999999997</v>
      </c>
    </row>
    <row r="9266" spans="5:6" x14ac:dyDescent="0.2">
      <c r="E9266" s="97">
        <v>43730.011250000003</v>
      </c>
      <c r="F9266">
        <v>0.32399499999999998</v>
      </c>
    </row>
    <row r="9267" spans="5:6" x14ac:dyDescent="0.2">
      <c r="E9267" s="97">
        <v>43730.021666666667</v>
      </c>
      <c r="F9267">
        <v>0.32399499999999998</v>
      </c>
    </row>
    <row r="9268" spans="5:6" x14ac:dyDescent="0.2">
      <c r="E9268" s="97">
        <v>43730.025949074072</v>
      </c>
      <c r="F9268">
        <v>2.2526250000000001</v>
      </c>
    </row>
    <row r="9269" spans="5:6" x14ac:dyDescent="0.2">
      <c r="E9269" s="97">
        <v>43730.033356481479</v>
      </c>
      <c r="F9269">
        <v>0.47267599999999999</v>
      </c>
    </row>
    <row r="9270" spans="5:6" x14ac:dyDescent="0.2">
      <c r="E9270" s="97">
        <v>43730.043796296297</v>
      </c>
      <c r="F9270">
        <v>0.47267599999999999</v>
      </c>
    </row>
    <row r="9271" spans="5:6" x14ac:dyDescent="0.2">
      <c r="E9271" s="97">
        <v>43730.048078703701</v>
      </c>
      <c r="F9271">
        <v>0.76684799999999997</v>
      </c>
    </row>
    <row r="9272" spans="5:6" x14ac:dyDescent="0.2">
      <c r="E9272" s="97">
        <v>43730.055023148147</v>
      </c>
      <c r="F9272">
        <v>0.76684799999999997</v>
      </c>
    </row>
    <row r="9273" spans="5:6" x14ac:dyDescent="0.2">
      <c r="E9273" s="97">
        <v>43730.059189814812</v>
      </c>
      <c r="F9273">
        <v>0.27432899999999999</v>
      </c>
    </row>
    <row r="9274" spans="5:6" x14ac:dyDescent="0.2">
      <c r="E9274" s="97">
        <v>43730.066134259258</v>
      </c>
      <c r="F9274">
        <v>0.27432899999999999</v>
      </c>
    </row>
    <row r="9275" spans="5:6" x14ac:dyDescent="0.2">
      <c r="E9275" s="97">
        <v>43730.069953703707</v>
      </c>
      <c r="F9275">
        <v>4.0000000000000002E-4</v>
      </c>
    </row>
    <row r="9276" spans="5:6" x14ac:dyDescent="0.2">
      <c r="E9276" s="97">
        <v>43730.076898148145</v>
      </c>
      <c r="F9276">
        <v>1.032489</v>
      </c>
    </row>
    <row r="9277" spans="5:6" x14ac:dyDescent="0.2">
      <c r="E9277" s="97">
        <v>43730.087314814817</v>
      </c>
      <c r="F9277">
        <v>1.032489</v>
      </c>
    </row>
    <row r="9278" spans="5:6" x14ac:dyDescent="0.2">
      <c r="E9278" s="97">
        <v>43730.091134259259</v>
      </c>
      <c r="F9278">
        <v>4.0000000000000002E-4</v>
      </c>
    </row>
    <row r="9279" spans="5:6" x14ac:dyDescent="0.2">
      <c r="E9279" s="97">
        <v>43730.098078703704</v>
      </c>
      <c r="F9279">
        <v>4.0000000000000002E-4</v>
      </c>
    </row>
    <row r="9280" spans="5:6" x14ac:dyDescent="0.2">
      <c r="E9280" s="97">
        <v>43730.101956018516</v>
      </c>
      <c r="F9280">
        <v>4.0000000000000002E-4</v>
      </c>
    </row>
    <row r="9281" spans="5:6" x14ac:dyDescent="0.2">
      <c r="E9281" s="97">
        <v>43730.108900462961</v>
      </c>
      <c r="F9281">
        <v>4.0000000000000002E-4</v>
      </c>
    </row>
    <row r="9282" spans="5:6" x14ac:dyDescent="0.2">
      <c r="E9282" s="97">
        <v>43730.113182870373</v>
      </c>
      <c r="F9282">
        <v>4.0000000000000002E-4</v>
      </c>
    </row>
    <row r="9283" spans="5:6" x14ac:dyDescent="0.2">
      <c r="E9283" s="97">
        <v>43730.120358796295</v>
      </c>
      <c r="F9283">
        <v>4.0000000000000002E-4</v>
      </c>
    </row>
    <row r="9284" spans="5:6" x14ac:dyDescent="0.2">
      <c r="E9284" s="97">
        <v>43730.124178240738</v>
      </c>
      <c r="F9284">
        <v>4.0000000000000002E-4</v>
      </c>
    </row>
    <row r="9285" spans="5:6" x14ac:dyDescent="0.2">
      <c r="E9285" s="97">
        <v>43730.131122685183</v>
      </c>
      <c r="F9285">
        <v>4.0000000000000002E-4</v>
      </c>
    </row>
    <row r="9286" spans="5:6" x14ac:dyDescent="0.2">
      <c r="E9286" s="97">
        <v>43730.134942129633</v>
      </c>
      <c r="F9286">
        <v>4.0000000000000002E-4</v>
      </c>
    </row>
    <row r="9287" spans="5:6" x14ac:dyDescent="0.2">
      <c r="E9287" s="97">
        <v>43730.141886574071</v>
      </c>
      <c r="F9287">
        <v>4.0000000000000002E-4</v>
      </c>
    </row>
    <row r="9288" spans="5:6" x14ac:dyDescent="0.2">
      <c r="E9288" s="97">
        <v>43730.14570601852</v>
      </c>
      <c r="F9288">
        <v>7.4555999999999997E-2</v>
      </c>
    </row>
    <row r="9289" spans="5:6" x14ac:dyDescent="0.2">
      <c r="E9289" s="97">
        <v>43730.152650462966</v>
      </c>
      <c r="F9289">
        <v>4.0000000000000002E-4</v>
      </c>
    </row>
    <row r="9290" spans="5:6" x14ac:dyDescent="0.2">
      <c r="E9290" s="97">
        <v>43730.163124999999</v>
      </c>
      <c r="F9290">
        <v>4.0000000000000002E-4</v>
      </c>
    </row>
    <row r="9291" spans="5:6" x14ac:dyDescent="0.2">
      <c r="E9291" s="97">
        <v>43730.166944444441</v>
      </c>
      <c r="F9291">
        <v>4.0000000000000002E-4</v>
      </c>
    </row>
    <row r="9292" spans="5:6" x14ac:dyDescent="0.2">
      <c r="E9292" s="97">
        <v>43730.173888888887</v>
      </c>
      <c r="F9292">
        <v>4.0000000000000002E-4</v>
      </c>
    </row>
    <row r="9293" spans="5:6" x14ac:dyDescent="0.2">
      <c r="E9293" s="97">
        <v>43730.177708333336</v>
      </c>
      <c r="F9293">
        <v>4.0000000000000002E-4</v>
      </c>
    </row>
    <row r="9294" spans="5:6" x14ac:dyDescent="0.2">
      <c r="E9294" s="97">
        <v>43730.184652777774</v>
      </c>
      <c r="F9294">
        <v>4.0000000000000002E-4</v>
      </c>
    </row>
    <row r="9295" spans="5:6" x14ac:dyDescent="0.2">
      <c r="E9295" s="97">
        <v>43730.195069444446</v>
      </c>
      <c r="F9295">
        <v>4.0000000000000002E-4</v>
      </c>
    </row>
    <row r="9296" spans="5:6" x14ac:dyDescent="0.2">
      <c r="E9296" s="97">
        <v>43730.20548611111</v>
      </c>
      <c r="F9296">
        <v>2.5631999999999999E-2</v>
      </c>
    </row>
    <row r="9297" spans="5:6" x14ac:dyDescent="0.2">
      <c r="E9297" s="97">
        <v>43730.215902777774</v>
      </c>
      <c r="F9297">
        <v>2.5631999999999999E-2</v>
      </c>
    </row>
    <row r="9298" spans="5:6" x14ac:dyDescent="0.2">
      <c r="E9298" s="97">
        <v>43730.219722222224</v>
      </c>
      <c r="F9298">
        <v>4.0000000000000002E-4</v>
      </c>
    </row>
    <row r="9299" spans="5:6" x14ac:dyDescent="0.2">
      <c r="E9299" s="97">
        <v>43730.226666666669</v>
      </c>
      <c r="F9299">
        <v>0.29094500000000001</v>
      </c>
    </row>
    <row r="9300" spans="5:6" x14ac:dyDescent="0.2">
      <c r="E9300" s="97">
        <v>43730.237164351849</v>
      </c>
      <c r="F9300">
        <v>9.3184000000000003E-2</v>
      </c>
    </row>
    <row r="9301" spans="5:6" x14ac:dyDescent="0.2">
      <c r="E9301" s="97">
        <v>43730.247581018521</v>
      </c>
      <c r="F9301">
        <v>0.310923</v>
      </c>
    </row>
    <row r="9302" spans="5:6" x14ac:dyDescent="0.2">
      <c r="E9302" s="97">
        <v>43730.257997685185</v>
      </c>
      <c r="F9302">
        <v>0.310923</v>
      </c>
    </row>
    <row r="9303" spans="5:6" x14ac:dyDescent="0.2">
      <c r="E9303" s="97">
        <v>43730.261817129627</v>
      </c>
      <c r="F9303">
        <v>4.0000000000000002E-4</v>
      </c>
    </row>
    <row r="9304" spans="5:6" x14ac:dyDescent="0.2">
      <c r="E9304" s="97">
        <v>43730.268761574072</v>
      </c>
      <c r="F9304">
        <v>4.0000000000000002E-4</v>
      </c>
    </row>
    <row r="9305" spans="5:6" x14ac:dyDescent="0.2">
      <c r="E9305" s="97">
        <v>43730.272581018522</v>
      </c>
      <c r="F9305">
        <v>4.0000000000000002E-4</v>
      </c>
    </row>
    <row r="9306" spans="5:6" x14ac:dyDescent="0.2">
      <c r="E9306" s="97">
        <v>43730.27952546296</v>
      </c>
      <c r="F9306">
        <v>4.0000000000000002E-4</v>
      </c>
    </row>
    <row r="9307" spans="5:6" x14ac:dyDescent="0.2">
      <c r="E9307" s="97">
        <v>43730.28334490741</v>
      </c>
      <c r="F9307">
        <v>4.0000000000000002E-4</v>
      </c>
    </row>
    <row r="9308" spans="5:6" x14ac:dyDescent="0.2">
      <c r="E9308" s="97">
        <v>43730.290289351855</v>
      </c>
      <c r="F9308">
        <v>4.0000000000000002E-4</v>
      </c>
    </row>
    <row r="9309" spans="5:6" x14ac:dyDescent="0.2">
      <c r="E9309" s="97">
        <v>43730.294108796297</v>
      </c>
      <c r="F9309">
        <v>4.0000000000000002E-4</v>
      </c>
    </row>
    <row r="9310" spans="5:6" x14ac:dyDescent="0.2">
      <c r="E9310" s="97">
        <v>43730.301087962966</v>
      </c>
      <c r="F9310">
        <v>4.0000000000000002E-4</v>
      </c>
    </row>
    <row r="9311" spans="5:6" x14ac:dyDescent="0.2">
      <c r="E9311" s="97">
        <v>43730.304907407408</v>
      </c>
      <c r="F9311">
        <v>4.0000000000000002E-4</v>
      </c>
    </row>
    <row r="9312" spans="5:6" x14ac:dyDescent="0.2">
      <c r="E9312" s="97">
        <v>43730.311851851853</v>
      </c>
      <c r="F9312">
        <v>4.0000000000000002E-4</v>
      </c>
    </row>
    <row r="9313" spans="5:6" x14ac:dyDescent="0.2">
      <c r="E9313" s="97">
        <v>43730.315671296295</v>
      </c>
      <c r="F9313">
        <v>4.0000000000000002E-4</v>
      </c>
    </row>
    <row r="9314" spans="5:6" x14ac:dyDescent="0.2">
      <c r="E9314" s="97">
        <v>43730.322615740741</v>
      </c>
      <c r="F9314">
        <v>4.0000000000000002E-4</v>
      </c>
    </row>
    <row r="9315" spans="5:6" x14ac:dyDescent="0.2">
      <c r="E9315" s="97">
        <v>43730.333032407405</v>
      </c>
      <c r="F9315">
        <v>4.0000000000000002E-4</v>
      </c>
    </row>
    <row r="9316" spans="5:6" x14ac:dyDescent="0.2">
      <c r="E9316" s="97">
        <v>43730.336851851855</v>
      </c>
      <c r="F9316">
        <v>3.5388999999999997E-2</v>
      </c>
    </row>
    <row r="9317" spans="5:6" x14ac:dyDescent="0.2">
      <c r="E9317" s="97">
        <v>43730.3437962963</v>
      </c>
      <c r="F9317">
        <v>5.7003999999999999E-2</v>
      </c>
    </row>
    <row r="9318" spans="5:6" x14ac:dyDescent="0.2">
      <c r="E9318" s="97">
        <v>43730.354212962964</v>
      </c>
      <c r="F9318">
        <v>5.7003999999999999E-2</v>
      </c>
    </row>
    <row r="9319" spans="5:6" x14ac:dyDescent="0.2">
      <c r="E9319" s="97">
        <v>43730.358032407406</v>
      </c>
      <c r="F9319">
        <v>4.0000000000000002E-4</v>
      </c>
    </row>
    <row r="9320" spans="5:6" x14ac:dyDescent="0.2">
      <c r="E9320" s="97">
        <v>43730.365011574075</v>
      </c>
      <c r="F9320">
        <v>4.0000000000000002E-4</v>
      </c>
    </row>
    <row r="9321" spans="5:6" x14ac:dyDescent="0.2">
      <c r="E9321" s="97">
        <v>43730.375428240739</v>
      </c>
      <c r="F9321">
        <v>4.0000000000000002E-4</v>
      </c>
    </row>
    <row r="9322" spans="5:6" x14ac:dyDescent="0.2">
      <c r="E9322" s="97">
        <v>43730.379247685189</v>
      </c>
      <c r="F9322">
        <v>4.0000000000000002E-4</v>
      </c>
    </row>
    <row r="9323" spans="5:6" x14ac:dyDescent="0.2">
      <c r="E9323" s="97">
        <v>43730.386192129627</v>
      </c>
      <c r="F9323">
        <v>4.0000000000000002E-4</v>
      </c>
    </row>
    <row r="9324" spans="5:6" x14ac:dyDescent="0.2">
      <c r="E9324" s="97">
        <v>43730.396608796298</v>
      </c>
      <c r="F9324">
        <v>0.178176</v>
      </c>
    </row>
    <row r="9325" spans="5:6" x14ac:dyDescent="0.2">
      <c r="E9325" s="97">
        <v>43730.407025462962</v>
      </c>
      <c r="F9325">
        <v>0.178176</v>
      </c>
    </row>
    <row r="9326" spans="5:6" x14ac:dyDescent="0.2">
      <c r="E9326" s="97">
        <v>43730.410844907405</v>
      </c>
      <c r="F9326">
        <v>1.8402000000000002E-2</v>
      </c>
    </row>
    <row r="9327" spans="5:6" x14ac:dyDescent="0.2">
      <c r="E9327" s="97">
        <v>43730.41778935185</v>
      </c>
      <c r="F9327">
        <v>9.0465000000000004E-2</v>
      </c>
    </row>
    <row r="9328" spans="5:6" x14ac:dyDescent="0.2">
      <c r="E9328" s="97">
        <v>43730.428206018521</v>
      </c>
      <c r="F9328">
        <v>0.137355</v>
      </c>
    </row>
    <row r="9329" spans="5:6" x14ac:dyDescent="0.2">
      <c r="E9329" s="97">
        <v>43730.438622685186</v>
      </c>
      <c r="F9329">
        <v>0.137355</v>
      </c>
    </row>
    <row r="9330" spans="5:6" x14ac:dyDescent="0.2">
      <c r="E9330" s="97">
        <v>43730.44253472222</v>
      </c>
      <c r="F9330">
        <v>4.0000000000000002E-4</v>
      </c>
    </row>
    <row r="9331" spans="5:6" x14ac:dyDescent="0.2">
      <c r="E9331" s="97">
        <v>43730.449479166666</v>
      </c>
      <c r="F9331">
        <v>4.0000000000000002E-4</v>
      </c>
    </row>
    <row r="9332" spans="5:6" x14ac:dyDescent="0.2">
      <c r="E9332" s="97">
        <v>43730.453298611108</v>
      </c>
      <c r="F9332">
        <v>2.517935</v>
      </c>
    </row>
    <row r="9333" spans="5:6" x14ac:dyDescent="0.2">
      <c r="E9333" s="97">
        <v>43730.460243055553</v>
      </c>
      <c r="F9333">
        <v>2.923206</v>
      </c>
    </row>
    <row r="9334" spans="5:6" x14ac:dyDescent="0.2">
      <c r="E9334" s="97">
        <v>43730.470659722225</v>
      </c>
      <c r="F9334">
        <v>3.0252620000000001</v>
      </c>
    </row>
    <row r="9335" spans="5:6" x14ac:dyDescent="0.2">
      <c r="E9335" s="97">
        <v>43730.481076388889</v>
      </c>
      <c r="F9335">
        <v>3.1207669999999998</v>
      </c>
    </row>
    <row r="9336" spans="5:6" x14ac:dyDescent="0.2">
      <c r="E9336" s="97">
        <v>43730.491493055553</v>
      </c>
      <c r="F9336">
        <v>3.1442610000000002</v>
      </c>
    </row>
    <row r="9337" spans="5:6" x14ac:dyDescent="0.2">
      <c r="E9337" s="97">
        <v>43730.501909722225</v>
      </c>
      <c r="F9337">
        <v>3.130773</v>
      </c>
    </row>
    <row r="9338" spans="5:6" x14ac:dyDescent="0.2">
      <c r="E9338" s="97">
        <v>43730.512326388889</v>
      </c>
      <c r="F9338">
        <v>3.1228980000000002</v>
      </c>
    </row>
    <row r="9339" spans="5:6" x14ac:dyDescent="0.2">
      <c r="E9339" s="97">
        <v>43730.522858796299</v>
      </c>
      <c r="F9339">
        <v>3.1318109999999999</v>
      </c>
    </row>
    <row r="9340" spans="5:6" x14ac:dyDescent="0.2">
      <c r="E9340" s="97">
        <v>43730.533310185187</v>
      </c>
      <c r="F9340">
        <v>3.134007</v>
      </c>
    </row>
    <row r="9341" spans="5:6" x14ac:dyDescent="0.2">
      <c r="E9341" s="97">
        <v>43730.543726851851</v>
      </c>
      <c r="F9341">
        <v>3.1455310000000001</v>
      </c>
    </row>
    <row r="9342" spans="5:6" x14ac:dyDescent="0.2">
      <c r="E9342" s="97">
        <v>43730.554143518515</v>
      </c>
      <c r="F9342">
        <v>3.1517360000000001</v>
      </c>
    </row>
    <row r="9343" spans="5:6" x14ac:dyDescent="0.2">
      <c r="E9343" s="97">
        <v>43730.564560185187</v>
      </c>
      <c r="F9343">
        <v>3.1558229999999998</v>
      </c>
    </row>
    <row r="9344" spans="5:6" x14ac:dyDescent="0.2">
      <c r="E9344" s="97">
        <v>43730.574976851851</v>
      </c>
      <c r="F9344">
        <v>3.1800350000000002</v>
      </c>
    </row>
    <row r="9345" spans="5:6" x14ac:dyDescent="0.2">
      <c r="E9345" s="97">
        <v>43730.585393518515</v>
      </c>
      <c r="F9345">
        <v>3.1968890000000001</v>
      </c>
    </row>
    <row r="9346" spans="5:6" x14ac:dyDescent="0.2">
      <c r="E9346" s="97">
        <v>43730.595810185187</v>
      </c>
      <c r="F9346">
        <v>3.2032180000000001</v>
      </c>
    </row>
    <row r="9347" spans="5:6" x14ac:dyDescent="0.2">
      <c r="E9347" s="97">
        <v>43730.606342592589</v>
      </c>
      <c r="F9347">
        <v>3.2153230000000002</v>
      </c>
    </row>
    <row r="9348" spans="5:6" x14ac:dyDescent="0.2">
      <c r="E9348" s="97">
        <v>43730.616759259261</v>
      </c>
      <c r="F9348">
        <v>3.2346200000000001</v>
      </c>
    </row>
    <row r="9349" spans="5:6" x14ac:dyDescent="0.2">
      <c r="E9349" s="97">
        <v>43730.627175925925</v>
      </c>
      <c r="F9349">
        <v>3.2374520000000002</v>
      </c>
    </row>
    <row r="9350" spans="5:6" x14ac:dyDescent="0.2">
      <c r="E9350" s="97">
        <v>43730.637650462966</v>
      </c>
      <c r="F9350">
        <v>3.2471770000000002</v>
      </c>
    </row>
    <row r="9351" spans="5:6" x14ac:dyDescent="0.2">
      <c r="E9351" s="97">
        <v>43730.64806712963</v>
      </c>
      <c r="F9351">
        <v>3.2453780000000001</v>
      </c>
    </row>
    <row r="9352" spans="5:6" x14ac:dyDescent="0.2">
      <c r="E9352" s="97">
        <v>43730.658483796295</v>
      </c>
      <c r="F9352">
        <v>3.2632530000000002</v>
      </c>
    </row>
    <row r="9353" spans="5:6" x14ac:dyDescent="0.2">
      <c r="E9353" s="97">
        <v>43730.668900462966</v>
      </c>
      <c r="F9353">
        <v>3.2653099999999999</v>
      </c>
    </row>
    <row r="9354" spans="5:6" x14ac:dyDescent="0.2">
      <c r="E9354" s="97">
        <v>43730.67931712963</v>
      </c>
      <c r="F9354">
        <v>3.2767390000000001</v>
      </c>
    </row>
    <row r="9355" spans="5:6" x14ac:dyDescent="0.2">
      <c r="E9355" s="97">
        <v>43730.689733796295</v>
      </c>
      <c r="F9355">
        <v>3.2969529999999998</v>
      </c>
    </row>
    <row r="9356" spans="5:6" x14ac:dyDescent="0.2">
      <c r="E9356" s="97">
        <v>43730.700266203705</v>
      </c>
      <c r="F9356">
        <v>3.3099370000000001</v>
      </c>
    </row>
    <row r="9357" spans="5:6" x14ac:dyDescent="0.2">
      <c r="E9357" s="97">
        <v>43730.710682870369</v>
      </c>
      <c r="F9357">
        <v>3.3255569999999999</v>
      </c>
    </row>
    <row r="9358" spans="5:6" x14ac:dyDescent="0.2">
      <c r="E9358" s="97">
        <v>43730.723263888889</v>
      </c>
      <c r="F9358">
        <v>3.2967019999999998</v>
      </c>
    </row>
    <row r="9359" spans="5:6" x14ac:dyDescent="0.2">
      <c r="E9359" s="97">
        <v>43730.733680555553</v>
      </c>
      <c r="F9359">
        <v>3.6422620000000001</v>
      </c>
    </row>
    <row r="9360" spans="5:6" x14ac:dyDescent="0.2">
      <c r="E9360" s="97">
        <v>43730.74496527778</v>
      </c>
      <c r="F9360">
        <v>1.477214</v>
      </c>
    </row>
    <row r="9361" spans="5:6" x14ac:dyDescent="0.2">
      <c r="E9361" s="97">
        <v>43730.755694444444</v>
      </c>
      <c r="F9361">
        <v>3.7002120000000001</v>
      </c>
    </row>
    <row r="9362" spans="5:6" x14ac:dyDescent="0.2">
      <c r="E9362" s="97">
        <v>43730.766111111108</v>
      </c>
      <c r="F9362">
        <v>3.6737739999999999</v>
      </c>
    </row>
    <row r="9363" spans="5:6" x14ac:dyDescent="0.2">
      <c r="E9363" s="97">
        <v>43730.77652777778</v>
      </c>
      <c r="F9363">
        <v>3.3972479999999998</v>
      </c>
    </row>
    <row r="9364" spans="5:6" x14ac:dyDescent="0.2">
      <c r="E9364" s="97">
        <v>43730.786944444444</v>
      </c>
      <c r="F9364">
        <v>3.40151</v>
      </c>
    </row>
    <row r="9365" spans="5:6" x14ac:dyDescent="0.2">
      <c r="E9365" s="97">
        <v>43730.797361111108</v>
      </c>
      <c r="F9365">
        <v>3.433449</v>
      </c>
    </row>
    <row r="9366" spans="5:6" x14ac:dyDescent="0.2">
      <c r="E9366" s="97">
        <v>43730.80777777778</v>
      </c>
      <c r="F9366">
        <v>3.4435280000000001</v>
      </c>
    </row>
    <row r="9367" spans="5:6" x14ac:dyDescent="0.2">
      <c r="E9367" s="97">
        <v>43730.818310185183</v>
      </c>
      <c r="F9367">
        <v>3.4554230000000001</v>
      </c>
    </row>
    <row r="9368" spans="5:6" x14ac:dyDescent="0.2">
      <c r="E9368" s="97">
        <v>43730.82953703704</v>
      </c>
      <c r="F9368">
        <v>0.88549999999999995</v>
      </c>
    </row>
    <row r="9369" spans="5:6" x14ac:dyDescent="0.2">
      <c r="E9369" s="97">
        <v>43730.839953703704</v>
      </c>
      <c r="F9369">
        <v>0.28445500000000001</v>
      </c>
    </row>
    <row r="9370" spans="5:6" x14ac:dyDescent="0.2">
      <c r="E9370" s="97">
        <v>43730.85083333333</v>
      </c>
      <c r="F9370">
        <v>2.8030110000000001</v>
      </c>
    </row>
    <row r="9371" spans="5:6" x14ac:dyDescent="0.2">
      <c r="E9371" s="97">
        <v>43730.861319444448</v>
      </c>
      <c r="F9371">
        <v>2.8030110000000001</v>
      </c>
    </row>
    <row r="9372" spans="5:6" x14ac:dyDescent="0.2">
      <c r="E9372" s="97">
        <v>43730.86513888889</v>
      </c>
      <c r="F9372">
        <v>4.0000000000000002E-4</v>
      </c>
    </row>
    <row r="9373" spans="5:6" x14ac:dyDescent="0.2">
      <c r="E9373" s="97">
        <v>43730.872083333335</v>
      </c>
      <c r="F9373">
        <v>4.0000000000000002E-4</v>
      </c>
    </row>
    <row r="9374" spans="5:6" x14ac:dyDescent="0.2">
      <c r="E9374" s="97">
        <v>43730.875902777778</v>
      </c>
      <c r="F9374">
        <v>4.0000000000000002E-4</v>
      </c>
    </row>
    <row r="9375" spans="5:6" x14ac:dyDescent="0.2">
      <c r="E9375" s="97">
        <v>43730.882847222223</v>
      </c>
      <c r="F9375">
        <v>4.0000000000000002E-4</v>
      </c>
    </row>
    <row r="9376" spans="5:6" x14ac:dyDescent="0.2">
      <c r="E9376" s="97">
        <v>43730.886666666665</v>
      </c>
      <c r="F9376">
        <v>2.8763E-2</v>
      </c>
    </row>
    <row r="9377" spans="5:6" x14ac:dyDescent="0.2">
      <c r="E9377" s="97">
        <v>43730.893611111111</v>
      </c>
      <c r="F9377">
        <v>2.8763E-2</v>
      </c>
    </row>
    <row r="9378" spans="5:6" x14ac:dyDescent="0.2">
      <c r="E9378" s="97">
        <v>43730.897430555553</v>
      </c>
      <c r="F9378">
        <v>4.0000000000000002E-4</v>
      </c>
    </row>
    <row r="9379" spans="5:6" x14ac:dyDescent="0.2">
      <c r="E9379" s="97">
        <v>43730.904374999998</v>
      </c>
      <c r="F9379">
        <v>4.0000000000000002E-4</v>
      </c>
    </row>
    <row r="9380" spans="5:6" x14ac:dyDescent="0.2">
      <c r="E9380" s="97">
        <v>43730.908194444448</v>
      </c>
      <c r="F9380">
        <v>4.0000000000000002E-4</v>
      </c>
    </row>
    <row r="9381" spans="5:6" x14ac:dyDescent="0.2">
      <c r="E9381" s="97">
        <v>43730.915138888886</v>
      </c>
      <c r="F9381">
        <v>4.0000000000000002E-4</v>
      </c>
    </row>
    <row r="9382" spans="5:6" x14ac:dyDescent="0.2">
      <c r="E9382" s="97">
        <v>43730.918958333335</v>
      </c>
      <c r="F9382">
        <v>4.0000000000000002E-4</v>
      </c>
    </row>
    <row r="9383" spans="5:6" x14ac:dyDescent="0.2">
      <c r="E9383" s="97">
        <v>43730.925787037035</v>
      </c>
      <c r="F9383">
        <v>4.0000000000000002E-4</v>
      </c>
    </row>
    <row r="9384" spans="5:6" x14ac:dyDescent="0.2">
      <c r="E9384" s="97">
        <v>43730.936319444445</v>
      </c>
      <c r="F9384">
        <v>4.0000000000000002E-4</v>
      </c>
    </row>
    <row r="9385" spans="5:6" x14ac:dyDescent="0.2">
      <c r="E9385" s="97">
        <v>43730.940138888887</v>
      </c>
      <c r="F9385">
        <v>4.0000000000000002E-4</v>
      </c>
    </row>
    <row r="9386" spans="5:6" x14ac:dyDescent="0.2">
      <c r="E9386" s="97">
        <v>43730.947083333333</v>
      </c>
      <c r="F9386">
        <v>4.0000000000000002E-4</v>
      </c>
    </row>
    <row r="9387" spans="5:6" x14ac:dyDescent="0.2">
      <c r="E9387" s="97">
        <v>43730.950902777775</v>
      </c>
      <c r="F9387">
        <v>4.0000000000000002E-4</v>
      </c>
    </row>
    <row r="9388" spans="5:6" x14ac:dyDescent="0.2">
      <c r="E9388" s="97">
        <v>43730.95784722222</v>
      </c>
      <c r="F9388">
        <v>4.0000000000000002E-4</v>
      </c>
    </row>
    <row r="9389" spans="5:6" x14ac:dyDescent="0.2">
      <c r="E9389" s="97">
        <v>43730.968263888892</v>
      </c>
      <c r="F9389">
        <v>4.0000000000000002E-4</v>
      </c>
    </row>
    <row r="9390" spans="5:6" x14ac:dyDescent="0.2">
      <c r="E9390" s="97">
        <v>43730.972546296296</v>
      </c>
      <c r="F9390">
        <v>4.0000000000000002E-4</v>
      </c>
    </row>
    <row r="9391" spans="5:6" x14ac:dyDescent="0.2">
      <c r="E9391" s="97">
        <v>43730.979861111111</v>
      </c>
      <c r="F9391">
        <v>4.0000000000000002E-4</v>
      </c>
    </row>
    <row r="9392" spans="5:6" x14ac:dyDescent="0.2">
      <c r="E9392" s="97">
        <v>43730.983680555553</v>
      </c>
      <c r="F9392">
        <v>4.0000000000000002E-4</v>
      </c>
    </row>
    <row r="9393" spans="5:6" x14ac:dyDescent="0.2">
      <c r="E9393" s="97">
        <v>43730.990624999999</v>
      </c>
      <c r="F9393">
        <v>4.0000000000000002E-4</v>
      </c>
    </row>
    <row r="9394" spans="5:6" x14ac:dyDescent="0.2">
      <c r="E9394" s="97">
        <v>43730.994444444441</v>
      </c>
      <c r="F9394">
        <v>4.0000000000000002E-4</v>
      </c>
    </row>
    <row r="9395" spans="5:6" x14ac:dyDescent="0.2">
      <c r="E9395" s="97">
        <v>43731.001388888886</v>
      </c>
      <c r="F9395">
        <v>4.0000000000000002E-4</v>
      </c>
    </row>
    <row r="9396" spans="5:6" x14ac:dyDescent="0.2">
      <c r="E9396" s="97">
        <v>43731.011805555558</v>
      </c>
      <c r="F9396">
        <v>4.0000000000000002E-4</v>
      </c>
    </row>
    <row r="9397" spans="5:6" x14ac:dyDescent="0.2">
      <c r="E9397" s="97">
        <v>43731.022222222222</v>
      </c>
      <c r="F9397">
        <v>4.0000000000000002E-4</v>
      </c>
    </row>
    <row r="9398" spans="5:6" x14ac:dyDescent="0.2">
      <c r="E9398" s="97">
        <v>43731.026041666664</v>
      </c>
      <c r="F9398">
        <v>4.0000000000000002E-4</v>
      </c>
    </row>
    <row r="9399" spans="5:6" x14ac:dyDescent="0.2">
      <c r="E9399" s="97">
        <v>43731.032986111109</v>
      </c>
      <c r="F9399">
        <v>4.0000000000000002E-4</v>
      </c>
    </row>
    <row r="9400" spans="5:6" x14ac:dyDescent="0.2">
      <c r="E9400" s="97">
        <v>43731.036805555559</v>
      </c>
      <c r="F9400">
        <v>4.0000000000000002E-4</v>
      </c>
    </row>
    <row r="9401" spans="5:6" x14ac:dyDescent="0.2">
      <c r="E9401" s="97">
        <v>43731.04378472222</v>
      </c>
      <c r="F9401">
        <v>4.0000000000000002E-4</v>
      </c>
    </row>
    <row r="9402" spans="5:6" x14ac:dyDescent="0.2">
      <c r="E9402" s="97">
        <v>43731.04760416667</v>
      </c>
      <c r="F9402">
        <v>4.0000000000000002E-4</v>
      </c>
    </row>
    <row r="9403" spans="5:6" x14ac:dyDescent="0.2">
      <c r="E9403" s="97">
        <v>43731.054548611108</v>
      </c>
      <c r="F9403">
        <v>4.0000000000000002E-4</v>
      </c>
    </row>
    <row r="9404" spans="5:6" x14ac:dyDescent="0.2">
      <c r="E9404" s="97">
        <v>43731.058368055557</v>
      </c>
      <c r="F9404">
        <v>4.0000000000000002E-4</v>
      </c>
    </row>
    <row r="9405" spans="5:6" x14ac:dyDescent="0.2">
      <c r="E9405" s="97">
        <v>43731.065312500003</v>
      </c>
      <c r="F9405">
        <v>4.0000000000000002E-4</v>
      </c>
    </row>
    <row r="9406" spans="5:6" x14ac:dyDescent="0.2">
      <c r="E9406" s="97">
        <v>43731.069131944445</v>
      </c>
      <c r="F9406">
        <v>4.0000000000000002E-4</v>
      </c>
    </row>
    <row r="9407" spans="5:6" x14ac:dyDescent="0.2">
      <c r="E9407" s="97">
        <v>43731.07607638889</v>
      </c>
      <c r="F9407">
        <v>4.0000000000000002E-4</v>
      </c>
    </row>
    <row r="9408" spans="5:6" x14ac:dyDescent="0.2">
      <c r="E9408" s="97">
        <v>43731.079895833333</v>
      </c>
      <c r="F9408">
        <v>4.0000000000000002E-4</v>
      </c>
    </row>
    <row r="9409" spans="5:6" x14ac:dyDescent="0.2">
      <c r="E9409" s="97">
        <v>43731.086724537039</v>
      </c>
      <c r="F9409">
        <v>4.0000000000000002E-4</v>
      </c>
    </row>
    <row r="9410" spans="5:6" x14ac:dyDescent="0.2">
      <c r="E9410" s="97">
        <v>43731.097256944442</v>
      </c>
      <c r="F9410">
        <v>4.0000000000000002E-4</v>
      </c>
    </row>
    <row r="9411" spans="5:6" x14ac:dyDescent="0.2">
      <c r="E9411" s="97">
        <v>43731.101087962961</v>
      </c>
      <c r="F9411">
        <v>4.0000000000000002E-4</v>
      </c>
    </row>
    <row r="9412" spans="5:6" x14ac:dyDescent="0.2">
      <c r="E9412" s="97">
        <v>43731.108032407406</v>
      </c>
      <c r="F9412">
        <v>4.0000000000000002E-4</v>
      </c>
    </row>
    <row r="9413" spans="5:6" x14ac:dyDescent="0.2">
      <c r="E9413" s="97">
        <v>43731.111851851849</v>
      </c>
      <c r="F9413">
        <v>4.0000000000000002E-4</v>
      </c>
    </row>
    <row r="9414" spans="5:6" x14ac:dyDescent="0.2">
      <c r="E9414" s="97">
        <v>43731.118796296294</v>
      </c>
      <c r="F9414">
        <v>4.0000000000000002E-4</v>
      </c>
    </row>
    <row r="9415" spans="5:6" x14ac:dyDescent="0.2">
      <c r="E9415" s="97">
        <v>43731.129212962966</v>
      </c>
      <c r="F9415">
        <v>4.0000000000000002E-4</v>
      </c>
    </row>
    <row r="9416" spans="5:6" x14ac:dyDescent="0.2">
      <c r="E9416" s="97">
        <v>43731.133032407408</v>
      </c>
      <c r="F9416">
        <v>4.0000000000000002E-4</v>
      </c>
    </row>
    <row r="9417" spans="5:6" x14ac:dyDescent="0.2">
      <c r="E9417" s="97">
        <v>43731.139976851853</v>
      </c>
      <c r="F9417">
        <v>4.0000000000000002E-4</v>
      </c>
    </row>
    <row r="9418" spans="5:6" x14ac:dyDescent="0.2">
      <c r="E9418" s="97">
        <v>43731.143796296295</v>
      </c>
      <c r="F9418">
        <v>4.0000000000000002E-4</v>
      </c>
    </row>
    <row r="9419" spans="5:6" x14ac:dyDescent="0.2">
      <c r="E9419" s="97">
        <v>43731.150740740741</v>
      </c>
      <c r="F9419">
        <v>4.0000000000000002E-4</v>
      </c>
    </row>
    <row r="9420" spans="5:6" x14ac:dyDescent="0.2">
      <c r="E9420" s="97">
        <v>43731.161157407405</v>
      </c>
      <c r="F9420">
        <v>4.0000000000000002E-4</v>
      </c>
    </row>
    <row r="9421" spans="5:6" x14ac:dyDescent="0.2">
      <c r="E9421" s="97">
        <v>43731.165011574078</v>
      </c>
      <c r="F9421">
        <v>4.0000000000000002E-4</v>
      </c>
    </row>
    <row r="9422" spans="5:6" x14ac:dyDescent="0.2">
      <c r="E9422" s="97">
        <v>43731.171956018516</v>
      </c>
      <c r="F9422">
        <v>4.0000000000000002E-4</v>
      </c>
    </row>
    <row r="9423" spans="5:6" x14ac:dyDescent="0.2">
      <c r="E9423" s="97">
        <v>43731.175775462965</v>
      </c>
      <c r="F9423">
        <v>4.0000000000000002E-4</v>
      </c>
    </row>
    <row r="9424" spans="5:6" x14ac:dyDescent="0.2">
      <c r="E9424" s="97">
        <v>43731.182604166665</v>
      </c>
      <c r="F9424">
        <v>4.0000000000000002E-4</v>
      </c>
    </row>
    <row r="9425" spans="5:6" x14ac:dyDescent="0.2">
      <c r="E9425" s="97">
        <v>43731.186423611114</v>
      </c>
      <c r="F9425">
        <v>4.0000000000000002E-4</v>
      </c>
    </row>
    <row r="9426" spans="5:6" x14ac:dyDescent="0.2">
      <c r="E9426" s="97">
        <v>43731.193368055552</v>
      </c>
      <c r="F9426">
        <v>4.0000000000000002E-4</v>
      </c>
    </row>
    <row r="9427" spans="5:6" x14ac:dyDescent="0.2">
      <c r="E9427" s="97">
        <v>43731.197187500002</v>
      </c>
      <c r="F9427">
        <v>4.0000000000000002E-4</v>
      </c>
    </row>
    <row r="9428" spans="5:6" x14ac:dyDescent="0.2">
      <c r="E9428" s="97">
        <v>43731.204131944447</v>
      </c>
      <c r="F9428">
        <v>4.0000000000000002E-4</v>
      </c>
    </row>
    <row r="9429" spans="5:6" x14ac:dyDescent="0.2">
      <c r="E9429" s="97">
        <v>43731.207951388889</v>
      </c>
      <c r="F9429">
        <v>4.0000000000000002E-4</v>
      </c>
    </row>
    <row r="9430" spans="5:6" x14ac:dyDescent="0.2">
      <c r="E9430" s="97">
        <v>43731.214895833335</v>
      </c>
      <c r="F9430">
        <v>4.0000000000000002E-4</v>
      </c>
    </row>
    <row r="9431" spans="5:6" x14ac:dyDescent="0.2">
      <c r="E9431" s="97">
        <v>43731.225868055553</v>
      </c>
      <c r="F9431">
        <v>0.78075300000000003</v>
      </c>
    </row>
    <row r="9432" spans="5:6" x14ac:dyDescent="0.2">
      <c r="E9432" s="97">
        <v>43731.236516203702</v>
      </c>
      <c r="F9432">
        <v>0.78075300000000003</v>
      </c>
    </row>
    <row r="9433" spans="5:6" x14ac:dyDescent="0.2">
      <c r="E9433" s="97">
        <v>43731.240335648145</v>
      </c>
      <c r="F9433">
        <v>0.26994699999999999</v>
      </c>
    </row>
    <row r="9434" spans="5:6" x14ac:dyDescent="0.2">
      <c r="E9434" s="97">
        <v>43731.24728009259</v>
      </c>
      <c r="F9434">
        <v>0.18027799999999999</v>
      </c>
    </row>
    <row r="9435" spans="5:6" x14ac:dyDescent="0.2">
      <c r="E9435" s="97">
        <v>43731.257696759261</v>
      </c>
      <c r="F9435">
        <v>0.18027799999999999</v>
      </c>
    </row>
    <row r="9436" spans="5:6" x14ac:dyDescent="0.2">
      <c r="E9436" s="97">
        <v>43731.261516203704</v>
      </c>
      <c r="F9436">
        <v>4.0000000000000002E-4</v>
      </c>
    </row>
    <row r="9437" spans="5:6" x14ac:dyDescent="0.2">
      <c r="E9437" s="97">
        <v>43731.268460648149</v>
      </c>
      <c r="F9437">
        <v>4.0000000000000002E-4</v>
      </c>
    </row>
    <row r="9438" spans="5:6" x14ac:dyDescent="0.2">
      <c r="E9438" s="97">
        <v>43731.272280092591</v>
      </c>
      <c r="F9438">
        <v>4.0000000000000002E-4</v>
      </c>
    </row>
    <row r="9439" spans="5:6" x14ac:dyDescent="0.2">
      <c r="E9439" s="97">
        <v>43731.279224537036</v>
      </c>
      <c r="F9439">
        <v>4.0000000000000002E-4</v>
      </c>
    </row>
    <row r="9440" spans="5:6" x14ac:dyDescent="0.2">
      <c r="E9440" s="97">
        <v>43731.283043981479</v>
      </c>
      <c r="F9440">
        <v>4.0000000000000002E-4</v>
      </c>
    </row>
    <row r="9441" spans="5:6" x14ac:dyDescent="0.2">
      <c r="E9441" s="97">
        <v>43731.29005787037</v>
      </c>
      <c r="F9441">
        <v>4.0000000000000002E-4</v>
      </c>
    </row>
    <row r="9442" spans="5:6" x14ac:dyDescent="0.2">
      <c r="E9442" s="97">
        <v>43731.293877314813</v>
      </c>
      <c r="F9442">
        <v>4.0000000000000002E-4</v>
      </c>
    </row>
    <row r="9443" spans="5:6" x14ac:dyDescent="0.2">
      <c r="E9443" s="97">
        <v>43731.300821759258</v>
      </c>
      <c r="F9443">
        <v>4.0000000000000002E-4</v>
      </c>
    </row>
    <row r="9444" spans="5:6" x14ac:dyDescent="0.2">
      <c r="E9444" s="97">
        <v>43731.3046412037</v>
      </c>
      <c r="F9444">
        <v>4.0000000000000002E-4</v>
      </c>
    </row>
    <row r="9445" spans="5:6" x14ac:dyDescent="0.2">
      <c r="E9445" s="97">
        <v>43731.311585648145</v>
      </c>
      <c r="F9445">
        <v>4.0000000000000002E-4</v>
      </c>
    </row>
    <row r="9446" spans="5:6" x14ac:dyDescent="0.2">
      <c r="E9446" s="97">
        <v>43731.322002314817</v>
      </c>
      <c r="F9446">
        <v>4.0000000000000002E-4</v>
      </c>
    </row>
    <row r="9447" spans="5:6" x14ac:dyDescent="0.2">
      <c r="E9447" s="97">
        <v>43731.332418981481</v>
      </c>
      <c r="F9447">
        <v>4.0000000000000002E-4</v>
      </c>
    </row>
    <row r="9448" spans="5:6" x14ac:dyDescent="0.2">
      <c r="E9448" s="97">
        <v>43731.342835648145</v>
      </c>
      <c r="F9448">
        <v>4.0000000000000002E-4</v>
      </c>
    </row>
    <row r="9449" spans="5:6" x14ac:dyDescent="0.2">
      <c r="E9449" s="97">
        <v>43731.346655092595</v>
      </c>
      <c r="F9449">
        <v>4.0000000000000002E-4</v>
      </c>
    </row>
    <row r="9450" spans="5:6" x14ac:dyDescent="0.2">
      <c r="E9450" s="97">
        <v>43731.35359953704</v>
      </c>
      <c r="F9450">
        <v>4.0000000000000002E-4</v>
      </c>
    </row>
    <row r="9451" spans="5:6" x14ac:dyDescent="0.2">
      <c r="E9451" s="97">
        <v>43731.357465277775</v>
      </c>
      <c r="F9451">
        <v>4.0000000000000002E-4</v>
      </c>
    </row>
    <row r="9452" spans="5:6" x14ac:dyDescent="0.2">
      <c r="E9452" s="97">
        <v>43731.36440972222</v>
      </c>
      <c r="F9452">
        <v>4.0000000000000002E-4</v>
      </c>
    </row>
    <row r="9453" spans="5:6" x14ac:dyDescent="0.2">
      <c r="E9453" s="97">
        <v>43731.36822916667</v>
      </c>
      <c r="F9453">
        <v>4.0000000000000002E-4</v>
      </c>
    </row>
    <row r="9454" spans="5:6" x14ac:dyDescent="0.2">
      <c r="E9454" s="97">
        <v>43731.375173611108</v>
      </c>
      <c r="F9454">
        <v>4.0000000000000002E-4</v>
      </c>
    </row>
    <row r="9455" spans="5:6" x14ac:dyDescent="0.2">
      <c r="E9455" s="97">
        <v>43731.378993055558</v>
      </c>
      <c r="F9455">
        <v>4.0000000000000002E-4</v>
      </c>
    </row>
    <row r="9456" spans="5:6" x14ac:dyDescent="0.2">
      <c r="E9456" s="97">
        <v>43731.385937500003</v>
      </c>
      <c r="F9456">
        <v>4.0000000000000002E-4</v>
      </c>
    </row>
    <row r="9457" spans="5:6" x14ac:dyDescent="0.2">
      <c r="E9457" s="97">
        <v>43731.389756944445</v>
      </c>
      <c r="F9457">
        <v>4.0000000000000002E-4</v>
      </c>
    </row>
    <row r="9458" spans="5:6" x14ac:dyDescent="0.2">
      <c r="E9458" s="97">
        <v>43731.396701388891</v>
      </c>
      <c r="F9458">
        <v>4.0000000000000002E-4</v>
      </c>
    </row>
    <row r="9459" spans="5:6" x14ac:dyDescent="0.2">
      <c r="E9459" s="97">
        <v>43731.400520833333</v>
      </c>
      <c r="F9459">
        <v>4.0000000000000002E-4</v>
      </c>
    </row>
    <row r="9460" spans="5:6" x14ac:dyDescent="0.2">
      <c r="E9460" s="97">
        <v>43731.407465277778</v>
      </c>
      <c r="F9460">
        <v>4.0000000000000002E-4</v>
      </c>
    </row>
    <row r="9461" spans="5:6" x14ac:dyDescent="0.2">
      <c r="E9461" s="97">
        <v>43731.411273148151</v>
      </c>
      <c r="F9461">
        <v>1.263941</v>
      </c>
    </row>
    <row r="9462" spans="5:6" x14ac:dyDescent="0.2">
      <c r="E9462" s="97">
        <v>43731.418217592596</v>
      </c>
      <c r="F9462">
        <v>2.947066</v>
      </c>
    </row>
    <row r="9463" spans="5:6" x14ac:dyDescent="0.2">
      <c r="E9463" s="97">
        <v>43731.429097222222</v>
      </c>
      <c r="F9463">
        <v>3.1300729999999999</v>
      </c>
    </row>
    <row r="9464" spans="5:6" x14ac:dyDescent="0.2">
      <c r="E9464" s="97">
        <v>43731.439745370371</v>
      </c>
      <c r="F9464">
        <v>3.7537669999999999</v>
      </c>
    </row>
    <row r="9465" spans="5:6" x14ac:dyDescent="0.2">
      <c r="E9465" s="97">
        <v>43731.450162037036</v>
      </c>
      <c r="F9465">
        <v>4.1647780000000001</v>
      </c>
    </row>
    <row r="9466" spans="5:6" x14ac:dyDescent="0.2">
      <c r="E9466" s="97">
        <v>43731.460694444446</v>
      </c>
      <c r="F9466">
        <v>4.1647780000000001</v>
      </c>
    </row>
    <row r="9467" spans="5:6" x14ac:dyDescent="0.2">
      <c r="E9467" s="97">
        <v>43731.464513888888</v>
      </c>
      <c r="F9467">
        <v>3.370225</v>
      </c>
    </row>
    <row r="9468" spans="5:6" x14ac:dyDescent="0.2">
      <c r="E9468" s="97">
        <v>43731.471458333333</v>
      </c>
      <c r="F9468">
        <v>3.370225</v>
      </c>
    </row>
    <row r="9469" spans="5:6" x14ac:dyDescent="0.2">
      <c r="E9469" s="97">
        <v>43731.475277777776</v>
      </c>
      <c r="F9469">
        <v>3.1993619999999998</v>
      </c>
    </row>
    <row r="9470" spans="5:6" x14ac:dyDescent="0.2">
      <c r="E9470" s="97">
        <v>43731.482222222221</v>
      </c>
      <c r="F9470">
        <v>3.1993619999999998</v>
      </c>
    </row>
    <row r="9471" spans="5:6" x14ac:dyDescent="0.2">
      <c r="E9471" s="97">
        <v>43731.486458333333</v>
      </c>
      <c r="F9471">
        <v>2.6999520000000001</v>
      </c>
    </row>
    <row r="9472" spans="5:6" x14ac:dyDescent="0.2">
      <c r="E9472" s="97">
        <v>43731.493634259263</v>
      </c>
      <c r="F9472">
        <v>0.34950700000000001</v>
      </c>
    </row>
    <row r="9473" spans="5:6" x14ac:dyDescent="0.2">
      <c r="E9473" s="97">
        <v>43731.504513888889</v>
      </c>
      <c r="F9473">
        <v>3.1880109999999999</v>
      </c>
    </row>
    <row r="9474" spans="5:6" x14ac:dyDescent="0.2">
      <c r="E9474" s="97">
        <v>43731.515277777777</v>
      </c>
      <c r="F9474">
        <v>3.1880109999999999</v>
      </c>
    </row>
    <row r="9475" spans="5:6" x14ac:dyDescent="0.2">
      <c r="E9475" s="97">
        <v>43731.519097222219</v>
      </c>
      <c r="F9475">
        <v>0.179536</v>
      </c>
    </row>
    <row r="9476" spans="5:6" x14ac:dyDescent="0.2">
      <c r="E9476" s="97">
        <v>43731.526041666664</v>
      </c>
      <c r="F9476">
        <v>0.179536</v>
      </c>
    </row>
    <row r="9477" spans="5:6" x14ac:dyDescent="0.2">
      <c r="E9477" s="97">
        <v>43731.529861111114</v>
      </c>
      <c r="F9477">
        <v>4.0000000000000002E-4</v>
      </c>
    </row>
    <row r="9478" spans="5:6" x14ac:dyDescent="0.2">
      <c r="E9478" s="97">
        <v>43731.536805555559</v>
      </c>
      <c r="F9478">
        <v>4.0000000000000002E-4</v>
      </c>
    </row>
    <row r="9479" spans="5:6" x14ac:dyDescent="0.2">
      <c r="E9479" s="97">
        <v>43731.540625000001</v>
      </c>
      <c r="F9479">
        <v>4.0000000000000002E-4</v>
      </c>
    </row>
    <row r="9480" spans="5:6" x14ac:dyDescent="0.2">
      <c r="E9480" s="97">
        <v>43731.547569444447</v>
      </c>
      <c r="F9480">
        <v>4.0000000000000002E-4</v>
      </c>
    </row>
    <row r="9481" spans="5:6" x14ac:dyDescent="0.2">
      <c r="E9481" s="97">
        <v>43731.551388888889</v>
      </c>
      <c r="F9481">
        <v>4.0000000000000002E-4</v>
      </c>
    </row>
    <row r="9482" spans="5:6" x14ac:dyDescent="0.2">
      <c r="E9482" s="97">
        <v>43731.558333333334</v>
      </c>
      <c r="F9482">
        <v>4.0000000000000002E-4</v>
      </c>
    </row>
    <row r="9483" spans="5:6" x14ac:dyDescent="0.2">
      <c r="E9483" s="97">
        <v>43731.562037037038</v>
      </c>
      <c r="F9483">
        <v>4.0000000000000002E-4</v>
      </c>
    </row>
    <row r="9484" spans="5:6" x14ac:dyDescent="0.2">
      <c r="E9484" s="97">
        <v>43731.568981481483</v>
      </c>
      <c r="F9484">
        <v>4.0000000000000002E-4</v>
      </c>
    </row>
    <row r="9485" spans="5:6" x14ac:dyDescent="0.2">
      <c r="E9485" s="97">
        <v>43731.572800925926</v>
      </c>
      <c r="F9485">
        <v>4.0000000000000002E-4</v>
      </c>
    </row>
    <row r="9486" spans="5:6" x14ac:dyDescent="0.2">
      <c r="E9486" s="97">
        <v>43731.579895833333</v>
      </c>
      <c r="F9486">
        <v>4.0000000000000002E-4</v>
      </c>
    </row>
    <row r="9487" spans="5:6" x14ac:dyDescent="0.2">
      <c r="E9487" s="97">
        <v>43731.583715277775</v>
      </c>
      <c r="F9487">
        <v>4.0000000000000002E-4</v>
      </c>
    </row>
    <row r="9488" spans="5:6" x14ac:dyDescent="0.2">
      <c r="E9488" s="97">
        <v>43731.59065972222</v>
      </c>
      <c r="F9488">
        <v>4.0000000000000002E-4</v>
      </c>
    </row>
    <row r="9489" spans="5:6" x14ac:dyDescent="0.2">
      <c r="E9489" s="97">
        <v>43731.601076388892</v>
      </c>
      <c r="F9489">
        <v>0.121903</v>
      </c>
    </row>
    <row r="9490" spans="5:6" x14ac:dyDescent="0.2">
      <c r="E9490" s="97">
        <v>43731.611493055556</v>
      </c>
      <c r="F9490">
        <v>0.45574399999999998</v>
      </c>
    </row>
    <row r="9491" spans="5:6" x14ac:dyDescent="0.2">
      <c r="E9491" s="97">
        <v>43731.62190972222</v>
      </c>
      <c r="F9491">
        <v>0.45574399999999998</v>
      </c>
    </row>
    <row r="9492" spans="5:6" x14ac:dyDescent="0.2">
      <c r="E9492" s="97">
        <v>43731.62572916667</v>
      </c>
      <c r="F9492">
        <v>4.0000000000000002E-4</v>
      </c>
    </row>
    <row r="9493" spans="5:6" x14ac:dyDescent="0.2">
      <c r="E9493" s="97">
        <v>43731.632673611108</v>
      </c>
      <c r="F9493">
        <v>4.0000000000000002E-4</v>
      </c>
    </row>
    <row r="9494" spans="5:6" x14ac:dyDescent="0.2">
      <c r="E9494" s="97">
        <v>43731.636493055557</v>
      </c>
      <c r="F9494">
        <v>4.0000000000000002E-4</v>
      </c>
    </row>
    <row r="9495" spans="5:6" x14ac:dyDescent="0.2">
      <c r="E9495" s="97">
        <v>43731.643437500003</v>
      </c>
      <c r="F9495">
        <v>4.0000000000000002E-4</v>
      </c>
    </row>
    <row r="9496" spans="5:6" x14ac:dyDescent="0.2">
      <c r="E9496" s="97">
        <v>43731.647314814814</v>
      </c>
      <c r="F9496">
        <v>4.0000000000000002E-4</v>
      </c>
    </row>
    <row r="9497" spans="5:6" x14ac:dyDescent="0.2">
      <c r="E9497" s="97">
        <v>43731.65425925926</v>
      </c>
      <c r="F9497">
        <v>4.0000000000000002E-4</v>
      </c>
    </row>
    <row r="9498" spans="5:6" x14ac:dyDescent="0.2">
      <c r="E9498" s="97">
        <v>43731.658078703702</v>
      </c>
      <c r="F9498">
        <v>4.0000000000000002E-4</v>
      </c>
    </row>
    <row r="9499" spans="5:6" x14ac:dyDescent="0.2">
      <c r="E9499" s="97">
        <v>43731.664907407408</v>
      </c>
      <c r="F9499">
        <v>4.0000000000000002E-4</v>
      </c>
    </row>
    <row r="9500" spans="5:6" x14ac:dyDescent="0.2">
      <c r="E9500" s="97">
        <v>43731.668726851851</v>
      </c>
      <c r="F9500">
        <v>0.21110499999999999</v>
      </c>
    </row>
    <row r="9501" spans="5:6" x14ac:dyDescent="0.2">
      <c r="E9501" s="97">
        <v>43731.675671296296</v>
      </c>
      <c r="F9501">
        <v>0.21110499999999999</v>
      </c>
    </row>
    <row r="9502" spans="5:6" x14ac:dyDescent="0.2">
      <c r="E9502" s="97">
        <v>43731.679490740738</v>
      </c>
      <c r="F9502">
        <v>0.23640800000000001</v>
      </c>
    </row>
    <row r="9503" spans="5:6" x14ac:dyDescent="0.2">
      <c r="E9503" s="97">
        <v>43731.686435185184</v>
      </c>
      <c r="F9503">
        <v>0.23640800000000001</v>
      </c>
    </row>
    <row r="9504" spans="5:6" x14ac:dyDescent="0.2">
      <c r="E9504" s="97">
        <v>43731.690254629626</v>
      </c>
      <c r="F9504">
        <v>4.0000000000000002E-4</v>
      </c>
    </row>
    <row r="9505" spans="5:6" x14ac:dyDescent="0.2">
      <c r="E9505" s="97">
        <v>43731.697199074071</v>
      </c>
      <c r="F9505">
        <v>4.0000000000000002E-4</v>
      </c>
    </row>
    <row r="9506" spans="5:6" x14ac:dyDescent="0.2">
      <c r="E9506" s="97">
        <v>43731.701122685183</v>
      </c>
      <c r="F9506">
        <v>4.0000000000000002E-4</v>
      </c>
    </row>
    <row r="9507" spans="5:6" x14ac:dyDescent="0.2">
      <c r="E9507" s="97">
        <v>43731.708067129628</v>
      </c>
      <c r="F9507">
        <v>4.0000000000000002E-4</v>
      </c>
    </row>
    <row r="9508" spans="5:6" x14ac:dyDescent="0.2">
      <c r="E9508" s="97">
        <v>43731.723773148151</v>
      </c>
      <c r="F9508">
        <v>4.0000000000000002E-4</v>
      </c>
    </row>
    <row r="9509" spans="5:6" x14ac:dyDescent="0.2">
      <c r="E9509" s="97">
        <v>43731.727592592593</v>
      </c>
      <c r="F9509">
        <v>0.219945</v>
      </c>
    </row>
    <row r="9510" spans="5:6" x14ac:dyDescent="0.2">
      <c r="E9510" s="97">
        <v>43731.734537037039</v>
      </c>
      <c r="F9510">
        <v>0.219945</v>
      </c>
    </row>
    <row r="9511" spans="5:6" x14ac:dyDescent="0.2">
      <c r="E9511" s="97">
        <v>43731.738356481481</v>
      </c>
      <c r="F9511">
        <v>4.0000000000000002E-4</v>
      </c>
    </row>
    <row r="9512" spans="5:6" x14ac:dyDescent="0.2">
      <c r="E9512" s="97">
        <v>43731.745300925926</v>
      </c>
      <c r="F9512">
        <v>4.0000000000000002E-4</v>
      </c>
    </row>
    <row r="9513" spans="5:6" x14ac:dyDescent="0.2">
      <c r="E9513" s="97">
        <v>43731.749120370368</v>
      </c>
      <c r="F9513">
        <v>0.44530199999999998</v>
      </c>
    </row>
    <row r="9514" spans="5:6" x14ac:dyDescent="0.2">
      <c r="E9514" s="97">
        <v>43731.756064814814</v>
      </c>
      <c r="F9514">
        <v>0.44530199999999998</v>
      </c>
    </row>
    <row r="9515" spans="5:6" x14ac:dyDescent="0.2">
      <c r="E9515" s="97">
        <v>43731.759884259256</v>
      </c>
      <c r="F9515">
        <v>3.6609999999999997E-2</v>
      </c>
    </row>
    <row r="9516" spans="5:6" x14ac:dyDescent="0.2">
      <c r="E9516" s="97">
        <v>43731.766712962963</v>
      </c>
      <c r="F9516">
        <v>3.6609999999999997E-2</v>
      </c>
    </row>
    <row r="9517" spans="5:6" x14ac:dyDescent="0.2">
      <c r="E9517" s="97">
        <v>43731.770532407405</v>
      </c>
      <c r="F9517">
        <v>4.0000000000000002E-4</v>
      </c>
    </row>
    <row r="9518" spans="5:6" x14ac:dyDescent="0.2">
      <c r="E9518" s="97">
        <v>43731.777581018519</v>
      </c>
      <c r="F9518">
        <v>4.0000000000000002E-4</v>
      </c>
    </row>
    <row r="9519" spans="5:6" x14ac:dyDescent="0.2">
      <c r="E9519" s="97">
        <v>43731.781400462962</v>
      </c>
      <c r="F9519">
        <v>4.0000000000000002E-4</v>
      </c>
    </row>
    <row r="9520" spans="5:6" x14ac:dyDescent="0.2">
      <c r="E9520" s="97">
        <v>43731.788344907407</v>
      </c>
      <c r="F9520">
        <v>0.48174600000000001</v>
      </c>
    </row>
    <row r="9521" spans="5:6" x14ac:dyDescent="0.2">
      <c r="E9521" s="97">
        <v>43731.798761574071</v>
      </c>
      <c r="F9521">
        <v>0.48174600000000001</v>
      </c>
    </row>
    <row r="9522" spans="5:6" x14ac:dyDescent="0.2">
      <c r="E9522" s="97">
        <v>43731.802581018521</v>
      </c>
      <c r="F9522">
        <v>0.27088099999999998</v>
      </c>
    </row>
    <row r="9523" spans="5:6" x14ac:dyDescent="0.2">
      <c r="E9523" s="97">
        <v>43731.809525462966</v>
      </c>
      <c r="F9523">
        <v>7.3298000000000002E-2</v>
      </c>
    </row>
    <row r="9524" spans="5:6" x14ac:dyDescent="0.2">
      <c r="E9524" s="97">
        <v>43731.81994212963</v>
      </c>
      <c r="F9524">
        <v>1.2232E-2</v>
      </c>
    </row>
    <row r="9525" spans="5:6" x14ac:dyDescent="0.2">
      <c r="E9525" s="97">
        <v>43731.830358796295</v>
      </c>
      <c r="F9525">
        <v>1.2232E-2</v>
      </c>
    </row>
    <row r="9526" spans="5:6" x14ac:dyDescent="0.2">
      <c r="E9526" s="97">
        <v>43731.834178240744</v>
      </c>
      <c r="F9526">
        <v>3.7128000000000001E-2</v>
      </c>
    </row>
    <row r="9527" spans="5:6" x14ac:dyDescent="0.2">
      <c r="E9527" s="97">
        <v>43731.841122685182</v>
      </c>
      <c r="F9527">
        <v>8.5129999999999997E-2</v>
      </c>
    </row>
    <row r="9528" spans="5:6" x14ac:dyDescent="0.2">
      <c r="E9528" s="97">
        <v>43731.8516087963</v>
      </c>
      <c r="F9528">
        <v>0.184498</v>
      </c>
    </row>
    <row r="9529" spans="5:6" x14ac:dyDescent="0.2">
      <c r="E9529" s="97">
        <v>43731.862025462964</v>
      </c>
      <c r="F9529">
        <v>0.184498</v>
      </c>
    </row>
    <row r="9530" spans="5:6" x14ac:dyDescent="0.2">
      <c r="E9530" s="97">
        <v>43731.865844907406</v>
      </c>
      <c r="F9530">
        <v>4.0000000000000002E-4</v>
      </c>
    </row>
    <row r="9531" spans="5:6" x14ac:dyDescent="0.2">
      <c r="E9531" s="97">
        <v>43731.872789351852</v>
      </c>
      <c r="F9531">
        <v>0.22704299999999999</v>
      </c>
    </row>
    <row r="9532" spans="5:6" x14ac:dyDescent="0.2">
      <c r="E9532" s="97">
        <v>43731.883206018516</v>
      </c>
      <c r="F9532">
        <v>4.6614999999999997E-2</v>
      </c>
    </row>
    <row r="9533" spans="5:6" x14ac:dyDescent="0.2">
      <c r="E9533" s="97">
        <v>43731.893622685187</v>
      </c>
      <c r="F9533">
        <v>4.6614999999999997E-2</v>
      </c>
    </row>
    <row r="9534" spans="5:6" x14ac:dyDescent="0.2">
      <c r="E9534" s="97">
        <v>43731.89744212963</v>
      </c>
      <c r="F9534">
        <v>4.0000000000000002E-4</v>
      </c>
    </row>
    <row r="9535" spans="5:6" x14ac:dyDescent="0.2">
      <c r="E9535" s="97">
        <v>43731.904386574075</v>
      </c>
      <c r="F9535">
        <v>0.13290299999999999</v>
      </c>
    </row>
    <row r="9536" spans="5:6" x14ac:dyDescent="0.2">
      <c r="E9536" s="97">
        <v>43731.914803240739</v>
      </c>
      <c r="F9536">
        <v>0.220224</v>
      </c>
    </row>
    <row r="9537" spans="5:6" x14ac:dyDescent="0.2">
      <c r="E9537" s="97">
        <v>43731.925219907411</v>
      </c>
      <c r="F9537">
        <v>4.0000000000000002E-4</v>
      </c>
    </row>
    <row r="9538" spans="5:6" x14ac:dyDescent="0.2">
      <c r="E9538" s="97">
        <v>43731.935752314814</v>
      </c>
      <c r="F9538">
        <v>4.0000000000000002E-4</v>
      </c>
    </row>
    <row r="9539" spans="5:6" x14ac:dyDescent="0.2">
      <c r="E9539" s="97">
        <v>43731.946168981478</v>
      </c>
      <c r="F9539">
        <v>0.45952500000000002</v>
      </c>
    </row>
    <row r="9540" spans="5:6" x14ac:dyDescent="0.2">
      <c r="E9540" s="97">
        <v>43731.956585648149</v>
      </c>
      <c r="F9540">
        <v>7.9114000000000004E-2</v>
      </c>
    </row>
    <row r="9541" spans="5:6" x14ac:dyDescent="0.2">
      <c r="E9541" s="97">
        <v>43731.967002314814</v>
      </c>
      <c r="F9541">
        <v>6.8095000000000003E-2</v>
      </c>
    </row>
    <row r="9542" spans="5:6" x14ac:dyDescent="0.2">
      <c r="E9542" s="97">
        <v>43731.977418981478</v>
      </c>
      <c r="F9542">
        <v>6.8095000000000003E-2</v>
      </c>
    </row>
    <row r="9543" spans="5:6" x14ac:dyDescent="0.2">
      <c r="E9543" s="97">
        <v>43731.981238425928</v>
      </c>
      <c r="F9543">
        <v>7.6648999999999995E-2</v>
      </c>
    </row>
    <row r="9544" spans="5:6" x14ac:dyDescent="0.2">
      <c r="E9544" s="97">
        <v>43731.988182870373</v>
      </c>
      <c r="F9544">
        <v>4.6864000000000003E-2</v>
      </c>
    </row>
    <row r="9545" spans="5:6" x14ac:dyDescent="0.2">
      <c r="E9545" s="97">
        <v>43731.998599537037</v>
      </c>
      <c r="F9545">
        <v>0.25639899999999999</v>
      </c>
    </row>
    <row r="9546" spans="5:6" x14ac:dyDescent="0.2">
      <c r="E9546" s="97">
        <v>43732.009016203701</v>
      </c>
      <c r="F9546">
        <v>3.9489000000000003E-2</v>
      </c>
    </row>
    <row r="9547" spans="5:6" x14ac:dyDescent="0.2">
      <c r="E9547" s="97">
        <v>43732.019548611112</v>
      </c>
      <c r="F9547">
        <v>3.9489000000000003E-2</v>
      </c>
    </row>
    <row r="9548" spans="5:6" x14ac:dyDescent="0.2">
      <c r="E9548" s="97">
        <v>43732.023379629631</v>
      </c>
      <c r="F9548">
        <v>4.0000000000000002E-4</v>
      </c>
    </row>
    <row r="9549" spans="5:6" x14ac:dyDescent="0.2">
      <c r="E9549" s="97">
        <v>43732.030324074076</v>
      </c>
      <c r="F9549">
        <v>0.216282</v>
      </c>
    </row>
    <row r="9550" spans="5:6" x14ac:dyDescent="0.2">
      <c r="E9550" s="97">
        <v>43732.04074074074</v>
      </c>
      <c r="F9550">
        <v>0.216282</v>
      </c>
    </row>
    <row r="9551" spans="5:6" x14ac:dyDescent="0.2">
      <c r="E9551" s="97">
        <v>43732.044560185182</v>
      </c>
      <c r="F9551">
        <v>0.19766</v>
      </c>
    </row>
    <row r="9552" spans="5:6" x14ac:dyDescent="0.2">
      <c r="E9552" s="97">
        <v>43732.051504629628</v>
      </c>
      <c r="F9552">
        <v>0.19766</v>
      </c>
    </row>
    <row r="9553" spans="5:6" x14ac:dyDescent="0.2">
      <c r="E9553" s="97">
        <v>43732.055324074077</v>
      </c>
      <c r="F9553">
        <v>0.24942700000000001</v>
      </c>
    </row>
    <row r="9554" spans="5:6" x14ac:dyDescent="0.2">
      <c r="E9554" s="97">
        <v>43732.062268518515</v>
      </c>
      <c r="F9554">
        <v>0.21906</v>
      </c>
    </row>
    <row r="9555" spans="5:6" x14ac:dyDescent="0.2">
      <c r="E9555" s="97">
        <v>43732.072685185187</v>
      </c>
      <c r="F9555">
        <v>0.21906</v>
      </c>
    </row>
    <row r="9556" spans="5:6" x14ac:dyDescent="0.2">
      <c r="E9556" s="97">
        <v>43732.076504629629</v>
      </c>
      <c r="F9556">
        <v>0.25432500000000002</v>
      </c>
    </row>
    <row r="9557" spans="5:6" x14ac:dyDescent="0.2">
      <c r="E9557" s="97">
        <v>43732.083449074074</v>
      </c>
      <c r="F9557">
        <v>0.22567999999999999</v>
      </c>
    </row>
    <row r="9558" spans="5:6" x14ac:dyDescent="0.2">
      <c r="E9558" s="97">
        <v>43732.093912037039</v>
      </c>
      <c r="F9558">
        <v>0.32998899999999998</v>
      </c>
    </row>
    <row r="9559" spans="5:6" x14ac:dyDescent="0.2">
      <c r="E9559" s="97">
        <v>43732.104328703703</v>
      </c>
      <c r="F9559">
        <v>0.46298</v>
      </c>
    </row>
    <row r="9560" spans="5:6" x14ac:dyDescent="0.2">
      <c r="E9560" s="97">
        <v>43732.114745370367</v>
      </c>
      <c r="F9560">
        <v>0.46298</v>
      </c>
    </row>
    <row r="9561" spans="5:6" x14ac:dyDescent="0.2">
      <c r="E9561" s="97">
        <v>43732.118564814817</v>
      </c>
      <c r="F9561">
        <v>4.9159000000000001E-2</v>
      </c>
    </row>
    <row r="9562" spans="5:6" x14ac:dyDescent="0.2">
      <c r="E9562" s="97">
        <v>43732.125509259262</v>
      </c>
      <c r="F9562">
        <v>4.9159000000000001E-2</v>
      </c>
    </row>
    <row r="9563" spans="5:6" x14ac:dyDescent="0.2">
      <c r="E9563" s="97">
        <v>43732.129328703704</v>
      </c>
      <c r="F9563">
        <v>0.213534</v>
      </c>
    </row>
    <row r="9564" spans="5:6" x14ac:dyDescent="0.2">
      <c r="E9564" s="97">
        <v>43732.136273148149</v>
      </c>
      <c r="F9564">
        <v>0.213534</v>
      </c>
    </row>
    <row r="9565" spans="5:6" x14ac:dyDescent="0.2">
      <c r="E9565" s="97">
        <v>43732.140092592592</v>
      </c>
      <c r="F9565">
        <v>0.28666999999999998</v>
      </c>
    </row>
    <row r="9566" spans="5:6" x14ac:dyDescent="0.2">
      <c r="E9566" s="97">
        <v>43732.147037037037</v>
      </c>
      <c r="F9566">
        <v>3.3345E-2</v>
      </c>
    </row>
    <row r="9567" spans="5:6" x14ac:dyDescent="0.2">
      <c r="E9567" s="97">
        <v>43732.157453703701</v>
      </c>
      <c r="F9567">
        <v>0.34854600000000002</v>
      </c>
    </row>
    <row r="9568" spans="5:6" x14ac:dyDescent="0.2">
      <c r="E9568" s="97">
        <v>43732.167939814812</v>
      </c>
      <c r="F9568">
        <v>0.34854600000000002</v>
      </c>
    </row>
    <row r="9569" spans="5:6" x14ac:dyDescent="0.2">
      <c r="E9569" s="97">
        <v>43732.171759259261</v>
      </c>
      <c r="F9569">
        <v>0.28537099999999999</v>
      </c>
    </row>
    <row r="9570" spans="5:6" x14ac:dyDescent="0.2">
      <c r="E9570" s="97">
        <v>43732.178703703707</v>
      </c>
      <c r="F9570">
        <v>0.28537099999999999</v>
      </c>
    </row>
    <row r="9571" spans="5:6" x14ac:dyDescent="0.2">
      <c r="E9571" s="97">
        <v>43732.182523148149</v>
      </c>
      <c r="F9571">
        <v>0.22304199999999999</v>
      </c>
    </row>
    <row r="9572" spans="5:6" x14ac:dyDescent="0.2">
      <c r="E9572" s="97">
        <v>43732.189467592594</v>
      </c>
      <c r="F9572">
        <v>0.171762</v>
      </c>
    </row>
    <row r="9573" spans="5:6" x14ac:dyDescent="0.2">
      <c r="E9573" s="97">
        <v>43732.199884259258</v>
      </c>
      <c r="F9573">
        <v>0.171762</v>
      </c>
    </row>
    <row r="9574" spans="5:6" x14ac:dyDescent="0.2">
      <c r="E9574" s="97">
        <v>43732.203703703701</v>
      </c>
      <c r="F9574">
        <v>4.0000000000000002E-4</v>
      </c>
    </row>
    <row r="9575" spans="5:6" x14ac:dyDescent="0.2">
      <c r="E9575" s="97">
        <v>43732.210648148146</v>
      </c>
      <c r="F9575">
        <v>4.0000000000000002E-4</v>
      </c>
    </row>
    <row r="9576" spans="5:6" x14ac:dyDescent="0.2">
      <c r="E9576" s="97">
        <v>43732.214467592596</v>
      </c>
      <c r="F9576">
        <v>0.21038999999999999</v>
      </c>
    </row>
    <row r="9577" spans="5:6" x14ac:dyDescent="0.2">
      <c r="E9577" s="97">
        <v>43732.221412037034</v>
      </c>
      <c r="F9577">
        <v>0.17366799999999999</v>
      </c>
    </row>
    <row r="9578" spans="5:6" x14ac:dyDescent="0.2">
      <c r="E9578" s="97">
        <v>43732.231863425928</v>
      </c>
      <c r="F9578">
        <v>0.25505800000000001</v>
      </c>
    </row>
    <row r="9579" spans="5:6" x14ac:dyDescent="0.2">
      <c r="E9579" s="97">
        <v>43732.242280092592</v>
      </c>
      <c r="F9579">
        <v>0.25505800000000001</v>
      </c>
    </row>
    <row r="9580" spans="5:6" x14ac:dyDescent="0.2">
      <c r="E9580" s="97">
        <v>43732.246099537035</v>
      </c>
      <c r="F9580">
        <v>0.27507999999999999</v>
      </c>
    </row>
    <row r="9581" spans="5:6" x14ac:dyDescent="0.2">
      <c r="E9581" s="97">
        <v>43732.25304398148</v>
      </c>
      <c r="F9581">
        <v>0.11906700000000001</v>
      </c>
    </row>
    <row r="9582" spans="5:6" x14ac:dyDescent="0.2">
      <c r="E9582" s="97">
        <v>43732.263460648152</v>
      </c>
      <c r="F9582">
        <v>4.0000000000000002E-4</v>
      </c>
    </row>
    <row r="9583" spans="5:6" x14ac:dyDescent="0.2">
      <c r="E9583" s="97">
        <v>43732.273877314816</v>
      </c>
      <c r="F9583">
        <v>4.0000000000000002E-4</v>
      </c>
    </row>
    <row r="9584" spans="5:6" x14ac:dyDescent="0.2">
      <c r="E9584" s="97">
        <v>43732.277696759258</v>
      </c>
      <c r="F9584">
        <v>9.2769000000000004E-2</v>
      </c>
    </row>
    <row r="9585" spans="5:6" x14ac:dyDescent="0.2">
      <c r="E9585" s="97">
        <v>43732.284641203703</v>
      </c>
      <c r="F9585">
        <v>8.4958000000000006E-2</v>
      </c>
    </row>
    <row r="9586" spans="5:6" x14ac:dyDescent="0.2">
      <c r="E9586" s="97">
        <v>43732.295057870368</v>
      </c>
      <c r="F9586">
        <v>4.2632999999999997E-2</v>
      </c>
    </row>
    <row r="9587" spans="5:6" x14ac:dyDescent="0.2">
      <c r="E9587" s="97">
        <v>43732.305474537039</v>
      </c>
      <c r="F9587">
        <v>0.182641</v>
      </c>
    </row>
    <row r="9588" spans="5:6" x14ac:dyDescent="0.2">
      <c r="E9588" s="97">
        <v>43732.315995370373</v>
      </c>
      <c r="F9588">
        <v>0.182641</v>
      </c>
    </row>
    <row r="9589" spans="5:6" x14ac:dyDescent="0.2">
      <c r="E9589" s="97">
        <v>43732.319814814815</v>
      </c>
      <c r="F9589">
        <v>4.0000000000000002E-4</v>
      </c>
    </row>
    <row r="9590" spans="5:6" x14ac:dyDescent="0.2">
      <c r="E9590" s="97">
        <v>43732.32675925926</v>
      </c>
      <c r="F9590">
        <v>4.0000000000000002E-4</v>
      </c>
    </row>
    <row r="9591" spans="5:6" x14ac:dyDescent="0.2">
      <c r="E9591" s="97">
        <v>43732.330578703702</v>
      </c>
      <c r="F9591">
        <v>0.29129699999999997</v>
      </c>
    </row>
    <row r="9592" spans="5:6" x14ac:dyDescent="0.2">
      <c r="E9592" s="97">
        <v>43732.337523148148</v>
      </c>
      <c r="F9592">
        <v>0.123323</v>
      </c>
    </row>
    <row r="9593" spans="5:6" x14ac:dyDescent="0.2">
      <c r="E9593" s="97">
        <v>43732.347939814812</v>
      </c>
      <c r="F9593">
        <v>1.8967999999999999E-2</v>
      </c>
    </row>
    <row r="9594" spans="5:6" x14ac:dyDescent="0.2">
      <c r="E9594" s="97">
        <v>43732.358356481483</v>
      </c>
      <c r="F9594">
        <v>1.8967999999999999E-2</v>
      </c>
    </row>
    <row r="9595" spans="5:6" x14ac:dyDescent="0.2">
      <c r="E9595" s="97">
        <v>43732.362175925926</v>
      </c>
      <c r="F9595">
        <v>0.11997099999999999</v>
      </c>
    </row>
    <row r="9596" spans="5:6" x14ac:dyDescent="0.2">
      <c r="E9596" s="97">
        <v>43732.369120370371</v>
      </c>
      <c r="F9596">
        <v>0.176817</v>
      </c>
    </row>
    <row r="9597" spans="5:6" x14ac:dyDescent="0.2">
      <c r="E9597" s="97">
        <v>43732.379537037035</v>
      </c>
      <c r="F9597">
        <v>0.186501</v>
      </c>
    </row>
    <row r="9598" spans="5:6" x14ac:dyDescent="0.2">
      <c r="E9598" s="97">
        <v>43732.389953703707</v>
      </c>
      <c r="F9598">
        <v>0.186501</v>
      </c>
    </row>
    <row r="9599" spans="5:6" x14ac:dyDescent="0.2">
      <c r="E9599" s="97">
        <v>43732.393773148149</v>
      </c>
      <c r="F9599">
        <v>4.0000000000000002E-4</v>
      </c>
    </row>
    <row r="9600" spans="5:6" x14ac:dyDescent="0.2">
      <c r="E9600" s="97">
        <v>43732.400787037041</v>
      </c>
      <c r="F9600">
        <v>4.0000000000000002E-4</v>
      </c>
    </row>
    <row r="9601" spans="5:6" x14ac:dyDescent="0.2">
      <c r="E9601" s="97">
        <v>43732.411203703705</v>
      </c>
      <c r="F9601">
        <v>4.0000000000000002E-4</v>
      </c>
    </row>
    <row r="9602" spans="5:6" x14ac:dyDescent="0.2">
      <c r="E9602" s="97">
        <v>43732.415023148147</v>
      </c>
      <c r="F9602">
        <v>0.27497899999999997</v>
      </c>
    </row>
    <row r="9603" spans="5:6" x14ac:dyDescent="0.2">
      <c r="E9603" s="97">
        <v>43732.421967592592</v>
      </c>
      <c r="F9603">
        <v>4.0000000000000002E-4</v>
      </c>
    </row>
    <row r="9604" spans="5:6" x14ac:dyDescent="0.2">
      <c r="E9604" s="97">
        <v>43732.43246527778</v>
      </c>
      <c r="F9604">
        <v>0.20762700000000001</v>
      </c>
    </row>
    <row r="9605" spans="5:6" x14ac:dyDescent="0.2">
      <c r="E9605" s="97">
        <v>43732.442881944444</v>
      </c>
      <c r="F9605">
        <v>6.0790999999999998E-2</v>
      </c>
    </row>
    <row r="9606" spans="5:6" x14ac:dyDescent="0.2">
      <c r="E9606" s="97">
        <v>43732.453298611108</v>
      </c>
      <c r="F9606">
        <v>6.0790999999999998E-2</v>
      </c>
    </row>
    <row r="9607" spans="5:6" x14ac:dyDescent="0.2">
      <c r="E9607" s="97">
        <v>43732.457118055558</v>
      </c>
      <c r="F9607">
        <v>4.0000000000000002E-4</v>
      </c>
    </row>
    <row r="9608" spans="5:6" x14ac:dyDescent="0.2">
      <c r="E9608" s="97">
        <v>43732.464062500003</v>
      </c>
      <c r="F9608">
        <v>0.105644</v>
      </c>
    </row>
    <row r="9609" spans="5:6" x14ac:dyDescent="0.2">
      <c r="E9609" s="97">
        <v>43732.474479166667</v>
      </c>
      <c r="F9609">
        <v>5.6180000000000001E-2</v>
      </c>
    </row>
    <row r="9610" spans="5:6" x14ac:dyDescent="0.2">
      <c r="E9610" s="97">
        <v>43732.484895833331</v>
      </c>
      <c r="F9610">
        <v>0.14116000000000001</v>
      </c>
    </row>
    <row r="9611" spans="5:6" x14ac:dyDescent="0.2">
      <c r="E9611" s="97">
        <v>43732.495312500003</v>
      </c>
      <c r="F9611">
        <v>0.14116000000000001</v>
      </c>
    </row>
    <row r="9612" spans="5:6" x14ac:dyDescent="0.2">
      <c r="E9612" s="97">
        <v>43732.499131944445</v>
      </c>
      <c r="F9612">
        <v>0.171318</v>
      </c>
    </row>
    <row r="9613" spans="5:6" x14ac:dyDescent="0.2">
      <c r="E9613" s="97">
        <v>43732.506076388891</v>
      </c>
      <c r="F9613">
        <v>4.0000000000000002E-4</v>
      </c>
    </row>
    <row r="9614" spans="5:6" x14ac:dyDescent="0.2">
      <c r="E9614" s="97">
        <v>43732.516597222224</v>
      </c>
      <c r="F9614">
        <v>4.0000000000000002E-4</v>
      </c>
    </row>
    <row r="9615" spans="5:6" x14ac:dyDescent="0.2">
      <c r="E9615" s="97">
        <v>43732.520416666666</v>
      </c>
      <c r="F9615">
        <v>9.9525000000000002E-2</v>
      </c>
    </row>
    <row r="9616" spans="5:6" x14ac:dyDescent="0.2">
      <c r="E9616" s="97">
        <v>43732.527361111112</v>
      </c>
      <c r="F9616">
        <v>9.9525000000000002E-2</v>
      </c>
    </row>
    <row r="9617" spans="5:6" x14ac:dyDescent="0.2">
      <c r="E9617" s="97">
        <v>43732.531180555554</v>
      </c>
      <c r="F9617">
        <v>0.12529899999999999</v>
      </c>
    </row>
    <row r="9618" spans="5:6" x14ac:dyDescent="0.2">
      <c r="E9618" s="97">
        <v>43732.538124999999</v>
      </c>
      <c r="F9618">
        <v>0.12529899999999999</v>
      </c>
    </row>
    <row r="9619" spans="5:6" x14ac:dyDescent="0.2">
      <c r="E9619" s="97">
        <v>43732.541944444441</v>
      </c>
      <c r="F9619">
        <v>4.0000000000000002E-4</v>
      </c>
    </row>
    <row r="9620" spans="5:6" x14ac:dyDescent="0.2">
      <c r="E9620" s="97">
        <v>43732.548888888887</v>
      </c>
      <c r="F9620">
        <v>0.23871600000000001</v>
      </c>
    </row>
    <row r="9621" spans="5:6" x14ac:dyDescent="0.2">
      <c r="E9621" s="97">
        <v>43732.559305555558</v>
      </c>
      <c r="F9621">
        <v>0.23871600000000001</v>
      </c>
    </row>
    <row r="9622" spans="5:6" x14ac:dyDescent="0.2">
      <c r="E9622" s="97">
        <v>43732.563125000001</v>
      </c>
      <c r="F9622">
        <v>4.0000000000000002E-4</v>
      </c>
    </row>
    <row r="9623" spans="5:6" x14ac:dyDescent="0.2">
      <c r="E9623" s="97">
        <v>43732.570069444446</v>
      </c>
      <c r="F9623">
        <v>0.19219700000000001</v>
      </c>
    </row>
    <row r="9624" spans="5:6" x14ac:dyDescent="0.2">
      <c r="E9624" s="97">
        <v>43732.580520833333</v>
      </c>
      <c r="F9624">
        <v>0.44040200000000002</v>
      </c>
    </row>
    <row r="9625" spans="5:6" x14ac:dyDescent="0.2">
      <c r="E9625" s="97">
        <v>43732.590937499997</v>
      </c>
      <c r="F9625">
        <v>4.0000000000000002E-4</v>
      </c>
    </row>
    <row r="9626" spans="5:6" x14ac:dyDescent="0.2">
      <c r="E9626" s="97">
        <v>43732.601354166669</v>
      </c>
      <c r="F9626">
        <v>4.0000000000000002E-4</v>
      </c>
    </row>
    <row r="9627" spans="5:6" x14ac:dyDescent="0.2">
      <c r="E9627" s="97">
        <v>43732.611770833333</v>
      </c>
      <c r="F9627">
        <v>4.0000000000000002E-4</v>
      </c>
    </row>
    <row r="9628" spans="5:6" x14ac:dyDescent="0.2">
      <c r="E9628" s="97">
        <v>43732.615590277775</v>
      </c>
      <c r="F9628">
        <v>1.8650150000000001</v>
      </c>
    </row>
    <row r="9629" spans="5:6" x14ac:dyDescent="0.2">
      <c r="E9629" s="97">
        <v>43732.622534722221</v>
      </c>
      <c r="F9629">
        <v>1.8650150000000001</v>
      </c>
    </row>
    <row r="9630" spans="5:6" x14ac:dyDescent="0.2">
      <c r="E9630" s="97">
        <v>43732.626354166663</v>
      </c>
      <c r="F9630">
        <v>0.59419100000000002</v>
      </c>
    </row>
    <row r="9631" spans="5:6" x14ac:dyDescent="0.2">
      <c r="E9631" s="97">
        <v>43732.633298611108</v>
      </c>
      <c r="F9631">
        <v>5.6929E-2</v>
      </c>
    </row>
    <row r="9632" spans="5:6" x14ac:dyDescent="0.2">
      <c r="E9632" s="97">
        <v>43732.64371527778</v>
      </c>
      <c r="F9632">
        <v>4.0000000000000002E-4</v>
      </c>
    </row>
    <row r="9633" spans="5:6" x14ac:dyDescent="0.2">
      <c r="E9633" s="97">
        <v>43732.654131944444</v>
      </c>
      <c r="F9633">
        <v>2.1949E-2</v>
      </c>
    </row>
    <row r="9634" spans="5:6" x14ac:dyDescent="0.2">
      <c r="E9634" s="97">
        <v>43732.664664351854</v>
      </c>
      <c r="F9634">
        <v>2.1949E-2</v>
      </c>
    </row>
    <row r="9635" spans="5:6" x14ac:dyDescent="0.2">
      <c r="E9635" s="97">
        <v>43732.668483796297</v>
      </c>
      <c r="F9635">
        <v>0.17900099999999999</v>
      </c>
    </row>
    <row r="9636" spans="5:6" x14ac:dyDescent="0.2">
      <c r="E9636" s="97">
        <v>43732.675428240742</v>
      </c>
      <c r="F9636">
        <v>1.2509999999999999E-3</v>
      </c>
    </row>
    <row r="9637" spans="5:6" x14ac:dyDescent="0.2">
      <c r="E9637" s="97">
        <v>43732.685844907406</v>
      </c>
      <c r="F9637">
        <v>0.36415700000000001</v>
      </c>
    </row>
    <row r="9638" spans="5:6" x14ac:dyDescent="0.2">
      <c r="E9638" s="97">
        <v>43732.696261574078</v>
      </c>
      <c r="F9638">
        <v>1.1579000000000001E-2</v>
      </c>
    </row>
    <row r="9639" spans="5:6" x14ac:dyDescent="0.2">
      <c r="E9639" s="97">
        <v>43732.706678240742</v>
      </c>
      <c r="F9639">
        <v>0.122214</v>
      </c>
    </row>
    <row r="9640" spans="5:6" x14ac:dyDescent="0.2">
      <c r="E9640" s="97">
        <v>43732.722442129627</v>
      </c>
      <c r="F9640">
        <v>4.6774000000000003E-2</v>
      </c>
    </row>
    <row r="9641" spans="5:6" x14ac:dyDescent="0.2">
      <c r="E9641" s="97">
        <v>43732.732858796298</v>
      </c>
      <c r="F9641">
        <v>0.23101099999999999</v>
      </c>
    </row>
    <row r="9642" spans="5:6" x14ac:dyDescent="0.2">
      <c r="E9642" s="97">
        <v>43732.743275462963</v>
      </c>
      <c r="F9642">
        <v>0.23101099999999999</v>
      </c>
    </row>
    <row r="9643" spans="5:6" x14ac:dyDescent="0.2">
      <c r="E9643" s="97">
        <v>43732.747094907405</v>
      </c>
      <c r="F9643">
        <v>4.0000000000000002E-4</v>
      </c>
    </row>
    <row r="9644" spans="5:6" x14ac:dyDescent="0.2">
      <c r="E9644" s="97">
        <v>43732.75403935185</v>
      </c>
      <c r="F9644">
        <v>0.17599699999999999</v>
      </c>
    </row>
    <row r="9645" spans="5:6" x14ac:dyDescent="0.2">
      <c r="E9645" s="97">
        <v>43732.764456018522</v>
      </c>
      <c r="F9645">
        <v>0.17599699999999999</v>
      </c>
    </row>
    <row r="9646" spans="5:6" x14ac:dyDescent="0.2">
      <c r="E9646" s="97">
        <v>43732.768275462964</v>
      </c>
      <c r="F9646">
        <v>0.102224</v>
      </c>
    </row>
    <row r="9647" spans="5:6" x14ac:dyDescent="0.2">
      <c r="E9647" s="97">
        <v>43732.775219907409</v>
      </c>
      <c r="F9647">
        <v>0.102224</v>
      </c>
    </row>
    <row r="9648" spans="5:6" x14ac:dyDescent="0.2">
      <c r="E9648" s="97">
        <v>43732.779039351852</v>
      </c>
      <c r="F9648">
        <v>4.0000000000000002E-4</v>
      </c>
    </row>
    <row r="9649" spans="5:6" x14ac:dyDescent="0.2">
      <c r="E9649" s="97">
        <v>43732.785983796297</v>
      </c>
      <c r="F9649">
        <v>0.11487799999999999</v>
      </c>
    </row>
    <row r="9650" spans="5:6" x14ac:dyDescent="0.2">
      <c r="E9650" s="97">
        <v>43732.796469907407</v>
      </c>
      <c r="F9650">
        <v>0.11487799999999999</v>
      </c>
    </row>
    <row r="9651" spans="5:6" x14ac:dyDescent="0.2">
      <c r="E9651" s="97">
        <v>43732.80028935185</v>
      </c>
      <c r="F9651">
        <v>4.0000000000000002E-4</v>
      </c>
    </row>
    <row r="9652" spans="5:6" x14ac:dyDescent="0.2">
      <c r="E9652" s="97">
        <v>43732.807233796295</v>
      </c>
      <c r="F9652">
        <v>5.8983000000000001E-2</v>
      </c>
    </row>
    <row r="9653" spans="5:6" x14ac:dyDescent="0.2">
      <c r="E9653" s="97">
        <v>43732.817650462966</v>
      </c>
      <c r="F9653">
        <v>5.8983000000000001E-2</v>
      </c>
    </row>
    <row r="9654" spans="5:6" x14ac:dyDescent="0.2">
      <c r="E9654" s="97">
        <v>43732.821469907409</v>
      </c>
      <c r="F9654">
        <v>8.6449999999999999E-3</v>
      </c>
    </row>
    <row r="9655" spans="5:6" x14ac:dyDescent="0.2">
      <c r="E9655" s="97">
        <v>43732.828414351854</v>
      </c>
      <c r="F9655">
        <v>8.6449999999999999E-3</v>
      </c>
    </row>
    <row r="9656" spans="5:6" x14ac:dyDescent="0.2">
      <c r="E9656" s="97">
        <v>43732.832233796296</v>
      </c>
      <c r="F9656">
        <v>4.0000000000000002E-4</v>
      </c>
    </row>
    <row r="9657" spans="5:6" x14ac:dyDescent="0.2">
      <c r="E9657" s="97">
        <v>43732.839178240742</v>
      </c>
      <c r="F9657">
        <v>4.0000000000000002E-4</v>
      </c>
    </row>
    <row r="9658" spans="5:6" x14ac:dyDescent="0.2">
      <c r="E9658" s="97">
        <v>43732.842997685184</v>
      </c>
      <c r="F9658">
        <v>4.0000000000000002E-4</v>
      </c>
    </row>
    <row r="9659" spans="5:6" x14ac:dyDescent="0.2">
      <c r="E9659" s="97">
        <v>43732.849942129629</v>
      </c>
      <c r="F9659">
        <v>0.33239600000000002</v>
      </c>
    </row>
    <row r="9660" spans="5:6" x14ac:dyDescent="0.2">
      <c r="E9660" s="97">
        <v>43732.860393518517</v>
      </c>
      <c r="F9660">
        <v>0.110236</v>
      </c>
    </row>
    <row r="9661" spans="5:6" x14ac:dyDescent="0.2">
      <c r="E9661" s="97">
        <v>43732.870810185188</v>
      </c>
      <c r="F9661">
        <v>4.0000000000000002E-4</v>
      </c>
    </row>
    <row r="9662" spans="5:6" x14ac:dyDescent="0.2">
      <c r="E9662" s="97">
        <v>43732.881226851852</v>
      </c>
      <c r="F9662">
        <v>4.0000000000000002E-4</v>
      </c>
    </row>
    <row r="9663" spans="5:6" x14ac:dyDescent="0.2">
      <c r="E9663" s="97">
        <v>43732.891643518517</v>
      </c>
      <c r="F9663">
        <v>5.13E-4</v>
      </c>
    </row>
    <row r="9664" spans="5:6" x14ac:dyDescent="0.2">
      <c r="E9664" s="97">
        <v>43732.902060185188</v>
      </c>
      <c r="F9664">
        <v>4.0000000000000002E-4</v>
      </c>
    </row>
    <row r="9665" spans="5:6" x14ac:dyDescent="0.2">
      <c r="E9665" s="97">
        <v>43732.912476851852</v>
      </c>
      <c r="F9665">
        <v>0.19554299999999999</v>
      </c>
    </row>
    <row r="9666" spans="5:6" x14ac:dyDescent="0.2">
      <c r="E9666" s="97">
        <v>43732.923009259262</v>
      </c>
      <c r="F9666">
        <v>4.0000000000000002E-4</v>
      </c>
    </row>
    <row r="9667" spans="5:6" x14ac:dyDescent="0.2">
      <c r="E9667" s="97">
        <v>43732.933425925927</v>
      </c>
      <c r="F9667">
        <v>4.0000000000000002E-4</v>
      </c>
    </row>
    <row r="9668" spans="5:6" x14ac:dyDescent="0.2">
      <c r="E9668" s="97">
        <v>43732.943842592591</v>
      </c>
      <c r="F9668">
        <v>5.074E-2</v>
      </c>
    </row>
    <row r="9669" spans="5:6" x14ac:dyDescent="0.2">
      <c r="E9669" s="97">
        <v>43732.954259259262</v>
      </c>
      <c r="F9669">
        <v>0.13883100000000001</v>
      </c>
    </row>
    <row r="9670" spans="5:6" x14ac:dyDescent="0.2">
      <c r="E9670" s="97">
        <v>43732.964745370373</v>
      </c>
      <c r="F9670">
        <v>0.13311600000000001</v>
      </c>
    </row>
    <row r="9671" spans="5:6" x14ac:dyDescent="0.2">
      <c r="E9671" s="97">
        <v>43732.975162037037</v>
      </c>
      <c r="F9671">
        <v>0.23811199999999999</v>
      </c>
    </row>
    <row r="9672" spans="5:6" x14ac:dyDescent="0.2">
      <c r="E9672" s="97">
        <v>43732.985578703701</v>
      </c>
      <c r="F9672">
        <v>0.23811199999999999</v>
      </c>
    </row>
    <row r="9673" spans="5:6" x14ac:dyDescent="0.2">
      <c r="E9673" s="97">
        <v>43732.989398148151</v>
      </c>
      <c r="F9673">
        <v>4.0000000000000002E-4</v>
      </c>
    </row>
    <row r="9674" spans="5:6" x14ac:dyDescent="0.2">
      <c r="E9674" s="97">
        <v>43732.996342592596</v>
      </c>
      <c r="F9674">
        <v>0.17280599999999999</v>
      </c>
    </row>
    <row r="9675" spans="5:6" x14ac:dyDescent="0.2">
      <c r="E9675" s="97">
        <v>43733.00675925926</v>
      </c>
      <c r="F9675">
        <v>4.0000000000000002E-4</v>
      </c>
    </row>
    <row r="9676" spans="5:6" x14ac:dyDescent="0.2">
      <c r="E9676" s="97">
        <v>43733.017175925925</v>
      </c>
      <c r="F9676">
        <v>0.23514699999999999</v>
      </c>
    </row>
    <row r="9677" spans="5:6" x14ac:dyDescent="0.2">
      <c r="E9677" s="97">
        <v>43733.027592592596</v>
      </c>
      <c r="F9677">
        <v>0.26623200000000002</v>
      </c>
    </row>
    <row r="9678" spans="5:6" x14ac:dyDescent="0.2">
      <c r="E9678" s="97">
        <v>43733.03800925926</v>
      </c>
      <c r="F9678">
        <v>0.26623200000000002</v>
      </c>
    </row>
    <row r="9679" spans="5:6" x14ac:dyDescent="0.2">
      <c r="E9679" s="97">
        <v>43733.041828703703</v>
      </c>
      <c r="F9679">
        <v>4.0000000000000002E-4</v>
      </c>
    </row>
    <row r="9680" spans="5:6" x14ac:dyDescent="0.2">
      <c r="E9680" s="97">
        <v>43733.048877314817</v>
      </c>
      <c r="F9680">
        <v>7.7238000000000001E-2</v>
      </c>
    </row>
    <row r="9681" spans="5:6" x14ac:dyDescent="0.2">
      <c r="E9681" s="97">
        <v>43733.059293981481</v>
      </c>
      <c r="F9681">
        <v>0.19758400000000001</v>
      </c>
    </row>
    <row r="9682" spans="5:6" x14ac:dyDescent="0.2">
      <c r="E9682" s="97">
        <v>43733.069710648146</v>
      </c>
      <c r="F9682">
        <v>0.19758400000000001</v>
      </c>
    </row>
    <row r="9683" spans="5:6" x14ac:dyDescent="0.2">
      <c r="E9683" s="97">
        <v>43733.073530092595</v>
      </c>
      <c r="F9683">
        <v>7.6034000000000004E-2</v>
      </c>
    </row>
    <row r="9684" spans="5:6" x14ac:dyDescent="0.2">
      <c r="E9684" s="97">
        <v>43733.080474537041</v>
      </c>
      <c r="F9684">
        <v>0.205039</v>
      </c>
    </row>
    <row r="9685" spans="5:6" x14ac:dyDescent="0.2">
      <c r="E9685" s="97">
        <v>43733.090891203705</v>
      </c>
      <c r="F9685">
        <v>1.8128999999999999E-2</v>
      </c>
    </row>
    <row r="9686" spans="5:6" x14ac:dyDescent="0.2">
      <c r="E9686" s="97">
        <v>43733.101307870369</v>
      </c>
      <c r="F9686">
        <v>6.3884999999999997E-2</v>
      </c>
    </row>
    <row r="9687" spans="5:6" x14ac:dyDescent="0.2">
      <c r="E9687" s="97">
        <v>43733.111724537041</v>
      </c>
      <c r="F9687">
        <v>6.3884999999999997E-2</v>
      </c>
    </row>
    <row r="9688" spans="5:6" x14ac:dyDescent="0.2">
      <c r="E9688" s="97">
        <v>43733.115543981483</v>
      </c>
      <c r="F9688">
        <v>9.2918000000000001E-2</v>
      </c>
    </row>
    <row r="9689" spans="5:6" x14ac:dyDescent="0.2">
      <c r="E9689" s="97">
        <v>43733.122488425928</v>
      </c>
      <c r="F9689">
        <v>4.0000000000000002E-4</v>
      </c>
    </row>
    <row r="9690" spans="5:6" x14ac:dyDescent="0.2">
      <c r="E9690" s="97">
        <v>43733.133020833331</v>
      </c>
      <c r="F9690">
        <v>4.0000000000000002E-4</v>
      </c>
    </row>
    <row r="9691" spans="5:6" x14ac:dyDescent="0.2">
      <c r="E9691" s="97">
        <v>43733.143437500003</v>
      </c>
      <c r="F9691">
        <v>4.0000000000000002E-4</v>
      </c>
    </row>
    <row r="9692" spans="5:6" x14ac:dyDescent="0.2">
      <c r="E9692" s="97">
        <v>43733.147256944445</v>
      </c>
      <c r="F9692">
        <v>0.10471999999999999</v>
      </c>
    </row>
    <row r="9693" spans="5:6" x14ac:dyDescent="0.2">
      <c r="E9693" s="97">
        <v>43733.15420138889</v>
      </c>
      <c r="F9693">
        <v>0.13917399999999999</v>
      </c>
    </row>
    <row r="9694" spans="5:6" x14ac:dyDescent="0.2">
      <c r="E9694" s="97">
        <v>43733.164618055554</v>
      </c>
      <c r="F9694">
        <v>0.17796500000000001</v>
      </c>
    </row>
    <row r="9695" spans="5:6" x14ac:dyDescent="0.2">
      <c r="E9695" s="97">
        <v>43733.175034722219</v>
      </c>
      <c r="F9695">
        <v>0.111357</v>
      </c>
    </row>
    <row r="9696" spans="5:6" x14ac:dyDescent="0.2">
      <c r="E9696" s="97">
        <v>43733.18545138889</v>
      </c>
      <c r="F9696">
        <v>0.111357</v>
      </c>
    </row>
    <row r="9697" spans="5:6" x14ac:dyDescent="0.2">
      <c r="E9697" s="97">
        <v>43733.189270833333</v>
      </c>
      <c r="F9697">
        <v>0.73933099999999996</v>
      </c>
    </row>
    <row r="9698" spans="5:6" x14ac:dyDescent="0.2">
      <c r="E9698" s="97">
        <v>43733.196215277778</v>
      </c>
      <c r="F9698">
        <v>0.14469000000000001</v>
      </c>
    </row>
    <row r="9699" spans="5:6" x14ac:dyDescent="0.2">
      <c r="E9699" s="97">
        <v>43733.206631944442</v>
      </c>
      <c r="F9699">
        <v>0.17385400000000001</v>
      </c>
    </row>
    <row r="9700" spans="5:6" x14ac:dyDescent="0.2">
      <c r="E9700" s="97">
        <v>43733.217152777775</v>
      </c>
      <c r="F9700">
        <v>0.28791699999999998</v>
      </c>
    </row>
    <row r="9701" spans="5:6" x14ac:dyDescent="0.2">
      <c r="E9701" s="97">
        <v>43733.227569444447</v>
      </c>
      <c r="F9701">
        <v>0.28791699999999998</v>
      </c>
    </row>
    <row r="9702" spans="5:6" x14ac:dyDescent="0.2">
      <c r="E9702" s="97">
        <v>43733.231388888889</v>
      </c>
      <c r="F9702">
        <v>6.2697000000000003E-2</v>
      </c>
    </row>
    <row r="9703" spans="5:6" x14ac:dyDescent="0.2">
      <c r="E9703" s="97">
        <v>43733.238333333335</v>
      </c>
      <c r="F9703">
        <v>8.7720999999999993E-2</v>
      </c>
    </row>
    <row r="9704" spans="5:6" x14ac:dyDescent="0.2">
      <c r="E9704" s="97">
        <v>43733.248749999999</v>
      </c>
      <c r="F9704">
        <v>8.7720999999999993E-2</v>
      </c>
    </row>
    <row r="9705" spans="5:6" x14ac:dyDescent="0.2">
      <c r="E9705" s="97">
        <v>43733.252569444441</v>
      </c>
      <c r="F9705">
        <v>0.10832600000000001</v>
      </c>
    </row>
    <row r="9706" spans="5:6" x14ac:dyDescent="0.2">
      <c r="E9706" s="97">
        <v>43733.259513888886</v>
      </c>
      <c r="F9706">
        <v>0.10832600000000001</v>
      </c>
    </row>
    <row r="9707" spans="5:6" x14ac:dyDescent="0.2">
      <c r="E9707" s="97">
        <v>43733.263333333336</v>
      </c>
      <c r="F9707">
        <v>0.339391</v>
      </c>
    </row>
    <row r="9708" spans="5:6" x14ac:dyDescent="0.2">
      <c r="E9708" s="97">
        <v>43733.270277777781</v>
      </c>
      <c r="F9708">
        <v>0.225747</v>
      </c>
    </row>
    <row r="9709" spans="5:6" x14ac:dyDescent="0.2">
      <c r="E9709" s="97">
        <v>43733.280694444446</v>
      </c>
      <c r="F9709">
        <v>0.13544100000000001</v>
      </c>
    </row>
    <row r="9710" spans="5:6" x14ac:dyDescent="0.2">
      <c r="E9710" s="97">
        <v>43733.291180555556</v>
      </c>
      <c r="F9710">
        <v>0.252359</v>
      </c>
    </row>
    <row r="9711" spans="5:6" x14ac:dyDescent="0.2">
      <c r="E9711" s="97">
        <v>43733.30159722222</v>
      </c>
      <c r="F9711">
        <v>0.252359</v>
      </c>
    </row>
    <row r="9712" spans="5:6" x14ac:dyDescent="0.2">
      <c r="E9712" s="97">
        <v>43733.30541666667</v>
      </c>
      <c r="F9712">
        <v>0.39444800000000002</v>
      </c>
    </row>
    <row r="9713" spans="5:6" x14ac:dyDescent="0.2">
      <c r="E9713" s="97">
        <v>43733.312361111108</v>
      </c>
      <c r="F9713">
        <v>4.0000000000000002E-4</v>
      </c>
    </row>
    <row r="9714" spans="5:6" x14ac:dyDescent="0.2">
      <c r="E9714" s="97">
        <v>43733.322777777779</v>
      </c>
      <c r="F9714">
        <v>4.0000000000000002E-4</v>
      </c>
    </row>
    <row r="9715" spans="5:6" x14ac:dyDescent="0.2">
      <c r="E9715" s="97">
        <v>43733.326597222222</v>
      </c>
      <c r="F9715">
        <v>4.0000000000000002E-4</v>
      </c>
    </row>
    <row r="9716" spans="5:6" x14ac:dyDescent="0.2">
      <c r="E9716" s="97">
        <v>43733.333541666667</v>
      </c>
      <c r="F9716">
        <v>0.32956200000000002</v>
      </c>
    </row>
    <row r="9717" spans="5:6" x14ac:dyDescent="0.2">
      <c r="E9717" s="97">
        <v>43733.343958333331</v>
      </c>
      <c r="F9717">
        <v>0.11745700000000001</v>
      </c>
    </row>
    <row r="9718" spans="5:6" x14ac:dyDescent="0.2">
      <c r="E9718" s="97">
        <v>43733.354490740741</v>
      </c>
      <c r="F9718">
        <v>8.6782999999999999E-2</v>
      </c>
    </row>
    <row r="9719" spans="5:6" x14ac:dyDescent="0.2">
      <c r="E9719" s="97">
        <v>43733.364907407406</v>
      </c>
      <c r="F9719">
        <v>8.6782999999999999E-2</v>
      </c>
    </row>
    <row r="9720" spans="5:6" x14ac:dyDescent="0.2">
      <c r="E9720" s="97">
        <v>43733.368726851855</v>
      </c>
      <c r="F9720">
        <v>0.21649599999999999</v>
      </c>
    </row>
    <row r="9721" spans="5:6" x14ac:dyDescent="0.2">
      <c r="E9721" s="97">
        <v>43733.375671296293</v>
      </c>
      <c r="F9721">
        <v>0.21649599999999999</v>
      </c>
    </row>
    <row r="9722" spans="5:6" x14ac:dyDescent="0.2">
      <c r="E9722" s="97">
        <v>43733.379490740743</v>
      </c>
      <c r="F9722">
        <v>0.230603</v>
      </c>
    </row>
    <row r="9723" spans="5:6" x14ac:dyDescent="0.2">
      <c r="E9723" s="97">
        <v>43733.386435185188</v>
      </c>
      <c r="F9723">
        <v>0.230603</v>
      </c>
    </row>
    <row r="9724" spans="5:6" x14ac:dyDescent="0.2">
      <c r="E9724" s="97">
        <v>43733.39025462963</v>
      </c>
      <c r="F9724">
        <v>0.24696000000000001</v>
      </c>
    </row>
    <row r="9725" spans="5:6" x14ac:dyDescent="0.2">
      <c r="E9725" s="97">
        <v>43733.397199074076</v>
      </c>
      <c r="F9725">
        <v>0.17291000000000001</v>
      </c>
    </row>
    <row r="9726" spans="5:6" x14ac:dyDescent="0.2">
      <c r="E9726" s="97">
        <v>43733.40761574074</v>
      </c>
      <c r="F9726">
        <v>0.17291000000000001</v>
      </c>
    </row>
    <row r="9727" spans="5:6" x14ac:dyDescent="0.2">
      <c r="E9727" s="97">
        <v>43733.411435185182</v>
      </c>
      <c r="F9727">
        <v>4.0000000000000002E-4</v>
      </c>
    </row>
    <row r="9728" spans="5:6" x14ac:dyDescent="0.2">
      <c r="E9728" s="97">
        <v>43733.418414351851</v>
      </c>
      <c r="F9728">
        <v>4.0000000000000002E-4</v>
      </c>
    </row>
    <row r="9729" spans="5:6" x14ac:dyDescent="0.2">
      <c r="E9729" s="97">
        <v>43733.422233796293</v>
      </c>
      <c r="F9729">
        <v>0.163108</v>
      </c>
    </row>
    <row r="9730" spans="5:6" x14ac:dyDescent="0.2">
      <c r="E9730" s="97">
        <v>43733.429178240738</v>
      </c>
      <c r="F9730">
        <v>0.26525599999999999</v>
      </c>
    </row>
    <row r="9731" spans="5:6" x14ac:dyDescent="0.2">
      <c r="E9731" s="97">
        <v>43733.43959490741</v>
      </c>
      <c r="F9731">
        <v>0.26525599999999999</v>
      </c>
    </row>
    <row r="9732" spans="5:6" x14ac:dyDescent="0.2">
      <c r="E9732" s="97">
        <v>43733.443414351852</v>
      </c>
      <c r="F9732">
        <v>0.327787</v>
      </c>
    </row>
    <row r="9733" spans="5:6" x14ac:dyDescent="0.2">
      <c r="E9733" s="97">
        <v>43733.450358796297</v>
      </c>
      <c r="F9733">
        <v>0.69726100000000002</v>
      </c>
    </row>
    <row r="9734" spans="5:6" x14ac:dyDescent="0.2">
      <c r="E9734" s="97">
        <v>43733.460775462961</v>
      </c>
      <c r="F9734">
        <v>0.69726100000000002</v>
      </c>
    </row>
    <row r="9735" spans="5:6" x14ac:dyDescent="0.2">
      <c r="E9735" s="97">
        <v>43733.464594907404</v>
      </c>
      <c r="F9735">
        <v>0.689025</v>
      </c>
    </row>
    <row r="9736" spans="5:6" x14ac:dyDescent="0.2">
      <c r="E9736" s="97">
        <v>43733.471539351849</v>
      </c>
      <c r="F9736">
        <v>4.0000000000000002E-4</v>
      </c>
    </row>
    <row r="9737" spans="5:6" x14ac:dyDescent="0.2">
      <c r="E9737" s="97">
        <v>43733.481956018521</v>
      </c>
      <c r="F9737">
        <v>0.236149</v>
      </c>
    </row>
    <row r="9738" spans="5:6" x14ac:dyDescent="0.2">
      <c r="E9738" s="97">
        <v>43733.492442129631</v>
      </c>
      <c r="F9738">
        <v>0.31306499999999998</v>
      </c>
    </row>
    <row r="9739" spans="5:6" x14ac:dyDescent="0.2">
      <c r="E9739" s="97">
        <v>43733.502858796295</v>
      </c>
      <c r="F9739">
        <v>0.79246099999999997</v>
      </c>
    </row>
    <row r="9740" spans="5:6" x14ac:dyDescent="0.2">
      <c r="E9740" s="97">
        <v>43733.513275462959</v>
      </c>
      <c r="F9740">
        <v>0.79246099999999997</v>
      </c>
    </row>
    <row r="9741" spans="5:6" x14ac:dyDescent="0.2">
      <c r="E9741" s="97">
        <v>43733.517094907409</v>
      </c>
      <c r="F9741">
        <v>0.35290500000000002</v>
      </c>
    </row>
    <row r="9742" spans="5:6" x14ac:dyDescent="0.2">
      <c r="E9742" s="97">
        <v>43733.524039351854</v>
      </c>
      <c r="F9742">
        <v>0.30611100000000002</v>
      </c>
    </row>
    <row r="9743" spans="5:6" x14ac:dyDescent="0.2">
      <c r="E9743" s="97">
        <v>43733.534456018519</v>
      </c>
      <c r="F9743">
        <v>0.30611100000000002</v>
      </c>
    </row>
    <row r="9744" spans="5:6" x14ac:dyDescent="0.2">
      <c r="E9744" s="97">
        <v>43733.538275462961</v>
      </c>
      <c r="F9744">
        <v>4.0000000000000002E-4</v>
      </c>
    </row>
    <row r="9745" spans="5:6" x14ac:dyDescent="0.2">
      <c r="E9745" s="97">
        <v>43733.545219907406</v>
      </c>
      <c r="F9745">
        <v>0.64583599999999997</v>
      </c>
    </row>
    <row r="9746" spans="5:6" x14ac:dyDescent="0.2">
      <c r="E9746" s="97">
        <v>43733.555636574078</v>
      </c>
      <c r="F9746">
        <v>0.64583599999999997</v>
      </c>
    </row>
    <row r="9747" spans="5:6" x14ac:dyDescent="0.2">
      <c r="E9747" s="97">
        <v>43733.55945601852</v>
      </c>
      <c r="F9747">
        <v>7.5353000000000003E-2</v>
      </c>
    </row>
    <row r="9748" spans="5:6" x14ac:dyDescent="0.2">
      <c r="E9748" s="97">
        <v>43733.566469907404</v>
      </c>
      <c r="F9748">
        <v>0.431786</v>
      </c>
    </row>
    <row r="9749" spans="5:6" x14ac:dyDescent="0.2">
      <c r="E9749" s="97">
        <v>43733.576886574076</v>
      </c>
      <c r="F9749">
        <v>6.3407000000000005E-2</v>
      </c>
    </row>
    <row r="9750" spans="5:6" x14ac:dyDescent="0.2">
      <c r="E9750" s="97">
        <v>43733.58730324074</v>
      </c>
      <c r="F9750">
        <v>6.3407000000000005E-2</v>
      </c>
    </row>
    <row r="9751" spans="5:6" x14ac:dyDescent="0.2">
      <c r="E9751" s="97">
        <v>43733.591122685182</v>
      </c>
      <c r="F9751">
        <v>1.4749E-2</v>
      </c>
    </row>
    <row r="9752" spans="5:6" x14ac:dyDescent="0.2">
      <c r="E9752" s="97">
        <v>43733.598067129627</v>
      </c>
      <c r="F9752">
        <v>0.13661100000000001</v>
      </c>
    </row>
    <row r="9753" spans="5:6" x14ac:dyDescent="0.2">
      <c r="E9753" s="97">
        <v>43733.608483796299</v>
      </c>
      <c r="F9753">
        <v>0.40865499999999999</v>
      </c>
    </row>
    <row r="9754" spans="5:6" x14ac:dyDescent="0.2">
      <c r="E9754" s="97">
        <v>43733.618900462963</v>
      </c>
      <c r="F9754">
        <v>0.40865499999999999</v>
      </c>
    </row>
    <row r="9755" spans="5:6" x14ac:dyDescent="0.2">
      <c r="E9755" s="97">
        <v>43733.622719907406</v>
      </c>
      <c r="F9755">
        <v>4.0000000000000002E-4</v>
      </c>
    </row>
    <row r="9756" spans="5:6" x14ac:dyDescent="0.2">
      <c r="E9756" s="97">
        <v>43733.629664351851</v>
      </c>
      <c r="F9756">
        <v>0.20653299999999999</v>
      </c>
    </row>
    <row r="9757" spans="5:6" x14ac:dyDescent="0.2">
      <c r="E9757" s="97">
        <v>43733.640081018515</v>
      </c>
      <c r="F9757">
        <v>0.32780900000000002</v>
      </c>
    </row>
    <row r="9758" spans="5:6" x14ac:dyDescent="0.2">
      <c r="E9758" s="97">
        <v>43733.650613425925</v>
      </c>
      <c r="F9758">
        <v>0.28069100000000002</v>
      </c>
    </row>
    <row r="9759" spans="5:6" x14ac:dyDescent="0.2">
      <c r="E9759" s="97">
        <v>43733.661030092589</v>
      </c>
      <c r="F9759">
        <v>0.28069100000000002</v>
      </c>
    </row>
    <row r="9760" spans="5:6" x14ac:dyDescent="0.2">
      <c r="E9760" s="97">
        <v>43733.664849537039</v>
      </c>
      <c r="F9760">
        <v>3.1772000000000002E-2</v>
      </c>
    </row>
    <row r="9761" spans="5:6" x14ac:dyDescent="0.2">
      <c r="E9761" s="97">
        <v>43733.671793981484</v>
      </c>
      <c r="F9761">
        <v>3.1772000000000002E-2</v>
      </c>
    </row>
    <row r="9762" spans="5:6" x14ac:dyDescent="0.2">
      <c r="E9762" s="97">
        <v>43733.675613425927</v>
      </c>
      <c r="F9762">
        <v>0.16339100000000001</v>
      </c>
    </row>
    <row r="9763" spans="5:6" x14ac:dyDescent="0.2">
      <c r="E9763" s="97">
        <v>43733.682557870372</v>
      </c>
      <c r="F9763">
        <v>0.16339100000000001</v>
      </c>
    </row>
    <row r="9764" spans="5:6" x14ac:dyDescent="0.2">
      <c r="E9764" s="97">
        <v>43733.686377314814</v>
      </c>
      <c r="F9764">
        <v>0.28342200000000001</v>
      </c>
    </row>
    <row r="9765" spans="5:6" x14ac:dyDescent="0.2">
      <c r="E9765" s="97">
        <v>43733.69332175926</v>
      </c>
      <c r="F9765">
        <v>0.34652899999999998</v>
      </c>
    </row>
    <row r="9766" spans="5:6" x14ac:dyDescent="0.2">
      <c r="E9766" s="97">
        <v>43733.703738425924</v>
      </c>
      <c r="F9766">
        <v>0.28925200000000001</v>
      </c>
    </row>
    <row r="9767" spans="5:6" x14ac:dyDescent="0.2">
      <c r="E9767" s="97">
        <v>43733.722939814812</v>
      </c>
      <c r="F9767">
        <v>0.28925200000000001</v>
      </c>
    </row>
    <row r="9768" spans="5:6" x14ac:dyDescent="0.2">
      <c r="E9768" s="97">
        <v>43733.726759259262</v>
      </c>
      <c r="F9768">
        <v>0.65881199999999995</v>
      </c>
    </row>
    <row r="9769" spans="5:6" x14ac:dyDescent="0.2">
      <c r="E9769" s="97">
        <v>43733.733703703707</v>
      </c>
      <c r="F9769">
        <v>0.65881199999999995</v>
      </c>
    </row>
    <row r="9770" spans="5:6" x14ac:dyDescent="0.2">
      <c r="E9770" s="97">
        <v>43733.737523148149</v>
      </c>
      <c r="F9770">
        <v>0.282779</v>
      </c>
    </row>
    <row r="9771" spans="5:6" x14ac:dyDescent="0.2">
      <c r="E9771" s="97">
        <v>43733.744467592594</v>
      </c>
      <c r="F9771">
        <v>0.30779400000000001</v>
      </c>
    </row>
    <row r="9772" spans="5:6" x14ac:dyDescent="0.2">
      <c r="E9772" s="97">
        <v>43733.754884259259</v>
      </c>
      <c r="F9772">
        <v>0.16875899999999999</v>
      </c>
    </row>
    <row r="9773" spans="5:6" x14ac:dyDescent="0.2">
      <c r="E9773" s="97">
        <v>43733.765300925923</v>
      </c>
      <c r="F9773">
        <v>0.13136100000000001</v>
      </c>
    </row>
    <row r="9774" spans="5:6" x14ac:dyDescent="0.2">
      <c r="E9774" s="97">
        <v>43733.775717592594</v>
      </c>
      <c r="F9774">
        <v>0.13991200000000001</v>
      </c>
    </row>
    <row r="9775" spans="5:6" x14ac:dyDescent="0.2">
      <c r="E9775" s="97">
        <v>43733.786134259259</v>
      </c>
      <c r="F9775">
        <v>0.480798</v>
      </c>
    </row>
    <row r="9776" spans="5:6" x14ac:dyDescent="0.2">
      <c r="E9776" s="97">
        <v>43733.796550925923</v>
      </c>
      <c r="F9776">
        <v>0.19586600000000001</v>
      </c>
    </row>
    <row r="9777" spans="5:6" x14ac:dyDescent="0.2">
      <c r="E9777" s="97">
        <v>43733.807071759256</v>
      </c>
      <c r="F9777">
        <v>0.242037</v>
      </c>
    </row>
    <row r="9778" spans="5:6" x14ac:dyDescent="0.2">
      <c r="E9778" s="97">
        <v>43733.817488425928</v>
      </c>
      <c r="F9778">
        <v>0.242037</v>
      </c>
    </row>
    <row r="9779" spans="5:6" x14ac:dyDescent="0.2">
      <c r="E9779" s="97">
        <v>43733.82130787037</v>
      </c>
      <c r="F9779">
        <v>0.43706</v>
      </c>
    </row>
    <row r="9780" spans="5:6" x14ac:dyDescent="0.2">
      <c r="E9780" s="97">
        <v>43733.828252314815</v>
      </c>
      <c r="F9780">
        <v>0.36327199999999998</v>
      </c>
    </row>
    <row r="9781" spans="5:6" x14ac:dyDescent="0.2">
      <c r="E9781" s="97">
        <v>43733.83866898148</v>
      </c>
      <c r="F9781">
        <v>0.36327199999999998</v>
      </c>
    </row>
    <row r="9782" spans="5:6" x14ac:dyDescent="0.2">
      <c r="E9782" s="97">
        <v>43733.842488425929</v>
      </c>
      <c r="F9782">
        <v>0.42383900000000002</v>
      </c>
    </row>
    <row r="9783" spans="5:6" x14ac:dyDescent="0.2">
      <c r="E9783" s="97">
        <v>43733.849432870367</v>
      </c>
      <c r="F9783">
        <v>0.42383900000000002</v>
      </c>
    </row>
    <row r="9784" spans="5:6" x14ac:dyDescent="0.2">
      <c r="E9784" s="97">
        <v>43733.853252314817</v>
      </c>
      <c r="F9784">
        <v>0.50912599999999997</v>
      </c>
    </row>
    <row r="9785" spans="5:6" x14ac:dyDescent="0.2">
      <c r="E9785" s="97">
        <v>43733.860196759262</v>
      </c>
      <c r="F9785">
        <v>6.3442999999999999E-2</v>
      </c>
    </row>
    <row r="9786" spans="5:6" x14ac:dyDescent="0.2">
      <c r="E9786" s="97">
        <v>43733.870613425926</v>
      </c>
      <c r="F9786">
        <v>2.6408999999999998E-2</v>
      </c>
    </row>
    <row r="9787" spans="5:6" x14ac:dyDescent="0.2">
      <c r="E9787" s="97">
        <v>43733.881099537037</v>
      </c>
      <c r="F9787">
        <v>0.38286199999999998</v>
      </c>
    </row>
    <row r="9788" spans="5:6" x14ac:dyDescent="0.2">
      <c r="E9788" s="97">
        <v>43733.891516203701</v>
      </c>
      <c r="F9788">
        <v>0.38286199999999998</v>
      </c>
    </row>
    <row r="9789" spans="5:6" x14ac:dyDescent="0.2">
      <c r="E9789" s="97">
        <v>43733.895335648151</v>
      </c>
      <c r="F9789">
        <v>2.9635000000000002E-2</v>
      </c>
    </row>
    <row r="9790" spans="5:6" x14ac:dyDescent="0.2">
      <c r="E9790" s="97">
        <v>43733.902280092596</v>
      </c>
      <c r="F9790">
        <v>0.34152300000000002</v>
      </c>
    </row>
    <row r="9791" spans="5:6" x14ac:dyDescent="0.2">
      <c r="E9791" s="97">
        <v>43733.91269675926</v>
      </c>
      <c r="F9791">
        <v>0.32614900000000002</v>
      </c>
    </row>
    <row r="9792" spans="5:6" x14ac:dyDescent="0.2">
      <c r="E9792" s="97">
        <v>43733.923113425924</v>
      </c>
      <c r="F9792">
        <v>1.0739E-2</v>
      </c>
    </row>
    <row r="9793" spans="5:6" x14ac:dyDescent="0.2">
      <c r="E9793" s="97">
        <v>43733.933530092596</v>
      </c>
      <c r="F9793">
        <v>0.45247599999999999</v>
      </c>
    </row>
    <row r="9794" spans="5:6" x14ac:dyDescent="0.2">
      <c r="E9794" s="97">
        <v>43733.94394675926</v>
      </c>
      <c r="F9794">
        <v>0.18468899999999999</v>
      </c>
    </row>
    <row r="9795" spans="5:6" x14ac:dyDescent="0.2">
      <c r="E9795" s="97">
        <v>43733.954479166663</v>
      </c>
      <c r="F9795">
        <v>0.33234900000000001</v>
      </c>
    </row>
    <row r="9796" spans="5:6" x14ac:dyDescent="0.2">
      <c r="E9796" s="97">
        <v>43733.964895833335</v>
      </c>
      <c r="F9796">
        <v>0.134994</v>
      </c>
    </row>
    <row r="9797" spans="5:6" x14ac:dyDescent="0.2">
      <c r="E9797" s="97">
        <v>43733.975347222222</v>
      </c>
      <c r="F9797">
        <v>0.23702300000000001</v>
      </c>
    </row>
    <row r="9798" spans="5:6" x14ac:dyDescent="0.2">
      <c r="E9798" s="97">
        <v>43733.985763888886</v>
      </c>
      <c r="F9798">
        <v>0.40272200000000002</v>
      </c>
    </row>
    <row r="9799" spans="5:6" x14ac:dyDescent="0.2">
      <c r="E9799" s="97">
        <v>43733.996180555558</v>
      </c>
      <c r="F9799">
        <v>0.26419799999999999</v>
      </c>
    </row>
    <row r="9800" spans="5:6" x14ac:dyDescent="0.2">
      <c r="E9800" s="97">
        <v>43734.006597222222</v>
      </c>
      <c r="F9800">
        <v>0.34386100000000003</v>
      </c>
    </row>
    <row r="9801" spans="5:6" x14ac:dyDescent="0.2">
      <c r="E9801" s="97">
        <v>43734.017013888886</v>
      </c>
      <c r="F9801">
        <v>0.38196799999999997</v>
      </c>
    </row>
    <row r="9802" spans="5:6" x14ac:dyDescent="0.2">
      <c r="E9802" s="97">
        <v>43734.027430555558</v>
      </c>
      <c r="F9802">
        <v>0.36243700000000001</v>
      </c>
    </row>
    <row r="9803" spans="5:6" x14ac:dyDescent="0.2">
      <c r="E9803" s="97">
        <v>43734.037847222222</v>
      </c>
      <c r="F9803">
        <v>0.32276500000000002</v>
      </c>
    </row>
    <row r="9804" spans="5:6" x14ac:dyDescent="0.2">
      <c r="E9804" s="97">
        <v>43734.048379629632</v>
      </c>
      <c r="F9804">
        <v>0.192244</v>
      </c>
    </row>
    <row r="9805" spans="5:6" x14ac:dyDescent="0.2">
      <c r="E9805" s="97">
        <v>43734.058796296296</v>
      </c>
      <c r="F9805">
        <v>0.20701900000000001</v>
      </c>
    </row>
    <row r="9806" spans="5:6" x14ac:dyDescent="0.2">
      <c r="E9806" s="97">
        <v>43734.069212962961</v>
      </c>
      <c r="F9806">
        <v>0.29625600000000002</v>
      </c>
    </row>
    <row r="9807" spans="5:6" x14ac:dyDescent="0.2">
      <c r="E9807" s="97">
        <v>43734.079699074071</v>
      </c>
      <c r="F9807">
        <v>0.19362099999999999</v>
      </c>
    </row>
    <row r="9808" spans="5:6" x14ac:dyDescent="0.2">
      <c r="E9808" s="97">
        <v>43734.090115740742</v>
      </c>
      <c r="F9808">
        <v>0.16681799999999999</v>
      </c>
    </row>
    <row r="9809" spans="5:6" x14ac:dyDescent="0.2">
      <c r="E9809" s="97">
        <v>43734.100532407407</v>
      </c>
      <c r="F9809">
        <v>0.29649700000000001</v>
      </c>
    </row>
    <row r="9810" spans="5:6" x14ac:dyDescent="0.2">
      <c r="E9810" s="97">
        <v>43734.110949074071</v>
      </c>
      <c r="F9810">
        <v>0.121443</v>
      </c>
    </row>
    <row r="9811" spans="5:6" x14ac:dyDescent="0.2">
      <c r="E9811" s="97">
        <v>43734.121365740742</v>
      </c>
      <c r="F9811">
        <v>0.27199499999999999</v>
      </c>
    </row>
    <row r="9812" spans="5:6" x14ac:dyDescent="0.2">
      <c r="E9812" s="97">
        <v>43734.131782407407</v>
      </c>
      <c r="F9812">
        <v>0.25407600000000002</v>
      </c>
    </row>
    <row r="9813" spans="5:6" x14ac:dyDescent="0.2">
      <c r="E9813" s="97">
        <v>43734.142199074071</v>
      </c>
      <c r="F9813">
        <v>0.35999399999999998</v>
      </c>
    </row>
    <row r="9814" spans="5:6" x14ac:dyDescent="0.2">
      <c r="E9814" s="97">
        <v>43734.152731481481</v>
      </c>
      <c r="F9814">
        <v>0.222029</v>
      </c>
    </row>
    <row r="9815" spans="5:6" x14ac:dyDescent="0.2">
      <c r="E9815" s="97">
        <v>43734.163148148145</v>
      </c>
      <c r="F9815">
        <v>0.27780700000000003</v>
      </c>
    </row>
    <row r="9816" spans="5:6" x14ac:dyDescent="0.2">
      <c r="E9816" s="97">
        <v>43734.173564814817</v>
      </c>
      <c r="F9816">
        <v>0.241317</v>
      </c>
    </row>
    <row r="9817" spans="5:6" x14ac:dyDescent="0.2">
      <c r="E9817" s="97">
        <v>43734.184039351851</v>
      </c>
      <c r="F9817">
        <v>0.27238899999999999</v>
      </c>
    </row>
    <row r="9818" spans="5:6" x14ac:dyDescent="0.2">
      <c r="E9818" s="97">
        <v>43734.194456018522</v>
      </c>
      <c r="F9818">
        <v>0.25661499999999998</v>
      </c>
    </row>
    <row r="9819" spans="5:6" x14ac:dyDescent="0.2">
      <c r="E9819" s="97">
        <v>43734.204918981479</v>
      </c>
      <c r="F9819">
        <v>0.25661499999999998</v>
      </c>
    </row>
    <row r="9820" spans="5:6" x14ac:dyDescent="0.2">
      <c r="E9820" s="97">
        <v>43734.208738425928</v>
      </c>
      <c r="F9820">
        <v>0.21256700000000001</v>
      </c>
    </row>
    <row r="9821" spans="5:6" x14ac:dyDescent="0.2">
      <c r="E9821" s="97">
        <v>43734.215717592589</v>
      </c>
      <c r="F9821">
        <v>0.37226500000000001</v>
      </c>
    </row>
    <row r="9822" spans="5:6" x14ac:dyDescent="0.2">
      <c r="E9822" s="97">
        <v>43734.226134259261</v>
      </c>
      <c r="F9822">
        <v>0.35552699999999998</v>
      </c>
    </row>
    <row r="9823" spans="5:6" x14ac:dyDescent="0.2">
      <c r="E9823" s="97">
        <v>43734.236550925925</v>
      </c>
      <c r="F9823">
        <v>0.16150999999999999</v>
      </c>
    </row>
    <row r="9824" spans="5:6" x14ac:dyDescent="0.2">
      <c r="E9824" s="97">
        <v>43734.246967592589</v>
      </c>
      <c r="F9824">
        <v>0.16150999999999999</v>
      </c>
    </row>
    <row r="9825" spans="5:6" x14ac:dyDescent="0.2">
      <c r="E9825" s="97">
        <v>43734.250787037039</v>
      </c>
      <c r="F9825">
        <v>0.185719</v>
      </c>
    </row>
    <row r="9826" spans="5:6" x14ac:dyDescent="0.2">
      <c r="E9826" s="97">
        <v>43734.257731481484</v>
      </c>
      <c r="F9826">
        <v>0.29932900000000001</v>
      </c>
    </row>
    <row r="9827" spans="5:6" x14ac:dyDescent="0.2">
      <c r="E9827" s="97">
        <v>43734.268148148149</v>
      </c>
      <c r="F9827">
        <v>0.27015400000000001</v>
      </c>
    </row>
    <row r="9828" spans="5:6" x14ac:dyDescent="0.2">
      <c r="E9828" s="97">
        <v>43734.278564814813</v>
      </c>
      <c r="F9828">
        <v>0.52371100000000004</v>
      </c>
    </row>
    <row r="9829" spans="5:6" x14ac:dyDescent="0.2">
      <c r="E9829" s="97">
        <v>43734.288981481484</v>
      </c>
      <c r="F9829">
        <v>0.40942200000000001</v>
      </c>
    </row>
    <row r="9830" spans="5:6" x14ac:dyDescent="0.2">
      <c r="E9830" s="97">
        <v>43734.299513888887</v>
      </c>
      <c r="F9830">
        <v>0.40942200000000001</v>
      </c>
    </row>
    <row r="9831" spans="5:6" x14ac:dyDescent="0.2">
      <c r="E9831" s="97">
        <v>43734.303344907406</v>
      </c>
      <c r="F9831">
        <v>0.16481899999999999</v>
      </c>
    </row>
    <row r="9832" spans="5:6" x14ac:dyDescent="0.2">
      <c r="E9832" s="97">
        <v>43734.310289351852</v>
      </c>
      <c r="F9832">
        <v>0.37865700000000002</v>
      </c>
    </row>
    <row r="9833" spans="5:6" x14ac:dyDescent="0.2">
      <c r="E9833" s="97">
        <v>43734.320706018516</v>
      </c>
      <c r="F9833">
        <v>0.37865700000000002</v>
      </c>
    </row>
    <row r="9834" spans="5:6" x14ac:dyDescent="0.2">
      <c r="E9834" s="97">
        <v>43734.324525462966</v>
      </c>
      <c r="F9834">
        <v>0.21405099999999999</v>
      </c>
    </row>
    <row r="9835" spans="5:6" x14ac:dyDescent="0.2">
      <c r="E9835" s="97">
        <v>43734.331469907411</v>
      </c>
      <c r="F9835">
        <v>0.130245</v>
      </c>
    </row>
    <row r="9836" spans="5:6" x14ac:dyDescent="0.2">
      <c r="E9836" s="97">
        <v>43734.341886574075</v>
      </c>
      <c r="F9836">
        <v>0.19150900000000001</v>
      </c>
    </row>
    <row r="9837" spans="5:6" x14ac:dyDescent="0.2">
      <c r="E9837" s="97">
        <v>43734.352303240739</v>
      </c>
      <c r="F9837">
        <v>0.17325299999999999</v>
      </c>
    </row>
    <row r="9838" spans="5:6" x14ac:dyDescent="0.2">
      <c r="E9838" s="97">
        <v>43734.362719907411</v>
      </c>
      <c r="F9838">
        <v>0.23883199999999999</v>
      </c>
    </row>
    <row r="9839" spans="5:6" x14ac:dyDescent="0.2">
      <c r="E9839" s="97">
        <v>43734.373136574075</v>
      </c>
      <c r="F9839">
        <v>0.12324499999999999</v>
      </c>
    </row>
    <row r="9840" spans="5:6" x14ac:dyDescent="0.2">
      <c r="E9840" s="97">
        <v>43734.383553240739</v>
      </c>
      <c r="F9840">
        <v>0.37688100000000002</v>
      </c>
    </row>
    <row r="9841" spans="5:6" x14ac:dyDescent="0.2">
      <c r="E9841" s="97">
        <v>43734.394097222219</v>
      </c>
      <c r="F9841">
        <v>0.13278799999999999</v>
      </c>
    </row>
    <row r="9842" spans="5:6" x14ac:dyDescent="0.2">
      <c r="E9842" s="97">
        <v>43734.404513888891</v>
      </c>
      <c r="F9842">
        <v>0.133325</v>
      </c>
    </row>
    <row r="9843" spans="5:6" x14ac:dyDescent="0.2">
      <c r="E9843" s="97">
        <v>43734.414930555555</v>
      </c>
      <c r="F9843">
        <v>2.6235000000000001E-2</v>
      </c>
    </row>
    <row r="9844" spans="5:6" x14ac:dyDescent="0.2">
      <c r="E9844" s="97">
        <v>43734.425347222219</v>
      </c>
      <c r="F9844">
        <v>0.308145</v>
      </c>
    </row>
    <row r="9845" spans="5:6" x14ac:dyDescent="0.2">
      <c r="E9845" s="97">
        <v>43734.435763888891</v>
      </c>
      <c r="F9845">
        <v>0.21058499999999999</v>
      </c>
    </row>
    <row r="9846" spans="5:6" x14ac:dyDescent="0.2">
      <c r="E9846" s="97">
        <v>43734.446180555555</v>
      </c>
      <c r="F9846">
        <v>0.39824100000000001</v>
      </c>
    </row>
    <row r="9847" spans="5:6" x14ac:dyDescent="0.2">
      <c r="E9847" s="97">
        <v>43734.456597222219</v>
      </c>
      <c r="F9847">
        <v>0.39824100000000001</v>
      </c>
    </row>
    <row r="9848" spans="5:6" x14ac:dyDescent="0.2">
      <c r="E9848" s="97">
        <v>43734.460416666669</v>
      </c>
      <c r="F9848">
        <v>0.19246099999999999</v>
      </c>
    </row>
    <row r="9849" spans="5:6" x14ac:dyDescent="0.2">
      <c r="E9849" s="97">
        <v>43734.467361111114</v>
      </c>
      <c r="F9849">
        <v>0.33970499999999998</v>
      </c>
    </row>
    <row r="9850" spans="5:6" x14ac:dyDescent="0.2">
      <c r="E9850" s="97">
        <v>43734.477893518517</v>
      </c>
      <c r="F9850">
        <v>0.33970499999999998</v>
      </c>
    </row>
    <row r="9851" spans="5:6" x14ac:dyDescent="0.2">
      <c r="E9851" s="97">
        <v>43734.481724537036</v>
      </c>
      <c r="F9851">
        <v>0.13880799999999999</v>
      </c>
    </row>
    <row r="9852" spans="5:6" x14ac:dyDescent="0.2">
      <c r="E9852" s="97">
        <v>43734.488668981481</v>
      </c>
      <c r="F9852">
        <v>0.13880799999999999</v>
      </c>
    </row>
    <row r="9853" spans="5:6" x14ac:dyDescent="0.2">
      <c r="E9853" s="97">
        <v>43734.492488425924</v>
      </c>
      <c r="F9853">
        <v>8.8905999999999999E-2</v>
      </c>
    </row>
    <row r="9854" spans="5:6" x14ac:dyDescent="0.2">
      <c r="E9854" s="97">
        <v>43734.499432870369</v>
      </c>
      <c r="F9854">
        <v>0.233962</v>
      </c>
    </row>
    <row r="9855" spans="5:6" x14ac:dyDescent="0.2">
      <c r="E9855" s="97">
        <v>43734.50984953704</v>
      </c>
      <c r="F9855">
        <v>0.30143799999999998</v>
      </c>
    </row>
    <row r="9856" spans="5:6" x14ac:dyDescent="0.2">
      <c r="E9856" s="97">
        <v>43734.520266203705</v>
      </c>
      <c r="F9856">
        <v>0.251724</v>
      </c>
    </row>
    <row r="9857" spans="5:6" x14ac:dyDescent="0.2">
      <c r="E9857" s="97">
        <v>43734.530682870369</v>
      </c>
      <c r="F9857">
        <v>0.18989300000000001</v>
      </c>
    </row>
    <row r="9858" spans="5:6" x14ac:dyDescent="0.2">
      <c r="E9858" s="97">
        <v>43734.54109953704</v>
      </c>
      <c r="F9858">
        <v>4.0000000000000002E-4</v>
      </c>
    </row>
    <row r="9859" spans="5:6" x14ac:dyDescent="0.2">
      <c r="E9859" s="97">
        <v>43734.551516203705</v>
      </c>
      <c r="F9859">
        <v>5.2832999999999998E-2</v>
      </c>
    </row>
    <row r="9860" spans="5:6" x14ac:dyDescent="0.2">
      <c r="E9860" s="97">
        <v>43734.562048611115</v>
      </c>
      <c r="F9860">
        <v>0.29785600000000001</v>
      </c>
    </row>
    <row r="9861" spans="5:6" x14ac:dyDescent="0.2">
      <c r="E9861" s="97">
        <v>43734.572476851848</v>
      </c>
      <c r="F9861">
        <v>4.0000000000000002E-4</v>
      </c>
    </row>
    <row r="9862" spans="5:6" x14ac:dyDescent="0.2">
      <c r="E9862" s="97">
        <v>43734.58289351852</v>
      </c>
      <c r="F9862">
        <v>0.17945700000000001</v>
      </c>
    </row>
    <row r="9863" spans="5:6" x14ac:dyDescent="0.2">
      <c r="E9863" s="97">
        <v>43734.593310185184</v>
      </c>
      <c r="F9863">
        <v>0.115691</v>
      </c>
    </row>
    <row r="9864" spans="5:6" x14ac:dyDescent="0.2">
      <c r="E9864" s="97">
        <v>43734.603726851848</v>
      </c>
      <c r="F9864">
        <v>0.17915</v>
      </c>
    </row>
    <row r="9865" spans="5:6" x14ac:dyDescent="0.2">
      <c r="E9865" s="97">
        <v>43734.61414351852</v>
      </c>
      <c r="F9865">
        <v>0.29637000000000002</v>
      </c>
    </row>
    <row r="9866" spans="5:6" x14ac:dyDescent="0.2">
      <c r="E9866" s="97">
        <v>43734.624560185184</v>
      </c>
      <c r="F9866">
        <v>0.15725500000000001</v>
      </c>
    </row>
    <row r="9867" spans="5:6" x14ac:dyDescent="0.2">
      <c r="E9867" s="97">
        <v>43734.635092592594</v>
      </c>
      <c r="F9867">
        <v>9.3848000000000001E-2</v>
      </c>
    </row>
    <row r="9868" spans="5:6" x14ac:dyDescent="0.2">
      <c r="E9868" s="97">
        <v>43734.645509259259</v>
      </c>
      <c r="F9868">
        <v>9.3848000000000001E-2</v>
      </c>
    </row>
    <row r="9869" spans="5:6" x14ac:dyDescent="0.2">
      <c r="E9869" s="97">
        <v>43734.649328703701</v>
      </c>
      <c r="F9869">
        <v>2.4087000000000001E-2</v>
      </c>
    </row>
    <row r="9870" spans="5:6" x14ac:dyDescent="0.2">
      <c r="E9870" s="97">
        <v>43734.656273148146</v>
      </c>
      <c r="F9870">
        <v>2.4087000000000001E-2</v>
      </c>
    </row>
    <row r="9871" spans="5:6" x14ac:dyDescent="0.2">
      <c r="E9871" s="97">
        <v>43734.660104166665</v>
      </c>
      <c r="F9871">
        <v>0.26114799999999999</v>
      </c>
    </row>
    <row r="9872" spans="5:6" x14ac:dyDescent="0.2">
      <c r="E9872" s="97">
        <v>43734.667048611111</v>
      </c>
      <c r="F9872">
        <v>0.337063</v>
      </c>
    </row>
    <row r="9873" spans="5:6" x14ac:dyDescent="0.2">
      <c r="E9873" s="97">
        <v>43734.677465277775</v>
      </c>
      <c r="F9873">
        <v>0.15640599999999999</v>
      </c>
    </row>
    <row r="9874" spans="5:6" x14ac:dyDescent="0.2">
      <c r="E9874" s="97">
        <v>43734.687881944446</v>
      </c>
      <c r="F9874">
        <v>0.108463</v>
      </c>
    </row>
    <row r="9875" spans="5:6" x14ac:dyDescent="0.2">
      <c r="E9875" s="97">
        <v>43734.698298611111</v>
      </c>
      <c r="F9875">
        <v>0.13495499999999999</v>
      </c>
    </row>
    <row r="9876" spans="5:6" x14ac:dyDescent="0.2">
      <c r="E9876" s="97">
        <v>43734.708715277775</v>
      </c>
      <c r="F9876">
        <v>0.20000299999999999</v>
      </c>
    </row>
    <row r="9877" spans="5:6" x14ac:dyDescent="0.2">
      <c r="E9877" s="97">
        <v>43734.721342592595</v>
      </c>
      <c r="F9877">
        <v>0.27737000000000001</v>
      </c>
    </row>
    <row r="9878" spans="5:6" x14ac:dyDescent="0.2">
      <c r="E9878" s="97">
        <v>43734.731759259259</v>
      </c>
      <c r="F9878">
        <v>0.27737000000000001</v>
      </c>
    </row>
    <row r="9879" spans="5:6" x14ac:dyDescent="0.2">
      <c r="E9879" s="97">
        <v>43734.735578703701</v>
      </c>
      <c r="F9879">
        <v>0.24557200000000001</v>
      </c>
    </row>
    <row r="9880" spans="5:6" x14ac:dyDescent="0.2">
      <c r="E9880" s="97">
        <v>43734.742523148147</v>
      </c>
      <c r="F9880">
        <v>5.6287999999999998E-2</v>
      </c>
    </row>
    <row r="9881" spans="5:6" x14ac:dyDescent="0.2">
      <c r="E9881" s="97">
        <v>43734.752939814818</v>
      </c>
      <c r="F9881">
        <v>0.185805</v>
      </c>
    </row>
    <row r="9882" spans="5:6" x14ac:dyDescent="0.2">
      <c r="E9882" s="97">
        <v>43734.763356481482</v>
      </c>
      <c r="F9882">
        <v>0.185805</v>
      </c>
    </row>
    <row r="9883" spans="5:6" x14ac:dyDescent="0.2">
      <c r="E9883" s="97">
        <v>43734.767175925925</v>
      </c>
      <c r="F9883">
        <v>0.35854799999999998</v>
      </c>
    </row>
    <row r="9884" spans="5:6" x14ac:dyDescent="0.2">
      <c r="E9884" s="97">
        <v>43734.77412037037</v>
      </c>
      <c r="F9884">
        <v>0.243786</v>
      </c>
    </row>
    <row r="9885" spans="5:6" x14ac:dyDescent="0.2">
      <c r="E9885" s="97">
        <v>43734.784537037034</v>
      </c>
      <c r="F9885">
        <v>8.4259999999999995E-3</v>
      </c>
    </row>
    <row r="9886" spans="5:6" x14ac:dyDescent="0.2">
      <c r="E9886" s="97">
        <v>43734.794953703706</v>
      </c>
      <c r="F9886">
        <v>0.50687099999999996</v>
      </c>
    </row>
    <row r="9887" spans="5:6" x14ac:dyDescent="0.2">
      <c r="E9887" s="97">
        <v>43734.805474537039</v>
      </c>
      <c r="F9887">
        <v>0.478684</v>
      </c>
    </row>
    <row r="9888" spans="5:6" x14ac:dyDescent="0.2">
      <c r="E9888" s="97">
        <v>43734.815891203703</v>
      </c>
      <c r="F9888">
        <v>0.478684</v>
      </c>
    </row>
    <row r="9889" spans="5:6" x14ac:dyDescent="0.2">
      <c r="E9889" s="97">
        <v>43734.819710648146</v>
      </c>
      <c r="F9889">
        <v>0.32217899999999999</v>
      </c>
    </row>
    <row r="9890" spans="5:6" x14ac:dyDescent="0.2">
      <c r="E9890" s="97">
        <v>43734.826655092591</v>
      </c>
      <c r="F9890">
        <v>0.32217899999999999</v>
      </c>
    </row>
    <row r="9891" spans="5:6" x14ac:dyDescent="0.2">
      <c r="E9891" s="97">
        <v>43734.830474537041</v>
      </c>
      <c r="F9891">
        <v>0.316444</v>
      </c>
    </row>
    <row r="9892" spans="5:6" x14ac:dyDescent="0.2">
      <c r="E9892" s="97">
        <v>43734.837418981479</v>
      </c>
      <c r="F9892">
        <v>0.316444</v>
      </c>
    </row>
    <row r="9893" spans="5:6" x14ac:dyDescent="0.2">
      <c r="E9893" s="97">
        <v>43734.841238425928</v>
      </c>
      <c r="F9893">
        <v>0.32372200000000001</v>
      </c>
    </row>
    <row r="9894" spans="5:6" x14ac:dyDescent="0.2">
      <c r="E9894" s="97">
        <v>43734.848182870373</v>
      </c>
      <c r="F9894">
        <v>0.17200099999999999</v>
      </c>
    </row>
    <row r="9895" spans="5:6" x14ac:dyDescent="0.2">
      <c r="E9895" s="97">
        <v>43734.858599537038</v>
      </c>
      <c r="F9895">
        <v>4.0000000000000002E-4</v>
      </c>
    </row>
    <row r="9896" spans="5:6" x14ac:dyDescent="0.2">
      <c r="E9896" s="97">
        <v>43734.869016203702</v>
      </c>
      <c r="F9896">
        <v>0.228211</v>
      </c>
    </row>
    <row r="9897" spans="5:6" x14ac:dyDescent="0.2">
      <c r="E9897" s="97">
        <v>43734.879502314812</v>
      </c>
      <c r="F9897">
        <v>0.32657199999999997</v>
      </c>
    </row>
    <row r="9898" spans="5:6" x14ac:dyDescent="0.2">
      <c r="E9898" s="97">
        <v>43734.889918981484</v>
      </c>
      <c r="F9898">
        <v>0.30619200000000002</v>
      </c>
    </row>
    <row r="9899" spans="5:6" x14ac:dyDescent="0.2">
      <c r="E9899" s="97">
        <v>43734.900335648148</v>
      </c>
      <c r="F9899">
        <v>4.0000000000000002E-4</v>
      </c>
    </row>
    <row r="9900" spans="5:6" x14ac:dyDescent="0.2">
      <c r="E9900" s="97">
        <v>43734.910752314812</v>
      </c>
      <c r="F9900">
        <v>0.32976800000000001</v>
      </c>
    </row>
    <row r="9901" spans="5:6" x14ac:dyDescent="0.2">
      <c r="E9901" s="97">
        <v>43734.921168981484</v>
      </c>
      <c r="F9901">
        <v>0.48788199999999998</v>
      </c>
    </row>
    <row r="9902" spans="5:6" x14ac:dyDescent="0.2">
      <c r="E9902" s="97">
        <v>43734.931585648148</v>
      </c>
      <c r="F9902">
        <v>0.491927</v>
      </c>
    </row>
    <row r="9903" spans="5:6" x14ac:dyDescent="0.2">
      <c r="E9903" s="97">
        <v>43734.942118055558</v>
      </c>
      <c r="F9903">
        <v>0.41136800000000001</v>
      </c>
    </row>
    <row r="9904" spans="5:6" x14ac:dyDescent="0.2">
      <c r="E9904" s="97">
        <v>43734.952534722222</v>
      </c>
      <c r="F9904">
        <v>0.20230899999999999</v>
      </c>
    </row>
    <row r="9905" spans="5:6" x14ac:dyDescent="0.2">
      <c r="E9905" s="97">
        <v>43734.962951388887</v>
      </c>
      <c r="F9905">
        <v>0.11282300000000001</v>
      </c>
    </row>
    <row r="9906" spans="5:6" x14ac:dyDescent="0.2">
      <c r="E9906" s="97">
        <v>43734.973368055558</v>
      </c>
      <c r="F9906">
        <v>0.691326</v>
      </c>
    </row>
    <row r="9907" spans="5:6" x14ac:dyDescent="0.2">
      <c r="E9907" s="97">
        <v>43734.983854166669</v>
      </c>
      <c r="F9907">
        <v>0.227606</v>
      </c>
    </row>
    <row r="9908" spans="5:6" x14ac:dyDescent="0.2">
      <c r="E9908" s="97">
        <v>43734.994270833333</v>
      </c>
      <c r="F9908">
        <v>0.387434</v>
      </c>
    </row>
    <row r="9909" spans="5:6" x14ac:dyDescent="0.2">
      <c r="E9909" s="97">
        <v>43735.004687499997</v>
      </c>
      <c r="F9909">
        <v>0.170488</v>
      </c>
    </row>
    <row r="9910" spans="5:6" x14ac:dyDescent="0.2">
      <c r="E9910" s="97">
        <v>43735.015104166669</v>
      </c>
      <c r="F9910">
        <v>0.221328</v>
      </c>
    </row>
    <row r="9911" spans="5:6" x14ac:dyDescent="0.2">
      <c r="E9911" s="97">
        <v>43735.025520833333</v>
      </c>
      <c r="F9911">
        <v>0.30992500000000001</v>
      </c>
    </row>
    <row r="9912" spans="5:6" x14ac:dyDescent="0.2">
      <c r="E9912" s="97">
        <v>43735.035937499997</v>
      </c>
      <c r="F9912">
        <v>0.28422799999999998</v>
      </c>
    </row>
    <row r="9913" spans="5:6" x14ac:dyDescent="0.2">
      <c r="E9913" s="97">
        <v>43735.046354166669</v>
      </c>
      <c r="F9913">
        <v>0.28422799999999998</v>
      </c>
    </row>
    <row r="9914" spans="5:6" x14ac:dyDescent="0.2">
      <c r="E9914" s="97">
        <v>43735.050173611111</v>
      </c>
      <c r="F9914">
        <v>0.343613</v>
      </c>
    </row>
    <row r="9915" spans="5:6" x14ac:dyDescent="0.2">
      <c r="E9915" s="97">
        <v>43735.057118055556</v>
      </c>
      <c r="F9915">
        <v>0.26384600000000002</v>
      </c>
    </row>
    <row r="9916" spans="5:6" x14ac:dyDescent="0.2">
      <c r="E9916" s="97">
        <v>43735.067650462966</v>
      </c>
      <c r="F9916">
        <v>0.25100899999999998</v>
      </c>
    </row>
    <row r="9917" spans="5:6" x14ac:dyDescent="0.2">
      <c r="E9917" s="97">
        <v>43735.078090277777</v>
      </c>
      <c r="F9917">
        <v>0.25100899999999998</v>
      </c>
    </row>
    <row r="9918" spans="5:6" x14ac:dyDescent="0.2">
      <c r="E9918" s="97">
        <v>43735.081909722219</v>
      </c>
      <c r="F9918">
        <v>0.31136900000000001</v>
      </c>
    </row>
    <row r="9919" spans="5:6" x14ac:dyDescent="0.2">
      <c r="E9919" s="97">
        <v>43735.088854166665</v>
      </c>
      <c r="F9919">
        <v>0.35695199999999999</v>
      </c>
    </row>
    <row r="9920" spans="5:6" x14ac:dyDescent="0.2">
      <c r="E9920" s="97">
        <v>43735.099340277775</v>
      </c>
      <c r="F9920">
        <v>0.225663</v>
      </c>
    </row>
    <row r="9921" spans="5:6" x14ac:dyDescent="0.2">
      <c r="E9921" s="97">
        <v>43735.109756944446</v>
      </c>
      <c r="F9921">
        <v>0.242697</v>
      </c>
    </row>
    <row r="9922" spans="5:6" x14ac:dyDescent="0.2">
      <c r="E9922" s="97">
        <v>43735.120173611111</v>
      </c>
      <c r="F9922">
        <v>0.21642500000000001</v>
      </c>
    </row>
    <row r="9923" spans="5:6" x14ac:dyDescent="0.2">
      <c r="E9923" s="97">
        <v>43735.130590277775</v>
      </c>
      <c r="F9923">
        <v>0.23868800000000001</v>
      </c>
    </row>
    <row r="9924" spans="5:6" x14ac:dyDescent="0.2">
      <c r="E9924" s="97">
        <v>43735.141006944446</v>
      </c>
      <c r="F9924">
        <v>0.322461</v>
      </c>
    </row>
    <row r="9925" spans="5:6" x14ac:dyDescent="0.2">
      <c r="E9925" s="97">
        <v>43735.151423611111</v>
      </c>
      <c r="F9925">
        <v>6.6019999999999995E-2</v>
      </c>
    </row>
    <row r="9926" spans="5:6" x14ac:dyDescent="0.2">
      <c r="E9926" s="97">
        <v>43735.161956018521</v>
      </c>
      <c r="F9926">
        <v>0.30463099999999999</v>
      </c>
    </row>
    <row r="9927" spans="5:6" x14ac:dyDescent="0.2">
      <c r="E9927" s="97">
        <v>43735.172372685185</v>
      </c>
      <c r="F9927">
        <v>0.21060400000000001</v>
      </c>
    </row>
    <row r="9928" spans="5:6" x14ac:dyDescent="0.2">
      <c r="E9928" s="97">
        <v>43735.182789351849</v>
      </c>
      <c r="F9928">
        <v>4.0000000000000002E-4</v>
      </c>
    </row>
    <row r="9929" spans="5:6" x14ac:dyDescent="0.2">
      <c r="E9929" s="97">
        <v>43735.193206018521</v>
      </c>
      <c r="F9929">
        <v>0.25859199999999999</v>
      </c>
    </row>
    <row r="9930" spans="5:6" x14ac:dyDescent="0.2">
      <c r="E9930" s="97">
        <v>43735.203692129631</v>
      </c>
      <c r="F9930">
        <v>0.25859199999999999</v>
      </c>
    </row>
    <row r="9931" spans="5:6" x14ac:dyDescent="0.2">
      <c r="E9931" s="97">
        <v>43735.207511574074</v>
      </c>
      <c r="F9931">
        <v>0.30230200000000002</v>
      </c>
    </row>
    <row r="9932" spans="5:6" x14ac:dyDescent="0.2">
      <c r="E9932" s="97">
        <v>43735.214456018519</v>
      </c>
      <c r="F9932">
        <v>0.31725700000000001</v>
      </c>
    </row>
    <row r="9933" spans="5:6" x14ac:dyDescent="0.2">
      <c r="E9933" s="97">
        <v>43735.224872685183</v>
      </c>
      <c r="F9933">
        <v>0.21459400000000001</v>
      </c>
    </row>
    <row r="9934" spans="5:6" x14ac:dyDescent="0.2">
      <c r="E9934" s="97">
        <v>43735.235289351855</v>
      </c>
      <c r="F9934">
        <v>0.42075600000000002</v>
      </c>
    </row>
    <row r="9935" spans="5:6" x14ac:dyDescent="0.2">
      <c r="E9935" s="97">
        <v>43735.245706018519</v>
      </c>
      <c r="F9935">
        <v>0.118699</v>
      </c>
    </row>
    <row r="9936" spans="5:6" x14ac:dyDescent="0.2">
      <c r="E9936" s="97">
        <v>43735.256122685183</v>
      </c>
      <c r="F9936">
        <v>0.37727300000000003</v>
      </c>
    </row>
    <row r="9937" spans="5:6" x14ac:dyDescent="0.2">
      <c r="E9937" s="97">
        <v>43735.266539351855</v>
      </c>
      <c r="F9937">
        <v>0.18062300000000001</v>
      </c>
    </row>
    <row r="9938" spans="5:6" x14ac:dyDescent="0.2">
      <c r="E9938" s="97">
        <v>43735.276956018519</v>
      </c>
      <c r="F9938">
        <v>0.185832</v>
      </c>
    </row>
    <row r="9939" spans="5:6" x14ac:dyDescent="0.2">
      <c r="E9939" s="97">
        <v>43735.287488425929</v>
      </c>
      <c r="F9939">
        <v>0.32622299999999999</v>
      </c>
    </row>
    <row r="9940" spans="5:6" x14ac:dyDescent="0.2">
      <c r="E9940" s="97">
        <v>43735.29792824074</v>
      </c>
      <c r="F9940">
        <v>0.27882000000000001</v>
      </c>
    </row>
    <row r="9941" spans="5:6" x14ac:dyDescent="0.2">
      <c r="E9941" s="97">
        <v>43735.308344907404</v>
      </c>
      <c r="F9941">
        <v>0.26010499999999998</v>
      </c>
    </row>
    <row r="9942" spans="5:6" x14ac:dyDescent="0.2">
      <c r="E9942" s="97">
        <v>43735.318761574075</v>
      </c>
      <c r="F9942">
        <v>0.23949100000000001</v>
      </c>
    </row>
    <row r="9943" spans="5:6" x14ac:dyDescent="0.2">
      <c r="E9943" s="97">
        <v>43735.32917824074</v>
      </c>
      <c r="F9943">
        <v>0.235514</v>
      </c>
    </row>
    <row r="9944" spans="5:6" x14ac:dyDescent="0.2">
      <c r="E9944" s="97">
        <v>43735.339594907404</v>
      </c>
      <c r="F9944">
        <v>9.3512999999999999E-2</v>
      </c>
    </row>
    <row r="9945" spans="5:6" x14ac:dyDescent="0.2">
      <c r="E9945" s="97">
        <v>43735.350011574075</v>
      </c>
      <c r="F9945">
        <v>0.40351199999999998</v>
      </c>
    </row>
    <row r="9946" spans="5:6" x14ac:dyDescent="0.2">
      <c r="E9946" s="97">
        <v>43735.36042824074</v>
      </c>
      <c r="F9946">
        <v>0.17798700000000001</v>
      </c>
    </row>
    <row r="9947" spans="5:6" x14ac:dyDescent="0.2">
      <c r="E9947" s="97">
        <v>43735.37096064815</v>
      </c>
      <c r="F9947">
        <v>0.30266199999999999</v>
      </c>
    </row>
    <row r="9948" spans="5:6" x14ac:dyDescent="0.2">
      <c r="E9948" s="97">
        <v>43735.381377314814</v>
      </c>
      <c r="F9948">
        <v>0.24182200000000001</v>
      </c>
    </row>
    <row r="9949" spans="5:6" x14ac:dyDescent="0.2">
      <c r="E9949" s="97">
        <v>43735.391793981478</v>
      </c>
      <c r="F9949">
        <v>0.27369300000000002</v>
      </c>
    </row>
    <row r="9950" spans="5:6" x14ac:dyDescent="0.2">
      <c r="E9950" s="97">
        <v>43735.402280092596</v>
      </c>
      <c r="F9950">
        <v>6.7136000000000001E-2</v>
      </c>
    </row>
    <row r="9951" spans="5:6" x14ac:dyDescent="0.2">
      <c r="E9951" s="97">
        <v>43735.41269675926</v>
      </c>
      <c r="F9951">
        <v>6.7136000000000001E-2</v>
      </c>
    </row>
    <row r="9952" spans="5:6" x14ac:dyDescent="0.2">
      <c r="E9952" s="97">
        <v>43735.416516203702</v>
      </c>
      <c r="F9952">
        <v>0.20481099999999999</v>
      </c>
    </row>
    <row r="9953" spans="5:6" x14ac:dyDescent="0.2">
      <c r="E9953" s="97">
        <v>43735.423460648148</v>
      </c>
      <c r="F9953">
        <v>0.29663499999999998</v>
      </c>
    </row>
    <row r="9954" spans="5:6" x14ac:dyDescent="0.2">
      <c r="E9954" s="97">
        <v>43735.433877314812</v>
      </c>
      <c r="F9954">
        <v>0.29663499999999998</v>
      </c>
    </row>
    <row r="9955" spans="5:6" x14ac:dyDescent="0.2">
      <c r="E9955" s="97">
        <v>43735.437696759262</v>
      </c>
      <c r="F9955">
        <v>0.172095</v>
      </c>
    </row>
    <row r="9956" spans="5:6" x14ac:dyDescent="0.2">
      <c r="E9956" s="97">
        <v>43735.444641203707</v>
      </c>
      <c r="F9956">
        <v>0.38658700000000001</v>
      </c>
    </row>
    <row r="9957" spans="5:6" x14ac:dyDescent="0.2">
      <c r="E9957" s="97">
        <v>43735.455057870371</v>
      </c>
      <c r="F9957">
        <v>0.34623599999999999</v>
      </c>
    </row>
    <row r="9958" spans="5:6" x14ac:dyDescent="0.2">
      <c r="E9958" s="97">
        <v>43735.465474537035</v>
      </c>
      <c r="F9958">
        <v>0.32999800000000001</v>
      </c>
    </row>
    <row r="9959" spans="5:6" x14ac:dyDescent="0.2">
      <c r="E9959" s="97">
        <v>43735.475891203707</v>
      </c>
      <c r="F9959">
        <v>0.32999800000000001</v>
      </c>
    </row>
    <row r="9960" spans="5:6" x14ac:dyDescent="0.2">
      <c r="E9960" s="97">
        <v>43735.479791666665</v>
      </c>
      <c r="F9960">
        <v>4.0000000000000002E-4</v>
      </c>
    </row>
    <row r="9961" spans="5:6" x14ac:dyDescent="0.2">
      <c r="E9961" s="97">
        <v>43735.48673611111</v>
      </c>
      <c r="F9961">
        <v>0.28501199999999999</v>
      </c>
    </row>
    <row r="9962" spans="5:6" x14ac:dyDescent="0.2">
      <c r="E9962" s="97">
        <v>43735.497152777774</v>
      </c>
      <c r="F9962">
        <v>1.3374E-2</v>
      </c>
    </row>
    <row r="9963" spans="5:6" x14ac:dyDescent="0.2">
      <c r="E9963" s="97">
        <v>43735.507569444446</v>
      </c>
      <c r="F9963">
        <v>1.3374E-2</v>
      </c>
    </row>
    <row r="9964" spans="5:6" x14ac:dyDescent="0.2">
      <c r="E9964" s="97">
        <v>43735.511388888888</v>
      </c>
      <c r="F9964">
        <v>0.42551099999999997</v>
      </c>
    </row>
    <row r="9965" spans="5:6" x14ac:dyDescent="0.2">
      <c r="E9965" s="97">
        <v>43735.518333333333</v>
      </c>
      <c r="F9965">
        <v>0.175426</v>
      </c>
    </row>
    <row r="9966" spans="5:6" x14ac:dyDescent="0.2">
      <c r="E9966" s="97">
        <v>43735.528749999998</v>
      </c>
      <c r="F9966">
        <v>0.41716300000000001</v>
      </c>
    </row>
    <row r="9967" spans="5:6" x14ac:dyDescent="0.2">
      <c r="E9967" s="97">
        <v>43735.539166666669</v>
      </c>
      <c r="F9967">
        <v>0.45396199999999998</v>
      </c>
    </row>
    <row r="9968" spans="5:6" x14ac:dyDescent="0.2">
      <c r="E9968" s="97">
        <v>43735.549583333333</v>
      </c>
      <c r="F9968">
        <v>0.24867300000000001</v>
      </c>
    </row>
    <row r="9969" spans="5:6" x14ac:dyDescent="0.2">
      <c r="E9969" s="97">
        <v>43735.560115740744</v>
      </c>
      <c r="F9969">
        <v>0.209144</v>
      </c>
    </row>
    <row r="9970" spans="5:6" x14ac:dyDescent="0.2">
      <c r="E9970" s="97">
        <v>43735.570543981485</v>
      </c>
      <c r="F9970">
        <v>4.0000000000000002E-4</v>
      </c>
    </row>
    <row r="9971" spans="5:6" x14ac:dyDescent="0.2">
      <c r="E9971" s="97">
        <v>43735.580960648149</v>
      </c>
      <c r="F9971">
        <v>0.20371500000000001</v>
      </c>
    </row>
    <row r="9972" spans="5:6" x14ac:dyDescent="0.2">
      <c r="E9972" s="97">
        <v>43735.591377314813</v>
      </c>
      <c r="F9972">
        <v>0.20371500000000001</v>
      </c>
    </row>
    <row r="9973" spans="5:6" x14ac:dyDescent="0.2">
      <c r="E9973" s="97">
        <v>43735.595196759263</v>
      </c>
      <c r="F9973">
        <v>4.0000000000000002E-4</v>
      </c>
    </row>
    <row r="9974" spans="5:6" x14ac:dyDescent="0.2">
      <c r="E9974" s="97">
        <v>43735.602141203701</v>
      </c>
      <c r="F9974">
        <v>0.37126199999999998</v>
      </c>
    </row>
    <row r="9975" spans="5:6" x14ac:dyDescent="0.2">
      <c r="E9975" s="97">
        <v>43735.612557870372</v>
      </c>
      <c r="F9975">
        <v>0.34510200000000002</v>
      </c>
    </row>
    <row r="9976" spans="5:6" x14ac:dyDescent="0.2">
      <c r="E9976" s="97">
        <v>43735.622974537036</v>
      </c>
      <c r="F9976">
        <v>0.29072599999999998</v>
      </c>
    </row>
    <row r="9977" spans="5:6" x14ac:dyDescent="0.2">
      <c r="E9977" s="97">
        <v>43735.633391203701</v>
      </c>
      <c r="F9977">
        <v>0.12304</v>
      </c>
    </row>
    <row r="9978" spans="5:6" x14ac:dyDescent="0.2">
      <c r="E9978" s="97">
        <v>43735.643923611111</v>
      </c>
      <c r="F9978">
        <v>0.12304</v>
      </c>
    </row>
    <row r="9979" spans="5:6" x14ac:dyDescent="0.2">
      <c r="E9979" s="97">
        <v>43735.647743055553</v>
      </c>
      <c r="F9979">
        <v>0.244833</v>
      </c>
    </row>
    <row r="9980" spans="5:6" x14ac:dyDescent="0.2">
      <c r="E9980" s="97">
        <v>43735.654687499999</v>
      </c>
      <c r="F9980">
        <v>0.28103400000000001</v>
      </c>
    </row>
    <row r="9981" spans="5:6" x14ac:dyDescent="0.2">
      <c r="E9981" s="97">
        <v>43735.66510416667</v>
      </c>
      <c r="F9981">
        <v>2.9658E-2</v>
      </c>
    </row>
    <row r="9982" spans="5:6" x14ac:dyDescent="0.2">
      <c r="E9982" s="97">
        <v>43735.675520833334</v>
      </c>
      <c r="F9982">
        <v>0.11572</v>
      </c>
    </row>
    <row r="9983" spans="5:6" x14ac:dyDescent="0.2">
      <c r="E9983" s="97">
        <v>43735.685937499999</v>
      </c>
      <c r="F9983">
        <v>0.46684599999999998</v>
      </c>
    </row>
    <row r="9984" spans="5:6" x14ac:dyDescent="0.2">
      <c r="E9984" s="97">
        <v>43735.69635416667</v>
      </c>
      <c r="F9984">
        <v>7.5180999999999998E-2</v>
      </c>
    </row>
    <row r="9985" spans="5:6" x14ac:dyDescent="0.2">
      <c r="E9985" s="97">
        <v>43735.706770833334</v>
      </c>
      <c r="F9985">
        <v>0.36990299999999998</v>
      </c>
    </row>
    <row r="9986" spans="5:6" x14ac:dyDescent="0.2">
      <c r="E9986" s="97">
        <v>43735.722557870373</v>
      </c>
      <c r="F9986">
        <v>0.36990299999999998</v>
      </c>
    </row>
    <row r="9987" spans="5:6" x14ac:dyDescent="0.2">
      <c r="E9987" s="97">
        <v>43735.726377314815</v>
      </c>
      <c r="F9987">
        <v>0.14374400000000001</v>
      </c>
    </row>
    <row r="9988" spans="5:6" x14ac:dyDescent="0.2">
      <c r="E9988" s="97">
        <v>43735.73332175926</v>
      </c>
      <c r="F9988">
        <v>0.26441900000000002</v>
      </c>
    </row>
    <row r="9989" spans="5:6" x14ac:dyDescent="0.2">
      <c r="E9989" s="97">
        <v>43735.743738425925</v>
      </c>
      <c r="F9989">
        <v>4.0000000000000002E-4</v>
      </c>
    </row>
    <row r="9990" spans="5:6" x14ac:dyDescent="0.2">
      <c r="E9990" s="97">
        <v>43735.754155092596</v>
      </c>
      <c r="F9990">
        <v>4.0000000000000002E-4</v>
      </c>
    </row>
    <row r="9991" spans="5:6" x14ac:dyDescent="0.2">
      <c r="E9991" s="97">
        <v>43735.757974537039</v>
      </c>
      <c r="F9991">
        <v>0.14415600000000001</v>
      </c>
    </row>
    <row r="9992" spans="5:6" x14ac:dyDescent="0.2">
      <c r="E9992" s="97">
        <v>43735.764918981484</v>
      </c>
      <c r="F9992">
        <v>0.14415600000000001</v>
      </c>
    </row>
    <row r="9993" spans="5:6" x14ac:dyDescent="0.2">
      <c r="E9993" s="97">
        <v>43735.768738425926</v>
      </c>
      <c r="F9993">
        <v>9.5142000000000004E-2</v>
      </c>
    </row>
    <row r="9994" spans="5:6" x14ac:dyDescent="0.2">
      <c r="E9994" s="97">
        <v>43735.775682870371</v>
      </c>
      <c r="F9994">
        <v>0.17788599999999999</v>
      </c>
    </row>
    <row r="9995" spans="5:6" x14ac:dyDescent="0.2">
      <c r="E9995" s="97">
        <v>43735.786099537036</v>
      </c>
      <c r="F9995">
        <v>2.8247000000000001E-2</v>
      </c>
    </row>
    <row r="9996" spans="5:6" x14ac:dyDescent="0.2">
      <c r="E9996" s="97">
        <v>43735.796585648146</v>
      </c>
      <c r="F9996">
        <v>8.6739999999999998E-2</v>
      </c>
    </row>
    <row r="9997" spans="5:6" x14ac:dyDescent="0.2">
      <c r="E9997" s="97">
        <v>43735.807002314818</v>
      </c>
      <c r="F9997">
        <v>0.26450600000000002</v>
      </c>
    </row>
    <row r="9998" spans="5:6" x14ac:dyDescent="0.2">
      <c r="E9998" s="97">
        <v>43735.817418981482</v>
      </c>
      <c r="F9998">
        <v>0.26450600000000002</v>
      </c>
    </row>
    <row r="9999" spans="5:6" x14ac:dyDescent="0.2">
      <c r="E9999" s="97">
        <v>43735.821238425924</v>
      </c>
      <c r="F9999">
        <v>6.2683000000000003E-2</v>
      </c>
    </row>
    <row r="10000" spans="5:6" x14ac:dyDescent="0.2">
      <c r="E10000" s="97">
        <v>43735.828182870369</v>
      </c>
      <c r="F10000">
        <v>0.38575900000000002</v>
      </c>
    </row>
    <row r="10001" spans="5:6" x14ac:dyDescent="0.2">
      <c r="E10001" s="97">
        <v>43735.838599537034</v>
      </c>
      <c r="F10001">
        <v>0.23041700000000001</v>
      </c>
    </row>
    <row r="10002" spans="5:6" x14ac:dyDescent="0.2">
      <c r="E10002" s="97">
        <v>43735.849016203705</v>
      </c>
      <c r="F10002">
        <v>0.35691699999999998</v>
      </c>
    </row>
    <row r="10003" spans="5:6" x14ac:dyDescent="0.2">
      <c r="E10003" s="97">
        <v>43735.859432870369</v>
      </c>
      <c r="F10003">
        <v>0.21579300000000001</v>
      </c>
    </row>
    <row r="10004" spans="5:6" x14ac:dyDescent="0.2">
      <c r="E10004" s="97">
        <v>43735.86996527778</v>
      </c>
      <c r="F10004">
        <v>0.36604399999999998</v>
      </c>
    </row>
    <row r="10005" spans="5:6" x14ac:dyDescent="0.2">
      <c r="E10005" s="97">
        <v>43735.880381944444</v>
      </c>
      <c r="F10005">
        <v>0.36604399999999998</v>
      </c>
    </row>
    <row r="10006" spans="5:6" x14ac:dyDescent="0.2">
      <c r="E10006" s="97">
        <v>43735.884212962963</v>
      </c>
      <c r="F10006">
        <v>0.34171600000000002</v>
      </c>
    </row>
    <row r="10007" spans="5:6" x14ac:dyDescent="0.2">
      <c r="E10007" s="97">
        <v>43735.891157407408</v>
      </c>
      <c r="F10007">
        <v>0.29022999999999999</v>
      </c>
    </row>
    <row r="10008" spans="5:6" x14ac:dyDescent="0.2">
      <c r="E10008" s="97">
        <v>43735.901574074072</v>
      </c>
      <c r="F10008">
        <v>0.23305799999999999</v>
      </c>
    </row>
    <row r="10009" spans="5:6" x14ac:dyDescent="0.2">
      <c r="E10009" s="97">
        <v>43735.911990740744</v>
      </c>
      <c r="F10009">
        <v>0.31696999999999997</v>
      </c>
    </row>
    <row r="10010" spans="5:6" x14ac:dyDescent="0.2">
      <c r="E10010" s="97">
        <v>43735.922407407408</v>
      </c>
      <c r="F10010">
        <v>0.270922</v>
      </c>
    </row>
    <row r="10011" spans="5:6" x14ac:dyDescent="0.2">
      <c r="E10011" s="97">
        <v>43735.932939814818</v>
      </c>
      <c r="F10011">
        <v>4.0000000000000002E-4</v>
      </c>
    </row>
    <row r="10012" spans="5:6" x14ac:dyDescent="0.2">
      <c r="E10012" s="97">
        <v>43735.943356481483</v>
      </c>
      <c r="F10012">
        <v>9.7896999999999998E-2</v>
      </c>
    </row>
    <row r="10013" spans="5:6" x14ac:dyDescent="0.2">
      <c r="E10013" s="97">
        <v>43735.953773148147</v>
      </c>
      <c r="F10013">
        <v>3.4206E-2</v>
      </c>
    </row>
    <row r="10014" spans="5:6" x14ac:dyDescent="0.2">
      <c r="E10014" s="97">
        <v>43735.964189814818</v>
      </c>
      <c r="F10014">
        <v>0.496618</v>
      </c>
    </row>
    <row r="10015" spans="5:6" x14ac:dyDescent="0.2">
      <c r="E10015" s="97">
        <v>43735.974606481483</v>
      </c>
      <c r="F10015">
        <v>0.18163499999999999</v>
      </c>
    </row>
    <row r="10016" spans="5:6" x14ac:dyDescent="0.2">
      <c r="E10016" s="97">
        <v>43735.985023148147</v>
      </c>
      <c r="F10016">
        <v>0.25447599999999998</v>
      </c>
    </row>
    <row r="10017" spans="5:6" x14ac:dyDescent="0.2">
      <c r="E10017" s="97">
        <v>43735.995439814818</v>
      </c>
      <c r="F10017">
        <v>0.25447599999999998</v>
      </c>
    </row>
    <row r="10018" spans="5:6" x14ac:dyDescent="0.2">
      <c r="E10018" s="97">
        <v>43735.999259259261</v>
      </c>
      <c r="F10018">
        <v>0.175624</v>
      </c>
    </row>
    <row r="10019" spans="5:6" x14ac:dyDescent="0.2">
      <c r="E10019" s="97">
        <v>43736.006203703706</v>
      </c>
      <c r="F10019">
        <v>0.23561599999999999</v>
      </c>
    </row>
    <row r="10020" spans="5:6" x14ac:dyDescent="0.2">
      <c r="E10020" s="97">
        <v>43736.016736111109</v>
      </c>
      <c r="F10020">
        <v>0.29147000000000001</v>
      </c>
    </row>
    <row r="10021" spans="5:6" x14ac:dyDescent="0.2">
      <c r="E10021" s="97">
        <v>43736.027175925927</v>
      </c>
      <c r="F10021">
        <v>0.28359099999999998</v>
      </c>
    </row>
    <row r="10022" spans="5:6" x14ac:dyDescent="0.2">
      <c r="E10022" s="97">
        <v>43736.037592592591</v>
      </c>
      <c r="F10022">
        <v>0.22737499999999999</v>
      </c>
    </row>
    <row r="10023" spans="5:6" x14ac:dyDescent="0.2">
      <c r="E10023" s="97">
        <v>43736.048009259262</v>
      </c>
      <c r="F10023">
        <v>0.22737499999999999</v>
      </c>
    </row>
    <row r="10024" spans="5:6" x14ac:dyDescent="0.2">
      <c r="E10024" s="97">
        <v>43736.051828703705</v>
      </c>
      <c r="F10024">
        <v>0.39123599999999997</v>
      </c>
    </row>
    <row r="10025" spans="5:6" x14ac:dyDescent="0.2">
      <c r="E10025" s="97">
        <v>43736.05877314815</v>
      </c>
      <c r="F10025">
        <v>0.302145</v>
      </c>
    </row>
    <row r="10026" spans="5:6" x14ac:dyDescent="0.2">
      <c r="E10026" s="97">
        <v>43736.069189814814</v>
      </c>
      <c r="F10026">
        <v>0.27968900000000002</v>
      </c>
    </row>
    <row r="10027" spans="5:6" x14ac:dyDescent="0.2">
      <c r="E10027" s="97">
        <v>43736.079606481479</v>
      </c>
      <c r="F10027">
        <v>0.344696</v>
      </c>
    </row>
    <row r="10028" spans="5:6" x14ac:dyDescent="0.2">
      <c r="E10028" s="97">
        <v>43736.09002314815</v>
      </c>
      <c r="F10028">
        <v>0.467615</v>
      </c>
    </row>
    <row r="10029" spans="5:6" x14ac:dyDescent="0.2">
      <c r="E10029" s="97">
        <v>43736.100439814814</v>
      </c>
      <c r="F10029">
        <v>0.31955299999999998</v>
      </c>
    </row>
    <row r="10030" spans="5:6" x14ac:dyDescent="0.2">
      <c r="E10030" s="97">
        <v>43736.110972222225</v>
      </c>
      <c r="F10030">
        <v>0.272789</v>
      </c>
    </row>
    <row r="10031" spans="5:6" x14ac:dyDescent="0.2">
      <c r="E10031" s="97">
        <v>43736.121423611112</v>
      </c>
      <c r="F10031">
        <v>0.14511099999999999</v>
      </c>
    </row>
    <row r="10032" spans="5:6" x14ac:dyDescent="0.2">
      <c r="E10032" s="97">
        <v>43736.131840277776</v>
      </c>
      <c r="F10032">
        <v>0.280532</v>
      </c>
    </row>
    <row r="10033" spans="5:6" x14ac:dyDescent="0.2">
      <c r="E10033" s="97">
        <v>43736.142256944448</v>
      </c>
      <c r="F10033">
        <v>0.34781499999999999</v>
      </c>
    </row>
    <row r="10034" spans="5:6" x14ac:dyDescent="0.2">
      <c r="E10034" s="97">
        <v>43736.152673611112</v>
      </c>
      <c r="F10034">
        <v>0.32614199999999999</v>
      </c>
    </row>
    <row r="10035" spans="5:6" x14ac:dyDescent="0.2">
      <c r="E10035" s="97">
        <v>43736.163090277776</v>
      </c>
      <c r="F10035">
        <v>0.33648699999999998</v>
      </c>
    </row>
    <row r="10036" spans="5:6" x14ac:dyDescent="0.2">
      <c r="E10036" s="97">
        <v>43736.173506944448</v>
      </c>
      <c r="F10036">
        <v>0.33648699999999998</v>
      </c>
    </row>
    <row r="10037" spans="5:6" x14ac:dyDescent="0.2">
      <c r="E10037" s="97">
        <v>43736.17732638889</v>
      </c>
      <c r="F10037">
        <v>0.48194199999999998</v>
      </c>
    </row>
    <row r="10038" spans="5:6" x14ac:dyDescent="0.2">
      <c r="E10038" s="97">
        <v>43736.184270833335</v>
      </c>
      <c r="F10038">
        <v>0.39665499999999998</v>
      </c>
    </row>
    <row r="10039" spans="5:6" x14ac:dyDescent="0.2">
      <c r="E10039" s="97">
        <v>43736.194687499999</v>
      </c>
      <c r="F10039">
        <v>4.0000000000000002E-4</v>
      </c>
    </row>
    <row r="10040" spans="5:6" x14ac:dyDescent="0.2">
      <c r="E10040" s="97">
        <v>43736.20521990741</v>
      </c>
      <c r="F10040">
        <v>4.0000000000000002E-4</v>
      </c>
    </row>
    <row r="10041" spans="5:6" x14ac:dyDescent="0.2">
      <c r="E10041" s="97">
        <v>43736.209039351852</v>
      </c>
      <c r="F10041">
        <v>0.32369399999999998</v>
      </c>
    </row>
    <row r="10042" spans="5:6" x14ac:dyDescent="0.2">
      <c r="E10042" s="97">
        <v>43736.215983796297</v>
      </c>
      <c r="F10042">
        <v>0.39482</v>
      </c>
    </row>
    <row r="10043" spans="5:6" x14ac:dyDescent="0.2">
      <c r="E10043" s="97">
        <v>43736.226400462961</v>
      </c>
      <c r="F10043">
        <v>0.26375399999999999</v>
      </c>
    </row>
    <row r="10044" spans="5:6" x14ac:dyDescent="0.2">
      <c r="E10044" s="97">
        <v>43736.236817129633</v>
      </c>
      <c r="F10044">
        <v>0.26375399999999999</v>
      </c>
    </row>
    <row r="10045" spans="5:6" x14ac:dyDescent="0.2">
      <c r="E10045" s="97">
        <v>43736.240636574075</v>
      </c>
      <c r="F10045">
        <v>0.32557199999999997</v>
      </c>
    </row>
    <row r="10046" spans="5:6" x14ac:dyDescent="0.2">
      <c r="E10046" s="97">
        <v>43736.247581018521</v>
      </c>
      <c r="F10046">
        <v>0.26328800000000002</v>
      </c>
    </row>
    <row r="10047" spans="5:6" x14ac:dyDescent="0.2">
      <c r="E10047" s="97">
        <v>43736.257997685185</v>
      </c>
      <c r="F10047">
        <v>0.29574499999999998</v>
      </c>
    </row>
    <row r="10048" spans="5:6" x14ac:dyDescent="0.2">
      <c r="E10048" s="97">
        <v>43736.268495370372</v>
      </c>
      <c r="F10048">
        <v>0.432529</v>
      </c>
    </row>
    <row r="10049" spans="5:6" x14ac:dyDescent="0.2">
      <c r="E10049" s="97">
        <v>43736.278912037036</v>
      </c>
      <c r="F10049">
        <v>0.55117300000000002</v>
      </c>
    </row>
    <row r="10050" spans="5:6" x14ac:dyDescent="0.2">
      <c r="E10050" s="97">
        <v>43736.2893287037</v>
      </c>
      <c r="F10050">
        <v>0.240068</v>
      </c>
    </row>
    <row r="10051" spans="5:6" x14ac:dyDescent="0.2">
      <c r="E10051" s="97">
        <v>43736.299745370372</v>
      </c>
      <c r="F10051">
        <v>0.37055100000000002</v>
      </c>
    </row>
    <row r="10052" spans="5:6" x14ac:dyDescent="0.2">
      <c r="E10052" s="97">
        <v>43736.310162037036</v>
      </c>
      <c r="F10052">
        <v>0.38053300000000001</v>
      </c>
    </row>
    <row r="10053" spans="5:6" x14ac:dyDescent="0.2">
      <c r="E10053" s="97">
        <v>43736.3205787037</v>
      </c>
      <c r="F10053">
        <v>0.273922</v>
      </c>
    </row>
    <row r="10054" spans="5:6" x14ac:dyDescent="0.2">
      <c r="E10054" s="97">
        <v>43736.331111111111</v>
      </c>
      <c r="F10054">
        <v>0.16799500000000001</v>
      </c>
    </row>
    <row r="10055" spans="5:6" x14ac:dyDescent="0.2">
      <c r="E10055" s="97">
        <v>43736.341527777775</v>
      </c>
      <c r="F10055">
        <v>0.201791</v>
      </c>
    </row>
    <row r="10056" spans="5:6" x14ac:dyDescent="0.2">
      <c r="E10056" s="97">
        <v>43736.351944444446</v>
      </c>
      <c r="F10056">
        <v>0.20316999999999999</v>
      </c>
    </row>
    <row r="10057" spans="5:6" x14ac:dyDescent="0.2">
      <c r="E10057" s="97">
        <v>43736.362361111111</v>
      </c>
      <c r="F10057">
        <v>0.24225099999999999</v>
      </c>
    </row>
    <row r="10058" spans="5:6" x14ac:dyDescent="0.2">
      <c r="E10058" s="97">
        <v>43736.372847222221</v>
      </c>
      <c r="F10058">
        <v>0.22692599999999999</v>
      </c>
    </row>
    <row r="10059" spans="5:6" x14ac:dyDescent="0.2">
      <c r="E10059" s="97">
        <v>43736.383263888885</v>
      </c>
      <c r="F10059">
        <v>0.22692599999999999</v>
      </c>
    </row>
    <row r="10060" spans="5:6" x14ac:dyDescent="0.2">
      <c r="E10060" s="97">
        <v>43736.387083333335</v>
      </c>
      <c r="F10060">
        <v>0.33121600000000001</v>
      </c>
    </row>
    <row r="10061" spans="5:6" x14ac:dyDescent="0.2">
      <c r="E10061" s="97">
        <v>43736.39402777778</v>
      </c>
      <c r="F10061">
        <v>0.33121600000000001</v>
      </c>
    </row>
    <row r="10062" spans="5:6" x14ac:dyDescent="0.2">
      <c r="E10062" s="97">
        <v>43736.397847222222</v>
      </c>
      <c r="F10062">
        <v>0.13215099999999999</v>
      </c>
    </row>
    <row r="10063" spans="5:6" x14ac:dyDescent="0.2">
      <c r="E10063" s="97">
        <v>43736.404791666668</v>
      </c>
      <c r="F10063">
        <v>0.39275300000000002</v>
      </c>
    </row>
    <row r="10064" spans="5:6" x14ac:dyDescent="0.2">
      <c r="E10064" s="97">
        <v>43736.415208333332</v>
      </c>
      <c r="F10064">
        <v>0.24263499999999999</v>
      </c>
    </row>
    <row r="10065" spans="5:6" x14ac:dyDescent="0.2">
      <c r="E10065" s="97">
        <v>43736.425625000003</v>
      </c>
      <c r="F10065">
        <v>0.40655599999999997</v>
      </c>
    </row>
    <row r="10066" spans="5:6" x14ac:dyDescent="0.2">
      <c r="E10066" s="97">
        <v>43736.436041666668</v>
      </c>
      <c r="F10066">
        <v>0.40655599999999997</v>
      </c>
    </row>
    <row r="10067" spans="5:6" x14ac:dyDescent="0.2">
      <c r="E10067" s="97">
        <v>43736.43986111111</v>
      </c>
      <c r="F10067">
        <v>0.202267</v>
      </c>
    </row>
    <row r="10068" spans="5:6" x14ac:dyDescent="0.2">
      <c r="E10068" s="97">
        <v>43736.446875000001</v>
      </c>
      <c r="F10068">
        <v>8.1983E-2</v>
      </c>
    </row>
    <row r="10069" spans="5:6" x14ac:dyDescent="0.2">
      <c r="E10069" s="97">
        <v>43736.457291666666</v>
      </c>
      <c r="F10069">
        <v>0.43579299999999999</v>
      </c>
    </row>
    <row r="10070" spans="5:6" x14ac:dyDescent="0.2">
      <c r="E10070" s="97">
        <v>43736.46770833333</v>
      </c>
      <c r="F10070">
        <v>0.25474200000000002</v>
      </c>
    </row>
    <row r="10071" spans="5:6" x14ac:dyDescent="0.2">
      <c r="E10071" s="97">
        <v>43736.478125000001</v>
      </c>
      <c r="F10071">
        <v>0.26511800000000002</v>
      </c>
    </row>
    <row r="10072" spans="5:6" x14ac:dyDescent="0.2">
      <c r="E10072" s="97">
        <v>43736.488541666666</v>
      </c>
      <c r="F10072">
        <v>0.35514600000000002</v>
      </c>
    </row>
    <row r="10073" spans="5:6" x14ac:dyDescent="0.2">
      <c r="E10073" s="97">
        <v>43736.49895833333</v>
      </c>
      <c r="F10073">
        <v>0.37790499999999999</v>
      </c>
    </row>
    <row r="10074" spans="5:6" x14ac:dyDescent="0.2">
      <c r="E10074" s="97">
        <v>43736.509375000001</v>
      </c>
      <c r="F10074">
        <v>0.37790499999999999</v>
      </c>
    </row>
    <row r="10075" spans="5:6" x14ac:dyDescent="0.2">
      <c r="E10075" s="97">
        <v>43736.513194444444</v>
      </c>
      <c r="F10075">
        <v>0.33026499999999998</v>
      </c>
    </row>
    <row r="10076" spans="5:6" x14ac:dyDescent="0.2">
      <c r="E10076" s="97">
        <v>43736.520138888889</v>
      </c>
      <c r="F10076">
        <v>0.42088900000000001</v>
      </c>
    </row>
    <row r="10077" spans="5:6" x14ac:dyDescent="0.2">
      <c r="E10077" s="97">
        <v>43736.530671296299</v>
      </c>
      <c r="F10077">
        <v>0.35379699999999997</v>
      </c>
    </row>
    <row r="10078" spans="5:6" x14ac:dyDescent="0.2">
      <c r="E10078" s="97">
        <v>43736.54111111111</v>
      </c>
      <c r="F10078">
        <v>0.20583199999999999</v>
      </c>
    </row>
    <row r="10079" spans="5:6" x14ac:dyDescent="0.2">
      <c r="E10079" s="97">
        <v>43736.551527777781</v>
      </c>
      <c r="F10079">
        <v>0.20583199999999999</v>
      </c>
    </row>
    <row r="10080" spans="5:6" x14ac:dyDescent="0.2">
      <c r="E10080" s="97">
        <v>43736.555347222224</v>
      </c>
      <c r="F10080">
        <v>0.192607</v>
      </c>
    </row>
    <row r="10081" spans="5:6" x14ac:dyDescent="0.2">
      <c r="E10081" s="97">
        <v>43736.562291666669</v>
      </c>
      <c r="F10081">
        <v>0.23661699999999999</v>
      </c>
    </row>
    <row r="10082" spans="5:6" x14ac:dyDescent="0.2">
      <c r="E10082" s="97">
        <v>43736.572708333333</v>
      </c>
      <c r="F10082">
        <v>0.32753900000000002</v>
      </c>
    </row>
    <row r="10083" spans="5:6" x14ac:dyDescent="0.2">
      <c r="E10083" s="97">
        <v>43736.583124999997</v>
      </c>
      <c r="F10083">
        <v>0.19323299999999999</v>
      </c>
    </row>
    <row r="10084" spans="5:6" x14ac:dyDescent="0.2">
      <c r="E10084" s="97">
        <v>43736.593541666669</v>
      </c>
      <c r="F10084">
        <v>0.227162</v>
      </c>
    </row>
    <row r="10085" spans="5:6" x14ac:dyDescent="0.2">
      <c r="E10085" s="97">
        <v>43736.603958333333</v>
      </c>
      <c r="F10085">
        <v>0.205875</v>
      </c>
    </row>
    <row r="10086" spans="5:6" x14ac:dyDescent="0.2">
      <c r="E10086" s="97">
        <v>43736.614374999997</v>
      </c>
      <c r="F10086">
        <v>0.205875</v>
      </c>
    </row>
    <row r="10087" spans="5:6" x14ac:dyDescent="0.2">
      <c r="E10087" s="97">
        <v>43736.618194444447</v>
      </c>
      <c r="F10087">
        <v>0.348414</v>
      </c>
    </row>
    <row r="10088" spans="5:6" x14ac:dyDescent="0.2">
      <c r="E10088" s="97">
        <v>43736.625243055554</v>
      </c>
      <c r="F10088">
        <v>0.348414</v>
      </c>
    </row>
    <row r="10089" spans="5:6" x14ac:dyDescent="0.2">
      <c r="E10089" s="97">
        <v>43736.629062499997</v>
      </c>
      <c r="F10089">
        <v>0.243008</v>
      </c>
    </row>
    <row r="10090" spans="5:6" x14ac:dyDescent="0.2">
      <c r="E10090" s="97">
        <v>43736.636006944442</v>
      </c>
      <c r="F10090">
        <v>0.49520900000000001</v>
      </c>
    </row>
    <row r="10091" spans="5:6" x14ac:dyDescent="0.2">
      <c r="E10091" s="97">
        <v>43736.646423611113</v>
      </c>
      <c r="F10091">
        <v>0.29439599999999999</v>
      </c>
    </row>
    <row r="10092" spans="5:6" x14ac:dyDescent="0.2">
      <c r="E10092" s="97">
        <v>43736.656840277778</v>
      </c>
      <c r="F10092">
        <v>0.31597799999999998</v>
      </c>
    </row>
    <row r="10093" spans="5:6" x14ac:dyDescent="0.2">
      <c r="E10093" s="97">
        <v>43736.667256944442</v>
      </c>
      <c r="F10093">
        <v>0.31597799999999998</v>
      </c>
    </row>
    <row r="10094" spans="5:6" x14ac:dyDescent="0.2">
      <c r="E10094" s="97">
        <v>43736.671076388891</v>
      </c>
      <c r="F10094">
        <v>1.0662E-2</v>
      </c>
    </row>
    <row r="10095" spans="5:6" x14ac:dyDescent="0.2">
      <c r="E10095" s="97">
        <v>43736.678020833337</v>
      </c>
      <c r="F10095">
        <v>4.0000000000000002E-4</v>
      </c>
    </row>
    <row r="10096" spans="5:6" x14ac:dyDescent="0.2">
      <c r="E10096" s="97">
        <v>43736.688437500001</v>
      </c>
      <c r="F10096">
        <v>4.0000000000000002E-4</v>
      </c>
    </row>
    <row r="10097" spans="5:6" x14ac:dyDescent="0.2">
      <c r="E10097" s="97">
        <v>43736.692256944443</v>
      </c>
      <c r="F10097">
        <v>0.178398</v>
      </c>
    </row>
    <row r="10098" spans="5:6" x14ac:dyDescent="0.2">
      <c r="E10098" s="97">
        <v>43736.699270833335</v>
      </c>
      <c r="F10098">
        <v>0.27987299999999998</v>
      </c>
    </row>
    <row r="10099" spans="5:6" x14ac:dyDescent="0.2">
      <c r="E10099" s="97">
        <v>43736.709687499999</v>
      </c>
      <c r="F10099">
        <v>0.232018</v>
      </c>
    </row>
    <row r="10100" spans="5:6" x14ac:dyDescent="0.2">
      <c r="E10100" s="97">
        <v>43736.722256944442</v>
      </c>
      <c r="F10100">
        <v>4.0000000000000002E-4</v>
      </c>
    </row>
    <row r="10101" spans="5:6" x14ac:dyDescent="0.2">
      <c r="E10101" s="97">
        <v>43736.732673611114</v>
      </c>
      <c r="F10101">
        <v>4.0000000000000002E-4</v>
      </c>
    </row>
    <row r="10102" spans="5:6" x14ac:dyDescent="0.2">
      <c r="E10102" s="97">
        <v>43736.736493055556</v>
      </c>
      <c r="F10102">
        <v>2.3824000000000001E-2</v>
      </c>
    </row>
    <row r="10103" spans="5:6" x14ac:dyDescent="0.2">
      <c r="E10103" s="97">
        <v>43736.743437500001</v>
      </c>
      <c r="F10103">
        <v>2.3824000000000001E-2</v>
      </c>
    </row>
    <row r="10104" spans="5:6" x14ac:dyDescent="0.2">
      <c r="E10104" s="97">
        <v>43736.747256944444</v>
      </c>
      <c r="F10104">
        <v>0.51636099999999996</v>
      </c>
    </row>
    <row r="10105" spans="5:6" x14ac:dyDescent="0.2">
      <c r="E10105" s="97">
        <v>43736.754201388889</v>
      </c>
      <c r="F10105">
        <v>0.31049599999999999</v>
      </c>
    </row>
    <row r="10106" spans="5:6" x14ac:dyDescent="0.2">
      <c r="E10106" s="97">
        <v>43736.764618055553</v>
      </c>
      <c r="F10106">
        <v>0.22669700000000001</v>
      </c>
    </row>
    <row r="10107" spans="5:6" x14ac:dyDescent="0.2">
      <c r="E10107" s="97">
        <v>43736.775034722225</v>
      </c>
      <c r="F10107">
        <v>0.19175200000000001</v>
      </c>
    </row>
    <row r="10108" spans="5:6" x14ac:dyDescent="0.2">
      <c r="E10108" s="97">
        <v>43736.785567129627</v>
      </c>
      <c r="F10108">
        <v>0.291879</v>
      </c>
    </row>
    <row r="10109" spans="5:6" x14ac:dyDescent="0.2">
      <c r="E10109" s="97">
        <v>43736.795983796299</v>
      </c>
      <c r="F10109">
        <v>0.291879</v>
      </c>
    </row>
    <row r="10110" spans="5:6" x14ac:dyDescent="0.2">
      <c r="E10110" s="97">
        <v>43736.799803240741</v>
      </c>
      <c r="F10110">
        <v>8.9021000000000003E-2</v>
      </c>
    </row>
    <row r="10111" spans="5:6" x14ac:dyDescent="0.2">
      <c r="E10111" s="97">
        <v>43736.806747685187</v>
      </c>
      <c r="F10111">
        <v>0.34012100000000001</v>
      </c>
    </row>
    <row r="10112" spans="5:6" x14ac:dyDescent="0.2">
      <c r="E10112" s="97">
        <v>43736.817164351851</v>
      </c>
      <c r="F10112">
        <v>0.433029</v>
      </c>
    </row>
    <row r="10113" spans="5:6" x14ac:dyDescent="0.2">
      <c r="E10113" s="97">
        <v>43736.827581018515</v>
      </c>
      <c r="F10113">
        <v>0.50627500000000003</v>
      </c>
    </row>
    <row r="10114" spans="5:6" x14ac:dyDescent="0.2">
      <c r="E10114" s="97">
        <v>43736.837997685187</v>
      </c>
      <c r="F10114">
        <v>0.298676</v>
      </c>
    </row>
    <row r="10115" spans="5:6" x14ac:dyDescent="0.2">
      <c r="E10115" s="97">
        <v>43736.848414351851</v>
      </c>
      <c r="F10115">
        <v>0.358012</v>
      </c>
    </row>
    <row r="10116" spans="5:6" x14ac:dyDescent="0.2">
      <c r="E10116" s="97">
        <v>43736.858946759261</v>
      </c>
      <c r="F10116">
        <v>0.22828799999999999</v>
      </c>
    </row>
    <row r="10117" spans="5:6" x14ac:dyDescent="0.2">
      <c r="E10117" s="97">
        <v>43736.869363425925</v>
      </c>
      <c r="F10117">
        <v>0.36340499999999998</v>
      </c>
    </row>
    <row r="10118" spans="5:6" x14ac:dyDescent="0.2">
      <c r="E10118" s="97">
        <v>43736.879814814813</v>
      </c>
      <c r="F10118">
        <v>8.7062E-2</v>
      </c>
    </row>
    <row r="10119" spans="5:6" x14ac:dyDescent="0.2">
      <c r="E10119" s="97">
        <v>43736.890231481484</v>
      </c>
      <c r="F10119">
        <v>0.24377599999999999</v>
      </c>
    </row>
    <row r="10120" spans="5:6" x14ac:dyDescent="0.2">
      <c r="E10120" s="97">
        <v>43736.900648148148</v>
      </c>
      <c r="F10120">
        <v>0.42894700000000002</v>
      </c>
    </row>
    <row r="10121" spans="5:6" x14ac:dyDescent="0.2">
      <c r="E10121" s="97">
        <v>43736.911064814813</v>
      </c>
      <c r="F10121">
        <v>0.30085099999999998</v>
      </c>
    </row>
    <row r="10122" spans="5:6" x14ac:dyDescent="0.2">
      <c r="E10122" s="97">
        <v>43736.921481481484</v>
      </c>
      <c r="F10122">
        <v>0.46904899999999999</v>
      </c>
    </row>
    <row r="10123" spans="5:6" x14ac:dyDescent="0.2">
      <c r="E10123" s="97">
        <v>43736.931898148148</v>
      </c>
      <c r="F10123">
        <v>0.35555599999999998</v>
      </c>
    </row>
    <row r="10124" spans="5:6" x14ac:dyDescent="0.2">
      <c r="E10124" s="97">
        <v>43736.942314814813</v>
      </c>
      <c r="F10124">
        <v>0.42982700000000001</v>
      </c>
    </row>
    <row r="10125" spans="5:6" x14ac:dyDescent="0.2">
      <c r="E10125" s="97">
        <v>43736.952847222223</v>
      </c>
      <c r="F10125">
        <v>8.9342000000000005E-2</v>
      </c>
    </row>
    <row r="10126" spans="5:6" x14ac:dyDescent="0.2">
      <c r="E10126" s="97">
        <v>43736.963263888887</v>
      </c>
      <c r="F10126">
        <v>0.40170400000000001</v>
      </c>
    </row>
    <row r="10127" spans="5:6" x14ac:dyDescent="0.2">
      <c r="E10127" s="97">
        <v>43736.973680555559</v>
      </c>
      <c r="F10127">
        <v>0.36276599999999998</v>
      </c>
    </row>
    <row r="10128" spans="5:6" x14ac:dyDescent="0.2">
      <c r="E10128" s="97">
        <v>43736.984166666669</v>
      </c>
      <c r="F10128">
        <v>0.36063200000000001</v>
      </c>
    </row>
    <row r="10129" spans="5:6" x14ac:dyDescent="0.2">
      <c r="E10129" s="97">
        <v>43736.994583333333</v>
      </c>
      <c r="F10129">
        <v>9.4928999999999999E-2</v>
      </c>
    </row>
    <row r="10130" spans="5:6" x14ac:dyDescent="0.2">
      <c r="E10130" s="97">
        <v>43737.004999999997</v>
      </c>
      <c r="F10130">
        <v>8.9633000000000004E-2</v>
      </c>
    </row>
    <row r="10131" spans="5:6" x14ac:dyDescent="0.2">
      <c r="E10131" s="97">
        <v>43737.015416666669</v>
      </c>
      <c r="F10131">
        <v>0.20766100000000001</v>
      </c>
    </row>
    <row r="10132" spans="5:6" x14ac:dyDescent="0.2">
      <c r="E10132" s="97">
        <v>43737.025833333333</v>
      </c>
      <c r="F10132">
        <v>0.45105299999999998</v>
      </c>
    </row>
    <row r="10133" spans="5:6" x14ac:dyDescent="0.2">
      <c r="E10133" s="97">
        <v>43737.036249999997</v>
      </c>
      <c r="F10133">
        <v>0.45114900000000002</v>
      </c>
    </row>
    <row r="10134" spans="5:6" x14ac:dyDescent="0.2">
      <c r="E10134" s="97">
        <v>43737.046666666669</v>
      </c>
      <c r="F10134">
        <v>0.45114900000000002</v>
      </c>
    </row>
    <row r="10135" spans="5:6" x14ac:dyDescent="0.2">
      <c r="E10135" s="97">
        <v>43737.050486111111</v>
      </c>
      <c r="F10135">
        <v>0.382131</v>
      </c>
    </row>
    <row r="10136" spans="5:6" x14ac:dyDescent="0.2">
      <c r="E10136" s="97">
        <v>43737.057430555556</v>
      </c>
      <c r="F10136">
        <v>1.558E-2</v>
      </c>
    </row>
    <row r="10137" spans="5:6" x14ac:dyDescent="0.2">
      <c r="E10137" s="97">
        <v>43737.067962962959</v>
      </c>
      <c r="F10137">
        <v>0.33545999999999998</v>
      </c>
    </row>
    <row r="10138" spans="5:6" x14ac:dyDescent="0.2">
      <c r="E10138" s="97">
        <v>43737.078402777777</v>
      </c>
      <c r="F10138">
        <v>0.33545999999999998</v>
      </c>
    </row>
    <row r="10139" spans="5:6" x14ac:dyDescent="0.2">
      <c r="E10139" s="97">
        <v>43737.08222222222</v>
      </c>
      <c r="F10139">
        <v>0.18544099999999999</v>
      </c>
    </row>
    <row r="10140" spans="5:6" x14ac:dyDescent="0.2">
      <c r="E10140" s="97">
        <v>43737.089166666665</v>
      </c>
      <c r="F10140">
        <v>0.50815500000000002</v>
      </c>
    </row>
    <row r="10141" spans="5:6" x14ac:dyDescent="0.2">
      <c r="E10141" s="97">
        <v>43737.099583333336</v>
      </c>
      <c r="F10141">
        <v>1.0637000000000001E-2</v>
      </c>
    </row>
    <row r="10142" spans="5:6" x14ac:dyDescent="0.2">
      <c r="E10142" s="97">
        <v>43737.11</v>
      </c>
      <c r="F10142">
        <v>0.27757599999999999</v>
      </c>
    </row>
    <row r="10143" spans="5:6" x14ac:dyDescent="0.2">
      <c r="E10143" s="97">
        <v>43737.120416666665</v>
      </c>
      <c r="F10143">
        <v>0.24609600000000001</v>
      </c>
    </row>
    <row r="10144" spans="5:6" x14ac:dyDescent="0.2">
      <c r="E10144" s="97">
        <v>43737.130833333336</v>
      </c>
      <c r="F10144">
        <v>0.34124700000000002</v>
      </c>
    </row>
    <row r="10145" spans="5:6" x14ac:dyDescent="0.2">
      <c r="E10145" s="97">
        <v>43737.141250000001</v>
      </c>
      <c r="F10145">
        <v>0.36613499999999999</v>
      </c>
    </row>
    <row r="10146" spans="5:6" x14ac:dyDescent="0.2">
      <c r="E10146" s="97">
        <v>43737.151782407411</v>
      </c>
      <c r="F10146">
        <v>0.30825200000000003</v>
      </c>
    </row>
    <row r="10147" spans="5:6" x14ac:dyDescent="0.2">
      <c r="E10147" s="97">
        <v>43737.162199074075</v>
      </c>
      <c r="F10147">
        <v>0.29808299999999999</v>
      </c>
    </row>
    <row r="10148" spans="5:6" x14ac:dyDescent="0.2">
      <c r="E10148" s="97">
        <v>43737.172650462962</v>
      </c>
      <c r="F10148">
        <v>0.27919300000000002</v>
      </c>
    </row>
    <row r="10149" spans="5:6" x14ac:dyDescent="0.2">
      <c r="E10149" s="97">
        <v>43737.183067129627</v>
      </c>
      <c r="F10149">
        <v>0.48856100000000002</v>
      </c>
    </row>
    <row r="10150" spans="5:6" x14ac:dyDescent="0.2">
      <c r="E10150" s="97">
        <v>43737.193483796298</v>
      </c>
      <c r="F10150">
        <v>0.32580500000000001</v>
      </c>
    </row>
    <row r="10151" spans="5:6" x14ac:dyDescent="0.2">
      <c r="E10151" s="97">
        <v>43737.203900462962</v>
      </c>
      <c r="F10151">
        <v>0.235682</v>
      </c>
    </row>
    <row r="10152" spans="5:6" x14ac:dyDescent="0.2">
      <c r="E10152" s="97">
        <v>43737.214317129627</v>
      </c>
      <c r="F10152">
        <v>0.22921900000000001</v>
      </c>
    </row>
    <row r="10153" spans="5:6" x14ac:dyDescent="0.2">
      <c r="E10153" s="97">
        <v>43737.224733796298</v>
      </c>
      <c r="F10153">
        <v>0.31048500000000001</v>
      </c>
    </row>
    <row r="10154" spans="5:6" x14ac:dyDescent="0.2">
      <c r="E10154" s="97">
        <v>43737.235150462962</v>
      </c>
      <c r="F10154">
        <v>0.26028699999999999</v>
      </c>
    </row>
    <row r="10155" spans="5:6" x14ac:dyDescent="0.2">
      <c r="E10155" s="97">
        <v>43737.245682870373</v>
      </c>
      <c r="F10155">
        <v>0.29087800000000003</v>
      </c>
    </row>
    <row r="10156" spans="5:6" x14ac:dyDescent="0.2">
      <c r="E10156" s="97">
        <v>43737.256099537037</v>
      </c>
      <c r="F10156">
        <v>0.30076599999999998</v>
      </c>
    </row>
    <row r="10157" spans="5:6" x14ac:dyDescent="0.2">
      <c r="E10157" s="97">
        <v>43737.266516203701</v>
      </c>
      <c r="F10157">
        <v>0.42449599999999998</v>
      </c>
    </row>
    <row r="10158" spans="5:6" x14ac:dyDescent="0.2">
      <c r="E10158" s="97">
        <v>43737.276990740742</v>
      </c>
      <c r="F10158">
        <v>0.54757500000000003</v>
      </c>
    </row>
    <row r="10159" spans="5:6" x14ac:dyDescent="0.2">
      <c r="E10159" s="97">
        <v>43737.287407407406</v>
      </c>
      <c r="F10159">
        <v>0.10874300000000001</v>
      </c>
    </row>
    <row r="10160" spans="5:6" x14ac:dyDescent="0.2">
      <c r="E10160" s="97">
        <v>43737.297824074078</v>
      </c>
      <c r="F10160">
        <v>0.32695800000000003</v>
      </c>
    </row>
    <row r="10161" spans="5:6" x14ac:dyDescent="0.2">
      <c r="E10161" s="97">
        <v>43737.308240740742</v>
      </c>
      <c r="F10161">
        <v>0.40444600000000003</v>
      </c>
    </row>
    <row r="10162" spans="5:6" x14ac:dyDescent="0.2">
      <c r="E10162" s="97">
        <v>43737.318657407406</v>
      </c>
      <c r="F10162">
        <v>0.42570599999999997</v>
      </c>
    </row>
    <row r="10163" spans="5:6" x14ac:dyDescent="0.2">
      <c r="E10163" s="97">
        <v>43737.329074074078</v>
      </c>
      <c r="F10163">
        <v>0.42570599999999997</v>
      </c>
    </row>
    <row r="10164" spans="5:6" x14ac:dyDescent="0.2">
      <c r="E10164" s="97">
        <v>43737.33289351852</v>
      </c>
      <c r="F10164">
        <v>0.29963200000000001</v>
      </c>
    </row>
    <row r="10165" spans="5:6" x14ac:dyDescent="0.2">
      <c r="E10165" s="97">
        <v>43737.339837962965</v>
      </c>
      <c r="F10165">
        <v>0.29963200000000001</v>
      </c>
    </row>
    <row r="10166" spans="5:6" x14ac:dyDescent="0.2">
      <c r="E10166" s="97">
        <v>43737.343657407408</v>
      </c>
      <c r="F10166">
        <v>0.46194299999999999</v>
      </c>
    </row>
    <row r="10167" spans="5:6" x14ac:dyDescent="0.2">
      <c r="E10167" s="97">
        <v>43737.350601851853</v>
      </c>
      <c r="F10167">
        <v>0.46194299999999999</v>
      </c>
    </row>
    <row r="10168" spans="5:6" x14ac:dyDescent="0.2">
      <c r="E10168" s="97">
        <v>43737.354513888888</v>
      </c>
      <c r="F10168">
        <v>0.41649799999999998</v>
      </c>
    </row>
    <row r="10169" spans="5:6" x14ac:dyDescent="0.2">
      <c r="E10169" s="97">
        <v>43737.361458333333</v>
      </c>
      <c r="F10169">
        <v>0.41649799999999998</v>
      </c>
    </row>
    <row r="10170" spans="5:6" x14ac:dyDescent="0.2">
      <c r="E10170" s="97">
        <v>43737.365277777775</v>
      </c>
      <c r="F10170">
        <v>0.37368200000000001</v>
      </c>
    </row>
    <row r="10171" spans="5:6" x14ac:dyDescent="0.2">
      <c r="E10171" s="97">
        <v>43737.37222222222</v>
      </c>
      <c r="F10171">
        <v>0.48841400000000001</v>
      </c>
    </row>
    <row r="10172" spans="5:6" x14ac:dyDescent="0.2">
      <c r="E10172" s="97">
        <v>43737.382638888892</v>
      </c>
      <c r="F10172">
        <v>0.47059600000000001</v>
      </c>
    </row>
    <row r="10173" spans="5:6" x14ac:dyDescent="0.2">
      <c r="E10173" s="97">
        <v>43737.393055555556</v>
      </c>
      <c r="F10173">
        <v>0.497</v>
      </c>
    </row>
    <row r="10174" spans="5:6" x14ac:dyDescent="0.2">
      <c r="E10174" s="97">
        <v>43737.40347222222</v>
      </c>
      <c r="F10174">
        <v>0.26565299999999997</v>
      </c>
    </row>
    <row r="10175" spans="5:6" x14ac:dyDescent="0.2">
      <c r="E10175" s="97">
        <v>43737.413888888892</v>
      </c>
      <c r="F10175">
        <v>0.14765300000000001</v>
      </c>
    </row>
    <row r="10176" spans="5:6" x14ac:dyDescent="0.2">
      <c r="E10176" s="97">
        <v>43737.424305555556</v>
      </c>
      <c r="F10176">
        <v>0.14765300000000001</v>
      </c>
    </row>
    <row r="10177" spans="5:6" x14ac:dyDescent="0.2">
      <c r="E10177" s="97">
        <v>43737.428124999999</v>
      </c>
      <c r="F10177">
        <v>0.20810100000000001</v>
      </c>
    </row>
    <row r="10178" spans="5:6" x14ac:dyDescent="0.2">
      <c r="E10178" s="97">
        <v>43737.435162037036</v>
      </c>
      <c r="F10178">
        <v>0.116671</v>
      </c>
    </row>
    <row r="10179" spans="5:6" x14ac:dyDescent="0.2">
      <c r="E10179" s="97">
        <v>43737.4455787037</v>
      </c>
      <c r="F10179">
        <v>0.52692799999999995</v>
      </c>
    </row>
    <row r="10180" spans="5:6" x14ac:dyDescent="0.2">
      <c r="E10180" s="97">
        <v>43737.455995370372</v>
      </c>
      <c r="F10180">
        <v>0.52692799999999995</v>
      </c>
    </row>
    <row r="10181" spans="5:6" x14ac:dyDescent="0.2">
      <c r="E10181" s="97">
        <v>43737.459814814814</v>
      </c>
      <c r="F10181">
        <v>0.37232700000000002</v>
      </c>
    </row>
    <row r="10182" spans="5:6" x14ac:dyDescent="0.2">
      <c r="E10182" s="97">
        <v>43737.46675925926</v>
      </c>
      <c r="F10182">
        <v>0.47293099999999999</v>
      </c>
    </row>
    <row r="10183" spans="5:6" x14ac:dyDescent="0.2">
      <c r="E10183" s="97">
        <v>43737.477175925924</v>
      </c>
      <c r="F10183">
        <v>0.29205700000000001</v>
      </c>
    </row>
    <row r="10184" spans="5:6" x14ac:dyDescent="0.2">
      <c r="E10184" s="97">
        <v>43737.487592592595</v>
      </c>
      <c r="F10184">
        <v>0.44053900000000001</v>
      </c>
    </row>
    <row r="10185" spans="5:6" x14ac:dyDescent="0.2">
      <c r="E10185" s="97">
        <v>43737.49800925926</v>
      </c>
      <c r="F10185">
        <v>0.34695500000000001</v>
      </c>
    </row>
    <row r="10186" spans="5:6" x14ac:dyDescent="0.2">
      <c r="E10186" s="97">
        <v>43737.508425925924</v>
      </c>
      <c r="F10186">
        <v>0.29183700000000001</v>
      </c>
    </row>
    <row r="10187" spans="5:6" x14ac:dyDescent="0.2">
      <c r="E10187" s="97">
        <v>43737.518958333334</v>
      </c>
      <c r="F10187">
        <v>0.35221799999999998</v>
      </c>
    </row>
    <row r="10188" spans="5:6" x14ac:dyDescent="0.2">
      <c r="E10188" s="97">
        <v>43737.529398148145</v>
      </c>
      <c r="F10188">
        <v>0.35221799999999998</v>
      </c>
    </row>
    <row r="10189" spans="5:6" x14ac:dyDescent="0.2">
      <c r="E10189" s="97">
        <v>43737.533217592594</v>
      </c>
      <c r="F10189">
        <v>7.7182000000000001E-2</v>
      </c>
    </row>
    <row r="10190" spans="5:6" x14ac:dyDescent="0.2">
      <c r="E10190" s="97">
        <v>43737.540162037039</v>
      </c>
      <c r="F10190">
        <v>0.30447800000000003</v>
      </c>
    </row>
    <row r="10191" spans="5:6" x14ac:dyDescent="0.2">
      <c r="E10191" s="97">
        <v>43737.550578703704</v>
      </c>
      <c r="F10191">
        <v>7.9667000000000002E-2</v>
      </c>
    </row>
    <row r="10192" spans="5:6" x14ac:dyDescent="0.2">
      <c r="E10192" s="97">
        <v>43737.560995370368</v>
      </c>
      <c r="F10192">
        <v>0.19553200000000001</v>
      </c>
    </row>
    <row r="10193" spans="5:6" x14ac:dyDescent="0.2">
      <c r="E10193" s="97">
        <v>43737.571412037039</v>
      </c>
      <c r="F10193">
        <v>0.19553200000000001</v>
      </c>
    </row>
    <row r="10194" spans="5:6" x14ac:dyDescent="0.2">
      <c r="E10194" s="97">
        <v>43737.575231481482</v>
      </c>
      <c r="F10194">
        <v>0.43727899999999997</v>
      </c>
    </row>
    <row r="10195" spans="5:6" x14ac:dyDescent="0.2">
      <c r="E10195" s="97">
        <v>43737.582175925927</v>
      </c>
      <c r="F10195">
        <v>0.36681999999999998</v>
      </c>
    </row>
    <row r="10196" spans="5:6" x14ac:dyDescent="0.2">
      <c r="E10196" s="97">
        <v>43737.592592592591</v>
      </c>
      <c r="F10196">
        <v>0.27352300000000002</v>
      </c>
    </row>
    <row r="10197" spans="5:6" x14ac:dyDescent="0.2">
      <c r="E10197" s="97">
        <v>43737.603009259263</v>
      </c>
      <c r="F10197">
        <v>0.38344899999999998</v>
      </c>
    </row>
    <row r="10198" spans="5:6" x14ac:dyDescent="0.2">
      <c r="E10198" s="97">
        <v>43737.613576388889</v>
      </c>
      <c r="F10198">
        <v>0.37852799999999998</v>
      </c>
    </row>
    <row r="10199" spans="5:6" x14ac:dyDescent="0.2">
      <c r="E10199" s="97">
        <v>43737.623993055553</v>
      </c>
      <c r="F10199">
        <v>4.0000000000000002E-4</v>
      </c>
    </row>
    <row r="10200" spans="5:6" x14ac:dyDescent="0.2">
      <c r="E10200" s="97">
        <v>43737.634409722225</v>
      </c>
      <c r="F10200">
        <v>0.100261</v>
      </c>
    </row>
    <row r="10201" spans="5:6" x14ac:dyDescent="0.2">
      <c r="E10201" s="97">
        <v>43737.644826388889</v>
      </c>
      <c r="F10201">
        <v>0.101253</v>
      </c>
    </row>
    <row r="10202" spans="5:6" x14ac:dyDescent="0.2">
      <c r="E10202" s="97">
        <v>43737.655243055553</v>
      </c>
      <c r="F10202">
        <v>0.31865300000000002</v>
      </c>
    </row>
    <row r="10203" spans="5:6" x14ac:dyDescent="0.2">
      <c r="E10203" s="97">
        <v>43737.665659722225</v>
      </c>
      <c r="F10203">
        <v>0.31865300000000002</v>
      </c>
    </row>
    <row r="10204" spans="5:6" x14ac:dyDescent="0.2">
      <c r="E10204" s="97">
        <v>43737.669479166667</v>
      </c>
      <c r="F10204">
        <v>0.35071200000000002</v>
      </c>
    </row>
    <row r="10205" spans="5:6" x14ac:dyDescent="0.2">
      <c r="E10205" s="97">
        <v>43737.676423611112</v>
      </c>
      <c r="F10205">
        <v>0.33620499999999998</v>
      </c>
    </row>
    <row r="10206" spans="5:6" x14ac:dyDescent="0.2">
      <c r="E10206" s="97">
        <v>43737.686956018515</v>
      </c>
      <c r="F10206">
        <v>0.28878199999999998</v>
      </c>
    </row>
    <row r="10207" spans="5:6" x14ac:dyDescent="0.2">
      <c r="E10207" s="97">
        <v>43737.697372685187</v>
      </c>
      <c r="F10207">
        <v>0.34805999999999998</v>
      </c>
    </row>
    <row r="10208" spans="5:6" x14ac:dyDescent="0.2">
      <c r="E10208" s="97">
        <v>43737.707824074074</v>
      </c>
      <c r="F10208">
        <v>0.245252</v>
      </c>
    </row>
    <row r="10209" spans="5:6" x14ac:dyDescent="0.2">
      <c r="E10209" s="97">
        <v>43737.72351851852</v>
      </c>
      <c r="F10209">
        <v>0.245252</v>
      </c>
    </row>
    <row r="10210" spans="5:6" x14ac:dyDescent="0.2">
      <c r="E10210" s="97">
        <v>43737.727337962962</v>
      </c>
      <c r="F10210">
        <v>0.17044300000000001</v>
      </c>
    </row>
    <row r="10211" spans="5:6" x14ac:dyDescent="0.2">
      <c r="E10211" s="97">
        <v>43737.734282407408</v>
      </c>
      <c r="F10211">
        <v>0.47919200000000001</v>
      </c>
    </row>
    <row r="10212" spans="5:6" x14ac:dyDescent="0.2">
      <c r="E10212" s="97">
        <v>43737.744699074072</v>
      </c>
      <c r="F10212">
        <v>0.140098</v>
      </c>
    </row>
    <row r="10213" spans="5:6" x14ac:dyDescent="0.2">
      <c r="E10213" s="97">
        <v>43737.755115740743</v>
      </c>
      <c r="F10213">
        <v>0.140098</v>
      </c>
    </row>
    <row r="10214" spans="5:6" x14ac:dyDescent="0.2">
      <c r="E10214" s="97">
        <v>43737.758935185186</v>
      </c>
      <c r="F10214">
        <v>0.238071</v>
      </c>
    </row>
    <row r="10215" spans="5:6" x14ac:dyDescent="0.2">
      <c r="E10215" s="97">
        <v>43737.765879629631</v>
      </c>
      <c r="F10215">
        <v>0.220915</v>
      </c>
    </row>
    <row r="10216" spans="5:6" x14ac:dyDescent="0.2">
      <c r="E10216" s="97">
        <v>43737.776296296295</v>
      </c>
      <c r="F10216">
        <v>0.220915</v>
      </c>
    </row>
    <row r="10217" spans="5:6" x14ac:dyDescent="0.2">
      <c r="E10217" s="97">
        <v>43737.780115740738</v>
      </c>
      <c r="F10217">
        <v>0.24698000000000001</v>
      </c>
    </row>
    <row r="10218" spans="5:6" x14ac:dyDescent="0.2">
      <c r="E10218" s="97">
        <v>43737.787060185183</v>
      </c>
      <c r="F10218">
        <v>0.24698000000000001</v>
      </c>
    </row>
    <row r="10219" spans="5:6" x14ac:dyDescent="0.2">
      <c r="E10219" s="97">
        <v>43737.790925925925</v>
      </c>
      <c r="F10219">
        <v>0.35469000000000001</v>
      </c>
    </row>
    <row r="10220" spans="5:6" x14ac:dyDescent="0.2">
      <c r="E10220" s="97">
        <v>43737.79787037037</v>
      </c>
      <c r="F10220">
        <v>0.291323</v>
      </c>
    </row>
    <row r="10221" spans="5:6" x14ac:dyDescent="0.2">
      <c r="E10221" s="97">
        <v>43737.808287037034</v>
      </c>
      <c r="F10221">
        <v>0.51639000000000002</v>
      </c>
    </row>
    <row r="10222" spans="5:6" x14ac:dyDescent="0.2">
      <c r="E10222" s="97">
        <v>43737.818703703706</v>
      </c>
      <c r="F10222">
        <v>0.24176700000000001</v>
      </c>
    </row>
    <row r="10223" spans="5:6" x14ac:dyDescent="0.2">
      <c r="E10223" s="97">
        <v>43737.82912037037</v>
      </c>
      <c r="F10223">
        <v>0.40333000000000002</v>
      </c>
    </row>
    <row r="10224" spans="5:6" x14ac:dyDescent="0.2">
      <c r="E10224" s="97">
        <v>43737.839537037034</v>
      </c>
      <c r="F10224">
        <v>0.27852500000000002</v>
      </c>
    </row>
    <row r="10225" spans="5:6" x14ac:dyDescent="0.2">
      <c r="E10225" s="97">
        <v>43737.849953703706</v>
      </c>
      <c r="F10225">
        <v>0.43579600000000002</v>
      </c>
    </row>
    <row r="10226" spans="5:6" x14ac:dyDescent="0.2">
      <c r="E10226" s="97">
        <v>43737.860486111109</v>
      </c>
      <c r="F10226">
        <v>0.119949</v>
      </c>
    </row>
    <row r="10227" spans="5:6" x14ac:dyDescent="0.2">
      <c r="E10227" s="97">
        <v>43737.87090277778</v>
      </c>
      <c r="F10227">
        <v>0.29701499999999997</v>
      </c>
    </row>
    <row r="10228" spans="5:6" x14ac:dyDescent="0.2">
      <c r="E10228" s="97">
        <v>43737.881319444445</v>
      </c>
      <c r="F10228">
        <v>0.23431299999999999</v>
      </c>
    </row>
    <row r="10229" spans="5:6" x14ac:dyDescent="0.2">
      <c r="E10229" s="97">
        <v>43737.891793981478</v>
      </c>
      <c r="F10229">
        <v>0.40415400000000001</v>
      </c>
    </row>
    <row r="10230" spans="5:6" x14ac:dyDescent="0.2">
      <c r="E10230" s="97">
        <v>43737.90221064815</v>
      </c>
      <c r="F10230">
        <v>0.50110600000000005</v>
      </c>
    </row>
    <row r="10231" spans="5:6" x14ac:dyDescent="0.2">
      <c r="E10231" s="97">
        <v>43737.912627314814</v>
      </c>
      <c r="F10231">
        <v>0.50110600000000005</v>
      </c>
    </row>
    <row r="10232" spans="5:6" x14ac:dyDescent="0.2">
      <c r="E10232" s="97">
        <v>43737.916446759256</v>
      </c>
      <c r="F10232">
        <v>0.35621799999999998</v>
      </c>
    </row>
    <row r="10233" spans="5:6" x14ac:dyDescent="0.2">
      <c r="E10233" s="97">
        <v>43737.923391203702</v>
      </c>
      <c r="F10233">
        <v>0.39683400000000002</v>
      </c>
    </row>
    <row r="10234" spans="5:6" x14ac:dyDescent="0.2">
      <c r="E10234" s="97">
        <v>43737.933807870373</v>
      </c>
      <c r="F10234">
        <v>0.439664</v>
      </c>
    </row>
    <row r="10235" spans="5:6" x14ac:dyDescent="0.2">
      <c r="E10235" s="97">
        <v>43737.944224537037</v>
      </c>
      <c r="F10235">
        <v>0.41088999999999998</v>
      </c>
    </row>
    <row r="10236" spans="5:6" x14ac:dyDescent="0.2">
      <c r="E10236" s="97">
        <v>43737.954641203702</v>
      </c>
      <c r="F10236">
        <v>0.33692299999999997</v>
      </c>
    </row>
    <row r="10237" spans="5:6" x14ac:dyDescent="0.2">
      <c r="E10237" s="97">
        <v>43737.965057870373</v>
      </c>
      <c r="F10237">
        <v>0.12160700000000001</v>
      </c>
    </row>
    <row r="10238" spans="5:6" x14ac:dyDescent="0.2">
      <c r="E10238" s="97">
        <v>43737.975590277776</v>
      </c>
      <c r="F10238">
        <v>0.24684700000000001</v>
      </c>
    </row>
    <row r="10239" spans="5:6" x14ac:dyDescent="0.2">
      <c r="E10239" s="97">
        <v>43737.986030092594</v>
      </c>
      <c r="F10239">
        <v>0.24684700000000001</v>
      </c>
    </row>
    <row r="10240" spans="5:6" x14ac:dyDescent="0.2">
      <c r="E10240" s="97">
        <v>43737.989849537036</v>
      </c>
      <c r="F10240">
        <v>0.37696600000000002</v>
      </c>
    </row>
    <row r="10241" spans="5:6" x14ac:dyDescent="0.2">
      <c r="E10241" s="97">
        <v>43737.996793981481</v>
      </c>
      <c r="F10241">
        <v>0.55384100000000003</v>
      </c>
    </row>
    <row r="10242" spans="5:6" x14ac:dyDescent="0.2">
      <c r="E10242" s="97">
        <v>43738.007210648146</v>
      </c>
      <c r="F10242">
        <v>0.55384100000000003</v>
      </c>
    </row>
    <row r="10243" spans="5:6" x14ac:dyDescent="0.2">
      <c r="E10243" s="97">
        <v>43738.011030092595</v>
      </c>
      <c r="F10243">
        <v>0.15601799999999999</v>
      </c>
    </row>
    <row r="10244" spans="5:6" x14ac:dyDescent="0.2">
      <c r="E10244" s="97">
        <v>43738.017974537041</v>
      </c>
      <c r="F10244">
        <v>0.266739</v>
      </c>
    </row>
    <row r="10245" spans="5:6" x14ac:dyDescent="0.2">
      <c r="E10245" s="97">
        <v>43738.028391203705</v>
      </c>
      <c r="F10245">
        <v>0.39045299999999999</v>
      </c>
    </row>
    <row r="10246" spans="5:6" x14ac:dyDescent="0.2">
      <c r="E10246" s="97">
        <v>43738.038807870369</v>
      </c>
      <c r="F10246">
        <v>0.39045299999999999</v>
      </c>
    </row>
    <row r="10247" spans="5:6" x14ac:dyDescent="0.2">
      <c r="E10247" s="97">
        <v>43738.042627314811</v>
      </c>
      <c r="F10247">
        <v>4.0000000000000002E-4</v>
      </c>
    </row>
    <row r="10248" spans="5:6" x14ac:dyDescent="0.2">
      <c r="E10248" s="97">
        <v>43738.049571759257</v>
      </c>
      <c r="F10248">
        <v>4.0000000000000002E-4</v>
      </c>
    </row>
    <row r="10249" spans="5:6" x14ac:dyDescent="0.2">
      <c r="E10249" s="97">
        <v>43738.053449074076</v>
      </c>
      <c r="F10249">
        <v>0.377083</v>
      </c>
    </row>
    <row r="10250" spans="5:6" x14ac:dyDescent="0.2">
      <c r="E10250" s="97">
        <v>43738.060393518521</v>
      </c>
      <c r="F10250">
        <v>0.47736200000000001</v>
      </c>
    </row>
    <row r="10251" spans="5:6" x14ac:dyDescent="0.2">
      <c r="E10251" s="97">
        <v>43738.070810185185</v>
      </c>
      <c r="F10251">
        <v>0.30966199999999999</v>
      </c>
    </row>
    <row r="10252" spans="5:6" x14ac:dyDescent="0.2">
      <c r="E10252" s="97">
        <v>43738.081226851849</v>
      </c>
      <c r="F10252">
        <v>0.45384000000000002</v>
      </c>
    </row>
    <row r="10253" spans="5:6" x14ac:dyDescent="0.2">
      <c r="E10253" s="97">
        <v>43738.091643518521</v>
      </c>
      <c r="F10253">
        <v>0.45328600000000002</v>
      </c>
    </row>
    <row r="10254" spans="5:6" x14ac:dyDescent="0.2">
      <c r="E10254" s="97">
        <v>43738.102060185185</v>
      </c>
      <c r="F10254">
        <v>0.36354300000000001</v>
      </c>
    </row>
    <row r="10255" spans="5:6" x14ac:dyDescent="0.2">
      <c r="E10255" s="97">
        <v>43738.112476851849</v>
      </c>
      <c r="F10255">
        <v>0.32747799999999999</v>
      </c>
    </row>
    <row r="10256" spans="5:6" x14ac:dyDescent="0.2">
      <c r="E10256" s="97">
        <v>43738.122893518521</v>
      </c>
      <c r="F10256">
        <v>0.32747799999999999</v>
      </c>
    </row>
    <row r="10257" spans="5:6" x14ac:dyDescent="0.2">
      <c r="E10257" s="97">
        <v>43738.126712962963</v>
      </c>
      <c r="F10257">
        <v>0.25705099999999997</v>
      </c>
    </row>
    <row r="10258" spans="5:6" x14ac:dyDescent="0.2">
      <c r="E10258" s="97">
        <v>43738.133657407408</v>
      </c>
      <c r="F10258">
        <v>0.27374399999999999</v>
      </c>
    </row>
    <row r="10259" spans="5:6" x14ac:dyDescent="0.2">
      <c r="E10259" s="97">
        <v>43738.144189814811</v>
      </c>
      <c r="F10259">
        <v>0.27374399999999999</v>
      </c>
    </row>
    <row r="10260" spans="5:6" x14ac:dyDescent="0.2">
      <c r="E10260" s="97">
        <v>43738.148009259261</v>
      </c>
      <c r="F10260">
        <v>0.206285</v>
      </c>
    </row>
    <row r="10261" spans="5:6" x14ac:dyDescent="0.2">
      <c r="E10261" s="97">
        <v>43738.154953703706</v>
      </c>
      <c r="F10261">
        <v>0.49105199999999999</v>
      </c>
    </row>
    <row r="10262" spans="5:6" x14ac:dyDescent="0.2">
      <c r="E10262" s="97">
        <v>43738.165370370371</v>
      </c>
      <c r="F10262">
        <v>0.43105199999999999</v>
      </c>
    </row>
    <row r="10263" spans="5:6" x14ac:dyDescent="0.2">
      <c r="E10263" s="97">
        <v>43738.175787037035</v>
      </c>
      <c r="F10263">
        <v>0.51431199999999999</v>
      </c>
    </row>
    <row r="10264" spans="5:6" x14ac:dyDescent="0.2">
      <c r="E10264" s="97">
        <v>43738.186203703706</v>
      </c>
      <c r="F10264">
        <v>0.35159000000000001</v>
      </c>
    </row>
    <row r="10265" spans="5:6" x14ac:dyDescent="0.2">
      <c r="E10265" s="97">
        <v>43738.196620370371</v>
      </c>
      <c r="F10265">
        <v>0.36990899999999999</v>
      </c>
    </row>
    <row r="10266" spans="5:6" x14ac:dyDescent="0.2">
      <c r="E10266" s="97">
        <v>43738.207037037035</v>
      </c>
      <c r="F10266">
        <v>0.111217</v>
      </c>
    </row>
    <row r="10267" spans="5:6" x14ac:dyDescent="0.2">
      <c r="E10267" s="97">
        <v>43738.217453703706</v>
      </c>
      <c r="F10267">
        <v>0.37007400000000001</v>
      </c>
    </row>
    <row r="10268" spans="5:6" x14ac:dyDescent="0.2">
      <c r="E10268" s="97">
        <v>43738.227986111109</v>
      </c>
      <c r="F10268">
        <v>0.17319200000000001</v>
      </c>
    </row>
    <row r="10269" spans="5:6" x14ac:dyDescent="0.2">
      <c r="E10269" s="97">
        <v>43738.238425925927</v>
      </c>
      <c r="F10269">
        <v>0.17319200000000001</v>
      </c>
    </row>
    <row r="10270" spans="5:6" x14ac:dyDescent="0.2">
      <c r="E10270" s="97">
        <v>43738.242245370369</v>
      </c>
      <c r="F10270">
        <v>0.36135099999999998</v>
      </c>
    </row>
    <row r="10271" spans="5:6" x14ac:dyDescent="0.2">
      <c r="E10271" s="97">
        <v>43738.249189814815</v>
      </c>
      <c r="F10271">
        <v>0.36135099999999998</v>
      </c>
    </row>
    <row r="10272" spans="5:6" x14ac:dyDescent="0.2">
      <c r="E10272" s="97">
        <v>43738.253009259257</v>
      </c>
      <c r="F10272">
        <v>0.48323500000000003</v>
      </c>
    </row>
    <row r="10273" spans="5:6" x14ac:dyDescent="0.2">
      <c r="E10273" s="97">
        <v>43738.259953703702</v>
      </c>
      <c r="F10273">
        <v>0.48323500000000003</v>
      </c>
    </row>
    <row r="10274" spans="5:6" x14ac:dyDescent="0.2">
      <c r="E10274" s="97">
        <v>43738.263773148145</v>
      </c>
      <c r="F10274">
        <v>0.39253399999999999</v>
      </c>
    </row>
    <row r="10275" spans="5:6" x14ac:dyDescent="0.2">
      <c r="E10275" s="97">
        <v>43738.27071759259</v>
      </c>
      <c r="F10275">
        <v>0.43733300000000003</v>
      </c>
    </row>
    <row r="10276" spans="5:6" x14ac:dyDescent="0.2">
      <c r="E10276" s="97">
        <v>43738.281134259261</v>
      </c>
      <c r="F10276">
        <v>0.27126099999999997</v>
      </c>
    </row>
    <row r="10277" spans="5:6" x14ac:dyDescent="0.2">
      <c r="E10277" s="97">
        <v>43738.291585648149</v>
      </c>
      <c r="F10277">
        <v>0.32087399999999999</v>
      </c>
    </row>
    <row r="10278" spans="5:6" x14ac:dyDescent="0.2">
      <c r="E10278" s="97">
        <v>43738.302002314813</v>
      </c>
      <c r="F10278">
        <v>0.32087399999999999</v>
      </c>
    </row>
    <row r="10279" spans="5:6" x14ac:dyDescent="0.2">
      <c r="E10279" s="97">
        <v>43738.305821759262</v>
      </c>
      <c r="F10279">
        <v>0.229989</v>
      </c>
    </row>
    <row r="10280" spans="5:6" x14ac:dyDescent="0.2">
      <c r="E10280" s="97">
        <v>43738.3127662037</v>
      </c>
      <c r="F10280">
        <v>0.31674000000000002</v>
      </c>
    </row>
    <row r="10281" spans="5:6" x14ac:dyDescent="0.2">
      <c r="E10281" s="97">
        <v>43738.347592592596</v>
      </c>
      <c r="F10281">
        <v>0.29456199999999999</v>
      </c>
    </row>
    <row r="10282" spans="5:6" x14ac:dyDescent="0.2">
      <c r="E10282" s="97">
        <v>43738.35800925926</v>
      </c>
      <c r="F10282">
        <v>0.13810500000000001</v>
      </c>
    </row>
    <row r="10283" spans="5:6" x14ac:dyDescent="0.2">
      <c r="E10283" s="97">
        <v>43738.368425925924</v>
      </c>
      <c r="F10283">
        <v>0.30874299999999999</v>
      </c>
    </row>
    <row r="10284" spans="5:6" x14ac:dyDescent="0.2">
      <c r="E10284" s="97">
        <v>43738.378842592596</v>
      </c>
      <c r="F10284">
        <v>0.43131599999999998</v>
      </c>
    </row>
    <row r="10285" spans="5:6" x14ac:dyDescent="0.2">
      <c r="E10285" s="97">
        <v>43738.38925925926</v>
      </c>
      <c r="F10285">
        <v>0.375778</v>
      </c>
    </row>
    <row r="10286" spans="5:6" x14ac:dyDescent="0.2">
      <c r="E10286" s="97">
        <v>43738.399675925924</v>
      </c>
      <c r="F10286">
        <v>0.48444300000000001</v>
      </c>
    </row>
    <row r="10287" spans="5:6" x14ac:dyDescent="0.2">
      <c r="E10287" s="97">
        <v>43738.410208333335</v>
      </c>
      <c r="F10287">
        <v>6.6913E-2</v>
      </c>
    </row>
    <row r="10288" spans="5:6" x14ac:dyDescent="0.2">
      <c r="E10288" s="97">
        <v>43738.420624999999</v>
      </c>
      <c r="F10288">
        <v>0.11389100000000001</v>
      </c>
    </row>
    <row r="10289" spans="5:6" x14ac:dyDescent="0.2">
      <c r="E10289" s="97">
        <v>43738.431041666663</v>
      </c>
      <c r="F10289">
        <v>3.2570000000000002E-2</v>
      </c>
    </row>
    <row r="10290" spans="5:6" x14ac:dyDescent="0.2">
      <c r="E10290" s="97">
        <v>43738.441458333335</v>
      </c>
      <c r="F10290">
        <v>4.0000000000000002E-4</v>
      </c>
    </row>
    <row r="10291" spans="5:6" x14ac:dyDescent="0.2">
      <c r="E10291" s="97">
        <v>43738.451944444445</v>
      </c>
      <c r="F10291">
        <v>0.235954</v>
      </c>
    </row>
    <row r="10292" spans="5:6" x14ac:dyDescent="0.2">
      <c r="E10292" s="97">
        <v>43738.462361111109</v>
      </c>
      <c r="F10292">
        <v>0.46976200000000001</v>
      </c>
    </row>
    <row r="10293" spans="5:6" x14ac:dyDescent="0.2">
      <c r="E10293" s="97">
        <v>43738.472777777781</v>
      </c>
      <c r="F10293">
        <v>0.29435299999999998</v>
      </c>
    </row>
    <row r="10294" spans="5:6" x14ac:dyDescent="0.2">
      <c r="E10294" s="97">
        <v>43738.483194444445</v>
      </c>
      <c r="F10294">
        <v>0.23020699999999999</v>
      </c>
    </row>
    <row r="10295" spans="5:6" x14ac:dyDescent="0.2">
      <c r="E10295" s="97">
        <v>43738.493611111109</v>
      </c>
      <c r="F10295">
        <v>0.23020699999999999</v>
      </c>
    </row>
    <row r="10296" spans="5:6" x14ac:dyDescent="0.2">
      <c r="E10296" s="97">
        <v>43738.497430555559</v>
      </c>
      <c r="F10296">
        <v>0.36884400000000001</v>
      </c>
    </row>
    <row r="10297" spans="5:6" x14ac:dyDescent="0.2">
      <c r="E10297" s="97">
        <v>43738.504374999997</v>
      </c>
      <c r="F10297">
        <v>0.24246799999999999</v>
      </c>
    </row>
    <row r="10298" spans="5:6" x14ac:dyDescent="0.2">
      <c r="E10298" s="97">
        <v>43738.514791666668</v>
      </c>
      <c r="F10298">
        <v>0.27960299999999999</v>
      </c>
    </row>
    <row r="10299" spans="5:6" x14ac:dyDescent="0.2">
      <c r="E10299" s="97">
        <v>43738.525208333333</v>
      </c>
      <c r="F10299">
        <v>0.234434</v>
      </c>
    </row>
    <row r="10300" spans="5:6" x14ac:dyDescent="0.2">
      <c r="E10300" s="97">
        <v>43738.535740740743</v>
      </c>
      <c r="F10300">
        <v>0.37019099999999999</v>
      </c>
    </row>
    <row r="10301" spans="5:6" x14ac:dyDescent="0.2">
      <c r="E10301" s="97">
        <v>43738.546180555553</v>
      </c>
      <c r="F10301">
        <v>0.37019099999999999</v>
      </c>
    </row>
    <row r="10302" spans="5:6" x14ac:dyDescent="0.2">
      <c r="E10302" s="97">
        <v>43738.55</v>
      </c>
      <c r="F10302">
        <v>0.20388999999999999</v>
      </c>
    </row>
    <row r="10303" spans="5:6" x14ac:dyDescent="0.2">
      <c r="E10303" s="97">
        <v>43738.556944444441</v>
      </c>
      <c r="F10303">
        <v>0.30644500000000002</v>
      </c>
    </row>
    <row r="10304" spans="5:6" x14ac:dyDescent="0.2">
      <c r="E10304" s="97">
        <v>43738.567361111112</v>
      </c>
      <c r="F10304">
        <v>0.27549000000000001</v>
      </c>
    </row>
    <row r="10305" spans="5:6" x14ac:dyDescent="0.2">
      <c r="E10305" s="97">
        <v>43738.577777777777</v>
      </c>
      <c r="F10305">
        <v>5.7389000000000003E-2</v>
      </c>
    </row>
    <row r="10306" spans="5:6" x14ac:dyDescent="0.2">
      <c r="E10306" s="97">
        <v>43738.588194444441</v>
      </c>
      <c r="F10306">
        <v>0.13670399999999999</v>
      </c>
    </row>
    <row r="10307" spans="5:6" x14ac:dyDescent="0.2">
      <c r="E10307" s="97">
        <v>43738.598611111112</v>
      </c>
      <c r="F10307">
        <v>0.161713</v>
      </c>
    </row>
    <row r="10308" spans="5:6" x14ac:dyDescent="0.2">
      <c r="E10308" s="97">
        <v>43738.609027777777</v>
      </c>
      <c r="F10308">
        <v>0.35871900000000001</v>
      </c>
    </row>
    <row r="10309" spans="5:6" x14ac:dyDescent="0.2">
      <c r="E10309" s="97">
        <v>43738.619560185187</v>
      </c>
      <c r="F10309">
        <v>0.35933100000000001</v>
      </c>
    </row>
    <row r="10310" spans="5:6" x14ac:dyDescent="0.2">
      <c r="E10310" s="97">
        <v>43738.629976851851</v>
      </c>
      <c r="F10310">
        <v>0.23644299999999999</v>
      </c>
    </row>
    <row r="10311" spans="5:6" x14ac:dyDescent="0.2">
      <c r="E10311" s="97">
        <v>43738.640428240738</v>
      </c>
      <c r="F10311">
        <v>0.43243100000000001</v>
      </c>
    </row>
    <row r="10312" spans="5:6" x14ac:dyDescent="0.2">
      <c r="E10312" s="97">
        <v>43738.65084490741</v>
      </c>
      <c r="F10312">
        <v>0.21754000000000001</v>
      </c>
    </row>
    <row r="10313" spans="5:6" x14ac:dyDescent="0.2">
      <c r="E10313" s="97">
        <v>43738.661261574074</v>
      </c>
      <c r="F10313">
        <v>0.20414399999999999</v>
      </c>
    </row>
    <row r="10314" spans="5:6" x14ac:dyDescent="0.2">
      <c r="E10314" s="97">
        <v>43738.671678240738</v>
      </c>
      <c r="F10314">
        <v>0.346889</v>
      </c>
    </row>
    <row r="10315" spans="5:6" x14ac:dyDescent="0.2">
      <c r="E10315" s="97">
        <v>43738.68209490741</v>
      </c>
      <c r="F10315">
        <v>0.42441099999999998</v>
      </c>
    </row>
    <row r="10316" spans="5:6" x14ac:dyDescent="0.2">
      <c r="E10316" s="97">
        <v>43738.692511574074</v>
      </c>
      <c r="F10316">
        <v>0.28734599999999999</v>
      </c>
    </row>
    <row r="10317" spans="5:6" x14ac:dyDescent="0.2">
      <c r="E10317" s="97">
        <v>43738.703043981484</v>
      </c>
      <c r="F10317">
        <v>8.1222000000000003E-2</v>
      </c>
    </row>
    <row r="10318" spans="5:6" x14ac:dyDescent="0.2">
      <c r="E10318" s="97">
        <v>43738.722210648149</v>
      </c>
      <c r="F10318">
        <v>8.1222000000000003E-2</v>
      </c>
    </row>
    <row r="10319" spans="5:6" x14ac:dyDescent="0.2">
      <c r="E10319" s="97">
        <v>43738.726030092592</v>
      </c>
      <c r="F10319">
        <v>0.145009</v>
      </c>
    </row>
    <row r="10320" spans="5:6" x14ac:dyDescent="0.2">
      <c r="E10320" s="97">
        <v>43738.732974537037</v>
      </c>
      <c r="F10320">
        <v>0.33321400000000001</v>
      </c>
    </row>
    <row r="10321" spans="5:6" x14ac:dyDescent="0.2">
      <c r="E10321" s="97">
        <v>43738.743391203701</v>
      </c>
      <c r="F10321">
        <v>0.14895700000000001</v>
      </c>
    </row>
    <row r="10322" spans="5:6" x14ac:dyDescent="0.2">
      <c r="E10322" s="97">
        <v>43738.753807870373</v>
      </c>
      <c r="F10322">
        <v>0.32563199999999998</v>
      </c>
    </row>
    <row r="10323" spans="5:6" x14ac:dyDescent="0.2">
      <c r="E10323" s="97">
        <v>43738.764224537037</v>
      </c>
      <c r="F10323">
        <v>0.25649899999999998</v>
      </c>
    </row>
    <row r="10324" spans="5:6" x14ac:dyDescent="0.2">
      <c r="E10324" s="97">
        <v>43738.774641203701</v>
      </c>
      <c r="F10324">
        <v>0.25649899999999998</v>
      </c>
    </row>
    <row r="10325" spans="5:6" x14ac:dyDescent="0.2">
      <c r="E10325" s="97">
        <v>43738.778460648151</v>
      </c>
      <c r="F10325">
        <v>0.14631</v>
      </c>
    </row>
    <row r="10326" spans="5:6" x14ac:dyDescent="0.2">
      <c r="E10326" s="97">
        <v>43738.785405092596</v>
      </c>
      <c r="F10326">
        <v>0.36477500000000002</v>
      </c>
    </row>
    <row r="10327" spans="5:6" x14ac:dyDescent="0.2">
      <c r="E10327" s="97">
        <v>43738.79582175926</v>
      </c>
      <c r="F10327">
        <v>0.21424299999999999</v>
      </c>
    </row>
    <row r="10328" spans="5:6" x14ac:dyDescent="0.2">
      <c r="E10328" s="97">
        <v>43738.806342592594</v>
      </c>
      <c r="F10328">
        <v>0.21424299999999999</v>
      </c>
    </row>
    <row r="10329" spans="5:6" x14ac:dyDescent="0.2">
      <c r="E10329" s="97">
        <v>43738.810162037036</v>
      </c>
      <c r="F10329">
        <v>0.138214</v>
      </c>
    </row>
    <row r="10330" spans="5:6" x14ac:dyDescent="0.2">
      <c r="E10330" s="97">
        <v>43738.817106481481</v>
      </c>
      <c r="F10330">
        <v>0.35377599999999998</v>
      </c>
    </row>
    <row r="10331" spans="5:6" x14ac:dyDescent="0.2">
      <c r="E10331" s="97">
        <v>43738.827523148146</v>
      </c>
      <c r="F10331">
        <v>0.134739</v>
      </c>
    </row>
    <row r="10332" spans="5:6" x14ac:dyDescent="0.2">
      <c r="E10332" s="97">
        <v>43738.837939814817</v>
      </c>
      <c r="F10332">
        <v>0.22309399999999999</v>
      </c>
    </row>
    <row r="10333" spans="5:6" x14ac:dyDescent="0.2">
      <c r="E10333" s="97">
        <v>43738.848356481481</v>
      </c>
      <c r="F10333">
        <v>0.31250299999999998</v>
      </c>
    </row>
    <row r="10334" spans="5:6" x14ac:dyDescent="0.2">
      <c r="E10334" s="97">
        <v>43738.858773148146</v>
      </c>
      <c r="F10334">
        <v>0.42717899999999998</v>
      </c>
    </row>
    <row r="10335" spans="5:6" x14ac:dyDescent="0.2">
      <c r="E10335" s="97">
        <v>43738.869189814817</v>
      </c>
      <c r="F10335">
        <v>0.42717899999999998</v>
      </c>
    </row>
    <row r="10336" spans="5:6" x14ac:dyDescent="0.2">
      <c r="E10336" s="97">
        <v>43738.87300925926</v>
      </c>
      <c r="F10336">
        <v>0.36634100000000003</v>
      </c>
    </row>
    <row r="10337" spans="5:6" x14ac:dyDescent="0.2">
      <c r="E10337" s="97">
        <v>43738.879953703705</v>
      </c>
      <c r="F10337">
        <v>0.34978999999999999</v>
      </c>
    </row>
    <row r="10338" spans="5:6" x14ac:dyDescent="0.2">
      <c r="E10338" s="97">
        <v>43738.890486111108</v>
      </c>
      <c r="F10338">
        <v>8.6873000000000006E-2</v>
      </c>
    </row>
    <row r="10339" spans="5:6" x14ac:dyDescent="0.2">
      <c r="E10339" s="97">
        <v>43738.900902777779</v>
      </c>
      <c r="F10339">
        <v>0.39484000000000002</v>
      </c>
    </row>
    <row r="10340" spans="5:6" x14ac:dyDescent="0.2">
      <c r="E10340" s="97">
        <v>43738.911319444444</v>
      </c>
      <c r="F10340">
        <v>0.44255800000000001</v>
      </c>
    </row>
    <row r="10341" spans="5:6" x14ac:dyDescent="0.2">
      <c r="E10341" s="97">
        <v>43738.921736111108</v>
      </c>
      <c r="F10341">
        <v>0.244362</v>
      </c>
    </row>
    <row r="10342" spans="5:6" x14ac:dyDescent="0.2">
      <c r="E10342" s="97">
        <v>43738.932152777779</v>
      </c>
      <c r="F10342">
        <v>0.34826200000000002</v>
      </c>
    </row>
    <row r="10343" spans="5:6" x14ac:dyDescent="0.2">
      <c r="E10343" s="97">
        <v>43738.942569444444</v>
      </c>
      <c r="F10343">
        <v>0.201484</v>
      </c>
    </row>
    <row r="10344" spans="5:6" x14ac:dyDescent="0.2">
      <c r="E10344" s="97">
        <v>43738.952986111108</v>
      </c>
      <c r="F10344">
        <v>0.13417000000000001</v>
      </c>
    </row>
    <row r="10345" spans="5:6" x14ac:dyDescent="0.2">
      <c r="E10345" s="97">
        <v>43738.963518518518</v>
      </c>
      <c r="F10345">
        <v>0.346308</v>
      </c>
    </row>
    <row r="10346" spans="5:6" x14ac:dyDescent="0.2">
      <c r="E10346" s="97">
        <v>43738.973935185182</v>
      </c>
      <c r="F10346">
        <v>0.13083400000000001</v>
      </c>
    </row>
    <row r="10347" spans="5:6" x14ac:dyDescent="0.2">
      <c r="E10347" s="97">
        <v>43738.984351851854</v>
      </c>
      <c r="F10347">
        <v>0.442108</v>
      </c>
    </row>
    <row r="10348" spans="5:6" x14ac:dyDescent="0.2">
      <c r="E10348" s="97">
        <v>43738.994837962964</v>
      </c>
      <c r="F10348">
        <v>0.189189</v>
      </c>
    </row>
    <row r="10349" spans="5:6" x14ac:dyDescent="0.2">
      <c r="E10349" s="97">
        <v>43739.005254629628</v>
      </c>
      <c r="F10349">
        <v>4.666E-2</v>
      </c>
    </row>
    <row r="10350" spans="5:6" x14ac:dyDescent="0.2">
      <c r="E10350" s="97">
        <v>43739.0156712963</v>
      </c>
      <c r="F10350">
        <v>0.326484</v>
      </c>
    </row>
    <row r="10351" spans="5:6" x14ac:dyDescent="0.2">
      <c r="E10351" s="97">
        <v>43739.026087962964</v>
      </c>
      <c r="F10351">
        <v>0.241645</v>
      </c>
    </row>
    <row r="10352" spans="5:6" x14ac:dyDescent="0.2">
      <c r="E10352" s="97">
        <v>43739.036504629628</v>
      </c>
      <c r="F10352">
        <v>0.268953</v>
      </c>
    </row>
    <row r="10353" spans="5:6" x14ac:dyDescent="0.2">
      <c r="E10353" s="97">
        <v>43739.0469212963</v>
      </c>
      <c r="F10353">
        <v>0.30851200000000001</v>
      </c>
    </row>
    <row r="10354" spans="5:6" x14ac:dyDescent="0.2">
      <c r="E10354" s="97">
        <v>43739.057337962964</v>
      </c>
      <c r="F10354">
        <v>0.38571299999999997</v>
      </c>
    </row>
    <row r="10355" spans="5:6" x14ac:dyDescent="0.2">
      <c r="E10355" s="97">
        <v>43739.067870370367</v>
      </c>
      <c r="F10355">
        <v>0.28536800000000001</v>
      </c>
    </row>
    <row r="10356" spans="5:6" x14ac:dyDescent="0.2">
      <c r="E10356" s="97">
        <v>43739.078287037039</v>
      </c>
      <c r="F10356">
        <v>0.40041900000000002</v>
      </c>
    </row>
    <row r="10357" spans="5:6" x14ac:dyDescent="0.2">
      <c r="E10357" s="97">
        <v>43739.088703703703</v>
      </c>
      <c r="F10357">
        <v>0.130081</v>
      </c>
    </row>
    <row r="10358" spans="5:6" x14ac:dyDescent="0.2">
      <c r="E10358" s="97">
        <v>43739.099178240744</v>
      </c>
      <c r="F10358">
        <v>0.19877700000000001</v>
      </c>
    </row>
    <row r="10359" spans="5:6" x14ac:dyDescent="0.2">
      <c r="E10359" s="97">
        <v>43739.109594907408</v>
      </c>
      <c r="F10359">
        <v>0.19877700000000001</v>
      </c>
    </row>
    <row r="10360" spans="5:6" x14ac:dyDescent="0.2">
      <c r="E10360" s="97">
        <v>43739.11341435185</v>
      </c>
      <c r="F10360">
        <v>0.31806200000000001</v>
      </c>
    </row>
    <row r="10361" spans="5:6" x14ac:dyDescent="0.2">
      <c r="E10361" s="97">
        <v>43739.120358796295</v>
      </c>
      <c r="F10361">
        <v>0.54214300000000004</v>
      </c>
    </row>
    <row r="10362" spans="5:6" x14ac:dyDescent="0.2">
      <c r="E10362" s="97">
        <v>43739.13077546296</v>
      </c>
      <c r="F10362">
        <v>0.179564</v>
      </c>
    </row>
    <row r="10363" spans="5:6" x14ac:dyDescent="0.2">
      <c r="E10363" s="97">
        <v>43739.141192129631</v>
      </c>
      <c r="F10363">
        <v>0.28806900000000002</v>
      </c>
    </row>
    <row r="10364" spans="5:6" x14ac:dyDescent="0.2">
      <c r="E10364" s="97">
        <v>43739.151608796295</v>
      </c>
      <c r="F10364">
        <v>0.20469499999999999</v>
      </c>
    </row>
    <row r="10365" spans="5:6" x14ac:dyDescent="0.2">
      <c r="E10365" s="97">
        <v>43739.16202546296</v>
      </c>
      <c r="F10365">
        <v>0.39917399999999997</v>
      </c>
    </row>
    <row r="10366" spans="5:6" x14ac:dyDescent="0.2">
      <c r="E10366" s="97">
        <v>43739.17255787037</v>
      </c>
      <c r="F10366">
        <v>0.37086000000000002</v>
      </c>
    </row>
    <row r="10367" spans="5:6" x14ac:dyDescent="0.2">
      <c r="E10367" s="97">
        <v>43739.182974537034</v>
      </c>
      <c r="F10367">
        <v>0.25067</v>
      </c>
    </row>
    <row r="10368" spans="5:6" x14ac:dyDescent="0.2">
      <c r="E10368" s="97">
        <v>43739.193425925929</v>
      </c>
      <c r="F10368">
        <v>0.37800800000000001</v>
      </c>
    </row>
    <row r="10369" spans="5:6" x14ac:dyDescent="0.2">
      <c r="E10369" s="97">
        <v>43739.203842592593</v>
      </c>
      <c r="F10369">
        <v>0.37800800000000001</v>
      </c>
    </row>
    <row r="10370" spans="5:6" x14ac:dyDescent="0.2">
      <c r="E10370" s="97">
        <v>43739.207662037035</v>
      </c>
      <c r="F10370">
        <v>0.34240799999999999</v>
      </c>
    </row>
    <row r="10371" spans="5:6" x14ac:dyDescent="0.2">
      <c r="E10371" s="97">
        <v>43739.214606481481</v>
      </c>
      <c r="F10371">
        <v>0.34240799999999999</v>
      </c>
    </row>
    <row r="10372" spans="5:6" x14ac:dyDescent="0.2">
      <c r="E10372" s="97">
        <v>43739.218425925923</v>
      </c>
      <c r="F10372">
        <v>0.39863599999999999</v>
      </c>
    </row>
    <row r="10373" spans="5:6" x14ac:dyDescent="0.2">
      <c r="E10373" s="97">
        <v>43739.225370370368</v>
      </c>
      <c r="F10373">
        <v>0.41209699999999999</v>
      </c>
    </row>
    <row r="10374" spans="5:6" x14ac:dyDescent="0.2">
      <c r="E10374" s="97">
        <v>43739.23578703704</v>
      </c>
      <c r="F10374">
        <v>0.41209699999999999</v>
      </c>
    </row>
    <row r="10375" spans="5:6" x14ac:dyDescent="0.2">
      <c r="E10375" s="97">
        <v>43739.239606481482</v>
      </c>
      <c r="F10375">
        <v>0.22591</v>
      </c>
    </row>
    <row r="10376" spans="5:6" x14ac:dyDescent="0.2">
      <c r="E10376" s="97">
        <v>43739.246550925927</v>
      </c>
      <c r="F10376">
        <v>0.39957799999999999</v>
      </c>
    </row>
    <row r="10377" spans="5:6" x14ac:dyDescent="0.2">
      <c r="E10377" s="97">
        <v>43739.256967592592</v>
      </c>
      <c r="F10377">
        <v>0.33574599999999999</v>
      </c>
    </row>
    <row r="10378" spans="5:6" x14ac:dyDescent="0.2">
      <c r="E10378" s="97">
        <v>43739.267453703702</v>
      </c>
      <c r="F10378">
        <v>0.60565999999999998</v>
      </c>
    </row>
    <row r="10379" spans="5:6" x14ac:dyDescent="0.2">
      <c r="E10379" s="97">
        <v>43739.277870370373</v>
      </c>
      <c r="F10379">
        <v>0.60565999999999998</v>
      </c>
    </row>
    <row r="10380" spans="5:6" x14ac:dyDescent="0.2">
      <c r="E10380" s="97">
        <v>43739.281689814816</v>
      </c>
      <c r="F10380">
        <v>4.0000000000000002E-4</v>
      </c>
    </row>
    <row r="10381" spans="5:6" x14ac:dyDescent="0.2">
      <c r="E10381" s="97">
        <v>43739.288634259261</v>
      </c>
      <c r="F10381">
        <v>0.122553</v>
      </c>
    </row>
    <row r="10382" spans="5:6" x14ac:dyDescent="0.2">
      <c r="E10382" s="97">
        <v>43739.299050925925</v>
      </c>
      <c r="F10382">
        <v>5.9389999999999998E-2</v>
      </c>
    </row>
    <row r="10383" spans="5:6" x14ac:dyDescent="0.2">
      <c r="E10383" s="97">
        <v>43739.309467592589</v>
      </c>
      <c r="F10383">
        <v>5.9389999999999998E-2</v>
      </c>
    </row>
    <row r="10384" spans="5:6" x14ac:dyDescent="0.2">
      <c r="E10384" s="97">
        <v>43739.313287037039</v>
      </c>
      <c r="F10384">
        <v>0.44989600000000002</v>
      </c>
    </row>
    <row r="10385" spans="5:6" x14ac:dyDescent="0.2">
      <c r="E10385" s="97">
        <v>43739.320231481484</v>
      </c>
      <c r="F10385">
        <v>0.22534599999999999</v>
      </c>
    </row>
    <row r="10386" spans="5:6" x14ac:dyDescent="0.2">
      <c r="E10386" s="97">
        <v>43739.330648148149</v>
      </c>
      <c r="F10386">
        <v>0.22534599999999999</v>
      </c>
    </row>
    <row r="10387" spans="5:6" x14ac:dyDescent="0.2">
      <c r="E10387" s="97">
        <v>43739.334467592591</v>
      </c>
      <c r="F10387">
        <v>6.7864999999999995E-2</v>
      </c>
    </row>
    <row r="10388" spans="5:6" x14ac:dyDescent="0.2">
      <c r="E10388" s="97">
        <v>43739.341527777775</v>
      </c>
      <c r="F10388">
        <v>0.346466</v>
      </c>
    </row>
    <row r="10389" spans="5:6" x14ac:dyDescent="0.2">
      <c r="E10389" s="97">
        <v>43739.351944444446</v>
      </c>
      <c r="F10389">
        <v>0.346466</v>
      </c>
    </row>
    <row r="10390" spans="5:6" x14ac:dyDescent="0.2">
      <c r="E10390" s="97">
        <v>43739.355763888889</v>
      </c>
      <c r="F10390">
        <v>0.43371100000000001</v>
      </c>
    </row>
    <row r="10391" spans="5:6" x14ac:dyDescent="0.2">
      <c r="E10391" s="97">
        <v>43739.362708333334</v>
      </c>
      <c r="F10391">
        <v>0.48024499999999998</v>
      </c>
    </row>
    <row r="10392" spans="5:6" x14ac:dyDescent="0.2">
      <c r="E10392" s="97">
        <v>43739.373124999998</v>
      </c>
      <c r="F10392">
        <v>0.36608600000000002</v>
      </c>
    </row>
    <row r="10393" spans="5:6" x14ac:dyDescent="0.2">
      <c r="E10393" s="97">
        <v>43739.38354166667</v>
      </c>
      <c r="F10393">
        <v>4.0000000000000002E-4</v>
      </c>
    </row>
    <row r="10394" spans="5:6" x14ac:dyDescent="0.2">
      <c r="E10394" s="97">
        <v>43739.393958333334</v>
      </c>
      <c r="F10394">
        <v>4.0000000000000002E-4</v>
      </c>
    </row>
    <row r="10395" spans="5:6" x14ac:dyDescent="0.2">
      <c r="E10395" s="97">
        <v>43739.397777777776</v>
      </c>
      <c r="F10395">
        <v>0.31598100000000001</v>
      </c>
    </row>
    <row r="10396" spans="5:6" x14ac:dyDescent="0.2">
      <c r="E10396" s="97">
        <v>43739.404722222222</v>
      </c>
      <c r="F10396">
        <v>0.31598100000000001</v>
      </c>
    </row>
    <row r="10397" spans="5:6" x14ac:dyDescent="0.2">
      <c r="E10397" s="97">
        <v>43739.408541666664</v>
      </c>
      <c r="F10397">
        <v>0.19681799999999999</v>
      </c>
    </row>
    <row r="10398" spans="5:6" x14ac:dyDescent="0.2">
      <c r="E10398" s="97">
        <v>43739.415555555555</v>
      </c>
      <c r="F10398">
        <v>0.19681799999999999</v>
      </c>
    </row>
    <row r="10399" spans="5:6" x14ac:dyDescent="0.2">
      <c r="E10399" s="97">
        <v>43739.419374999998</v>
      </c>
      <c r="F10399">
        <v>0.36494500000000002</v>
      </c>
    </row>
    <row r="10400" spans="5:6" x14ac:dyDescent="0.2">
      <c r="E10400" s="97">
        <v>43739.426319444443</v>
      </c>
      <c r="F10400">
        <v>0.47577900000000001</v>
      </c>
    </row>
    <row r="10401" spans="5:6" x14ac:dyDescent="0.2">
      <c r="E10401" s="97">
        <v>43739.436736111114</v>
      </c>
      <c r="F10401">
        <v>0.105585</v>
      </c>
    </row>
    <row r="10402" spans="5:6" x14ac:dyDescent="0.2">
      <c r="E10402" s="97">
        <v>43739.447152777779</v>
      </c>
      <c r="F10402">
        <v>0.18899199999999999</v>
      </c>
    </row>
    <row r="10403" spans="5:6" x14ac:dyDescent="0.2">
      <c r="E10403" s="97">
        <v>43739.457569444443</v>
      </c>
      <c r="F10403">
        <v>4.0000000000000002E-4</v>
      </c>
    </row>
    <row r="10404" spans="5:6" x14ac:dyDescent="0.2">
      <c r="E10404" s="97">
        <v>43739.467986111114</v>
      </c>
      <c r="F10404">
        <v>4.0000000000000002E-4</v>
      </c>
    </row>
    <row r="10405" spans="5:6" x14ac:dyDescent="0.2">
      <c r="E10405" s="97">
        <v>43739.471805555557</v>
      </c>
      <c r="F10405">
        <v>0.26604100000000003</v>
      </c>
    </row>
    <row r="10406" spans="5:6" x14ac:dyDescent="0.2">
      <c r="E10406" s="97">
        <v>43739.478750000002</v>
      </c>
      <c r="F10406">
        <v>0.228019</v>
      </c>
    </row>
    <row r="10407" spans="5:6" x14ac:dyDescent="0.2">
      <c r="E10407" s="97">
        <v>43739.489166666666</v>
      </c>
      <c r="F10407">
        <v>0.228019</v>
      </c>
    </row>
    <row r="10408" spans="5:6" x14ac:dyDescent="0.2">
      <c r="E10408" s="97">
        <v>43739.493078703701</v>
      </c>
      <c r="F10408">
        <v>0.118779</v>
      </c>
    </row>
    <row r="10409" spans="5:6" x14ac:dyDescent="0.2">
      <c r="E10409" s="97">
        <v>43739.500023148146</v>
      </c>
      <c r="F10409">
        <v>0.30964199999999997</v>
      </c>
    </row>
    <row r="10410" spans="5:6" x14ac:dyDescent="0.2">
      <c r="E10410" s="97">
        <v>43739.510439814818</v>
      </c>
      <c r="F10410">
        <v>0.30964199999999997</v>
      </c>
    </row>
    <row r="10411" spans="5:6" x14ac:dyDescent="0.2">
      <c r="E10411" s="97">
        <v>43739.51425925926</v>
      </c>
      <c r="F10411">
        <v>0.21112300000000001</v>
      </c>
    </row>
    <row r="10412" spans="5:6" x14ac:dyDescent="0.2">
      <c r="E10412" s="97">
        <v>43739.521203703705</v>
      </c>
      <c r="F10412">
        <v>0.23746100000000001</v>
      </c>
    </row>
    <row r="10413" spans="5:6" x14ac:dyDescent="0.2">
      <c r="E10413" s="97">
        <v>43739.53162037037</v>
      </c>
      <c r="F10413">
        <v>0.23746100000000001</v>
      </c>
    </row>
    <row r="10414" spans="5:6" x14ac:dyDescent="0.2">
      <c r="E10414" s="97">
        <v>43739.535439814812</v>
      </c>
      <c r="F10414">
        <v>0.45889799999999997</v>
      </c>
    </row>
    <row r="10415" spans="5:6" x14ac:dyDescent="0.2">
      <c r="E10415" s="97">
        <v>43739.542384259257</v>
      </c>
      <c r="F10415">
        <v>0.161022</v>
      </c>
    </row>
    <row r="10416" spans="5:6" x14ac:dyDescent="0.2">
      <c r="E10416" s="97">
        <v>43739.552800925929</v>
      </c>
      <c r="F10416">
        <v>0.40271200000000001</v>
      </c>
    </row>
    <row r="10417" spans="5:6" x14ac:dyDescent="0.2">
      <c r="E10417" s="97">
        <v>43739.563217592593</v>
      </c>
      <c r="F10417">
        <v>0.40271200000000001</v>
      </c>
    </row>
    <row r="10418" spans="5:6" x14ac:dyDescent="0.2">
      <c r="E10418" s="97">
        <v>43739.567106481481</v>
      </c>
      <c r="F10418">
        <v>0.20216000000000001</v>
      </c>
    </row>
    <row r="10419" spans="5:6" x14ac:dyDescent="0.2">
      <c r="E10419" s="97">
        <v>43739.574050925927</v>
      </c>
      <c r="F10419">
        <v>4.0000000000000002E-4</v>
      </c>
    </row>
    <row r="10420" spans="5:6" x14ac:dyDescent="0.2">
      <c r="E10420" s="97">
        <v>43739.584467592591</v>
      </c>
      <c r="F10420">
        <v>1.5658999999999999E-2</v>
      </c>
    </row>
    <row r="10421" spans="5:6" x14ac:dyDescent="0.2">
      <c r="E10421" s="97">
        <v>43739.594884259262</v>
      </c>
      <c r="F10421">
        <v>8.022E-2</v>
      </c>
    </row>
    <row r="10422" spans="5:6" x14ac:dyDescent="0.2">
      <c r="E10422" s="97">
        <v>43739.605300925927</v>
      </c>
      <c r="F10422">
        <v>4.0000000000000002E-4</v>
      </c>
    </row>
    <row r="10423" spans="5:6" x14ac:dyDescent="0.2">
      <c r="E10423" s="97">
        <v>43739.615717592591</v>
      </c>
      <c r="F10423">
        <v>0.10106999999999999</v>
      </c>
    </row>
    <row r="10424" spans="5:6" x14ac:dyDescent="0.2">
      <c r="E10424" s="97">
        <v>43739.626134259262</v>
      </c>
      <c r="F10424">
        <v>0.10106999999999999</v>
      </c>
    </row>
    <row r="10425" spans="5:6" x14ac:dyDescent="0.2">
      <c r="E10425" s="97">
        <v>43739.629953703705</v>
      </c>
      <c r="F10425">
        <v>0.13839099999999999</v>
      </c>
    </row>
    <row r="10426" spans="5:6" x14ac:dyDescent="0.2">
      <c r="E10426" s="97">
        <v>43739.63689814815</v>
      </c>
      <c r="F10426">
        <v>6.4214999999999994E-2</v>
      </c>
    </row>
    <row r="10427" spans="5:6" x14ac:dyDescent="0.2">
      <c r="E10427" s="97">
        <v>43739.647777777776</v>
      </c>
      <c r="F10427">
        <v>6.4214999999999994E-2</v>
      </c>
    </row>
    <row r="10428" spans="5:6" x14ac:dyDescent="0.2">
      <c r="E10428" s="97">
        <v>43739.651805555557</v>
      </c>
      <c r="F10428">
        <v>2.5576729999999999</v>
      </c>
    </row>
    <row r="10429" spans="5:6" x14ac:dyDescent="0.2">
      <c r="E10429" s="97">
        <v>43739.658750000002</v>
      </c>
      <c r="F10429">
        <v>3.8195320000000001</v>
      </c>
    </row>
    <row r="10430" spans="5:6" x14ac:dyDescent="0.2">
      <c r="E10430" s="97">
        <v>43739.669166666667</v>
      </c>
      <c r="F10430">
        <v>3.6229930000000001</v>
      </c>
    </row>
    <row r="10431" spans="5:6" x14ac:dyDescent="0.2">
      <c r="E10431" s="97">
        <v>43739.679583333331</v>
      </c>
      <c r="F10431">
        <v>3.3377279999999998</v>
      </c>
    </row>
    <row r="10432" spans="5:6" x14ac:dyDescent="0.2">
      <c r="E10432" s="97">
        <v>43739.69</v>
      </c>
      <c r="F10432">
        <v>3.1460129999999999</v>
      </c>
    </row>
    <row r="10433" spans="5:6" x14ac:dyDescent="0.2">
      <c r="E10433" s="97">
        <v>43739.700416666667</v>
      </c>
      <c r="F10433">
        <v>3.0321090000000002</v>
      </c>
    </row>
    <row r="10434" spans="5:6" x14ac:dyDescent="0.2">
      <c r="E10434" s="97">
        <v>43739.710833333331</v>
      </c>
      <c r="F10434">
        <v>2.9094220000000002</v>
      </c>
    </row>
    <row r="10435" spans="5:6" x14ac:dyDescent="0.2">
      <c r="E10435" s="97">
        <v>43739.723483796297</v>
      </c>
      <c r="F10435">
        <v>2.7467000000000001</v>
      </c>
    </row>
    <row r="10436" spans="5:6" x14ac:dyDescent="0.2">
      <c r="E10436" s="97">
        <v>43739.733900462961</v>
      </c>
      <c r="F10436">
        <v>2.66432</v>
      </c>
    </row>
    <row r="10437" spans="5:6" x14ac:dyDescent="0.2">
      <c r="E10437" s="97">
        <v>43739.744317129633</v>
      </c>
      <c r="F10437">
        <v>2.5688879999999998</v>
      </c>
    </row>
    <row r="10438" spans="5:6" x14ac:dyDescent="0.2">
      <c r="E10438" s="97">
        <v>43739.754733796297</v>
      </c>
      <c r="F10438">
        <v>2.4840800000000001</v>
      </c>
    </row>
    <row r="10439" spans="5:6" x14ac:dyDescent="0.2">
      <c r="E10439" s="97">
        <v>43739.765150462961</v>
      </c>
      <c r="F10439">
        <v>2.4493109999999998</v>
      </c>
    </row>
    <row r="10440" spans="5:6" x14ac:dyDescent="0.2">
      <c r="E10440" s="97">
        <v>43739.775567129633</v>
      </c>
      <c r="F10440">
        <v>2.4334020000000001</v>
      </c>
    </row>
    <row r="10441" spans="5:6" x14ac:dyDescent="0.2">
      <c r="E10441" s="97">
        <v>43739.785983796297</v>
      </c>
      <c r="F10441">
        <v>2.4089079999999998</v>
      </c>
    </row>
    <row r="10442" spans="5:6" x14ac:dyDescent="0.2">
      <c r="E10442" s="97">
        <v>43739.796516203707</v>
      </c>
      <c r="F10442">
        <v>2.391607</v>
      </c>
    </row>
    <row r="10443" spans="5:6" x14ac:dyDescent="0.2">
      <c r="E10443" s="97">
        <v>43739.806932870371</v>
      </c>
      <c r="F10443">
        <v>2.4046129999999999</v>
      </c>
    </row>
    <row r="10444" spans="5:6" x14ac:dyDescent="0.2">
      <c r="E10444" s="97">
        <v>43739.817349537036</v>
      </c>
      <c r="F10444">
        <v>2.429027</v>
      </c>
    </row>
    <row r="10445" spans="5:6" x14ac:dyDescent="0.2">
      <c r="E10445" s="97">
        <v>43739.827835648146</v>
      </c>
      <c r="F10445">
        <v>2.4521829999999998</v>
      </c>
    </row>
    <row r="10446" spans="5:6" x14ac:dyDescent="0.2">
      <c r="E10446" s="97">
        <v>43739.838252314818</v>
      </c>
      <c r="F10446">
        <v>2.4872380000000001</v>
      </c>
    </row>
    <row r="10447" spans="5:6" x14ac:dyDescent="0.2">
      <c r="E10447" s="97">
        <v>43739.848668981482</v>
      </c>
      <c r="F10447">
        <v>2.5338379999999998</v>
      </c>
    </row>
    <row r="10448" spans="5:6" x14ac:dyDescent="0.2">
      <c r="E10448" s="97">
        <v>43739.859085648146</v>
      </c>
      <c r="F10448">
        <v>2.5452270000000001</v>
      </c>
    </row>
    <row r="10449" spans="5:6" x14ac:dyDescent="0.2">
      <c r="E10449" s="97">
        <v>43739.869502314818</v>
      </c>
      <c r="F10449">
        <v>2.589296</v>
      </c>
    </row>
    <row r="10450" spans="5:6" x14ac:dyDescent="0.2">
      <c r="E10450" s="97">
        <v>43739.879918981482</v>
      </c>
      <c r="F10450">
        <v>2.6048809999999998</v>
      </c>
    </row>
    <row r="10451" spans="5:6" x14ac:dyDescent="0.2">
      <c r="E10451" s="97">
        <v>43739.890335648146</v>
      </c>
      <c r="F10451">
        <v>2.6281810000000001</v>
      </c>
    </row>
    <row r="10452" spans="5:6" x14ac:dyDescent="0.2">
      <c r="E10452" s="97">
        <v>43739.900868055556</v>
      </c>
      <c r="F10452">
        <v>2.6723180000000002</v>
      </c>
    </row>
    <row r="10453" spans="5:6" x14ac:dyDescent="0.2">
      <c r="E10453" s="97">
        <v>43739.91128472222</v>
      </c>
      <c r="F10453">
        <v>2.699554</v>
      </c>
    </row>
    <row r="10454" spans="5:6" x14ac:dyDescent="0.2">
      <c r="E10454" s="97">
        <v>43739.921701388892</v>
      </c>
      <c r="F10454">
        <v>2.7292939999999999</v>
      </c>
    </row>
    <row r="10455" spans="5:6" x14ac:dyDescent="0.2">
      <c r="E10455" s="97">
        <v>43739.932175925926</v>
      </c>
      <c r="F10455">
        <v>2.7292559999999999</v>
      </c>
    </row>
    <row r="10456" spans="5:6" x14ac:dyDescent="0.2">
      <c r="E10456" s="97">
        <v>43739.94259259259</v>
      </c>
      <c r="F10456">
        <v>2.7617600000000002</v>
      </c>
    </row>
    <row r="10457" spans="5:6" x14ac:dyDescent="0.2">
      <c r="E10457" s="97">
        <v>43739.953009259261</v>
      </c>
      <c r="F10457">
        <v>2.7833899999999998</v>
      </c>
    </row>
    <row r="10458" spans="5:6" x14ac:dyDescent="0.2">
      <c r="E10458" s="97">
        <v>43739.963425925926</v>
      </c>
      <c r="F10458">
        <v>2.8019660000000002</v>
      </c>
    </row>
    <row r="10459" spans="5:6" x14ac:dyDescent="0.2">
      <c r="E10459" s="97">
        <v>43739.97384259259</v>
      </c>
      <c r="F10459">
        <v>2.8170489999999999</v>
      </c>
    </row>
    <row r="10460" spans="5:6" x14ac:dyDescent="0.2">
      <c r="E10460" s="97">
        <v>43739.984259259261</v>
      </c>
      <c r="F10460">
        <v>2.8533460000000002</v>
      </c>
    </row>
    <row r="10461" spans="5:6" x14ac:dyDescent="0.2">
      <c r="E10461" s="97">
        <v>43739.994791666664</v>
      </c>
      <c r="F10461">
        <v>2.8710969999999998</v>
      </c>
    </row>
    <row r="10462" spans="5:6" x14ac:dyDescent="0.2">
      <c r="E10462" s="97">
        <v>43740.005208333336</v>
      </c>
      <c r="F10462">
        <v>2.893634</v>
      </c>
    </row>
    <row r="10463" spans="5:6" x14ac:dyDescent="0.2">
      <c r="E10463" s="97">
        <v>43740.015625</v>
      </c>
      <c r="F10463">
        <v>2.9091049999999998</v>
      </c>
    </row>
    <row r="10464" spans="5:6" x14ac:dyDescent="0.2">
      <c r="E10464" s="97">
        <v>43740.026041666664</v>
      </c>
      <c r="F10464">
        <v>2.9069259999999999</v>
      </c>
    </row>
    <row r="10465" spans="5:6" x14ac:dyDescent="0.2">
      <c r="E10465" s="97">
        <v>43740.036527777775</v>
      </c>
      <c r="F10465">
        <v>2.916731</v>
      </c>
    </row>
    <row r="10466" spans="5:6" x14ac:dyDescent="0.2">
      <c r="E10466" s="97">
        <v>43740.046944444446</v>
      </c>
      <c r="F10466">
        <v>2.9431449999999999</v>
      </c>
    </row>
    <row r="10467" spans="5:6" x14ac:dyDescent="0.2">
      <c r="E10467" s="97">
        <v>43740.05736111111</v>
      </c>
      <c r="F10467">
        <v>2.951965</v>
      </c>
    </row>
    <row r="10468" spans="5:6" x14ac:dyDescent="0.2">
      <c r="E10468" s="97">
        <v>43740.067777777775</v>
      </c>
      <c r="F10468">
        <v>2.9598100000000001</v>
      </c>
    </row>
    <row r="10469" spans="5:6" x14ac:dyDescent="0.2">
      <c r="E10469" s="97">
        <v>43740.078194444446</v>
      </c>
      <c r="F10469">
        <v>2.9672869999999998</v>
      </c>
    </row>
    <row r="10470" spans="5:6" x14ac:dyDescent="0.2">
      <c r="E10470" s="97">
        <v>43740.08861111111</v>
      </c>
      <c r="F10470">
        <v>2.9800010000000001</v>
      </c>
    </row>
    <row r="10471" spans="5:6" x14ac:dyDescent="0.2">
      <c r="E10471" s="97">
        <v>43740.099143518521</v>
      </c>
      <c r="F10471">
        <v>2.9660920000000002</v>
      </c>
    </row>
    <row r="10472" spans="5:6" x14ac:dyDescent="0.2">
      <c r="E10472" s="97">
        <v>43740.109560185185</v>
      </c>
      <c r="F10472">
        <v>2.983619</v>
      </c>
    </row>
    <row r="10473" spans="5:6" x14ac:dyDescent="0.2">
      <c r="E10473" s="97">
        <v>43740.119976851849</v>
      </c>
      <c r="F10473">
        <v>2.9947050000000002</v>
      </c>
    </row>
    <row r="10474" spans="5:6" x14ac:dyDescent="0.2">
      <c r="E10474" s="97">
        <v>43740.130486111113</v>
      </c>
      <c r="F10474">
        <v>2.9781520000000001</v>
      </c>
    </row>
    <row r="10475" spans="5:6" x14ac:dyDescent="0.2">
      <c r="E10475" s="97">
        <v>43740.140902777777</v>
      </c>
      <c r="F10475">
        <v>2.9937680000000002</v>
      </c>
    </row>
    <row r="10476" spans="5:6" x14ac:dyDescent="0.2">
      <c r="E10476" s="97">
        <v>43740.151319444441</v>
      </c>
      <c r="F10476">
        <v>2.9933589999999999</v>
      </c>
    </row>
    <row r="10477" spans="5:6" x14ac:dyDescent="0.2">
      <c r="E10477" s="97">
        <v>43740.161736111113</v>
      </c>
      <c r="F10477">
        <v>2.9887640000000002</v>
      </c>
    </row>
    <row r="10478" spans="5:6" x14ac:dyDescent="0.2">
      <c r="E10478" s="97">
        <v>43740.172152777777</v>
      </c>
      <c r="F10478">
        <v>2.9924059999999999</v>
      </c>
    </row>
    <row r="10479" spans="5:6" x14ac:dyDescent="0.2">
      <c r="E10479" s="97">
        <v>43740.182569444441</v>
      </c>
      <c r="F10479">
        <v>2.9889299999999999</v>
      </c>
    </row>
    <row r="10480" spans="5:6" x14ac:dyDescent="0.2">
      <c r="E10480" s="97">
        <v>43740.193101851852</v>
      </c>
      <c r="F10480">
        <v>2.958059</v>
      </c>
    </row>
    <row r="10481" spans="5:6" x14ac:dyDescent="0.2">
      <c r="E10481" s="97">
        <v>43740.203518518516</v>
      </c>
      <c r="F10481">
        <v>2.963727</v>
      </c>
    </row>
    <row r="10482" spans="5:6" x14ac:dyDescent="0.2">
      <c r="E10482" s="97">
        <v>43740.213935185187</v>
      </c>
      <c r="F10482">
        <v>2.9470200000000002</v>
      </c>
    </row>
    <row r="10483" spans="5:6" x14ac:dyDescent="0.2">
      <c r="E10483" s="97">
        <v>43740.224351851852</v>
      </c>
      <c r="F10483">
        <v>2.9777629999999999</v>
      </c>
    </row>
    <row r="10484" spans="5:6" x14ac:dyDescent="0.2">
      <c r="E10484" s="97">
        <v>43740.234837962962</v>
      </c>
      <c r="F10484">
        <v>2.9666939999999999</v>
      </c>
    </row>
    <row r="10485" spans="5:6" x14ac:dyDescent="0.2">
      <c r="E10485" s="97">
        <v>43740.245254629626</v>
      </c>
      <c r="F10485">
        <v>2.9635579999999999</v>
      </c>
    </row>
    <row r="10486" spans="5:6" x14ac:dyDescent="0.2">
      <c r="E10486" s="97">
        <v>43740.255671296298</v>
      </c>
      <c r="F10486">
        <v>2.9441890000000002</v>
      </c>
    </row>
    <row r="10487" spans="5:6" x14ac:dyDescent="0.2">
      <c r="E10487" s="97">
        <v>43740.266087962962</v>
      </c>
      <c r="F10487">
        <v>2.9237829999999998</v>
      </c>
    </row>
    <row r="10488" spans="5:6" x14ac:dyDescent="0.2">
      <c r="E10488" s="97">
        <v>43740.276504629626</v>
      </c>
      <c r="F10488">
        <v>2.9069729999999998</v>
      </c>
    </row>
    <row r="10489" spans="5:6" x14ac:dyDescent="0.2">
      <c r="E10489" s="97">
        <v>43740.286921296298</v>
      </c>
      <c r="F10489">
        <v>2.9190520000000002</v>
      </c>
    </row>
    <row r="10490" spans="5:6" x14ac:dyDescent="0.2">
      <c r="E10490" s="97">
        <v>43740.297453703701</v>
      </c>
      <c r="F10490">
        <v>2.9033989999999998</v>
      </c>
    </row>
    <row r="10491" spans="5:6" x14ac:dyDescent="0.2">
      <c r="E10491" s="97">
        <v>43740.307870370372</v>
      </c>
      <c r="F10491">
        <v>2.886933</v>
      </c>
    </row>
    <row r="10492" spans="5:6" x14ac:dyDescent="0.2">
      <c r="E10492" s="97">
        <v>43740.318287037036</v>
      </c>
      <c r="F10492">
        <v>2.87018</v>
      </c>
    </row>
    <row r="10493" spans="5:6" x14ac:dyDescent="0.2">
      <c r="E10493" s="97">
        <v>43740.328703703701</v>
      </c>
      <c r="F10493">
        <v>2.8862950000000001</v>
      </c>
    </row>
    <row r="10494" spans="5:6" x14ac:dyDescent="0.2">
      <c r="E10494" s="97">
        <v>43740.339189814818</v>
      </c>
      <c r="F10494">
        <v>2.8692859999999998</v>
      </c>
    </row>
    <row r="10495" spans="5:6" x14ac:dyDescent="0.2">
      <c r="E10495" s="97">
        <v>43740.349606481483</v>
      </c>
      <c r="F10495">
        <v>2.8657469999999998</v>
      </c>
    </row>
    <row r="10496" spans="5:6" x14ac:dyDescent="0.2">
      <c r="E10496" s="97">
        <v>43740.360023148147</v>
      </c>
      <c r="F10496">
        <v>2.8641519999999998</v>
      </c>
    </row>
    <row r="10497" spans="5:6" x14ac:dyDescent="0.2">
      <c r="E10497" s="97">
        <v>43740.370439814818</v>
      </c>
      <c r="F10497">
        <v>2.8428049999999998</v>
      </c>
    </row>
    <row r="10498" spans="5:6" x14ac:dyDescent="0.2">
      <c r="E10498" s="97">
        <v>43740.380856481483</v>
      </c>
      <c r="F10498">
        <v>2.833097</v>
      </c>
    </row>
    <row r="10499" spans="5:6" x14ac:dyDescent="0.2">
      <c r="E10499" s="97">
        <v>43740.391273148147</v>
      </c>
      <c r="F10499">
        <v>2.8201839999999998</v>
      </c>
    </row>
    <row r="10500" spans="5:6" x14ac:dyDescent="0.2">
      <c r="E10500" s="97">
        <v>43740.401689814818</v>
      </c>
      <c r="F10500">
        <v>2.8172990000000002</v>
      </c>
    </row>
    <row r="10501" spans="5:6" x14ac:dyDescent="0.2">
      <c r="E10501" s="97">
        <v>43740.412222222221</v>
      </c>
      <c r="F10501">
        <v>2.7084380000000001</v>
      </c>
    </row>
    <row r="10502" spans="5:6" x14ac:dyDescent="0.2">
      <c r="E10502" s="97">
        <v>43740.422638888886</v>
      </c>
      <c r="F10502">
        <v>2.8043939999999998</v>
      </c>
    </row>
    <row r="10503" spans="5:6" x14ac:dyDescent="0.2">
      <c r="E10503" s="97">
        <v>43740.433055555557</v>
      </c>
      <c r="F10503">
        <v>2.6701830000000002</v>
      </c>
    </row>
    <row r="10504" spans="5:6" x14ac:dyDescent="0.2">
      <c r="E10504" s="97">
        <v>43740.443541666667</v>
      </c>
      <c r="F10504">
        <v>2.7818429999999998</v>
      </c>
    </row>
    <row r="10505" spans="5:6" x14ac:dyDescent="0.2">
      <c r="E10505" s="97">
        <v>43740.453958333332</v>
      </c>
      <c r="F10505">
        <v>2.765463</v>
      </c>
    </row>
    <row r="10506" spans="5:6" x14ac:dyDescent="0.2">
      <c r="E10506" s="97">
        <v>43740.464375000003</v>
      </c>
      <c r="F10506">
        <v>2.7522030000000002</v>
      </c>
    </row>
    <row r="10507" spans="5:6" x14ac:dyDescent="0.2">
      <c r="E10507" s="97">
        <v>43740.474791666667</v>
      </c>
      <c r="F10507">
        <v>2.7434829999999999</v>
      </c>
    </row>
    <row r="10508" spans="5:6" x14ac:dyDescent="0.2">
      <c r="E10508" s="97">
        <v>43740.485208333332</v>
      </c>
      <c r="F10508">
        <v>2.6971189999999998</v>
      </c>
    </row>
    <row r="10509" spans="5:6" x14ac:dyDescent="0.2">
      <c r="E10509" s="97">
        <v>43740.495625000003</v>
      </c>
      <c r="F10509">
        <v>2.6817899999999999</v>
      </c>
    </row>
    <row r="10510" spans="5:6" x14ac:dyDescent="0.2">
      <c r="E10510" s="97">
        <v>43740.506145833337</v>
      </c>
      <c r="F10510">
        <v>2.6455039999999999</v>
      </c>
    </row>
    <row r="10511" spans="5:6" x14ac:dyDescent="0.2">
      <c r="E10511" s="97">
        <v>43740.516562500001</v>
      </c>
      <c r="F10511">
        <v>2.6049929999999999</v>
      </c>
    </row>
    <row r="10512" spans="5:6" x14ac:dyDescent="0.2">
      <c r="E10512" s="97">
        <v>43740.526979166665</v>
      </c>
      <c r="F10512">
        <v>2.5700340000000002</v>
      </c>
    </row>
    <row r="10513" spans="5:6" x14ac:dyDescent="0.2">
      <c r="E10513" s="97">
        <v>43740.537395833337</v>
      </c>
      <c r="F10513">
        <v>2.5284119999999999</v>
      </c>
    </row>
    <row r="10514" spans="5:6" x14ac:dyDescent="0.2">
      <c r="E10514" s="97">
        <v>43740.547812500001</v>
      </c>
      <c r="F10514">
        <v>2.476696</v>
      </c>
    </row>
    <row r="10515" spans="5:6" x14ac:dyDescent="0.2">
      <c r="E10515" s="97">
        <v>43740.558229166665</v>
      </c>
      <c r="F10515">
        <v>2.437236</v>
      </c>
    </row>
    <row r="10516" spans="5:6" x14ac:dyDescent="0.2">
      <c r="E10516" s="97">
        <v>43740.568761574075</v>
      </c>
      <c r="F10516">
        <v>2.4314230000000001</v>
      </c>
    </row>
    <row r="10517" spans="5:6" x14ac:dyDescent="0.2">
      <c r="E10517" s="97">
        <v>43740.57917824074</v>
      </c>
      <c r="F10517">
        <v>2.4041519999999998</v>
      </c>
    </row>
    <row r="10518" spans="5:6" x14ac:dyDescent="0.2">
      <c r="E10518" s="97">
        <v>43740.589594907404</v>
      </c>
      <c r="F10518">
        <v>2.3768600000000002</v>
      </c>
    </row>
    <row r="10519" spans="5:6" x14ac:dyDescent="0.2">
      <c r="E10519" s="97">
        <v>43740.600011574075</v>
      </c>
      <c r="F10519">
        <v>2.4175610000000001</v>
      </c>
    </row>
    <row r="10520" spans="5:6" x14ac:dyDescent="0.2">
      <c r="E10520" s="97">
        <v>43740.610497685186</v>
      </c>
      <c r="F10520">
        <v>2.3574359999999999</v>
      </c>
    </row>
    <row r="10521" spans="5:6" x14ac:dyDescent="0.2">
      <c r="E10521" s="97">
        <v>43740.62091435185</v>
      </c>
      <c r="F10521">
        <v>2.34741</v>
      </c>
    </row>
    <row r="10522" spans="5:6" x14ac:dyDescent="0.2">
      <c r="E10522" s="97">
        <v>43740.631331018521</v>
      </c>
      <c r="F10522">
        <v>2.3385229999999999</v>
      </c>
    </row>
    <row r="10523" spans="5:6" x14ac:dyDescent="0.2">
      <c r="E10523" s="97">
        <v>43740.641747685186</v>
      </c>
      <c r="F10523">
        <v>2.3219129999999999</v>
      </c>
    </row>
    <row r="10524" spans="5:6" x14ac:dyDescent="0.2">
      <c r="E10524" s="97">
        <v>43740.65216435185</v>
      </c>
      <c r="F10524">
        <v>2.3052229999999998</v>
      </c>
    </row>
    <row r="10525" spans="5:6" x14ac:dyDescent="0.2">
      <c r="E10525" s="97">
        <v>43740.662581018521</v>
      </c>
      <c r="F10525">
        <v>2.306635</v>
      </c>
    </row>
    <row r="10526" spans="5:6" x14ac:dyDescent="0.2">
      <c r="E10526" s="97">
        <v>43740.673113425924</v>
      </c>
      <c r="F10526">
        <v>2.313167</v>
      </c>
    </row>
    <row r="10527" spans="5:6" x14ac:dyDescent="0.2">
      <c r="E10527" s="97">
        <v>43740.683530092596</v>
      </c>
      <c r="F10527">
        <v>2.3183220000000002</v>
      </c>
    </row>
    <row r="10528" spans="5:6" x14ac:dyDescent="0.2">
      <c r="E10528" s="97">
        <v>43740.69394675926</v>
      </c>
      <c r="F10528">
        <v>2.3244530000000001</v>
      </c>
    </row>
    <row r="10529" spans="5:6" x14ac:dyDescent="0.2">
      <c r="E10529" s="97">
        <v>43740.704363425924</v>
      </c>
      <c r="F10529">
        <v>2.3279869999999998</v>
      </c>
    </row>
    <row r="10530" spans="5:6" x14ac:dyDescent="0.2">
      <c r="E10530" s="97">
        <v>43740.723576388889</v>
      </c>
      <c r="F10530">
        <v>2.3936639999999998</v>
      </c>
    </row>
    <row r="10531" spans="5:6" x14ac:dyDescent="0.2">
      <c r="E10531" s="97">
        <v>43740.733993055554</v>
      </c>
      <c r="F10531">
        <v>2.4334989999999999</v>
      </c>
    </row>
    <row r="10532" spans="5:6" x14ac:dyDescent="0.2">
      <c r="E10532" s="97">
        <v>43740.744409722225</v>
      </c>
      <c r="F10532">
        <v>2.4817670000000001</v>
      </c>
    </row>
    <row r="10533" spans="5:6" x14ac:dyDescent="0.2">
      <c r="E10533" s="97">
        <v>43740.754826388889</v>
      </c>
      <c r="F10533">
        <v>2.5087419999999998</v>
      </c>
    </row>
    <row r="10534" spans="5:6" x14ac:dyDescent="0.2">
      <c r="E10534" s="97">
        <v>43740.765243055554</v>
      </c>
      <c r="F10534">
        <v>2.5468139999999999</v>
      </c>
    </row>
    <row r="10535" spans="5:6" x14ac:dyDescent="0.2">
      <c r="E10535" s="97">
        <v>43740.775659722225</v>
      </c>
      <c r="F10535">
        <v>2.5839859999999999</v>
      </c>
    </row>
    <row r="10536" spans="5:6" x14ac:dyDescent="0.2">
      <c r="E10536" s="97">
        <v>43740.786192129628</v>
      </c>
      <c r="F10536">
        <v>2.6152250000000001</v>
      </c>
    </row>
    <row r="10537" spans="5:6" x14ac:dyDescent="0.2">
      <c r="E10537" s="97">
        <v>43740.7966087963</v>
      </c>
      <c r="F10537">
        <v>2.6362640000000002</v>
      </c>
    </row>
    <row r="10538" spans="5:6" x14ac:dyDescent="0.2">
      <c r="E10538" s="97">
        <v>43740.807025462964</v>
      </c>
      <c r="F10538">
        <v>2.661648</v>
      </c>
    </row>
    <row r="10539" spans="5:6" x14ac:dyDescent="0.2">
      <c r="E10539" s="97">
        <v>43740.817442129628</v>
      </c>
      <c r="F10539">
        <v>2.6752530000000001</v>
      </c>
    </row>
    <row r="10540" spans="5:6" x14ac:dyDescent="0.2">
      <c r="E10540" s="97">
        <v>43740.827928240738</v>
      </c>
      <c r="F10540">
        <v>2.6894300000000002</v>
      </c>
    </row>
    <row r="10541" spans="5:6" x14ac:dyDescent="0.2">
      <c r="E10541" s="97">
        <v>43740.83834490741</v>
      </c>
      <c r="F10541">
        <v>2.6926269999999999</v>
      </c>
    </row>
    <row r="10542" spans="5:6" x14ac:dyDescent="0.2">
      <c r="E10542" s="97">
        <v>43740.848761574074</v>
      </c>
      <c r="F10542">
        <v>2.7294260000000001</v>
      </c>
    </row>
    <row r="10543" spans="5:6" x14ac:dyDescent="0.2">
      <c r="E10543" s="97">
        <v>43740.859178240738</v>
      </c>
      <c r="F10543">
        <v>2.7347410000000001</v>
      </c>
    </row>
    <row r="10544" spans="5:6" x14ac:dyDescent="0.2">
      <c r="E10544" s="97">
        <v>43740.86959490741</v>
      </c>
      <c r="F10544">
        <v>2.7488160000000001</v>
      </c>
    </row>
    <row r="10545" spans="5:6" x14ac:dyDescent="0.2">
      <c r="E10545" s="97">
        <v>43740.880011574074</v>
      </c>
      <c r="F10545">
        <v>2.7466469999999998</v>
      </c>
    </row>
    <row r="10546" spans="5:6" x14ac:dyDescent="0.2">
      <c r="E10546" s="97">
        <v>43740.890543981484</v>
      </c>
      <c r="F10546">
        <v>2.7638750000000001</v>
      </c>
    </row>
    <row r="10547" spans="5:6" x14ac:dyDescent="0.2">
      <c r="E10547" s="97">
        <v>43740.900960648149</v>
      </c>
      <c r="F10547">
        <v>2.7830710000000001</v>
      </c>
    </row>
    <row r="10548" spans="5:6" x14ac:dyDescent="0.2">
      <c r="E10548" s="97">
        <v>43740.911377314813</v>
      </c>
      <c r="F10548">
        <v>2.778095</v>
      </c>
    </row>
    <row r="10549" spans="5:6" x14ac:dyDescent="0.2">
      <c r="E10549" s="97">
        <v>43740.921793981484</v>
      </c>
      <c r="F10549">
        <v>2.8047620000000002</v>
      </c>
    </row>
    <row r="10550" spans="5:6" x14ac:dyDescent="0.2">
      <c r="E10550" s="97">
        <v>43740.932280092595</v>
      </c>
      <c r="F10550">
        <v>2.7961290000000001</v>
      </c>
    </row>
    <row r="10551" spans="5:6" x14ac:dyDescent="0.2">
      <c r="E10551" s="97">
        <v>43740.942766203705</v>
      </c>
      <c r="F10551">
        <v>2.82436</v>
      </c>
    </row>
    <row r="10552" spans="5:6" x14ac:dyDescent="0.2">
      <c r="E10552" s="97">
        <v>43740.953182870369</v>
      </c>
      <c r="F10552">
        <v>2.8101639999999999</v>
      </c>
    </row>
    <row r="10553" spans="5:6" x14ac:dyDescent="0.2">
      <c r="E10553" s="97">
        <v>43740.963599537034</v>
      </c>
      <c r="F10553">
        <v>2.8473380000000001</v>
      </c>
    </row>
    <row r="10554" spans="5:6" x14ac:dyDescent="0.2">
      <c r="E10554" s="97">
        <v>43740.974016203705</v>
      </c>
      <c r="F10554">
        <v>2.8449339999999999</v>
      </c>
    </row>
    <row r="10555" spans="5:6" x14ac:dyDescent="0.2">
      <c r="E10555" s="97">
        <v>43740.984432870369</v>
      </c>
      <c r="F10555">
        <v>2.8266680000000002</v>
      </c>
    </row>
    <row r="10556" spans="5:6" x14ac:dyDescent="0.2">
      <c r="E10556" s="97">
        <v>43740.994849537034</v>
      </c>
      <c r="F10556">
        <v>2.8520310000000002</v>
      </c>
    </row>
    <row r="10557" spans="5:6" x14ac:dyDescent="0.2">
      <c r="E10557" s="97">
        <v>43741.005266203705</v>
      </c>
      <c r="F10557">
        <v>2.869221</v>
      </c>
    </row>
    <row r="10558" spans="5:6" x14ac:dyDescent="0.2">
      <c r="E10558" s="97">
        <v>43741.015798611108</v>
      </c>
      <c r="F10558">
        <v>2.8497659999999998</v>
      </c>
    </row>
    <row r="10559" spans="5:6" x14ac:dyDescent="0.2">
      <c r="E10559" s="97">
        <v>43741.02621527778</v>
      </c>
      <c r="F10559">
        <v>2.8746710000000002</v>
      </c>
    </row>
    <row r="10560" spans="5:6" x14ac:dyDescent="0.2">
      <c r="E10560" s="97">
        <v>43741.036631944444</v>
      </c>
      <c r="F10560">
        <v>2.8755890000000002</v>
      </c>
    </row>
    <row r="10561" spans="5:6" x14ac:dyDescent="0.2">
      <c r="E10561" s="97">
        <v>43741.047118055554</v>
      </c>
      <c r="F10561">
        <v>2.8685049999999999</v>
      </c>
    </row>
    <row r="10562" spans="5:6" x14ac:dyDescent="0.2">
      <c r="E10562" s="97">
        <v>43741.057534722226</v>
      </c>
      <c r="F10562">
        <v>2.859928</v>
      </c>
    </row>
    <row r="10563" spans="5:6" x14ac:dyDescent="0.2">
      <c r="E10563" s="97">
        <v>43741.06795138889</v>
      </c>
      <c r="F10563">
        <v>2.8752409999999999</v>
      </c>
    </row>
    <row r="10564" spans="5:6" x14ac:dyDescent="0.2">
      <c r="E10564" s="97">
        <v>43741.078368055554</v>
      </c>
      <c r="F10564">
        <v>2.8404790000000002</v>
      </c>
    </row>
    <row r="10565" spans="5:6" x14ac:dyDescent="0.2">
      <c r="E10565" s="97">
        <v>43741.088784722226</v>
      </c>
      <c r="F10565">
        <v>2.883645</v>
      </c>
    </row>
    <row r="10566" spans="5:6" x14ac:dyDescent="0.2">
      <c r="E10566" s="97">
        <v>43741.09920138889</v>
      </c>
      <c r="F10566">
        <v>2.8905219999999998</v>
      </c>
    </row>
    <row r="10567" spans="5:6" x14ac:dyDescent="0.2">
      <c r="E10567" s="97">
        <v>43741.109618055554</v>
      </c>
      <c r="F10567">
        <v>2.8900359999999998</v>
      </c>
    </row>
    <row r="10568" spans="5:6" x14ac:dyDescent="0.2">
      <c r="E10568" s="97">
        <v>43741.120150462964</v>
      </c>
      <c r="F10568">
        <v>2.8846590000000001</v>
      </c>
    </row>
    <row r="10569" spans="5:6" x14ac:dyDescent="0.2">
      <c r="E10569" s="97">
        <v>43741.130567129629</v>
      </c>
      <c r="F10569">
        <v>2.8648400000000001</v>
      </c>
    </row>
    <row r="10570" spans="5:6" x14ac:dyDescent="0.2">
      <c r="E10570" s="97">
        <v>43741.140983796293</v>
      </c>
      <c r="F10570">
        <v>2.8851979999999999</v>
      </c>
    </row>
    <row r="10571" spans="5:6" x14ac:dyDescent="0.2">
      <c r="E10571" s="97">
        <v>43741.151458333334</v>
      </c>
      <c r="F10571">
        <v>2.8718910000000002</v>
      </c>
    </row>
    <row r="10572" spans="5:6" x14ac:dyDescent="0.2">
      <c r="E10572" s="97">
        <v>43741.161874999998</v>
      </c>
      <c r="F10572">
        <v>2.871327</v>
      </c>
    </row>
    <row r="10573" spans="5:6" x14ac:dyDescent="0.2">
      <c r="E10573" s="97">
        <v>43741.172291666669</v>
      </c>
      <c r="F10573">
        <v>2.863515</v>
      </c>
    </row>
    <row r="10574" spans="5:6" x14ac:dyDescent="0.2">
      <c r="E10574" s="97">
        <v>43741.182708333334</v>
      </c>
      <c r="F10574">
        <v>2.8732600000000001</v>
      </c>
    </row>
    <row r="10575" spans="5:6" x14ac:dyDescent="0.2">
      <c r="E10575" s="97">
        <v>43741.193124999998</v>
      </c>
      <c r="F10575">
        <v>2.8693659999999999</v>
      </c>
    </row>
    <row r="10576" spans="5:6" x14ac:dyDescent="0.2">
      <c r="E10576" s="97">
        <v>43741.203541666669</v>
      </c>
      <c r="F10576">
        <v>2.837831</v>
      </c>
    </row>
    <row r="10577" spans="5:6" x14ac:dyDescent="0.2">
      <c r="E10577" s="97">
        <v>43741.214074074072</v>
      </c>
      <c r="F10577">
        <v>2.8689689999999999</v>
      </c>
    </row>
    <row r="10578" spans="5:6" x14ac:dyDescent="0.2">
      <c r="E10578" s="97">
        <v>43741.224490740744</v>
      </c>
      <c r="F10578">
        <v>2.8605659999999999</v>
      </c>
    </row>
    <row r="10579" spans="5:6" x14ac:dyDescent="0.2">
      <c r="E10579" s="97">
        <v>43741.234907407408</v>
      </c>
      <c r="F10579">
        <v>2.8370540000000002</v>
      </c>
    </row>
    <row r="10580" spans="5:6" x14ac:dyDescent="0.2">
      <c r="E10580" s="97">
        <v>43741.245324074072</v>
      </c>
      <c r="F10580">
        <v>2.841634</v>
      </c>
    </row>
    <row r="10581" spans="5:6" x14ac:dyDescent="0.2">
      <c r="E10581" s="97">
        <v>43741.255810185183</v>
      </c>
      <c r="F10581">
        <v>2.844681</v>
      </c>
    </row>
    <row r="10582" spans="5:6" x14ac:dyDescent="0.2">
      <c r="E10582" s="97">
        <v>43741.266226851854</v>
      </c>
      <c r="F10582">
        <v>2.8289610000000001</v>
      </c>
    </row>
    <row r="10583" spans="5:6" x14ac:dyDescent="0.2">
      <c r="E10583" s="97">
        <v>43741.276643518519</v>
      </c>
      <c r="F10583">
        <v>2.8272040000000001</v>
      </c>
    </row>
    <row r="10584" spans="5:6" x14ac:dyDescent="0.2">
      <c r="E10584" s="97">
        <v>43741.287060185183</v>
      </c>
      <c r="F10584">
        <v>2.807277</v>
      </c>
    </row>
    <row r="10585" spans="5:6" x14ac:dyDescent="0.2">
      <c r="E10585" s="97">
        <v>43741.297476851854</v>
      </c>
      <c r="F10585">
        <v>2.801904</v>
      </c>
    </row>
    <row r="10586" spans="5:6" x14ac:dyDescent="0.2">
      <c r="E10586" s="97">
        <v>43741.307893518519</v>
      </c>
      <c r="F10586">
        <v>2.7924370000000001</v>
      </c>
    </row>
    <row r="10587" spans="5:6" x14ac:dyDescent="0.2">
      <c r="E10587" s="97">
        <v>43741.318425925929</v>
      </c>
      <c r="F10587">
        <v>2.7300059999999999</v>
      </c>
    </row>
    <row r="10588" spans="5:6" x14ac:dyDescent="0.2">
      <c r="E10588" s="97">
        <v>43741.328842592593</v>
      </c>
      <c r="F10588">
        <v>2.7737440000000002</v>
      </c>
    </row>
    <row r="10589" spans="5:6" x14ac:dyDescent="0.2">
      <c r="E10589" s="97">
        <v>43741.339259259257</v>
      </c>
      <c r="F10589">
        <v>2.7214670000000001</v>
      </c>
    </row>
    <row r="10590" spans="5:6" x14ac:dyDescent="0.2">
      <c r="E10590" s="97">
        <v>43741.349675925929</v>
      </c>
      <c r="F10590">
        <v>2.7518950000000002</v>
      </c>
    </row>
    <row r="10591" spans="5:6" x14ac:dyDescent="0.2">
      <c r="E10591" s="97">
        <v>43741.360162037039</v>
      </c>
      <c r="F10591">
        <v>2.7414830000000001</v>
      </c>
    </row>
    <row r="10592" spans="5:6" x14ac:dyDescent="0.2">
      <c r="E10592" s="97">
        <v>43741.370578703703</v>
      </c>
      <c r="F10592">
        <v>2.7035999999999998</v>
      </c>
    </row>
    <row r="10593" spans="5:6" x14ac:dyDescent="0.2">
      <c r="E10593" s="97">
        <v>43741.380995370368</v>
      </c>
      <c r="F10593">
        <v>2.6917520000000001</v>
      </c>
    </row>
    <row r="10594" spans="5:6" x14ac:dyDescent="0.2">
      <c r="E10594" s="97">
        <v>43741.391412037039</v>
      </c>
      <c r="F10594">
        <v>2.6846999999999999</v>
      </c>
    </row>
    <row r="10595" spans="5:6" x14ac:dyDescent="0.2">
      <c r="E10595" s="97">
        <v>43741.401828703703</v>
      </c>
      <c r="F10595">
        <v>2.6717460000000002</v>
      </c>
    </row>
    <row r="10596" spans="5:6" x14ac:dyDescent="0.2">
      <c r="E10596" s="97">
        <v>43741.412245370368</v>
      </c>
      <c r="F10596">
        <v>2.6480959999999998</v>
      </c>
    </row>
    <row r="10597" spans="5:6" x14ac:dyDescent="0.2">
      <c r="E10597" s="97">
        <v>43741.422777777778</v>
      </c>
      <c r="F10597">
        <v>2.6336840000000001</v>
      </c>
    </row>
    <row r="10598" spans="5:6" x14ac:dyDescent="0.2">
      <c r="E10598" s="97">
        <v>43741.433194444442</v>
      </c>
      <c r="F10598">
        <v>2.6180620000000001</v>
      </c>
    </row>
    <row r="10599" spans="5:6" x14ac:dyDescent="0.2">
      <c r="E10599" s="97">
        <v>43741.443611111114</v>
      </c>
      <c r="F10599">
        <v>2.5976859999999999</v>
      </c>
    </row>
    <row r="10600" spans="5:6" x14ac:dyDescent="0.2">
      <c r="E10600" s="97">
        <v>43741.454027777778</v>
      </c>
      <c r="F10600">
        <v>2.5865330000000002</v>
      </c>
    </row>
    <row r="10601" spans="5:6" x14ac:dyDescent="0.2">
      <c r="E10601" s="97">
        <v>43741.464513888888</v>
      </c>
      <c r="F10601">
        <v>2.5640079999999998</v>
      </c>
    </row>
    <row r="10602" spans="5:6" x14ac:dyDescent="0.2">
      <c r="E10602" s="97">
        <v>43741.474930555552</v>
      </c>
      <c r="F10602">
        <v>2.5533199999999998</v>
      </c>
    </row>
    <row r="10603" spans="5:6" x14ac:dyDescent="0.2">
      <c r="E10603" s="97">
        <v>43741.485347222224</v>
      </c>
      <c r="F10603">
        <v>2.5479790000000002</v>
      </c>
    </row>
    <row r="10604" spans="5:6" x14ac:dyDescent="0.2">
      <c r="E10604" s="97">
        <v>43741.495763888888</v>
      </c>
      <c r="F10604">
        <v>2.5099279999999999</v>
      </c>
    </row>
    <row r="10605" spans="5:6" x14ac:dyDescent="0.2">
      <c r="E10605" s="97">
        <v>43741.506180555552</v>
      </c>
      <c r="F10605">
        <v>2.5328560000000002</v>
      </c>
    </row>
    <row r="10606" spans="5:6" x14ac:dyDescent="0.2">
      <c r="E10606" s="97">
        <v>43741.516597222224</v>
      </c>
      <c r="F10606">
        <v>2.5283350000000002</v>
      </c>
    </row>
    <row r="10607" spans="5:6" x14ac:dyDescent="0.2">
      <c r="E10607" s="97">
        <v>43741.527129629627</v>
      </c>
      <c r="F10607">
        <v>2.5094599999999998</v>
      </c>
    </row>
    <row r="10608" spans="5:6" x14ac:dyDescent="0.2">
      <c r="E10608" s="97">
        <v>43741.537546296298</v>
      </c>
      <c r="F10608">
        <v>2.5181830000000001</v>
      </c>
    </row>
    <row r="10609" spans="5:6" x14ac:dyDescent="0.2">
      <c r="E10609" s="97">
        <v>43741.547962962963</v>
      </c>
      <c r="F10609">
        <v>2.50617</v>
      </c>
    </row>
    <row r="10610" spans="5:6" x14ac:dyDescent="0.2">
      <c r="E10610" s="97">
        <v>43741.558379629627</v>
      </c>
      <c r="F10610">
        <v>2.4914459999999998</v>
      </c>
    </row>
    <row r="10611" spans="5:6" x14ac:dyDescent="0.2">
      <c r="E10611" s="97">
        <v>43741.568865740737</v>
      </c>
      <c r="F10611">
        <v>2.4983610000000001</v>
      </c>
    </row>
    <row r="10612" spans="5:6" x14ac:dyDescent="0.2">
      <c r="E10612" s="97">
        <v>43741.579282407409</v>
      </c>
      <c r="F10612">
        <v>2.4997889999999998</v>
      </c>
    </row>
    <row r="10613" spans="5:6" x14ac:dyDescent="0.2">
      <c r="E10613" s="97">
        <v>43741.589699074073</v>
      </c>
      <c r="F10613">
        <v>2.5015740000000002</v>
      </c>
    </row>
    <row r="10614" spans="5:6" x14ac:dyDescent="0.2">
      <c r="E10614" s="97">
        <v>43741.600115740737</v>
      </c>
      <c r="F10614">
        <v>2.49837</v>
      </c>
    </row>
    <row r="10615" spans="5:6" x14ac:dyDescent="0.2">
      <c r="E10615" s="97">
        <v>43741.610532407409</v>
      </c>
      <c r="F10615">
        <v>2.353148</v>
      </c>
    </row>
    <row r="10616" spans="5:6" x14ac:dyDescent="0.2">
      <c r="E10616" s="97">
        <v>43741.620949074073</v>
      </c>
      <c r="F10616">
        <v>2.4834160000000001</v>
      </c>
    </row>
    <row r="10617" spans="5:6" x14ac:dyDescent="0.2">
      <c r="E10617" s="97">
        <v>43741.631365740737</v>
      </c>
      <c r="F10617">
        <v>2.497528</v>
      </c>
    </row>
    <row r="10618" spans="5:6" x14ac:dyDescent="0.2">
      <c r="E10618" s="97">
        <v>43741.641898148147</v>
      </c>
      <c r="F10618">
        <v>2.4710100000000002</v>
      </c>
    </row>
    <row r="10619" spans="5:6" x14ac:dyDescent="0.2">
      <c r="E10619" s="97">
        <v>43741.652314814812</v>
      </c>
      <c r="F10619">
        <v>2.4840650000000002</v>
      </c>
    </row>
    <row r="10620" spans="5:6" x14ac:dyDescent="0.2">
      <c r="E10620" s="97">
        <v>43741.662731481483</v>
      </c>
      <c r="F10620">
        <v>2.4894289999999999</v>
      </c>
    </row>
    <row r="10621" spans="5:6" x14ac:dyDescent="0.2">
      <c r="E10621" s="97">
        <v>43741.673217592594</v>
      </c>
      <c r="F10621">
        <v>2.46692</v>
      </c>
    </row>
    <row r="10622" spans="5:6" x14ac:dyDescent="0.2">
      <c r="E10622" s="97">
        <v>43741.683634259258</v>
      </c>
      <c r="F10622">
        <v>2.4972500000000002</v>
      </c>
    </row>
    <row r="10623" spans="5:6" x14ac:dyDescent="0.2">
      <c r="E10623" s="97">
        <v>43741.694050925929</v>
      </c>
      <c r="F10623">
        <v>2.4919020000000001</v>
      </c>
    </row>
    <row r="10624" spans="5:6" x14ac:dyDescent="0.2">
      <c r="E10624" s="97">
        <v>43741.704467592594</v>
      </c>
      <c r="F10624">
        <v>2.4819529999999999</v>
      </c>
    </row>
    <row r="10625" spans="5:6" x14ac:dyDescent="0.2">
      <c r="E10625" s="97">
        <v>43741.723692129628</v>
      </c>
      <c r="F10625">
        <v>3.1600459999999999</v>
      </c>
    </row>
    <row r="10626" spans="5:6" x14ac:dyDescent="0.2">
      <c r="E10626" s="97">
        <v>43741.7341087963</v>
      </c>
      <c r="F10626">
        <v>2.579628</v>
      </c>
    </row>
    <row r="10627" spans="5:6" x14ac:dyDescent="0.2">
      <c r="E10627" s="97">
        <v>43741.744525462964</v>
      </c>
      <c r="F10627">
        <v>2.5745429999999998</v>
      </c>
    </row>
    <row r="10628" spans="5:6" x14ac:dyDescent="0.2">
      <c r="E10628" s="97">
        <v>43741.754942129628</v>
      </c>
      <c r="F10628">
        <v>2.5928779999999998</v>
      </c>
    </row>
    <row r="10629" spans="5:6" x14ac:dyDescent="0.2">
      <c r="E10629" s="97">
        <v>43741.765474537038</v>
      </c>
      <c r="F10629">
        <v>2.6051419999999998</v>
      </c>
    </row>
    <row r="10630" spans="5:6" x14ac:dyDescent="0.2">
      <c r="E10630" s="97">
        <v>43741.775891203702</v>
      </c>
      <c r="F10630">
        <v>2.5338270000000001</v>
      </c>
    </row>
    <row r="10631" spans="5:6" x14ac:dyDescent="0.2">
      <c r="E10631" s="97">
        <v>43741.786307870374</v>
      </c>
      <c r="F10631">
        <v>2.6473620000000002</v>
      </c>
    </row>
    <row r="10632" spans="5:6" x14ac:dyDescent="0.2">
      <c r="E10632" s="97">
        <v>43741.796724537038</v>
      </c>
      <c r="F10632">
        <v>2.6331289999999998</v>
      </c>
    </row>
    <row r="10633" spans="5:6" x14ac:dyDescent="0.2">
      <c r="E10633" s="97">
        <v>43741.807141203702</v>
      </c>
      <c r="F10633">
        <v>2.7097500000000001</v>
      </c>
    </row>
    <row r="10634" spans="5:6" x14ac:dyDescent="0.2">
      <c r="E10634" s="97">
        <v>43741.817557870374</v>
      </c>
      <c r="F10634">
        <v>2.7097500000000001</v>
      </c>
    </row>
    <row r="10635" spans="5:6" x14ac:dyDescent="0.2">
      <c r="E10635" s="97">
        <v>43741.821377314816</v>
      </c>
      <c r="F10635">
        <v>2.5719439999999998</v>
      </c>
    </row>
    <row r="10636" spans="5:6" x14ac:dyDescent="0.2">
      <c r="E10636" s="97">
        <v>43741.828321759262</v>
      </c>
      <c r="F10636">
        <v>2.4455040000000001</v>
      </c>
    </row>
    <row r="10637" spans="5:6" x14ac:dyDescent="0.2">
      <c r="E10637" s="97">
        <v>43741.838854166665</v>
      </c>
      <c r="F10637">
        <v>2.4455040000000001</v>
      </c>
    </row>
    <row r="10638" spans="5:6" x14ac:dyDescent="0.2">
      <c r="E10638" s="97">
        <v>43741.842673611114</v>
      </c>
      <c r="F10638">
        <v>2.6726519999999998</v>
      </c>
    </row>
    <row r="10639" spans="5:6" x14ac:dyDescent="0.2">
      <c r="E10639" s="97">
        <v>43741.849606481483</v>
      </c>
      <c r="F10639">
        <v>2.730639</v>
      </c>
    </row>
    <row r="10640" spans="5:6" x14ac:dyDescent="0.2">
      <c r="E10640" s="97">
        <v>43741.860023148147</v>
      </c>
      <c r="F10640">
        <v>2.7750439999999998</v>
      </c>
    </row>
    <row r="10641" spans="5:6" x14ac:dyDescent="0.2">
      <c r="E10641" s="97">
        <v>43741.870439814818</v>
      </c>
      <c r="F10641">
        <v>2.6742659999999998</v>
      </c>
    </row>
    <row r="10642" spans="5:6" x14ac:dyDescent="0.2">
      <c r="E10642" s="97">
        <v>43741.880856481483</v>
      </c>
      <c r="F10642">
        <v>2.8005810000000002</v>
      </c>
    </row>
    <row r="10643" spans="5:6" x14ac:dyDescent="0.2">
      <c r="E10643" s="97">
        <v>43741.891273148147</v>
      </c>
      <c r="F10643">
        <v>2.8464309999999999</v>
      </c>
    </row>
    <row r="10644" spans="5:6" x14ac:dyDescent="0.2">
      <c r="E10644" s="97">
        <v>43741.901689814818</v>
      </c>
      <c r="F10644">
        <v>2.7091029999999998</v>
      </c>
    </row>
    <row r="10645" spans="5:6" x14ac:dyDescent="0.2">
      <c r="E10645" s="97">
        <v>43741.912222222221</v>
      </c>
      <c r="F10645">
        <v>2.8708079999999998</v>
      </c>
    </row>
    <row r="10646" spans="5:6" x14ac:dyDescent="0.2">
      <c r="E10646" s="97">
        <v>43741.922638888886</v>
      </c>
      <c r="F10646">
        <v>2.8871479999999998</v>
      </c>
    </row>
    <row r="10647" spans="5:6" x14ac:dyDescent="0.2">
      <c r="E10647" s="97">
        <v>43741.933055555557</v>
      </c>
      <c r="F10647">
        <v>2.9050050000000001</v>
      </c>
    </row>
    <row r="10648" spans="5:6" x14ac:dyDescent="0.2">
      <c r="E10648" s="97">
        <v>43741.943472222221</v>
      </c>
      <c r="F10648">
        <v>2.9151959999999999</v>
      </c>
    </row>
    <row r="10649" spans="5:6" x14ac:dyDescent="0.2">
      <c r="E10649" s="97">
        <v>43741.953958333332</v>
      </c>
      <c r="F10649">
        <v>2.9380600000000001</v>
      </c>
    </row>
    <row r="10650" spans="5:6" x14ac:dyDescent="0.2">
      <c r="E10650" s="97">
        <v>43741.964375000003</v>
      </c>
      <c r="F10650">
        <v>2.9589720000000002</v>
      </c>
    </row>
    <row r="10651" spans="5:6" x14ac:dyDescent="0.2">
      <c r="E10651" s="97">
        <v>43741.974791666667</v>
      </c>
      <c r="F10651">
        <v>2.9564370000000002</v>
      </c>
    </row>
    <row r="10652" spans="5:6" x14ac:dyDescent="0.2">
      <c r="E10652" s="97">
        <v>43741.985208333332</v>
      </c>
      <c r="F10652">
        <v>2.997817</v>
      </c>
    </row>
    <row r="10653" spans="5:6" x14ac:dyDescent="0.2">
      <c r="E10653" s="97">
        <v>43741.995625000003</v>
      </c>
      <c r="F10653">
        <v>2.9982340000000001</v>
      </c>
    </row>
    <row r="10654" spans="5:6" x14ac:dyDescent="0.2">
      <c r="E10654" s="97">
        <v>43742.006041666667</v>
      </c>
      <c r="F10654">
        <v>3.0217879999999999</v>
      </c>
    </row>
    <row r="10655" spans="5:6" x14ac:dyDescent="0.2">
      <c r="E10655" s="97">
        <v>43742.016574074078</v>
      </c>
      <c r="F10655">
        <v>3.025363</v>
      </c>
    </row>
    <row r="10656" spans="5:6" x14ac:dyDescent="0.2">
      <c r="E10656" s="97">
        <v>43742.026990740742</v>
      </c>
      <c r="F10656">
        <v>3.0412400000000002</v>
      </c>
    </row>
    <row r="10657" spans="5:6" x14ac:dyDescent="0.2">
      <c r="E10657" s="97">
        <v>43742.037407407406</v>
      </c>
      <c r="F10657">
        <v>3.0609280000000001</v>
      </c>
    </row>
    <row r="10658" spans="5:6" x14ac:dyDescent="0.2">
      <c r="E10658" s="97">
        <v>43742.047824074078</v>
      </c>
      <c r="F10658">
        <v>3.0301469999999999</v>
      </c>
    </row>
    <row r="10659" spans="5:6" x14ac:dyDescent="0.2">
      <c r="E10659" s="97">
        <v>43742.058310185188</v>
      </c>
      <c r="F10659">
        <v>3.070713</v>
      </c>
    </row>
    <row r="10660" spans="5:6" x14ac:dyDescent="0.2">
      <c r="E10660" s="97">
        <v>43742.068726851852</v>
      </c>
      <c r="F10660">
        <v>3.080597</v>
      </c>
    </row>
    <row r="10661" spans="5:6" x14ac:dyDescent="0.2">
      <c r="E10661" s="97">
        <v>43742.079143518517</v>
      </c>
      <c r="F10661">
        <v>3.076473</v>
      </c>
    </row>
    <row r="10662" spans="5:6" x14ac:dyDescent="0.2">
      <c r="E10662" s="97">
        <v>43742.089560185188</v>
      </c>
      <c r="F10662">
        <v>3.0944950000000002</v>
      </c>
    </row>
    <row r="10663" spans="5:6" x14ac:dyDescent="0.2">
      <c r="E10663" s="97">
        <v>43742.099976851852</v>
      </c>
      <c r="F10663">
        <v>3.102865</v>
      </c>
    </row>
    <row r="10664" spans="5:6" x14ac:dyDescent="0.2">
      <c r="E10664" s="97">
        <v>43742.110393518517</v>
      </c>
      <c r="F10664">
        <v>3.0831369999999998</v>
      </c>
    </row>
    <row r="10665" spans="5:6" x14ac:dyDescent="0.2">
      <c r="E10665" s="97">
        <v>43742.120925925927</v>
      </c>
      <c r="F10665">
        <v>3.094157</v>
      </c>
    </row>
    <row r="10666" spans="5:6" x14ac:dyDescent="0.2">
      <c r="E10666" s="97">
        <v>43742.131342592591</v>
      </c>
      <c r="F10666">
        <v>3.1174149999999998</v>
      </c>
    </row>
    <row r="10667" spans="5:6" x14ac:dyDescent="0.2">
      <c r="E10667" s="97">
        <v>43742.141759259262</v>
      </c>
      <c r="F10667">
        <v>3.110894</v>
      </c>
    </row>
    <row r="10668" spans="5:6" x14ac:dyDescent="0.2">
      <c r="E10668" s="97">
        <v>43742.152175925927</v>
      </c>
      <c r="F10668">
        <v>3.127462</v>
      </c>
    </row>
    <row r="10669" spans="5:6" x14ac:dyDescent="0.2">
      <c r="E10669" s="97">
        <v>43742.162662037037</v>
      </c>
      <c r="F10669">
        <v>3.1169820000000001</v>
      </c>
    </row>
    <row r="10670" spans="5:6" x14ac:dyDescent="0.2">
      <c r="E10670" s="97">
        <v>43742.173078703701</v>
      </c>
      <c r="F10670">
        <v>3.1358259999999998</v>
      </c>
    </row>
    <row r="10671" spans="5:6" x14ac:dyDescent="0.2">
      <c r="E10671" s="97">
        <v>43742.183495370373</v>
      </c>
      <c r="F10671">
        <v>3.1430250000000002</v>
      </c>
    </row>
    <row r="10672" spans="5:6" x14ac:dyDescent="0.2">
      <c r="E10672" s="97">
        <v>43742.193912037037</v>
      </c>
      <c r="F10672">
        <v>3.0142259999999998</v>
      </c>
    </row>
    <row r="10673" spans="5:6" x14ac:dyDescent="0.2">
      <c r="E10673" s="97">
        <v>43742.205138888887</v>
      </c>
      <c r="F10673">
        <v>0.38567699999999999</v>
      </c>
    </row>
    <row r="10674" spans="5:6" x14ac:dyDescent="0.2">
      <c r="E10674" s="97">
        <v>43742.215555555558</v>
      </c>
      <c r="F10674">
        <v>0.96320799999999995</v>
      </c>
    </row>
    <row r="10675" spans="5:6" x14ac:dyDescent="0.2">
      <c r="E10675" s="97">
        <v>43742.225972222222</v>
      </c>
      <c r="F10675">
        <v>0.37482900000000002</v>
      </c>
    </row>
    <row r="10676" spans="5:6" x14ac:dyDescent="0.2">
      <c r="E10676" s="97">
        <v>43742.236388888887</v>
      </c>
      <c r="F10676">
        <v>0.37482900000000002</v>
      </c>
    </row>
    <row r="10677" spans="5:6" x14ac:dyDescent="0.2">
      <c r="E10677" s="97">
        <v>43742.240208333336</v>
      </c>
      <c r="F10677">
        <v>4.0000000000000002E-4</v>
      </c>
    </row>
    <row r="10678" spans="5:6" x14ac:dyDescent="0.2">
      <c r="E10678" s="97">
        <v>43742.247152777774</v>
      </c>
      <c r="F10678">
        <v>4.0000000000000002E-4</v>
      </c>
    </row>
    <row r="10679" spans="5:6" x14ac:dyDescent="0.2">
      <c r="E10679" s="97">
        <v>43742.251064814816</v>
      </c>
      <c r="F10679">
        <v>4.0000000000000002E-4</v>
      </c>
    </row>
    <row r="10680" spans="5:6" x14ac:dyDescent="0.2">
      <c r="E10680" s="97">
        <v>43742.258009259262</v>
      </c>
      <c r="F10680">
        <v>4.0000000000000002E-4</v>
      </c>
    </row>
    <row r="10681" spans="5:6" x14ac:dyDescent="0.2">
      <c r="E10681" s="97">
        <v>43742.261712962965</v>
      </c>
      <c r="F10681">
        <v>4.0000000000000002E-4</v>
      </c>
    </row>
    <row r="10682" spans="5:6" x14ac:dyDescent="0.2">
      <c r="E10682" s="97">
        <v>43742.268657407411</v>
      </c>
      <c r="F10682">
        <v>4.0000000000000002E-4</v>
      </c>
    </row>
    <row r="10683" spans="5:6" x14ac:dyDescent="0.2">
      <c r="E10683" s="97">
        <v>43742.272476851853</v>
      </c>
      <c r="F10683">
        <v>4.0000000000000002E-4</v>
      </c>
    </row>
    <row r="10684" spans="5:6" x14ac:dyDescent="0.2">
      <c r="E10684" s="97">
        <v>43742.279421296298</v>
      </c>
      <c r="F10684">
        <v>4.0000000000000002E-4</v>
      </c>
    </row>
    <row r="10685" spans="5:6" x14ac:dyDescent="0.2">
      <c r="E10685" s="97">
        <v>43742.28324074074</v>
      </c>
      <c r="F10685">
        <v>5.3895999999999999E-2</v>
      </c>
    </row>
    <row r="10686" spans="5:6" x14ac:dyDescent="0.2">
      <c r="E10686" s="97">
        <v>43742.290185185186</v>
      </c>
      <c r="F10686">
        <v>5.3895999999999999E-2</v>
      </c>
    </row>
    <row r="10687" spans="5:6" x14ac:dyDescent="0.2">
      <c r="E10687" s="97">
        <v>43742.294004629628</v>
      </c>
      <c r="F10687">
        <v>4.0000000000000002E-4</v>
      </c>
    </row>
    <row r="10688" spans="5:6" x14ac:dyDescent="0.2">
      <c r="E10688" s="97">
        <v>43742.300949074073</v>
      </c>
      <c r="F10688">
        <v>4.0000000000000002E-4</v>
      </c>
    </row>
    <row r="10689" spans="5:6" x14ac:dyDescent="0.2">
      <c r="E10689" s="97">
        <v>43742.304872685185</v>
      </c>
      <c r="F10689">
        <v>4.0000000000000002E-4</v>
      </c>
    </row>
    <row r="10690" spans="5:6" x14ac:dyDescent="0.2">
      <c r="E10690" s="97">
        <v>43742.31181712963</v>
      </c>
      <c r="F10690">
        <v>4.0000000000000002E-4</v>
      </c>
    </row>
    <row r="10691" spans="5:6" x14ac:dyDescent="0.2">
      <c r="E10691" s="97">
        <v>43742.315636574072</v>
      </c>
      <c r="F10691">
        <v>4.0000000000000002E-4</v>
      </c>
    </row>
    <row r="10692" spans="5:6" x14ac:dyDescent="0.2">
      <c r="E10692" s="97">
        <v>43742.322581018518</v>
      </c>
      <c r="F10692">
        <v>4.0000000000000002E-4</v>
      </c>
    </row>
    <row r="10693" spans="5:6" x14ac:dyDescent="0.2">
      <c r="E10693" s="97">
        <v>43742.32640046296</v>
      </c>
      <c r="F10693">
        <v>4.0000000000000002E-4</v>
      </c>
    </row>
    <row r="10694" spans="5:6" x14ac:dyDescent="0.2">
      <c r="E10694" s="97">
        <v>43742.333344907405</v>
      </c>
      <c r="F10694">
        <v>2.1148E-2</v>
      </c>
    </row>
    <row r="10695" spans="5:6" x14ac:dyDescent="0.2">
      <c r="E10695" s="97">
        <v>43742.343761574077</v>
      </c>
      <c r="F10695">
        <v>4.0000000000000002E-4</v>
      </c>
    </row>
    <row r="10696" spans="5:6" x14ac:dyDescent="0.2">
      <c r="E10696" s="97">
        <v>43742.354178240741</v>
      </c>
      <c r="F10696">
        <v>4.0000000000000002E-4</v>
      </c>
    </row>
    <row r="10697" spans="5:6" x14ac:dyDescent="0.2">
      <c r="E10697" s="97">
        <v>43742.357997685183</v>
      </c>
      <c r="F10697">
        <v>6.2497999999999998E-2</v>
      </c>
    </row>
    <row r="10698" spans="5:6" x14ac:dyDescent="0.2">
      <c r="E10698" s="97">
        <v>43742.364942129629</v>
      </c>
      <c r="F10698">
        <v>6.2497999999999998E-2</v>
      </c>
    </row>
    <row r="10699" spans="5:6" x14ac:dyDescent="0.2">
      <c r="E10699" s="97">
        <v>43742.368796296294</v>
      </c>
      <c r="F10699">
        <v>4.0000000000000002E-4</v>
      </c>
    </row>
    <row r="10700" spans="5:6" x14ac:dyDescent="0.2">
      <c r="E10700" s="97">
        <v>43742.375740740739</v>
      </c>
      <c r="F10700">
        <v>4.0000000000000002E-4</v>
      </c>
    </row>
    <row r="10701" spans="5:6" x14ac:dyDescent="0.2">
      <c r="E10701" s="97">
        <v>43742.379560185182</v>
      </c>
      <c r="F10701">
        <v>4.0000000000000002E-4</v>
      </c>
    </row>
    <row r="10702" spans="5:6" x14ac:dyDescent="0.2">
      <c r="E10702" s="97">
        <v>43742.38685185185</v>
      </c>
      <c r="F10702">
        <v>2.5135930000000002</v>
      </c>
    </row>
    <row r="10703" spans="5:6" x14ac:dyDescent="0.2">
      <c r="E10703" s="97">
        <v>43742.397268518522</v>
      </c>
      <c r="F10703">
        <v>2.0767829999999998</v>
      </c>
    </row>
    <row r="10704" spans="5:6" x14ac:dyDescent="0.2">
      <c r="E10704" s="97">
        <v>43742.408032407409</v>
      </c>
      <c r="F10704">
        <v>2.0767829999999998</v>
      </c>
    </row>
    <row r="10705" spans="5:6" x14ac:dyDescent="0.2">
      <c r="E10705" s="97">
        <v>43742.411851851852</v>
      </c>
      <c r="F10705">
        <v>3.4321999999999998E-2</v>
      </c>
    </row>
    <row r="10706" spans="5:6" x14ac:dyDescent="0.2">
      <c r="E10706" s="97">
        <v>43742.418796296297</v>
      </c>
      <c r="F10706">
        <v>3.4321999999999998E-2</v>
      </c>
    </row>
    <row r="10707" spans="5:6" x14ac:dyDescent="0.2">
      <c r="E10707" s="97">
        <v>43742.423425925925</v>
      </c>
      <c r="F10707">
        <v>2.5536530000000002</v>
      </c>
    </row>
    <row r="10708" spans="5:6" x14ac:dyDescent="0.2">
      <c r="E10708" s="97">
        <v>43742.430601851855</v>
      </c>
      <c r="F10708">
        <v>3.493398</v>
      </c>
    </row>
    <row r="10709" spans="5:6" x14ac:dyDescent="0.2">
      <c r="E10709" s="97">
        <v>43742.441087962965</v>
      </c>
      <c r="F10709">
        <v>3.37616</v>
      </c>
    </row>
    <row r="10710" spans="5:6" x14ac:dyDescent="0.2">
      <c r="E10710" s="97">
        <v>43742.451504629629</v>
      </c>
      <c r="F10710">
        <v>3.3812340000000001</v>
      </c>
    </row>
    <row r="10711" spans="5:6" x14ac:dyDescent="0.2">
      <c r="E10711" s="97">
        <v>43742.461921296293</v>
      </c>
      <c r="F10711">
        <v>3.238944</v>
      </c>
    </row>
    <row r="10712" spans="5:6" x14ac:dyDescent="0.2">
      <c r="E10712" s="97">
        <v>43742.472337962965</v>
      </c>
      <c r="F10712">
        <v>3.1692879999999999</v>
      </c>
    </row>
    <row r="10713" spans="5:6" x14ac:dyDescent="0.2">
      <c r="E10713" s="97">
        <v>43742.482754629629</v>
      </c>
      <c r="F10713">
        <v>3.1253419999999998</v>
      </c>
    </row>
    <row r="10714" spans="5:6" x14ac:dyDescent="0.2">
      <c r="E10714" s="97">
        <v>43742.493171296293</v>
      </c>
      <c r="F10714">
        <v>3.0945480000000001</v>
      </c>
    </row>
    <row r="10715" spans="5:6" x14ac:dyDescent="0.2">
      <c r="E10715" s="97">
        <v>43742.503587962965</v>
      </c>
      <c r="F10715">
        <v>3.0646309999999999</v>
      </c>
    </row>
    <row r="10716" spans="5:6" x14ac:dyDescent="0.2">
      <c r="E10716" s="97">
        <v>43742.514120370368</v>
      </c>
      <c r="F10716">
        <v>3.0421879999999999</v>
      </c>
    </row>
    <row r="10717" spans="5:6" x14ac:dyDescent="0.2">
      <c r="E10717" s="97">
        <v>43742.524537037039</v>
      </c>
      <c r="F10717">
        <v>3.0263550000000001</v>
      </c>
    </row>
    <row r="10718" spans="5:6" x14ac:dyDescent="0.2">
      <c r="E10718" s="97">
        <v>43742.535185185188</v>
      </c>
      <c r="F10718">
        <v>3.0263550000000001</v>
      </c>
    </row>
    <row r="10719" spans="5:6" x14ac:dyDescent="0.2">
      <c r="E10719" s="97">
        <v>43742.539560185185</v>
      </c>
      <c r="F10719">
        <v>4.0000000000000002E-4</v>
      </c>
    </row>
    <row r="10720" spans="5:6" x14ac:dyDescent="0.2">
      <c r="E10720" s="97">
        <v>43742.546736111108</v>
      </c>
      <c r="F10720">
        <v>4.0000000000000002E-4</v>
      </c>
    </row>
    <row r="10721" spans="5:6" x14ac:dyDescent="0.2">
      <c r="E10721" s="97">
        <v>43742.557268518518</v>
      </c>
      <c r="F10721">
        <v>4.0000000000000002E-4</v>
      </c>
    </row>
    <row r="10722" spans="5:6" x14ac:dyDescent="0.2">
      <c r="E10722" s="97">
        <v>43742.56108796296</v>
      </c>
      <c r="F10722">
        <v>4.0000000000000002E-4</v>
      </c>
    </row>
    <row r="10723" spans="5:6" x14ac:dyDescent="0.2">
      <c r="E10723" s="97">
        <v>43742.568090277775</v>
      </c>
      <c r="F10723">
        <v>4.0000000000000002E-4</v>
      </c>
    </row>
    <row r="10724" spans="5:6" x14ac:dyDescent="0.2">
      <c r="E10724" s="97">
        <v>43742.571793981479</v>
      </c>
      <c r="F10724">
        <v>4.0000000000000002E-4</v>
      </c>
    </row>
    <row r="10725" spans="5:6" x14ac:dyDescent="0.2">
      <c r="E10725" s="97">
        <v>43742.578738425924</v>
      </c>
      <c r="F10725">
        <v>4.0000000000000002E-4</v>
      </c>
    </row>
    <row r="10726" spans="5:6" x14ac:dyDescent="0.2">
      <c r="E10726" s="97">
        <v>43742.582557870373</v>
      </c>
      <c r="F10726">
        <v>4.0000000000000002E-4</v>
      </c>
    </row>
    <row r="10727" spans="5:6" x14ac:dyDescent="0.2">
      <c r="E10727" s="97">
        <v>43742.589502314811</v>
      </c>
      <c r="F10727">
        <v>4.0000000000000002E-4</v>
      </c>
    </row>
    <row r="10728" spans="5:6" x14ac:dyDescent="0.2">
      <c r="E10728" s="97">
        <v>43742.593321759261</v>
      </c>
      <c r="F10728">
        <v>3.9863000000000003E-2</v>
      </c>
    </row>
    <row r="10729" spans="5:6" x14ac:dyDescent="0.2">
      <c r="E10729" s="97">
        <v>43742.600266203706</v>
      </c>
      <c r="F10729">
        <v>3.9863000000000003E-2</v>
      </c>
    </row>
    <row r="10730" spans="5:6" x14ac:dyDescent="0.2">
      <c r="E10730" s="97">
        <v>43742.604085648149</v>
      </c>
      <c r="F10730">
        <v>4.0000000000000002E-4</v>
      </c>
    </row>
    <row r="10731" spans="5:6" x14ac:dyDescent="0.2">
      <c r="E10731" s="97">
        <v>43742.611030092594</v>
      </c>
      <c r="F10731">
        <v>4.0000000000000002E-4</v>
      </c>
    </row>
    <row r="10732" spans="5:6" x14ac:dyDescent="0.2">
      <c r="E10732" s="97">
        <v>43742.614849537036</v>
      </c>
      <c r="F10732">
        <v>0.27660499999999999</v>
      </c>
    </row>
    <row r="10733" spans="5:6" x14ac:dyDescent="0.2">
      <c r="E10733" s="97">
        <v>43742.621898148151</v>
      </c>
      <c r="F10733">
        <v>5.7389000000000003E-2</v>
      </c>
    </row>
    <row r="10734" spans="5:6" x14ac:dyDescent="0.2">
      <c r="E10734" s="97">
        <v>43742.632314814815</v>
      </c>
      <c r="F10734">
        <v>4.0000000000000002E-4</v>
      </c>
    </row>
    <row r="10735" spans="5:6" x14ac:dyDescent="0.2">
      <c r="E10735" s="97">
        <v>43742.642731481479</v>
      </c>
      <c r="F10735">
        <v>4.8228E-2</v>
      </c>
    </row>
    <row r="10736" spans="5:6" x14ac:dyDescent="0.2">
      <c r="E10736" s="97">
        <v>43742.653148148151</v>
      </c>
      <c r="F10736">
        <v>4.0000000000000002E-4</v>
      </c>
    </row>
    <row r="10737" spans="5:6" x14ac:dyDescent="0.2">
      <c r="E10737" s="97">
        <v>43742.664027777777</v>
      </c>
      <c r="F10737">
        <v>0.60291499999999998</v>
      </c>
    </row>
    <row r="10738" spans="5:6" x14ac:dyDescent="0.2">
      <c r="E10738" s="97">
        <v>43742.674444444441</v>
      </c>
      <c r="F10738">
        <v>0.89805900000000005</v>
      </c>
    </row>
    <row r="10739" spans="5:6" x14ac:dyDescent="0.2">
      <c r="E10739" s="97">
        <v>43742.684988425928</v>
      </c>
      <c r="F10739">
        <v>0.89805900000000005</v>
      </c>
    </row>
    <row r="10740" spans="5:6" x14ac:dyDescent="0.2">
      <c r="E10740" s="97">
        <v>43742.688807870371</v>
      </c>
      <c r="F10740">
        <v>4.0000000000000002E-4</v>
      </c>
    </row>
    <row r="10741" spans="5:6" x14ac:dyDescent="0.2">
      <c r="E10741" s="97">
        <v>43742.695752314816</v>
      </c>
      <c r="F10741">
        <v>4.0000000000000002E-4</v>
      </c>
    </row>
    <row r="10742" spans="5:6" x14ac:dyDescent="0.2">
      <c r="E10742" s="97">
        <v>43742.699571759258</v>
      </c>
      <c r="F10742">
        <v>4.0000000000000002E-4</v>
      </c>
    </row>
    <row r="10743" spans="5:6" x14ac:dyDescent="0.2">
      <c r="E10743" s="97">
        <v>43742.706516203703</v>
      </c>
      <c r="F10743">
        <v>0.24698200000000001</v>
      </c>
    </row>
    <row r="10744" spans="5:6" x14ac:dyDescent="0.2">
      <c r="E10744" s="97">
        <v>43742.722233796296</v>
      </c>
      <c r="F10744">
        <v>0.72043100000000004</v>
      </c>
    </row>
    <row r="10745" spans="5:6" x14ac:dyDescent="0.2">
      <c r="E10745" s="97">
        <v>43742.73265046296</v>
      </c>
      <c r="F10745">
        <v>0.72043100000000004</v>
      </c>
    </row>
    <row r="10746" spans="5:6" x14ac:dyDescent="0.2">
      <c r="E10746" s="97">
        <v>43742.73646990741</v>
      </c>
      <c r="F10746">
        <v>4.0000000000000002E-4</v>
      </c>
    </row>
    <row r="10747" spans="5:6" x14ac:dyDescent="0.2">
      <c r="E10747" s="97">
        <v>43742.743414351855</v>
      </c>
      <c r="F10747">
        <v>0.25604300000000002</v>
      </c>
    </row>
    <row r="10748" spans="5:6" x14ac:dyDescent="0.2">
      <c r="E10748" s="97">
        <v>43742.753831018519</v>
      </c>
      <c r="F10748">
        <v>0.13350100000000001</v>
      </c>
    </row>
    <row r="10749" spans="5:6" x14ac:dyDescent="0.2">
      <c r="E10749" s="97">
        <v>43742.764247685183</v>
      </c>
      <c r="F10749">
        <v>0.13350100000000001</v>
      </c>
    </row>
    <row r="10750" spans="5:6" x14ac:dyDescent="0.2">
      <c r="E10750" s="97">
        <v>43742.768067129633</v>
      </c>
      <c r="F10750">
        <v>4.0000000000000002E-4</v>
      </c>
    </row>
    <row r="10751" spans="5:6" x14ac:dyDescent="0.2">
      <c r="E10751" s="97">
        <v>43742.775011574071</v>
      </c>
      <c r="F10751">
        <v>4.0000000000000002E-4</v>
      </c>
    </row>
    <row r="10752" spans="5:6" x14ac:dyDescent="0.2">
      <c r="E10752" s="97">
        <v>43742.778831018521</v>
      </c>
      <c r="F10752">
        <v>4.0000000000000002E-4</v>
      </c>
    </row>
    <row r="10753" spans="5:6" x14ac:dyDescent="0.2">
      <c r="E10753" s="97">
        <v>43742.785775462966</v>
      </c>
      <c r="F10753">
        <v>4.0000000000000002E-4</v>
      </c>
    </row>
    <row r="10754" spans="5:6" x14ac:dyDescent="0.2">
      <c r="E10754" s="97">
        <v>43742.796261574076</v>
      </c>
      <c r="F10754">
        <v>4.0000000000000002E-4</v>
      </c>
    </row>
    <row r="10755" spans="5:6" x14ac:dyDescent="0.2">
      <c r="E10755" s="97">
        <v>43742.800081018519</v>
      </c>
      <c r="F10755">
        <v>6.9667000000000007E-2</v>
      </c>
    </row>
    <row r="10756" spans="5:6" x14ac:dyDescent="0.2">
      <c r="E10756" s="97">
        <v>43742.807025462964</v>
      </c>
      <c r="F10756">
        <v>6.9667000000000007E-2</v>
      </c>
    </row>
    <row r="10757" spans="5:6" x14ac:dyDescent="0.2">
      <c r="E10757" s="97">
        <v>43742.810844907406</v>
      </c>
      <c r="F10757">
        <v>0.14060600000000001</v>
      </c>
    </row>
    <row r="10758" spans="5:6" x14ac:dyDescent="0.2">
      <c r="E10758" s="97">
        <v>43742.817789351851</v>
      </c>
      <c r="F10758">
        <v>0.14607000000000001</v>
      </c>
    </row>
    <row r="10759" spans="5:6" x14ac:dyDescent="0.2">
      <c r="E10759" s="97">
        <v>43742.828206018516</v>
      </c>
      <c r="F10759">
        <v>0.107946</v>
      </c>
    </row>
    <row r="10760" spans="5:6" x14ac:dyDescent="0.2">
      <c r="E10760" s="97">
        <v>43742.838622685187</v>
      </c>
      <c r="F10760">
        <v>4.0000000000000002E-4</v>
      </c>
    </row>
    <row r="10761" spans="5:6" x14ac:dyDescent="0.2">
      <c r="E10761" s="97">
        <v>43742.849039351851</v>
      </c>
      <c r="F10761">
        <v>4.0000000000000002E-4</v>
      </c>
    </row>
    <row r="10762" spans="5:6" x14ac:dyDescent="0.2">
      <c r="E10762" s="97">
        <v>43742.852858796294</v>
      </c>
      <c r="F10762">
        <v>4.0000000000000002E-4</v>
      </c>
    </row>
    <row r="10763" spans="5:6" x14ac:dyDescent="0.2">
      <c r="E10763" s="97">
        <v>43742.859803240739</v>
      </c>
      <c r="F10763">
        <v>4.0000000000000002E-4</v>
      </c>
    </row>
    <row r="10764" spans="5:6" x14ac:dyDescent="0.2">
      <c r="E10764" s="97">
        <v>43742.870289351849</v>
      </c>
      <c r="F10764">
        <v>4.0000000000000002E-4</v>
      </c>
    </row>
    <row r="10765" spans="5:6" x14ac:dyDescent="0.2">
      <c r="E10765" s="97">
        <v>43742.874108796299</v>
      </c>
      <c r="F10765">
        <v>4.0000000000000002E-4</v>
      </c>
    </row>
    <row r="10766" spans="5:6" x14ac:dyDescent="0.2">
      <c r="E10766" s="97">
        <v>43742.881053240744</v>
      </c>
      <c r="F10766">
        <v>4.0000000000000002E-4</v>
      </c>
    </row>
    <row r="10767" spans="5:6" x14ac:dyDescent="0.2">
      <c r="E10767" s="97">
        <v>43742.884872685187</v>
      </c>
      <c r="F10767">
        <v>0.12890499999999999</v>
      </c>
    </row>
    <row r="10768" spans="5:6" x14ac:dyDescent="0.2">
      <c r="E10768" s="97">
        <v>43742.891817129632</v>
      </c>
      <c r="F10768">
        <v>0.12890499999999999</v>
      </c>
    </row>
    <row r="10769" spans="5:6" x14ac:dyDescent="0.2">
      <c r="E10769" s="97">
        <v>43742.895636574074</v>
      </c>
      <c r="F10769">
        <v>0.26655200000000001</v>
      </c>
    </row>
    <row r="10770" spans="5:6" x14ac:dyDescent="0.2">
      <c r="E10770" s="97">
        <v>43742.902581018519</v>
      </c>
      <c r="F10770">
        <v>0.26655200000000001</v>
      </c>
    </row>
    <row r="10771" spans="5:6" x14ac:dyDescent="0.2">
      <c r="E10771" s="97">
        <v>43742.906400462962</v>
      </c>
      <c r="F10771">
        <v>0.20849899999999999</v>
      </c>
    </row>
    <row r="10772" spans="5:6" x14ac:dyDescent="0.2">
      <c r="E10772" s="97">
        <v>43742.913344907407</v>
      </c>
      <c r="F10772">
        <v>7.46E-2</v>
      </c>
    </row>
    <row r="10773" spans="5:6" x14ac:dyDescent="0.2">
      <c r="E10773" s="97">
        <v>43742.923761574071</v>
      </c>
      <c r="F10773">
        <v>4.0000000000000002E-4</v>
      </c>
    </row>
    <row r="10774" spans="5:6" x14ac:dyDescent="0.2">
      <c r="E10774" s="97">
        <v>43742.934212962966</v>
      </c>
      <c r="F10774">
        <v>4.0000000000000002E-4</v>
      </c>
    </row>
    <row r="10775" spans="5:6" x14ac:dyDescent="0.2">
      <c r="E10775" s="97">
        <v>43742.94462962963</v>
      </c>
      <c r="F10775">
        <v>4.0000000000000002E-4</v>
      </c>
    </row>
    <row r="10776" spans="5:6" x14ac:dyDescent="0.2">
      <c r="E10776" s="97">
        <v>43742.948449074072</v>
      </c>
      <c r="F10776">
        <v>0.35006300000000001</v>
      </c>
    </row>
    <row r="10777" spans="5:6" x14ac:dyDescent="0.2">
      <c r="E10777" s="97">
        <v>43742.955393518518</v>
      </c>
      <c r="F10777">
        <v>8.8397000000000003E-2</v>
      </c>
    </row>
    <row r="10778" spans="5:6" x14ac:dyDescent="0.2">
      <c r="E10778" s="97">
        <v>43742.965810185182</v>
      </c>
      <c r="F10778">
        <v>5.1704E-2</v>
      </c>
    </row>
    <row r="10779" spans="5:6" x14ac:dyDescent="0.2">
      <c r="E10779" s="97">
        <v>43742.976226851853</v>
      </c>
      <c r="F10779">
        <v>4.0000000000000002E-4</v>
      </c>
    </row>
    <row r="10780" spans="5:6" x14ac:dyDescent="0.2">
      <c r="E10780" s="97">
        <v>43742.986643518518</v>
      </c>
      <c r="F10780">
        <v>0.238589</v>
      </c>
    </row>
    <row r="10781" spans="5:6" x14ac:dyDescent="0.2">
      <c r="E10781" s="97">
        <v>43742.997060185182</v>
      </c>
      <c r="F10781">
        <v>0.238589</v>
      </c>
    </row>
    <row r="10782" spans="5:6" x14ac:dyDescent="0.2">
      <c r="E10782" s="97">
        <v>43743.000879629632</v>
      </c>
      <c r="F10782">
        <v>3.7463000000000003E-2</v>
      </c>
    </row>
    <row r="10783" spans="5:6" x14ac:dyDescent="0.2">
      <c r="E10783" s="97">
        <v>43743.007824074077</v>
      </c>
      <c r="F10783">
        <v>4.0000000000000002E-4</v>
      </c>
    </row>
    <row r="10784" spans="5:6" x14ac:dyDescent="0.2">
      <c r="E10784" s="97">
        <v>43743.01835648148</v>
      </c>
      <c r="F10784">
        <v>9.1811000000000004E-2</v>
      </c>
    </row>
    <row r="10785" spans="5:6" x14ac:dyDescent="0.2">
      <c r="E10785" s="97">
        <v>43743.028773148151</v>
      </c>
      <c r="F10785">
        <v>9.1811000000000004E-2</v>
      </c>
    </row>
    <row r="10786" spans="5:6" x14ac:dyDescent="0.2">
      <c r="E10786" s="97">
        <v>43743.032592592594</v>
      </c>
      <c r="F10786">
        <v>4.0000000000000002E-4</v>
      </c>
    </row>
    <row r="10787" spans="5:6" x14ac:dyDescent="0.2">
      <c r="E10787" s="97">
        <v>43743.039537037039</v>
      </c>
      <c r="F10787">
        <v>4.0000000000000002E-4</v>
      </c>
    </row>
    <row r="10788" spans="5:6" x14ac:dyDescent="0.2">
      <c r="E10788" s="97">
        <v>43743.049953703703</v>
      </c>
      <c r="F10788">
        <v>4.0000000000000002E-4</v>
      </c>
    </row>
    <row r="10789" spans="5:6" x14ac:dyDescent="0.2">
      <c r="E10789" s="97">
        <v>43743.060370370367</v>
      </c>
      <c r="F10789">
        <v>2.7732E-2</v>
      </c>
    </row>
    <row r="10790" spans="5:6" x14ac:dyDescent="0.2">
      <c r="E10790" s="97">
        <v>43743.070787037039</v>
      </c>
      <c r="F10790">
        <v>2.7732E-2</v>
      </c>
    </row>
    <row r="10791" spans="5:6" x14ac:dyDescent="0.2">
      <c r="E10791" s="97">
        <v>43743.074606481481</v>
      </c>
      <c r="F10791">
        <v>4.0000000000000002E-4</v>
      </c>
    </row>
    <row r="10792" spans="5:6" x14ac:dyDescent="0.2">
      <c r="E10792" s="97">
        <v>43743.081550925926</v>
      </c>
      <c r="F10792">
        <v>4.0000000000000002E-4</v>
      </c>
    </row>
    <row r="10793" spans="5:6" x14ac:dyDescent="0.2">
      <c r="E10793" s="97">
        <v>43743.085370370369</v>
      </c>
      <c r="F10793">
        <v>9.6489999999999996E-3</v>
      </c>
    </row>
    <row r="10794" spans="5:6" x14ac:dyDescent="0.2">
      <c r="E10794" s="97">
        <v>43743.09238425926</v>
      </c>
      <c r="F10794">
        <v>9.6489999999999996E-3</v>
      </c>
    </row>
    <row r="10795" spans="5:6" x14ac:dyDescent="0.2">
      <c r="E10795" s="97">
        <v>43743.096203703702</v>
      </c>
      <c r="F10795">
        <v>5.5189000000000002E-2</v>
      </c>
    </row>
    <row r="10796" spans="5:6" x14ac:dyDescent="0.2">
      <c r="E10796" s="97">
        <v>43743.103148148148</v>
      </c>
      <c r="F10796">
        <v>0.10248500000000001</v>
      </c>
    </row>
    <row r="10797" spans="5:6" x14ac:dyDescent="0.2">
      <c r="E10797" s="97">
        <v>43743.113564814812</v>
      </c>
      <c r="F10797">
        <v>1.8110000000000001E-2</v>
      </c>
    </row>
    <row r="10798" spans="5:6" x14ac:dyDescent="0.2">
      <c r="E10798" s="97">
        <v>43743.123981481483</v>
      </c>
      <c r="F10798">
        <v>1.8110000000000001E-2</v>
      </c>
    </row>
    <row r="10799" spans="5:6" x14ac:dyDescent="0.2">
      <c r="E10799" s="97">
        <v>43743.127800925926</v>
      </c>
      <c r="F10799">
        <v>7.7135999999999996E-2</v>
      </c>
    </row>
    <row r="10800" spans="5:6" x14ac:dyDescent="0.2">
      <c r="E10800" s="97">
        <v>43743.134745370371</v>
      </c>
      <c r="F10800">
        <v>8.6177000000000004E-2</v>
      </c>
    </row>
    <row r="10801" spans="5:6" x14ac:dyDescent="0.2">
      <c r="E10801" s="97">
        <v>43743.145162037035</v>
      </c>
      <c r="F10801">
        <v>8.6177000000000004E-2</v>
      </c>
    </row>
    <row r="10802" spans="5:6" x14ac:dyDescent="0.2">
      <c r="E10802" s="97">
        <v>43743.148981481485</v>
      </c>
      <c r="F10802">
        <v>0.13977700000000001</v>
      </c>
    </row>
    <row r="10803" spans="5:6" x14ac:dyDescent="0.2">
      <c r="E10803" s="97">
        <v>43743.155925925923</v>
      </c>
      <c r="F10803">
        <v>0.13977700000000001</v>
      </c>
    </row>
    <row r="10804" spans="5:6" x14ac:dyDescent="0.2">
      <c r="E10804" s="97">
        <v>43743.159791666665</v>
      </c>
      <c r="F10804">
        <v>4.0000000000000002E-4</v>
      </c>
    </row>
    <row r="10805" spans="5:6" x14ac:dyDescent="0.2">
      <c r="E10805" s="97">
        <v>43743.16673611111</v>
      </c>
      <c r="F10805">
        <v>4.0000000000000002E-4</v>
      </c>
    </row>
    <row r="10806" spans="5:6" x14ac:dyDescent="0.2">
      <c r="E10806" s="97">
        <v>43743.170555555553</v>
      </c>
      <c r="F10806">
        <v>4.0000000000000002E-4</v>
      </c>
    </row>
    <row r="10807" spans="5:6" x14ac:dyDescent="0.2">
      <c r="E10807" s="97">
        <v>43743.177499999998</v>
      </c>
      <c r="F10807">
        <v>4.0000000000000002E-4</v>
      </c>
    </row>
    <row r="10808" spans="5:6" x14ac:dyDescent="0.2">
      <c r="E10808" s="97">
        <v>43743.181319444448</v>
      </c>
      <c r="F10808">
        <v>4.0000000000000002E-4</v>
      </c>
    </row>
    <row r="10809" spans="5:6" x14ac:dyDescent="0.2">
      <c r="E10809" s="97">
        <v>43743.188263888886</v>
      </c>
      <c r="F10809">
        <v>8.3284999999999998E-2</v>
      </c>
    </row>
    <row r="10810" spans="5:6" x14ac:dyDescent="0.2">
      <c r="E10810" s="97">
        <v>43743.198680555557</v>
      </c>
      <c r="F10810">
        <v>8.3284999999999998E-2</v>
      </c>
    </row>
    <row r="10811" spans="5:6" x14ac:dyDescent="0.2">
      <c r="E10811" s="97">
        <v>43743.202499999999</v>
      </c>
      <c r="F10811">
        <v>4.0000000000000002E-4</v>
      </c>
    </row>
    <row r="10812" spans="5:6" x14ac:dyDescent="0.2">
      <c r="E10812" s="97">
        <v>43743.209444444445</v>
      </c>
      <c r="F10812">
        <v>4.0000000000000002E-4</v>
      </c>
    </row>
    <row r="10813" spans="5:6" x14ac:dyDescent="0.2">
      <c r="E10813" s="97">
        <v>43743.219861111109</v>
      </c>
      <c r="F10813">
        <v>4.0000000000000002E-4</v>
      </c>
    </row>
    <row r="10814" spans="5:6" x14ac:dyDescent="0.2">
      <c r="E10814" s="97">
        <v>43743.223715277774</v>
      </c>
      <c r="F10814">
        <v>2.4359999999999998E-3</v>
      </c>
    </row>
    <row r="10815" spans="5:6" x14ac:dyDescent="0.2">
      <c r="E10815" s="97">
        <v>43743.23065972222</v>
      </c>
      <c r="F10815">
        <v>4.0000000000000002E-4</v>
      </c>
    </row>
    <row r="10816" spans="5:6" x14ac:dyDescent="0.2">
      <c r="E10816" s="97">
        <v>43743.241076388891</v>
      </c>
      <c r="F10816">
        <v>4.0000000000000002E-4</v>
      </c>
    </row>
    <row r="10817" spans="5:6" x14ac:dyDescent="0.2">
      <c r="E10817" s="97">
        <v>43743.251493055555</v>
      </c>
      <c r="F10817">
        <v>0.11491700000000001</v>
      </c>
    </row>
    <row r="10818" spans="5:6" x14ac:dyDescent="0.2">
      <c r="E10818" s="97">
        <v>43743.26190972222</v>
      </c>
      <c r="F10818">
        <v>0.11491700000000001</v>
      </c>
    </row>
    <row r="10819" spans="5:6" x14ac:dyDescent="0.2">
      <c r="E10819" s="97">
        <v>43743.265729166669</v>
      </c>
      <c r="F10819">
        <v>4.0000000000000002E-4</v>
      </c>
    </row>
    <row r="10820" spans="5:6" x14ac:dyDescent="0.2">
      <c r="E10820" s="97">
        <v>43743.272673611114</v>
      </c>
      <c r="F10820">
        <v>4.0000000000000002E-4</v>
      </c>
    </row>
    <row r="10821" spans="5:6" x14ac:dyDescent="0.2">
      <c r="E10821" s="97">
        <v>43743.276493055557</v>
      </c>
      <c r="F10821">
        <v>4.0000000000000002E-4</v>
      </c>
    </row>
    <row r="10822" spans="5:6" x14ac:dyDescent="0.2">
      <c r="E10822" s="97">
        <v>43743.283437500002</v>
      </c>
      <c r="F10822">
        <v>4.0000000000000002E-4</v>
      </c>
    </row>
    <row r="10823" spans="5:6" x14ac:dyDescent="0.2">
      <c r="E10823" s="97">
        <v>43743.287256944444</v>
      </c>
      <c r="F10823">
        <v>4.0000000000000002E-4</v>
      </c>
    </row>
    <row r="10824" spans="5:6" x14ac:dyDescent="0.2">
      <c r="E10824" s="97">
        <v>43743.294247685182</v>
      </c>
      <c r="F10824">
        <v>4.0000000000000002E-4</v>
      </c>
    </row>
    <row r="10825" spans="5:6" x14ac:dyDescent="0.2">
      <c r="E10825" s="97">
        <v>43743.298067129632</v>
      </c>
      <c r="F10825">
        <v>4.0000000000000002E-4</v>
      </c>
    </row>
    <row r="10826" spans="5:6" x14ac:dyDescent="0.2">
      <c r="E10826" s="97">
        <v>43743.305011574077</v>
      </c>
      <c r="F10826">
        <v>4.0000000000000002E-4</v>
      </c>
    </row>
    <row r="10827" spans="5:6" x14ac:dyDescent="0.2">
      <c r="E10827" s="97">
        <v>43743.308831018519</v>
      </c>
      <c r="F10827">
        <v>9.3456999999999998E-2</v>
      </c>
    </row>
    <row r="10828" spans="5:6" x14ac:dyDescent="0.2">
      <c r="E10828" s="97">
        <v>43743.315659722219</v>
      </c>
      <c r="F10828">
        <v>9.3456999999999998E-2</v>
      </c>
    </row>
    <row r="10829" spans="5:6" x14ac:dyDescent="0.2">
      <c r="E10829" s="97">
        <v>43743.319479166668</v>
      </c>
      <c r="F10829">
        <v>7.4113999999999999E-2</v>
      </c>
    </row>
    <row r="10830" spans="5:6" x14ac:dyDescent="0.2">
      <c r="E10830" s="97">
        <v>43743.326423611114</v>
      </c>
      <c r="F10830">
        <v>6.7655999999999994E-2</v>
      </c>
    </row>
    <row r="10831" spans="5:6" x14ac:dyDescent="0.2">
      <c r="E10831" s="97">
        <v>43743.336956018517</v>
      </c>
      <c r="F10831">
        <v>2.6332000000000001E-2</v>
      </c>
    </row>
    <row r="10832" spans="5:6" x14ac:dyDescent="0.2">
      <c r="E10832" s="97">
        <v>43743.347372685188</v>
      </c>
      <c r="F10832">
        <v>8.9637999999999995E-2</v>
      </c>
    </row>
    <row r="10833" spans="5:6" x14ac:dyDescent="0.2">
      <c r="E10833" s="97">
        <v>43743.357789351852</v>
      </c>
      <c r="F10833">
        <v>6.5397999999999998E-2</v>
      </c>
    </row>
    <row r="10834" spans="5:6" x14ac:dyDescent="0.2">
      <c r="E10834" s="97">
        <v>43743.368275462963</v>
      </c>
      <c r="F10834">
        <v>6.5397999999999998E-2</v>
      </c>
    </row>
    <row r="10835" spans="5:6" x14ac:dyDescent="0.2">
      <c r="E10835" s="97">
        <v>43743.372094907405</v>
      </c>
      <c r="F10835">
        <v>4.0000000000000002E-4</v>
      </c>
    </row>
    <row r="10836" spans="5:6" x14ac:dyDescent="0.2">
      <c r="E10836" s="97">
        <v>43743.37903935185</v>
      </c>
      <c r="F10836">
        <v>6.1412000000000001E-2</v>
      </c>
    </row>
    <row r="10837" spans="5:6" x14ac:dyDescent="0.2">
      <c r="E10837" s="97">
        <v>43743.389456018522</v>
      </c>
      <c r="F10837">
        <v>2.2013000000000001E-2</v>
      </c>
    </row>
    <row r="10838" spans="5:6" x14ac:dyDescent="0.2">
      <c r="E10838" s="97">
        <v>43743.399953703702</v>
      </c>
      <c r="F10838">
        <v>2.2013000000000001E-2</v>
      </c>
    </row>
    <row r="10839" spans="5:6" x14ac:dyDescent="0.2">
      <c r="E10839" s="97">
        <v>43743.403773148151</v>
      </c>
      <c r="F10839">
        <v>8.7745000000000004E-2</v>
      </c>
    </row>
    <row r="10840" spans="5:6" x14ac:dyDescent="0.2">
      <c r="E10840" s="97">
        <v>43743.410717592589</v>
      </c>
      <c r="F10840">
        <v>3.1510999999999997E-2</v>
      </c>
    </row>
    <row r="10841" spans="5:6" x14ac:dyDescent="0.2">
      <c r="E10841" s="97">
        <v>43743.421134259261</v>
      </c>
      <c r="F10841">
        <v>3.1510999999999997E-2</v>
      </c>
    </row>
    <row r="10842" spans="5:6" x14ac:dyDescent="0.2">
      <c r="E10842" s="97">
        <v>43743.424953703703</v>
      </c>
      <c r="F10842">
        <v>4.0000000000000002E-4</v>
      </c>
    </row>
    <row r="10843" spans="5:6" x14ac:dyDescent="0.2">
      <c r="E10843" s="97">
        <v>43743.431898148148</v>
      </c>
      <c r="F10843">
        <v>4.0000000000000002E-4</v>
      </c>
    </row>
    <row r="10844" spans="5:6" x14ac:dyDescent="0.2">
      <c r="E10844" s="97">
        <v>43743.435717592591</v>
      </c>
      <c r="F10844">
        <v>4.0000000000000002E-4</v>
      </c>
    </row>
    <row r="10845" spans="5:6" x14ac:dyDescent="0.2">
      <c r="E10845" s="97">
        <v>43743.442662037036</v>
      </c>
      <c r="F10845">
        <v>2.4667000000000001E-2</v>
      </c>
    </row>
    <row r="10846" spans="5:6" x14ac:dyDescent="0.2">
      <c r="E10846" s="97">
        <v>43743.4530787037</v>
      </c>
      <c r="F10846">
        <v>2.4667000000000001E-2</v>
      </c>
    </row>
    <row r="10847" spans="5:6" x14ac:dyDescent="0.2">
      <c r="E10847" s="97">
        <v>43743.45689814815</v>
      </c>
      <c r="F10847">
        <v>4.0000000000000002E-4</v>
      </c>
    </row>
    <row r="10848" spans="5:6" x14ac:dyDescent="0.2">
      <c r="E10848" s="97">
        <v>43743.463877314818</v>
      </c>
      <c r="F10848">
        <v>5.6529999999999997E-2</v>
      </c>
    </row>
    <row r="10849" spans="5:6" x14ac:dyDescent="0.2">
      <c r="E10849" s="97">
        <v>43743.474293981482</v>
      </c>
      <c r="F10849">
        <v>7.1817000000000006E-2</v>
      </c>
    </row>
    <row r="10850" spans="5:6" x14ac:dyDescent="0.2">
      <c r="E10850" s="97">
        <v>43743.484710648147</v>
      </c>
      <c r="F10850">
        <v>7.1817000000000006E-2</v>
      </c>
    </row>
    <row r="10851" spans="5:6" x14ac:dyDescent="0.2">
      <c r="E10851" s="97">
        <v>43743.488530092596</v>
      </c>
      <c r="F10851">
        <v>4.0000000000000002E-4</v>
      </c>
    </row>
    <row r="10852" spans="5:6" x14ac:dyDescent="0.2">
      <c r="E10852" s="97">
        <v>43743.495474537034</v>
      </c>
      <c r="F10852">
        <v>4.0000000000000002E-4</v>
      </c>
    </row>
    <row r="10853" spans="5:6" x14ac:dyDescent="0.2">
      <c r="E10853" s="97">
        <v>43743.499293981484</v>
      </c>
      <c r="F10853">
        <v>4.0000000000000002E-4</v>
      </c>
    </row>
    <row r="10854" spans="5:6" x14ac:dyDescent="0.2">
      <c r="E10854" s="97">
        <v>43743.506238425929</v>
      </c>
      <c r="F10854">
        <v>4.0000000000000002E-4</v>
      </c>
    </row>
    <row r="10855" spans="5:6" x14ac:dyDescent="0.2">
      <c r="E10855" s="97">
        <v>43743.510057870371</v>
      </c>
      <c r="F10855">
        <v>0.51514300000000002</v>
      </c>
    </row>
    <row r="10856" spans="5:6" x14ac:dyDescent="0.2">
      <c r="E10856" s="97">
        <v>43743.517002314817</v>
      </c>
      <c r="F10856">
        <v>2.5701999999999999E-2</v>
      </c>
    </row>
    <row r="10857" spans="5:6" x14ac:dyDescent="0.2">
      <c r="E10857" s="97">
        <v>43743.527418981481</v>
      </c>
      <c r="F10857">
        <v>2.5701999999999999E-2</v>
      </c>
    </row>
    <row r="10858" spans="5:6" x14ac:dyDescent="0.2">
      <c r="E10858" s="97">
        <v>43743.531284722223</v>
      </c>
      <c r="F10858">
        <v>4.0000000000000002E-4</v>
      </c>
    </row>
    <row r="10859" spans="5:6" x14ac:dyDescent="0.2">
      <c r="E10859" s="97">
        <v>43743.538229166668</v>
      </c>
      <c r="F10859">
        <v>4.0000000000000002E-4</v>
      </c>
    </row>
    <row r="10860" spans="5:6" x14ac:dyDescent="0.2">
      <c r="E10860" s="97">
        <v>43743.548645833333</v>
      </c>
      <c r="F10860">
        <v>4.0000000000000002E-4</v>
      </c>
    </row>
    <row r="10861" spans="5:6" x14ac:dyDescent="0.2">
      <c r="E10861" s="97">
        <v>43743.552465277775</v>
      </c>
      <c r="F10861">
        <v>4.0000000000000002E-4</v>
      </c>
    </row>
    <row r="10862" spans="5:6" x14ac:dyDescent="0.2">
      <c r="E10862" s="97">
        <v>43743.55940972222</v>
      </c>
      <c r="F10862">
        <v>4.0000000000000002E-4</v>
      </c>
    </row>
    <row r="10863" spans="5:6" x14ac:dyDescent="0.2">
      <c r="E10863" s="97">
        <v>43743.56322916667</v>
      </c>
      <c r="F10863">
        <v>2.6499999999999999E-4</v>
      </c>
    </row>
    <row r="10864" spans="5:6" x14ac:dyDescent="0.2">
      <c r="E10864" s="97">
        <v>43743.570173611108</v>
      </c>
      <c r="F10864">
        <v>2.6499999999999999E-4</v>
      </c>
    </row>
    <row r="10865" spans="5:6" x14ac:dyDescent="0.2">
      <c r="E10865" s="97">
        <v>43743.573993055557</v>
      </c>
      <c r="F10865">
        <v>4.0000000000000002E-4</v>
      </c>
    </row>
    <row r="10866" spans="5:6" x14ac:dyDescent="0.2">
      <c r="E10866" s="97">
        <v>43743.580937500003</v>
      </c>
      <c r="F10866">
        <v>1.3082E-2</v>
      </c>
    </row>
    <row r="10867" spans="5:6" x14ac:dyDescent="0.2">
      <c r="E10867" s="97">
        <v>43743.591354166667</v>
      </c>
      <c r="F10867">
        <v>1.3082E-2</v>
      </c>
    </row>
    <row r="10868" spans="5:6" x14ac:dyDescent="0.2">
      <c r="E10868" s="97">
        <v>43743.595196759263</v>
      </c>
      <c r="F10868">
        <v>4.0000000000000002E-4</v>
      </c>
    </row>
    <row r="10869" spans="5:6" x14ac:dyDescent="0.2">
      <c r="E10869" s="97">
        <v>43743.602141203701</v>
      </c>
      <c r="F10869">
        <v>4.0000000000000002E-4</v>
      </c>
    </row>
    <row r="10870" spans="5:6" x14ac:dyDescent="0.2">
      <c r="E10870" s="97">
        <v>43743.60596064815</v>
      </c>
      <c r="F10870">
        <v>4.0000000000000002E-4</v>
      </c>
    </row>
    <row r="10871" spans="5:6" x14ac:dyDescent="0.2">
      <c r="E10871" s="97">
        <v>43743.612905092596</v>
      </c>
      <c r="F10871">
        <v>4.0000000000000002E-4</v>
      </c>
    </row>
    <row r="10872" spans="5:6" x14ac:dyDescent="0.2">
      <c r="E10872" s="97">
        <v>43743.616724537038</v>
      </c>
      <c r="F10872">
        <v>6.4546999999999993E-2</v>
      </c>
    </row>
    <row r="10873" spans="5:6" x14ac:dyDescent="0.2">
      <c r="E10873" s="97">
        <v>43743.623668981483</v>
      </c>
      <c r="F10873">
        <v>4.0000000000000002E-4</v>
      </c>
    </row>
    <row r="10874" spans="5:6" x14ac:dyDescent="0.2">
      <c r="E10874" s="97">
        <v>43743.634085648147</v>
      </c>
      <c r="F10874">
        <v>4.0000000000000002E-4</v>
      </c>
    </row>
    <row r="10875" spans="5:6" x14ac:dyDescent="0.2">
      <c r="E10875" s="97">
        <v>43743.644502314812</v>
      </c>
      <c r="F10875">
        <v>0.11980300000000001</v>
      </c>
    </row>
    <row r="10876" spans="5:6" x14ac:dyDescent="0.2">
      <c r="E10876" s="97">
        <v>43743.654918981483</v>
      </c>
      <c r="F10876">
        <v>0.11980300000000001</v>
      </c>
    </row>
    <row r="10877" spans="5:6" x14ac:dyDescent="0.2">
      <c r="E10877" s="97">
        <v>43743.658738425926</v>
      </c>
      <c r="F10877">
        <v>4.0000000000000002E-4</v>
      </c>
    </row>
    <row r="10878" spans="5:6" x14ac:dyDescent="0.2">
      <c r="E10878" s="97">
        <v>43743.665729166663</v>
      </c>
      <c r="F10878">
        <v>4.0000000000000002E-4</v>
      </c>
    </row>
    <row r="10879" spans="5:6" x14ac:dyDescent="0.2">
      <c r="E10879" s="97">
        <v>43743.669548611113</v>
      </c>
      <c r="F10879">
        <v>4.0000000000000002E-4</v>
      </c>
    </row>
    <row r="10880" spans="5:6" x14ac:dyDescent="0.2">
      <c r="E10880" s="97">
        <v>43743.676493055558</v>
      </c>
      <c r="F10880">
        <v>4.0000000000000002E-4</v>
      </c>
    </row>
    <row r="10881" spans="5:6" x14ac:dyDescent="0.2">
      <c r="E10881" s="97">
        <v>43743.686909722222</v>
      </c>
      <c r="F10881">
        <v>4.0000000000000002E-4</v>
      </c>
    </row>
    <row r="10882" spans="5:6" x14ac:dyDescent="0.2">
      <c r="E10882" s="97">
        <v>43743.690729166665</v>
      </c>
      <c r="F10882">
        <v>7.8309999999999994E-3</v>
      </c>
    </row>
    <row r="10883" spans="5:6" x14ac:dyDescent="0.2">
      <c r="E10883" s="97">
        <v>43743.69767361111</v>
      </c>
      <c r="F10883">
        <v>7.8309999999999994E-3</v>
      </c>
    </row>
    <row r="10884" spans="5:6" x14ac:dyDescent="0.2">
      <c r="E10884" s="97">
        <v>43743.701493055552</v>
      </c>
      <c r="F10884">
        <v>4.0000000000000002E-4</v>
      </c>
    </row>
    <row r="10885" spans="5:6" x14ac:dyDescent="0.2">
      <c r="E10885" s="97">
        <v>43743.708437499998</v>
      </c>
      <c r="F10885">
        <v>4.0000000000000002E-4</v>
      </c>
    </row>
    <row r="10886" spans="5:6" x14ac:dyDescent="0.2">
      <c r="E10886" s="97">
        <v>43743.721006944441</v>
      </c>
      <c r="F10886">
        <v>4.0000000000000002E-4</v>
      </c>
    </row>
    <row r="10887" spans="5:6" x14ac:dyDescent="0.2">
      <c r="E10887" s="97">
        <v>43743.724826388891</v>
      </c>
      <c r="F10887">
        <v>4.0000000000000002E-4</v>
      </c>
    </row>
    <row r="10888" spans="5:6" x14ac:dyDescent="0.2">
      <c r="E10888" s="97">
        <v>43743.731770833336</v>
      </c>
      <c r="F10888">
        <v>4.0000000000000002E-4</v>
      </c>
    </row>
    <row r="10889" spans="5:6" x14ac:dyDescent="0.2">
      <c r="E10889" s="97">
        <v>43743.735590277778</v>
      </c>
      <c r="F10889">
        <v>0.13389599999999999</v>
      </c>
    </row>
    <row r="10890" spans="5:6" x14ac:dyDescent="0.2">
      <c r="E10890" s="97">
        <v>43743.742534722223</v>
      </c>
      <c r="F10890">
        <v>0.13389599999999999</v>
      </c>
    </row>
    <row r="10891" spans="5:6" x14ac:dyDescent="0.2">
      <c r="E10891" s="97">
        <v>43743.746354166666</v>
      </c>
      <c r="F10891">
        <v>4.0000000000000002E-4</v>
      </c>
    </row>
    <row r="10892" spans="5:6" x14ac:dyDescent="0.2">
      <c r="E10892" s="97">
        <v>43743.753298611111</v>
      </c>
      <c r="F10892">
        <v>4.0000000000000002E-4</v>
      </c>
    </row>
    <row r="10893" spans="5:6" x14ac:dyDescent="0.2">
      <c r="E10893" s="97">
        <v>43743.757118055553</v>
      </c>
      <c r="F10893">
        <v>4.0000000000000002E-4</v>
      </c>
    </row>
    <row r="10894" spans="5:6" x14ac:dyDescent="0.2">
      <c r="E10894" s="97">
        <v>43743.764062499999</v>
      </c>
      <c r="F10894">
        <v>0.37122500000000003</v>
      </c>
    </row>
    <row r="10895" spans="5:6" x14ac:dyDescent="0.2">
      <c r="E10895" s="97">
        <v>43743.77447916667</v>
      </c>
      <c r="F10895">
        <v>0.120459</v>
      </c>
    </row>
    <row r="10896" spans="5:6" x14ac:dyDescent="0.2">
      <c r="E10896" s="97">
        <v>43743.784930555557</v>
      </c>
      <c r="F10896">
        <v>0.146343</v>
      </c>
    </row>
    <row r="10897" spans="5:6" x14ac:dyDescent="0.2">
      <c r="E10897" s="97">
        <v>43743.795347222222</v>
      </c>
      <c r="F10897">
        <v>0.146343</v>
      </c>
    </row>
    <row r="10898" spans="5:6" x14ac:dyDescent="0.2">
      <c r="E10898" s="97">
        <v>43743.799166666664</v>
      </c>
      <c r="F10898">
        <v>0.60411199999999998</v>
      </c>
    </row>
    <row r="10899" spans="5:6" x14ac:dyDescent="0.2">
      <c r="E10899" s="97">
        <v>43743.806111111109</v>
      </c>
      <c r="F10899">
        <v>4.0000000000000002E-4</v>
      </c>
    </row>
    <row r="10900" spans="5:6" x14ac:dyDescent="0.2">
      <c r="E10900" s="97">
        <v>43743.816527777781</v>
      </c>
      <c r="F10900">
        <v>4.0000000000000002E-4</v>
      </c>
    </row>
    <row r="10901" spans="5:6" x14ac:dyDescent="0.2">
      <c r="E10901" s="97">
        <v>43743.820347222223</v>
      </c>
      <c r="F10901">
        <v>0.34271699999999999</v>
      </c>
    </row>
    <row r="10902" spans="5:6" x14ac:dyDescent="0.2">
      <c r="E10902" s="97">
        <v>43743.827291666668</v>
      </c>
      <c r="F10902">
        <v>0.34271699999999999</v>
      </c>
    </row>
    <row r="10903" spans="5:6" x14ac:dyDescent="0.2">
      <c r="E10903" s="97">
        <v>43743.831111111111</v>
      </c>
      <c r="F10903">
        <v>0.26864300000000002</v>
      </c>
    </row>
    <row r="10904" spans="5:6" x14ac:dyDescent="0.2">
      <c r="E10904" s="97">
        <v>43743.838055555556</v>
      </c>
      <c r="F10904">
        <v>0.31583800000000001</v>
      </c>
    </row>
    <row r="10905" spans="5:6" x14ac:dyDescent="0.2">
      <c r="E10905" s="97">
        <v>43743.84847222222</v>
      </c>
      <c r="F10905">
        <v>0.31583800000000001</v>
      </c>
    </row>
    <row r="10906" spans="5:6" x14ac:dyDescent="0.2">
      <c r="E10906" s="97">
        <v>43743.852337962962</v>
      </c>
      <c r="F10906">
        <v>5.6439999999999997E-3</v>
      </c>
    </row>
    <row r="10907" spans="5:6" x14ac:dyDescent="0.2">
      <c r="E10907" s="97">
        <v>43743.859282407408</v>
      </c>
      <c r="F10907">
        <v>7.6402999999999999E-2</v>
      </c>
    </row>
    <row r="10908" spans="5:6" x14ac:dyDescent="0.2">
      <c r="E10908" s="97">
        <v>43743.869699074072</v>
      </c>
      <c r="F10908">
        <v>7.6402999999999999E-2</v>
      </c>
    </row>
    <row r="10909" spans="5:6" x14ac:dyDescent="0.2">
      <c r="E10909" s="97">
        <v>43743.873518518521</v>
      </c>
      <c r="F10909">
        <v>0.14657400000000001</v>
      </c>
    </row>
    <row r="10910" spans="5:6" x14ac:dyDescent="0.2">
      <c r="E10910" s="97">
        <v>43743.880462962959</v>
      </c>
      <c r="F10910">
        <v>0.24349799999999999</v>
      </c>
    </row>
    <row r="10911" spans="5:6" x14ac:dyDescent="0.2">
      <c r="E10911" s="97">
        <v>43743.890879629631</v>
      </c>
      <c r="F10911">
        <v>0.24349799999999999</v>
      </c>
    </row>
    <row r="10912" spans="5:6" x14ac:dyDescent="0.2">
      <c r="E10912" s="97">
        <v>43743.894699074073</v>
      </c>
      <c r="F10912">
        <v>4.0000000000000002E-4</v>
      </c>
    </row>
    <row r="10913" spans="5:6" x14ac:dyDescent="0.2">
      <c r="E10913" s="97">
        <v>43743.901643518519</v>
      </c>
      <c r="F10913">
        <v>0.32067600000000002</v>
      </c>
    </row>
    <row r="10914" spans="5:6" x14ac:dyDescent="0.2">
      <c r="E10914" s="97">
        <v>43743.912060185183</v>
      </c>
      <c r="F10914">
        <v>0.32067600000000002</v>
      </c>
    </row>
    <row r="10915" spans="5:6" x14ac:dyDescent="0.2">
      <c r="E10915" s="97">
        <v>43743.915879629632</v>
      </c>
      <c r="F10915">
        <v>0.19889999999999999</v>
      </c>
    </row>
    <row r="10916" spans="5:6" x14ac:dyDescent="0.2">
      <c r="E10916" s="97">
        <v>43743.92287037037</v>
      </c>
      <c r="F10916">
        <v>0.19889999999999999</v>
      </c>
    </row>
    <row r="10917" spans="5:6" x14ac:dyDescent="0.2">
      <c r="E10917" s="97">
        <v>43743.926689814813</v>
      </c>
      <c r="F10917">
        <v>0.17308299999999999</v>
      </c>
    </row>
    <row r="10918" spans="5:6" x14ac:dyDescent="0.2">
      <c r="E10918" s="97">
        <v>43743.933634259258</v>
      </c>
      <c r="F10918">
        <v>0.31738899999999998</v>
      </c>
    </row>
    <row r="10919" spans="5:6" x14ac:dyDescent="0.2">
      <c r="E10919" s="97">
        <v>43743.944050925929</v>
      </c>
      <c r="F10919">
        <v>0.182979</v>
      </c>
    </row>
    <row r="10920" spans="5:6" x14ac:dyDescent="0.2">
      <c r="E10920" s="97">
        <v>43743.954467592594</v>
      </c>
      <c r="F10920">
        <v>0.182979</v>
      </c>
    </row>
    <row r="10921" spans="5:6" x14ac:dyDescent="0.2">
      <c r="E10921" s="97">
        <v>43743.958287037036</v>
      </c>
      <c r="F10921">
        <v>4.0000000000000002E-4</v>
      </c>
    </row>
    <row r="10922" spans="5:6" x14ac:dyDescent="0.2">
      <c r="E10922" s="97">
        <v>43743.965231481481</v>
      </c>
      <c r="F10922">
        <v>4.0000000000000002E-4</v>
      </c>
    </row>
    <row r="10923" spans="5:6" x14ac:dyDescent="0.2">
      <c r="E10923" s="97">
        <v>43743.969050925924</v>
      </c>
      <c r="F10923">
        <v>0.30874400000000002</v>
      </c>
    </row>
    <row r="10924" spans="5:6" x14ac:dyDescent="0.2">
      <c r="E10924" s="97">
        <v>43743.975995370369</v>
      </c>
      <c r="F10924">
        <v>3.1043999999999999E-2</v>
      </c>
    </row>
    <row r="10925" spans="5:6" x14ac:dyDescent="0.2">
      <c r="E10925" s="97">
        <v>43743.98641203704</v>
      </c>
      <c r="F10925">
        <v>4.0000000000000002E-4</v>
      </c>
    </row>
    <row r="10926" spans="5:6" x14ac:dyDescent="0.2">
      <c r="E10926" s="97">
        <v>43743.996898148151</v>
      </c>
      <c r="F10926">
        <v>4.0000000000000002E-4</v>
      </c>
    </row>
    <row r="10927" spans="5:6" x14ac:dyDescent="0.2">
      <c r="E10927" s="97">
        <v>43744.000717592593</v>
      </c>
      <c r="F10927">
        <v>0.39254600000000001</v>
      </c>
    </row>
    <row r="10928" spans="5:6" x14ac:dyDescent="0.2">
      <c r="E10928" s="97">
        <v>43744.007662037038</v>
      </c>
      <c r="F10928">
        <v>0.39254600000000001</v>
      </c>
    </row>
    <row r="10929" spans="5:6" x14ac:dyDescent="0.2">
      <c r="E10929" s="97">
        <v>43744.011481481481</v>
      </c>
      <c r="F10929">
        <v>0.12926699999999999</v>
      </c>
    </row>
    <row r="10930" spans="5:6" x14ac:dyDescent="0.2">
      <c r="E10930" s="97">
        <v>43744.018425925926</v>
      </c>
      <c r="F10930">
        <v>9.4879999999999999E-3</v>
      </c>
    </row>
    <row r="10931" spans="5:6" x14ac:dyDescent="0.2">
      <c r="E10931" s="97">
        <v>43744.02884259259</v>
      </c>
      <c r="F10931">
        <v>0.19900100000000001</v>
      </c>
    </row>
    <row r="10932" spans="5:6" x14ac:dyDescent="0.2">
      <c r="E10932" s="97">
        <v>43744.039259259262</v>
      </c>
      <c r="F10932">
        <v>6.3E-2</v>
      </c>
    </row>
    <row r="10933" spans="5:6" x14ac:dyDescent="0.2">
      <c r="E10933" s="97">
        <v>43744.049675925926</v>
      </c>
      <c r="F10933">
        <v>2.1557E-2</v>
      </c>
    </row>
    <row r="10934" spans="5:6" x14ac:dyDescent="0.2">
      <c r="E10934" s="97">
        <v>43744.06009259259</v>
      </c>
      <c r="F10934">
        <v>8.1695000000000004E-2</v>
      </c>
    </row>
    <row r="10935" spans="5:6" x14ac:dyDescent="0.2">
      <c r="E10935" s="97">
        <v>43744.070509259262</v>
      </c>
      <c r="F10935">
        <v>8.1695000000000004E-2</v>
      </c>
    </row>
    <row r="10936" spans="5:6" x14ac:dyDescent="0.2">
      <c r="E10936" s="97">
        <v>43744.074421296296</v>
      </c>
      <c r="F10936">
        <v>0.162276</v>
      </c>
    </row>
    <row r="10937" spans="5:6" x14ac:dyDescent="0.2">
      <c r="E10937" s="97">
        <v>43744.081365740742</v>
      </c>
      <c r="F10937">
        <v>0.162276</v>
      </c>
    </row>
    <row r="10938" spans="5:6" x14ac:dyDescent="0.2">
      <c r="E10938" s="97">
        <v>43744.085185185184</v>
      </c>
      <c r="F10938">
        <v>4.0000000000000002E-4</v>
      </c>
    </row>
    <row r="10939" spans="5:6" x14ac:dyDescent="0.2">
      <c r="E10939" s="97">
        <v>43744.092129629629</v>
      </c>
      <c r="F10939">
        <v>4.0000000000000002E-4</v>
      </c>
    </row>
    <row r="10940" spans="5:6" x14ac:dyDescent="0.2">
      <c r="E10940" s="97">
        <v>43744.095949074072</v>
      </c>
      <c r="F10940">
        <v>4.0000000000000002E-4</v>
      </c>
    </row>
    <row r="10941" spans="5:6" x14ac:dyDescent="0.2">
      <c r="E10941" s="97">
        <v>43744.102893518517</v>
      </c>
      <c r="F10941">
        <v>4.0000000000000002E-4</v>
      </c>
    </row>
    <row r="10942" spans="5:6" x14ac:dyDescent="0.2">
      <c r="E10942" s="97">
        <v>43744.106712962966</v>
      </c>
      <c r="F10942">
        <v>0.29067300000000001</v>
      </c>
    </row>
    <row r="10943" spans="5:6" x14ac:dyDescent="0.2">
      <c r="E10943" s="97">
        <v>43744.113657407404</v>
      </c>
      <c r="F10943">
        <v>0.29067300000000001</v>
      </c>
    </row>
    <row r="10944" spans="5:6" x14ac:dyDescent="0.2">
      <c r="E10944" s="97">
        <v>43744.117361111108</v>
      </c>
      <c r="F10944">
        <v>0.20289099999999999</v>
      </c>
    </row>
    <row r="10945" spans="5:6" x14ac:dyDescent="0.2">
      <c r="E10945" s="97">
        <v>43744.124305555553</v>
      </c>
      <c r="F10945">
        <v>0.129969</v>
      </c>
    </row>
    <row r="10946" spans="5:6" x14ac:dyDescent="0.2">
      <c r="E10946" s="97">
        <v>43744.13484953704</v>
      </c>
      <c r="F10946">
        <v>7.6558000000000001E-2</v>
      </c>
    </row>
    <row r="10947" spans="5:6" x14ac:dyDescent="0.2">
      <c r="E10947" s="97">
        <v>43744.145266203705</v>
      </c>
      <c r="F10947">
        <v>0.24191599999999999</v>
      </c>
    </row>
    <row r="10948" spans="5:6" x14ac:dyDescent="0.2">
      <c r="E10948" s="97">
        <v>43744.155682870369</v>
      </c>
      <c r="F10948">
        <v>0.24191599999999999</v>
      </c>
    </row>
    <row r="10949" spans="5:6" x14ac:dyDescent="0.2">
      <c r="E10949" s="97">
        <v>43744.159502314818</v>
      </c>
      <c r="F10949">
        <v>0.20835899999999999</v>
      </c>
    </row>
    <row r="10950" spans="5:6" x14ac:dyDescent="0.2">
      <c r="E10950" s="97">
        <v>43744.166446759256</v>
      </c>
      <c r="F10950">
        <v>4.0000000000000002E-4</v>
      </c>
    </row>
    <row r="10951" spans="5:6" x14ac:dyDescent="0.2">
      <c r="E10951" s="97">
        <v>43744.176863425928</v>
      </c>
      <c r="F10951">
        <v>0.19155700000000001</v>
      </c>
    </row>
    <row r="10952" spans="5:6" x14ac:dyDescent="0.2">
      <c r="E10952" s="97">
        <v>43744.187280092592</v>
      </c>
      <c r="F10952">
        <v>0.17110600000000001</v>
      </c>
    </row>
    <row r="10953" spans="5:6" x14ac:dyDescent="0.2">
      <c r="E10953" s="97">
        <v>43744.197696759256</v>
      </c>
      <c r="F10953">
        <v>4.6774999999999997E-2</v>
      </c>
    </row>
    <row r="10954" spans="5:6" x14ac:dyDescent="0.2">
      <c r="E10954" s="97">
        <v>43744.208113425928</v>
      </c>
      <c r="F10954">
        <v>0.16938800000000001</v>
      </c>
    </row>
    <row r="10955" spans="5:6" x14ac:dyDescent="0.2">
      <c r="E10955" s="97">
        <v>43744.2187037037</v>
      </c>
      <c r="F10955">
        <v>0.19866200000000001</v>
      </c>
    </row>
    <row r="10956" spans="5:6" x14ac:dyDescent="0.2">
      <c r="E10956" s="97">
        <v>43744.229120370372</v>
      </c>
      <c r="F10956">
        <v>0.19866200000000001</v>
      </c>
    </row>
    <row r="10957" spans="5:6" x14ac:dyDescent="0.2">
      <c r="E10957" s="97">
        <v>43744.232939814814</v>
      </c>
      <c r="F10957">
        <v>0.162077</v>
      </c>
    </row>
    <row r="10958" spans="5:6" x14ac:dyDescent="0.2">
      <c r="E10958" s="97">
        <v>43744.239884259259</v>
      </c>
      <c r="F10958">
        <v>0.206869</v>
      </c>
    </row>
    <row r="10959" spans="5:6" x14ac:dyDescent="0.2">
      <c r="E10959" s="97">
        <v>43744.250300925924</v>
      </c>
      <c r="F10959">
        <v>0.169436</v>
      </c>
    </row>
    <row r="10960" spans="5:6" x14ac:dyDescent="0.2">
      <c r="E10960" s="97">
        <v>43744.260717592595</v>
      </c>
      <c r="F10960">
        <v>0.215805</v>
      </c>
    </row>
    <row r="10961" spans="5:6" x14ac:dyDescent="0.2">
      <c r="E10961" s="97">
        <v>43744.271134259259</v>
      </c>
      <c r="F10961">
        <v>3.9605000000000001E-2</v>
      </c>
    </row>
    <row r="10962" spans="5:6" x14ac:dyDescent="0.2">
      <c r="E10962" s="97">
        <v>43744.281550925924</v>
      </c>
      <c r="F10962">
        <v>3.9605000000000001E-2</v>
      </c>
    </row>
    <row r="10963" spans="5:6" x14ac:dyDescent="0.2">
      <c r="E10963" s="97">
        <v>43744.285370370373</v>
      </c>
      <c r="F10963">
        <v>0.180953</v>
      </c>
    </row>
    <row r="10964" spans="5:6" x14ac:dyDescent="0.2">
      <c r="E10964" s="97">
        <v>43744.292314814818</v>
      </c>
      <c r="F10964">
        <v>0.180953</v>
      </c>
    </row>
    <row r="10965" spans="5:6" x14ac:dyDescent="0.2">
      <c r="E10965" s="97">
        <v>43744.296215277776</v>
      </c>
      <c r="F10965">
        <v>0.22903599999999999</v>
      </c>
    </row>
    <row r="10966" spans="5:6" x14ac:dyDescent="0.2">
      <c r="E10966" s="97">
        <v>43744.303159722222</v>
      </c>
      <c r="F10966">
        <v>4.0000000000000002E-4</v>
      </c>
    </row>
    <row r="10967" spans="5:6" x14ac:dyDescent="0.2">
      <c r="E10967" s="97">
        <v>43744.313576388886</v>
      </c>
      <c r="F10967">
        <v>4.0000000000000002E-4</v>
      </c>
    </row>
    <row r="10968" spans="5:6" x14ac:dyDescent="0.2">
      <c r="E10968" s="97">
        <v>43744.317418981482</v>
      </c>
      <c r="F10968">
        <v>3.9239000000000003E-2</v>
      </c>
    </row>
    <row r="10969" spans="5:6" x14ac:dyDescent="0.2">
      <c r="E10969" s="97">
        <v>43744.324363425927</v>
      </c>
      <c r="F10969">
        <v>0.355601</v>
      </c>
    </row>
    <row r="10970" spans="5:6" x14ac:dyDescent="0.2">
      <c r="E10970" s="97">
        <v>43744.334780092591</v>
      </c>
      <c r="F10970">
        <v>0.212009</v>
      </c>
    </row>
    <row r="10971" spans="5:6" x14ac:dyDescent="0.2">
      <c r="E10971" s="97">
        <v>43744.345196759263</v>
      </c>
      <c r="F10971">
        <v>0.114787</v>
      </c>
    </row>
    <row r="10972" spans="5:6" x14ac:dyDescent="0.2">
      <c r="E10972" s="97">
        <v>43744.355613425927</v>
      </c>
      <c r="F10972">
        <v>0.27311999999999997</v>
      </c>
    </row>
    <row r="10973" spans="5:6" x14ac:dyDescent="0.2">
      <c r="E10973" s="97">
        <v>43744.366030092591</v>
      </c>
      <c r="F10973">
        <v>0.25257400000000002</v>
      </c>
    </row>
    <row r="10974" spans="5:6" x14ac:dyDescent="0.2">
      <c r="E10974" s="97">
        <v>43744.376446759263</v>
      </c>
      <c r="F10974">
        <v>0.25257400000000002</v>
      </c>
    </row>
    <row r="10975" spans="5:6" x14ac:dyDescent="0.2">
      <c r="E10975" s="97">
        <v>43744.380266203705</v>
      </c>
      <c r="F10975">
        <v>4.0000000000000002E-4</v>
      </c>
    </row>
    <row r="10976" spans="5:6" x14ac:dyDescent="0.2">
      <c r="E10976" s="97">
        <v>43744.38721064815</v>
      </c>
      <c r="F10976">
        <v>4.0000000000000002E-4</v>
      </c>
    </row>
    <row r="10977" spans="5:6" x14ac:dyDescent="0.2">
      <c r="E10977" s="97">
        <v>43744.391030092593</v>
      </c>
      <c r="F10977">
        <v>4.0000000000000002E-4</v>
      </c>
    </row>
    <row r="10978" spans="5:6" x14ac:dyDescent="0.2">
      <c r="E10978" s="97">
        <v>43744.39806712963</v>
      </c>
      <c r="F10978">
        <v>4.0000000000000002E-4</v>
      </c>
    </row>
    <row r="10979" spans="5:6" x14ac:dyDescent="0.2">
      <c r="E10979" s="97">
        <v>43744.401886574073</v>
      </c>
      <c r="F10979">
        <v>0.238318</v>
      </c>
    </row>
    <row r="10980" spans="5:6" x14ac:dyDescent="0.2">
      <c r="E10980" s="97">
        <v>43744.408715277779</v>
      </c>
      <c r="F10980">
        <v>0.238318</v>
      </c>
    </row>
    <row r="10981" spans="5:6" x14ac:dyDescent="0.2">
      <c r="E10981" s="97">
        <v>43744.412534722222</v>
      </c>
      <c r="F10981">
        <v>0.23657700000000001</v>
      </c>
    </row>
    <row r="10982" spans="5:6" x14ac:dyDescent="0.2">
      <c r="E10982" s="97">
        <v>43744.419479166667</v>
      </c>
      <c r="F10982">
        <v>0.23657700000000001</v>
      </c>
    </row>
    <row r="10983" spans="5:6" x14ac:dyDescent="0.2">
      <c r="E10983" s="97">
        <v>43744.423298611109</v>
      </c>
      <c r="F10983">
        <v>4.0000000000000002E-4</v>
      </c>
    </row>
    <row r="10984" spans="5:6" x14ac:dyDescent="0.2">
      <c r="E10984" s="97">
        <v>43744.430243055554</v>
      </c>
      <c r="F10984">
        <v>4.0000000000000002E-4</v>
      </c>
    </row>
    <row r="10985" spans="5:6" x14ac:dyDescent="0.2">
      <c r="E10985" s="97">
        <v>43744.434062499997</v>
      </c>
      <c r="F10985">
        <v>4.0000000000000002E-4</v>
      </c>
    </row>
    <row r="10986" spans="5:6" x14ac:dyDescent="0.2">
      <c r="E10986" s="97">
        <v>43744.441006944442</v>
      </c>
      <c r="F10986">
        <v>0.119354</v>
      </c>
    </row>
    <row r="10987" spans="5:6" x14ac:dyDescent="0.2">
      <c r="E10987" s="97">
        <v>43744.451539351852</v>
      </c>
      <c r="F10987">
        <v>4.0000000000000002E-4</v>
      </c>
    </row>
    <row r="10988" spans="5:6" x14ac:dyDescent="0.2">
      <c r="E10988" s="97">
        <v>43744.46197916667</v>
      </c>
      <c r="F10988">
        <v>0.19100300000000001</v>
      </c>
    </row>
    <row r="10989" spans="5:6" x14ac:dyDescent="0.2">
      <c r="E10989" s="97">
        <v>43744.472395833334</v>
      </c>
      <c r="F10989">
        <v>0.30542900000000001</v>
      </c>
    </row>
    <row r="10990" spans="5:6" x14ac:dyDescent="0.2">
      <c r="E10990" s="97">
        <v>43744.482812499999</v>
      </c>
      <c r="F10990">
        <v>0.18862999999999999</v>
      </c>
    </row>
    <row r="10991" spans="5:6" x14ac:dyDescent="0.2">
      <c r="E10991" s="97">
        <v>43744.49322916667</v>
      </c>
      <c r="F10991">
        <v>0.18862999999999999</v>
      </c>
    </row>
    <row r="10992" spans="5:6" x14ac:dyDescent="0.2">
      <c r="E10992" s="97">
        <v>43744.497048611112</v>
      </c>
      <c r="F10992">
        <v>0.25046200000000002</v>
      </c>
    </row>
    <row r="10993" spans="5:6" x14ac:dyDescent="0.2">
      <c r="E10993" s="97">
        <v>43744.503993055558</v>
      </c>
      <c r="F10993">
        <v>0.23266200000000001</v>
      </c>
    </row>
    <row r="10994" spans="5:6" x14ac:dyDescent="0.2">
      <c r="E10994" s="97">
        <v>43744.514409722222</v>
      </c>
      <c r="F10994">
        <v>1.1413E-2</v>
      </c>
    </row>
    <row r="10995" spans="5:6" x14ac:dyDescent="0.2">
      <c r="E10995" s="97">
        <v>43744.524826388886</v>
      </c>
      <c r="F10995">
        <v>0.150312</v>
      </c>
    </row>
    <row r="10996" spans="5:6" x14ac:dyDescent="0.2">
      <c r="E10996" s="97">
        <v>43744.535358796296</v>
      </c>
      <c r="F10996">
        <v>0.150312</v>
      </c>
    </row>
    <row r="10997" spans="5:6" x14ac:dyDescent="0.2">
      <c r="E10997" s="97">
        <v>43744.539178240739</v>
      </c>
      <c r="F10997">
        <v>0.106221</v>
      </c>
    </row>
    <row r="10998" spans="5:6" x14ac:dyDescent="0.2">
      <c r="E10998" s="97">
        <v>43744.546111111114</v>
      </c>
      <c r="F10998">
        <v>3.2654000000000002E-2</v>
      </c>
    </row>
    <row r="10999" spans="5:6" x14ac:dyDescent="0.2">
      <c r="E10999" s="97">
        <v>43744.556527777779</v>
      </c>
      <c r="F10999">
        <v>3.2654000000000002E-2</v>
      </c>
    </row>
    <row r="11000" spans="5:6" x14ac:dyDescent="0.2">
      <c r="E11000" s="97">
        <v>43744.560347222221</v>
      </c>
      <c r="F11000">
        <v>2.3746E-2</v>
      </c>
    </row>
    <row r="11001" spans="5:6" x14ac:dyDescent="0.2">
      <c r="E11001" s="97">
        <v>43744.567291666666</v>
      </c>
      <c r="F11001">
        <v>0.14574999999999999</v>
      </c>
    </row>
    <row r="11002" spans="5:6" x14ac:dyDescent="0.2">
      <c r="E11002" s="97">
        <v>43744.577708333331</v>
      </c>
      <c r="F11002">
        <v>0.14574999999999999</v>
      </c>
    </row>
    <row r="11003" spans="5:6" x14ac:dyDescent="0.2">
      <c r="E11003" s="97">
        <v>43744.58152777778</v>
      </c>
      <c r="F11003">
        <v>0.22195899999999999</v>
      </c>
    </row>
    <row r="11004" spans="5:6" x14ac:dyDescent="0.2">
      <c r="E11004" s="97">
        <v>43744.588472222225</v>
      </c>
      <c r="F11004">
        <v>5.4371999999999997E-2</v>
      </c>
    </row>
    <row r="11005" spans="5:6" x14ac:dyDescent="0.2">
      <c r="E11005" s="97">
        <v>43744.59888888889</v>
      </c>
      <c r="F11005">
        <v>4.0000000000000002E-4</v>
      </c>
    </row>
    <row r="11006" spans="5:6" x14ac:dyDescent="0.2">
      <c r="E11006" s="97">
        <v>43744.609305555554</v>
      </c>
      <c r="F11006">
        <v>0.16963200000000001</v>
      </c>
    </row>
    <row r="11007" spans="5:6" x14ac:dyDescent="0.2">
      <c r="E11007" s="97">
        <v>43744.619722222225</v>
      </c>
      <c r="F11007">
        <v>0.16963200000000001</v>
      </c>
    </row>
    <row r="11008" spans="5:6" x14ac:dyDescent="0.2">
      <c r="E11008" s="97">
        <v>43744.62363425926</v>
      </c>
      <c r="F11008">
        <v>0.160688</v>
      </c>
    </row>
    <row r="11009" spans="5:6" x14ac:dyDescent="0.2">
      <c r="E11009" s="97">
        <v>43744.630578703705</v>
      </c>
      <c r="F11009">
        <v>0.160688</v>
      </c>
    </row>
    <row r="11010" spans="5:6" x14ac:dyDescent="0.2">
      <c r="E11010" s="97">
        <v>43744.634398148148</v>
      </c>
      <c r="F11010">
        <v>4.0000000000000002E-4</v>
      </c>
    </row>
    <row r="11011" spans="5:6" x14ac:dyDescent="0.2">
      <c r="E11011" s="97">
        <v>43744.641342592593</v>
      </c>
      <c r="F11011">
        <v>0.12831899999999999</v>
      </c>
    </row>
    <row r="11012" spans="5:6" x14ac:dyDescent="0.2">
      <c r="E11012" s="97">
        <v>43744.651759259257</v>
      </c>
      <c r="F11012">
        <v>0.29440699999999997</v>
      </c>
    </row>
    <row r="11013" spans="5:6" x14ac:dyDescent="0.2">
      <c r="E11013" s="97">
        <v>43744.662175925929</v>
      </c>
      <c r="F11013">
        <v>0.24351</v>
      </c>
    </row>
    <row r="11014" spans="5:6" x14ac:dyDescent="0.2">
      <c r="E11014" s="97">
        <v>43744.672592592593</v>
      </c>
      <c r="F11014">
        <v>0.18127399999999999</v>
      </c>
    </row>
    <row r="11015" spans="5:6" x14ac:dyDescent="0.2">
      <c r="E11015" s="97">
        <v>43744.683009259257</v>
      </c>
      <c r="F11015">
        <v>0.18127399999999999</v>
      </c>
    </row>
    <row r="11016" spans="5:6" x14ac:dyDescent="0.2">
      <c r="E11016" s="97">
        <v>43744.686828703707</v>
      </c>
      <c r="F11016">
        <v>4.0000000000000002E-4</v>
      </c>
    </row>
    <row r="11017" spans="5:6" x14ac:dyDescent="0.2">
      <c r="E11017" s="97">
        <v>43744.693773148145</v>
      </c>
      <c r="F11017">
        <v>4.0000000000000002E-4</v>
      </c>
    </row>
    <row r="11018" spans="5:6" x14ac:dyDescent="0.2">
      <c r="E11018" s="97">
        <v>43744.697662037041</v>
      </c>
      <c r="F11018">
        <v>0.388901</v>
      </c>
    </row>
    <row r="11019" spans="5:6" x14ac:dyDescent="0.2">
      <c r="E11019" s="97">
        <v>43744.704606481479</v>
      </c>
      <c r="F11019">
        <v>4.0000000000000002E-4</v>
      </c>
    </row>
    <row r="11020" spans="5:6" x14ac:dyDescent="0.2">
      <c r="E11020" s="97">
        <v>43744.72378472222</v>
      </c>
      <c r="F11020">
        <v>4.0000000000000002E-4</v>
      </c>
    </row>
    <row r="11021" spans="5:6" x14ac:dyDescent="0.2">
      <c r="E11021" s="97">
        <v>43744.727488425924</v>
      </c>
      <c r="F11021">
        <v>0.242728</v>
      </c>
    </row>
    <row r="11022" spans="5:6" x14ac:dyDescent="0.2">
      <c r="E11022" s="97">
        <v>43744.734432870369</v>
      </c>
      <c r="F11022">
        <v>0.21485899999999999</v>
      </c>
    </row>
    <row r="11023" spans="5:6" x14ac:dyDescent="0.2">
      <c r="E11023" s="97">
        <v>43744.74496527778</v>
      </c>
      <c r="F11023">
        <v>0.21485899999999999</v>
      </c>
    </row>
    <row r="11024" spans="5:6" x14ac:dyDescent="0.2">
      <c r="E11024" s="97">
        <v>43744.748784722222</v>
      </c>
      <c r="F11024">
        <v>9.6355999999999997E-2</v>
      </c>
    </row>
    <row r="11025" spans="5:6" x14ac:dyDescent="0.2">
      <c r="E11025" s="97">
        <v>43744.755729166667</v>
      </c>
      <c r="F11025">
        <v>9.6355999999999997E-2</v>
      </c>
    </row>
    <row r="11026" spans="5:6" x14ac:dyDescent="0.2">
      <c r="E11026" s="97">
        <v>43744.759548611109</v>
      </c>
      <c r="F11026">
        <v>0.343003</v>
      </c>
    </row>
    <row r="11027" spans="5:6" x14ac:dyDescent="0.2">
      <c r="E11027" s="97">
        <v>43744.766493055555</v>
      </c>
      <c r="F11027">
        <v>6.3879000000000005E-2</v>
      </c>
    </row>
    <row r="11028" spans="5:6" x14ac:dyDescent="0.2">
      <c r="E11028" s="97">
        <v>43744.776909722219</v>
      </c>
      <c r="F11028">
        <v>0.17035600000000001</v>
      </c>
    </row>
    <row r="11029" spans="5:6" x14ac:dyDescent="0.2">
      <c r="E11029" s="97">
        <v>43744.787326388891</v>
      </c>
      <c r="F11029">
        <v>0.17035600000000001</v>
      </c>
    </row>
    <row r="11030" spans="5:6" x14ac:dyDescent="0.2">
      <c r="E11030" s="97">
        <v>43744.791192129633</v>
      </c>
      <c r="F11030">
        <v>0.121644</v>
      </c>
    </row>
    <row r="11031" spans="5:6" x14ac:dyDescent="0.2">
      <c r="E11031" s="97">
        <v>43744.798136574071</v>
      </c>
      <c r="F11031">
        <v>0.121644</v>
      </c>
    </row>
    <row r="11032" spans="5:6" x14ac:dyDescent="0.2">
      <c r="E11032" s="97">
        <v>43744.80195601852</v>
      </c>
      <c r="F11032">
        <v>0.69972400000000001</v>
      </c>
    </row>
    <row r="11033" spans="5:6" x14ac:dyDescent="0.2">
      <c r="E11033" s="97">
        <v>43744.808900462966</v>
      </c>
      <c r="F11033">
        <v>0.69972400000000001</v>
      </c>
    </row>
    <row r="11034" spans="5:6" x14ac:dyDescent="0.2">
      <c r="E11034" s="97">
        <v>43744.812719907408</v>
      </c>
      <c r="F11034">
        <v>0.67494200000000004</v>
      </c>
    </row>
    <row r="11035" spans="5:6" x14ac:dyDescent="0.2">
      <c r="E11035" s="97">
        <v>43744.819548611114</v>
      </c>
      <c r="F11035">
        <v>0.30826100000000001</v>
      </c>
    </row>
    <row r="11036" spans="5:6" x14ac:dyDescent="0.2">
      <c r="E11036" s="97">
        <v>43744.830081018517</v>
      </c>
      <c r="F11036">
        <v>0.30826100000000001</v>
      </c>
    </row>
    <row r="11037" spans="5:6" x14ac:dyDescent="0.2">
      <c r="E11037" s="97">
        <v>43744.83390046296</v>
      </c>
      <c r="F11037">
        <v>0.30585299999999999</v>
      </c>
    </row>
    <row r="11038" spans="5:6" x14ac:dyDescent="0.2">
      <c r="E11038" s="97">
        <v>43744.840844907405</v>
      </c>
      <c r="F11038">
        <v>0.35071099999999999</v>
      </c>
    </row>
    <row r="11039" spans="5:6" x14ac:dyDescent="0.2">
      <c r="E11039" s="97">
        <v>43744.851261574076</v>
      </c>
      <c r="F11039">
        <v>0.17105699999999999</v>
      </c>
    </row>
    <row r="11040" spans="5:6" x14ac:dyDescent="0.2">
      <c r="E11040" s="97">
        <v>43744.861724537041</v>
      </c>
      <c r="F11040">
        <v>0.17105699999999999</v>
      </c>
    </row>
    <row r="11041" spans="5:6" x14ac:dyDescent="0.2">
      <c r="E11041" s="97">
        <v>43744.865543981483</v>
      </c>
      <c r="F11041">
        <v>4.0000000000000002E-4</v>
      </c>
    </row>
    <row r="11042" spans="5:6" x14ac:dyDescent="0.2">
      <c r="E11042" s="97">
        <v>43744.872488425928</v>
      </c>
      <c r="F11042">
        <v>4.0000000000000002E-4</v>
      </c>
    </row>
    <row r="11043" spans="5:6" x14ac:dyDescent="0.2">
      <c r="E11043" s="97">
        <v>43744.876307870371</v>
      </c>
      <c r="F11043">
        <v>0.44395299999999999</v>
      </c>
    </row>
    <row r="11044" spans="5:6" x14ac:dyDescent="0.2">
      <c r="E11044" s="97">
        <v>43744.883252314816</v>
      </c>
      <c r="F11044">
        <v>0.32989600000000002</v>
      </c>
    </row>
    <row r="11045" spans="5:6" x14ac:dyDescent="0.2">
      <c r="E11045" s="97">
        <v>43744.89366898148</v>
      </c>
      <c r="F11045">
        <v>0.20485400000000001</v>
      </c>
    </row>
    <row r="11046" spans="5:6" x14ac:dyDescent="0.2">
      <c r="E11046" s="97">
        <v>43744.904085648152</v>
      </c>
      <c r="F11046">
        <v>0.20485400000000001</v>
      </c>
    </row>
    <row r="11047" spans="5:6" x14ac:dyDescent="0.2">
      <c r="E11047" s="97">
        <v>43744.907905092594</v>
      </c>
      <c r="F11047">
        <v>4.0000000000000002E-4</v>
      </c>
    </row>
    <row r="11048" spans="5:6" x14ac:dyDescent="0.2">
      <c r="E11048" s="97">
        <v>43744.914849537039</v>
      </c>
      <c r="F11048">
        <v>4.0000000000000002E-4</v>
      </c>
    </row>
    <row r="11049" spans="5:6" x14ac:dyDescent="0.2">
      <c r="E11049" s="97">
        <v>43744.918668981481</v>
      </c>
      <c r="F11049">
        <v>0.22209499999999999</v>
      </c>
    </row>
    <row r="11050" spans="5:6" x14ac:dyDescent="0.2">
      <c r="E11050" s="97">
        <v>43744.92564814815</v>
      </c>
      <c r="F11050">
        <v>0.24025099999999999</v>
      </c>
    </row>
    <row r="11051" spans="5:6" x14ac:dyDescent="0.2">
      <c r="E11051" s="97">
        <v>43744.936064814814</v>
      </c>
      <c r="F11051">
        <v>4.0000000000000002E-4</v>
      </c>
    </row>
    <row r="11052" spans="5:6" x14ac:dyDescent="0.2">
      <c r="E11052" s="97">
        <v>43744.946481481478</v>
      </c>
      <c r="F11052">
        <v>0.18108299999999999</v>
      </c>
    </row>
    <row r="11053" spans="5:6" x14ac:dyDescent="0.2">
      <c r="E11053" s="97">
        <v>43744.95689814815</v>
      </c>
      <c r="F11053">
        <v>0.18108299999999999</v>
      </c>
    </row>
    <row r="11054" spans="5:6" x14ac:dyDescent="0.2">
      <c r="E11054" s="97">
        <v>43744.960717592592</v>
      </c>
      <c r="F11054">
        <v>0.26316000000000001</v>
      </c>
    </row>
    <row r="11055" spans="5:6" x14ac:dyDescent="0.2">
      <c r="E11055" s="97">
        <v>43744.967662037037</v>
      </c>
      <c r="F11055">
        <v>4.0000000000000002E-4</v>
      </c>
    </row>
    <row r="11056" spans="5:6" x14ac:dyDescent="0.2">
      <c r="E11056" s="97">
        <v>43744.978078703702</v>
      </c>
      <c r="F11056">
        <v>4.0000000000000002E-4</v>
      </c>
    </row>
    <row r="11057" spans="5:6" x14ac:dyDescent="0.2">
      <c r="E11057" s="97">
        <v>43744.981898148151</v>
      </c>
      <c r="F11057">
        <v>0.141985</v>
      </c>
    </row>
    <row r="11058" spans="5:6" x14ac:dyDescent="0.2">
      <c r="E11058" s="97">
        <v>43744.988842592589</v>
      </c>
      <c r="F11058">
        <v>3.3193E-2</v>
      </c>
    </row>
    <row r="11059" spans="5:6" x14ac:dyDescent="0.2">
      <c r="E11059" s="97">
        <v>43744.999259259261</v>
      </c>
      <c r="F11059">
        <v>0.14566000000000001</v>
      </c>
    </row>
    <row r="11060" spans="5:6" x14ac:dyDescent="0.2">
      <c r="E11060" s="97">
        <v>43745.009780092594</v>
      </c>
      <c r="F11060">
        <v>4.0000000000000002E-4</v>
      </c>
    </row>
    <row r="11061" spans="5:6" x14ac:dyDescent="0.2">
      <c r="E11061" s="97">
        <v>43745.020196759258</v>
      </c>
      <c r="F11061">
        <v>0.39909800000000001</v>
      </c>
    </row>
    <row r="11062" spans="5:6" x14ac:dyDescent="0.2">
      <c r="E11062" s="97">
        <v>43745.030613425923</v>
      </c>
      <c r="F11062">
        <v>0.37419599999999997</v>
      </c>
    </row>
    <row r="11063" spans="5:6" x14ac:dyDescent="0.2">
      <c r="E11063" s="97">
        <v>43745.041030092594</v>
      </c>
      <c r="F11063">
        <v>0.37419599999999997</v>
      </c>
    </row>
    <row r="11064" spans="5:6" x14ac:dyDescent="0.2">
      <c r="E11064" s="97">
        <v>43745.044849537036</v>
      </c>
      <c r="F11064">
        <v>0.30424699999999999</v>
      </c>
    </row>
    <row r="11065" spans="5:6" x14ac:dyDescent="0.2">
      <c r="E11065" s="97">
        <v>43745.051898148151</v>
      </c>
      <c r="F11065">
        <v>4.2421E-2</v>
      </c>
    </row>
    <row r="11066" spans="5:6" x14ac:dyDescent="0.2">
      <c r="E11066" s="97">
        <v>43745.062314814815</v>
      </c>
      <c r="F11066">
        <v>0.262602</v>
      </c>
    </row>
    <row r="11067" spans="5:6" x14ac:dyDescent="0.2">
      <c r="E11067" s="97">
        <v>43745.072731481479</v>
      </c>
      <c r="F11067">
        <v>0.34006799999999998</v>
      </c>
    </row>
    <row r="11068" spans="5:6" x14ac:dyDescent="0.2">
      <c r="E11068" s="97">
        <v>43745.083148148151</v>
      </c>
      <c r="F11068">
        <v>0.45368399999999998</v>
      </c>
    </row>
    <row r="11069" spans="5:6" x14ac:dyDescent="0.2">
      <c r="E11069" s="97">
        <v>43745.093564814815</v>
      </c>
      <c r="F11069">
        <v>0.34728599999999998</v>
      </c>
    </row>
    <row r="11070" spans="5:6" x14ac:dyDescent="0.2">
      <c r="E11070" s="97">
        <v>43745.103981481479</v>
      </c>
      <c r="F11070">
        <v>0.258218</v>
      </c>
    </row>
    <row r="11071" spans="5:6" x14ac:dyDescent="0.2">
      <c r="E11071" s="97">
        <v>43745.114398148151</v>
      </c>
      <c r="F11071">
        <v>0.258218</v>
      </c>
    </row>
    <row r="11072" spans="5:6" x14ac:dyDescent="0.2">
      <c r="E11072" s="97">
        <v>43745.118217592593</v>
      </c>
      <c r="F11072">
        <v>0.51574299999999995</v>
      </c>
    </row>
    <row r="11073" spans="5:6" x14ac:dyDescent="0.2">
      <c r="E11073" s="97">
        <v>43745.125162037039</v>
      </c>
      <c r="F11073">
        <v>0.42470799999999997</v>
      </c>
    </row>
    <row r="11074" spans="5:6" x14ac:dyDescent="0.2">
      <c r="E11074" s="97">
        <v>43745.135694444441</v>
      </c>
      <c r="F11074">
        <v>4.0000000000000002E-4</v>
      </c>
    </row>
    <row r="11075" spans="5:6" x14ac:dyDescent="0.2">
      <c r="E11075" s="97">
        <v>43745.146134259259</v>
      </c>
      <c r="F11075">
        <v>0.36488500000000001</v>
      </c>
    </row>
    <row r="11076" spans="5:6" x14ac:dyDescent="0.2">
      <c r="E11076" s="97">
        <v>43745.156550925924</v>
      </c>
      <c r="F11076">
        <v>0.36488500000000001</v>
      </c>
    </row>
    <row r="11077" spans="5:6" x14ac:dyDescent="0.2">
      <c r="E11077" s="97">
        <v>43745.160370370373</v>
      </c>
      <c r="F11077">
        <v>0.33858199999999999</v>
      </c>
    </row>
    <row r="11078" spans="5:6" x14ac:dyDescent="0.2">
      <c r="E11078" s="97">
        <v>43745.167314814818</v>
      </c>
      <c r="F11078">
        <v>0.371282</v>
      </c>
    </row>
    <row r="11079" spans="5:6" x14ac:dyDescent="0.2">
      <c r="E11079" s="97">
        <v>43745.177731481483</v>
      </c>
      <c r="F11079">
        <v>0.371282</v>
      </c>
    </row>
    <row r="11080" spans="5:6" x14ac:dyDescent="0.2">
      <c r="E11080" s="97">
        <v>43745.181550925925</v>
      </c>
      <c r="F11080">
        <v>0.161408</v>
      </c>
    </row>
    <row r="11081" spans="5:6" x14ac:dyDescent="0.2">
      <c r="E11081" s="97">
        <v>43745.18849537037</v>
      </c>
      <c r="F11081">
        <v>0.161408</v>
      </c>
    </row>
    <row r="11082" spans="5:6" x14ac:dyDescent="0.2">
      <c r="E11082" s="97">
        <v>43745.192314814813</v>
      </c>
      <c r="F11082">
        <v>0.149258</v>
      </c>
    </row>
    <row r="11083" spans="5:6" x14ac:dyDescent="0.2">
      <c r="E11083" s="97">
        <v>43745.199259259258</v>
      </c>
      <c r="F11083">
        <v>0.149258</v>
      </c>
    </row>
    <row r="11084" spans="5:6" x14ac:dyDescent="0.2">
      <c r="E11084" s="97">
        <v>43745.2030787037</v>
      </c>
      <c r="F11084">
        <v>0.217167</v>
      </c>
    </row>
    <row r="11085" spans="5:6" x14ac:dyDescent="0.2">
      <c r="E11085" s="97">
        <v>43745.210046296299</v>
      </c>
      <c r="F11085">
        <v>0.217167</v>
      </c>
    </row>
    <row r="11086" spans="5:6" x14ac:dyDescent="0.2">
      <c r="E11086" s="97">
        <v>43745.213865740741</v>
      </c>
      <c r="F11086">
        <v>3.1662999999999997E-2</v>
      </c>
    </row>
    <row r="11087" spans="5:6" x14ac:dyDescent="0.2">
      <c r="E11087" s="97">
        <v>43745.220810185187</v>
      </c>
      <c r="F11087">
        <v>3.1662999999999997E-2</v>
      </c>
    </row>
    <row r="11088" spans="5:6" x14ac:dyDescent="0.2">
      <c r="E11088" s="97">
        <v>43745.224629629629</v>
      </c>
      <c r="F11088">
        <v>4.0000000000000002E-4</v>
      </c>
    </row>
    <row r="11089" spans="5:6" x14ac:dyDescent="0.2">
      <c r="E11089" s="97">
        <v>43745.231574074074</v>
      </c>
      <c r="F11089">
        <v>4.0000000000000002E-4</v>
      </c>
    </row>
    <row r="11090" spans="5:6" x14ac:dyDescent="0.2">
      <c r="E11090" s="97">
        <v>43745.235393518517</v>
      </c>
      <c r="F11090">
        <v>0.21363599999999999</v>
      </c>
    </row>
    <row r="11091" spans="5:6" x14ac:dyDescent="0.2">
      <c r="E11091" s="97">
        <v>43745.242337962962</v>
      </c>
      <c r="F11091">
        <v>0.21363599999999999</v>
      </c>
    </row>
    <row r="11092" spans="5:6" x14ac:dyDescent="0.2">
      <c r="E11092" s="97">
        <v>43745.246157407404</v>
      </c>
      <c r="F11092">
        <v>0.40446199999999999</v>
      </c>
    </row>
    <row r="11093" spans="5:6" x14ac:dyDescent="0.2">
      <c r="E11093" s="97">
        <v>43745.253101851849</v>
      </c>
      <c r="F11093">
        <v>0.229265</v>
      </c>
    </row>
    <row r="11094" spans="5:6" x14ac:dyDescent="0.2">
      <c r="E11094" s="97">
        <v>43745.263518518521</v>
      </c>
      <c r="F11094">
        <v>0.31159500000000001</v>
      </c>
    </row>
    <row r="11095" spans="5:6" x14ac:dyDescent="0.2">
      <c r="E11095" s="97">
        <v>43745.273969907408</v>
      </c>
      <c r="F11095">
        <v>0.31159500000000001</v>
      </c>
    </row>
    <row r="11096" spans="5:6" x14ac:dyDescent="0.2">
      <c r="E11096" s="97">
        <v>43745.277789351851</v>
      </c>
      <c r="F11096">
        <v>0.30966900000000003</v>
      </c>
    </row>
    <row r="11097" spans="5:6" x14ac:dyDescent="0.2">
      <c r="E11097" s="97">
        <v>43745.284733796296</v>
      </c>
      <c r="F11097">
        <v>0.15213299999999999</v>
      </c>
    </row>
    <row r="11098" spans="5:6" x14ac:dyDescent="0.2">
      <c r="E11098" s="97">
        <v>43745.29515046296</v>
      </c>
      <c r="F11098">
        <v>0.15213299999999999</v>
      </c>
    </row>
    <row r="11099" spans="5:6" x14ac:dyDescent="0.2">
      <c r="E11099" s="97">
        <v>43745.29896990741</v>
      </c>
      <c r="F11099">
        <v>0.44998899999999997</v>
      </c>
    </row>
    <row r="11100" spans="5:6" x14ac:dyDescent="0.2">
      <c r="E11100" s="97">
        <v>43745.305914351855</v>
      </c>
      <c r="F11100">
        <v>0.32574799999999998</v>
      </c>
    </row>
    <row r="11101" spans="5:6" x14ac:dyDescent="0.2">
      <c r="E11101" s="97">
        <v>43745.316331018519</v>
      </c>
      <c r="F11101">
        <v>4.0000000000000002E-4</v>
      </c>
    </row>
    <row r="11102" spans="5:6" x14ac:dyDescent="0.2">
      <c r="E11102" s="97">
        <v>43745.326747685183</v>
      </c>
      <c r="F11102">
        <v>4.0000000000000002E-4</v>
      </c>
    </row>
    <row r="11103" spans="5:6" x14ac:dyDescent="0.2">
      <c r="E11103" s="97">
        <v>43745.337164351855</v>
      </c>
      <c r="F11103">
        <v>4.0000000000000002E-4</v>
      </c>
    </row>
    <row r="11104" spans="5:6" x14ac:dyDescent="0.2">
      <c r="E11104" s="97">
        <v>43745.347581018519</v>
      </c>
      <c r="F11104">
        <v>0.325044</v>
      </c>
    </row>
    <row r="11105" spans="5:6" x14ac:dyDescent="0.2">
      <c r="E11105" s="97">
        <v>43745.358101851853</v>
      </c>
      <c r="F11105">
        <v>0.132914</v>
      </c>
    </row>
    <row r="11106" spans="5:6" x14ac:dyDescent="0.2">
      <c r="E11106" s="97">
        <v>43745.368518518517</v>
      </c>
      <c r="F11106">
        <v>0.121499</v>
      </c>
    </row>
    <row r="11107" spans="5:6" x14ac:dyDescent="0.2">
      <c r="E11107" s="97">
        <v>43745.378935185188</v>
      </c>
      <c r="F11107">
        <v>0.41856599999999999</v>
      </c>
    </row>
    <row r="11108" spans="5:6" x14ac:dyDescent="0.2">
      <c r="E11108" s="97">
        <v>43745.389351851853</v>
      </c>
      <c r="F11108">
        <v>0.42443399999999998</v>
      </c>
    </row>
    <row r="11109" spans="5:6" x14ac:dyDescent="0.2">
      <c r="E11109" s="97">
        <v>43745.399768518517</v>
      </c>
      <c r="F11109">
        <v>7.0578000000000002E-2</v>
      </c>
    </row>
    <row r="11110" spans="5:6" x14ac:dyDescent="0.2">
      <c r="E11110" s="97">
        <v>43745.410185185188</v>
      </c>
      <c r="F11110">
        <v>7.0578000000000002E-2</v>
      </c>
    </row>
    <row r="11111" spans="5:6" x14ac:dyDescent="0.2">
      <c r="E11111" s="97">
        <v>43745.414004629631</v>
      </c>
      <c r="F11111">
        <v>4.0000000000000002E-4</v>
      </c>
    </row>
    <row r="11112" spans="5:6" x14ac:dyDescent="0.2">
      <c r="E11112" s="97">
        <v>43745.420949074076</v>
      </c>
      <c r="F11112">
        <v>4.0000000000000002E-4</v>
      </c>
    </row>
    <row r="11113" spans="5:6" x14ac:dyDescent="0.2">
      <c r="E11113" s="97">
        <v>43745.424768518518</v>
      </c>
      <c r="F11113">
        <v>0.33887299999999998</v>
      </c>
    </row>
    <row r="11114" spans="5:6" x14ac:dyDescent="0.2">
      <c r="E11114" s="97">
        <v>43745.431712962964</v>
      </c>
      <c r="F11114">
        <v>0.33887299999999998</v>
      </c>
    </row>
    <row r="11115" spans="5:6" x14ac:dyDescent="0.2">
      <c r="E11115" s="97">
        <v>43745.435624999998</v>
      </c>
      <c r="F11115">
        <v>4.0000000000000002E-4</v>
      </c>
    </row>
    <row r="11116" spans="5:6" x14ac:dyDescent="0.2">
      <c r="E11116" s="97">
        <v>43745.442569444444</v>
      </c>
      <c r="F11116">
        <v>4.0000000000000002E-4</v>
      </c>
    </row>
    <row r="11117" spans="5:6" x14ac:dyDescent="0.2">
      <c r="E11117" s="97">
        <v>43745.446388888886</v>
      </c>
      <c r="F11117">
        <v>0.56046700000000005</v>
      </c>
    </row>
    <row r="11118" spans="5:6" x14ac:dyDescent="0.2">
      <c r="E11118" s="97">
        <v>43745.453217592592</v>
      </c>
      <c r="F11118">
        <v>0.27298299999999998</v>
      </c>
    </row>
    <row r="11119" spans="5:6" x14ac:dyDescent="0.2">
      <c r="E11119" s="97">
        <v>43745.463750000003</v>
      </c>
      <c r="F11119">
        <v>0.27298299999999998</v>
      </c>
    </row>
    <row r="11120" spans="5:6" x14ac:dyDescent="0.2">
      <c r="E11120" s="97">
        <v>43745.467569444445</v>
      </c>
      <c r="F11120">
        <v>0.51742999999999995</v>
      </c>
    </row>
    <row r="11121" spans="5:6" x14ac:dyDescent="0.2">
      <c r="E11121" s="97">
        <v>43745.47451388889</v>
      </c>
      <c r="F11121">
        <v>0.51742999999999995</v>
      </c>
    </row>
    <row r="11122" spans="5:6" x14ac:dyDescent="0.2">
      <c r="E11122" s="97">
        <v>43745.478333333333</v>
      </c>
      <c r="F11122">
        <v>0.26261299999999999</v>
      </c>
    </row>
    <row r="11123" spans="5:6" x14ac:dyDescent="0.2">
      <c r="E11123" s="97">
        <v>43745.485277777778</v>
      </c>
      <c r="F11123">
        <v>0.219083</v>
      </c>
    </row>
    <row r="11124" spans="5:6" x14ac:dyDescent="0.2">
      <c r="E11124" s="97">
        <v>43745.495694444442</v>
      </c>
      <c r="F11124">
        <v>0.26081100000000002</v>
      </c>
    </row>
    <row r="11125" spans="5:6" x14ac:dyDescent="0.2">
      <c r="E11125" s="97">
        <v>43745.506157407406</v>
      </c>
      <c r="F11125">
        <v>0.287107</v>
      </c>
    </row>
    <row r="11126" spans="5:6" x14ac:dyDescent="0.2">
      <c r="E11126" s="97">
        <v>43745.516574074078</v>
      </c>
      <c r="F11126">
        <v>0.36501699999999998</v>
      </c>
    </row>
    <row r="11127" spans="5:6" x14ac:dyDescent="0.2">
      <c r="E11127" s="97">
        <v>43745.526990740742</v>
      </c>
      <c r="F11127">
        <v>0.36501699999999998</v>
      </c>
    </row>
    <row r="11128" spans="5:6" x14ac:dyDescent="0.2">
      <c r="E11128" s="97">
        <v>43745.530810185184</v>
      </c>
      <c r="F11128">
        <v>4.0000000000000002E-4</v>
      </c>
    </row>
    <row r="11129" spans="5:6" x14ac:dyDescent="0.2">
      <c r="E11129" s="97">
        <v>43745.537754629629</v>
      </c>
      <c r="F11129">
        <v>4.0000000000000002E-4</v>
      </c>
    </row>
    <row r="11130" spans="5:6" x14ac:dyDescent="0.2">
      <c r="E11130" s="97">
        <v>43745.541574074072</v>
      </c>
      <c r="F11130">
        <v>0.49528100000000003</v>
      </c>
    </row>
    <row r="11131" spans="5:6" x14ac:dyDescent="0.2">
      <c r="E11131" s="97">
        <v>43745.548518518517</v>
      </c>
      <c r="F11131">
        <v>4.0940999999999998E-2</v>
      </c>
    </row>
    <row r="11132" spans="5:6" x14ac:dyDescent="0.2">
      <c r="E11132" s="97">
        <v>43745.558935185189</v>
      </c>
      <c r="F11132">
        <v>0.206099</v>
      </c>
    </row>
    <row r="11133" spans="5:6" x14ac:dyDescent="0.2">
      <c r="E11133" s="97">
        <v>43745.569351851853</v>
      </c>
      <c r="F11133">
        <v>0.206099</v>
      </c>
    </row>
    <row r="11134" spans="5:6" x14ac:dyDescent="0.2">
      <c r="E11134" s="97">
        <v>43745.573171296295</v>
      </c>
      <c r="F11134">
        <v>4.0000000000000002E-4</v>
      </c>
    </row>
    <row r="11135" spans="5:6" x14ac:dyDescent="0.2">
      <c r="E11135" s="97">
        <v>43745.580185185187</v>
      </c>
      <c r="F11135">
        <v>4.0000000000000002E-4</v>
      </c>
    </row>
    <row r="11136" spans="5:6" x14ac:dyDescent="0.2">
      <c r="E11136" s="97">
        <v>43745.584004629629</v>
      </c>
      <c r="F11136">
        <v>3.5726000000000001E-2</v>
      </c>
    </row>
    <row r="11137" spans="5:6" x14ac:dyDescent="0.2">
      <c r="E11137" s="97">
        <v>43745.590949074074</v>
      </c>
      <c r="F11137">
        <v>3.5726000000000001E-2</v>
      </c>
    </row>
    <row r="11138" spans="5:6" x14ac:dyDescent="0.2">
      <c r="E11138" s="97">
        <v>43745.594768518517</v>
      </c>
      <c r="F11138">
        <v>0.108025</v>
      </c>
    </row>
    <row r="11139" spans="5:6" x14ac:dyDescent="0.2">
      <c r="E11139" s="97">
        <v>43745.601712962962</v>
      </c>
      <c r="F11139">
        <v>0.238487</v>
      </c>
    </row>
    <row r="11140" spans="5:6" x14ac:dyDescent="0.2">
      <c r="E11140" s="97">
        <v>43745.612129629626</v>
      </c>
      <c r="F11140">
        <v>0.238487</v>
      </c>
    </row>
    <row r="11141" spans="5:6" x14ac:dyDescent="0.2">
      <c r="E11141" s="97">
        <v>43745.615949074076</v>
      </c>
      <c r="F11141">
        <v>0.15351500000000001</v>
      </c>
    </row>
    <row r="11142" spans="5:6" x14ac:dyDescent="0.2">
      <c r="E11142" s="97">
        <v>43745.622893518521</v>
      </c>
      <c r="F11142">
        <v>0.105198</v>
      </c>
    </row>
    <row r="11143" spans="5:6" x14ac:dyDescent="0.2">
      <c r="E11143" s="97">
        <v>43745.633310185185</v>
      </c>
      <c r="F11143">
        <v>4.0000000000000002E-4</v>
      </c>
    </row>
    <row r="11144" spans="5:6" x14ac:dyDescent="0.2">
      <c r="E11144" s="97">
        <v>43745.643726851849</v>
      </c>
      <c r="F11144">
        <v>0.22387099999999999</v>
      </c>
    </row>
    <row r="11145" spans="5:6" x14ac:dyDescent="0.2">
      <c r="E11145" s="97">
        <v>43745.65421296296</v>
      </c>
      <c r="F11145">
        <v>0.36601099999999998</v>
      </c>
    </row>
    <row r="11146" spans="5:6" x14ac:dyDescent="0.2">
      <c r="E11146" s="97">
        <v>43745.664629629631</v>
      </c>
      <c r="F11146">
        <v>0.36601099999999998</v>
      </c>
    </row>
    <row r="11147" spans="5:6" x14ac:dyDescent="0.2">
      <c r="E11147" s="97">
        <v>43745.668449074074</v>
      </c>
      <c r="F11147">
        <v>4.0000000000000002E-4</v>
      </c>
    </row>
    <row r="11148" spans="5:6" x14ac:dyDescent="0.2">
      <c r="E11148" s="97">
        <v>43745.675393518519</v>
      </c>
      <c r="F11148">
        <v>4.0000000000000002E-4</v>
      </c>
    </row>
    <row r="11149" spans="5:6" x14ac:dyDescent="0.2">
      <c r="E11149" s="97">
        <v>43745.685810185183</v>
      </c>
      <c r="F11149">
        <v>4.0000000000000002E-4</v>
      </c>
    </row>
    <row r="11150" spans="5:6" x14ac:dyDescent="0.2">
      <c r="E11150" s="97">
        <v>43745.696226851855</v>
      </c>
      <c r="F11150">
        <v>4.0000000000000002E-4</v>
      </c>
    </row>
    <row r="11151" spans="5:6" x14ac:dyDescent="0.2">
      <c r="E11151" s="97">
        <v>43745.700046296297</v>
      </c>
      <c r="F11151">
        <v>0.33973799999999998</v>
      </c>
    </row>
    <row r="11152" spans="5:6" x14ac:dyDescent="0.2">
      <c r="E11152" s="97">
        <v>43745.706990740742</v>
      </c>
      <c r="F11152">
        <v>0.33973799999999998</v>
      </c>
    </row>
    <row r="11153" spans="5:6" x14ac:dyDescent="0.2">
      <c r="E11153" s="97">
        <v>43745.710810185185</v>
      </c>
      <c r="F11153">
        <v>4.0000000000000002E-4</v>
      </c>
    </row>
    <row r="11154" spans="5:6" x14ac:dyDescent="0.2">
      <c r="E11154" s="97">
        <v>43745.723414351851</v>
      </c>
      <c r="F11154">
        <v>4.0000000000000002E-4</v>
      </c>
    </row>
    <row r="11155" spans="5:6" x14ac:dyDescent="0.2">
      <c r="E11155" s="97">
        <v>43745.727118055554</v>
      </c>
      <c r="F11155">
        <v>0.189528</v>
      </c>
    </row>
    <row r="11156" spans="5:6" x14ac:dyDescent="0.2">
      <c r="E11156" s="97">
        <v>43745.734178240738</v>
      </c>
      <c r="F11156">
        <v>1.358954</v>
      </c>
    </row>
    <row r="11157" spans="5:6" x14ac:dyDescent="0.2">
      <c r="E11157" s="97">
        <v>43745.74459490741</v>
      </c>
      <c r="F11157">
        <v>1.791099</v>
      </c>
    </row>
    <row r="11158" spans="5:6" x14ac:dyDescent="0.2">
      <c r="E11158" s="97">
        <v>43745.755011574074</v>
      </c>
      <c r="F11158">
        <v>2.3789910000000001</v>
      </c>
    </row>
    <row r="11159" spans="5:6" x14ac:dyDescent="0.2">
      <c r="E11159" s="97">
        <v>43745.765428240738</v>
      </c>
      <c r="F11159">
        <v>2.7165149999999998</v>
      </c>
    </row>
    <row r="11160" spans="5:6" x14ac:dyDescent="0.2">
      <c r="E11160" s="97">
        <v>43745.77584490741</v>
      </c>
      <c r="F11160">
        <v>2.926749</v>
      </c>
    </row>
    <row r="11161" spans="5:6" x14ac:dyDescent="0.2">
      <c r="E11161" s="97">
        <v>43745.786261574074</v>
      </c>
      <c r="F11161">
        <v>3.0154169999999998</v>
      </c>
    </row>
    <row r="11162" spans="5:6" x14ac:dyDescent="0.2">
      <c r="E11162" s="97">
        <v>43745.796793981484</v>
      </c>
      <c r="F11162">
        <v>3.0655000000000001</v>
      </c>
    </row>
    <row r="11163" spans="5:6" x14ac:dyDescent="0.2">
      <c r="E11163" s="97">
        <v>43745.807210648149</v>
      </c>
      <c r="F11163">
        <v>3.1557189999999999</v>
      </c>
    </row>
    <row r="11164" spans="5:6" x14ac:dyDescent="0.2">
      <c r="E11164" s="97">
        <v>43745.817662037036</v>
      </c>
      <c r="F11164">
        <v>3.1650809999999998</v>
      </c>
    </row>
    <row r="11165" spans="5:6" x14ac:dyDescent="0.2">
      <c r="E11165" s="97">
        <v>43745.8280787037</v>
      </c>
      <c r="F11165">
        <v>3.1742189999999999</v>
      </c>
    </row>
    <row r="11166" spans="5:6" x14ac:dyDescent="0.2">
      <c r="E11166" s="97">
        <v>43745.838495370372</v>
      </c>
      <c r="F11166">
        <v>3.2266629999999998</v>
      </c>
    </row>
    <row r="11167" spans="5:6" x14ac:dyDescent="0.2">
      <c r="E11167" s="97">
        <v>43745.848912037036</v>
      </c>
      <c r="F11167">
        <v>3.2430829999999999</v>
      </c>
    </row>
    <row r="11168" spans="5:6" x14ac:dyDescent="0.2">
      <c r="E11168" s="97">
        <v>43745.8593287037</v>
      </c>
      <c r="F11168">
        <v>3.2743280000000001</v>
      </c>
    </row>
    <row r="11169" spans="5:6" x14ac:dyDescent="0.2">
      <c r="E11169" s="97">
        <v>43745.869745370372</v>
      </c>
      <c r="F11169">
        <v>3.282985</v>
      </c>
    </row>
    <row r="11170" spans="5:6" x14ac:dyDescent="0.2">
      <c r="E11170" s="97">
        <v>43745.880277777775</v>
      </c>
      <c r="F11170">
        <v>3.2879679999999998</v>
      </c>
    </row>
    <row r="11171" spans="5:6" x14ac:dyDescent="0.2">
      <c r="E11171" s="97">
        <v>43745.890694444446</v>
      </c>
      <c r="F11171">
        <v>3.2983880000000001</v>
      </c>
    </row>
    <row r="11172" spans="5:6" x14ac:dyDescent="0.2">
      <c r="E11172" s="97">
        <v>43745.90111111111</v>
      </c>
      <c r="F11172">
        <v>3.2927949999999999</v>
      </c>
    </row>
    <row r="11173" spans="5:6" x14ac:dyDescent="0.2">
      <c r="E11173" s="97">
        <v>43745.911527777775</v>
      </c>
      <c r="F11173">
        <v>3.1814239999999998</v>
      </c>
    </row>
    <row r="11174" spans="5:6" x14ac:dyDescent="0.2">
      <c r="E11174" s="97">
        <v>43745.922060185185</v>
      </c>
      <c r="F11174">
        <v>3.3325879999999999</v>
      </c>
    </row>
    <row r="11175" spans="5:6" x14ac:dyDescent="0.2">
      <c r="E11175" s="97">
        <v>43745.932476851849</v>
      </c>
      <c r="F11175">
        <v>3.339143</v>
      </c>
    </row>
    <row r="11176" spans="5:6" x14ac:dyDescent="0.2">
      <c r="E11176" s="97">
        <v>43745.942893518521</v>
      </c>
      <c r="F11176">
        <v>3.3205330000000002</v>
      </c>
    </row>
    <row r="11177" spans="5:6" x14ac:dyDescent="0.2">
      <c r="E11177" s="97">
        <v>43745.953310185185</v>
      </c>
      <c r="F11177">
        <v>3.3465600000000002</v>
      </c>
    </row>
    <row r="11178" spans="5:6" x14ac:dyDescent="0.2">
      <c r="E11178" s="97">
        <v>43745.963726851849</v>
      </c>
      <c r="F11178">
        <v>3.3567049999999998</v>
      </c>
    </row>
    <row r="11179" spans="5:6" x14ac:dyDescent="0.2">
      <c r="E11179" s="97">
        <v>43745.974143518521</v>
      </c>
      <c r="F11179">
        <v>3.3600270000000001</v>
      </c>
    </row>
    <row r="11180" spans="5:6" x14ac:dyDescent="0.2">
      <c r="E11180" s="97">
        <v>43745.984675925924</v>
      </c>
      <c r="F11180">
        <v>3.373583</v>
      </c>
    </row>
    <row r="11181" spans="5:6" x14ac:dyDescent="0.2">
      <c r="E11181" s="97">
        <v>43745.995092592595</v>
      </c>
      <c r="F11181">
        <v>3.4178000000000002</v>
      </c>
    </row>
    <row r="11182" spans="5:6" x14ac:dyDescent="0.2">
      <c r="E11182" s="97">
        <v>43746.005509259259</v>
      </c>
      <c r="F11182">
        <v>3.377691</v>
      </c>
    </row>
    <row r="11183" spans="5:6" x14ac:dyDescent="0.2">
      <c r="E11183" s="97">
        <v>43746.015925925924</v>
      </c>
      <c r="F11183">
        <v>3.388617</v>
      </c>
    </row>
    <row r="11184" spans="5:6" x14ac:dyDescent="0.2">
      <c r="E11184" s="97">
        <v>43746.026412037034</v>
      </c>
      <c r="F11184">
        <v>3.3976160000000002</v>
      </c>
    </row>
    <row r="11185" spans="5:6" x14ac:dyDescent="0.2">
      <c r="E11185" s="97">
        <v>43746.036828703705</v>
      </c>
      <c r="F11185">
        <v>3.3771080000000002</v>
      </c>
    </row>
    <row r="11186" spans="5:6" x14ac:dyDescent="0.2">
      <c r="E11186" s="97">
        <v>43746.04724537037</v>
      </c>
      <c r="F11186">
        <v>3.3809399999999998</v>
      </c>
    </row>
    <row r="11187" spans="5:6" x14ac:dyDescent="0.2">
      <c r="E11187" s="97">
        <v>43746.057662037034</v>
      </c>
      <c r="F11187">
        <v>3.3864489999999998</v>
      </c>
    </row>
    <row r="11188" spans="5:6" x14ac:dyDescent="0.2">
      <c r="E11188" s="97">
        <v>43746.068078703705</v>
      </c>
      <c r="F11188">
        <v>3.392042</v>
      </c>
    </row>
    <row r="11189" spans="5:6" x14ac:dyDescent="0.2">
      <c r="E11189" s="97">
        <v>43746.07849537037</v>
      </c>
      <c r="F11189">
        <v>3.3832390000000001</v>
      </c>
    </row>
    <row r="11190" spans="5:6" x14ac:dyDescent="0.2">
      <c r="E11190" s="97">
        <v>43746.08902777778</v>
      </c>
      <c r="F11190">
        <v>3.385707</v>
      </c>
    </row>
    <row r="11191" spans="5:6" x14ac:dyDescent="0.2">
      <c r="E11191" s="97">
        <v>43746.099444444444</v>
      </c>
      <c r="F11191">
        <v>3.3915639999999998</v>
      </c>
    </row>
    <row r="11192" spans="5:6" x14ac:dyDescent="0.2">
      <c r="E11192" s="97">
        <v>43746.109861111108</v>
      </c>
      <c r="F11192">
        <v>3.3711039999999999</v>
      </c>
    </row>
    <row r="11193" spans="5:6" x14ac:dyDescent="0.2">
      <c r="E11193" s="97">
        <v>43746.12027777778</v>
      </c>
      <c r="F11193">
        <v>3.3934549999999999</v>
      </c>
    </row>
    <row r="11194" spans="5:6" x14ac:dyDescent="0.2">
      <c r="E11194" s="97">
        <v>43746.13076388889</v>
      </c>
      <c r="F11194">
        <v>3.3863249999999998</v>
      </c>
    </row>
    <row r="11195" spans="5:6" x14ac:dyDescent="0.2">
      <c r="E11195" s="97">
        <v>43746.141180555554</v>
      </c>
      <c r="F11195">
        <v>3.3622909999999999</v>
      </c>
    </row>
    <row r="11196" spans="5:6" x14ac:dyDescent="0.2">
      <c r="E11196" s="97">
        <v>43746.151597222219</v>
      </c>
      <c r="F11196">
        <v>3.3771200000000001</v>
      </c>
    </row>
    <row r="11197" spans="5:6" x14ac:dyDescent="0.2">
      <c r="E11197" s="97">
        <v>43746.16207175926</v>
      </c>
      <c r="F11197">
        <v>3.3650790000000002</v>
      </c>
    </row>
    <row r="11198" spans="5:6" x14ac:dyDescent="0.2">
      <c r="E11198" s="97">
        <v>43746.172488425924</v>
      </c>
      <c r="F11198">
        <v>3.3539050000000001</v>
      </c>
    </row>
    <row r="11199" spans="5:6" x14ac:dyDescent="0.2">
      <c r="E11199" s="97">
        <v>43746.182905092595</v>
      </c>
      <c r="F11199">
        <v>3.3566440000000002</v>
      </c>
    </row>
    <row r="11200" spans="5:6" x14ac:dyDescent="0.2">
      <c r="E11200" s="97">
        <v>43746.19332175926</v>
      </c>
      <c r="F11200">
        <v>3.3464489999999998</v>
      </c>
    </row>
    <row r="11201" spans="5:6" x14ac:dyDescent="0.2">
      <c r="E11201" s="97">
        <v>43746.203738425924</v>
      </c>
      <c r="F11201">
        <v>3.3465660000000002</v>
      </c>
    </row>
    <row r="11202" spans="5:6" x14ac:dyDescent="0.2">
      <c r="E11202" s="97">
        <v>43746.214155092595</v>
      </c>
      <c r="F11202">
        <v>3.3166639999999998</v>
      </c>
    </row>
    <row r="11203" spans="5:6" x14ac:dyDescent="0.2">
      <c r="E11203" s="97">
        <v>43746.224687499998</v>
      </c>
      <c r="F11203">
        <v>3.3217469999999998</v>
      </c>
    </row>
    <row r="11204" spans="5:6" x14ac:dyDescent="0.2">
      <c r="E11204" s="97">
        <v>43746.23510416667</v>
      </c>
      <c r="F11204">
        <v>3.3127629999999999</v>
      </c>
    </row>
    <row r="11205" spans="5:6" x14ac:dyDescent="0.2">
      <c r="E11205" s="97">
        <v>43746.245520833334</v>
      </c>
      <c r="F11205">
        <v>3.320468</v>
      </c>
    </row>
    <row r="11206" spans="5:6" x14ac:dyDescent="0.2">
      <c r="E11206" s="97">
        <v>43746.255937499998</v>
      </c>
      <c r="F11206">
        <v>3.2971900000000001</v>
      </c>
    </row>
    <row r="11207" spans="5:6" x14ac:dyDescent="0.2">
      <c r="E11207" s="97">
        <v>43746.266423611109</v>
      </c>
      <c r="F11207">
        <v>3.2644299999999999</v>
      </c>
    </row>
    <row r="11208" spans="5:6" x14ac:dyDescent="0.2">
      <c r="E11208" s="97">
        <v>43746.27684027778</v>
      </c>
      <c r="F11208">
        <v>3.2730480000000002</v>
      </c>
    </row>
    <row r="11209" spans="5:6" x14ac:dyDescent="0.2">
      <c r="E11209" s="97">
        <v>43746.287256944444</v>
      </c>
      <c r="F11209">
        <v>3.2551640000000002</v>
      </c>
    </row>
    <row r="11210" spans="5:6" x14ac:dyDescent="0.2">
      <c r="E11210" s="97">
        <v>43746.297673611109</v>
      </c>
      <c r="F11210">
        <v>3.2465519999999999</v>
      </c>
    </row>
    <row r="11211" spans="5:6" x14ac:dyDescent="0.2">
      <c r="E11211" s="97">
        <v>43746.30809027778</v>
      </c>
      <c r="F11211">
        <v>3.2579720000000001</v>
      </c>
    </row>
    <row r="11212" spans="5:6" x14ac:dyDescent="0.2">
      <c r="E11212" s="97">
        <v>43746.318506944444</v>
      </c>
      <c r="F11212">
        <v>3.2130990000000001</v>
      </c>
    </row>
    <row r="11213" spans="5:6" x14ac:dyDescent="0.2">
      <c r="E11213" s="97">
        <v>43746.328923611109</v>
      </c>
      <c r="F11213">
        <v>3.215875</v>
      </c>
    </row>
    <row r="11214" spans="5:6" x14ac:dyDescent="0.2">
      <c r="E11214" s="97">
        <v>43746.339456018519</v>
      </c>
      <c r="F11214">
        <v>3.2147220000000001</v>
      </c>
    </row>
    <row r="11215" spans="5:6" x14ac:dyDescent="0.2">
      <c r="E11215" s="97">
        <v>43746.349872685183</v>
      </c>
      <c r="F11215">
        <v>3.1906099999999999</v>
      </c>
    </row>
    <row r="11216" spans="5:6" x14ac:dyDescent="0.2">
      <c r="E11216" s="97">
        <v>43746.360289351855</v>
      </c>
      <c r="F11216">
        <v>3.1755070000000001</v>
      </c>
    </row>
    <row r="11217" spans="5:6" x14ac:dyDescent="0.2">
      <c r="E11217" s="97">
        <v>43746.370775462965</v>
      </c>
      <c r="F11217">
        <v>3.1686049999999999</v>
      </c>
    </row>
    <row r="11218" spans="5:6" x14ac:dyDescent="0.2">
      <c r="E11218" s="97">
        <v>43746.381192129629</v>
      </c>
      <c r="F11218">
        <v>3.1554929999999999</v>
      </c>
    </row>
    <row r="11219" spans="5:6" x14ac:dyDescent="0.2">
      <c r="E11219" s="97">
        <v>43746.391608796293</v>
      </c>
      <c r="F11219">
        <v>3.154299</v>
      </c>
    </row>
    <row r="11220" spans="5:6" x14ac:dyDescent="0.2">
      <c r="E11220" s="97">
        <v>43746.402025462965</v>
      </c>
      <c r="F11220">
        <v>3.1422479999999999</v>
      </c>
    </row>
    <row r="11221" spans="5:6" x14ac:dyDescent="0.2">
      <c r="E11221" s="97">
        <v>43746.412442129629</v>
      </c>
      <c r="F11221">
        <v>3.1393659999999999</v>
      </c>
    </row>
    <row r="11222" spans="5:6" x14ac:dyDescent="0.2">
      <c r="E11222" s="97">
        <v>43746.422858796293</v>
      </c>
      <c r="F11222">
        <v>3.1316959999999998</v>
      </c>
    </row>
    <row r="11223" spans="5:6" x14ac:dyDescent="0.2">
      <c r="E11223" s="97">
        <v>43746.433275462965</v>
      </c>
      <c r="F11223">
        <v>3.1143320000000001</v>
      </c>
    </row>
    <row r="11224" spans="5:6" x14ac:dyDescent="0.2">
      <c r="E11224" s="97">
        <v>43746.443807870368</v>
      </c>
      <c r="F11224">
        <v>3.0981019999999999</v>
      </c>
    </row>
    <row r="11225" spans="5:6" x14ac:dyDescent="0.2">
      <c r="E11225" s="97">
        <v>43746.454224537039</v>
      </c>
      <c r="F11225">
        <v>3.0973380000000001</v>
      </c>
    </row>
    <row r="11226" spans="5:6" x14ac:dyDescent="0.2">
      <c r="E11226" s="97">
        <v>43746.464641203704</v>
      </c>
      <c r="F11226">
        <v>3.0804909999999999</v>
      </c>
    </row>
    <row r="11227" spans="5:6" x14ac:dyDescent="0.2">
      <c r="E11227" s="97">
        <v>43746.475127314814</v>
      </c>
      <c r="F11227">
        <v>3.065569</v>
      </c>
    </row>
    <row r="11228" spans="5:6" x14ac:dyDescent="0.2">
      <c r="E11228" s="97">
        <v>43746.485543981478</v>
      </c>
      <c r="F11228">
        <v>3.0603600000000002</v>
      </c>
    </row>
    <row r="11229" spans="5:6" x14ac:dyDescent="0.2">
      <c r="E11229" s="97">
        <v>43746.49596064815</v>
      </c>
      <c r="F11229">
        <v>3.053283</v>
      </c>
    </row>
    <row r="11230" spans="5:6" x14ac:dyDescent="0.2">
      <c r="E11230" s="97">
        <v>43746.506377314814</v>
      </c>
      <c r="F11230">
        <v>3.0537070000000002</v>
      </c>
    </row>
    <row r="11231" spans="5:6" x14ac:dyDescent="0.2">
      <c r="E11231" s="97">
        <v>43746.516793981478</v>
      </c>
      <c r="F11231">
        <v>3.0537070000000002</v>
      </c>
    </row>
    <row r="11232" spans="5:6" x14ac:dyDescent="0.2">
      <c r="E11232" s="97">
        <v>43746.520613425928</v>
      </c>
      <c r="F11232">
        <v>2.9853160000000001</v>
      </c>
    </row>
    <row r="11233" spans="5:6" x14ac:dyDescent="0.2">
      <c r="E11233" s="97">
        <v>43746.527557870373</v>
      </c>
      <c r="F11233">
        <v>3.0133320000000001</v>
      </c>
    </row>
    <row r="11234" spans="5:6" x14ac:dyDescent="0.2">
      <c r="E11234" s="97">
        <v>43746.537974537037</v>
      </c>
      <c r="F11234">
        <v>3.023237</v>
      </c>
    </row>
    <row r="11235" spans="5:6" x14ac:dyDescent="0.2">
      <c r="E11235" s="97">
        <v>43746.548391203702</v>
      </c>
      <c r="F11235">
        <v>3.017779</v>
      </c>
    </row>
    <row r="11236" spans="5:6" x14ac:dyDescent="0.2">
      <c r="E11236" s="97">
        <v>43746.558923611112</v>
      </c>
      <c r="F11236">
        <v>3.0117050000000001</v>
      </c>
    </row>
    <row r="11237" spans="5:6" x14ac:dyDescent="0.2">
      <c r="E11237" s="97">
        <v>43746.569374999999</v>
      </c>
      <c r="F11237">
        <v>3.0297689999999999</v>
      </c>
    </row>
    <row r="11238" spans="5:6" x14ac:dyDescent="0.2">
      <c r="E11238" s="97">
        <v>43746.579791666663</v>
      </c>
      <c r="F11238">
        <v>3.0132340000000002</v>
      </c>
    </row>
    <row r="11239" spans="5:6" x14ac:dyDescent="0.2">
      <c r="E11239" s="97">
        <v>43746.590208333335</v>
      </c>
      <c r="F11239">
        <v>2.9959210000000001</v>
      </c>
    </row>
    <row r="11240" spans="5:6" x14ac:dyDescent="0.2">
      <c r="E11240" s="97">
        <v>43746.600624999999</v>
      </c>
      <c r="F11240">
        <v>2.993754</v>
      </c>
    </row>
    <row r="11241" spans="5:6" x14ac:dyDescent="0.2">
      <c r="E11241" s="97">
        <v>43746.611041666663</v>
      </c>
      <c r="F11241">
        <v>2.9719980000000001</v>
      </c>
    </row>
    <row r="11242" spans="5:6" x14ac:dyDescent="0.2">
      <c r="E11242" s="97">
        <v>43746.621458333335</v>
      </c>
      <c r="F11242">
        <v>2.9796480000000001</v>
      </c>
    </row>
    <row r="11243" spans="5:6" x14ac:dyDescent="0.2">
      <c r="E11243" s="97">
        <v>43746.631874999999</v>
      </c>
      <c r="F11243">
        <v>2.9729009999999998</v>
      </c>
    </row>
    <row r="11244" spans="5:6" x14ac:dyDescent="0.2">
      <c r="E11244" s="97">
        <v>43746.642407407409</v>
      </c>
      <c r="F11244">
        <v>2.9729290000000002</v>
      </c>
    </row>
    <row r="11245" spans="5:6" x14ac:dyDescent="0.2">
      <c r="E11245" s="97">
        <v>43746.652824074074</v>
      </c>
      <c r="F11245">
        <v>2.9665940000000002</v>
      </c>
    </row>
    <row r="11246" spans="5:6" x14ac:dyDescent="0.2">
      <c r="E11246" s="97">
        <v>43746.663240740738</v>
      </c>
      <c r="F11246">
        <v>2.964547</v>
      </c>
    </row>
    <row r="11247" spans="5:6" x14ac:dyDescent="0.2">
      <c r="E11247" s="97">
        <v>43746.673715277779</v>
      </c>
      <c r="F11247">
        <v>2.9720279999999999</v>
      </c>
    </row>
    <row r="11248" spans="5:6" x14ac:dyDescent="0.2">
      <c r="E11248" s="97">
        <v>43746.684131944443</v>
      </c>
      <c r="F11248">
        <v>2.9720049999999998</v>
      </c>
    </row>
    <row r="11249" spans="5:6" x14ac:dyDescent="0.2">
      <c r="E11249" s="97">
        <v>43746.694548611114</v>
      </c>
      <c r="F11249">
        <v>2.9940220000000002</v>
      </c>
    </row>
    <row r="11250" spans="5:6" x14ac:dyDescent="0.2">
      <c r="E11250" s="97">
        <v>43746.704965277779</v>
      </c>
      <c r="F11250">
        <v>2.989303</v>
      </c>
    </row>
    <row r="11251" spans="5:6" x14ac:dyDescent="0.2">
      <c r="E11251" s="97">
        <v>43746.724189814813</v>
      </c>
      <c r="F11251">
        <v>3.04053</v>
      </c>
    </row>
    <row r="11252" spans="5:6" x14ac:dyDescent="0.2">
      <c r="E11252" s="97">
        <v>43746.734606481485</v>
      </c>
      <c r="F11252">
        <v>3.0649030000000002</v>
      </c>
    </row>
    <row r="11253" spans="5:6" x14ac:dyDescent="0.2">
      <c r="E11253" s="97">
        <v>43746.745023148149</v>
      </c>
      <c r="F11253">
        <v>3.0741170000000002</v>
      </c>
    </row>
    <row r="11254" spans="5:6" x14ac:dyDescent="0.2">
      <c r="E11254" s="97">
        <v>43746.755543981482</v>
      </c>
      <c r="F11254">
        <v>3.0791490000000001</v>
      </c>
    </row>
    <row r="11255" spans="5:6" x14ac:dyDescent="0.2">
      <c r="E11255" s="97">
        <v>43746.765960648147</v>
      </c>
      <c r="F11255">
        <v>3.0995599999999999</v>
      </c>
    </row>
    <row r="11256" spans="5:6" x14ac:dyDescent="0.2">
      <c r="E11256" s="97">
        <v>43746.776377314818</v>
      </c>
      <c r="F11256">
        <v>3.1227610000000001</v>
      </c>
    </row>
    <row r="11257" spans="5:6" x14ac:dyDescent="0.2">
      <c r="E11257" s="97">
        <v>43746.786793981482</v>
      </c>
      <c r="F11257">
        <v>3.1218940000000002</v>
      </c>
    </row>
    <row r="11258" spans="5:6" x14ac:dyDescent="0.2">
      <c r="E11258" s="97">
        <v>43746.797210648147</v>
      </c>
      <c r="F11258">
        <v>3.1361430000000001</v>
      </c>
    </row>
    <row r="11259" spans="5:6" x14ac:dyDescent="0.2">
      <c r="E11259" s="97">
        <v>43746.807627314818</v>
      </c>
      <c r="F11259">
        <v>3.1334900000000001</v>
      </c>
    </row>
    <row r="11260" spans="5:6" x14ac:dyDescent="0.2">
      <c r="E11260" s="97">
        <v>43746.818159722221</v>
      </c>
      <c r="F11260">
        <v>3.1653500000000001</v>
      </c>
    </row>
    <row r="11261" spans="5:6" x14ac:dyDescent="0.2">
      <c r="E11261" s="97">
        <v>43746.828576388885</v>
      </c>
      <c r="F11261">
        <v>3.1575280000000001</v>
      </c>
    </row>
    <row r="11262" spans="5:6" x14ac:dyDescent="0.2">
      <c r="E11262" s="97">
        <v>43746.838993055557</v>
      </c>
      <c r="F11262">
        <v>3.1666050000000001</v>
      </c>
    </row>
    <row r="11263" spans="5:6" x14ac:dyDescent="0.2">
      <c r="E11263" s="97">
        <v>43746.849409722221</v>
      </c>
      <c r="F11263">
        <v>3.1703420000000002</v>
      </c>
    </row>
    <row r="11264" spans="5:6" x14ac:dyDescent="0.2">
      <c r="E11264" s="97">
        <v>43746.859895833331</v>
      </c>
      <c r="F11264">
        <v>3.1830599999999998</v>
      </c>
    </row>
    <row r="11265" spans="5:6" x14ac:dyDescent="0.2">
      <c r="E11265" s="97">
        <v>43746.870312500003</v>
      </c>
      <c r="F11265">
        <v>3.1856119999999999</v>
      </c>
    </row>
    <row r="11266" spans="5:6" x14ac:dyDescent="0.2">
      <c r="E11266" s="97">
        <v>43746.880729166667</v>
      </c>
      <c r="F11266">
        <v>3.1894529999999999</v>
      </c>
    </row>
    <row r="11267" spans="5:6" x14ac:dyDescent="0.2">
      <c r="E11267" s="97">
        <v>43746.891145833331</v>
      </c>
      <c r="F11267">
        <v>3.1992859999999999</v>
      </c>
    </row>
    <row r="11268" spans="5:6" x14ac:dyDescent="0.2">
      <c r="E11268" s="97">
        <v>43746.901562500003</v>
      </c>
      <c r="F11268">
        <v>3.2103069999999998</v>
      </c>
    </row>
    <row r="11269" spans="5:6" x14ac:dyDescent="0.2">
      <c r="E11269" s="97">
        <v>43746.911979166667</v>
      </c>
      <c r="F11269">
        <v>3.1997689999999999</v>
      </c>
    </row>
    <row r="11270" spans="5:6" x14ac:dyDescent="0.2">
      <c r="E11270" s="97">
        <v>43746.922511574077</v>
      </c>
      <c r="F11270">
        <v>3.2036250000000002</v>
      </c>
    </row>
    <row r="11271" spans="5:6" x14ac:dyDescent="0.2">
      <c r="E11271" s="97">
        <v>43746.932928240742</v>
      </c>
      <c r="F11271">
        <v>3.2148099999999999</v>
      </c>
    </row>
    <row r="11272" spans="5:6" x14ac:dyDescent="0.2">
      <c r="E11272" s="97">
        <v>43746.943344907406</v>
      </c>
      <c r="F11272">
        <v>3.2081050000000002</v>
      </c>
    </row>
    <row r="11273" spans="5:6" x14ac:dyDescent="0.2">
      <c r="E11273" s="97">
        <v>43746.953761574077</v>
      </c>
      <c r="F11273">
        <v>3.2085059999999999</v>
      </c>
    </row>
    <row r="11274" spans="5:6" x14ac:dyDescent="0.2">
      <c r="E11274" s="97">
        <v>43746.964247685188</v>
      </c>
      <c r="F11274">
        <v>3.1940040000000001</v>
      </c>
    </row>
    <row r="11275" spans="5:6" x14ac:dyDescent="0.2">
      <c r="E11275" s="97">
        <v>43746.974664351852</v>
      </c>
      <c r="F11275">
        <v>3.20079</v>
      </c>
    </row>
    <row r="11276" spans="5:6" x14ac:dyDescent="0.2">
      <c r="E11276" s="97">
        <v>43746.985081018516</v>
      </c>
      <c r="F11276">
        <v>3.2079879999999998</v>
      </c>
    </row>
    <row r="11277" spans="5:6" x14ac:dyDescent="0.2">
      <c r="E11277" s="97">
        <v>43746.995497685188</v>
      </c>
      <c r="F11277">
        <v>3.2003439999999999</v>
      </c>
    </row>
    <row r="11278" spans="5:6" x14ac:dyDescent="0.2">
      <c r="E11278" s="97">
        <v>43747.005914351852</v>
      </c>
      <c r="F11278">
        <v>3.1930969999999999</v>
      </c>
    </row>
    <row r="11279" spans="5:6" x14ac:dyDescent="0.2">
      <c r="E11279" s="97">
        <v>43747.016331018516</v>
      </c>
      <c r="F11279">
        <v>3.1898170000000001</v>
      </c>
    </row>
    <row r="11280" spans="5:6" x14ac:dyDescent="0.2">
      <c r="E11280" s="97">
        <v>43747.026747685188</v>
      </c>
      <c r="F11280">
        <v>3.2075399999999998</v>
      </c>
    </row>
    <row r="11281" spans="5:6" x14ac:dyDescent="0.2">
      <c r="E11281" s="97">
        <v>43747.037280092591</v>
      </c>
      <c r="F11281">
        <v>3.1809310000000002</v>
      </c>
    </row>
    <row r="11282" spans="5:6" x14ac:dyDescent="0.2">
      <c r="E11282" s="97">
        <v>43747.047696759262</v>
      </c>
      <c r="F11282">
        <v>3.2006359999999998</v>
      </c>
    </row>
    <row r="11283" spans="5:6" x14ac:dyDescent="0.2">
      <c r="E11283" s="97">
        <v>43747.058113425926</v>
      </c>
      <c r="F11283">
        <v>3.1564839999999998</v>
      </c>
    </row>
    <row r="11284" spans="5:6" x14ac:dyDescent="0.2">
      <c r="E11284" s="97">
        <v>43747.06858796296</v>
      </c>
      <c r="F11284">
        <v>3.18729</v>
      </c>
    </row>
    <row r="11285" spans="5:6" x14ac:dyDescent="0.2">
      <c r="E11285" s="97">
        <v>43747.079004629632</v>
      </c>
      <c r="F11285">
        <v>3.191891</v>
      </c>
    </row>
    <row r="11286" spans="5:6" x14ac:dyDescent="0.2">
      <c r="E11286" s="97">
        <v>43747.089421296296</v>
      </c>
      <c r="F11286">
        <v>3.1767859999999999</v>
      </c>
    </row>
    <row r="11287" spans="5:6" x14ac:dyDescent="0.2">
      <c r="E11287" s="97">
        <v>43747.09983796296</v>
      </c>
      <c r="F11287">
        <v>3.1710050000000001</v>
      </c>
    </row>
    <row r="11288" spans="5:6" x14ac:dyDescent="0.2">
      <c r="E11288" s="97">
        <v>43747.110254629632</v>
      </c>
      <c r="F11288">
        <v>3.1699220000000001</v>
      </c>
    </row>
    <row r="11289" spans="5:6" x14ac:dyDescent="0.2">
      <c r="E11289" s="97">
        <v>43747.120671296296</v>
      </c>
      <c r="F11289">
        <v>3.1595330000000001</v>
      </c>
    </row>
    <row r="11290" spans="5:6" x14ac:dyDescent="0.2">
      <c r="E11290" s="97">
        <v>43747.131203703706</v>
      </c>
      <c r="F11290">
        <v>3.1704479999999999</v>
      </c>
    </row>
    <row r="11291" spans="5:6" x14ac:dyDescent="0.2">
      <c r="E11291" s="97">
        <v>43747.14162037037</v>
      </c>
      <c r="F11291">
        <v>3.1517270000000002</v>
      </c>
    </row>
    <row r="11292" spans="5:6" x14ac:dyDescent="0.2">
      <c r="E11292" s="97">
        <v>43747.152037037034</v>
      </c>
      <c r="F11292">
        <v>3.138614</v>
      </c>
    </row>
    <row r="11293" spans="5:6" x14ac:dyDescent="0.2">
      <c r="E11293" s="97">
        <v>43747.162453703706</v>
      </c>
      <c r="F11293">
        <v>3.1972700000000001</v>
      </c>
    </row>
    <row r="11294" spans="5:6" x14ac:dyDescent="0.2">
      <c r="E11294" s="97">
        <v>43747.172939814816</v>
      </c>
      <c r="F11294">
        <v>3.1231960000000001</v>
      </c>
    </row>
    <row r="11295" spans="5:6" x14ac:dyDescent="0.2">
      <c r="E11295" s="97">
        <v>43747.183356481481</v>
      </c>
      <c r="F11295">
        <v>3.1195010000000001</v>
      </c>
    </row>
    <row r="11296" spans="5:6" x14ac:dyDescent="0.2">
      <c r="E11296" s="97">
        <v>43747.193773148145</v>
      </c>
      <c r="F11296">
        <v>3.1158489999999999</v>
      </c>
    </row>
    <row r="11297" spans="5:6" x14ac:dyDescent="0.2">
      <c r="E11297" s="97">
        <v>43747.204189814816</v>
      </c>
      <c r="F11297">
        <v>3.0958809999999999</v>
      </c>
    </row>
    <row r="11298" spans="5:6" x14ac:dyDescent="0.2">
      <c r="E11298" s="97">
        <v>43747.214606481481</v>
      </c>
      <c r="F11298">
        <v>3.105648</v>
      </c>
    </row>
    <row r="11299" spans="5:6" x14ac:dyDescent="0.2">
      <c r="E11299" s="97">
        <v>43747.225023148145</v>
      </c>
      <c r="F11299">
        <v>3.0803370000000001</v>
      </c>
    </row>
    <row r="11300" spans="5:6" x14ac:dyDescent="0.2">
      <c r="E11300" s="97">
        <v>43747.235439814816</v>
      </c>
      <c r="F11300">
        <v>3.0734460000000001</v>
      </c>
    </row>
    <row r="11301" spans="5:6" x14ac:dyDescent="0.2">
      <c r="E11301" s="97">
        <v>43747.245972222219</v>
      </c>
      <c r="F11301">
        <v>3.061636</v>
      </c>
    </row>
    <row r="11302" spans="5:6" x14ac:dyDescent="0.2">
      <c r="E11302" s="97">
        <v>43747.256388888891</v>
      </c>
      <c r="F11302">
        <v>3.0518420000000002</v>
      </c>
    </row>
    <row r="11303" spans="5:6" x14ac:dyDescent="0.2">
      <c r="E11303" s="97">
        <v>43747.266805555555</v>
      </c>
      <c r="F11303">
        <v>3.0541469999999999</v>
      </c>
    </row>
    <row r="11304" spans="5:6" x14ac:dyDescent="0.2">
      <c r="E11304" s="97">
        <v>43747.277291666665</v>
      </c>
      <c r="F11304">
        <v>3.0168569999999999</v>
      </c>
    </row>
    <row r="11305" spans="5:6" x14ac:dyDescent="0.2">
      <c r="E11305" s="97">
        <v>43747.287708333337</v>
      </c>
      <c r="F11305">
        <v>3.01267</v>
      </c>
    </row>
    <row r="11306" spans="5:6" x14ac:dyDescent="0.2">
      <c r="E11306" s="97">
        <v>43747.298125000001</v>
      </c>
      <c r="F11306">
        <v>3.0153569999999998</v>
      </c>
    </row>
    <row r="11307" spans="5:6" x14ac:dyDescent="0.2">
      <c r="E11307" s="97">
        <v>43747.308541666665</v>
      </c>
      <c r="F11307">
        <v>2.9985870000000001</v>
      </c>
    </row>
    <row r="11308" spans="5:6" x14ac:dyDescent="0.2">
      <c r="E11308" s="97">
        <v>43747.318958333337</v>
      </c>
      <c r="F11308">
        <v>2.996626</v>
      </c>
    </row>
    <row r="11309" spans="5:6" x14ac:dyDescent="0.2">
      <c r="E11309" s="97">
        <v>43747.329375000001</v>
      </c>
      <c r="F11309">
        <v>2.9854880000000001</v>
      </c>
    </row>
    <row r="11310" spans="5:6" x14ac:dyDescent="0.2">
      <c r="E11310" s="97">
        <v>43747.339791666665</v>
      </c>
      <c r="F11310">
        <v>2.9713699999999998</v>
      </c>
    </row>
    <row r="11311" spans="5:6" x14ac:dyDescent="0.2">
      <c r="E11311" s="97">
        <v>43747.350324074076</v>
      </c>
      <c r="F11311">
        <v>2.9687549999999998</v>
      </c>
    </row>
    <row r="11312" spans="5:6" x14ac:dyDescent="0.2">
      <c r="E11312" s="97">
        <v>43747.36074074074</v>
      </c>
      <c r="F11312">
        <v>2.956223</v>
      </c>
    </row>
    <row r="11313" spans="5:6" x14ac:dyDescent="0.2">
      <c r="E11313" s="97">
        <v>43747.371157407404</v>
      </c>
      <c r="F11313">
        <v>2.9306450000000002</v>
      </c>
    </row>
    <row r="11314" spans="5:6" x14ac:dyDescent="0.2">
      <c r="E11314" s="97">
        <v>43747.381643518522</v>
      </c>
      <c r="F11314">
        <v>2.9365380000000001</v>
      </c>
    </row>
    <row r="11315" spans="5:6" x14ac:dyDescent="0.2">
      <c r="E11315" s="97">
        <v>43747.392060185186</v>
      </c>
      <c r="F11315">
        <v>2.924811</v>
      </c>
    </row>
    <row r="11316" spans="5:6" x14ac:dyDescent="0.2">
      <c r="E11316" s="97">
        <v>43747.40247685185</v>
      </c>
      <c r="F11316">
        <v>2.9117419999999998</v>
      </c>
    </row>
    <row r="11317" spans="5:6" x14ac:dyDescent="0.2">
      <c r="E11317" s="97">
        <v>43747.412893518522</v>
      </c>
      <c r="F11317">
        <v>2.9091040000000001</v>
      </c>
    </row>
    <row r="11318" spans="5:6" x14ac:dyDescent="0.2">
      <c r="E11318" s="97">
        <v>43747.423310185186</v>
      </c>
      <c r="F11318">
        <v>2.885405</v>
      </c>
    </row>
    <row r="11319" spans="5:6" x14ac:dyDescent="0.2">
      <c r="E11319" s="97">
        <v>43747.43372685185</v>
      </c>
      <c r="F11319">
        <v>2.8725830000000001</v>
      </c>
    </row>
    <row r="11320" spans="5:6" x14ac:dyDescent="0.2">
      <c r="E11320" s="97">
        <v>43747.444143518522</v>
      </c>
      <c r="F11320">
        <v>2.8528600000000002</v>
      </c>
    </row>
    <row r="11321" spans="5:6" x14ac:dyDescent="0.2">
      <c r="E11321" s="97">
        <v>43747.454675925925</v>
      </c>
      <c r="F11321">
        <v>2.853542</v>
      </c>
    </row>
    <row r="11322" spans="5:6" x14ac:dyDescent="0.2">
      <c r="E11322" s="97">
        <v>43747.465092592596</v>
      </c>
      <c r="F11322">
        <v>2.848948</v>
      </c>
    </row>
    <row r="11323" spans="5:6" x14ac:dyDescent="0.2">
      <c r="E11323" s="97">
        <v>43747.47550925926</v>
      </c>
      <c r="F11323">
        <v>2.8584969999999998</v>
      </c>
    </row>
    <row r="11324" spans="5:6" x14ac:dyDescent="0.2">
      <c r="E11324" s="97">
        <v>43747.485983796294</v>
      </c>
      <c r="F11324">
        <v>2.8510059999999999</v>
      </c>
    </row>
    <row r="11325" spans="5:6" x14ac:dyDescent="0.2">
      <c r="E11325" s="97">
        <v>43747.496400462966</v>
      </c>
      <c r="F11325">
        <v>2.840106</v>
      </c>
    </row>
    <row r="11326" spans="5:6" x14ac:dyDescent="0.2">
      <c r="E11326" s="97">
        <v>43747.50681712963</v>
      </c>
      <c r="F11326">
        <v>2.8363160000000001</v>
      </c>
    </row>
    <row r="11327" spans="5:6" x14ac:dyDescent="0.2">
      <c r="E11327" s="97">
        <v>43747.517233796294</v>
      </c>
      <c r="F11327">
        <v>2.882555</v>
      </c>
    </row>
    <row r="11328" spans="5:6" x14ac:dyDescent="0.2">
      <c r="E11328" s="97">
        <v>43747.527650462966</v>
      </c>
      <c r="F11328">
        <v>2.8429579999999999</v>
      </c>
    </row>
    <row r="11329" spans="5:6" x14ac:dyDescent="0.2">
      <c r="E11329" s="97">
        <v>43747.53806712963</v>
      </c>
      <c r="F11329">
        <v>2.8290389999999999</v>
      </c>
    </row>
    <row r="11330" spans="5:6" x14ac:dyDescent="0.2">
      <c r="E11330" s="97">
        <v>43747.54859953704</v>
      </c>
      <c r="F11330">
        <v>2.8311410000000001</v>
      </c>
    </row>
    <row r="11331" spans="5:6" x14ac:dyDescent="0.2">
      <c r="E11331" s="97">
        <v>43747.559016203704</v>
      </c>
      <c r="F11331">
        <v>2.837574</v>
      </c>
    </row>
    <row r="11332" spans="5:6" x14ac:dyDescent="0.2">
      <c r="E11332" s="97">
        <v>43747.569432870368</v>
      </c>
      <c r="F11332">
        <v>2.8417569999999999</v>
      </c>
    </row>
    <row r="11333" spans="5:6" x14ac:dyDescent="0.2">
      <c r="E11333" s="97">
        <v>43747.57984953704</v>
      </c>
      <c r="F11333">
        <v>2.8449520000000001</v>
      </c>
    </row>
    <row r="11334" spans="5:6" x14ac:dyDescent="0.2">
      <c r="E11334" s="97">
        <v>43747.590381944443</v>
      </c>
      <c r="F11334">
        <v>2.8479459999999999</v>
      </c>
    </row>
    <row r="11335" spans="5:6" x14ac:dyDescent="0.2">
      <c r="E11335" s="97">
        <v>43747.600798611114</v>
      </c>
      <c r="F11335">
        <v>2.858784</v>
      </c>
    </row>
    <row r="11336" spans="5:6" x14ac:dyDescent="0.2">
      <c r="E11336" s="97">
        <v>43747.611215277779</v>
      </c>
      <c r="F11336">
        <v>2.8634499999999998</v>
      </c>
    </row>
    <row r="11337" spans="5:6" x14ac:dyDescent="0.2">
      <c r="E11337" s="97">
        <v>43747.621631944443</v>
      </c>
      <c r="F11337">
        <v>2.8579840000000001</v>
      </c>
    </row>
    <row r="11338" spans="5:6" x14ac:dyDescent="0.2">
      <c r="E11338" s="97">
        <v>43747.632048611114</v>
      </c>
      <c r="F11338">
        <v>2.8668640000000001</v>
      </c>
    </row>
    <row r="11339" spans="5:6" x14ac:dyDescent="0.2">
      <c r="E11339" s="97">
        <v>43747.642465277779</v>
      </c>
      <c r="F11339">
        <v>2.863559</v>
      </c>
    </row>
    <row r="11340" spans="5:6" x14ac:dyDescent="0.2">
      <c r="E11340" s="97">
        <v>43747.652881944443</v>
      </c>
      <c r="F11340">
        <v>2.8663959999999999</v>
      </c>
    </row>
    <row r="11341" spans="5:6" x14ac:dyDescent="0.2">
      <c r="E11341" s="97">
        <v>43747.663414351853</v>
      </c>
      <c r="F11341">
        <v>2.8666459999999998</v>
      </c>
    </row>
    <row r="11342" spans="5:6" x14ac:dyDescent="0.2">
      <c r="E11342" s="97">
        <v>43747.673831018517</v>
      </c>
      <c r="F11342">
        <v>2.8941309999999998</v>
      </c>
    </row>
    <row r="11343" spans="5:6" x14ac:dyDescent="0.2">
      <c r="E11343" s="97">
        <v>43747.684247685182</v>
      </c>
      <c r="F11343">
        <v>2.9163209999999999</v>
      </c>
    </row>
    <row r="11344" spans="5:6" x14ac:dyDescent="0.2">
      <c r="E11344" s="97">
        <v>43747.694722222222</v>
      </c>
      <c r="F11344">
        <v>2.921605</v>
      </c>
    </row>
    <row r="11345" spans="5:6" x14ac:dyDescent="0.2">
      <c r="E11345" s="97">
        <v>43747.705138888887</v>
      </c>
      <c r="F11345">
        <v>2.9426929999999998</v>
      </c>
    </row>
    <row r="11346" spans="5:6" x14ac:dyDescent="0.2">
      <c r="E11346" s="97">
        <v>43747.724328703705</v>
      </c>
      <c r="F11346">
        <v>2.963937</v>
      </c>
    </row>
    <row r="11347" spans="5:6" x14ac:dyDescent="0.2">
      <c r="E11347" s="97">
        <v>43747.73474537037</v>
      </c>
      <c r="F11347">
        <v>2.9888240000000001</v>
      </c>
    </row>
    <row r="11348" spans="5:6" x14ac:dyDescent="0.2">
      <c r="E11348" s="97">
        <v>43747.745162037034</v>
      </c>
      <c r="F11348">
        <v>3.0227539999999999</v>
      </c>
    </row>
    <row r="11349" spans="5:6" x14ac:dyDescent="0.2">
      <c r="E11349" s="97">
        <v>43747.755578703705</v>
      </c>
      <c r="F11349">
        <v>3.040178</v>
      </c>
    </row>
    <row r="11350" spans="5:6" x14ac:dyDescent="0.2">
      <c r="E11350" s="97">
        <v>43747.76599537037</v>
      </c>
      <c r="F11350">
        <v>3.063428</v>
      </c>
    </row>
    <row r="11351" spans="5:6" x14ac:dyDescent="0.2">
      <c r="E11351" s="97">
        <v>43747.776412037034</v>
      </c>
      <c r="F11351">
        <v>3.0644179999999999</v>
      </c>
    </row>
    <row r="11352" spans="5:6" x14ac:dyDescent="0.2">
      <c r="E11352" s="97">
        <v>43747.786944444444</v>
      </c>
      <c r="F11352">
        <v>3.069766</v>
      </c>
    </row>
    <row r="11353" spans="5:6" x14ac:dyDescent="0.2">
      <c r="E11353" s="97">
        <v>43747.797361111108</v>
      </c>
      <c r="F11353">
        <v>3.0881050000000001</v>
      </c>
    </row>
    <row r="11354" spans="5:6" x14ac:dyDescent="0.2">
      <c r="E11354" s="97">
        <v>43747.80777777778</v>
      </c>
      <c r="F11354">
        <v>3.099958</v>
      </c>
    </row>
    <row r="11355" spans="5:6" x14ac:dyDescent="0.2">
      <c r="E11355" s="97">
        <v>43747.818194444444</v>
      </c>
      <c r="F11355">
        <v>3.0973250000000001</v>
      </c>
    </row>
    <row r="11356" spans="5:6" x14ac:dyDescent="0.2">
      <c r="E11356" s="97">
        <v>43747.828680555554</v>
      </c>
      <c r="F11356">
        <v>3.1163959999999999</v>
      </c>
    </row>
    <row r="11357" spans="5:6" x14ac:dyDescent="0.2">
      <c r="E11357" s="97">
        <v>43747.839097222219</v>
      </c>
      <c r="F11357">
        <v>3.1234459999999999</v>
      </c>
    </row>
    <row r="11358" spans="5:6" x14ac:dyDescent="0.2">
      <c r="E11358" s="97">
        <v>43747.84951388889</v>
      </c>
      <c r="F11358">
        <v>3.1164990000000001</v>
      </c>
    </row>
    <row r="11359" spans="5:6" x14ac:dyDescent="0.2">
      <c r="E11359" s="97">
        <v>43747.859930555554</v>
      </c>
      <c r="F11359">
        <v>3.1190090000000001</v>
      </c>
    </row>
    <row r="11360" spans="5:6" x14ac:dyDescent="0.2">
      <c r="E11360" s="97">
        <v>43747.870347222219</v>
      </c>
      <c r="F11360">
        <v>3.1445979999999998</v>
      </c>
    </row>
    <row r="11361" spans="5:6" x14ac:dyDescent="0.2">
      <c r="E11361" s="97">
        <v>43747.88076388889</v>
      </c>
      <c r="F11361">
        <v>3.1552129999999998</v>
      </c>
    </row>
    <row r="11362" spans="5:6" x14ac:dyDescent="0.2">
      <c r="E11362" s="97">
        <v>43747.891296296293</v>
      </c>
      <c r="F11362">
        <v>3.1669510000000001</v>
      </c>
    </row>
    <row r="11363" spans="5:6" x14ac:dyDescent="0.2">
      <c r="E11363" s="97">
        <v>43747.901712962965</v>
      </c>
      <c r="F11363">
        <v>3.1580699999999999</v>
      </c>
    </row>
    <row r="11364" spans="5:6" x14ac:dyDescent="0.2">
      <c r="E11364" s="97">
        <v>43747.912129629629</v>
      </c>
      <c r="F11364">
        <v>3.1858399999999998</v>
      </c>
    </row>
    <row r="11365" spans="5:6" x14ac:dyDescent="0.2">
      <c r="E11365" s="97">
        <v>43747.922546296293</v>
      </c>
      <c r="F11365">
        <v>3.1757789999999999</v>
      </c>
    </row>
    <row r="11366" spans="5:6" x14ac:dyDescent="0.2">
      <c r="E11366" s="97">
        <v>43747.933032407411</v>
      </c>
      <c r="F11366">
        <v>3.1905899999999998</v>
      </c>
    </row>
    <row r="11367" spans="5:6" x14ac:dyDescent="0.2">
      <c r="E11367" s="97">
        <v>43747.943449074075</v>
      </c>
      <c r="F11367">
        <v>3.1999339999999998</v>
      </c>
    </row>
    <row r="11368" spans="5:6" x14ac:dyDescent="0.2">
      <c r="E11368" s="97">
        <v>43747.953865740739</v>
      </c>
      <c r="F11368">
        <v>3.1903800000000002</v>
      </c>
    </row>
    <row r="11369" spans="5:6" x14ac:dyDescent="0.2">
      <c r="E11369" s="97">
        <v>43747.964282407411</v>
      </c>
      <c r="F11369">
        <v>3.1858629999999999</v>
      </c>
    </row>
    <row r="11370" spans="5:6" x14ac:dyDescent="0.2">
      <c r="E11370" s="97">
        <v>43747.974699074075</v>
      </c>
      <c r="F11370">
        <v>3.1941030000000001</v>
      </c>
    </row>
    <row r="11371" spans="5:6" x14ac:dyDescent="0.2">
      <c r="E11371" s="97">
        <v>43747.985115740739</v>
      </c>
      <c r="F11371">
        <v>3.2097250000000002</v>
      </c>
    </row>
    <row r="11372" spans="5:6" x14ac:dyDescent="0.2">
      <c r="E11372" s="97">
        <v>43747.995532407411</v>
      </c>
      <c r="F11372">
        <v>3.2011280000000002</v>
      </c>
    </row>
    <row r="11373" spans="5:6" x14ac:dyDescent="0.2">
      <c r="E11373" s="97">
        <v>43748.006064814814</v>
      </c>
      <c r="F11373">
        <v>3.2177669999999998</v>
      </c>
    </row>
    <row r="11374" spans="5:6" x14ac:dyDescent="0.2">
      <c r="E11374" s="97">
        <v>43748.016481481478</v>
      </c>
      <c r="F11374">
        <v>3.2127629999999998</v>
      </c>
    </row>
    <row r="11375" spans="5:6" x14ac:dyDescent="0.2">
      <c r="E11375" s="97">
        <v>43748.026898148149</v>
      </c>
      <c r="F11375">
        <v>3.2204060000000001</v>
      </c>
    </row>
    <row r="11376" spans="5:6" x14ac:dyDescent="0.2">
      <c r="E11376" s="97">
        <v>43748.037372685183</v>
      </c>
      <c r="F11376">
        <v>3.2719459999999998</v>
      </c>
    </row>
    <row r="11377" spans="5:6" x14ac:dyDescent="0.2">
      <c r="E11377" s="97">
        <v>43748.047789351855</v>
      </c>
      <c r="F11377">
        <v>3.2248389999999998</v>
      </c>
    </row>
    <row r="11378" spans="5:6" x14ac:dyDescent="0.2">
      <c r="E11378" s="97">
        <v>43748.058206018519</v>
      </c>
      <c r="F11378">
        <v>3.2331910000000001</v>
      </c>
    </row>
    <row r="11379" spans="5:6" x14ac:dyDescent="0.2">
      <c r="E11379" s="97">
        <v>43748.068622685183</v>
      </c>
      <c r="F11379">
        <v>3.229743</v>
      </c>
    </row>
    <row r="11380" spans="5:6" x14ac:dyDescent="0.2">
      <c r="E11380" s="97">
        <v>43748.079039351855</v>
      </c>
      <c r="F11380">
        <v>3.2254309999999999</v>
      </c>
    </row>
    <row r="11381" spans="5:6" x14ac:dyDescent="0.2">
      <c r="E11381" s="97">
        <v>43748.089456018519</v>
      </c>
      <c r="F11381">
        <v>3.2221060000000001</v>
      </c>
    </row>
    <row r="11382" spans="5:6" x14ac:dyDescent="0.2">
      <c r="E11382" s="97">
        <v>43748.099988425929</v>
      </c>
      <c r="F11382">
        <v>3.2194929999999999</v>
      </c>
    </row>
    <row r="11383" spans="5:6" x14ac:dyDescent="0.2">
      <c r="E11383" s="97">
        <v>43748.110405092593</v>
      </c>
      <c r="F11383">
        <v>3.2251759999999998</v>
      </c>
    </row>
    <row r="11384" spans="5:6" x14ac:dyDescent="0.2">
      <c r="E11384" s="97">
        <v>43748.120821759258</v>
      </c>
      <c r="F11384">
        <v>3.2114739999999999</v>
      </c>
    </row>
    <row r="11385" spans="5:6" x14ac:dyDescent="0.2">
      <c r="E11385" s="97">
        <v>43748.131238425929</v>
      </c>
      <c r="F11385">
        <v>3.215773</v>
      </c>
    </row>
    <row r="11386" spans="5:6" x14ac:dyDescent="0.2">
      <c r="E11386" s="97">
        <v>43748.141724537039</v>
      </c>
      <c r="F11386">
        <v>3.2146889999999999</v>
      </c>
    </row>
    <row r="11387" spans="5:6" x14ac:dyDescent="0.2">
      <c r="E11387" s="97">
        <v>43748.152141203704</v>
      </c>
      <c r="F11387">
        <v>3.1550729999999998</v>
      </c>
    </row>
    <row r="11388" spans="5:6" x14ac:dyDescent="0.2">
      <c r="E11388" s="97">
        <v>43748.162557870368</v>
      </c>
      <c r="F11388">
        <v>3.210693</v>
      </c>
    </row>
    <row r="11389" spans="5:6" x14ac:dyDescent="0.2">
      <c r="E11389" s="97">
        <v>43748.172974537039</v>
      </c>
      <c r="F11389">
        <v>3.2010450000000001</v>
      </c>
    </row>
    <row r="11390" spans="5:6" x14ac:dyDescent="0.2">
      <c r="E11390" s="97">
        <v>43748.183391203704</v>
      </c>
      <c r="F11390">
        <v>3.183478</v>
      </c>
    </row>
    <row r="11391" spans="5:6" x14ac:dyDescent="0.2">
      <c r="E11391" s="97">
        <v>43748.193807870368</v>
      </c>
      <c r="F11391">
        <v>3.1549239999999998</v>
      </c>
    </row>
    <row r="11392" spans="5:6" x14ac:dyDescent="0.2">
      <c r="E11392" s="97">
        <v>43748.204340277778</v>
      </c>
      <c r="F11392">
        <v>3.1915870000000002</v>
      </c>
    </row>
    <row r="11393" spans="5:6" x14ac:dyDescent="0.2">
      <c r="E11393" s="97">
        <v>43748.214756944442</v>
      </c>
      <c r="F11393">
        <v>3.1915870000000002</v>
      </c>
    </row>
    <row r="11394" spans="5:6" x14ac:dyDescent="0.2">
      <c r="E11394" s="97">
        <v>43748.218576388892</v>
      </c>
      <c r="F11394">
        <v>3.1108310000000001</v>
      </c>
    </row>
    <row r="11395" spans="5:6" x14ac:dyDescent="0.2">
      <c r="E11395" s="97">
        <v>43748.22552083333</v>
      </c>
      <c r="F11395">
        <v>3.1561050000000002</v>
      </c>
    </row>
    <row r="11396" spans="5:6" x14ac:dyDescent="0.2">
      <c r="E11396" s="97">
        <v>43748.235972222225</v>
      </c>
      <c r="F11396">
        <v>3.1624129999999999</v>
      </c>
    </row>
    <row r="11397" spans="5:6" x14ac:dyDescent="0.2">
      <c r="E11397" s="97">
        <v>43748.246388888889</v>
      </c>
      <c r="F11397">
        <v>3.1586750000000001</v>
      </c>
    </row>
    <row r="11398" spans="5:6" x14ac:dyDescent="0.2">
      <c r="E11398" s="97">
        <v>43748.256805555553</v>
      </c>
      <c r="F11398">
        <v>3.1277010000000001</v>
      </c>
    </row>
    <row r="11399" spans="5:6" x14ac:dyDescent="0.2">
      <c r="E11399" s="97">
        <v>43748.267222222225</v>
      </c>
      <c r="F11399">
        <v>3.1448749999999999</v>
      </c>
    </row>
    <row r="11400" spans="5:6" x14ac:dyDescent="0.2">
      <c r="E11400" s="97">
        <v>43748.277638888889</v>
      </c>
      <c r="F11400">
        <v>3.1386579999999999</v>
      </c>
    </row>
    <row r="11401" spans="5:6" x14ac:dyDescent="0.2">
      <c r="E11401" s="97">
        <v>43748.288055555553</v>
      </c>
      <c r="F11401">
        <v>3.13097</v>
      </c>
    </row>
    <row r="11402" spans="5:6" x14ac:dyDescent="0.2">
      <c r="E11402" s="97">
        <v>43748.298587962963</v>
      </c>
      <c r="F11402">
        <v>3.1285349999999998</v>
      </c>
    </row>
    <row r="11403" spans="5:6" x14ac:dyDescent="0.2">
      <c r="E11403" s="97">
        <v>43748.309004629627</v>
      </c>
      <c r="F11403">
        <v>3.1115029999999999</v>
      </c>
    </row>
    <row r="11404" spans="5:6" x14ac:dyDescent="0.2">
      <c r="E11404" s="97">
        <v>43748.319421296299</v>
      </c>
      <c r="F11404">
        <v>3.1092110000000002</v>
      </c>
    </row>
    <row r="11405" spans="5:6" x14ac:dyDescent="0.2">
      <c r="E11405" s="97">
        <v>43748.329837962963</v>
      </c>
      <c r="F11405">
        <v>3.0959310000000002</v>
      </c>
    </row>
    <row r="11406" spans="5:6" x14ac:dyDescent="0.2">
      <c r="E11406" s="97">
        <v>43749.678946759261</v>
      </c>
      <c r="F11406">
        <v>0</v>
      </c>
    </row>
    <row r="11407" spans="5:6" x14ac:dyDescent="0.2">
      <c r="E11407" s="97">
        <v>43749.682766203703</v>
      </c>
      <c r="F11407">
        <v>3.2144020000000002</v>
      </c>
    </row>
    <row r="11408" spans="5:6" x14ac:dyDescent="0.2">
      <c r="E11408" s="97">
        <v>43749.689710648148</v>
      </c>
      <c r="F11408">
        <v>3.2773729999999999</v>
      </c>
    </row>
    <row r="11409" spans="5:6" x14ac:dyDescent="0.2">
      <c r="E11409" s="97">
        <v>43749.700243055559</v>
      </c>
      <c r="F11409">
        <v>3.2698489999999998</v>
      </c>
    </row>
    <row r="11410" spans="5:6" x14ac:dyDescent="0.2">
      <c r="E11410" s="97">
        <v>43749.710659722223</v>
      </c>
      <c r="F11410">
        <v>3.2809080000000002</v>
      </c>
    </row>
    <row r="11411" spans="5:6" x14ac:dyDescent="0.2">
      <c r="E11411" s="97">
        <v>43749.723229166666</v>
      </c>
      <c r="F11411">
        <v>3.267347</v>
      </c>
    </row>
    <row r="11412" spans="5:6" x14ac:dyDescent="0.2">
      <c r="E11412" s="97">
        <v>43749.73364583333</v>
      </c>
      <c r="F11412">
        <v>3.3095439999999998</v>
      </c>
    </row>
    <row r="11413" spans="5:6" x14ac:dyDescent="0.2">
      <c r="E11413" s="97">
        <v>43749.744062500002</v>
      </c>
      <c r="F11413">
        <v>3.3450530000000001</v>
      </c>
    </row>
    <row r="11414" spans="5:6" x14ac:dyDescent="0.2">
      <c r="E11414" s="97">
        <v>43749.754479166666</v>
      </c>
      <c r="F11414">
        <v>3.2096849999999999</v>
      </c>
    </row>
    <row r="11415" spans="5:6" x14ac:dyDescent="0.2">
      <c r="E11415" s="97">
        <v>43749.76489583333</v>
      </c>
      <c r="F11415">
        <v>3.3446609999999999</v>
      </c>
    </row>
    <row r="11416" spans="5:6" x14ac:dyDescent="0.2">
      <c r="E11416" s="97">
        <v>43749.775312500002</v>
      </c>
      <c r="F11416">
        <v>3.3408229999999999</v>
      </c>
    </row>
    <row r="11417" spans="5:6" x14ac:dyDescent="0.2">
      <c r="E11417" s="97">
        <v>43749.785844907405</v>
      </c>
      <c r="F11417">
        <v>3.3561049999999999</v>
      </c>
    </row>
    <row r="11418" spans="5:6" x14ac:dyDescent="0.2">
      <c r="E11418" s="97">
        <v>43749.796261574076</v>
      </c>
      <c r="F11418">
        <v>3.3791730000000002</v>
      </c>
    </row>
    <row r="11419" spans="5:6" x14ac:dyDescent="0.2">
      <c r="E11419" s="97">
        <v>43749.80667824074</v>
      </c>
      <c r="F11419">
        <v>3.3684120000000002</v>
      </c>
    </row>
    <row r="11420" spans="5:6" x14ac:dyDescent="0.2">
      <c r="E11420" s="97">
        <v>43749.817094907405</v>
      </c>
      <c r="F11420">
        <v>3.3951889999999998</v>
      </c>
    </row>
    <row r="11421" spans="5:6" x14ac:dyDescent="0.2">
      <c r="E11421" s="97">
        <v>43749.827581018515</v>
      </c>
      <c r="F11421">
        <v>3.4068999999999998</v>
      </c>
    </row>
    <row r="11422" spans="5:6" x14ac:dyDescent="0.2">
      <c r="E11422" s="97">
        <v>43749.837997685187</v>
      </c>
      <c r="F11422">
        <v>3.4266179999999999</v>
      </c>
    </row>
    <row r="11423" spans="5:6" x14ac:dyDescent="0.2">
      <c r="E11423" s="97">
        <v>43749.848414351851</v>
      </c>
      <c r="F11423">
        <v>3.437249</v>
      </c>
    </row>
    <row r="11424" spans="5:6" x14ac:dyDescent="0.2">
      <c r="E11424" s="97">
        <v>43749.858831018515</v>
      </c>
      <c r="F11424">
        <v>3.481849</v>
      </c>
    </row>
    <row r="11425" spans="5:6" x14ac:dyDescent="0.2">
      <c r="E11425" s="97">
        <v>43749.869247685187</v>
      </c>
      <c r="F11425">
        <v>3.4508809999999999</v>
      </c>
    </row>
    <row r="11426" spans="5:6" x14ac:dyDescent="0.2">
      <c r="E11426" s="97">
        <v>43749.879664351851</v>
      </c>
      <c r="F11426">
        <v>3.4388030000000001</v>
      </c>
    </row>
    <row r="11427" spans="5:6" x14ac:dyDescent="0.2">
      <c r="E11427" s="97">
        <v>43749.890196759261</v>
      </c>
      <c r="F11427">
        <v>3.4655019999999999</v>
      </c>
    </row>
    <row r="11428" spans="5:6" x14ac:dyDescent="0.2">
      <c r="E11428" s="97">
        <v>43749.900613425925</v>
      </c>
      <c r="F11428">
        <v>3.4621810000000002</v>
      </c>
    </row>
    <row r="11429" spans="5:6" x14ac:dyDescent="0.2">
      <c r="E11429" s="97">
        <v>43749.911030092589</v>
      </c>
      <c r="F11429">
        <v>3.4764930000000001</v>
      </c>
    </row>
    <row r="11430" spans="5:6" x14ac:dyDescent="0.2">
      <c r="E11430" s="97">
        <v>43749.921446759261</v>
      </c>
      <c r="F11430">
        <v>3.4871940000000001</v>
      </c>
    </row>
    <row r="11431" spans="5:6" x14ac:dyDescent="0.2">
      <c r="E11431" s="97">
        <v>43749.931932870371</v>
      </c>
      <c r="F11431">
        <v>3.5089100000000002</v>
      </c>
    </row>
    <row r="11432" spans="5:6" x14ac:dyDescent="0.2">
      <c r="E11432" s="97">
        <v>43749.942349537036</v>
      </c>
      <c r="F11432">
        <v>3.4985520000000001</v>
      </c>
    </row>
    <row r="11433" spans="5:6" x14ac:dyDescent="0.2">
      <c r="E11433" s="97">
        <v>43749.952766203707</v>
      </c>
      <c r="F11433">
        <v>3.506958</v>
      </c>
    </row>
    <row r="11434" spans="5:6" x14ac:dyDescent="0.2">
      <c r="E11434" s="97">
        <v>43749.963182870371</v>
      </c>
      <c r="F11434">
        <v>3.5123389999999999</v>
      </c>
    </row>
    <row r="11435" spans="5:6" x14ac:dyDescent="0.2">
      <c r="E11435" s="97">
        <v>43749.973599537036</v>
      </c>
      <c r="F11435">
        <v>3.5269520000000001</v>
      </c>
    </row>
    <row r="11436" spans="5:6" x14ac:dyDescent="0.2">
      <c r="E11436" s="97">
        <v>43749.984016203707</v>
      </c>
      <c r="F11436">
        <v>3.5108920000000001</v>
      </c>
    </row>
    <row r="11437" spans="5:6" x14ac:dyDescent="0.2">
      <c r="E11437" s="97">
        <v>43749.994432870371</v>
      </c>
      <c r="F11437">
        <v>3.5132639999999999</v>
      </c>
    </row>
    <row r="11438" spans="5:6" x14ac:dyDescent="0.2">
      <c r="E11438" s="97">
        <v>43750.004965277774</v>
      </c>
      <c r="F11438">
        <v>3.5243000000000002</v>
      </c>
    </row>
    <row r="11439" spans="5:6" x14ac:dyDescent="0.2">
      <c r="E11439" s="97">
        <v>43750.015381944446</v>
      </c>
      <c r="F11439">
        <v>3.4663430000000002</v>
      </c>
    </row>
    <row r="11440" spans="5:6" x14ac:dyDescent="0.2">
      <c r="E11440" s="97">
        <v>43750.02579861111</v>
      </c>
      <c r="F11440">
        <v>3.5221049999999998</v>
      </c>
    </row>
    <row r="11441" spans="5:6" x14ac:dyDescent="0.2">
      <c r="E11441" s="97">
        <v>43750.03628472222</v>
      </c>
      <c r="F11441">
        <v>3.5267390000000001</v>
      </c>
    </row>
    <row r="11442" spans="5:6" x14ac:dyDescent="0.2">
      <c r="E11442" s="97">
        <v>43750.046759259261</v>
      </c>
      <c r="F11442">
        <v>3.5192999999999999</v>
      </c>
    </row>
    <row r="11443" spans="5:6" x14ac:dyDescent="0.2">
      <c r="E11443" s="97">
        <v>43750.057175925926</v>
      </c>
      <c r="F11443">
        <v>3.5099360000000002</v>
      </c>
    </row>
    <row r="11444" spans="5:6" x14ac:dyDescent="0.2">
      <c r="E11444" s="97">
        <v>43750.06759259259</v>
      </c>
      <c r="F11444">
        <v>3.524959</v>
      </c>
    </row>
    <row r="11445" spans="5:6" x14ac:dyDescent="0.2">
      <c r="E11445" s="97">
        <v>43750.078009259261</v>
      </c>
      <c r="F11445">
        <v>3.524959</v>
      </c>
    </row>
    <row r="11446" spans="5:6" x14ac:dyDescent="0.2">
      <c r="E11446" s="97">
        <v>43750.081828703704</v>
      </c>
      <c r="F11446">
        <v>3.3971819999999999</v>
      </c>
    </row>
    <row r="11447" spans="5:6" x14ac:dyDescent="0.2">
      <c r="E11447" s="97">
        <v>43750.088773148149</v>
      </c>
      <c r="F11447">
        <v>3.475203</v>
      </c>
    </row>
    <row r="11448" spans="5:6" x14ac:dyDescent="0.2">
      <c r="E11448" s="97">
        <v>43750.099189814813</v>
      </c>
      <c r="F11448">
        <v>3.472601</v>
      </c>
    </row>
    <row r="11449" spans="5:6" x14ac:dyDescent="0.2">
      <c r="E11449" s="97">
        <v>43750.109606481485</v>
      </c>
      <c r="F11449">
        <v>3.4694639999999999</v>
      </c>
    </row>
    <row r="11450" spans="5:6" x14ac:dyDescent="0.2">
      <c r="E11450" s="97">
        <v>43750.120023148149</v>
      </c>
      <c r="F11450">
        <v>3.411054</v>
      </c>
    </row>
    <row r="11451" spans="5:6" x14ac:dyDescent="0.2">
      <c r="E11451" s="97">
        <v>43750.130555555559</v>
      </c>
      <c r="F11451">
        <v>3.4318379999999999</v>
      </c>
    </row>
    <row r="11452" spans="5:6" x14ac:dyDescent="0.2">
      <c r="E11452" s="97">
        <v>43750.141006944446</v>
      </c>
      <c r="F11452">
        <v>3.4139200000000001</v>
      </c>
    </row>
    <row r="11453" spans="5:6" x14ac:dyDescent="0.2">
      <c r="E11453" s="97">
        <v>43750.151423611111</v>
      </c>
      <c r="F11453">
        <v>3.468162</v>
      </c>
    </row>
    <row r="11454" spans="5:6" x14ac:dyDescent="0.2">
      <c r="E11454" s="97">
        <v>43750.161840277775</v>
      </c>
      <c r="F11454">
        <v>3.4094129999999998</v>
      </c>
    </row>
    <row r="11455" spans="5:6" x14ac:dyDescent="0.2">
      <c r="E11455" s="97">
        <v>43750.172256944446</v>
      </c>
      <c r="F11455">
        <v>3.3871229999999999</v>
      </c>
    </row>
    <row r="11456" spans="5:6" x14ac:dyDescent="0.2">
      <c r="E11456" s="97">
        <v>43750.182673611111</v>
      </c>
      <c r="F11456">
        <v>3.3776090000000001</v>
      </c>
    </row>
    <row r="11457" spans="5:6" x14ac:dyDescent="0.2">
      <c r="E11457" s="97">
        <v>43750.193090277775</v>
      </c>
      <c r="F11457">
        <v>3.3735439999999999</v>
      </c>
    </row>
    <row r="11458" spans="5:6" x14ac:dyDescent="0.2">
      <c r="E11458" s="97">
        <v>43750.203506944446</v>
      </c>
      <c r="F11458">
        <v>3.3451240000000002</v>
      </c>
    </row>
    <row r="11459" spans="5:6" x14ac:dyDescent="0.2">
      <c r="E11459" s="97">
        <v>43750.214039351849</v>
      </c>
      <c r="F11459">
        <v>3.3364400000000001</v>
      </c>
    </row>
    <row r="11460" spans="5:6" x14ac:dyDescent="0.2">
      <c r="E11460" s="97">
        <v>43750.224456018521</v>
      </c>
      <c r="F11460">
        <v>3.335356</v>
      </c>
    </row>
    <row r="11461" spans="5:6" x14ac:dyDescent="0.2">
      <c r="E11461" s="97">
        <v>43750.234872685185</v>
      </c>
      <c r="F11461">
        <v>3.3018329999999998</v>
      </c>
    </row>
    <row r="11462" spans="5:6" x14ac:dyDescent="0.2">
      <c r="E11462" s="97">
        <v>43750.245347222219</v>
      </c>
      <c r="F11462">
        <v>3.2827329999999999</v>
      </c>
    </row>
    <row r="11463" spans="5:6" x14ac:dyDescent="0.2">
      <c r="E11463" s="97">
        <v>43750.25576388889</v>
      </c>
      <c r="F11463">
        <v>3.282851</v>
      </c>
    </row>
    <row r="11464" spans="5:6" x14ac:dyDescent="0.2">
      <c r="E11464" s="97">
        <v>43750.266180555554</v>
      </c>
      <c r="F11464">
        <v>3.2711079999999999</v>
      </c>
    </row>
    <row r="11465" spans="5:6" x14ac:dyDescent="0.2">
      <c r="E11465" s="97">
        <v>43750.276597222219</v>
      </c>
      <c r="F11465">
        <v>3.2601460000000002</v>
      </c>
    </row>
    <row r="11466" spans="5:6" x14ac:dyDescent="0.2">
      <c r="E11466" s="97">
        <v>43750.28701388889</v>
      </c>
      <c r="F11466">
        <v>3.255719</v>
      </c>
    </row>
    <row r="11467" spans="5:6" x14ac:dyDescent="0.2">
      <c r="E11467" s="97">
        <v>43750.297430555554</v>
      </c>
      <c r="F11467">
        <v>3.2424309999999998</v>
      </c>
    </row>
    <row r="11468" spans="5:6" x14ac:dyDescent="0.2">
      <c r="E11468" s="97">
        <v>43750.307962962965</v>
      </c>
      <c r="F11468">
        <v>3.2357939999999998</v>
      </c>
    </row>
    <row r="11469" spans="5:6" x14ac:dyDescent="0.2">
      <c r="E11469" s="97">
        <v>43750.318379629629</v>
      </c>
      <c r="F11469">
        <v>3.200094</v>
      </c>
    </row>
    <row r="11470" spans="5:6" x14ac:dyDescent="0.2">
      <c r="E11470" s="97">
        <v>43750.328796296293</v>
      </c>
      <c r="F11470">
        <v>3.190671</v>
      </c>
    </row>
    <row r="11471" spans="5:6" x14ac:dyDescent="0.2">
      <c r="E11471" s="97">
        <v>43750.339212962965</v>
      </c>
      <c r="F11471">
        <v>3.1940300000000001</v>
      </c>
    </row>
    <row r="11472" spans="5:6" x14ac:dyDescent="0.2">
      <c r="E11472" s="97">
        <v>43750.349699074075</v>
      </c>
      <c r="F11472">
        <v>3.186239</v>
      </c>
    </row>
    <row r="11473" spans="5:6" x14ac:dyDescent="0.2">
      <c r="E11473" s="97">
        <v>43750.360115740739</v>
      </c>
      <c r="F11473">
        <v>3.1703450000000002</v>
      </c>
    </row>
    <row r="11474" spans="5:6" x14ac:dyDescent="0.2">
      <c r="E11474" s="97">
        <v>43750.370532407411</v>
      </c>
      <c r="F11474">
        <v>3.1471610000000001</v>
      </c>
    </row>
    <row r="11475" spans="5:6" x14ac:dyDescent="0.2">
      <c r="E11475" s="97">
        <v>43750.380949074075</v>
      </c>
      <c r="F11475">
        <v>3.14194</v>
      </c>
    </row>
    <row r="11476" spans="5:6" x14ac:dyDescent="0.2">
      <c r="E11476" s="97">
        <v>43750.391365740739</v>
      </c>
      <c r="F11476">
        <v>3.1431399999999998</v>
      </c>
    </row>
    <row r="11477" spans="5:6" x14ac:dyDescent="0.2">
      <c r="E11477" s="97">
        <v>43750.401782407411</v>
      </c>
      <c r="F11477">
        <v>3.1398790000000001</v>
      </c>
    </row>
    <row r="11478" spans="5:6" x14ac:dyDescent="0.2">
      <c r="E11478" s="97">
        <v>43750.412314814814</v>
      </c>
      <c r="F11478">
        <v>3.127548</v>
      </c>
    </row>
    <row r="11479" spans="5:6" x14ac:dyDescent="0.2">
      <c r="E11479" s="97">
        <v>43750.422731481478</v>
      </c>
      <c r="F11479">
        <v>3.139402</v>
      </c>
    </row>
    <row r="11480" spans="5:6" x14ac:dyDescent="0.2">
      <c r="E11480" s="97">
        <v>43750.433148148149</v>
      </c>
      <c r="F11480">
        <v>3.1431520000000002</v>
      </c>
    </row>
    <row r="11481" spans="5:6" x14ac:dyDescent="0.2">
      <c r="E11481" s="97">
        <v>43750.443564814814</v>
      </c>
      <c r="F11481">
        <v>3.1448489999999998</v>
      </c>
    </row>
    <row r="11482" spans="5:6" x14ac:dyDescent="0.2">
      <c r="E11482" s="97">
        <v>43750.454050925924</v>
      </c>
      <c r="F11482">
        <v>3.1427260000000001</v>
      </c>
    </row>
    <row r="11483" spans="5:6" x14ac:dyDescent="0.2">
      <c r="E11483" s="97">
        <v>43750.464467592596</v>
      </c>
      <c r="F11483">
        <v>3.1126070000000001</v>
      </c>
    </row>
    <row r="11484" spans="5:6" x14ac:dyDescent="0.2">
      <c r="E11484" s="97">
        <v>43750.47488425926</v>
      </c>
      <c r="F11484">
        <v>3.0482689999999999</v>
      </c>
    </row>
    <row r="11485" spans="5:6" x14ac:dyDescent="0.2">
      <c r="E11485" s="97">
        <v>43750.485300925924</v>
      </c>
      <c r="F11485">
        <v>3.1327199999999999</v>
      </c>
    </row>
    <row r="11486" spans="5:6" x14ac:dyDescent="0.2">
      <c r="E11486" s="97">
        <v>43750.495717592596</v>
      </c>
      <c r="F11486">
        <v>3.136136</v>
      </c>
    </row>
    <row r="11487" spans="5:6" x14ac:dyDescent="0.2">
      <c r="E11487" s="97">
        <v>43750.50613425926</v>
      </c>
      <c r="F11487">
        <v>3.12906</v>
      </c>
    </row>
    <row r="11488" spans="5:6" x14ac:dyDescent="0.2">
      <c r="E11488" s="97">
        <v>43750.516550925924</v>
      </c>
      <c r="F11488">
        <v>3.1054439999999999</v>
      </c>
    </row>
    <row r="11489" spans="5:6" x14ac:dyDescent="0.2">
      <c r="E11489" s="97">
        <v>43750.527083333334</v>
      </c>
      <c r="F11489">
        <v>3.1140469999999998</v>
      </c>
    </row>
    <row r="11490" spans="5:6" x14ac:dyDescent="0.2">
      <c r="E11490" s="97">
        <v>43750.537499999999</v>
      </c>
      <c r="F11490">
        <v>3.1331869999999999</v>
      </c>
    </row>
    <row r="11491" spans="5:6" x14ac:dyDescent="0.2">
      <c r="E11491" s="97">
        <v>43750.54791666667</v>
      </c>
      <c r="F11491">
        <v>3.1111179999999998</v>
      </c>
    </row>
    <row r="11492" spans="5:6" x14ac:dyDescent="0.2">
      <c r="E11492" s="97">
        <v>43750.558391203704</v>
      </c>
      <c r="F11492">
        <v>3.1267119999999999</v>
      </c>
    </row>
    <row r="11493" spans="5:6" x14ac:dyDescent="0.2">
      <c r="E11493" s="97">
        <v>43750.568807870368</v>
      </c>
      <c r="F11493">
        <v>3.1346530000000001</v>
      </c>
    </row>
    <row r="11494" spans="5:6" x14ac:dyDescent="0.2">
      <c r="E11494" s="97">
        <v>43750.579224537039</v>
      </c>
      <c r="F11494">
        <v>3.1259510000000001</v>
      </c>
    </row>
    <row r="11495" spans="5:6" x14ac:dyDescent="0.2">
      <c r="E11495" s="97">
        <v>43750.589641203704</v>
      </c>
      <c r="F11495">
        <v>3.1416379999999999</v>
      </c>
    </row>
    <row r="11496" spans="5:6" x14ac:dyDescent="0.2">
      <c r="E11496" s="97">
        <v>43750.600057870368</v>
      </c>
      <c r="F11496">
        <v>3.1431330000000002</v>
      </c>
    </row>
    <row r="11497" spans="5:6" x14ac:dyDescent="0.2">
      <c r="E11497" s="97">
        <v>43750.610474537039</v>
      </c>
      <c r="F11497">
        <v>3.13504</v>
      </c>
    </row>
    <row r="11498" spans="5:6" x14ac:dyDescent="0.2">
      <c r="E11498" s="97">
        <v>43750.621006944442</v>
      </c>
      <c r="F11498">
        <v>3.140444</v>
      </c>
    </row>
    <row r="11499" spans="5:6" x14ac:dyDescent="0.2">
      <c r="E11499" s="97">
        <v>43750.631423611114</v>
      </c>
      <c r="F11499">
        <v>3.1420210000000002</v>
      </c>
    </row>
    <row r="11500" spans="5:6" x14ac:dyDescent="0.2">
      <c r="E11500" s="97">
        <v>43750.641840277778</v>
      </c>
      <c r="F11500">
        <v>3.1463070000000002</v>
      </c>
    </row>
    <row r="11501" spans="5:6" x14ac:dyDescent="0.2">
      <c r="E11501" s="97">
        <v>43750.652256944442</v>
      </c>
      <c r="F11501">
        <v>3.1549839999999998</v>
      </c>
    </row>
    <row r="11502" spans="5:6" x14ac:dyDescent="0.2">
      <c r="E11502" s="97">
        <v>43750.662743055553</v>
      </c>
      <c r="F11502">
        <v>3.1537359999999999</v>
      </c>
    </row>
    <row r="11503" spans="5:6" x14ac:dyDescent="0.2">
      <c r="E11503" s="97">
        <v>43750.673159722224</v>
      </c>
      <c r="F11503">
        <v>3.1574620000000002</v>
      </c>
    </row>
    <row r="11504" spans="5:6" x14ac:dyDescent="0.2">
      <c r="E11504" s="97">
        <v>43750.683576388888</v>
      </c>
      <c r="F11504">
        <v>3.140304</v>
      </c>
    </row>
    <row r="11505" spans="5:6" x14ac:dyDescent="0.2">
      <c r="E11505" s="97">
        <v>43750.693993055553</v>
      </c>
      <c r="F11505">
        <v>3.1616970000000002</v>
      </c>
    </row>
    <row r="11506" spans="5:6" x14ac:dyDescent="0.2">
      <c r="E11506" s="97">
        <v>43750.704409722224</v>
      </c>
      <c r="F11506">
        <v>3.1748669999999999</v>
      </c>
    </row>
    <row r="11507" spans="5:6" x14ac:dyDescent="0.2">
      <c r="E11507" s="97">
        <v>43750.723657407405</v>
      </c>
      <c r="F11507">
        <v>3.1853229999999999</v>
      </c>
    </row>
    <row r="11508" spans="5:6" x14ac:dyDescent="0.2">
      <c r="E11508" s="97">
        <v>43750.734074074076</v>
      </c>
      <c r="F11508">
        <v>3.2310159999999999</v>
      </c>
    </row>
    <row r="11509" spans="5:6" x14ac:dyDescent="0.2">
      <c r="E11509" s="97">
        <v>43750.744490740741</v>
      </c>
      <c r="F11509">
        <v>3.1940439999999999</v>
      </c>
    </row>
    <row r="11510" spans="5:6" x14ac:dyDescent="0.2">
      <c r="E11510" s="97">
        <v>43750.754907407405</v>
      </c>
      <c r="F11510">
        <v>3.25021</v>
      </c>
    </row>
    <row r="11511" spans="5:6" x14ac:dyDescent="0.2">
      <c r="E11511" s="97">
        <v>43750.765324074076</v>
      </c>
      <c r="F11511">
        <v>3.2454839999999998</v>
      </c>
    </row>
    <row r="11512" spans="5:6" x14ac:dyDescent="0.2">
      <c r="E11512" s="97">
        <v>43750.775740740741</v>
      </c>
      <c r="F11512">
        <v>3.2484700000000002</v>
      </c>
    </row>
    <row r="11513" spans="5:6" x14ac:dyDescent="0.2">
      <c r="E11513" s="97">
        <v>43750.786273148151</v>
      </c>
      <c r="F11513">
        <v>3.2667299999999999</v>
      </c>
    </row>
    <row r="11514" spans="5:6" x14ac:dyDescent="0.2">
      <c r="E11514" s="97">
        <v>43750.796689814815</v>
      </c>
      <c r="F11514">
        <v>3.2719480000000001</v>
      </c>
    </row>
    <row r="11515" spans="5:6" x14ac:dyDescent="0.2">
      <c r="E11515" s="97">
        <v>43750.807106481479</v>
      </c>
      <c r="F11515">
        <v>3.2605559999999998</v>
      </c>
    </row>
    <row r="11516" spans="5:6" x14ac:dyDescent="0.2">
      <c r="E11516" s="97">
        <v>43750.817523148151</v>
      </c>
      <c r="F11516">
        <v>3.27773</v>
      </c>
    </row>
    <row r="11517" spans="5:6" x14ac:dyDescent="0.2">
      <c r="E11517" s="97">
        <v>43750.828009259261</v>
      </c>
      <c r="F11517">
        <v>3.2715329999999998</v>
      </c>
    </row>
    <row r="11518" spans="5:6" x14ac:dyDescent="0.2">
      <c r="E11518" s="97">
        <v>43750.838425925926</v>
      </c>
      <c r="F11518">
        <v>3.279989</v>
      </c>
    </row>
    <row r="11519" spans="5:6" x14ac:dyDescent="0.2">
      <c r="E11519" s="97">
        <v>43750.84884259259</v>
      </c>
      <c r="F11519">
        <v>3.2740670000000001</v>
      </c>
    </row>
    <row r="11520" spans="5:6" x14ac:dyDescent="0.2">
      <c r="E11520" s="97">
        <v>43750.859259259261</v>
      </c>
      <c r="F11520">
        <v>3.2687010000000001</v>
      </c>
    </row>
    <row r="11521" spans="5:6" x14ac:dyDescent="0.2">
      <c r="E11521" s="97">
        <v>43750.869675925926</v>
      </c>
      <c r="F11521">
        <v>3.2683200000000001</v>
      </c>
    </row>
    <row r="11522" spans="5:6" x14ac:dyDescent="0.2">
      <c r="E11522" s="97">
        <v>43750.88009259259</v>
      </c>
      <c r="F11522">
        <v>3.2697829999999999</v>
      </c>
    </row>
    <row r="11523" spans="5:6" x14ac:dyDescent="0.2">
      <c r="E11523" s="97">
        <v>43750.890509259261</v>
      </c>
      <c r="F11523">
        <v>3.2528030000000001</v>
      </c>
    </row>
    <row r="11524" spans="5:6" x14ac:dyDescent="0.2">
      <c r="E11524" s="97">
        <v>43750.901041666664</v>
      </c>
      <c r="F11524">
        <v>3.2762889999999998</v>
      </c>
    </row>
    <row r="11525" spans="5:6" x14ac:dyDescent="0.2">
      <c r="E11525" s="97">
        <v>43750.911539351851</v>
      </c>
      <c r="F11525">
        <v>3.1920169999999999</v>
      </c>
    </row>
    <row r="11526" spans="5:6" x14ac:dyDescent="0.2">
      <c r="E11526" s="97">
        <v>43750.921956018516</v>
      </c>
      <c r="F11526">
        <v>3.2859579999999999</v>
      </c>
    </row>
    <row r="11527" spans="5:6" x14ac:dyDescent="0.2">
      <c r="E11527" s="97">
        <v>43750.932372685187</v>
      </c>
      <c r="F11527">
        <v>3.265425</v>
      </c>
    </row>
    <row r="11528" spans="5:6" x14ac:dyDescent="0.2">
      <c r="E11528" s="97">
        <v>43750.942789351851</v>
      </c>
      <c r="F11528">
        <v>3.264141</v>
      </c>
    </row>
    <row r="11529" spans="5:6" x14ac:dyDescent="0.2">
      <c r="E11529" s="97">
        <v>43750.953206018516</v>
      </c>
      <c r="F11529">
        <v>3.2327699999999999</v>
      </c>
    </row>
    <row r="11530" spans="5:6" x14ac:dyDescent="0.2">
      <c r="E11530" s="97">
        <v>43750.963622685187</v>
      </c>
      <c r="F11530">
        <v>3.2382849999999999</v>
      </c>
    </row>
    <row r="11531" spans="5:6" x14ac:dyDescent="0.2">
      <c r="E11531" s="97">
        <v>43750.974039351851</v>
      </c>
      <c r="F11531">
        <v>3.2216420000000001</v>
      </c>
    </row>
    <row r="11532" spans="5:6" x14ac:dyDescent="0.2">
      <c r="E11532" s="97">
        <v>43750.984571759262</v>
      </c>
      <c r="F11532">
        <v>3.2236199999999999</v>
      </c>
    </row>
    <row r="11533" spans="5:6" x14ac:dyDescent="0.2">
      <c r="E11533" s="97">
        <v>43750.994988425926</v>
      </c>
      <c r="F11533">
        <v>3.2305990000000002</v>
      </c>
    </row>
    <row r="11534" spans="5:6" x14ac:dyDescent="0.2">
      <c r="E11534" s="97">
        <v>43751.00540509259</v>
      </c>
      <c r="F11534">
        <v>3.2245680000000001</v>
      </c>
    </row>
    <row r="11535" spans="5:6" x14ac:dyDescent="0.2">
      <c r="E11535" s="97">
        <v>43751.015879629631</v>
      </c>
      <c r="F11535">
        <v>3.2001019999999998</v>
      </c>
    </row>
    <row r="11536" spans="5:6" x14ac:dyDescent="0.2">
      <c r="E11536" s="97">
        <v>43751.026296296295</v>
      </c>
      <c r="F11536">
        <v>3.215436</v>
      </c>
    </row>
    <row r="11537" spans="5:6" x14ac:dyDescent="0.2">
      <c r="E11537" s="97">
        <v>43751.036712962959</v>
      </c>
      <c r="F11537">
        <v>3.2080500000000001</v>
      </c>
    </row>
    <row r="11538" spans="5:6" x14ac:dyDescent="0.2">
      <c r="E11538" s="97">
        <v>43751.047129629631</v>
      </c>
      <c r="F11538">
        <v>3.19259</v>
      </c>
    </row>
    <row r="11539" spans="5:6" x14ac:dyDescent="0.2">
      <c r="E11539" s="97">
        <v>43751.057546296295</v>
      </c>
      <c r="F11539">
        <v>3.193981</v>
      </c>
    </row>
    <row r="11540" spans="5:6" x14ac:dyDescent="0.2">
      <c r="E11540" s="97">
        <v>43751.067962962959</v>
      </c>
      <c r="F11540">
        <v>3.1832910000000001</v>
      </c>
    </row>
    <row r="11541" spans="5:6" x14ac:dyDescent="0.2">
      <c r="E11541" s="97">
        <v>43751.078379629631</v>
      </c>
      <c r="F11541">
        <v>3.1986810000000001</v>
      </c>
    </row>
    <row r="11542" spans="5:6" x14ac:dyDescent="0.2">
      <c r="E11542" s="97">
        <v>43751.088912037034</v>
      </c>
      <c r="F11542">
        <v>3.1710039999999999</v>
      </c>
    </row>
    <row r="11543" spans="5:6" x14ac:dyDescent="0.2">
      <c r="E11543" s="97">
        <v>43751.099328703705</v>
      </c>
      <c r="F11543">
        <v>3.1675399999999998</v>
      </c>
    </row>
    <row r="11544" spans="5:6" x14ac:dyDescent="0.2">
      <c r="E11544" s="97">
        <v>43751.10974537037</v>
      </c>
      <c r="F11544">
        <v>3.1567080000000001</v>
      </c>
    </row>
    <row r="11545" spans="5:6" x14ac:dyDescent="0.2">
      <c r="E11545" s="97">
        <v>43751.12023148148</v>
      </c>
      <c r="F11545">
        <v>3.1443270000000001</v>
      </c>
    </row>
    <row r="11546" spans="5:6" x14ac:dyDescent="0.2">
      <c r="E11546" s="97">
        <v>43751.130648148152</v>
      </c>
      <c r="F11546">
        <v>3.1436660000000001</v>
      </c>
    </row>
    <row r="11547" spans="5:6" x14ac:dyDescent="0.2">
      <c r="E11547" s="97">
        <v>43751.141064814816</v>
      </c>
      <c r="F11547">
        <v>3.1346159999999998</v>
      </c>
    </row>
    <row r="11548" spans="5:6" x14ac:dyDescent="0.2">
      <c r="E11548" s="97">
        <v>43751.15148148148</v>
      </c>
      <c r="F11548">
        <v>3.129499</v>
      </c>
    </row>
    <row r="11549" spans="5:6" x14ac:dyDescent="0.2">
      <c r="E11549" s="97">
        <v>43751.161898148152</v>
      </c>
      <c r="F11549">
        <v>3.1340840000000001</v>
      </c>
    </row>
    <row r="11550" spans="5:6" x14ac:dyDescent="0.2">
      <c r="E11550" s="97">
        <v>43751.172314814816</v>
      </c>
      <c r="F11550">
        <v>3.1339589999999999</v>
      </c>
    </row>
    <row r="11551" spans="5:6" x14ac:dyDescent="0.2">
      <c r="E11551" s="97">
        <v>43751.18273148148</v>
      </c>
      <c r="F11551">
        <v>3.1186769999999999</v>
      </c>
    </row>
    <row r="11552" spans="5:6" x14ac:dyDescent="0.2">
      <c r="E11552" s="97">
        <v>43751.19326388889</v>
      </c>
      <c r="F11552">
        <v>3.1234259999999998</v>
      </c>
    </row>
    <row r="11553" spans="5:6" x14ac:dyDescent="0.2">
      <c r="E11553" s="97">
        <v>43751.203680555554</v>
      </c>
      <c r="F11553">
        <v>3.111802</v>
      </c>
    </row>
    <row r="11554" spans="5:6" x14ac:dyDescent="0.2">
      <c r="E11554" s="97">
        <v>43751.214097222219</v>
      </c>
      <c r="F11554">
        <v>3.1254810000000002</v>
      </c>
    </row>
    <row r="11555" spans="5:6" x14ac:dyDescent="0.2">
      <c r="E11555" s="97">
        <v>43751.22457175926</v>
      </c>
      <c r="F11555">
        <v>3.1019350000000001</v>
      </c>
    </row>
    <row r="11556" spans="5:6" x14ac:dyDescent="0.2">
      <c r="E11556" s="97">
        <v>43751.234988425924</v>
      </c>
      <c r="F11556">
        <v>3.0904579999999999</v>
      </c>
    </row>
    <row r="11557" spans="5:6" x14ac:dyDescent="0.2">
      <c r="E11557" s="97">
        <v>43751.245405092595</v>
      </c>
      <c r="F11557">
        <v>3.083008</v>
      </c>
    </row>
    <row r="11558" spans="5:6" x14ac:dyDescent="0.2">
      <c r="E11558" s="97">
        <v>43751.25582175926</v>
      </c>
      <c r="F11558">
        <v>3.080797</v>
      </c>
    </row>
    <row r="11559" spans="5:6" x14ac:dyDescent="0.2">
      <c r="E11559" s="97">
        <v>43751.266238425924</v>
      </c>
      <c r="F11559">
        <v>3.0727609999999999</v>
      </c>
    </row>
    <row r="11560" spans="5:6" x14ac:dyDescent="0.2">
      <c r="E11560" s="97">
        <v>43751.276655092595</v>
      </c>
      <c r="F11560">
        <v>3.064835</v>
      </c>
    </row>
    <row r="11561" spans="5:6" x14ac:dyDescent="0.2">
      <c r="E11561" s="97">
        <v>43751.287187499998</v>
      </c>
      <c r="F11561">
        <v>3.048832</v>
      </c>
    </row>
    <row r="11562" spans="5:6" x14ac:dyDescent="0.2">
      <c r="E11562" s="97">
        <v>43751.29760416667</v>
      </c>
      <c r="F11562">
        <v>3.0463550000000001</v>
      </c>
    </row>
    <row r="11563" spans="5:6" x14ac:dyDescent="0.2">
      <c r="E11563" s="97">
        <v>43751.308020833334</v>
      </c>
      <c r="F11563">
        <v>3.0335800000000002</v>
      </c>
    </row>
    <row r="11564" spans="5:6" x14ac:dyDescent="0.2">
      <c r="E11564" s="97">
        <v>43751.318437499998</v>
      </c>
      <c r="F11564">
        <v>3.0346639999999998</v>
      </c>
    </row>
    <row r="11565" spans="5:6" x14ac:dyDescent="0.2">
      <c r="E11565" s="97">
        <v>43751.328923611109</v>
      </c>
      <c r="F11565">
        <v>3.0364629999999999</v>
      </c>
    </row>
    <row r="11566" spans="5:6" x14ac:dyDescent="0.2">
      <c r="E11566" s="97">
        <v>43751.33934027778</v>
      </c>
      <c r="F11566">
        <v>3.0266670000000002</v>
      </c>
    </row>
    <row r="11567" spans="5:6" x14ac:dyDescent="0.2">
      <c r="E11567" s="97">
        <v>43751.349756944444</v>
      </c>
      <c r="F11567">
        <v>3.015514</v>
      </c>
    </row>
    <row r="11568" spans="5:6" x14ac:dyDescent="0.2">
      <c r="E11568" s="97">
        <v>43751.360173611109</v>
      </c>
      <c r="F11568">
        <v>3.013684</v>
      </c>
    </row>
    <row r="11569" spans="5:6" x14ac:dyDescent="0.2">
      <c r="E11569" s="97">
        <v>43751.37059027778</v>
      </c>
      <c r="F11569">
        <v>3.0081190000000002</v>
      </c>
    </row>
    <row r="11570" spans="5:6" x14ac:dyDescent="0.2">
      <c r="E11570" s="97">
        <v>43751.381006944444</v>
      </c>
      <c r="F11570">
        <v>3.0141290000000001</v>
      </c>
    </row>
    <row r="11571" spans="5:6" x14ac:dyDescent="0.2">
      <c r="E11571" s="97">
        <v>43751.391539351855</v>
      </c>
      <c r="F11571">
        <v>3.0204949999999999</v>
      </c>
    </row>
    <row r="11572" spans="5:6" x14ac:dyDescent="0.2">
      <c r="E11572" s="97">
        <v>43751.401956018519</v>
      </c>
      <c r="F11572">
        <v>3.0087540000000002</v>
      </c>
    </row>
    <row r="11573" spans="5:6" x14ac:dyDescent="0.2">
      <c r="E11573" s="97">
        <v>43751.412372685183</v>
      </c>
      <c r="F11573">
        <v>3.029731</v>
      </c>
    </row>
    <row r="11574" spans="5:6" x14ac:dyDescent="0.2">
      <c r="E11574" s="97">
        <v>43751.422789351855</v>
      </c>
      <c r="F11574">
        <v>3.0164369999999998</v>
      </c>
    </row>
    <row r="11575" spans="5:6" x14ac:dyDescent="0.2">
      <c r="E11575" s="97">
        <v>43751.433275462965</v>
      </c>
      <c r="F11575">
        <v>3.0225559999999998</v>
      </c>
    </row>
    <row r="11576" spans="5:6" x14ac:dyDescent="0.2">
      <c r="E11576" s="97">
        <v>43751.443692129629</v>
      </c>
      <c r="F11576">
        <v>3.0218039999999999</v>
      </c>
    </row>
    <row r="11577" spans="5:6" x14ac:dyDescent="0.2">
      <c r="E11577" s="97">
        <v>43751.454108796293</v>
      </c>
      <c r="F11577">
        <v>3.0280339999999999</v>
      </c>
    </row>
    <row r="11578" spans="5:6" x14ac:dyDescent="0.2">
      <c r="E11578" s="97">
        <v>43751.464525462965</v>
      </c>
      <c r="F11578">
        <v>3.0211869999999998</v>
      </c>
    </row>
    <row r="11579" spans="5:6" x14ac:dyDescent="0.2">
      <c r="E11579" s="97">
        <v>43751.474942129629</v>
      </c>
      <c r="F11579">
        <v>3.0259610000000001</v>
      </c>
    </row>
    <row r="11580" spans="5:6" x14ac:dyDescent="0.2">
      <c r="E11580" s="97">
        <v>43751.485358796293</v>
      </c>
      <c r="F11580">
        <v>3.0195690000000002</v>
      </c>
    </row>
    <row r="11581" spans="5:6" x14ac:dyDescent="0.2">
      <c r="E11581" s="97">
        <v>43751.495891203704</v>
      </c>
      <c r="F11581">
        <v>3.0288539999999999</v>
      </c>
    </row>
    <row r="11582" spans="5:6" x14ac:dyDescent="0.2">
      <c r="E11582" s="97">
        <v>43751.506307870368</v>
      </c>
      <c r="F11582">
        <v>3.019285</v>
      </c>
    </row>
    <row r="11583" spans="5:6" x14ac:dyDescent="0.2">
      <c r="E11583" s="97">
        <v>43751.516724537039</v>
      </c>
      <c r="F11583">
        <v>3.0294469999999998</v>
      </c>
    </row>
    <row r="11584" spans="5:6" x14ac:dyDescent="0.2">
      <c r="E11584" s="97">
        <v>43751.527141203704</v>
      </c>
      <c r="F11584">
        <v>3.029963</v>
      </c>
    </row>
    <row r="11585" spans="5:6" x14ac:dyDescent="0.2">
      <c r="E11585" s="97">
        <v>43751.537627314814</v>
      </c>
      <c r="F11585">
        <v>3.0319600000000002</v>
      </c>
    </row>
    <row r="11586" spans="5:6" x14ac:dyDescent="0.2">
      <c r="E11586" s="97">
        <v>43751.548043981478</v>
      </c>
      <c r="F11586">
        <v>3.0345840000000002</v>
      </c>
    </row>
    <row r="11587" spans="5:6" x14ac:dyDescent="0.2">
      <c r="E11587" s="97">
        <v>43751.55846064815</v>
      </c>
      <c r="F11587">
        <v>3.0173839999999998</v>
      </c>
    </row>
    <row r="11588" spans="5:6" x14ac:dyDescent="0.2">
      <c r="E11588" s="97">
        <v>43751.568877314814</v>
      </c>
      <c r="F11588">
        <v>3.0432649999999999</v>
      </c>
    </row>
    <row r="11589" spans="5:6" x14ac:dyDescent="0.2">
      <c r="E11589" s="97">
        <v>43751.579293981478</v>
      </c>
      <c r="F11589">
        <v>3.049115</v>
      </c>
    </row>
    <row r="11590" spans="5:6" x14ac:dyDescent="0.2">
      <c r="E11590" s="97">
        <v>43751.58971064815</v>
      </c>
      <c r="F11590">
        <v>3.0603669999999998</v>
      </c>
    </row>
    <row r="11591" spans="5:6" x14ac:dyDescent="0.2">
      <c r="E11591" s="97">
        <v>43751.600243055553</v>
      </c>
      <c r="F11591">
        <v>3.0615019999999999</v>
      </c>
    </row>
    <row r="11592" spans="5:6" x14ac:dyDescent="0.2">
      <c r="E11592" s="97">
        <v>43751.610659722224</v>
      </c>
      <c r="F11592">
        <v>3.051612</v>
      </c>
    </row>
    <row r="11593" spans="5:6" x14ac:dyDescent="0.2">
      <c r="E11593" s="97">
        <v>43751.621076388888</v>
      </c>
      <c r="F11593">
        <v>3.06698</v>
      </c>
    </row>
    <row r="11594" spans="5:6" x14ac:dyDescent="0.2">
      <c r="E11594" s="97">
        <v>43751.631493055553</v>
      </c>
      <c r="F11594">
        <v>3.066878</v>
      </c>
    </row>
    <row r="11595" spans="5:6" x14ac:dyDescent="0.2">
      <c r="E11595" s="97">
        <v>43751.641979166663</v>
      </c>
      <c r="F11595">
        <v>3.0722719999999999</v>
      </c>
    </row>
    <row r="11596" spans="5:6" x14ac:dyDescent="0.2">
      <c r="E11596" s="97">
        <v>43751.652395833335</v>
      </c>
      <c r="F11596">
        <v>3.082217</v>
      </c>
    </row>
    <row r="11597" spans="5:6" x14ac:dyDescent="0.2">
      <c r="E11597" s="97">
        <v>43751.662812499999</v>
      </c>
      <c r="F11597">
        <v>3.0755370000000002</v>
      </c>
    </row>
    <row r="11598" spans="5:6" x14ac:dyDescent="0.2">
      <c r="E11598" s="97">
        <v>43751.673229166663</v>
      </c>
      <c r="F11598">
        <v>3.0709420000000001</v>
      </c>
    </row>
    <row r="11599" spans="5:6" x14ac:dyDescent="0.2">
      <c r="E11599" s="97">
        <v>43751.683645833335</v>
      </c>
      <c r="F11599">
        <v>3.0778910000000002</v>
      </c>
    </row>
    <row r="11600" spans="5:6" x14ac:dyDescent="0.2">
      <c r="E11600" s="97">
        <v>43751.694062499999</v>
      </c>
      <c r="F11600">
        <v>3.0951559999999998</v>
      </c>
    </row>
    <row r="11601" spans="5:6" x14ac:dyDescent="0.2">
      <c r="E11601" s="97">
        <v>43751.704594907409</v>
      </c>
      <c r="F11601">
        <v>3.1095090000000001</v>
      </c>
    </row>
    <row r="11602" spans="5:6" x14ac:dyDescent="0.2">
      <c r="E11602" s="97">
        <v>43751.723761574074</v>
      </c>
      <c r="F11602">
        <v>3.1034139999999999</v>
      </c>
    </row>
    <row r="11603" spans="5:6" x14ac:dyDescent="0.2">
      <c r="E11603" s="97">
        <v>43751.734178240738</v>
      </c>
      <c r="F11603">
        <v>3.1415470000000001</v>
      </c>
    </row>
    <row r="11604" spans="5:6" x14ac:dyDescent="0.2">
      <c r="E11604" s="97">
        <v>43751.74459490741</v>
      </c>
      <c r="F11604">
        <v>3.1805699999999999</v>
      </c>
    </row>
    <row r="11605" spans="5:6" x14ac:dyDescent="0.2">
      <c r="E11605" s="97">
        <v>43751.755011574074</v>
      </c>
      <c r="F11605">
        <v>3.1657470000000001</v>
      </c>
    </row>
    <row r="11606" spans="5:6" x14ac:dyDescent="0.2">
      <c r="E11606" s="97">
        <v>43751.765428240738</v>
      </c>
      <c r="F11606">
        <v>3.173924</v>
      </c>
    </row>
    <row r="11607" spans="5:6" x14ac:dyDescent="0.2">
      <c r="E11607" s="97">
        <v>43751.77584490741</v>
      </c>
      <c r="F11607">
        <v>3.1717339999999998</v>
      </c>
    </row>
    <row r="11608" spans="5:6" x14ac:dyDescent="0.2">
      <c r="E11608" s="97">
        <v>43751.786377314813</v>
      </c>
      <c r="F11608">
        <v>3.1821259999999998</v>
      </c>
    </row>
    <row r="11609" spans="5:6" x14ac:dyDescent="0.2">
      <c r="E11609" s="97">
        <v>43751.796793981484</v>
      </c>
      <c r="F11609">
        <v>3.19543</v>
      </c>
    </row>
    <row r="11610" spans="5:6" x14ac:dyDescent="0.2">
      <c r="E11610" s="97">
        <v>43751.807210648149</v>
      </c>
      <c r="F11610">
        <v>3.1907869999999998</v>
      </c>
    </row>
    <row r="11611" spans="5:6" x14ac:dyDescent="0.2">
      <c r="E11611" s="97">
        <v>43751.817627314813</v>
      </c>
      <c r="F11611">
        <v>3.2107350000000001</v>
      </c>
    </row>
    <row r="11612" spans="5:6" x14ac:dyDescent="0.2">
      <c r="E11612" s="97">
        <v>43751.828113425923</v>
      </c>
      <c r="F11612">
        <v>3.2053929999999999</v>
      </c>
    </row>
    <row r="11613" spans="5:6" x14ac:dyDescent="0.2">
      <c r="E11613" s="97">
        <v>43751.838599537034</v>
      </c>
      <c r="F11613">
        <v>3.2153700000000001</v>
      </c>
    </row>
    <row r="11614" spans="5:6" x14ac:dyDescent="0.2">
      <c r="E11614" s="97">
        <v>43751.849016203705</v>
      </c>
      <c r="F11614">
        <v>3.238388</v>
      </c>
    </row>
    <row r="11615" spans="5:6" x14ac:dyDescent="0.2">
      <c r="E11615" s="97">
        <v>43751.859432870369</v>
      </c>
      <c r="F11615">
        <v>3.241778</v>
      </c>
    </row>
    <row r="11616" spans="5:6" x14ac:dyDescent="0.2">
      <c r="E11616" s="97">
        <v>43751.869849537034</v>
      </c>
      <c r="F11616">
        <v>3.2401279999999999</v>
      </c>
    </row>
    <row r="11617" spans="5:6" x14ac:dyDescent="0.2">
      <c r="E11617" s="97">
        <v>43751.880266203705</v>
      </c>
      <c r="F11617">
        <v>3.2298550000000001</v>
      </c>
    </row>
    <row r="11618" spans="5:6" x14ac:dyDescent="0.2">
      <c r="E11618" s="97">
        <v>43751.890682870369</v>
      </c>
      <c r="F11618">
        <v>3.242915</v>
      </c>
    </row>
    <row r="11619" spans="5:6" x14ac:dyDescent="0.2">
      <c r="E11619" s="97">
        <v>43751.901099537034</v>
      </c>
      <c r="F11619">
        <v>3.2471540000000001</v>
      </c>
    </row>
    <row r="11620" spans="5:6" x14ac:dyDescent="0.2">
      <c r="E11620" s="97">
        <v>43751.911631944444</v>
      </c>
      <c r="F11620">
        <v>3.259706</v>
      </c>
    </row>
    <row r="11621" spans="5:6" x14ac:dyDescent="0.2">
      <c r="E11621" s="97">
        <v>43751.922048611108</v>
      </c>
      <c r="F11621">
        <v>3.2521949999999999</v>
      </c>
    </row>
    <row r="11622" spans="5:6" x14ac:dyDescent="0.2">
      <c r="E11622" s="97">
        <v>43751.93246527778</v>
      </c>
      <c r="F11622">
        <v>3.2543319999999998</v>
      </c>
    </row>
    <row r="11623" spans="5:6" x14ac:dyDescent="0.2">
      <c r="E11623" s="97">
        <v>43751.94295138889</v>
      </c>
      <c r="F11623">
        <v>3.2591299999999999</v>
      </c>
    </row>
    <row r="11624" spans="5:6" x14ac:dyDescent="0.2">
      <c r="E11624" s="97">
        <v>43751.953368055554</v>
      </c>
      <c r="F11624">
        <v>3.2469540000000001</v>
      </c>
    </row>
    <row r="11625" spans="5:6" x14ac:dyDescent="0.2">
      <c r="E11625" s="97">
        <v>43751.963784722226</v>
      </c>
      <c r="F11625">
        <v>3.2530109999999999</v>
      </c>
    </row>
    <row r="11626" spans="5:6" x14ac:dyDescent="0.2">
      <c r="E11626" s="97">
        <v>43751.97420138889</v>
      </c>
      <c r="F11626">
        <v>3.257657</v>
      </c>
    </row>
    <row r="11627" spans="5:6" x14ac:dyDescent="0.2">
      <c r="E11627" s="97">
        <v>43751.984618055554</v>
      </c>
      <c r="F11627">
        <v>3.2611910000000002</v>
      </c>
    </row>
    <row r="11628" spans="5:6" x14ac:dyDescent="0.2">
      <c r="E11628" s="97">
        <v>43751.995034722226</v>
      </c>
      <c r="F11628">
        <v>3.2623449999999998</v>
      </c>
    </row>
    <row r="11629" spans="5:6" x14ac:dyDescent="0.2">
      <c r="E11629" s="97">
        <v>43752.00545138889</v>
      </c>
      <c r="F11629">
        <v>3.2589999999999999</v>
      </c>
    </row>
    <row r="11630" spans="5:6" x14ac:dyDescent="0.2">
      <c r="E11630" s="97">
        <v>43752.015983796293</v>
      </c>
      <c r="F11630">
        <v>3.2640639999999999</v>
      </c>
    </row>
    <row r="11631" spans="5:6" x14ac:dyDescent="0.2">
      <c r="E11631" s="97">
        <v>43752.026400462964</v>
      </c>
      <c r="F11631">
        <v>3.2560730000000002</v>
      </c>
    </row>
    <row r="11632" spans="5:6" x14ac:dyDescent="0.2">
      <c r="E11632" s="97">
        <v>43752.036817129629</v>
      </c>
      <c r="F11632">
        <v>3.220345</v>
      </c>
    </row>
    <row r="11633" spans="5:6" x14ac:dyDescent="0.2">
      <c r="E11633" s="97">
        <v>43752.047291666669</v>
      </c>
      <c r="F11633">
        <v>3.2575229999999999</v>
      </c>
    </row>
    <row r="11634" spans="5:6" x14ac:dyDescent="0.2">
      <c r="E11634" s="97">
        <v>43752.057708333334</v>
      </c>
      <c r="F11634">
        <v>3.2669250000000001</v>
      </c>
    </row>
    <row r="11635" spans="5:6" x14ac:dyDescent="0.2">
      <c r="E11635" s="97">
        <v>43752.068159722221</v>
      </c>
      <c r="F11635">
        <v>3.2503600000000001</v>
      </c>
    </row>
    <row r="11636" spans="5:6" x14ac:dyDescent="0.2">
      <c r="E11636" s="97">
        <v>43752.078576388885</v>
      </c>
      <c r="F11636">
        <v>3.2617479999999999</v>
      </c>
    </row>
    <row r="11637" spans="5:6" x14ac:dyDescent="0.2">
      <c r="E11637" s="97">
        <v>43752.088993055557</v>
      </c>
      <c r="F11637">
        <v>3.2436419999999999</v>
      </c>
    </row>
    <row r="11638" spans="5:6" x14ac:dyDescent="0.2">
      <c r="E11638" s="97">
        <v>43752.099409722221</v>
      </c>
      <c r="F11638">
        <v>3.2476180000000001</v>
      </c>
    </row>
    <row r="11639" spans="5:6" x14ac:dyDescent="0.2">
      <c r="E11639" s="97">
        <v>43752.109826388885</v>
      </c>
      <c r="F11639">
        <v>3.2480560000000001</v>
      </c>
    </row>
    <row r="11640" spans="5:6" x14ac:dyDescent="0.2">
      <c r="E11640" s="97">
        <v>43752.120243055557</v>
      </c>
      <c r="F11640">
        <v>3.2409849999999998</v>
      </c>
    </row>
    <row r="11641" spans="5:6" x14ac:dyDescent="0.2">
      <c r="E11641" s="97">
        <v>43752.13077546296</v>
      </c>
      <c r="F11641">
        <v>3.2461609999999999</v>
      </c>
    </row>
    <row r="11642" spans="5:6" x14ac:dyDescent="0.2">
      <c r="E11642" s="97">
        <v>43752.141192129631</v>
      </c>
      <c r="F11642">
        <v>3.228907</v>
      </c>
    </row>
    <row r="11643" spans="5:6" x14ac:dyDescent="0.2">
      <c r="E11643" s="97">
        <v>43752.151608796295</v>
      </c>
      <c r="F11643">
        <v>3.2366630000000001</v>
      </c>
    </row>
    <row r="11644" spans="5:6" x14ac:dyDescent="0.2">
      <c r="E11644" s="97">
        <v>43752.16202546296</v>
      </c>
      <c r="F11644">
        <v>3.228945</v>
      </c>
    </row>
    <row r="11645" spans="5:6" x14ac:dyDescent="0.2">
      <c r="E11645" s="97">
        <v>43752.172511574077</v>
      </c>
      <c r="F11645">
        <v>3.2159270000000002</v>
      </c>
    </row>
    <row r="11646" spans="5:6" x14ac:dyDescent="0.2">
      <c r="E11646" s="97">
        <v>43752.182928240742</v>
      </c>
      <c r="F11646">
        <v>3.2148340000000002</v>
      </c>
    </row>
    <row r="11647" spans="5:6" x14ac:dyDescent="0.2">
      <c r="E11647" s="97">
        <v>43752.193344907406</v>
      </c>
      <c r="F11647">
        <v>3.2158069999999999</v>
      </c>
    </row>
    <row r="11648" spans="5:6" x14ac:dyDescent="0.2">
      <c r="E11648" s="97">
        <v>43752.203761574077</v>
      </c>
      <c r="F11648">
        <v>3.214664</v>
      </c>
    </row>
    <row r="11649" spans="5:6" x14ac:dyDescent="0.2">
      <c r="E11649" s="97">
        <v>43752.214178240742</v>
      </c>
      <c r="F11649">
        <v>3.204307</v>
      </c>
    </row>
    <row r="11650" spans="5:6" x14ac:dyDescent="0.2">
      <c r="E11650" s="97">
        <v>43752.224594907406</v>
      </c>
      <c r="F11650">
        <v>3.1932209999999999</v>
      </c>
    </row>
    <row r="11651" spans="5:6" x14ac:dyDescent="0.2">
      <c r="E11651" s="97">
        <v>43752.235127314816</v>
      </c>
      <c r="F11651">
        <v>3.1880109999999999</v>
      </c>
    </row>
    <row r="11652" spans="5:6" x14ac:dyDescent="0.2">
      <c r="E11652" s="97">
        <v>43752.24554398148</v>
      </c>
      <c r="F11652">
        <v>3.1820909999999998</v>
      </c>
    </row>
    <row r="11653" spans="5:6" x14ac:dyDescent="0.2">
      <c r="E11653" s="97">
        <v>43752.255960648145</v>
      </c>
      <c r="F11653">
        <v>3.1785030000000001</v>
      </c>
    </row>
    <row r="11654" spans="5:6" x14ac:dyDescent="0.2">
      <c r="E11654" s="97">
        <v>43752.266377314816</v>
      </c>
      <c r="F11654">
        <v>3.1622859999999999</v>
      </c>
    </row>
    <row r="11655" spans="5:6" x14ac:dyDescent="0.2">
      <c r="E11655" s="97">
        <v>43752.276863425926</v>
      </c>
      <c r="F11655">
        <v>3.1750289999999999</v>
      </c>
    </row>
    <row r="11656" spans="5:6" x14ac:dyDescent="0.2">
      <c r="E11656" s="97">
        <v>43752.287280092591</v>
      </c>
      <c r="F11656">
        <v>3.1656029999999999</v>
      </c>
    </row>
    <row r="11657" spans="5:6" x14ac:dyDescent="0.2">
      <c r="E11657" s="97">
        <v>43752.297696759262</v>
      </c>
      <c r="F11657">
        <v>3.1607699999999999</v>
      </c>
    </row>
    <row r="11658" spans="5:6" x14ac:dyDescent="0.2">
      <c r="E11658" s="97">
        <v>43752.308113425926</v>
      </c>
      <c r="F11658">
        <v>3.1366019999999999</v>
      </c>
    </row>
    <row r="11659" spans="5:6" x14ac:dyDescent="0.2">
      <c r="E11659" s="97">
        <v>43752.318530092591</v>
      </c>
      <c r="F11659">
        <v>3.149645</v>
      </c>
    </row>
    <row r="11660" spans="5:6" x14ac:dyDescent="0.2">
      <c r="E11660" s="97">
        <v>43752.328946759262</v>
      </c>
      <c r="F11660">
        <v>3.1389450000000001</v>
      </c>
    </row>
    <row r="11661" spans="5:6" x14ac:dyDescent="0.2">
      <c r="E11661" s="97">
        <v>43752.339479166665</v>
      </c>
      <c r="F11661">
        <v>3.1256390000000001</v>
      </c>
    </row>
    <row r="11662" spans="5:6" x14ac:dyDescent="0.2">
      <c r="E11662" s="97">
        <v>43752.349895833337</v>
      </c>
      <c r="F11662">
        <v>3.1275369999999998</v>
      </c>
    </row>
    <row r="11663" spans="5:6" x14ac:dyDescent="0.2">
      <c r="E11663" s="97">
        <v>43752.360312500001</v>
      </c>
      <c r="F11663">
        <v>3.1247560000000001</v>
      </c>
    </row>
    <row r="11664" spans="5:6" x14ac:dyDescent="0.2">
      <c r="E11664" s="97">
        <v>43752.370729166665</v>
      </c>
      <c r="F11664">
        <v>3.1213570000000002</v>
      </c>
    </row>
    <row r="11665" spans="5:6" x14ac:dyDescent="0.2">
      <c r="E11665" s="97">
        <v>43752.381215277775</v>
      </c>
      <c r="F11665">
        <v>3.1094439999999999</v>
      </c>
    </row>
    <row r="11666" spans="5:6" x14ac:dyDescent="0.2">
      <c r="E11666" s="97">
        <v>43752.391631944447</v>
      </c>
      <c r="F11666">
        <v>3.0931869999999999</v>
      </c>
    </row>
    <row r="11667" spans="5:6" x14ac:dyDescent="0.2">
      <c r="E11667" s="97">
        <v>43752.402048611111</v>
      </c>
      <c r="F11667">
        <v>3.1082160000000001</v>
      </c>
    </row>
    <row r="11668" spans="5:6" x14ac:dyDescent="0.2">
      <c r="E11668" s="97">
        <v>43752.412465277775</v>
      </c>
      <c r="F11668">
        <v>3.1041289999999999</v>
      </c>
    </row>
    <row r="11669" spans="5:6" x14ac:dyDescent="0.2">
      <c r="E11669" s="97">
        <v>43752.422881944447</v>
      </c>
      <c r="F11669">
        <v>3.0996030000000001</v>
      </c>
    </row>
    <row r="11670" spans="5:6" x14ac:dyDescent="0.2">
      <c r="E11670" s="97">
        <v>43752.433298611111</v>
      </c>
      <c r="F11670">
        <v>3.1174490000000001</v>
      </c>
    </row>
    <row r="11671" spans="5:6" x14ac:dyDescent="0.2">
      <c r="E11671" s="97">
        <v>43752.443715277775</v>
      </c>
      <c r="F11671">
        <v>3.0957840000000001</v>
      </c>
    </row>
    <row r="11672" spans="5:6" x14ac:dyDescent="0.2">
      <c r="E11672" s="97">
        <v>43752.460879629631</v>
      </c>
      <c r="F11672">
        <v>3.0820180000000001</v>
      </c>
    </row>
    <row r="11673" spans="5:6" x14ac:dyDescent="0.2">
      <c r="E11673" s="97">
        <v>43752.471296296295</v>
      </c>
      <c r="F11673">
        <v>3.1350250000000002</v>
      </c>
    </row>
    <row r="11674" spans="5:6" x14ac:dyDescent="0.2">
      <c r="E11674" s="97">
        <v>43752.481712962966</v>
      </c>
      <c r="F11674">
        <v>3.1346120000000002</v>
      </c>
    </row>
    <row r="11675" spans="5:6" x14ac:dyDescent="0.2">
      <c r="E11675" s="97">
        <v>43752.492129629631</v>
      </c>
      <c r="F11675">
        <v>3.1183649999999998</v>
      </c>
    </row>
    <row r="11676" spans="5:6" x14ac:dyDescent="0.2">
      <c r="E11676" s="97">
        <v>43752.502546296295</v>
      </c>
      <c r="F11676">
        <v>3.1063000000000001</v>
      </c>
    </row>
    <row r="11677" spans="5:6" x14ac:dyDescent="0.2">
      <c r="E11677" s="97">
        <v>43752.512962962966</v>
      </c>
      <c r="F11677">
        <v>3.1133600000000001</v>
      </c>
    </row>
    <row r="11678" spans="5:6" x14ac:dyDescent="0.2">
      <c r="E11678" s="97">
        <v>43752.523495370369</v>
      </c>
      <c r="F11678">
        <v>3.1104400000000001</v>
      </c>
    </row>
    <row r="11679" spans="5:6" x14ac:dyDescent="0.2">
      <c r="E11679" s="97">
        <v>43752.533912037034</v>
      </c>
      <c r="F11679">
        <v>3.1087120000000001</v>
      </c>
    </row>
    <row r="11680" spans="5:6" x14ac:dyDescent="0.2">
      <c r="E11680" s="97">
        <v>43752.544328703705</v>
      </c>
      <c r="F11680">
        <v>3.0938400000000001</v>
      </c>
    </row>
    <row r="11681" spans="5:6" x14ac:dyDescent="0.2">
      <c r="E11681" s="97">
        <v>43752.554745370369</v>
      </c>
      <c r="F11681">
        <v>3.110233</v>
      </c>
    </row>
    <row r="11682" spans="5:6" x14ac:dyDescent="0.2">
      <c r="E11682" s="97">
        <v>43752.56523148148</v>
      </c>
      <c r="F11682">
        <v>3.1093139999999999</v>
      </c>
    </row>
    <row r="11683" spans="5:6" x14ac:dyDescent="0.2">
      <c r="E11683" s="97">
        <v>43752.575648148151</v>
      </c>
      <c r="F11683">
        <v>3.1132740000000001</v>
      </c>
    </row>
    <row r="11684" spans="5:6" x14ac:dyDescent="0.2">
      <c r="E11684" s="97">
        <v>43752.586064814815</v>
      </c>
      <c r="F11684">
        <v>3.0994600000000001</v>
      </c>
    </row>
    <row r="11685" spans="5:6" x14ac:dyDescent="0.2">
      <c r="E11685" s="97">
        <v>43752.59648148148</v>
      </c>
      <c r="F11685">
        <v>3.1218439999999998</v>
      </c>
    </row>
    <row r="11686" spans="5:6" x14ac:dyDescent="0.2">
      <c r="E11686" s="97">
        <v>43752.606898148151</v>
      </c>
      <c r="F11686">
        <v>3.0573350000000001</v>
      </c>
    </row>
    <row r="11687" spans="5:6" x14ac:dyDescent="0.2">
      <c r="E11687" s="97">
        <v>43752.617314814815</v>
      </c>
      <c r="F11687">
        <v>3.0990229999999999</v>
      </c>
    </row>
    <row r="11688" spans="5:6" x14ac:dyDescent="0.2">
      <c r="E11688" s="97">
        <v>43752.62773148148</v>
      </c>
      <c r="F11688">
        <v>3.1093600000000001</v>
      </c>
    </row>
    <row r="11689" spans="5:6" x14ac:dyDescent="0.2">
      <c r="E11689" s="97">
        <v>43752.63826388889</v>
      </c>
      <c r="F11689">
        <v>3.1187170000000002</v>
      </c>
    </row>
    <row r="11690" spans="5:6" x14ac:dyDescent="0.2">
      <c r="E11690" s="97">
        <v>43752.648680555554</v>
      </c>
      <c r="F11690">
        <v>3.114077</v>
      </c>
    </row>
    <row r="11691" spans="5:6" x14ac:dyDescent="0.2">
      <c r="E11691" s="97">
        <v>43752.659097222226</v>
      </c>
      <c r="F11691">
        <v>3.1137739999999998</v>
      </c>
    </row>
    <row r="11692" spans="5:6" x14ac:dyDescent="0.2">
      <c r="E11692" s="97">
        <v>43752.669583333336</v>
      </c>
      <c r="F11692">
        <v>3.129156</v>
      </c>
    </row>
    <row r="11693" spans="5:6" x14ac:dyDescent="0.2">
      <c r="E11693" s="97">
        <v>43752.68</v>
      </c>
      <c r="F11693">
        <v>3.130636</v>
      </c>
    </row>
    <row r="11694" spans="5:6" x14ac:dyDescent="0.2">
      <c r="E11694" s="97">
        <v>43752.690416666665</v>
      </c>
      <c r="F11694">
        <v>3.146274</v>
      </c>
    </row>
    <row r="11695" spans="5:6" x14ac:dyDescent="0.2">
      <c r="E11695" s="97">
        <v>43752.700833333336</v>
      </c>
      <c r="F11695">
        <v>3.1623540000000001</v>
      </c>
    </row>
    <row r="11696" spans="5:6" x14ac:dyDescent="0.2">
      <c r="E11696" s="97">
        <v>43752.71125</v>
      </c>
      <c r="F11696">
        <v>3.1624370000000002</v>
      </c>
    </row>
    <row r="11697" spans="5:6" x14ac:dyDescent="0.2">
      <c r="E11697" s="97">
        <v>43752.723877314813</v>
      </c>
      <c r="F11697">
        <v>3.194893</v>
      </c>
    </row>
    <row r="11698" spans="5:6" x14ac:dyDescent="0.2">
      <c r="E11698" s="97">
        <v>43752.734293981484</v>
      </c>
      <c r="F11698">
        <v>3.2390379999999999</v>
      </c>
    </row>
    <row r="11699" spans="5:6" x14ac:dyDescent="0.2">
      <c r="E11699" s="97">
        <v>43752.744710648149</v>
      </c>
      <c r="F11699">
        <v>3.2434789999999998</v>
      </c>
    </row>
    <row r="11700" spans="5:6" x14ac:dyDescent="0.2">
      <c r="E11700" s="97">
        <v>43752.755127314813</v>
      </c>
      <c r="F11700">
        <v>3.2553899999999998</v>
      </c>
    </row>
    <row r="11701" spans="5:6" x14ac:dyDescent="0.2">
      <c r="E11701" s="97">
        <v>43752.765543981484</v>
      </c>
      <c r="F11701">
        <v>3.237098</v>
      </c>
    </row>
    <row r="11702" spans="5:6" x14ac:dyDescent="0.2">
      <c r="E11702" s="97">
        <v>43752.775960648149</v>
      </c>
      <c r="F11702">
        <v>3.270416</v>
      </c>
    </row>
    <row r="11703" spans="5:6" x14ac:dyDescent="0.2">
      <c r="E11703" s="97">
        <v>43752.786377314813</v>
      </c>
      <c r="F11703">
        <v>3.2881480000000001</v>
      </c>
    </row>
    <row r="11704" spans="5:6" x14ac:dyDescent="0.2">
      <c r="E11704" s="97">
        <v>43752.796909722223</v>
      </c>
      <c r="F11704">
        <v>3.290095</v>
      </c>
    </row>
    <row r="11705" spans="5:6" x14ac:dyDescent="0.2">
      <c r="E11705" s="97">
        <v>43752.807326388887</v>
      </c>
      <c r="F11705">
        <v>3.2999800000000001</v>
      </c>
    </row>
    <row r="11706" spans="5:6" x14ac:dyDescent="0.2">
      <c r="E11706" s="97">
        <v>43752.817743055559</v>
      </c>
      <c r="F11706">
        <v>3.3032720000000002</v>
      </c>
    </row>
    <row r="11707" spans="5:6" x14ac:dyDescent="0.2">
      <c r="E11707" s="97">
        <v>43752.828217592592</v>
      </c>
      <c r="F11707">
        <v>3.310063</v>
      </c>
    </row>
    <row r="11708" spans="5:6" x14ac:dyDescent="0.2">
      <c r="E11708" s="97">
        <v>43752.838634259257</v>
      </c>
      <c r="F11708">
        <v>3.311623</v>
      </c>
    </row>
    <row r="11709" spans="5:6" x14ac:dyDescent="0.2">
      <c r="E11709" s="97">
        <v>43752.849050925928</v>
      </c>
      <c r="F11709">
        <v>3.3209140000000001</v>
      </c>
    </row>
    <row r="11710" spans="5:6" x14ac:dyDescent="0.2">
      <c r="E11710" s="97">
        <v>43752.859467592592</v>
      </c>
      <c r="F11710">
        <v>3.3432590000000002</v>
      </c>
    </row>
    <row r="11711" spans="5:6" x14ac:dyDescent="0.2">
      <c r="E11711" s="97">
        <v>43752.869884259257</v>
      </c>
      <c r="F11711">
        <v>3.3334389999999998</v>
      </c>
    </row>
    <row r="11712" spans="5:6" x14ac:dyDescent="0.2">
      <c r="E11712" s="97">
        <v>43752.880300925928</v>
      </c>
      <c r="F11712">
        <v>3.3249949999999999</v>
      </c>
    </row>
    <row r="11713" spans="5:6" x14ac:dyDescent="0.2">
      <c r="E11713" s="97">
        <v>43752.890833333331</v>
      </c>
      <c r="F11713">
        <v>3.3303569999999998</v>
      </c>
    </row>
    <row r="11714" spans="5:6" x14ac:dyDescent="0.2">
      <c r="E11714" s="97">
        <v>43752.901250000003</v>
      </c>
      <c r="F11714">
        <v>3.343912</v>
      </c>
    </row>
    <row r="11715" spans="5:6" x14ac:dyDescent="0.2">
      <c r="E11715" s="97">
        <v>43752.911666666667</v>
      </c>
      <c r="F11715">
        <v>3.3543370000000001</v>
      </c>
    </row>
    <row r="11716" spans="5:6" x14ac:dyDescent="0.2">
      <c r="E11716" s="97">
        <v>43752.922083333331</v>
      </c>
      <c r="F11716">
        <v>3.3542649999999998</v>
      </c>
    </row>
    <row r="11717" spans="5:6" x14ac:dyDescent="0.2">
      <c r="E11717" s="97">
        <v>43752.932569444441</v>
      </c>
      <c r="F11717">
        <v>3.345278</v>
      </c>
    </row>
    <row r="11718" spans="5:6" x14ac:dyDescent="0.2">
      <c r="E11718" s="97">
        <v>43752.942986111113</v>
      </c>
      <c r="F11718">
        <v>3.3514360000000001</v>
      </c>
    </row>
    <row r="11719" spans="5:6" x14ac:dyDescent="0.2">
      <c r="E11719" s="97">
        <v>43752.953402777777</v>
      </c>
      <c r="F11719">
        <v>3.3557269999999999</v>
      </c>
    </row>
    <row r="11720" spans="5:6" x14ac:dyDescent="0.2">
      <c r="E11720" s="97">
        <v>43752.963819444441</v>
      </c>
      <c r="F11720">
        <v>3.3335439999999998</v>
      </c>
    </row>
    <row r="11721" spans="5:6" x14ac:dyDescent="0.2">
      <c r="E11721" s="97">
        <v>43752.974236111113</v>
      </c>
      <c r="F11721">
        <v>3.3464529999999999</v>
      </c>
    </row>
    <row r="11722" spans="5:6" x14ac:dyDescent="0.2">
      <c r="E11722" s="97">
        <v>43752.984652777777</v>
      </c>
      <c r="F11722">
        <v>3.3410820000000001</v>
      </c>
    </row>
    <row r="11723" spans="5:6" x14ac:dyDescent="0.2">
      <c r="E11723" s="97">
        <v>43752.995185185187</v>
      </c>
      <c r="F11723">
        <v>3.343702</v>
      </c>
    </row>
    <row r="11724" spans="5:6" x14ac:dyDescent="0.2">
      <c r="E11724" s="97">
        <v>43753.005601851852</v>
      </c>
      <c r="F11724">
        <v>3.343315</v>
      </c>
    </row>
    <row r="11725" spans="5:6" x14ac:dyDescent="0.2">
      <c r="E11725" s="97">
        <v>43753.016018518516</v>
      </c>
      <c r="F11725">
        <v>3.349847</v>
      </c>
    </row>
    <row r="11726" spans="5:6" x14ac:dyDescent="0.2">
      <c r="E11726" s="97">
        <v>43753.026435185187</v>
      </c>
      <c r="F11726">
        <v>3.3331870000000001</v>
      </c>
    </row>
    <row r="11727" spans="5:6" x14ac:dyDescent="0.2">
      <c r="E11727" s="97">
        <v>43753.036921296298</v>
      </c>
      <c r="F11727">
        <v>3.3506049999999998</v>
      </c>
    </row>
    <row r="11728" spans="5:6" x14ac:dyDescent="0.2">
      <c r="E11728" s="97">
        <v>43753.047337962962</v>
      </c>
      <c r="F11728">
        <v>3.3456009999999998</v>
      </c>
    </row>
    <row r="11729" spans="5:6" x14ac:dyDescent="0.2">
      <c r="E11729" s="97">
        <v>43753.057754629626</v>
      </c>
      <c r="F11729">
        <v>3.3437380000000001</v>
      </c>
    </row>
    <row r="11730" spans="5:6" x14ac:dyDescent="0.2">
      <c r="E11730" s="97">
        <v>43753.068171296298</v>
      </c>
      <c r="F11730">
        <v>3.320805</v>
      </c>
    </row>
    <row r="11731" spans="5:6" x14ac:dyDescent="0.2">
      <c r="E11731" s="97">
        <v>43753.078587962962</v>
      </c>
      <c r="F11731">
        <v>3.323664</v>
      </c>
    </row>
    <row r="11732" spans="5:6" x14ac:dyDescent="0.2">
      <c r="E11732" s="97">
        <v>43753.089004629626</v>
      </c>
      <c r="F11732">
        <v>3.3186749999999998</v>
      </c>
    </row>
    <row r="11733" spans="5:6" x14ac:dyDescent="0.2">
      <c r="E11733" s="97">
        <v>43753.099421296298</v>
      </c>
      <c r="F11733">
        <v>3.2990650000000001</v>
      </c>
    </row>
    <row r="11734" spans="5:6" x14ac:dyDescent="0.2">
      <c r="E11734" s="97">
        <v>43753.109953703701</v>
      </c>
      <c r="F11734">
        <v>3.2934160000000001</v>
      </c>
    </row>
    <row r="11735" spans="5:6" x14ac:dyDescent="0.2">
      <c r="E11735" s="97">
        <v>43753.120370370372</v>
      </c>
      <c r="F11735">
        <v>3.2717360000000002</v>
      </c>
    </row>
    <row r="11736" spans="5:6" x14ac:dyDescent="0.2">
      <c r="E11736" s="97">
        <v>43753.130787037036</v>
      </c>
      <c r="F11736">
        <v>3.284986</v>
      </c>
    </row>
    <row r="11737" spans="5:6" x14ac:dyDescent="0.2">
      <c r="E11737" s="97">
        <v>43753.141261574077</v>
      </c>
      <c r="F11737">
        <v>3.2748520000000001</v>
      </c>
    </row>
    <row r="11738" spans="5:6" x14ac:dyDescent="0.2">
      <c r="E11738" s="97">
        <v>43753.151678240742</v>
      </c>
      <c r="F11738">
        <v>3.2698459999999998</v>
      </c>
    </row>
    <row r="11739" spans="5:6" x14ac:dyDescent="0.2">
      <c r="E11739" s="97">
        <v>43753.162094907406</v>
      </c>
      <c r="F11739">
        <v>3.258518</v>
      </c>
    </row>
    <row r="11740" spans="5:6" x14ac:dyDescent="0.2">
      <c r="E11740" s="97">
        <v>43753.172511574077</v>
      </c>
      <c r="F11740">
        <v>3.2362700000000002</v>
      </c>
    </row>
    <row r="11741" spans="5:6" x14ac:dyDescent="0.2">
      <c r="E11741" s="97">
        <v>43753.182928240742</v>
      </c>
      <c r="F11741">
        <v>3.2534999999999998</v>
      </c>
    </row>
    <row r="11742" spans="5:6" x14ac:dyDescent="0.2">
      <c r="E11742" s="97">
        <v>43753.193344907406</v>
      </c>
      <c r="F11742">
        <v>3.2358129999999998</v>
      </c>
    </row>
    <row r="11743" spans="5:6" x14ac:dyDescent="0.2">
      <c r="E11743" s="97">
        <v>43753.203877314816</v>
      </c>
      <c r="F11743">
        <v>3.2372730000000001</v>
      </c>
    </row>
    <row r="11744" spans="5:6" x14ac:dyDescent="0.2">
      <c r="E11744" s="97">
        <v>43753.21429398148</v>
      </c>
      <c r="F11744">
        <v>3.2245780000000002</v>
      </c>
    </row>
    <row r="11745" spans="5:6" x14ac:dyDescent="0.2">
      <c r="E11745" s="97">
        <v>43753.224710648145</v>
      </c>
      <c r="F11745">
        <v>3.2173980000000002</v>
      </c>
    </row>
    <row r="11746" spans="5:6" x14ac:dyDescent="0.2">
      <c r="E11746" s="97">
        <v>43753.235127314816</v>
      </c>
      <c r="F11746">
        <v>3.2227749999999999</v>
      </c>
    </row>
    <row r="11747" spans="5:6" x14ac:dyDescent="0.2">
      <c r="E11747" s="97">
        <v>43753.245613425926</v>
      </c>
      <c r="F11747">
        <v>3.216272</v>
      </c>
    </row>
    <row r="11748" spans="5:6" x14ac:dyDescent="0.2">
      <c r="E11748" s="97">
        <v>43753.256030092591</v>
      </c>
      <c r="F11748">
        <v>3.189343</v>
      </c>
    </row>
    <row r="11749" spans="5:6" x14ac:dyDescent="0.2">
      <c r="E11749" s="97">
        <v>43753.266446759262</v>
      </c>
      <c r="F11749">
        <v>3.188304</v>
      </c>
    </row>
    <row r="11750" spans="5:6" x14ac:dyDescent="0.2">
      <c r="E11750" s="97">
        <v>43753.276863425926</v>
      </c>
      <c r="F11750">
        <v>3.183786</v>
      </c>
    </row>
    <row r="11751" spans="5:6" x14ac:dyDescent="0.2">
      <c r="E11751" s="97">
        <v>43753.287280092591</v>
      </c>
      <c r="F11751">
        <v>3.168606</v>
      </c>
    </row>
    <row r="11752" spans="5:6" x14ac:dyDescent="0.2">
      <c r="E11752" s="97">
        <v>43753.297696759262</v>
      </c>
      <c r="F11752">
        <v>3.1578979999999999</v>
      </c>
    </row>
    <row r="11753" spans="5:6" x14ac:dyDescent="0.2">
      <c r="E11753" s="97">
        <v>43753.308113425926</v>
      </c>
      <c r="F11753">
        <v>3.1599270000000002</v>
      </c>
    </row>
    <row r="11754" spans="5:6" x14ac:dyDescent="0.2">
      <c r="E11754" s="97">
        <v>43753.318645833337</v>
      </c>
      <c r="F11754">
        <v>3.1381600000000001</v>
      </c>
    </row>
    <row r="11755" spans="5:6" x14ac:dyDescent="0.2">
      <c r="E11755" s="97">
        <v>43753.329062500001</v>
      </c>
      <c r="F11755">
        <v>3.1466590000000001</v>
      </c>
    </row>
    <row r="11756" spans="5:6" x14ac:dyDescent="0.2">
      <c r="E11756" s="97">
        <v>43753.339479166665</v>
      </c>
      <c r="F11756">
        <v>3.1349429999999998</v>
      </c>
    </row>
    <row r="11757" spans="5:6" x14ac:dyDescent="0.2">
      <c r="E11757" s="97">
        <v>43753.349965277775</v>
      </c>
      <c r="F11757">
        <v>3.1227170000000002</v>
      </c>
    </row>
    <row r="11758" spans="5:6" x14ac:dyDescent="0.2">
      <c r="E11758" s="97">
        <v>43753.360381944447</v>
      </c>
      <c r="F11758">
        <v>3.1266050000000001</v>
      </c>
    </row>
    <row r="11759" spans="5:6" x14ac:dyDescent="0.2">
      <c r="E11759" s="97">
        <v>43753.370798611111</v>
      </c>
      <c r="F11759">
        <v>3.1186919999999998</v>
      </c>
    </row>
    <row r="11760" spans="5:6" x14ac:dyDescent="0.2">
      <c r="E11760" s="97">
        <v>43753.381215277775</v>
      </c>
      <c r="F11760">
        <v>3.1060080000000001</v>
      </c>
    </row>
    <row r="11761" spans="5:6" x14ac:dyDescent="0.2">
      <c r="E11761" s="97">
        <v>43753.391631944447</v>
      </c>
      <c r="F11761">
        <v>3.0991620000000002</v>
      </c>
    </row>
    <row r="11762" spans="5:6" x14ac:dyDescent="0.2">
      <c r="E11762" s="97">
        <v>43753.402048611111</v>
      </c>
      <c r="F11762">
        <v>3.1047790000000002</v>
      </c>
    </row>
    <row r="11763" spans="5:6" x14ac:dyDescent="0.2">
      <c r="E11763" s="97">
        <v>43753.412465277775</v>
      </c>
      <c r="F11763">
        <v>3.0875460000000001</v>
      </c>
    </row>
    <row r="11764" spans="5:6" x14ac:dyDescent="0.2">
      <c r="E11764" s="97">
        <v>43753.422997685186</v>
      </c>
      <c r="F11764">
        <v>3.0778910000000002</v>
      </c>
    </row>
    <row r="11765" spans="5:6" x14ac:dyDescent="0.2">
      <c r="E11765" s="97">
        <v>43753.43341435185</v>
      </c>
      <c r="F11765">
        <v>3.0791270000000002</v>
      </c>
    </row>
    <row r="11766" spans="5:6" x14ac:dyDescent="0.2">
      <c r="E11766" s="97">
        <v>43753.443831018521</v>
      </c>
      <c r="F11766">
        <v>3.0808840000000002</v>
      </c>
    </row>
    <row r="11767" spans="5:6" x14ac:dyDescent="0.2">
      <c r="E11767" s="97">
        <v>43753.454351851855</v>
      </c>
      <c r="F11767">
        <v>3.0735049999999999</v>
      </c>
    </row>
    <row r="11768" spans="5:6" x14ac:dyDescent="0.2">
      <c r="E11768" s="97">
        <v>43753.464768518519</v>
      </c>
      <c r="F11768">
        <v>3.0741830000000001</v>
      </c>
    </row>
    <row r="11769" spans="5:6" x14ac:dyDescent="0.2">
      <c r="E11769" s="97">
        <v>43753.475185185183</v>
      </c>
      <c r="F11769">
        <v>3.0914380000000001</v>
      </c>
    </row>
    <row r="11770" spans="5:6" x14ac:dyDescent="0.2">
      <c r="E11770" s="97">
        <v>43753.485601851855</v>
      </c>
      <c r="F11770">
        <v>3.0633330000000001</v>
      </c>
    </row>
    <row r="11771" spans="5:6" x14ac:dyDescent="0.2">
      <c r="E11771" s="97">
        <v>43753.496018518519</v>
      </c>
      <c r="F11771">
        <v>3.0703130000000001</v>
      </c>
    </row>
    <row r="11772" spans="5:6" x14ac:dyDescent="0.2">
      <c r="E11772" s="97">
        <v>43753.506435185183</v>
      </c>
      <c r="F11772">
        <v>3.0732339999999998</v>
      </c>
    </row>
    <row r="11773" spans="5:6" x14ac:dyDescent="0.2">
      <c r="E11773" s="97">
        <v>43753.516967592594</v>
      </c>
      <c r="F11773">
        <v>3.0605449999999998</v>
      </c>
    </row>
    <row r="11774" spans="5:6" x14ac:dyDescent="0.2">
      <c r="E11774" s="97">
        <v>43753.527384259258</v>
      </c>
      <c r="F11774">
        <v>3.0718529999999999</v>
      </c>
    </row>
    <row r="11775" spans="5:6" x14ac:dyDescent="0.2">
      <c r="E11775" s="97">
        <v>43753.537800925929</v>
      </c>
      <c r="F11775">
        <v>3.0644010000000002</v>
      </c>
    </row>
    <row r="11776" spans="5:6" x14ac:dyDescent="0.2">
      <c r="E11776" s="97">
        <v>43753.548217592594</v>
      </c>
      <c r="F11776">
        <v>3.0792290000000002</v>
      </c>
    </row>
    <row r="11777" spans="5:6" x14ac:dyDescent="0.2">
      <c r="E11777" s="97">
        <v>43753.558703703704</v>
      </c>
      <c r="F11777">
        <v>3.081035</v>
      </c>
    </row>
    <row r="11778" spans="5:6" x14ac:dyDescent="0.2">
      <c r="E11778" s="97">
        <v>43753.569120370368</v>
      </c>
      <c r="F11778">
        <v>3.0716679999999998</v>
      </c>
    </row>
    <row r="11779" spans="5:6" x14ac:dyDescent="0.2">
      <c r="E11779" s="97">
        <v>43753.57953703704</v>
      </c>
      <c r="F11779">
        <v>3.0679349999999999</v>
      </c>
    </row>
    <row r="11780" spans="5:6" x14ac:dyDescent="0.2">
      <c r="E11780" s="97">
        <v>43753.589953703704</v>
      </c>
      <c r="F11780">
        <v>3.0682480000000001</v>
      </c>
    </row>
    <row r="11781" spans="5:6" x14ac:dyDescent="0.2">
      <c r="E11781" s="97">
        <v>43753.600370370368</v>
      </c>
      <c r="F11781">
        <v>3.0844749999999999</v>
      </c>
    </row>
    <row r="11782" spans="5:6" x14ac:dyDescent="0.2">
      <c r="E11782" s="97">
        <v>43753.61078703704</v>
      </c>
      <c r="F11782">
        <v>3.0713710000000001</v>
      </c>
    </row>
    <row r="11783" spans="5:6" x14ac:dyDescent="0.2">
      <c r="E11783" s="97">
        <v>43753.621319444443</v>
      </c>
      <c r="F11783">
        <v>3.0801440000000002</v>
      </c>
    </row>
    <row r="11784" spans="5:6" x14ac:dyDescent="0.2">
      <c r="E11784" s="97">
        <v>43753.631736111114</v>
      </c>
      <c r="F11784">
        <v>3.129435</v>
      </c>
    </row>
    <row r="11785" spans="5:6" x14ac:dyDescent="0.2">
      <c r="E11785" s="97">
        <v>43753.642152777778</v>
      </c>
      <c r="F11785">
        <v>3.0944859999999998</v>
      </c>
    </row>
    <row r="11786" spans="5:6" x14ac:dyDescent="0.2">
      <c r="E11786" s="97">
        <v>43753.652569444443</v>
      </c>
      <c r="F11786">
        <v>3.0832299999999999</v>
      </c>
    </row>
    <row r="11787" spans="5:6" x14ac:dyDescent="0.2">
      <c r="E11787" s="97">
        <v>43753.663055555553</v>
      </c>
      <c r="F11787">
        <v>3.098538</v>
      </c>
    </row>
    <row r="11788" spans="5:6" x14ac:dyDescent="0.2">
      <c r="E11788" s="97">
        <v>43753.673472222225</v>
      </c>
      <c r="F11788">
        <v>3.1076809999999999</v>
      </c>
    </row>
    <row r="11789" spans="5:6" x14ac:dyDescent="0.2">
      <c r="E11789" s="97">
        <v>43753.683888888889</v>
      </c>
      <c r="F11789">
        <v>3.106026</v>
      </c>
    </row>
    <row r="11790" spans="5:6" x14ac:dyDescent="0.2">
      <c r="E11790" s="97">
        <v>43753.694305555553</v>
      </c>
      <c r="F11790">
        <v>3.1177579999999998</v>
      </c>
    </row>
    <row r="11791" spans="5:6" x14ac:dyDescent="0.2">
      <c r="E11791" s="97">
        <v>43753.704722222225</v>
      </c>
      <c r="F11791">
        <v>3.1321059999999998</v>
      </c>
    </row>
    <row r="11792" spans="5:6" x14ac:dyDescent="0.2">
      <c r="E11792" s="97">
        <v>43753.723958333336</v>
      </c>
      <c r="F11792">
        <v>3.1649120000000002</v>
      </c>
    </row>
    <row r="11793" spans="5:6" x14ac:dyDescent="0.2">
      <c r="E11793" s="97">
        <v>43753.734375</v>
      </c>
      <c r="F11793">
        <v>3.2001819999999999</v>
      </c>
    </row>
    <row r="11794" spans="5:6" x14ac:dyDescent="0.2">
      <c r="E11794" s="97">
        <v>43753.744791666664</v>
      </c>
      <c r="F11794">
        <v>3.2340170000000001</v>
      </c>
    </row>
    <row r="11795" spans="5:6" x14ac:dyDescent="0.2">
      <c r="E11795" s="97">
        <v>43753.755208333336</v>
      </c>
      <c r="F11795">
        <v>3.218731</v>
      </c>
    </row>
    <row r="11796" spans="5:6" x14ac:dyDescent="0.2">
      <c r="E11796" s="97">
        <v>43753.765625</v>
      </c>
      <c r="F11796">
        <v>3.2445189999999999</v>
      </c>
    </row>
    <row r="11797" spans="5:6" x14ac:dyDescent="0.2">
      <c r="E11797" s="97">
        <v>43753.776041666664</v>
      </c>
      <c r="F11797">
        <v>3.253037</v>
      </c>
    </row>
    <row r="11798" spans="5:6" x14ac:dyDescent="0.2">
      <c r="E11798" s="97">
        <v>43753.786574074074</v>
      </c>
      <c r="F11798">
        <v>3.242985</v>
      </c>
    </row>
    <row r="11799" spans="5:6" x14ac:dyDescent="0.2">
      <c r="E11799" s="97">
        <v>43753.796990740739</v>
      </c>
      <c r="F11799">
        <v>3.258365</v>
      </c>
    </row>
    <row r="11800" spans="5:6" x14ac:dyDescent="0.2">
      <c r="E11800" s="97">
        <v>43753.80740740741</v>
      </c>
      <c r="F11800">
        <v>3.2737509999999999</v>
      </c>
    </row>
    <row r="11801" spans="5:6" x14ac:dyDescent="0.2">
      <c r="E11801" s="97">
        <v>43753.817824074074</v>
      </c>
      <c r="F11801">
        <v>3.272729</v>
      </c>
    </row>
    <row r="11802" spans="5:6" x14ac:dyDescent="0.2">
      <c r="E11802" s="97">
        <v>43753.828310185185</v>
      </c>
      <c r="F11802">
        <v>3.273155</v>
      </c>
    </row>
    <row r="11803" spans="5:6" x14ac:dyDescent="0.2">
      <c r="E11803" s="97">
        <v>43753.838726851849</v>
      </c>
      <c r="F11803">
        <v>3.2780140000000002</v>
      </c>
    </row>
    <row r="11804" spans="5:6" x14ac:dyDescent="0.2">
      <c r="E11804" s="97">
        <v>43753.849143518521</v>
      </c>
      <c r="F11804">
        <v>3.276742</v>
      </c>
    </row>
    <row r="11805" spans="5:6" x14ac:dyDescent="0.2">
      <c r="E11805" s="97">
        <v>43753.859560185185</v>
      </c>
      <c r="F11805">
        <v>3.2810169999999999</v>
      </c>
    </row>
    <row r="11806" spans="5:6" x14ac:dyDescent="0.2">
      <c r="E11806" s="97">
        <v>43753.869976851849</v>
      </c>
      <c r="F11806">
        <v>3.2698179999999999</v>
      </c>
    </row>
    <row r="11807" spans="5:6" x14ac:dyDescent="0.2">
      <c r="E11807" s="97">
        <v>43753.880393518521</v>
      </c>
      <c r="F11807">
        <v>3.281507</v>
      </c>
    </row>
    <row r="11808" spans="5:6" x14ac:dyDescent="0.2">
      <c r="E11808" s="97">
        <v>43753.890925925924</v>
      </c>
      <c r="F11808">
        <v>3.297838</v>
      </c>
    </row>
    <row r="11809" spans="5:6" x14ac:dyDescent="0.2">
      <c r="E11809" s="97">
        <v>43753.901342592595</v>
      </c>
      <c r="F11809">
        <v>3.2977630000000002</v>
      </c>
    </row>
    <row r="11810" spans="5:6" x14ac:dyDescent="0.2">
      <c r="E11810" s="97">
        <v>43753.911759259259</v>
      </c>
      <c r="F11810">
        <v>3.2960820000000002</v>
      </c>
    </row>
    <row r="11811" spans="5:6" x14ac:dyDescent="0.2">
      <c r="E11811" s="97">
        <v>43753.922175925924</v>
      </c>
      <c r="F11811">
        <v>3.3119339999999999</v>
      </c>
    </row>
    <row r="11812" spans="5:6" x14ac:dyDescent="0.2">
      <c r="E11812" s="97">
        <v>43753.932662037034</v>
      </c>
      <c r="F11812">
        <v>3.3060779999999999</v>
      </c>
    </row>
    <row r="11813" spans="5:6" x14ac:dyDescent="0.2">
      <c r="E11813" s="97">
        <v>43753.943078703705</v>
      </c>
      <c r="F11813">
        <v>3.3257919999999999</v>
      </c>
    </row>
    <row r="11814" spans="5:6" x14ac:dyDescent="0.2">
      <c r="E11814" s="97">
        <v>43753.95349537037</v>
      </c>
      <c r="F11814">
        <v>3.3036479999999999</v>
      </c>
    </row>
    <row r="11815" spans="5:6" x14ac:dyDescent="0.2">
      <c r="E11815" s="97">
        <v>43753.963912037034</v>
      </c>
      <c r="F11815">
        <v>3.3057210000000001</v>
      </c>
    </row>
    <row r="11816" spans="5:6" x14ac:dyDescent="0.2">
      <c r="E11816" s="97">
        <v>43753.974328703705</v>
      </c>
      <c r="F11816">
        <v>3.3027039999999999</v>
      </c>
    </row>
    <row r="11817" spans="5:6" x14ac:dyDescent="0.2">
      <c r="E11817" s="97">
        <v>43753.98474537037</v>
      </c>
      <c r="F11817">
        <v>3.3049089999999999</v>
      </c>
    </row>
    <row r="11818" spans="5:6" x14ac:dyDescent="0.2">
      <c r="E11818" s="97">
        <v>43753.995162037034</v>
      </c>
      <c r="F11818">
        <v>3.3102960000000001</v>
      </c>
    </row>
    <row r="11819" spans="5:6" x14ac:dyDescent="0.2">
      <c r="E11819" s="97">
        <v>43754.005694444444</v>
      </c>
      <c r="F11819">
        <v>3.2968259999999998</v>
      </c>
    </row>
    <row r="11820" spans="5:6" x14ac:dyDescent="0.2">
      <c r="E11820" s="97">
        <v>43754.016111111108</v>
      </c>
      <c r="F11820">
        <v>3.3139889999999999</v>
      </c>
    </row>
    <row r="11821" spans="5:6" x14ac:dyDescent="0.2">
      <c r="E11821" s="97">
        <v>43754.02652777778</v>
      </c>
      <c r="F11821">
        <v>3.313377</v>
      </c>
    </row>
    <row r="11822" spans="5:6" x14ac:dyDescent="0.2">
      <c r="E11822" s="97">
        <v>43754.037002314813</v>
      </c>
      <c r="F11822">
        <v>3.3028080000000002</v>
      </c>
    </row>
    <row r="11823" spans="5:6" x14ac:dyDescent="0.2">
      <c r="E11823" s="97">
        <v>43754.047418981485</v>
      </c>
      <c r="F11823">
        <v>3.3068300000000002</v>
      </c>
    </row>
    <row r="11824" spans="5:6" x14ac:dyDescent="0.2">
      <c r="E11824" s="97">
        <v>43754.057835648149</v>
      </c>
      <c r="F11824">
        <v>3.3200189999999998</v>
      </c>
    </row>
    <row r="11825" spans="5:6" x14ac:dyDescent="0.2">
      <c r="E11825" s="97">
        <v>43754.068252314813</v>
      </c>
      <c r="F11825">
        <v>3.2941370000000001</v>
      </c>
    </row>
    <row r="11826" spans="5:6" x14ac:dyDescent="0.2">
      <c r="E11826" s="97">
        <v>43754.078668981485</v>
      </c>
      <c r="F11826">
        <v>3.310737</v>
      </c>
    </row>
    <row r="11827" spans="5:6" x14ac:dyDescent="0.2">
      <c r="E11827" s="97">
        <v>43754.089085648149</v>
      </c>
      <c r="F11827">
        <v>3.3002769999999999</v>
      </c>
    </row>
    <row r="11828" spans="5:6" x14ac:dyDescent="0.2">
      <c r="E11828" s="97">
        <v>43754.099618055552</v>
      </c>
      <c r="F11828">
        <v>3.2936960000000002</v>
      </c>
    </row>
    <row r="11829" spans="5:6" x14ac:dyDescent="0.2">
      <c r="E11829" s="97">
        <v>43754.110034722224</v>
      </c>
      <c r="F11829">
        <v>3.2978179999999999</v>
      </c>
    </row>
    <row r="11830" spans="5:6" x14ac:dyDescent="0.2">
      <c r="E11830" s="97">
        <v>43754.120451388888</v>
      </c>
      <c r="F11830">
        <v>3.3000250000000002</v>
      </c>
    </row>
    <row r="11831" spans="5:6" x14ac:dyDescent="0.2">
      <c r="E11831" s="97">
        <v>43754.130868055552</v>
      </c>
      <c r="F11831">
        <v>3.2862749999999998</v>
      </c>
    </row>
    <row r="11832" spans="5:6" x14ac:dyDescent="0.2">
      <c r="E11832" s="97">
        <v>43754.14135416667</v>
      </c>
      <c r="F11832">
        <v>3.3097310000000002</v>
      </c>
    </row>
    <row r="11833" spans="5:6" x14ac:dyDescent="0.2">
      <c r="E11833" s="97">
        <v>43754.151770833334</v>
      </c>
      <c r="F11833">
        <v>3.3023750000000001</v>
      </c>
    </row>
    <row r="11834" spans="5:6" x14ac:dyDescent="0.2">
      <c r="E11834" s="97">
        <v>43754.162187499998</v>
      </c>
      <c r="F11834">
        <v>3.286448</v>
      </c>
    </row>
    <row r="11835" spans="5:6" x14ac:dyDescent="0.2">
      <c r="E11835" s="97">
        <v>43754.17260416667</v>
      </c>
      <c r="F11835">
        <v>3.2820879999999999</v>
      </c>
    </row>
    <row r="11836" spans="5:6" x14ac:dyDescent="0.2">
      <c r="E11836" s="97">
        <v>43754.183020833334</v>
      </c>
      <c r="F11836">
        <v>3.258823</v>
      </c>
    </row>
    <row r="11837" spans="5:6" x14ac:dyDescent="0.2">
      <c r="E11837" s="97">
        <v>43754.193437499998</v>
      </c>
      <c r="F11837">
        <v>3.281663</v>
      </c>
    </row>
    <row r="11838" spans="5:6" x14ac:dyDescent="0.2">
      <c r="E11838" s="97">
        <v>43754.203969907408</v>
      </c>
      <c r="F11838">
        <v>3.261193</v>
      </c>
    </row>
    <row r="11839" spans="5:6" x14ac:dyDescent="0.2">
      <c r="E11839" s="97">
        <v>43754.214386574073</v>
      </c>
      <c r="F11839">
        <v>3.2629990000000002</v>
      </c>
    </row>
    <row r="11840" spans="5:6" x14ac:dyDescent="0.2">
      <c r="E11840" s="97">
        <v>43754.224803240744</v>
      </c>
      <c r="F11840">
        <v>3.1745719999999999</v>
      </c>
    </row>
    <row r="11841" spans="5:6" x14ac:dyDescent="0.2">
      <c r="E11841" s="97">
        <v>43754.235219907408</v>
      </c>
      <c r="F11841">
        <v>3.252488</v>
      </c>
    </row>
    <row r="11842" spans="5:6" x14ac:dyDescent="0.2">
      <c r="E11842" s="97">
        <v>43754.245706018519</v>
      </c>
      <c r="F11842">
        <v>3.2580330000000002</v>
      </c>
    </row>
    <row r="11843" spans="5:6" x14ac:dyDescent="0.2">
      <c r="E11843" s="97">
        <v>43754.256122685183</v>
      </c>
      <c r="F11843">
        <v>3.2598729999999998</v>
      </c>
    </row>
    <row r="11844" spans="5:6" x14ac:dyDescent="0.2">
      <c r="E11844" s="97">
        <v>43754.266539351855</v>
      </c>
      <c r="F11844">
        <v>3.234137</v>
      </c>
    </row>
    <row r="11845" spans="5:6" x14ac:dyDescent="0.2">
      <c r="E11845" s="97">
        <v>43754.276956018519</v>
      </c>
      <c r="F11845">
        <v>3.2326869999999999</v>
      </c>
    </row>
    <row r="11846" spans="5:6" x14ac:dyDescent="0.2">
      <c r="E11846" s="97">
        <v>43754.287488425929</v>
      </c>
      <c r="F11846">
        <v>3.2436959999999999</v>
      </c>
    </row>
    <row r="11847" spans="5:6" x14ac:dyDescent="0.2">
      <c r="E11847" s="97">
        <v>43754.297905092593</v>
      </c>
      <c r="F11847">
        <v>3.21075</v>
      </c>
    </row>
    <row r="11848" spans="5:6" x14ac:dyDescent="0.2">
      <c r="E11848" s="97">
        <v>43754.308321759258</v>
      </c>
      <c r="F11848">
        <v>3.2071649999999998</v>
      </c>
    </row>
    <row r="11849" spans="5:6" x14ac:dyDescent="0.2">
      <c r="E11849" s="97">
        <v>43754.318738425929</v>
      </c>
      <c r="F11849">
        <v>3.2196729999999998</v>
      </c>
    </row>
    <row r="11850" spans="5:6" x14ac:dyDescent="0.2">
      <c r="E11850" s="97">
        <v>43754.329155092593</v>
      </c>
      <c r="F11850">
        <v>3.1834229999999999</v>
      </c>
    </row>
    <row r="11851" spans="5:6" x14ac:dyDescent="0.2">
      <c r="E11851" s="97">
        <v>43754.339571759258</v>
      </c>
      <c r="F11851">
        <v>3.1821299999999999</v>
      </c>
    </row>
    <row r="11852" spans="5:6" x14ac:dyDescent="0.2">
      <c r="E11852" s="97">
        <v>43754.349988425929</v>
      </c>
      <c r="F11852">
        <v>3.2026530000000002</v>
      </c>
    </row>
    <row r="11853" spans="5:6" x14ac:dyDescent="0.2">
      <c r="E11853" s="97">
        <v>43754.360520833332</v>
      </c>
      <c r="F11853">
        <v>3.1956899999999999</v>
      </c>
    </row>
    <row r="11854" spans="5:6" x14ac:dyDescent="0.2">
      <c r="E11854" s="97">
        <v>43754.370937500003</v>
      </c>
      <c r="F11854">
        <v>3.1785839999999999</v>
      </c>
    </row>
    <row r="11855" spans="5:6" x14ac:dyDescent="0.2">
      <c r="E11855" s="97">
        <v>43754.381354166668</v>
      </c>
      <c r="F11855">
        <v>3.150423</v>
      </c>
    </row>
    <row r="11856" spans="5:6" x14ac:dyDescent="0.2">
      <c r="E11856" s="97">
        <v>43754.391828703701</v>
      </c>
      <c r="F11856">
        <v>3.1744569999999999</v>
      </c>
    </row>
    <row r="11857" spans="5:6" x14ac:dyDescent="0.2">
      <c r="E11857" s="97">
        <v>43754.402245370373</v>
      </c>
      <c r="F11857">
        <v>3.1840890000000002</v>
      </c>
    </row>
    <row r="11858" spans="5:6" x14ac:dyDescent="0.2">
      <c r="E11858" s="97">
        <v>43754.412662037037</v>
      </c>
      <c r="F11858">
        <v>3.180043</v>
      </c>
    </row>
    <row r="11859" spans="5:6" x14ac:dyDescent="0.2">
      <c r="E11859" s="97">
        <v>43754.423078703701</v>
      </c>
      <c r="F11859">
        <v>3.1558639999999998</v>
      </c>
    </row>
    <row r="11860" spans="5:6" x14ac:dyDescent="0.2">
      <c r="E11860" s="97">
        <v>43754.433495370373</v>
      </c>
      <c r="F11860">
        <v>3.1711070000000001</v>
      </c>
    </row>
    <row r="11861" spans="5:6" x14ac:dyDescent="0.2">
      <c r="E11861" s="97">
        <v>43754.443912037037</v>
      </c>
      <c r="F11861">
        <v>3.1496110000000002</v>
      </c>
    </row>
    <row r="11862" spans="5:6" x14ac:dyDescent="0.2">
      <c r="E11862" s="97">
        <v>43754.454444444447</v>
      </c>
      <c r="F11862">
        <v>3.1615180000000001</v>
      </c>
    </row>
    <row r="11863" spans="5:6" x14ac:dyDescent="0.2">
      <c r="E11863" s="97">
        <v>43754.464861111112</v>
      </c>
      <c r="F11863">
        <v>3.1409850000000001</v>
      </c>
    </row>
    <row r="11864" spans="5:6" x14ac:dyDescent="0.2">
      <c r="E11864" s="97">
        <v>43754.475277777776</v>
      </c>
      <c r="F11864">
        <v>3.1507260000000001</v>
      </c>
    </row>
    <row r="11865" spans="5:6" x14ac:dyDescent="0.2">
      <c r="E11865" s="97">
        <v>43754.485694444447</v>
      </c>
      <c r="F11865">
        <v>3.1446390000000002</v>
      </c>
    </row>
    <row r="11866" spans="5:6" x14ac:dyDescent="0.2">
      <c r="E11866" s="97">
        <v>43754.496180555558</v>
      </c>
      <c r="F11866">
        <v>3.1557970000000002</v>
      </c>
    </row>
    <row r="11867" spans="5:6" x14ac:dyDescent="0.2">
      <c r="E11867" s="97">
        <v>43754.517708333333</v>
      </c>
      <c r="F11867">
        <v>0</v>
      </c>
    </row>
    <row r="11868" spans="5:6" x14ac:dyDescent="0.2">
      <c r="E11868" s="97">
        <v>43754.521527777775</v>
      </c>
      <c r="F11868">
        <v>3.194734</v>
      </c>
    </row>
    <row r="11869" spans="5:6" x14ac:dyDescent="0.2">
      <c r="E11869" s="97">
        <v>43754.52847222222</v>
      </c>
      <c r="F11869">
        <v>3.176498</v>
      </c>
    </row>
    <row r="11870" spans="5:6" x14ac:dyDescent="0.2">
      <c r="E11870" s="97">
        <v>43754.538888888892</v>
      </c>
      <c r="F11870">
        <v>3.1679189999999999</v>
      </c>
    </row>
    <row r="11871" spans="5:6" x14ac:dyDescent="0.2">
      <c r="E11871" s="97">
        <v>43754.549305555556</v>
      </c>
      <c r="F11871">
        <v>3.1958630000000001</v>
      </c>
    </row>
    <row r="11872" spans="5:6" x14ac:dyDescent="0.2">
      <c r="E11872" s="97">
        <v>43754.55972222222</v>
      </c>
      <c r="F11872">
        <v>3.1826829999999999</v>
      </c>
    </row>
    <row r="11873" spans="5:6" x14ac:dyDescent="0.2">
      <c r="E11873" s="97">
        <v>43754.570138888892</v>
      </c>
      <c r="F11873">
        <v>3.1753990000000001</v>
      </c>
    </row>
    <row r="11874" spans="5:6" x14ac:dyDescent="0.2">
      <c r="E11874" s="97">
        <v>43754.580555555556</v>
      </c>
      <c r="F11874">
        <v>3.1642830000000002</v>
      </c>
    </row>
    <row r="11875" spans="5:6" x14ac:dyDescent="0.2">
      <c r="E11875" s="97">
        <v>43754.591087962966</v>
      </c>
      <c r="F11875">
        <v>3.186604</v>
      </c>
    </row>
    <row r="11876" spans="5:6" x14ac:dyDescent="0.2">
      <c r="E11876" s="97">
        <v>43754.601504629631</v>
      </c>
      <c r="F11876">
        <v>3.169435</v>
      </c>
    </row>
    <row r="11877" spans="5:6" x14ac:dyDescent="0.2">
      <c r="E11877" s="97">
        <v>43754.611956018518</v>
      </c>
      <c r="F11877">
        <v>3.1731600000000002</v>
      </c>
    </row>
    <row r="11878" spans="5:6" x14ac:dyDescent="0.2">
      <c r="E11878" s="97">
        <v>43754.622372685182</v>
      </c>
      <c r="F11878">
        <v>3.164018</v>
      </c>
    </row>
    <row r="11879" spans="5:6" x14ac:dyDescent="0.2">
      <c r="E11879" s="97">
        <v>43754.647268518522</v>
      </c>
      <c r="F11879">
        <v>3.1123599999999998</v>
      </c>
    </row>
    <row r="11880" spans="5:6" x14ac:dyDescent="0.2">
      <c r="E11880" s="97">
        <v>43754.657685185186</v>
      </c>
      <c r="F11880">
        <v>3.1886209999999999</v>
      </c>
    </row>
    <row r="11881" spans="5:6" x14ac:dyDescent="0.2">
      <c r="E11881" s="97">
        <v>43754.66810185185</v>
      </c>
      <c r="F11881">
        <v>3.191919</v>
      </c>
    </row>
    <row r="11882" spans="5:6" x14ac:dyDescent="0.2">
      <c r="E11882" s="97">
        <v>43754.678518518522</v>
      </c>
      <c r="F11882">
        <v>3.158925</v>
      </c>
    </row>
    <row r="11883" spans="5:6" x14ac:dyDescent="0.2">
      <c r="E11883" s="97">
        <v>43754.688935185186</v>
      </c>
      <c r="F11883">
        <v>3.1765210000000002</v>
      </c>
    </row>
    <row r="11884" spans="5:6" x14ac:dyDescent="0.2">
      <c r="E11884" s="97">
        <v>43754.69935185185</v>
      </c>
      <c r="F11884">
        <v>3.179732</v>
      </c>
    </row>
    <row r="11885" spans="5:6" x14ac:dyDescent="0.2">
      <c r="E11885" s="97">
        <v>43754.709768518522</v>
      </c>
      <c r="F11885">
        <v>3.1926760000000001</v>
      </c>
    </row>
    <row r="11886" spans="5:6" x14ac:dyDescent="0.2">
      <c r="E11886" s="97">
        <v>43754.722430555557</v>
      </c>
      <c r="F11886">
        <v>3.214038</v>
      </c>
    </row>
    <row r="11887" spans="5:6" x14ac:dyDescent="0.2">
      <c r="E11887" s="97">
        <v>43754.732847222222</v>
      </c>
      <c r="F11887">
        <v>3.2619669999999998</v>
      </c>
    </row>
    <row r="11888" spans="5:6" x14ac:dyDescent="0.2">
      <c r="E11888" s="97">
        <v>43754.743263888886</v>
      </c>
      <c r="F11888">
        <v>3.254769</v>
      </c>
    </row>
    <row r="11889" spans="5:6" x14ac:dyDescent="0.2">
      <c r="E11889" s="97">
        <v>43754.753680555557</v>
      </c>
      <c r="F11889">
        <v>3.2783220000000002</v>
      </c>
    </row>
    <row r="11890" spans="5:6" x14ac:dyDescent="0.2">
      <c r="E11890" s="97">
        <v>43754.764097222222</v>
      </c>
      <c r="F11890">
        <v>3.3066740000000001</v>
      </c>
    </row>
    <row r="11891" spans="5:6" x14ac:dyDescent="0.2">
      <c r="E11891" s="97">
        <v>43754.774513888886</v>
      </c>
      <c r="F11891">
        <v>3.3112650000000001</v>
      </c>
    </row>
    <row r="11892" spans="5:6" x14ac:dyDescent="0.2">
      <c r="E11892" s="97">
        <v>43754.785046296296</v>
      </c>
      <c r="F11892">
        <v>3.3235290000000002</v>
      </c>
    </row>
    <row r="11893" spans="5:6" x14ac:dyDescent="0.2">
      <c r="E11893" s="97">
        <v>43754.79546296296</v>
      </c>
      <c r="F11893">
        <v>3.3233540000000001</v>
      </c>
    </row>
    <row r="11894" spans="5:6" x14ac:dyDescent="0.2">
      <c r="E11894" s="97">
        <v>43754.805879629632</v>
      </c>
      <c r="F11894">
        <v>3.3348800000000001</v>
      </c>
    </row>
    <row r="11895" spans="5:6" x14ac:dyDescent="0.2">
      <c r="E11895" s="97">
        <v>43754.816296296296</v>
      </c>
      <c r="F11895">
        <v>3.3524989999999999</v>
      </c>
    </row>
    <row r="11896" spans="5:6" x14ac:dyDescent="0.2">
      <c r="E11896" s="97">
        <v>43754.826782407406</v>
      </c>
      <c r="F11896">
        <v>3.367721</v>
      </c>
    </row>
    <row r="11897" spans="5:6" x14ac:dyDescent="0.2">
      <c r="E11897" s="97">
        <v>43754.837199074071</v>
      </c>
      <c r="F11897">
        <v>3.3598430000000001</v>
      </c>
    </row>
    <row r="11898" spans="5:6" x14ac:dyDescent="0.2">
      <c r="E11898" s="97">
        <v>43754.847615740742</v>
      </c>
      <c r="F11898">
        <v>3.39093</v>
      </c>
    </row>
    <row r="11899" spans="5:6" x14ac:dyDescent="0.2">
      <c r="E11899" s="97">
        <v>43754.858032407406</v>
      </c>
      <c r="F11899">
        <v>3.4049360000000002</v>
      </c>
    </row>
    <row r="11900" spans="5:6" x14ac:dyDescent="0.2">
      <c r="E11900" s="97">
        <v>43754.868449074071</v>
      </c>
      <c r="F11900">
        <v>3.4180809999999999</v>
      </c>
    </row>
    <row r="11901" spans="5:6" x14ac:dyDescent="0.2">
      <c r="E11901" s="97">
        <v>43754.878865740742</v>
      </c>
      <c r="F11901">
        <v>3.4232900000000002</v>
      </c>
    </row>
    <row r="11902" spans="5:6" x14ac:dyDescent="0.2">
      <c r="E11902" s="97">
        <v>43754.889282407406</v>
      </c>
      <c r="F11902">
        <v>3.4298579999999999</v>
      </c>
    </row>
    <row r="11903" spans="5:6" x14ac:dyDescent="0.2">
      <c r="E11903" s="97">
        <v>43754.899814814817</v>
      </c>
      <c r="F11903">
        <v>3.4470429999999999</v>
      </c>
    </row>
    <row r="11904" spans="5:6" x14ac:dyDescent="0.2">
      <c r="E11904" s="97">
        <v>43754.910231481481</v>
      </c>
      <c r="F11904">
        <v>3.4465680000000001</v>
      </c>
    </row>
    <row r="11905" spans="5:6" x14ac:dyDescent="0.2">
      <c r="E11905" s="97">
        <v>43754.920648148145</v>
      </c>
      <c r="F11905">
        <v>3.3802349999999999</v>
      </c>
    </row>
    <row r="11906" spans="5:6" x14ac:dyDescent="0.2">
      <c r="E11906" s="97">
        <v>43754.931122685186</v>
      </c>
      <c r="F11906">
        <v>3.4643039999999998</v>
      </c>
    </row>
    <row r="11907" spans="5:6" x14ac:dyDescent="0.2">
      <c r="E11907" s="97">
        <v>43754.94153935185</v>
      </c>
      <c r="F11907">
        <v>3.4613679999999998</v>
      </c>
    </row>
    <row r="11908" spans="5:6" x14ac:dyDescent="0.2">
      <c r="E11908" s="97">
        <v>43754.951956018522</v>
      </c>
      <c r="F11908">
        <v>3.4720770000000001</v>
      </c>
    </row>
    <row r="11909" spans="5:6" x14ac:dyDescent="0.2">
      <c r="E11909" s="97">
        <v>43754.962372685186</v>
      </c>
      <c r="F11909">
        <v>3.466291</v>
      </c>
    </row>
    <row r="11910" spans="5:6" x14ac:dyDescent="0.2">
      <c r="E11910" s="97">
        <v>43754.97278935185</v>
      </c>
      <c r="F11910">
        <v>3.4879229999999999</v>
      </c>
    </row>
    <row r="11911" spans="5:6" x14ac:dyDescent="0.2">
      <c r="E11911" s="97">
        <v>43754.983206018522</v>
      </c>
      <c r="F11911">
        <v>3.4844050000000002</v>
      </c>
    </row>
    <row r="11912" spans="5:6" x14ac:dyDescent="0.2">
      <c r="E11912" s="97">
        <v>43754.993738425925</v>
      </c>
      <c r="F11912">
        <v>3.4898479999999998</v>
      </c>
    </row>
    <row r="11913" spans="5:6" x14ac:dyDescent="0.2">
      <c r="E11913" s="97">
        <v>43755.004155092596</v>
      </c>
      <c r="F11913">
        <v>3.5035820000000002</v>
      </c>
    </row>
    <row r="11914" spans="5:6" x14ac:dyDescent="0.2">
      <c r="E11914" s="97">
        <v>43755.01457175926</v>
      </c>
      <c r="F11914">
        <v>3.5086949999999999</v>
      </c>
    </row>
    <row r="11915" spans="5:6" x14ac:dyDescent="0.2">
      <c r="E11915" s="97">
        <v>43755.024988425925</v>
      </c>
      <c r="F11915">
        <v>3.5019650000000002</v>
      </c>
    </row>
    <row r="11916" spans="5:6" x14ac:dyDescent="0.2">
      <c r="E11916" s="97">
        <v>43755.035474537035</v>
      </c>
      <c r="F11916">
        <v>3.504378</v>
      </c>
    </row>
    <row r="11917" spans="5:6" x14ac:dyDescent="0.2">
      <c r="E11917" s="97">
        <v>43755.045891203707</v>
      </c>
      <c r="F11917">
        <v>3.5038010000000002</v>
      </c>
    </row>
    <row r="11918" spans="5:6" x14ac:dyDescent="0.2">
      <c r="E11918" s="97">
        <v>43755.056307870371</v>
      </c>
      <c r="F11918">
        <v>3.4888539999999999</v>
      </c>
    </row>
    <row r="11919" spans="5:6" x14ac:dyDescent="0.2">
      <c r="E11919" s="97">
        <v>43755.066724537035</v>
      </c>
      <c r="F11919">
        <v>3.5067900000000001</v>
      </c>
    </row>
    <row r="11920" spans="5:6" x14ac:dyDescent="0.2">
      <c r="E11920" s="97">
        <v>43755.077141203707</v>
      </c>
      <c r="F11920">
        <v>3.5075229999999999</v>
      </c>
    </row>
    <row r="11921" spans="5:6" x14ac:dyDescent="0.2">
      <c r="E11921" s="97">
        <v>43755.087557870371</v>
      </c>
      <c r="F11921">
        <v>3.4987789999999999</v>
      </c>
    </row>
    <row r="11922" spans="5:6" x14ac:dyDescent="0.2">
      <c r="E11922" s="97">
        <v>43755.097974537035</v>
      </c>
      <c r="F11922">
        <v>3.5123419999999999</v>
      </c>
    </row>
    <row r="11923" spans="5:6" x14ac:dyDescent="0.2">
      <c r="E11923" s="97">
        <v>43755.108506944445</v>
      </c>
      <c r="F11923">
        <v>3.521865</v>
      </c>
    </row>
    <row r="11924" spans="5:6" x14ac:dyDescent="0.2">
      <c r="E11924" s="97">
        <v>43755.118923611109</v>
      </c>
      <c r="F11924">
        <v>3.5148540000000001</v>
      </c>
    </row>
    <row r="11925" spans="5:6" x14ac:dyDescent="0.2">
      <c r="E11925" s="97">
        <v>43755.129340277781</v>
      </c>
      <c r="F11925">
        <v>3.5181450000000001</v>
      </c>
    </row>
    <row r="11926" spans="5:6" x14ac:dyDescent="0.2">
      <c r="E11926" s="97">
        <v>43755.139814814815</v>
      </c>
      <c r="F11926">
        <v>3.4957020000000001</v>
      </c>
    </row>
    <row r="11927" spans="5:6" x14ac:dyDescent="0.2">
      <c r="E11927" s="97">
        <v>43755.150231481479</v>
      </c>
      <c r="F11927">
        <v>3.4935399999999999</v>
      </c>
    </row>
    <row r="11928" spans="5:6" x14ac:dyDescent="0.2">
      <c r="E11928" s="97">
        <v>43755.16064814815</v>
      </c>
      <c r="F11928">
        <v>3.4942859999999998</v>
      </c>
    </row>
    <row r="11929" spans="5:6" x14ac:dyDescent="0.2">
      <c r="E11929" s="97">
        <v>43755.171064814815</v>
      </c>
      <c r="F11929">
        <v>3.484486</v>
      </c>
    </row>
    <row r="11930" spans="5:6" x14ac:dyDescent="0.2">
      <c r="E11930" s="97">
        <v>43755.181481481479</v>
      </c>
      <c r="F11930">
        <v>3.5274299999999998</v>
      </c>
    </row>
    <row r="11931" spans="5:6" x14ac:dyDescent="0.2">
      <c r="E11931" s="97">
        <v>43755.19189814815</v>
      </c>
      <c r="F11931">
        <v>3.4729649999999999</v>
      </c>
    </row>
    <row r="11932" spans="5:6" x14ac:dyDescent="0.2">
      <c r="E11932" s="97">
        <v>43755.202430555553</v>
      </c>
      <c r="F11932">
        <v>3.447765</v>
      </c>
    </row>
    <row r="11933" spans="5:6" x14ac:dyDescent="0.2">
      <c r="E11933" s="97">
        <v>43755.212847222225</v>
      </c>
      <c r="F11933">
        <v>3.4589310000000002</v>
      </c>
    </row>
    <row r="11934" spans="5:6" x14ac:dyDescent="0.2">
      <c r="E11934" s="97">
        <v>43755.223263888889</v>
      </c>
      <c r="F11934">
        <v>3.4449900000000002</v>
      </c>
    </row>
    <row r="11935" spans="5:6" x14ac:dyDescent="0.2">
      <c r="E11935" s="97">
        <v>43755.233680555553</v>
      </c>
      <c r="F11935">
        <v>3.433055</v>
      </c>
    </row>
    <row r="11936" spans="5:6" x14ac:dyDescent="0.2">
      <c r="E11936" s="97">
        <v>43755.244166666664</v>
      </c>
      <c r="F11936">
        <v>3.4274450000000001</v>
      </c>
    </row>
    <row r="11937" spans="5:6" x14ac:dyDescent="0.2">
      <c r="E11937" s="97">
        <v>43755.254583333335</v>
      </c>
      <c r="F11937">
        <v>3.4287040000000002</v>
      </c>
    </row>
    <row r="11938" spans="5:6" x14ac:dyDescent="0.2">
      <c r="E11938" s="97">
        <v>43755.264999999999</v>
      </c>
      <c r="F11938">
        <v>3.4047830000000001</v>
      </c>
    </row>
    <row r="11939" spans="5:6" x14ac:dyDescent="0.2">
      <c r="E11939" s="97">
        <v>43755.275416666664</v>
      </c>
      <c r="F11939">
        <v>3.358349</v>
      </c>
    </row>
    <row r="11940" spans="5:6" x14ac:dyDescent="0.2">
      <c r="E11940" s="97">
        <v>43755.285833333335</v>
      </c>
      <c r="F11940">
        <v>3.3688549999999999</v>
      </c>
    </row>
    <row r="11941" spans="5:6" x14ac:dyDescent="0.2">
      <c r="E11941" s="97">
        <v>43755.296249999999</v>
      </c>
      <c r="F11941">
        <v>3.3263419999999999</v>
      </c>
    </row>
    <row r="11942" spans="5:6" x14ac:dyDescent="0.2">
      <c r="E11942" s="97">
        <v>43755.306666666664</v>
      </c>
      <c r="F11942">
        <v>3.3402419999999999</v>
      </c>
    </row>
    <row r="11943" spans="5:6" x14ac:dyDescent="0.2">
      <c r="E11943" s="97">
        <v>43755.317199074074</v>
      </c>
      <c r="F11943">
        <v>3.325539</v>
      </c>
    </row>
    <row r="11944" spans="5:6" x14ac:dyDescent="0.2">
      <c r="E11944" s="97">
        <v>43755.327615740738</v>
      </c>
      <c r="F11944">
        <v>3.3080590000000001</v>
      </c>
    </row>
    <row r="11945" spans="5:6" x14ac:dyDescent="0.2">
      <c r="E11945" s="97">
        <v>43755.33803240741</v>
      </c>
      <c r="F11945">
        <v>3.2927840000000002</v>
      </c>
    </row>
    <row r="11946" spans="5:6" x14ac:dyDescent="0.2">
      <c r="E11946" s="97">
        <v>43755.34851851852</v>
      </c>
      <c r="F11946">
        <v>3.2824149999999999</v>
      </c>
    </row>
    <row r="11947" spans="5:6" x14ac:dyDescent="0.2">
      <c r="E11947" s="97">
        <v>43755.358935185184</v>
      </c>
      <c r="F11947">
        <v>3.2591000000000001</v>
      </c>
    </row>
    <row r="11948" spans="5:6" x14ac:dyDescent="0.2">
      <c r="E11948" s="97">
        <v>43755.369351851848</v>
      </c>
      <c r="F11948">
        <v>3.2536079999999998</v>
      </c>
    </row>
    <row r="11949" spans="5:6" x14ac:dyDescent="0.2">
      <c r="E11949" s="97">
        <v>43755.37976851852</v>
      </c>
      <c r="F11949">
        <v>3.224548</v>
      </c>
    </row>
    <row r="11950" spans="5:6" x14ac:dyDescent="0.2">
      <c r="E11950" s="97">
        <v>43755.390185185184</v>
      </c>
      <c r="F11950">
        <v>3.209076</v>
      </c>
    </row>
    <row r="11951" spans="5:6" x14ac:dyDescent="0.2">
      <c r="E11951" s="97">
        <v>43755.400601851848</v>
      </c>
      <c r="F11951">
        <v>3.183567</v>
      </c>
    </row>
    <row r="11952" spans="5:6" x14ac:dyDescent="0.2">
      <c r="E11952" s="97">
        <v>43755.41101851852</v>
      </c>
      <c r="F11952">
        <v>3.158452</v>
      </c>
    </row>
    <row r="11953" spans="5:6" x14ac:dyDescent="0.2">
      <c r="E11953" s="97">
        <v>43755.421550925923</v>
      </c>
      <c r="F11953">
        <v>3.1108709999999999</v>
      </c>
    </row>
    <row r="11954" spans="5:6" x14ac:dyDescent="0.2">
      <c r="E11954" s="97">
        <v>43755.431967592594</v>
      </c>
      <c r="F11954">
        <v>3.1225290000000001</v>
      </c>
    </row>
    <row r="11955" spans="5:6" x14ac:dyDescent="0.2">
      <c r="E11955" s="97">
        <v>43755.442384259259</v>
      </c>
      <c r="F11955">
        <v>3.1028159999999998</v>
      </c>
    </row>
    <row r="11956" spans="5:6" x14ac:dyDescent="0.2">
      <c r="E11956" s="97">
        <v>43755.4528587963</v>
      </c>
      <c r="F11956">
        <v>3.0526140000000002</v>
      </c>
    </row>
    <row r="11957" spans="5:6" x14ac:dyDescent="0.2">
      <c r="E11957" s="97">
        <v>43755.463275462964</v>
      </c>
      <c r="F11957">
        <v>3.056559</v>
      </c>
    </row>
    <row r="11958" spans="5:6" x14ac:dyDescent="0.2">
      <c r="E11958" s="97">
        <v>43755.473692129628</v>
      </c>
      <c r="F11958">
        <v>3.0308320000000002</v>
      </c>
    </row>
    <row r="11959" spans="5:6" x14ac:dyDescent="0.2">
      <c r="E11959" s="97">
        <v>43755.4841087963</v>
      </c>
      <c r="F11959">
        <v>3.0132409999999998</v>
      </c>
    </row>
    <row r="11960" spans="5:6" x14ac:dyDescent="0.2">
      <c r="E11960" s="97">
        <v>43755.494525462964</v>
      </c>
      <c r="F11960">
        <v>3.0250240000000002</v>
      </c>
    </row>
    <row r="11961" spans="5:6" x14ac:dyDescent="0.2">
      <c r="E11961" s="97">
        <v>43755.504942129628</v>
      </c>
      <c r="F11961">
        <v>3.0174810000000001</v>
      </c>
    </row>
    <row r="11962" spans="5:6" x14ac:dyDescent="0.2">
      <c r="E11962" s="97">
        <v>43755.515474537038</v>
      </c>
      <c r="F11962">
        <v>2.9904850000000001</v>
      </c>
    </row>
    <row r="11963" spans="5:6" x14ac:dyDescent="0.2">
      <c r="E11963" s="97">
        <v>43755.525891203702</v>
      </c>
      <c r="F11963">
        <v>2.9834740000000002</v>
      </c>
    </row>
    <row r="11964" spans="5:6" x14ac:dyDescent="0.2">
      <c r="E11964" s="97">
        <v>43755.536307870374</v>
      </c>
      <c r="F11964">
        <v>2.9641670000000002</v>
      </c>
    </row>
    <row r="11965" spans="5:6" x14ac:dyDescent="0.2">
      <c r="E11965" s="97">
        <v>43755.546724537038</v>
      </c>
      <c r="F11965">
        <v>2.9672619999999998</v>
      </c>
    </row>
    <row r="11966" spans="5:6" x14ac:dyDescent="0.2">
      <c r="E11966" s="97">
        <v>43755.557210648149</v>
      </c>
      <c r="F11966">
        <v>2.9610620000000001</v>
      </c>
    </row>
    <row r="11967" spans="5:6" x14ac:dyDescent="0.2">
      <c r="E11967" s="97">
        <v>43755.567627314813</v>
      </c>
      <c r="F11967">
        <v>2.9453360000000002</v>
      </c>
    </row>
    <row r="11968" spans="5:6" x14ac:dyDescent="0.2">
      <c r="E11968" s="97">
        <v>43755.578043981484</v>
      </c>
      <c r="F11968">
        <v>2.944734</v>
      </c>
    </row>
    <row r="11969" spans="5:6" x14ac:dyDescent="0.2">
      <c r="E11969" s="97">
        <v>43755.588564814818</v>
      </c>
      <c r="F11969">
        <v>2.942663</v>
      </c>
    </row>
    <row r="11970" spans="5:6" x14ac:dyDescent="0.2">
      <c r="E11970" s="97">
        <v>43755.598981481482</v>
      </c>
      <c r="F11970">
        <v>2.9459439999999999</v>
      </c>
    </row>
    <row r="11971" spans="5:6" x14ac:dyDescent="0.2">
      <c r="E11971" s="97">
        <v>43755.609398148146</v>
      </c>
      <c r="F11971">
        <v>2.9217759999999999</v>
      </c>
    </row>
    <row r="11972" spans="5:6" x14ac:dyDescent="0.2">
      <c r="E11972" s="97">
        <v>43755.619814814818</v>
      </c>
      <c r="F11972">
        <v>2.9232339999999999</v>
      </c>
    </row>
    <row r="11973" spans="5:6" x14ac:dyDescent="0.2">
      <c r="E11973" s="97">
        <v>43755.630231481482</v>
      </c>
      <c r="F11973">
        <v>2.9214150000000001</v>
      </c>
    </row>
    <row r="11974" spans="5:6" x14ac:dyDescent="0.2">
      <c r="E11974" s="97">
        <v>43755.640648148146</v>
      </c>
      <c r="F11974">
        <v>2.9041670000000002</v>
      </c>
    </row>
    <row r="11975" spans="5:6" x14ac:dyDescent="0.2">
      <c r="E11975" s="97">
        <v>43755.651064814818</v>
      </c>
      <c r="F11975">
        <v>2.8969399999999998</v>
      </c>
    </row>
    <row r="11976" spans="5:6" x14ac:dyDescent="0.2">
      <c r="E11976" s="97">
        <v>43755.661597222221</v>
      </c>
      <c r="F11976">
        <v>2.8913820000000001</v>
      </c>
    </row>
    <row r="11977" spans="5:6" x14ac:dyDescent="0.2">
      <c r="E11977" s="97">
        <v>43755.672013888892</v>
      </c>
      <c r="F11977">
        <v>2.8837229999999998</v>
      </c>
    </row>
    <row r="11978" spans="5:6" x14ac:dyDescent="0.2">
      <c r="E11978" s="97">
        <v>43755.682430555556</v>
      </c>
      <c r="F11978">
        <v>2.8687830000000001</v>
      </c>
    </row>
    <row r="11979" spans="5:6" x14ac:dyDescent="0.2">
      <c r="E11979" s="97">
        <v>43755.692916666667</v>
      </c>
      <c r="F11979">
        <v>2.881205</v>
      </c>
    </row>
    <row r="11980" spans="5:6" x14ac:dyDescent="0.2">
      <c r="E11980" s="97">
        <v>43755.703333333331</v>
      </c>
      <c r="F11980">
        <v>2.8655529999999998</v>
      </c>
    </row>
    <row r="11981" spans="5:6" x14ac:dyDescent="0.2">
      <c r="E11981" s="97">
        <v>43755.72252314815</v>
      </c>
      <c r="F11981">
        <v>2.8994249999999999</v>
      </c>
    </row>
    <row r="11982" spans="5:6" x14ac:dyDescent="0.2">
      <c r="E11982" s="97">
        <v>43755.732939814814</v>
      </c>
      <c r="F11982">
        <v>2.9378549999999999</v>
      </c>
    </row>
    <row r="11983" spans="5:6" x14ac:dyDescent="0.2">
      <c r="E11983" s="97">
        <v>43755.743356481478</v>
      </c>
      <c r="F11983">
        <v>2.942933</v>
      </c>
    </row>
    <row r="11984" spans="5:6" x14ac:dyDescent="0.2">
      <c r="E11984" s="97">
        <v>43755.75377314815</v>
      </c>
      <c r="F11984">
        <v>2.926288</v>
      </c>
    </row>
    <row r="11985" spans="5:6" x14ac:dyDescent="0.2">
      <c r="E11985" s="97">
        <v>43755.764189814814</v>
      </c>
      <c r="F11985">
        <v>2.9479760000000002</v>
      </c>
    </row>
    <row r="11986" spans="5:6" x14ac:dyDescent="0.2">
      <c r="E11986" s="97">
        <v>43755.774606481478</v>
      </c>
      <c r="F11986">
        <v>2.9770110000000001</v>
      </c>
    </row>
    <row r="11987" spans="5:6" x14ac:dyDescent="0.2">
      <c r="E11987" s="97">
        <v>43755.78502314815</v>
      </c>
      <c r="F11987">
        <v>2.977913</v>
      </c>
    </row>
    <row r="11988" spans="5:6" x14ac:dyDescent="0.2">
      <c r="E11988" s="97">
        <v>43755.795555555553</v>
      </c>
      <c r="F11988">
        <v>2.9846240000000002</v>
      </c>
    </row>
    <row r="11989" spans="5:6" x14ac:dyDescent="0.2">
      <c r="E11989" s="97">
        <v>43755.805972222224</v>
      </c>
      <c r="F11989">
        <v>2.980896</v>
      </c>
    </row>
    <row r="11990" spans="5:6" x14ac:dyDescent="0.2">
      <c r="E11990" s="97">
        <v>43755.816388888888</v>
      </c>
      <c r="F11990">
        <v>3.002837</v>
      </c>
    </row>
    <row r="11991" spans="5:6" x14ac:dyDescent="0.2">
      <c r="E11991" s="97">
        <v>43755.826863425929</v>
      </c>
      <c r="F11991">
        <v>3.0200049999999998</v>
      </c>
    </row>
    <row r="11992" spans="5:6" x14ac:dyDescent="0.2">
      <c r="E11992" s="97">
        <v>43755.837280092594</v>
      </c>
      <c r="F11992">
        <v>3.0238170000000002</v>
      </c>
    </row>
    <row r="11993" spans="5:6" x14ac:dyDescent="0.2">
      <c r="E11993" s="97">
        <v>43755.847696759258</v>
      </c>
      <c r="F11993">
        <v>3.0334020000000002</v>
      </c>
    </row>
    <row r="11994" spans="5:6" x14ac:dyDescent="0.2">
      <c r="E11994" s="97">
        <v>43755.858113425929</v>
      </c>
      <c r="F11994">
        <v>3.052943</v>
      </c>
    </row>
    <row r="11995" spans="5:6" x14ac:dyDescent="0.2">
      <c r="E11995" s="97">
        <v>43755.868530092594</v>
      </c>
      <c r="F11995">
        <v>3.0129730000000001</v>
      </c>
    </row>
    <row r="11996" spans="5:6" x14ac:dyDescent="0.2">
      <c r="E11996" s="97">
        <v>43755.878946759258</v>
      </c>
      <c r="F11996">
        <v>3.0517189999999998</v>
      </c>
    </row>
    <row r="11997" spans="5:6" x14ac:dyDescent="0.2">
      <c r="E11997" s="97">
        <v>43755.889363425929</v>
      </c>
      <c r="F11997">
        <v>3.0726140000000002</v>
      </c>
    </row>
    <row r="11998" spans="5:6" x14ac:dyDescent="0.2">
      <c r="E11998" s="97">
        <v>43755.899895833332</v>
      </c>
      <c r="F11998">
        <v>3.0716830000000002</v>
      </c>
    </row>
    <row r="11999" spans="5:6" x14ac:dyDescent="0.2">
      <c r="E11999" s="97">
        <v>43755.910312499997</v>
      </c>
      <c r="F11999">
        <v>3.0910639999999998</v>
      </c>
    </row>
    <row r="12000" spans="5:6" x14ac:dyDescent="0.2">
      <c r="E12000" s="97">
        <v>43755.920729166668</v>
      </c>
      <c r="F12000">
        <v>3.0886499999999999</v>
      </c>
    </row>
    <row r="12001" spans="5:6" x14ac:dyDescent="0.2">
      <c r="E12001" s="97">
        <v>43755.931215277778</v>
      </c>
      <c r="F12001">
        <v>3.0909550000000001</v>
      </c>
    </row>
    <row r="12002" spans="5:6" x14ac:dyDescent="0.2">
      <c r="E12002" s="97">
        <v>43755.941631944443</v>
      </c>
      <c r="F12002">
        <v>3.0944959999999999</v>
      </c>
    </row>
    <row r="12003" spans="5:6" x14ac:dyDescent="0.2">
      <c r="E12003" s="97">
        <v>43755.952048611114</v>
      </c>
      <c r="F12003">
        <v>3.1083660000000002</v>
      </c>
    </row>
    <row r="12004" spans="5:6" x14ac:dyDescent="0.2">
      <c r="E12004" s="97">
        <v>43755.962465277778</v>
      </c>
      <c r="F12004">
        <v>3.0909040000000001</v>
      </c>
    </row>
    <row r="12005" spans="5:6" x14ac:dyDescent="0.2">
      <c r="E12005" s="97">
        <v>43755.972881944443</v>
      </c>
      <c r="F12005">
        <v>3.1083099999999999</v>
      </c>
    </row>
    <row r="12006" spans="5:6" x14ac:dyDescent="0.2">
      <c r="E12006" s="97">
        <v>43755.983298611114</v>
      </c>
      <c r="F12006">
        <v>3.1421510000000001</v>
      </c>
    </row>
    <row r="12007" spans="5:6" x14ac:dyDescent="0.2">
      <c r="E12007" s="97">
        <v>43755.993715277778</v>
      </c>
      <c r="F12007">
        <v>3.1082399999999999</v>
      </c>
    </row>
    <row r="12008" spans="5:6" x14ac:dyDescent="0.2">
      <c r="E12008" s="97">
        <v>43756.004247685189</v>
      </c>
      <c r="F12008">
        <v>3.1007400000000001</v>
      </c>
    </row>
    <row r="12009" spans="5:6" x14ac:dyDescent="0.2">
      <c r="E12009" s="97">
        <v>43756.014664351853</v>
      </c>
      <c r="F12009">
        <v>3.1337760000000001</v>
      </c>
    </row>
    <row r="12010" spans="5:6" x14ac:dyDescent="0.2">
      <c r="E12010" s="97">
        <v>43756.025081018517</v>
      </c>
      <c r="F12010">
        <v>3.136574</v>
      </c>
    </row>
    <row r="12011" spans="5:6" x14ac:dyDescent="0.2">
      <c r="E12011" s="97">
        <v>43756.035555555558</v>
      </c>
      <c r="F12011">
        <v>3.1394920000000002</v>
      </c>
    </row>
    <row r="12012" spans="5:6" x14ac:dyDescent="0.2">
      <c r="E12012" s="97">
        <v>43756.045972222222</v>
      </c>
      <c r="F12012">
        <v>3.1328269999999998</v>
      </c>
    </row>
    <row r="12013" spans="5:6" x14ac:dyDescent="0.2">
      <c r="E12013" s="97">
        <v>43756.056388888886</v>
      </c>
      <c r="F12013">
        <v>3.130112</v>
      </c>
    </row>
    <row r="12014" spans="5:6" x14ac:dyDescent="0.2">
      <c r="E12014" s="97">
        <v>43756.066805555558</v>
      </c>
      <c r="F12014">
        <v>3.1335229999999998</v>
      </c>
    </row>
    <row r="12015" spans="5:6" x14ac:dyDescent="0.2">
      <c r="E12015" s="97">
        <v>43756.077222222222</v>
      </c>
      <c r="F12015">
        <v>3.126455</v>
      </c>
    </row>
    <row r="12016" spans="5:6" x14ac:dyDescent="0.2">
      <c r="E12016" s="97">
        <v>43756.087638888886</v>
      </c>
      <c r="F12016">
        <v>3.122042</v>
      </c>
    </row>
    <row r="12017" spans="5:6" x14ac:dyDescent="0.2">
      <c r="E12017" s="97">
        <v>43756.098171296297</v>
      </c>
      <c r="F12017">
        <v>3.1355309999999998</v>
      </c>
    </row>
    <row r="12018" spans="5:6" x14ac:dyDescent="0.2">
      <c r="E12018" s="97">
        <v>43756.108587962961</v>
      </c>
      <c r="F12018">
        <v>3.0954410000000001</v>
      </c>
    </row>
    <row r="12019" spans="5:6" x14ac:dyDescent="0.2">
      <c r="E12019" s="97">
        <v>43756.119004629632</v>
      </c>
      <c r="F12019">
        <v>3.1178249999999998</v>
      </c>
    </row>
    <row r="12020" spans="5:6" x14ac:dyDescent="0.2">
      <c r="E12020" s="97">
        <v>43756.129421296297</v>
      </c>
      <c r="F12020">
        <v>3.1160600000000001</v>
      </c>
    </row>
    <row r="12021" spans="5:6" x14ac:dyDescent="0.2">
      <c r="E12021" s="97">
        <v>43756.139907407407</v>
      </c>
      <c r="F12021">
        <v>3.0998399999999999</v>
      </c>
    </row>
    <row r="12022" spans="5:6" x14ac:dyDescent="0.2">
      <c r="E12022" s="97">
        <v>43756.150324074071</v>
      </c>
      <c r="F12022">
        <v>3.0926809999999998</v>
      </c>
    </row>
    <row r="12023" spans="5:6" x14ac:dyDescent="0.2">
      <c r="E12023" s="97">
        <v>43756.160740740743</v>
      </c>
      <c r="F12023">
        <v>3.1022810000000001</v>
      </c>
    </row>
    <row r="12024" spans="5:6" x14ac:dyDescent="0.2">
      <c r="E12024" s="97">
        <v>43756.171157407407</v>
      </c>
      <c r="F12024">
        <v>3.0865140000000002</v>
      </c>
    </row>
    <row r="12025" spans="5:6" x14ac:dyDescent="0.2">
      <c r="E12025" s="97">
        <v>43756.181574074071</v>
      </c>
      <c r="F12025">
        <v>3.0856720000000002</v>
      </c>
    </row>
    <row r="12026" spans="5:6" x14ac:dyDescent="0.2">
      <c r="E12026" s="97">
        <v>43756.191990740743</v>
      </c>
      <c r="F12026">
        <v>3.0838760000000001</v>
      </c>
    </row>
    <row r="12027" spans="5:6" x14ac:dyDescent="0.2">
      <c r="E12027" s="97">
        <v>43756.202523148146</v>
      </c>
      <c r="F12027">
        <v>3.0856599999999998</v>
      </c>
    </row>
    <row r="12028" spans="5:6" x14ac:dyDescent="0.2">
      <c r="E12028" s="97">
        <v>43756.212939814817</v>
      </c>
      <c r="F12028">
        <v>3.0599889999999998</v>
      </c>
    </row>
    <row r="12029" spans="5:6" x14ac:dyDescent="0.2">
      <c r="E12029" s="97">
        <v>43756.223356481481</v>
      </c>
      <c r="F12029">
        <v>2.999571</v>
      </c>
    </row>
    <row r="12030" spans="5:6" x14ac:dyDescent="0.2">
      <c r="E12030" s="97">
        <v>43756.233773148146</v>
      </c>
      <c r="F12030">
        <v>3.0345360000000001</v>
      </c>
    </row>
    <row r="12031" spans="5:6" x14ac:dyDescent="0.2">
      <c r="E12031" s="97">
        <v>43756.244259259256</v>
      </c>
      <c r="F12031">
        <v>3.0156269999999998</v>
      </c>
    </row>
    <row r="12032" spans="5:6" x14ac:dyDescent="0.2">
      <c r="E12032" s="97">
        <v>43756.254675925928</v>
      </c>
      <c r="F12032">
        <v>3.0084979999999999</v>
      </c>
    </row>
    <row r="12033" spans="5:6" x14ac:dyDescent="0.2">
      <c r="E12033" s="97">
        <v>43756.265092592592</v>
      </c>
      <c r="F12033">
        <v>2.9896590000000001</v>
      </c>
    </row>
    <row r="12034" spans="5:6" x14ac:dyDescent="0.2">
      <c r="E12034" s="97">
        <v>43756.275509259256</v>
      </c>
      <c r="F12034">
        <v>2.9979830000000001</v>
      </c>
    </row>
    <row r="12035" spans="5:6" x14ac:dyDescent="0.2">
      <c r="E12035" s="97">
        <v>43756.285925925928</v>
      </c>
      <c r="F12035">
        <v>2.9385080000000001</v>
      </c>
    </row>
    <row r="12036" spans="5:6" x14ac:dyDescent="0.2">
      <c r="E12036" s="97">
        <v>43756.296342592592</v>
      </c>
      <c r="F12036">
        <v>2.9786779999999999</v>
      </c>
    </row>
    <row r="12037" spans="5:6" x14ac:dyDescent="0.2">
      <c r="E12037" s="97">
        <v>43756.306759259256</v>
      </c>
      <c r="F12037">
        <v>2.9583219999999999</v>
      </c>
    </row>
    <row r="12038" spans="5:6" x14ac:dyDescent="0.2">
      <c r="E12038" s="97">
        <v>43756.317291666666</v>
      </c>
      <c r="F12038">
        <v>2.9448210000000001</v>
      </c>
    </row>
    <row r="12039" spans="5:6" x14ac:dyDescent="0.2">
      <c r="E12039" s="97">
        <v>43756.327708333331</v>
      </c>
      <c r="F12039">
        <v>2.9187590000000001</v>
      </c>
    </row>
    <row r="12040" spans="5:6" x14ac:dyDescent="0.2">
      <c r="E12040" s="97">
        <v>43756.338125000002</v>
      </c>
      <c r="F12040">
        <v>2.8989549999999999</v>
      </c>
    </row>
    <row r="12041" spans="5:6" x14ac:dyDescent="0.2">
      <c r="E12041" s="97">
        <v>43756.348599537036</v>
      </c>
      <c r="F12041">
        <v>2.888925</v>
      </c>
    </row>
    <row r="12042" spans="5:6" x14ac:dyDescent="0.2">
      <c r="E12042" s="97">
        <v>43756.359016203707</v>
      </c>
      <c r="F12042">
        <v>2.8751690000000001</v>
      </c>
    </row>
    <row r="12043" spans="5:6" x14ac:dyDescent="0.2">
      <c r="E12043" s="97">
        <v>43756.369432870371</v>
      </c>
      <c r="F12043">
        <v>2.858508</v>
      </c>
    </row>
    <row r="12044" spans="5:6" x14ac:dyDescent="0.2">
      <c r="E12044" s="97">
        <v>43756.379849537036</v>
      </c>
      <c r="F12044">
        <v>2.855591</v>
      </c>
    </row>
    <row r="12045" spans="5:6" x14ac:dyDescent="0.2">
      <c r="E12045" s="97">
        <v>43756.390266203707</v>
      </c>
      <c r="F12045">
        <v>2.8376920000000001</v>
      </c>
    </row>
    <row r="12046" spans="5:6" x14ac:dyDescent="0.2">
      <c r="E12046" s="97">
        <v>43756.400682870371</v>
      </c>
      <c r="F12046">
        <v>2.818047</v>
      </c>
    </row>
    <row r="12047" spans="5:6" x14ac:dyDescent="0.2">
      <c r="E12047" s="97">
        <v>43756.411215277774</v>
      </c>
      <c r="F12047">
        <v>2.7838699999999998</v>
      </c>
    </row>
    <row r="12048" spans="5:6" x14ac:dyDescent="0.2">
      <c r="E12048" s="97">
        <v>43756.421631944446</v>
      </c>
      <c r="F12048">
        <v>2.7706919999999999</v>
      </c>
    </row>
    <row r="12049" spans="5:6" x14ac:dyDescent="0.2">
      <c r="E12049" s="97">
        <v>43756.43204861111</v>
      </c>
      <c r="F12049">
        <v>2.745495</v>
      </c>
    </row>
    <row r="12050" spans="5:6" x14ac:dyDescent="0.2">
      <c r="E12050" s="97">
        <v>43756.442569444444</v>
      </c>
      <c r="F12050">
        <v>2.742375</v>
      </c>
    </row>
    <row r="12051" spans="5:6" x14ac:dyDescent="0.2">
      <c r="E12051" s="97">
        <v>43756.452986111108</v>
      </c>
      <c r="F12051">
        <v>2.7254589999999999</v>
      </c>
    </row>
    <row r="12052" spans="5:6" x14ac:dyDescent="0.2">
      <c r="E12052" s="97">
        <v>43756.463402777779</v>
      </c>
      <c r="F12052">
        <v>2.7019570000000002</v>
      </c>
    </row>
    <row r="12053" spans="5:6" x14ac:dyDescent="0.2">
      <c r="E12053" s="97">
        <v>43756.473819444444</v>
      </c>
      <c r="F12053">
        <v>2.6889799999999999</v>
      </c>
    </row>
    <row r="12054" spans="5:6" x14ac:dyDescent="0.2">
      <c r="E12054" s="97">
        <v>43756.484236111108</v>
      </c>
      <c r="F12054">
        <v>2.685028</v>
      </c>
    </row>
    <row r="12055" spans="5:6" x14ac:dyDescent="0.2">
      <c r="E12055" s="97">
        <v>43756.494652777779</v>
      </c>
      <c r="F12055">
        <v>2.654566</v>
      </c>
    </row>
    <row r="12056" spans="5:6" x14ac:dyDescent="0.2">
      <c r="E12056" s="97">
        <v>43756.505069444444</v>
      </c>
      <c r="F12056">
        <v>2.664164</v>
      </c>
    </row>
    <row r="12057" spans="5:6" x14ac:dyDescent="0.2">
      <c r="E12057" s="97">
        <v>43756.515601851854</v>
      </c>
      <c r="F12057">
        <v>2.6551550000000002</v>
      </c>
    </row>
    <row r="12058" spans="5:6" x14ac:dyDescent="0.2">
      <c r="E12058" s="97">
        <v>43756.526018518518</v>
      </c>
      <c r="F12058">
        <v>2.6526689999999999</v>
      </c>
    </row>
    <row r="12059" spans="5:6" x14ac:dyDescent="0.2">
      <c r="E12059" s="97">
        <v>43756.536435185182</v>
      </c>
      <c r="F12059">
        <v>2.6400899999999998</v>
      </c>
    </row>
    <row r="12060" spans="5:6" x14ac:dyDescent="0.2">
      <c r="E12060" s="97">
        <v>43756.5469212963</v>
      </c>
      <c r="F12060">
        <v>2.61483</v>
      </c>
    </row>
    <row r="12061" spans="5:6" x14ac:dyDescent="0.2">
      <c r="E12061" s="97">
        <v>43756.557337962964</v>
      </c>
      <c r="F12061">
        <v>2.6197550000000001</v>
      </c>
    </row>
    <row r="12062" spans="5:6" x14ac:dyDescent="0.2">
      <c r="E12062" s="97">
        <v>43756.567754629628</v>
      </c>
      <c r="F12062">
        <v>2.6190600000000002</v>
      </c>
    </row>
    <row r="12063" spans="5:6" x14ac:dyDescent="0.2">
      <c r="E12063" s="97">
        <v>43756.5781712963</v>
      </c>
      <c r="F12063">
        <v>2.6166390000000002</v>
      </c>
    </row>
    <row r="12064" spans="5:6" x14ac:dyDescent="0.2">
      <c r="E12064" s="97">
        <v>43756.588587962964</v>
      </c>
      <c r="F12064">
        <v>2.6149049999999998</v>
      </c>
    </row>
    <row r="12065" spans="5:6" x14ac:dyDescent="0.2">
      <c r="E12065" s="97">
        <v>43756.599004629628</v>
      </c>
      <c r="F12065">
        <v>2.6049090000000001</v>
      </c>
    </row>
    <row r="12066" spans="5:6" x14ac:dyDescent="0.2">
      <c r="E12066" s="97">
        <v>43756.6094212963</v>
      </c>
      <c r="F12066">
        <v>2.6119349999999999</v>
      </c>
    </row>
    <row r="12067" spans="5:6" x14ac:dyDescent="0.2">
      <c r="E12067" s="97">
        <v>43756.619953703703</v>
      </c>
      <c r="F12067">
        <v>2.605715</v>
      </c>
    </row>
    <row r="12068" spans="5:6" x14ac:dyDescent="0.2">
      <c r="E12068" s="97">
        <v>43756.630370370367</v>
      </c>
      <c r="F12068">
        <v>2.6127310000000001</v>
      </c>
    </row>
    <row r="12069" spans="5:6" x14ac:dyDescent="0.2">
      <c r="E12069" s="97">
        <v>43756.640787037039</v>
      </c>
      <c r="F12069">
        <v>2.6068449999999999</v>
      </c>
    </row>
    <row r="12070" spans="5:6" x14ac:dyDescent="0.2">
      <c r="E12070" s="97">
        <v>43756.651261574072</v>
      </c>
      <c r="F12070">
        <v>2.6099250000000001</v>
      </c>
    </row>
    <row r="12071" spans="5:6" x14ac:dyDescent="0.2">
      <c r="E12071" s="97">
        <v>43756.661678240744</v>
      </c>
      <c r="F12071">
        <v>2.6113499999999998</v>
      </c>
    </row>
    <row r="12072" spans="5:6" x14ac:dyDescent="0.2">
      <c r="E12072" s="97">
        <v>43756.672094907408</v>
      </c>
      <c r="F12072">
        <v>2.609937</v>
      </c>
    </row>
    <row r="12073" spans="5:6" x14ac:dyDescent="0.2">
      <c r="E12073" s="97">
        <v>43756.682511574072</v>
      </c>
      <c r="F12073">
        <v>2.6296659999999998</v>
      </c>
    </row>
    <row r="12074" spans="5:6" x14ac:dyDescent="0.2">
      <c r="E12074" s="97">
        <v>43756.692928240744</v>
      </c>
      <c r="F12074">
        <v>2.6156130000000002</v>
      </c>
    </row>
    <row r="12075" spans="5:6" x14ac:dyDescent="0.2">
      <c r="E12075" s="97">
        <v>43756.703344907408</v>
      </c>
      <c r="F12075">
        <v>2.6449189999999998</v>
      </c>
    </row>
    <row r="12076" spans="5:6" x14ac:dyDescent="0.2">
      <c r="E12076" s="97">
        <v>43756.722615740742</v>
      </c>
      <c r="F12076">
        <v>2.6635629999999999</v>
      </c>
    </row>
    <row r="12077" spans="5:6" x14ac:dyDescent="0.2">
      <c r="E12077" s="97">
        <v>43756.733032407406</v>
      </c>
      <c r="F12077">
        <v>2.7169620000000001</v>
      </c>
    </row>
    <row r="12078" spans="5:6" x14ac:dyDescent="0.2">
      <c r="E12078" s="97">
        <v>43756.743449074071</v>
      </c>
      <c r="F12078">
        <v>2.7273800000000001</v>
      </c>
    </row>
    <row r="12079" spans="5:6" x14ac:dyDescent="0.2">
      <c r="E12079" s="97">
        <v>43756.753865740742</v>
      </c>
      <c r="F12079">
        <v>2.7084709999999999</v>
      </c>
    </row>
    <row r="12080" spans="5:6" x14ac:dyDescent="0.2">
      <c r="E12080" s="97">
        <v>43756.764282407406</v>
      </c>
      <c r="F12080">
        <v>2.7369699999999999</v>
      </c>
    </row>
    <row r="12081" spans="5:6" x14ac:dyDescent="0.2">
      <c r="E12081" s="97">
        <v>43756.774699074071</v>
      </c>
      <c r="F12081">
        <v>2.751941</v>
      </c>
    </row>
    <row r="12082" spans="5:6" x14ac:dyDescent="0.2">
      <c r="E12082" s="97">
        <v>43756.785115740742</v>
      </c>
      <c r="F12082">
        <v>2.7600150000000001</v>
      </c>
    </row>
    <row r="12083" spans="5:6" x14ac:dyDescent="0.2">
      <c r="E12083" s="97">
        <v>43756.795648148145</v>
      </c>
      <c r="F12083">
        <v>2.7694160000000001</v>
      </c>
    </row>
    <row r="12084" spans="5:6" x14ac:dyDescent="0.2">
      <c r="E12084" s="97">
        <v>43756.806064814817</v>
      </c>
      <c r="F12084">
        <v>2.7636250000000002</v>
      </c>
    </row>
    <row r="12085" spans="5:6" x14ac:dyDescent="0.2">
      <c r="E12085" s="97">
        <v>43756.816481481481</v>
      </c>
      <c r="F12085">
        <v>2.7710650000000001</v>
      </c>
    </row>
    <row r="12086" spans="5:6" x14ac:dyDescent="0.2">
      <c r="E12086" s="97">
        <v>43756.826956018522</v>
      </c>
      <c r="F12086">
        <v>2.774187</v>
      </c>
    </row>
    <row r="12087" spans="5:6" x14ac:dyDescent="0.2">
      <c r="E12087" s="97">
        <v>43756.837372685186</v>
      </c>
      <c r="F12087">
        <v>2.7832810000000001</v>
      </c>
    </row>
    <row r="12088" spans="5:6" x14ac:dyDescent="0.2">
      <c r="E12088" s="97">
        <v>43756.84778935185</v>
      </c>
      <c r="F12088">
        <v>2.7783190000000002</v>
      </c>
    </row>
    <row r="12089" spans="5:6" x14ac:dyDescent="0.2">
      <c r="E12089" s="97">
        <v>43756.858206018522</v>
      </c>
      <c r="F12089">
        <v>2.8002379999999998</v>
      </c>
    </row>
    <row r="12090" spans="5:6" x14ac:dyDescent="0.2">
      <c r="E12090" s="97">
        <v>43756.868622685186</v>
      </c>
      <c r="F12090">
        <v>2.7677700000000001</v>
      </c>
    </row>
    <row r="12091" spans="5:6" x14ac:dyDescent="0.2">
      <c r="E12091" s="97">
        <v>43756.87903935185</v>
      </c>
      <c r="F12091">
        <v>2.7790430000000002</v>
      </c>
    </row>
    <row r="12092" spans="5:6" x14ac:dyDescent="0.2">
      <c r="E12092" s="97">
        <v>43756.88957175926</v>
      </c>
      <c r="F12092">
        <v>2.8184719999999999</v>
      </c>
    </row>
    <row r="12093" spans="5:6" x14ac:dyDescent="0.2">
      <c r="E12093" s="97">
        <v>43756.899988425925</v>
      </c>
      <c r="F12093">
        <v>2.8246739999999999</v>
      </c>
    </row>
    <row r="12094" spans="5:6" x14ac:dyDescent="0.2">
      <c r="E12094" s="97">
        <v>43756.910405092596</v>
      </c>
      <c r="F12094">
        <v>2.8240949999999998</v>
      </c>
    </row>
    <row r="12095" spans="5:6" x14ac:dyDescent="0.2">
      <c r="E12095" s="97">
        <v>43756.92082175926</v>
      </c>
      <c r="F12095">
        <v>2.8386520000000002</v>
      </c>
    </row>
    <row r="12096" spans="5:6" x14ac:dyDescent="0.2">
      <c r="E12096" s="97">
        <v>43756.931307870371</v>
      </c>
      <c r="F12096">
        <v>2.8305880000000001</v>
      </c>
    </row>
    <row r="12097" spans="5:6" x14ac:dyDescent="0.2">
      <c r="E12097" s="97">
        <v>43756.941724537035</v>
      </c>
      <c r="F12097">
        <v>2.8061850000000002</v>
      </c>
    </row>
    <row r="12098" spans="5:6" x14ac:dyDescent="0.2">
      <c r="E12098" s="97">
        <v>43756.952141203707</v>
      </c>
      <c r="F12098">
        <v>2.8530009999999999</v>
      </c>
    </row>
    <row r="12099" spans="5:6" x14ac:dyDescent="0.2">
      <c r="E12099" s="97">
        <v>43756.962557870371</v>
      </c>
      <c r="F12099">
        <v>2.8524639999999999</v>
      </c>
    </row>
    <row r="12100" spans="5:6" x14ac:dyDescent="0.2">
      <c r="E12100" s="97">
        <v>43756.972974537035</v>
      </c>
      <c r="F12100">
        <v>2.877764</v>
      </c>
    </row>
    <row r="12101" spans="5:6" x14ac:dyDescent="0.2">
      <c r="E12101" s="97">
        <v>43756.983391203707</v>
      </c>
      <c r="F12101">
        <v>2.8595060000000001</v>
      </c>
    </row>
    <row r="12102" spans="5:6" x14ac:dyDescent="0.2">
      <c r="E12102" s="97">
        <v>43756.993923611109</v>
      </c>
      <c r="F12102">
        <v>2.862749</v>
      </c>
    </row>
    <row r="12103" spans="5:6" x14ac:dyDescent="0.2">
      <c r="E12103" s="97">
        <v>43757.004340277781</v>
      </c>
      <c r="F12103">
        <v>2.8742000000000001</v>
      </c>
    </row>
    <row r="12104" spans="5:6" x14ac:dyDescent="0.2">
      <c r="E12104" s="97">
        <v>43757.014756944445</v>
      </c>
      <c r="F12104">
        <v>2.8581639999999999</v>
      </c>
    </row>
    <row r="12105" spans="5:6" x14ac:dyDescent="0.2">
      <c r="E12105" s="97">
        <v>43757.025173611109</v>
      </c>
      <c r="F12105">
        <v>2.883006</v>
      </c>
    </row>
    <row r="12106" spans="5:6" x14ac:dyDescent="0.2">
      <c r="E12106" s="97">
        <v>43757.03565972222</v>
      </c>
      <c r="F12106">
        <v>2.883518</v>
      </c>
    </row>
    <row r="12107" spans="5:6" x14ac:dyDescent="0.2">
      <c r="E12107" s="97">
        <v>43757.046076388891</v>
      </c>
      <c r="F12107">
        <v>2.8939859999999999</v>
      </c>
    </row>
    <row r="12108" spans="5:6" x14ac:dyDescent="0.2">
      <c r="E12108" s="97">
        <v>43757.056527777779</v>
      </c>
      <c r="F12108">
        <v>2.9155419999999999</v>
      </c>
    </row>
    <row r="12109" spans="5:6" x14ac:dyDescent="0.2">
      <c r="E12109" s="97">
        <v>43757.066944444443</v>
      </c>
      <c r="F12109">
        <v>2.88205</v>
      </c>
    </row>
    <row r="12110" spans="5:6" x14ac:dyDescent="0.2">
      <c r="E12110" s="97">
        <v>43757.077361111114</v>
      </c>
      <c r="F12110">
        <v>2.897894</v>
      </c>
    </row>
    <row r="12111" spans="5:6" x14ac:dyDescent="0.2">
      <c r="E12111" s="97">
        <v>43757.087777777779</v>
      </c>
      <c r="F12111">
        <v>2.9018730000000001</v>
      </c>
    </row>
    <row r="12112" spans="5:6" x14ac:dyDescent="0.2">
      <c r="E12112" s="97">
        <v>43757.098194444443</v>
      </c>
      <c r="F12112">
        <v>2.8852440000000001</v>
      </c>
    </row>
    <row r="12113" spans="5:6" x14ac:dyDescent="0.2">
      <c r="E12113" s="97">
        <v>43757.108611111114</v>
      </c>
      <c r="F12113">
        <v>2.8828049999999998</v>
      </c>
    </row>
    <row r="12114" spans="5:6" x14ac:dyDescent="0.2">
      <c r="E12114" s="97">
        <v>43757.119143518517</v>
      </c>
      <c r="F12114">
        <v>2.8746809999999998</v>
      </c>
    </row>
    <row r="12115" spans="5:6" x14ac:dyDescent="0.2">
      <c r="E12115" s="97">
        <v>43757.129560185182</v>
      </c>
      <c r="F12115">
        <v>2.8562150000000002</v>
      </c>
    </row>
    <row r="12116" spans="5:6" x14ac:dyDescent="0.2">
      <c r="E12116" s="97">
        <v>43757.139976851853</v>
      </c>
      <c r="F12116">
        <v>2.8915829999999998</v>
      </c>
    </row>
    <row r="12117" spans="5:6" x14ac:dyDescent="0.2">
      <c r="E12117" s="97">
        <v>43757.150393518517</v>
      </c>
      <c r="F12117">
        <v>2.8867039999999999</v>
      </c>
    </row>
    <row r="12118" spans="5:6" x14ac:dyDescent="0.2">
      <c r="E12118" s="97">
        <v>43757.160879629628</v>
      </c>
      <c r="F12118">
        <v>2.8918059999999999</v>
      </c>
    </row>
    <row r="12119" spans="5:6" x14ac:dyDescent="0.2">
      <c r="E12119" s="97">
        <v>43757.171296296299</v>
      </c>
      <c r="F12119">
        <v>2.8724460000000001</v>
      </c>
    </row>
    <row r="12120" spans="5:6" x14ac:dyDescent="0.2">
      <c r="E12120" s="97">
        <v>43757.181712962964</v>
      </c>
      <c r="F12120">
        <v>2.8583259999999999</v>
      </c>
    </row>
    <row r="12121" spans="5:6" x14ac:dyDescent="0.2">
      <c r="E12121" s="97">
        <v>43757.192129629628</v>
      </c>
      <c r="F12121">
        <v>2.8661500000000002</v>
      </c>
    </row>
    <row r="12122" spans="5:6" x14ac:dyDescent="0.2">
      <c r="E12122" s="97">
        <v>43757.202546296299</v>
      </c>
      <c r="F12122">
        <v>2.853936</v>
      </c>
    </row>
    <row r="12123" spans="5:6" x14ac:dyDescent="0.2">
      <c r="E12123" s="97">
        <v>43757.212962962964</v>
      </c>
      <c r="F12123">
        <v>2.868773</v>
      </c>
    </row>
    <row r="12124" spans="5:6" x14ac:dyDescent="0.2">
      <c r="E12124" s="97">
        <v>43757.223495370374</v>
      </c>
      <c r="F12124">
        <v>2.8434759999999999</v>
      </c>
    </row>
    <row r="12125" spans="5:6" x14ac:dyDescent="0.2">
      <c r="E12125" s="97">
        <v>43757.233912037038</v>
      </c>
      <c r="F12125">
        <v>2.8634080000000002</v>
      </c>
    </row>
    <row r="12126" spans="5:6" x14ac:dyDescent="0.2">
      <c r="E12126" s="97">
        <v>43757.244409722225</v>
      </c>
      <c r="F12126">
        <v>2.8663289999999999</v>
      </c>
    </row>
    <row r="12127" spans="5:6" x14ac:dyDescent="0.2">
      <c r="E12127" s="97">
        <v>43757.254826388889</v>
      </c>
      <c r="F12127">
        <v>2.8484669999999999</v>
      </c>
    </row>
    <row r="12128" spans="5:6" x14ac:dyDescent="0.2">
      <c r="E12128" s="97">
        <v>43757.265243055554</v>
      </c>
      <c r="F12128">
        <v>2.849831</v>
      </c>
    </row>
    <row r="12129" spans="5:6" x14ac:dyDescent="0.2">
      <c r="E12129" s="97">
        <v>43757.275659722225</v>
      </c>
      <c r="F12129">
        <v>2.8487930000000001</v>
      </c>
    </row>
    <row r="12130" spans="5:6" x14ac:dyDescent="0.2">
      <c r="E12130" s="97">
        <v>43757.286076388889</v>
      </c>
      <c r="F12130">
        <v>2.8281689999999999</v>
      </c>
    </row>
    <row r="12131" spans="5:6" x14ac:dyDescent="0.2">
      <c r="E12131" s="97">
        <v>43757.296493055554</v>
      </c>
      <c r="F12131">
        <v>2.8395760000000001</v>
      </c>
    </row>
    <row r="12132" spans="5:6" x14ac:dyDescent="0.2">
      <c r="E12132" s="97">
        <v>43757.307025462964</v>
      </c>
      <c r="F12132">
        <v>2.816087</v>
      </c>
    </row>
    <row r="12133" spans="5:6" x14ac:dyDescent="0.2">
      <c r="E12133" s="97">
        <v>43757.317442129628</v>
      </c>
      <c r="F12133">
        <v>2.835995</v>
      </c>
    </row>
    <row r="12134" spans="5:6" x14ac:dyDescent="0.2">
      <c r="E12134" s="97">
        <v>43757.3278587963</v>
      </c>
      <c r="F12134">
        <v>2.832084</v>
      </c>
    </row>
    <row r="12135" spans="5:6" x14ac:dyDescent="0.2">
      <c r="E12135" s="97">
        <v>43757.338275462964</v>
      </c>
      <c r="F12135">
        <v>2.8250190000000002</v>
      </c>
    </row>
    <row r="12136" spans="5:6" x14ac:dyDescent="0.2">
      <c r="E12136" s="97">
        <v>43757.348761574074</v>
      </c>
      <c r="F12136">
        <v>2.8043909999999999</v>
      </c>
    </row>
    <row r="12137" spans="5:6" x14ac:dyDescent="0.2">
      <c r="E12137" s="97">
        <v>43757.359178240738</v>
      </c>
      <c r="F12137">
        <v>2.8212079999999999</v>
      </c>
    </row>
    <row r="12138" spans="5:6" x14ac:dyDescent="0.2">
      <c r="E12138" s="97">
        <v>43757.36959490741</v>
      </c>
      <c r="F12138">
        <v>2.8039939999999999</v>
      </c>
    </row>
    <row r="12139" spans="5:6" x14ac:dyDescent="0.2">
      <c r="E12139" s="97">
        <v>43757.380011574074</v>
      </c>
      <c r="F12139">
        <v>2.8065739999999999</v>
      </c>
    </row>
    <row r="12140" spans="5:6" x14ac:dyDescent="0.2">
      <c r="E12140" s="97">
        <v>43757.390428240738</v>
      </c>
      <c r="F12140">
        <v>2.7988759999999999</v>
      </c>
    </row>
    <row r="12141" spans="5:6" x14ac:dyDescent="0.2">
      <c r="E12141" s="97">
        <v>43757.40084490741</v>
      </c>
      <c r="F12141">
        <v>2.8054920000000001</v>
      </c>
    </row>
    <row r="12142" spans="5:6" x14ac:dyDescent="0.2">
      <c r="E12142" s="97">
        <v>43757.411261574074</v>
      </c>
      <c r="F12142">
        <v>2.7997339999999999</v>
      </c>
    </row>
    <row r="12143" spans="5:6" x14ac:dyDescent="0.2">
      <c r="E12143" s="97">
        <v>43757.421793981484</v>
      </c>
      <c r="F12143">
        <v>2.799687</v>
      </c>
    </row>
    <row r="12144" spans="5:6" x14ac:dyDescent="0.2">
      <c r="E12144" s="97">
        <v>43757.432210648149</v>
      </c>
      <c r="F12144">
        <v>2.7951440000000001</v>
      </c>
    </row>
    <row r="12145" spans="5:6" x14ac:dyDescent="0.2">
      <c r="E12145" s="97">
        <v>43757.442627314813</v>
      </c>
      <c r="F12145">
        <v>2.8038609999999999</v>
      </c>
    </row>
    <row r="12146" spans="5:6" x14ac:dyDescent="0.2">
      <c r="E12146" s="97">
        <v>43757.453113425923</v>
      </c>
      <c r="F12146">
        <v>2.8090160000000002</v>
      </c>
    </row>
    <row r="12147" spans="5:6" x14ac:dyDescent="0.2">
      <c r="E12147" s="97">
        <v>43757.463530092595</v>
      </c>
      <c r="F12147">
        <v>2.801968</v>
      </c>
    </row>
    <row r="12148" spans="5:6" x14ac:dyDescent="0.2">
      <c r="E12148" s="97">
        <v>43757.473946759259</v>
      </c>
      <c r="F12148">
        <v>2.783919</v>
      </c>
    </row>
    <row r="12149" spans="5:6" x14ac:dyDescent="0.2">
      <c r="E12149" s="97">
        <v>43757.484363425923</v>
      </c>
      <c r="F12149">
        <v>2.7863340000000001</v>
      </c>
    </row>
    <row r="12150" spans="5:6" x14ac:dyDescent="0.2">
      <c r="E12150" s="97">
        <v>43757.494780092595</v>
      </c>
      <c r="F12150">
        <v>2.7922289999999998</v>
      </c>
    </row>
    <row r="12151" spans="5:6" x14ac:dyDescent="0.2">
      <c r="E12151" s="97">
        <v>43757.505196759259</v>
      </c>
      <c r="F12151">
        <v>2.8107950000000002</v>
      </c>
    </row>
    <row r="12152" spans="5:6" x14ac:dyDescent="0.2">
      <c r="E12152" s="97">
        <v>43757.515613425923</v>
      </c>
      <c r="F12152">
        <v>2.8119109999999998</v>
      </c>
    </row>
    <row r="12153" spans="5:6" x14ac:dyDescent="0.2">
      <c r="E12153" s="97">
        <v>43757.526145833333</v>
      </c>
      <c r="F12153">
        <v>2.798473</v>
      </c>
    </row>
    <row r="12154" spans="5:6" x14ac:dyDescent="0.2">
      <c r="E12154" s="97">
        <v>43757.536562499998</v>
      </c>
      <c r="F12154">
        <v>2.802387</v>
      </c>
    </row>
    <row r="12155" spans="5:6" x14ac:dyDescent="0.2">
      <c r="E12155" s="97">
        <v>43757.546979166669</v>
      </c>
      <c r="F12155">
        <v>2.8087170000000001</v>
      </c>
    </row>
    <row r="12156" spans="5:6" x14ac:dyDescent="0.2">
      <c r="E12156" s="97">
        <v>43757.55746527778</v>
      </c>
      <c r="F12156">
        <v>2.816932</v>
      </c>
    </row>
    <row r="12157" spans="5:6" x14ac:dyDescent="0.2">
      <c r="E12157" s="97">
        <v>43757.567881944444</v>
      </c>
      <c r="F12157">
        <v>2.823067</v>
      </c>
    </row>
    <row r="12158" spans="5:6" x14ac:dyDescent="0.2">
      <c r="E12158" s="97">
        <v>43757.578298611108</v>
      </c>
      <c r="F12158">
        <v>2.8171719999999998</v>
      </c>
    </row>
    <row r="12159" spans="5:6" x14ac:dyDescent="0.2">
      <c r="E12159" s="97">
        <v>43757.58871527778</v>
      </c>
      <c r="F12159">
        <v>2.8278569999999998</v>
      </c>
    </row>
    <row r="12160" spans="5:6" x14ac:dyDescent="0.2">
      <c r="E12160" s="97">
        <v>43757.599131944444</v>
      </c>
      <c r="F12160">
        <v>2.8006280000000001</v>
      </c>
    </row>
    <row r="12161" spans="5:6" x14ac:dyDescent="0.2">
      <c r="E12161" s="97">
        <v>43757.609548611108</v>
      </c>
      <c r="F12161">
        <v>2.8267760000000002</v>
      </c>
    </row>
    <row r="12162" spans="5:6" x14ac:dyDescent="0.2">
      <c r="E12162" s="97">
        <v>43757.61996527778</v>
      </c>
      <c r="F12162">
        <v>2.825609</v>
      </c>
    </row>
    <row r="12163" spans="5:6" x14ac:dyDescent="0.2">
      <c r="E12163" s="97">
        <v>43757.630497685182</v>
      </c>
      <c r="F12163">
        <v>2.828281</v>
      </c>
    </row>
    <row r="12164" spans="5:6" x14ac:dyDescent="0.2">
      <c r="E12164" s="97">
        <v>43757.640914351854</v>
      </c>
      <c r="F12164">
        <v>2.8315060000000001</v>
      </c>
    </row>
    <row r="12165" spans="5:6" x14ac:dyDescent="0.2">
      <c r="E12165" s="97">
        <v>43757.651331018518</v>
      </c>
      <c r="F12165">
        <v>2.8363740000000002</v>
      </c>
    </row>
    <row r="12166" spans="5:6" x14ac:dyDescent="0.2">
      <c r="E12166" s="97">
        <v>43757.661805555559</v>
      </c>
      <c r="F12166">
        <v>2.841567</v>
      </c>
    </row>
    <row r="12167" spans="5:6" x14ac:dyDescent="0.2">
      <c r="E12167" s="97">
        <v>43757.672222222223</v>
      </c>
      <c r="F12167">
        <v>2.8283689999999999</v>
      </c>
    </row>
    <row r="12168" spans="5:6" x14ac:dyDescent="0.2">
      <c r="E12168" s="97">
        <v>43757.682638888888</v>
      </c>
      <c r="F12168">
        <v>2.8364189999999998</v>
      </c>
    </row>
    <row r="12169" spans="5:6" x14ac:dyDescent="0.2">
      <c r="E12169" s="97">
        <v>43757.693055555559</v>
      </c>
      <c r="F12169">
        <v>2.8399640000000002</v>
      </c>
    </row>
    <row r="12170" spans="5:6" x14ac:dyDescent="0.2">
      <c r="E12170" s="97">
        <v>43757.703472222223</v>
      </c>
      <c r="F12170">
        <v>2.8440439999999998</v>
      </c>
    </row>
    <row r="12171" spans="5:6" x14ac:dyDescent="0.2">
      <c r="E12171" s="97">
        <v>43757.722719907404</v>
      </c>
      <c r="F12171">
        <v>2.8600940000000001</v>
      </c>
    </row>
    <row r="12172" spans="5:6" x14ac:dyDescent="0.2">
      <c r="E12172" s="97">
        <v>43757.733136574076</v>
      </c>
      <c r="F12172">
        <v>2.9077410000000001</v>
      </c>
    </row>
    <row r="12173" spans="5:6" x14ac:dyDescent="0.2">
      <c r="E12173" s="97">
        <v>43757.74355324074</v>
      </c>
      <c r="F12173">
        <v>2.9146909999999999</v>
      </c>
    </row>
    <row r="12174" spans="5:6" x14ac:dyDescent="0.2">
      <c r="E12174" s="97">
        <v>43757.753969907404</v>
      </c>
      <c r="F12174">
        <v>2.9151790000000002</v>
      </c>
    </row>
    <row r="12175" spans="5:6" x14ac:dyDescent="0.2">
      <c r="E12175" s="97">
        <v>43757.764386574076</v>
      </c>
      <c r="F12175">
        <v>2.9344269999999999</v>
      </c>
    </row>
    <row r="12176" spans="5:6" x14ac:dyDescent="0.2">
      <c r="E12176" s="97">
        <v>43757.77480324074</v>
      </c>
      <c r="F12176">
        <v>2.94306</v>
      </c>
    </row>
    <row r="12177" spans="5:6" x14ac:dyDescent="0.2">
      <c r="E12177" s="97">
        <v>43757.78533564815</v>
      </c>
      <c r="F12177">
        <v>2.9366349999999999</v>
      </c>
    </row>
    <row r="12178" spans="5:6" x14ac:dyDescent="0.2">
      <c r="E12178" s="97">
        <v>43757.795752314814</v>
      </c>
      <c r="F12178">
        <v>2.9529339999999999</v>
      </c>
    </row>
    <row r="12179" spans="5:6" x14ac:dyDescent="0.2">
      <c r="E12179" s="97">
        <v>43757.806168981479</v>
      </c>
      <c r="F12179">
        <v>2.9643389999999998</v>
      </c>
    </row>
    <row r="12180" spans="5:6" x14ac:dyDescent="0.2">
      <c r="E12180" s="97">
        <v>43757.81658564815</v>
      </c>
      <c r="F12180">
        <v>2.97621</v>
      </c>
    </row>
    <row r="12181" spans="5:6" x14ac:dyDescent="0.2">
      <c r="E12181" s="97">
        <v>43757.82707175926</v>
      </c>
      <c r="F12181">
        <v>2.9663719999999998</v>
      </c>
    </row>
    <row r="12182" spans="5:6" x14ac:dyDescent="0.2">
      <c r="E12182" s="97">
        <v>43757.837488425925</v>
      </c>
      <c r="F12182">
        <v>2.9814050000000001</v>
      </c>
    </row>
    <row r="12183" spans="5:6" x14ac:dyDescent="0.2">
      <c r="E12183" s="97">
        <v>43757.847905092596</v>
      </c>
      <c r="F12183">
        <v>2.985033</v>
      </c>
    </row>
    <row r="12184" spans="5:6" x14ac:dyDescent="0.2">
      <c r="E12184" s="97">
        <v>43757.85832175926</v>
      </c>
      <c r="F12184">
        <v>2.9748790000000001</v>
      </c>
    </row>
    <row r="12185" spans="5:6" x14ac:dyDescent="0.2">
      <c r="E12185" s="97">
        <v>43757.868738425925</v>
      </c>
      <c r="F12185">
        <v>2.987473</v>
      </c>
    </row>
    <row r="12186" spans="5:6" x14ac:dyDescent="0.2">
      <c r="E12186" s="97">
        <v>43757.879155092596</v>
      </c>
      <c r="F12186">
        <v>2.9903719999999998</v>
      </c>
    </row>
    <row r="12187" spans="5:6" x14ac:dyDescent="0.2">
      <c r="E12187" s="97">
        <v>43757.889687499999</v>
      </c>
      <c r="F12187">
        <v>2.9734289999999999</v>
      </c>
    </row>
    <row r="12188" spans="5:6" x14ac:dyDescent="0.2">
      <c r="E12188" s="97">
        <v>43757.900104166663</v>
      </c>
      <c r="F12188">
        <v>3.0091009999999998</v>
      </c>
    </row>
    <row r="12189" spans="5:6" x14ac:dyDescent="0.2">
      <c r="E12189" s="97">
        <v>43757.910520833335</v>
      </c>
      <c r="F12189">
        <v>2.997598</v>
      </c>
    </row>
    <row r="12190" spans="5:6" x14ac:dyDescent="0.2">
      <c r="E12190" s="97">
        <v>43757.920937499999</v>
      </c>
      <c r="F12190">
        <v>2.9867319999999999</v>
      </c>
    </row>
    <row r="12191" spans="5:6" x14ac:dyDescent="0.2">
      <c r="E12191" s="97">
        <v>43757.931423611109</v>
      </c>
      <c r="F12191">
        <v>3.0110809999999999</v>
      </c>
    </row>
    <row r="12192" spans="5:6" x14ac:dyDescent="0.2">
      <c r="E12192" s="97">
        <v>43757.941840277781</v>
      </c>
      <c r="F12192">
        <v>3.0008849999999998</v>
      </c>
    </row>
    <row r="12193" spans="5:6" x14ac:dyDescent="0.2">
      <c r="E12193" s="97">
        <v>43757.952256944445</v>
      </c>
      <c r="F12193">
        <v>3.00285</v>
      </c>
    </row>
    <row r="12194" spans="5:6" x14ac:dyDescent="0.2">
      <c r="E12194" s="97">
        <v>43757.962673611109</v>
      </c>
      <c r="F12194">
        <v>2.9908800000000002</v>
      </c>
    </row>
    <row r="12195" spans="5:6" x14ac:dyDescent="0.2">
      <c r="E12195" s="97">
        <v>43757.973090277781</v>
      </c>
      <c r="F12195">
        <v>2.9940820000000001</v>
      </c>
    </row>
    <row r="12196" spans="5:6" x14ac:dyDescent="0.2">
      <c r="E12196" s="97">
        <v>43757.983506944445</v>
      </c>
      <c r="F12196">
        <v>2.9983749999999998</v>
      </c>
    </row>
    <row r="12197" spans="5:6" x14ac:dyDescent="0.2">
      <c r="E12197" s="97">
        <v>43757.993923611109</v>
      </c>
      <c r="F12197">
        <v>3.0045269999999999</v>
      </c>
    </row>
    <row r="12198" spans="5:6" x14ac:dyDescent="0.2">
      <c r="E12198" s="97">
        <v>43758.00445601852</v>
      </c>
      <c r="F12198">
        <v>3.011622</v>
      </c>
    </row>
    <row r="12199" spans="5:6" x14ac:dyDescent="0.2">
      <c r="E12199" s="97">
        <v>43758.014872685184</v>
      </c>
      <c r="F12199">
        <v>2.9829780000000001</v>
      </c>
    </row>
    <row r="12200" spans="5:6" x14ac:dyDescent="0.2">
      <c r="E12200" s="97">
        <v>43758.025289351855</v>
      </c>
      <c r="F12200">
        <v>3.0193279999999998</v>
      </c>
    </row>
    <row r="12201" spans="5:6" x14ac:dyDescent="0.2">
      <c r="E12201" s="97">
        <v>43758.035763888889</v>
      </c>
      <c r="F12201">
        <v>2.989722</v>
      </c>
    </row>
    <row r="12202" spans="5:6" x14ac:dyDescent="0.2">
      <c r="E12202" s="97">
        <v>43758.046180555553</v>
      </c>
      <c r="F12202">
        <v>2.9981040000000001</v>
      </c>
    </row>
    <row r="12203" spans="5:6" x14ac:dyDescent="0.2">
      <c r="E12203" s="97">
        <v>43758.056597222225</v>
      </c>
      <c r="F12203">
        <v>3.055847</v>
      </c>
    </row>
    <row r="12204" spans="5:6" x14ac:dyDescent="0.2">
      <c r="E12204" s="97">
        <v>43758.067013888889</v>
      </c>
      <c r="F12204">
        <v>3.005827</v>
      </c>
    </row>
    <row r="12205" spans="5:6" x14ac:dyDescent="0.2">
      <c r="E12205" s="97">
        <v>43758.077430555553</v>
      </c>
      <c r="F12205">
        <v>2.9786769999999998</v>
      </c>
    </row>
    <row r="12206" spans="5:6" x14ac:dyDescent="0.2">
      <c r="E12206" s="97">
        <v>43758.08798611111</v>
      </c>
      <c r="F12206">
        <v>2.9811550000000002</v>
      </c>
    </row>
    <row r="12207" spans="5:6" x14ac:dyDescent="0.2">
      <c r="E12207" s="97">
        <v>43758.098402777781</v>
      </c>
      <c r="F12207">
        <v>2.9838279999999999</v>
      </c>
    </row>
    <row r="12208" spans="5:6" x14ac:dyDescent="0.2">
      <c r="E12208" s="97">
        <v>43758.108819444446</v>
      </c>
      <c r="F12208">
        <v>2.973465</v>
      </c>
    </row>
    <row r="12209" spans="5:6" x14ac:dyDescent="0.2">
      <c r="E12209" s="97">
        <v>43758.11923611111</v>
      </c>
      <c r="F12209">
        <v>2.97804</v>
      </c>
    </row>
    <row r="12210" spans="5:6" x14ac:dyDescent="0.2">
      <c r="E12210" s="97">
        <v>43758.129652777781</v>
      </c>
      <c r="F12210">
        <v>2.9879560000000001</v>
      </c>
    </row>
    <row r="12211" spans="5:6" x14ac:dyDescent="0.2">
      <c r="E12211" s="97">
        <v>43758.140069444446</v>
      </c>
      <c r="F12211">
        <v>2.9859629999999999</v>
      </c>
    </row>
    <row r="12212" spans="5:6" x14ac:dyDescent="0.2">
      <c r="E12212" s="97">
        <v>43758.150601851848</v>
      </c>
      <c r="F12212">
        <v>2.9766210000000002</v>
      </c>
    </row>
    <row r="12213" spans="5:6" x14ac:dyDescent="0.2">
      <c r="E12213" s="97">
        <v>43758.16101851852</v>
      </c>
      <c r="F12213">
        <v>2.9613610000000001</v>
      </c>
    </row>
    <row r="12214" spans="5:6" x14ac:dyDescent="0.2">
      <c r="E12214" s="97">
        <v>43758.171435185184</v>
      </c>
      <c r="F12214">
        <v>2.9549989999999999</v>
      </c>
    </row>
    <row r="12215" spans="5:6" x14ac:dyDescent="0.2">
      <c r="E12215" s="97">
        <v>43758.181851851848</v>
      </c>
      <c r="F12215">
        <v>2.9454729999999998</v>
      </c>
    </row>
    <row r="12216" spans="5:6" x14ac:dyDescent="0.2">
      <c r="E12216" s="97">
        <v>43758.192337962966</v>
      </c>
      <c r="F12216">
        <v>2.9543460000000001</v>
      </c>
    </row>
    <row r="12217" spans="5:6" x14ac:dyDescent="0.2">
      <c r="E12217" s="97">
        <v>43758.20275462963</v>
      </c>
      <c r="F12217">
        <v>2.941058</v>
      </c>
    </row>
    <row r="12218" spans="5:6" x14ac:dyDescent="0.2">
      <c r="E12218" s="97">
        <v>43758.213171296295</v>
      </c>
      <c r="F12218">
        <v>2.9570099999999999</v>
      </c>
    </row>
    <row r="12219" spans="5:6" x14ac:dyDescent="0.2">
      <c r="E12219" s="97">
        <v>43758.223587962966</v>
      </c>
      <c r="F12219">
        <v>2.944483</v>
      </c>
    </row>
    <row r="12220" spans="5:6" x14ac:dyDescent="0.2">
      <c r="E12220" s="97">
        <v>43758.23400462963</v>
      </c>
      <c r="F12220">
        <v>2.9392239999999998</v>
      </c>
    </row>
    <row r="12221" spans="5:6" x14ac:dyDescent="0.2">
      <c r="E12221" s="97">
        <v>43758.244421296295</v>
      </c>
      <c r="F12221">
        <v>2.946869</v>
      </c>
    </row>
    <row r="12222" spans="5:6" x14ac:dyDescent="0.2">
      <c r="E12222" s="97">
        <v>43758.254953703705</v>
      </c>
      <c r="F12222">
        <v>2.9163169999999998</v>
      </c>
    </row>
    <row r="12223" spans="5:6" x14ac:dyDescent="0.2">
      <c r="E12223" s="97">
        <v>43758.265370370369</v>
      </c>
      <c r="F12223">
        <v>2.9313980000000002</v>
      </c>
    </row>
    <row r="12224" spans="5:6" x14ac:dyDescent="0.2">
      <c r="E12224" s="97">
        <v>43758.275787037041</v>
      </c>
      <c r="F12224">
        <v>2.933325</v>
      </c>
    </row>
    <row r="12225" spans="5:6" x14ac:dyDescent="0.2">
      <c r="E12225" s="97">
        <v>43758.286203703705</v>
      </c>
      <c r="F12225">
        <v>2.9270779999999998</v>
      </c>
    </row>
    <row r="12226" spans="5:6" x14ac:dyDescent="0.2">
      <c r="E12226" s="97">
        <v>43758.296689814815</v>
      </c>
      <c r="F12226">
        <v>2.8519990000000002</v>
      </c>
    </row>
    <row r="12227" spans="5:6" x14ac:dyDescent="0.2">
      <c r="E12227" s="97">
        <v>43758.307106481479</v>
      </c>
      <c r="F12227">
        <v>2.9306800000000002</v>
      </c>
    </row>
    <row r="12228" spans="5:6" x14ac:dyDescent="0.2">
      <c r="E12228" s="97">
        <v>43758.317523148151</v>
      </c>
      <c r="F12228">
        <v>2.8904019999999999</v>
      </c>
    </row>
    <row r="12229" spans="5:6" x14ac:dyDescent="0.2">
      <c r="E12229" s="97">
        <v>43758.327939814815</v>
      </c>
      <c r="F12229">
        <v>2.8840889999999999</v>
      </c>
    </row>
    <row r="12230" spans="5:6" x14ac:dyDescent="0.2">
      <c r="E12230" s="97">
        <v>43758.338356481479</v>
      </c>
      <c r="F12230">
        <v>2.8980389999999998</v>
      </c>
    </row>
    <row r="12231" spans="5:6" x14ac:dyDescent="0.2">
      <c r="E12231" s="97">
        <v>43758.348773148151</v>
      </c>
      <c r="F12231">
        <v>2.9044110000000001</v>
      </c>
    </row>
    <row r="12232" spans="5:6" x14ac:dyDescent="0.2">
      <c r="E12232" s="97">
        <v>43758.359189814815</v>
      </c>
      <c r="F12232">
        <v>2.9610560000000001</v>
      </c>
    </row>
    <row r="12233" spans="5:6" x14ac:dyDescent="0.2">
      <c r="E12233" s="97">
        <v>43758.369722222225</v>
      </c>
      <c r="F12233">
        <v>2.8859309999999998</v>
      </c>
    </row>
    <row r="12234" spans="5:6" x14ac:dyDescent="0.2">
      <c r="E12234" s="97">
        <v>43758.38013888889</v>
      </c>
      <c r="F12234">
        <v>2.875162</v>
      </c>
    </row>
    <row r="12235" spans="5:6" x14ac:dyDescent="0.2">
      <c r="E12235" s="97">
        <v>43758.390555555554</v>
      </c>
      <c r="F12235">
        <v>2.8872749999999998</v>
      </c>
    </row>
    <row r="12236" spans="5:6" x14ac:dyDescent="0.2">
      <c r="E12236" s="97">
        <v>43758.401041666664</v>
      </c>
      <c r="F12236">
        <v>2.912655</v>
      </c>
    </row>
    <row r="12237" spans="5:6" x14ac:dyDescent="0.2">
      <c r="E12237" s="97">
        <v>43758.411458333336</v>
      </c>
      <c r="F12237">
        <v>2.8896269999999999</v>
      </c>
    </row>
    <row r="12238" spans="5:6" x14ac:dyDescent="0.2">
      <c r="E12238" s="97">
        <v>43758.421875</v>
      </c>
      <c r="F12238">
        <v>2.891489</v>
      </c>
    </row>
    <row r="12239" spans="5:6" x14ac:dyDescent="0.2">
      <c r="E12239" s="97">
        <v>43758.432291666664</v>
      </c>
      <c r="F12239">
        <v>2.8887990000000001</v>
      </c>
    </row>
    <row r="12240" spans="5:6" x14ac:dyDescent="0.2">
      <c r="E12240" s="97">
        <v>43758.442708333336</v>
      </c>
      <c r="F12240">
        <v>2.8929809999999998</v>
      </c>
    </row>
    <row r="12241" spans="5:6" x14ac:dyDescent="0.2">
      <c r="E12241" s="97">
        <v>43758.453125</v>
      </c>
      <c r="F12241">
        <v>2.896884</v>
      </c>
    </row>
    <row r="12242" spans="5:6" x14ac:dyDescent="0.2">
      <c r="E12242" s="97">
        <v>43758.463541666664</v>
      </c>
      <c r="F12242">
        <v>2.895162</v>
      </c>
    </row>
    <row r="12243" spans="5:6" x14ac:dyDescent="0.2">
      <c r="E12243" s="97">
        <v>43758.474074074074</v>
      </c>
      <c r="F12243">
        <v>2.9027599999999998</v>
      </c>
    </row>
    <row r="12244" spans="5:6" x14ac:dyDescent="0.2">
      <c r="E12244" s="97">
        <v>43758.484490740739</v>
      </c>
      <c r="F12244">
        <v>2.896811</v>
      </c>
    </row>
    <row r="12245" spans="5:6" x14ac:dyDescent="0.2">
      <c r="E12245" s="97">
        <v>43758.49490740741</v>
      </c>
      <c r="F12245">
        <v>2.7703479999999998</v>
      </c>
    </row>
    <row r="12246" spans="5:6" x14ac:dyDescent="0.2">
      <c r="E12246" s="97">
        <v>43758.505381944444</v>
      </c>
      <c r="F12246">
        <v>2.9083640000000002</v>
      </c>
    </row>
    <row r="12247" spans="5:6" x14ac:dyDescent="0.2">
      <c r="E12247" s="97">
        <v>43758.515798611108</v>
      </c>
      <c r="F12247">
        <v>2.9068200000000002</v>
      </c>
    </row>
    <row r="12248" spans="5:6" x14ac:dyDescent="0.2">
      <c r="E12248" s="97">
        <v>43758.52621527778</v>
      </c>
      <c r="F12248">
        <v>2.9166979999999998</v>
      </c>
    </row>
    <row r="12249" spans="5:6" x14ac:dyDescent="0.2">
      <c r="E12249" s="97">
        <v>43758.536631944444</v>
      </c>
      <c r="F12249">
        <v>2.9107289999999999</v>
      </c>
    </row>
    <row r="12250" spans="5:6" x14ac:dyDescent="0.2">
      <c r="E12250" s="97">
        <v>43758.547048611108</v>
      </c>
      <c r="F12250">
        <v>2.9389630000000002</v>
      </c>
    </row>
    <row r="12251" spans="5:6" x14ac:dyDescent="0.2">
      <c r="E12251" s="97">
        <v>43758.55746527778</v>
      </c>
      <c r="F12251">
        <v>2.918069</v>
      </c>
    </row>
    <row r="12252" spans="5:6" x14ac:dyDescent="0.2">
      <c r="E12252" s="97">
        <v>43758.567997685182</v>
      </c>
      <c r="F12252">
        <v>2.9454370000000001</v>
      </c>
    </row>
    <row r="12253" spans="5:6" x14ac:dyDescent="0.2">
      <c r="E12253" s="97">
        <v>43758.578414351854</v>
      </c>
      <c r="F12253">
        <v>2.9356840000000002</v>
      </c>
    </row>
    <row r="12254" spans="5:6" x14ac:dyDescent="0.2">
      <c r="E12254" s="97">
        <v>43758.588831018518</v>
      </c>
      <c r="F12254">
        <v>2.9381889999999999</v>
      </c>
    </row>
    <row r="12255" spans="5:6" x14ac:dyDescent="0.2">
      <c r="E12255" s="97">
        <v>43758.599247685182</v>
      </c>
      <c r="F12255">
        <v>2.9719989999999998</v>
      </c>
    </row>
    <row r="12256" spans="5:6" x14ac:dyDescent="0.2">
      <c r="E12256" s="97">
        <v>43758.609733796293</v>
      </c>
      <c r="F12256">
        <v>2.9536959999999999</v>
      </c>
    </row>
    <row r="12257" spans="5:6" x14ac:dyDescent="0.2">
      <c r="E12257" s="97">
        <v>43758.620150462964</v>
      </c>
      <c r="F12257">
        <v>2.9691580000000002</v>
      </c>
    </row>
    <row r="12258" spans="5:6" x14ac:dyDescent="0.2">
      <c r="E12258" s="97">
        <v>43758.630567129629</v>
      </c>
      <c r="F12258">
        <v>2.9615710000000002</v>
      </c>
    </row>
    <row r="12259" spans="5:6" x14ac:dyDescent="0.2">
      <c r="E12259" s="97">
        <v>43758.640983796293</v>
      </c>
      <c r="F12259">
        <v>2.9863930000000001</v>
      </c>
    </row>
    <row r="12260" spans="5:6" x14ac:dyDescent="0.2">
      <c r="E12260" s="97">
        <v>43758.651400462964</v>
      </c>
      <c r="F12260">
        <v>3.0005480000000002</v>
      </c>
    </row>
    <row r="12261" spans="5:6" x14ac:dyDescent="0.2">
      <c r="E12261" s="97">
        <v>43758.661817129629</v>
      </c>
      <c r="F12261">
        <v>2.9901909999999998</v>
      </c>
    </row>
    <row r="12262" spans="5:6" x14ac:dyDescent="0.2">
      <c r="E12262" s="97">
        <v>43758.672349537039</v>
      </c>
      <c r="F12262">
        <v>3.0062609999999999</v>
      </c>
    </row>
    <row r="12263" spans="5:6" x14ac:dyDescent="0.2">
      <c r="E12263" s="97">
        <v>43758.682766203703</v>
      </c>
      <c r="F12263">
        <v>3.0325060000000001</v>
      </c>
    </row>
    <row r="12264" spans="5:6" x14ac:dyDescent="0.2">
      <c r="E12264" s="97">
        <v>43758.693182870367</v>
      </c>
      <c r="F12264">
        <v>3.0289510000000002</v>
      </c>
    </row>
    <row r="12265" spans="5:6" x14ac:dyDescent="0.2">
      <c r="E12265" s="97">
        <v>43758.703599537039</v>
      </c>
      <c r="F12265">
        <v>3.0298590000000001</v>
      </c>
    </row>
    <row r="12266" spans="5:6" x14ac:dyDescent="0.2">
      <c r="E12266" s="97">
        <v>43758.722824074073</v>
      </c>
      <c r="F12266">
        <v>3.0611250000000001</v>
      </c>
    </row>
    <row r="12267" spans="5:6" x14ac:dyDescent="0.2">
      <c r="E12267" s="97">
        <v>43758.733240740738</v>
      </c>
      <c r="F12267">
        <v>3.0981399999999999</v>
      </c>
    </row>
    <row r="12268" spans="5:6" x14ac:dyDescent="0.2">
      <c r="E12268" s="97">
        <v>43758.743657407409</v>
      </c>
      <c r="F12268">
        <v>3.0987840000000002</v>
      </c>
    </row>
    <row r="12269" spans="5:6" x14ac:dyDescent="0.2">
      <c r="E12269" s="97">
        <v>43758.754074074073</v>
      </c>
      <c r="F12269">
        <v>3.115605</v>
      </c>
    </row>
    <row r="12270" spans="5:6" x14ac:dyDescent="0.2">
      <c r="E12270" s="97">
        <v>43758.764490740738</v>
      </c>
      <c r="F12270">
        <v>3.114195</v>
      </c>
    </row>
    <row r="12271" spans="5:6" x14ac:dyDescent="0.2">
      <c r="E12271" s="97">
        <v>43758.774907407409</v>
      </c>
      <c r="F12271">
        <v>3.1133839999999999</v>
      </c>
    </row>
    <row r="12272" spans="5:6" x14ac:dyDescent="0.2">
      <c r="E12272" s="97">
        <v>43758.785324074073</v>
      </c>
      <c r="F12272">
        <v>3.1241219999999998</v>
      </c>
    </row>
    <row r="12273" spans="5:6" x14ac:dyDescent="0.2">
      <c r="E12273" s="97">
        <v>43758.795856481483</v>
      </c>
      <c r="F12273">
        <v>3.1318130000000002</v>
      </c>
    </row>
    <row r="12274" spans="5:6" x14ac:dyDescent="0.2">
      <c r="E12274" s="97">
        <v>43758.806273148148</v>
      </c>
      <c r="F12274">
        <v>3.1311439999999999</v>
      </c>
    </row>
    <row r="12275" spans="5:6" x14ac:dyDescent="0.2">
      <c r="E12275" s="97">
        <v>43758.816689814812</v>
      </c>
      <c r="F12275">
        <v>3.1471689999999999</v>
      </c>
    </row>
    <row r="12276" spans="5:6" x14ac:dyDescent="0.2">
      <c r="E12276" s="97">
        <v>43758.827175925922</v>
      </c>
      <c r="F12276">
        <v>3.1459260000000002</v>
      </c>
    </row>
    <row r="12277" spans="5:6" x14ac:dyDescent="0.2">
      <c r="E12277" s="97">
        <v>43758.837592592594</v>
      </c>
      <c r="F12277">
        <v>3.144139</v>
      </c>
    </row>
    <row r="12278" spans="5:6" x14ac:dyDescent="0.2">
      <c r="E12278" s="97">
        <v>43758.848009259258</v>
      </c>
      <c r="F12278">
        <v>3.1611129999999998</v>
      </c>
    </row>
    <row r="12279" spans="5:6" x14ac:dyDescent="0.2">
      <c r="E12279" s="97">
        <v>43758.858425925922</v>
      </c>
      <c r="F12279">
        <v>3.137127</v>
      </c>
    </row>
    <row r="12280" spans="5:6" x14ac:dyDescent="0.2">
      <c r="E12280" s="97">
        <v>43758.868958333333</v>
      </c>
      <c r="F12280">
        <v>3.162102</v>
      </c>
    </row>
    <row r="12281" spans="5:6" x14ac:dyDescent="0.2">
      <c r="E12281" s="97">
        <v>43758.879374999997</v>
      </c>
      <c r="F12281">
        <v>3.1631</v>
      </c>
    </row>
    <row r="12282" spans="5:6" x14ac:dyDescent="0.2">
      <c r="E12282" s="97">
        <v>43758.889791666668</v>
      </c>
      <c r="F12282">
        <v>3.1618930000000001</v>
      </c>
    </row>
    <row r="12283" spans="5:6" x14ac:dyDescent="0.2">
      <c r="E12283" s="97">
        <v>43758.900208333333</v>
      </c>
      <c r="F12283">
        <v>3.153864</v>
      </c>
    </row>
    <row r="12284" spans="5:6" x14ac:dyDescent="0.2">
      <c r="E12284" s="97">
        <v>43758.910624999997</v>
      </c>
      <c r="F12284">
        <v>3.1730070000000001</v>
      </c>
    </row>
    <row r="12285" spans="5:6" x14ac:dyDescent="0.2">
      <c r="E12285" s="97">
        <v>43758.921041666668</v>
      </c>
      <c r="F12285">
        <v>3.1663770000000002</v>
      </c>
    </row>
    <row r="12286" spans="5:6" x14ac:dyDescent="0.2">
      <c r="E12286" s="97">
        <v>43758.931574074071</v>
      </c>
      <c r="F12286">
        <v>3.1667200000000002</v>
      </c>
    </row>
    <row r="12287" spans="5:6" x14ac:dyDescent="0.2">
      <c r="E12287" s="97">
        <v>43758.941990740743</v>
      </c>
      <c r="F12287">
        <v>3.149867</v>
      </c>
    </row>
    <row r="12288" spans="5:6" x14ac:dyDescent="0.2">
      <c r="E12288" s="97">
        <v>43758.952407407407</v>
      </c>
      <c r="F12288">
        <v>3.1502849999999998</v>
      </c>
    </row>
    <row r="12289" spans="5:6" x14ac:dyDescent="0.2">
      <c r="E12289" s="97">
        <v>43758.962824074071</v>
      </c>
      <c r="F12289">
        <v>3.1606809999999999</v>
      </c>
    </row>
    <row r="12290" spans="5:6" x14ac:dyDescent="0.2">
      <c r="E12290" s="97">
        <v>43758.973310185182</v>
      </c>
      <c r="F12290">
        <v>3.1384069999999999</v>
      </c>
    </row>
    <row r="12291" spans="5:6" x14ac:dyDescent="0.2">
      <c r="E12291" s="97">
        <v>43758.983726851853</v>
      </c>
      <c r="F12291">
        <v>3.1627580000000002</v>
      </c>
    </row>
    <row r="12292" spans="5:6" x14ac:dyDescent="0.2">
      <c r="E12292" s="97">
        <v>43758.994143518517</v>
      </c>
      <c r="F12292">
        <v>3.1546189999999998</v>
      </c>
    </row>
    <row r="12293" spans="5:6" x14ac:dyDescent="0.2">
      <c r="E12293" s="97">
        <v>43759.004560185182</v>
      </c>
      <c r="F12293">
        <v>3.1471840000000002</v>
      </c>
    </row>
    <row r="12294" spans="5:6" x14ac:dyDescent="0.2">
      <c r="E12294" s="97">
        <v>43759.014976851853</v>
      </c>
      <c r="F12294">
        <v>3.1364079999999999</v>
      </c>
    </row>
    <row r="12295" spans="5:6" x14ac:dyDescent="0.2">
      <c r="E12295" s="97">
        <v>43759.025393518517</v>
      </c>
      <c r="F12295">
        <v>3.1454230000000001</v>
      </c>
    </row>
    <row r="12296" spans="5:6" x14ac:dyDescent="0.2">
      <c r="E12296" s="97">
        <v>43759.035810185182</v>
      </c>
      <c r="F12296">
        <v>3.146414</v>
      </c>
    </row>
    <row r="12297" spans="5:6" x14ac:dyDescent="0.2">
      <c r="E12297" s="97">
        <v>43759.046342592592</v>
      </c>
      <c r="F12297">
        <v>3.071008</v>
      </c>
    </row>
    <row r="12298" spans="5:6" x14ac:dyDescent="0.2">
      <c r="E12298" s="97">
        <v>43759.056759259256</v>
      </c>
      <c r="F12298">
        <v>3.1464210000000001</v>
      </c>
    </row>
    <row r="12299" spans="5:6" x14ac:dyDescent="0.2">
      <c r="E12299" s="97">
        <v>43759.067175925928</v>
      </c>
      <c r="F12299">
        <v>3.12947</v>
      </c>
    </row>
    <row r="12300" spans="5:6" x14ac:dyDescent="0.2">
      <c r="E12300" s="97">
        <v>43759.077650462961</v>
      </c>
      <c r="F12300">
        <v>3.1222349999999999</v>
      </c>
    </row>
    <row r="12301" spans="5:6" x14ac:dyDescent="0.2">
      <c r="E12301" s="97">
        <v>43759.088067129633</v>
      </c>
      <c r="F12301">
        <v>3.1078000000000001</v>
      </c>
    </row>
    <row r="12302" spans="5:6" x14ac:dyDescent="0.2">
      <c r="E12302" s="97">
        <v>43759.098483796297</v>
      </c>
      <c r="F12302">
        <v>3.1204010000000002</v>
      </c>
    </row>
    <row r="12303" spans="5:6" x14ac:dyDescent="0.2">
      <c r="E12303" s="97">
        <v>43759.108900462961</v>
      </c>
      <c r="F12303">
        <v>3.0990280000000001</v>
      </c>
    </row>
    <row r="12304" spans="5:6" x14ac:dyDescent="0.2">
      <c r="E12304" s="97">
        <v>43759.119317129633</v>
      </c>
      <c r="F12304">
        <v>3.1133389999999999</v>
      </c>
    </row>
    <row r="12305" spans="5:6" x14ac:dyDescent="0.2">
      <c r="E12305" s="97">
        <v>43759.129733796297</v>
      </c>
      <c r="F12305">
        <v>3.1042879999999999</v>
      </c>
    </row>
    <row r="12306" spans="5:6" x14ac:dyDescent="0.2">
      <c r="E12306" s="97">
        <v>43759.140266203707</v>
      </c>
      <c r="F12306">
        <v>3.1077050000000002</v>
      </c>
    </row>
    <row r="12307" spans="5:6" x14ac:dyDescent="0.2">
      <c r="E12307" s="97">
        <v>43759.150682870371</v>
      </c>
      <c r="F12307">
        <v>3.0942949999999998</v>
      </c>
    </row>
    <row r="12308" spans="5:6" x14ac:dyDescent="0.2">
      <c r="E12308" s="97">
        <v>43759.161099537036</v>
      </c>
      <c r="F12308">
        <v>3.0993089999999999</v>
      </c>
    </row>
    <row r="12309" spans="5:6" x14ac:dyDescent="0.2">
      <c r="E12309" s="97">
        <v>43759.171516203707</v>
      </c>
      <c r="F12309">
        <v>3.0841599999999998</v>
      </c>
    </row>
    <row r="12310" spans="5:6" x14ac:dyDescent="0.2">
      <c r="E12310" s="97">
        <v>43759.182002314818</v>
      </c>
      <c r="F12310">
        <v>3.078389</v>
      </c>
    </row>
    <row r="12311" spans="5:6" x14ac:dyDescent="0.2">
      <c r="E12311" s="97">
        <v>43759.192418981482</v>
      </c>
      <c r="F12311">
        <v>3.0685709999999999</v>
      </c>
    </row>
    <row r="12312" spans="5:6" x14ac:dyDescent="0.2">
      <c r="E12312" s="97">
        <v>43759.202835648146</v>
      </c>
      <c r="F12312">
        <v>3.079148</v>
      </c>
    </row>
    <row r="12313" spans="5:6" x14ac:dyDescent="0.2">
      <c r="E12313" s="97">
        <v>43759.213252314818</v>
      </c>
      <c r="F12313">
        <v>3.1270030000000002</v>
      </c>
    </row>
    <row r="12314" spans="5:6" x14ac:dyDescent="0.2">
      <c r="E12314" s="97">
        <v>43759.223668981482</v>
      </c>
      <c r="F12314">
        <v>3.064368</v>
      </c>
    </row>
    <row r="12315" spans="5:6" x14ac:dyDescent="0.2">
      <c r="E12315" s="97">
        <v>43759.234085648146</v>
      </c>
      <c r="F12315">
        <v>3.0594169999999998</v>
      </c>
    </row>
    <row r="12316" spans="5:6" x14ac:dyDescent="0.2">
      <c r="E12316" s="97">
        <v>43759.244618055556</v>
      </c>
      <c r="F12316">
        <v>3.0593620000000001</v>
      </c>
    </row>
    <row r="12317" spans="5:6" x14ac:dyDescent="0.2">
      <c r="E12317" s="97">
        <v>43759.25503472222</v>
      </c>
      <c r="F12317">
        <v>3.0547849999999999</v>
      </c>
    </row>
    <row r="12318" spans="5:6" x14ac:dyDescent="0.2">
      <c r="E12318" s="97">
        <v>43759.265451388892</v>
      </c>
      <c r="F12318">
        <v>3.0481259999999999</v>
      </c>
    </row>
    <row r="12319" spans="5:6" x14ac:dyDescent="0.2">
      <c r="E12319" s="97">
        <v>43759.275868055556</v>
      </c>
      <c r="F12319">
        <v>3.0530460000000001</v>
      </c>
    </row>
    <row r="12320" spans="5:6" x14ac:dyDescent="0.2">
      <c r="E12320" s="97">
        <v>43759.286354166667</v>
      </c>
      <c r="F12320">
        <v>3.0532870000000001</v>
      </c>
    </row>
    <row r="12321" spans="5:6" x14ac:dyDescent="0.2">
      <c r="E12321" s="97">
        <v>43759.296770833331</v>
      </c>
      <c r="F12321">
        <v>3.0520320000000001</v>
      </c>
    </row>
    <row r="12322" spans="5:6" x14ac:dyDescent="0.2">
      <c r="E12322" s="97">
        <v>43759.307187500002</v>
      </c>
      <c r="F12322">
        <v>3.0538979999999998</v>
      </c>
    </row>
    <row r="12323" spans="5:6" x14ac:dyDescent="0.2">
      <c r="E12323" s="97">
        <v>43759.317604166667</v>
      </c>
      <c r="F12323">
        <v>3.0548850000000001</v>
      </c>
    </row>
    <row r="12324" spans="5:6" x14ac:dyDescent="0.2">
      <c r="E12324" s="97">
        <v>43759.328020833331</v>
      </c>
      <c r="F12324">
        <v>3.0296799999999999</v>
      </c>
    </row>
    <row r="12325" spans="5:6" x14ac:dyDescent="0.2">
      <c r="E12325" s="97">
        <v>43759.338437500002</v>
      </c>
      <c r="F12325">
        <v>3.0281340000000001</v>
      </c>
    </row>
    <row r="12326" spans="5:6" x14ac:dyDescent="0.2">
      <c r="E12326" s="97">
        <v>43759.348969907405</v>
      </c>
      <c r="F12326">
        <v>3.024108</v>
      </c>
    </row>
    <row r="12327" spans="5:6" x14ac:dyDescent="0.2">
      <c r="E12327" s="97">
        <v>43759.359386574077</v>
      </c>
      <c r="F12327">
        <v>3.0093350000000001</v>
      </c>
    </row>
    <row r="12328" spans="5:6" x14ac:dyDescent="0.2">
      <c r="E12328" s="97">
        <v>43759.369803240741</v>
      </c>
      <c r="F12328">
        <v>3.017112</v>
      </c>
    </row>
    <row r="12329" spans="5:6" x14ac:dyDescent="0.2">
      <c r="E12329" s="97">
        <v>43759.380219907405</v>
      </c>
      <c r="F12329">
        <v>3.0282610000000001</v>
      </c>
    </row>
    <row r="12330" spans="5:6" x14ac:dyDescent="0.2">
      <c r="E12330" s="97">
        <v>43759.390706018516</v>
      </c>
      <c r="F12330">
        <v>3.0239150000000001</v>
      </c>
    </row>
    <row r="12331" spans="5:6" x14ac:dyDescent="0.2">
      <c r="E12331" s="97">
        <v>43759.401122685187</v>
      </c>
      <c r="F12331">
        <v>3.004054</v>
      </c>
    </row>
    <row r="12332" spans="5:6" x14ac:dyDescent="0.2">
      <c r="E12332" s="97">
        <v>43759.411539351851</v>
      </c>
      <c r="F12332">
        <v>3.02047</v>
      </c>
    </row>
    <row r="12333" spans="5:6" x14ac:dyDescent="0.2">
      <c r="E12333" s="97">
        <v>43759.421956018516</v>
      </c>
      <c r="F12333">
        <v>3.013684</v>
      </c>
    </row>
    <row r="12334" spans="5:6" x14ac:dyDescent="0.2">
      <c r="E12334" s="97">
        <v>43759.432372685187</v>
      </c>
      <c r="F12334">
        <v>3.01952</v>
      </c>
    </row>
    <row r="12335" spans="5:6" x14ac:dyDescent="0.2">
      <c r="E12335" s="97">
        <v>43759.442789351851</v>
      </c>
      <c r="F12335">
        <v>3.007174</v>
      </c>
    </row>
    <row r="12336" spans="5:6" x14ac:dyDescent="0.2">
      <c r="E12336" s="97">
        <v>43759.453321759262</v>
      </c>
      <c r="F12336">
        <v>3.0163199999999999</v>
      </c>
    </row>
    <row r="12337" spans="5:6" x14ac:dyDescent="0.2">
      <c r="E12337" s="97">
        <v>43759.463750000003</v>
      </c>
      <c r="F12337">
        <v>3.0222159999999998</v>
      </c>
    </row>
    <row r="12338" spans="5:6" x14ac:dyDescent="0.2">
      <c r="E12338" s="97">
        <v>43759.474166666667</v>
      </c>
      <c r="F12338">
        <v>3.0256080000000001</v>
      </c>
    </row>
    <row r="12339" spans="5:6" x14ac:dyDescent="0.2">
      <c r="E12339" s="97">
        <v>43759.484583333331</v>
      </c>
      <c r="F12339">
        <v>3.02136</v>
      </c>
    </row>
    <row r="12340" spans="5:6" x14ac:dyDescent="0.2">
      <c r="E12340" s="97">
        <v>43759.495000000003</v>
      </c>
      <c r="F12340">
        <v>3.0245669999999998</v>
      </c>
    </row>
    <row r="12341" spans="5:6" x14ac:dyDescent="0.2">
      <c r="E12341" s="97">
        <v>43759.505416666667</v>
      </c>
      <c r="F12341">
        <v>3.0258980000000002</v>
      </c>
    </row>
    <row r="12342" spans="5:6" x14ac:dyDescent="0.2">
      <c r="E12342" s="97">
        <v>43759.515833333331</v>
      </c>
      <c r="F12342">
        <v>2.984772</v>
      </c>
    </row>
    <row r="12343" spans="5:6" x14ac:dyDescent="0.2">
      <c r="E12343" s="97">
        <v>43759.526365740741</v>
      </c>
      <c r="F12343">
        <v>3.0384000000000002</v>
      </c>
    </row>
    <row r="12344" spans="5:6" x14ac:dyDescent="0.2">
      <c r="E12344" s="97">
        <v>43759.536782407406</v>
      </c>
      <c r="F12344">
        <v>3.045614</v>
      </c>
    </row>
    <row r="12345" spans="5:6" x14ac:dyDescent="0.2">
      <c r="E12345" s="97">
        <v>43759.547199074077</v>
      </c>
      <c r="F12345">
        <v>3.0529310000000001</v>
      </c>
    </row>
    <row r="12346" spans="5:6" x14ac:dyDescent="0.2">
      <c r="E12346" s="97">
        <v>43759.557615740741</v>
      </c>
      <c r="F12346">
        <v>3.0624380000000002</v>
      </c>
    </row>
    <row r="12347" spans="5:6" x14ac:dyDescent="0.2">
      <c r="E12347" s="97">
        <v>43759.568101851852</v>
      </c>
      <c r="F12347">
        <v>3.0559660000000002</v>
      </c>
    </row>
    <row r="12348" spans="5:6" x14ac:dyDescent="0.2">
      <c r="E12348" s="97">
        <v>43759.578518518516</v>
      </c>
      <c r="F12348">
        <v>3.0556969999999999</v>
      </c>
    </row>
    <row r="12349" spans="5:6" x14ac:dyDescent="0.2">
      <c r="E12349" s="97">
        <v>43759.588935185187</v>
      </c>
      <c r="F12349">
        <v>3.067733</v>
      </c>
    </row>
    <row r="12350" spans="5:6" x14ac:dyDescent="0.2">
      <c r="E12350" s="97">
        <v>43759.599351851852</v>
      </c>
      <c r="F12350">
        <v>3.057213</v>
      </c>
    </row>
    <row r="12351" spans="5:6" x14ac:dyDescent="0.2">
      <c r="E12351" s="97">
        <v>43759.609768518516</v>
      </c>
      <c r="F12351">
        <v>3.0666479999999998</v>
      </c>
    </row>
    <row r="12352" spans="5:6" x14ac:dyDescent="0.2">
      <c r="E12352" s="97">
        <v>43759.620185185187</v>
      </c>
      <c r="F12352">
        <v>3.0802209999999999</v>
      </c>
    </row>
    <row r="12353" spans="5:6" x14ac:dyDescent="0.2">
      <c r="E12353" s="97">
        <v>43759.63071759259</v>
      </c>
      <c r="F12353">
        <v>3.0868720000000001</v>
      </c>
    </row>
    <row r="12354" spans="5:6" x14ac:dyDescent="0.2">
      <c r="E12354" s="97">
        <v>43759.641134259262</v>
      </c>
      <c r="F12354">
        <v>3.0766580000000001</v>
      </c>
    </row>
    <row r="12355" spans="5:6" x14ac:dyDescent="0.2">
      <c r="E12355" s="97">
        <v>43759.651550925926</v>
      </c>
      <c r="F12355">
        <v>3.113388</v>
      </c>
    </row>
    <row r="12356" spans="5:6" x14ac:dyDescent="0.2">
      <c r="E12356" s="97">
        <v>43759.66196759259</v>
      </c>
      <c r="F12356">
        <v>3.113569</v>
      </c>
    </row>
    <row r="12357" spans="5:6" x14ac:dyDescent="0.2">
      <c r="E12357" s="97">
        <v>43759.672500000001</v>
      </c>
      <c r="F12357">
        <v>3.1297350000000002</v>
      </c>
    </row>
    <row r="12358" spans="5:6" x14ac:dyDescent="0.2">
      <c r="E12358" s="97">
        <v>43759.682916666665</v>
      </c>
      <c r="F12358">
        <v>3.1360130000000002</v>
      </c>
    </row>
    <row r="12359" spans="5:6" x14ac:dyDescent="0.2">
      <c r="E12359" s="97">
        <v>43759.693333333336</v>
      </c>
      <c r="F12359">
        <v>3.1435420000000001</v>
      </c>
    </row>
    <row r="12360" spans="5:6" x14ac:dyDescent="0.2">
      <c r="E12360" s="97">
        <v>43759.703750000001</v>
      </c>
      <c r="F12360">
        <v>3.1297259999999998</v>
      </c>
    </row>
    <row r="12361" spans="5:6" x14ac:dyDescent="0.2">
      <c r="E12361" s="97">
        <v>43759.722974537035</v>
      </c>
      <c r="F12361">
        <v>3.1359689999999998</v>
      </c>
    </row>
    <row r="12362" spans="5:6" x14ac:dyDescent="0.2">
      <c r="E12362" s="97">
        <v>43759.733391203707</v>
      </c>
      <c r="F12362">
        <v>3.1451259999999999</v>
      </c>
    </row>
    <row r="12363" spans="5:6" x14ac:dyDescent="0.2">
      <c r="E12363" s="97">
        <v>43759.743807870371</v>
      </c>
      <c r="F12363">
        <v>3.1272389999999999</v>
      </c>
    </row>
    <row r="12364" spans="5:6" x14ac:dyDescent="0.2">
      <c r="E12364" s="97">
        <v>43759.754224537035</v>
      </c>
      <c r="F12364">
        <v>3.1024210000000001</v>
      </c>
    </row>
    <row r="12365" spans="5:6" x14ac:dyDescent="0.2">
      <c r="E12365" s="97">
        <v>43759.764641203707</v>
      </c>
      <c r="F12365">
        <v>3.0711550000000001</v>
      </c>
    </row>
    <row r="12366" spans="5:6" x14ac:dyDescent="0.2">
      <c r="E12366" s="97">
        <v>43759.775057870371</v>
      </c>
      <c r="F12366">
        <v>3.0361250000000002</v>
      </c>
    </row>
    <row r="12367" spans="5:6" x14ac:dyDescent="0.2">
      <c r="E12367" s="97">
        <v>43759.785474537035</v>
      </c>
      <c r="F12367">
        <v>2.9836960000000001</v>
      </c>
    </row>
    <row r="12368" spans="5:6" x14ac:dyDescent="0.2">
      <c r="E12368" s="97">
        <v>43759.796006944445</v>
      </c>
      <c r="F12368">
        <v>2.9466549999999998</v>
      </c>
    </row>
    <row r="12369" spans="5:6" x14ac:dyDescent="0.2">
      <c r="E12369" s="97">
        <v>43759.806423611109</v>
      </c>
      <c r="F12369">
        <v>2.8871880000000001</v>
      </c>
    </row>
    <row r="12370" spans="5:6" x14ac:dyDescent="0.2">
      <c r="E12370" s="97">
        <v>43759.816840277781</v>
      </c>
      <c r="F12370">
        <v>2.8863080000000001</v>
      </c>
    </row>
    <row r="12371" spans="5:6" x14ac:dyDescent="0.2">
      <c r="E12371" s="97">
        <v>43759.827326388891</v>
      </c>
      <c r="F12371">
        <v>2.863632</v>
      </c>
    </row>
    <row r="12372" spans="5:6" x14ac:dyDescent="0.2">
      <c r="E12372" s="97">
        <v>43759.837743055556</v>
      </c>
      <c r="F12372">
        <v>2.8278850000000002</v>
      </c>
    </row>
    <row r="12373" spans="5:6" x14ac:dyDescent="0.2">
      <c r="E12373" s="97">
        <v>43759.84815972222</v>
      </c>
      <c r="F12373">
        <v>2.7947229999999998</v>
      </c>
    </row>
    <row r="12374" spans="5:6" x14ac:dyDescent="0.2">
      <c r="E12374" s="97">
        <v>43759.858576388891</v>
      </c>
      <c r="F12374">
        <v>2.7667730000000001</v>
      </c>
    </row>
    <row r="12375" spans="5:6" x14ac:dyDescent="0.2">
      <c r="E12375" s="97">
        <v>43759.868993055556</v>
      </c>
      <c r="F12375">
        <v>2.737616</v>
      </c>
    </row>
    <row r="12376" spans="5:6" x14ac:dyDescent="0.2">
      <c r="E12376" s="97">
        <v>43759.87940972222</v>
      </c>
      <c r="F12376">
        <v>2.7062309999999998</v>
      </c>
    </row>
    <row r="12377" spans="5:6" x14ac:dyDescent="0.2">
      <c r="E12377" s="97">
        <v>43759.889826388891</v>
      </c>
      <c r="F12377">
        <v>2.683954</v>
      </c>
    </row>
    <row r="12378" spans="5:6" x14ac:dyDescent="0.2">
      <c r="E12378" s="97">
        <v>43759.900358796294</v>
      </c>
      <c r="F12378">
        <v>2.6506509999999999</v>
      </c>
    </row>
    <row r="12379" spans="5:6" x14ac:dyDescent="0.2">
      <c r="E12379" s="97">
        <v>43759.910775462966</v>
      </c>
      <c r="F12379">
        <v>2.6314549999999999</v>
      </c>
    </row>
    <row r="12380" spans="5:6" x14ac:dyDescent="0.2">
      <c r="E12380" s="97">
        <v>43759.92119212963</v>
      </c>
      <c r="F12380">
        <v>2.5950839999999999</v>
      </c>
    </row>
    <row r="12381" spans="5:6" x14ac:dyDescent="0.2">
      <c r="E12381" s="97">
        <v>43759.931666666664</v>
      </c>
      <c r="F12381">
        <v>2.5688900000000001</v>
      </c>
    </row>
    <row r="12382" spans="5:6" x14ac:dyDescent="0.2">
      <c r="E12382" s="97">
        <v>43759.942083333335</v>
      </c>
      <c r="F12382">
        <v>2.5574140000000001</v>
      </c>
    </row>
    <row r="12383" spans="5:6" x14ac:dyDescent="0.2">
      <c r="E12383" s="97">
        <v>43759.952499999999</v>
      </c>
      <c r="F12383">
        <v>2.5484429999999998</v>
      </c>
    </row>
    <row r="12384" spans="5:6" x14ac:dyDescent="0.2">
      <c r="E12384" s="97">
        <v>43759.962916666664</v>
      </c>
      <c r="F12384">
        <v>2.5291830000000002</v>
      </c>
    </row>
    <row r="12385" spans="5:6" x14ac:dyDescent="0.2">
      <c r="E12385" s="97">
        <v>43759.973333333335</v>
      </c>
      <c r="F12385">
        <v>2.503949</v>
      </c>
    </row>
    <row r="12386" spans="5:6" x14ac:dyDescent="0.2">
      <c r="E12386" s="97">
        <v>43759.983749999999</v>
      </c>
      <c r="F12386">
        <v>2.4755199999999999</v>
      </c>
    </row>
    <row r="12387" spans="5:6" x14ac:dyDescent="0.2">
      <c r="E12387" s="97">
        <v>43759.99428240741</v>
      </c>
      <c r="F12387">
        <v>2.4481329999999999</v>
      </c>
    </row>
    <row r="12388" spans="5:6" x14ac:dyDescent="0.2">
      <c r="E12388" s="97">
        <v>43760.004699074074</v>
      </c>
      <c r="F12388">
        <v>2.4454579999999999</v>
      </c>
    </row>
    <row r="12389" spans="5:6" x14ac:dyDescent="0.2">
      <c r="E12389" s="97">
        <v>43760.015115740738</v>
      </c>
      <c r="F12389">
        <v>2.4291529999999999</v>
      </c>
    </row>
    <row r="12390" spans="5:6" x14ac:dyDescent="0.2">
      <c r="E12390" s="97">
        <v>43760.02553240741</v>
      </c>
      <c r="F12390">
        <v>2.4035820000000001</v>
      </c>
    </row>
    <row r="12391" spans="5:6" x14ac:dyDescent="0.2">
      <c r="E12391" s="97">
        <v>43760.036030092589</v>
      </c>
      <c r="F12391">
        <v>2.394183</v>
      </c>
    </row>
    <row r="12392" spans="5:6" x14ac:dyDescent="0.2">
      <c r="E12392" s="97">
        <v>43760.046446759261</v>
      </c>
      <c r="F12392">
        <v>2.3822489999999998</v>
      </c>
    </row>
    <row r="12393" spans="5:6" x14ac:dyDescent="0.2">
      <c r="E12393" s="97">
        <v>43760.056863425925</v>
      </c>
      <c r="F12393">
        <v>2.364735</v>
      </c>
    </row>
    <row r="12394" spans="5:6" x14ac:dyDescent="0.2">
      <c r="E12394" s="97">
        <v>43760.067280092589</v>
      </c>
      <c r="F12394">
        <v>2.3323619999999998</v>
      </c>
    </row>
    <row r="12395" spans="5:6" x14ac:dyDescent="0.2">
      <c r="E12395" s="97">
        <v>43760.077696759261</v>
      </c>
      <c r="F12395">
        <v>2.3847309999999999</v>
      </c>
    </row>
    <row r="12396" spans="5:6" x14ac:dyDescent="0.2">
      <c r="E12396" s="97">
        <v>43760.088113425925</v>
      </c>
      <c r="F12396">
        <v>2.3283559999999999</v>
      </c>
    </row>
    <row r="12397" spans="5:6" x14ac:dyDescent="0.2">
      <c r="E12397" s="97">
        <v>43760.098530092589</v>
      </c>
      <c r="F12397">
        <v>2.2978869999999998</v>
      </c>
    </row>
    <row r="12398" spans="5:6" x14ac:dyDescent="0.2">
      <c r="E12398" s="97">
        <v>43760.1090625</v>
      </c>
      <c r="F12398">
        <v>2.2839140000000002</v>
      </c>
    </row>
    <row r="12399" spans="5:6" x14ac:dyDescent="0.2">
      <c r="E12399" s="97">
        <v>43760.119479166664</v>
      </c>
      <c r="F12399">
        <v>2.2771029999999999</v>
      </c>
    </row>
    <row r="12400" spans="5:6" x14ac:dyDescent="0.2">
      <c r="E12400" s="97">
        <v>43760.129895833335</v>
      </c>
      <c r="F12400">
        <v>2.2615340000000002</v>
      </c>
    </row>
    <row r="12401" spans="5:6" x14ac:dyDescent="0.2">
      <c r="E12401" s="97">
        <v>43760.140370370369</v>
      </c>
      <c r="F12401">
        <v>2.2473809999999999</v>
      </c>
    </row>
    <row r="12402" spans="5:6" x14ac:dyDescent="0.2">
      <c r="E12402" s="97">
        <v>43760.150787037041</v>
      </c>
      <c r="F12402">
        <v>2.2289629999999998</v>
      </c>
    </row>
    <row r="12403" spans="5:6" x14ac:dyDescent="0.2">
      <c r="E12403" s="97">
        <v>43760.161203703705</v>
      </c>
      <c r="F12403">
        <v>2.216113</v>
      </c>
    </row>
    <row r="12404" spans="5:6" x14ac:dyDescent="0.2">
      <c r="E12404" s="97">
        <v>43760.171620370369</v>
      </c>
      <c r="F12404">
        <v>2.1726109999999998</v>
      </c>
    </row>
    <row r="12405" spans="5:6" x14ac:dyDescent="0.2">
      <c r="E12405" s="97">
        <v>43760.182037037041</v>
      </c>
      <c r="F12405">
        <v>2.1998730000000002</v>
      </c>
    </row>
    <row r="12406" spans="5:6" x14ac:dyDescent="0.2">
      <c r="E12406" s="97">
        <v>43760.192453703705</v>
      </c>
      <c r="F12406">
        <v>2.161044</v>
      </c>
    </row>
    <row r="12407" spans="5:6" x14ac:dyDescent="0.2">
      <c r="E12407" s="97">
        <v>43760.202986111108</v>
      </c>
      <c r="F12407">
        <v>2.1486200000000002</v>
      </c>
    </row>
    <row r="12408" spans="5:6" x14ac:dyDescent="0.2">
      <c r="E12408" s="97">
        <v>43760.213402777779</v>
      </c>
      <c r="F12408">
        <v>2.13496</v>
      </c>
    </row>
    <row r="12409" spans="5:6" x14ac:dyDescent="0.2">
      <c r="E12409" s="97">
        <v>43760.223819444444</v>
      </c>
      <c r="F12409">
        <v>2.1164670000000001</v>
      </c>
    </row>
    <row r="12410" spans="5:6" x14ac:dyDescent="0.2">
      <c r="E12410" s="97">
        <v>43760.234236111108</v>
      </c>
      <c r="F12410">
        <v>2.0973649999999999</v>
      </c>
    </row>
    <row r="12411" spans="5:6" x14ac:dyDescent="0.2">
      <c r="E12411" s="97">
        <v>43760.244722222225</v>
      </c>
      <c r="F12411">
        <v>2.0820910000000001</v>
      </c>
    </row>
    <row r="12412" spans="5:6" x14ac:dyDescent="0.2">
      <c r="E12412" s="97">
        <v>43760.25513888889</v>
      </c>
      <c r="F12412">
        <v>2.0623300000000002</v>
      </c>
    </row>
    <row r="12413" spans="5:6" x14ac:dyDescent="0.2">
      <c r="E12413" s="97">
        <v>43760.265555555554</v>
      </c>
      <c r="F12413">
        <v>2.0353400000000001</v>
      </c>
    </row>
    <row r="12414" spans="5:6" x14ac:dyDescent="0.2">
      <c r="E12414" s="97">
        <v>43760.275972222225</v>
      </c>
      <c r="F12414">
        <v>2.0448949999999999</v>
      </c>
    </row>
    <row r="12415" spans="5:6" x14ac:dyDescent="0.2">
      <c r="E12415" s="97">
        <v>43760.28638888889</v>
      </c>
      <c r="F12415">
        <v>2.0233560000000002</v>
      </c>
    </row>
    <row r="12416" spans="5:6" x14ac:dyDescent="0.2">
      <c r="E12416" s="97">
        <v>43760.296805555554</v>
      </c>
      <c r="F12416">
        <v>2.0120689999999999</v>
      </c>
    </row>
    <row r="12417" spans="5:6" x14ac:dyDescent="0.2">
      <c r="E12417" s="97">
        <v>43760.307222222225</v>
      </c>
      <c r="F12417">
        <v>2.0045829999999998</v>
      </c>
    </row>
    <row r="12418" spans="5:6" x14ac:dyDescent="0.2">
      <c r="E12418" s="97">
        <v>43760.317754629628</v>
      </c>
      <c r="F12418">
        <v>1.989473</v>
      </c>
    </row>
    <row r="12419" spans="5:6" x14ac:dyDescent="0.2">
      <c r="E12419" s="97">
        <v>43760.3281712963</v>
      </c>
      <c r="F12419">
        <v>1.958</v>
      </c>
    </row>
    <row r="12420" spans="5:6" x14ac:dyDescent="0.2">
      <c r="E12420" s="97">
        <v>43760.338587962964</v>
      </c>
      <c r="F12420">
        <v>1.9497260000000001</v>
      </c>
    </row>
    <row r="12421" spans="5:6" x14ac:dyDescent="0.2">
      <c r="E12421" s="97">
        <v>43760.349062499998</v>
      </c>
      <c r="F12421">
        <v>1.9138029999999999</v>
      </c>
    </row>
    <row r="12422" spans="5:6" x14ac:dyDescent="0.2">
      <c r="E12422" s="97">
        <v>43760.359479166669</v>
      </c>
      <c r="F12422">
        <v>1.894544</v>
      </c>
    </row>
    <row r="12423" spans="5:6" x14ac:dyDescent="0.2">
      <c r="E12423" s="97">
        <v>43760.369895833333</v>
      </c>
      <c r="F12423">
        <v>1.8259749999999999</v>
      </c>
    </row>
    <row r="12424" spans="5:6" x14ac:dyDescent="0.2">
      <c r="E12424" s="97">
        <v>43760.380312499998</v>
      </c>
      <c r="F12424">
        <v>1.867883</v>
      </c>
    </row>
    <row r="12425" spans="5:6" x14ac:dyDescent="0.2">
      <c r="E12425" s="97">
        <v>43760.390729166669</v>
      </c>
      <c r="F12425">
        <v>1.839078</v>
      </c>
    </row>
    <row r="12426" spans="5:6" x14ac:dyDescent="0.2">
      <c r="E12426" s="97">
        <v>43760.401145833333</v>
      </c>
      <c r="F12426">
        <v>1.815849</v>
      </c>
    </row>
    <row r="12427" spans="5:6" x14ac:dyDescent="0.2">
      <c r="E12427" s="97">
        <v>43760.411678240744</v>
      </c>
      <c r="F12427">
        <v>1.799032</v>
      </c>
    </row>
    <row r="12428" spans="5:6" x14ac:dyDescent="0.2">
      <c r="E12428" s="97">
        <v>43760.422094907408</v>
      </c>
      <c r="F12428">
        <v>1.782259</v>
      </c>
    </row>
    <row r="12429" spans="5:6" x14ac:dyDescent="0.2">
      <c r="E12429" s="97">
        <v>43760.432511574072</v>
      </c>
      <c r="F12429">
        <v>1.7519</v>
      </c>
    </row>
    <row r="12430" spans="5:6" x14ac:dyDescent="0.2">
      <c r="E12430" s="97">
        <v>43760.442928240744</v>
      </c>
      <c r="F12430">
        <v>1.7303489999999999</v>
      </c>
    </row>
    <row r="12431" spans="5:6" x14ac:dyDescent="0.2">
      <c r="E12431" s="97">
        <v>43760.453414351854</v>
      </c>
      <c r="F12431">
        <v>1.7034020000000001</v>
      </c>
    </row>
    <row r="12432" spans="5:6" x14ac:dyDescent="0.2">
      <c r="E12432" s="97">
        <v>43760.463900462964</v>
      </c>
      <c r="F12432">
        <v>1.7003760000000001</v>
      </c>
    </row>
    <row r="12433" spans="5:6" x14ac:dyDescent="0.2">
      <c r="E12433" s="97">
        <v>43760.474317129629</v>
      </c>
      <c r="F12433">
        <v>1.6786989999999999</v>
      </c>
    </row>
    <row r="12434" spans="5:6" x14ac:dyDescent="0.2">
      <c r="E12434" s="97">
        <v>43760.484733796293</v>
      </c>
      <c r="F12434">
        <v>1.6646350000000001</v>
      </c>
    </row>
    <row r="12435" spans="5:6" x14ac:dyDescent="0.2">
      <c r="E12435" s="97">
        <v>43760.495150462964</v>
      </c>
      <c r="F12435">
        <v>1.6418010000000001</v>
      </c>
    </row>
    <row r="12436" spans="5:6" x14ac:dyDescent="0.2">
      <c r="E12436" s="97">
        <v>43760.505567129629</v>
      </c>
      <c r="F12436">
        <v>1.6256090000000001</v>
      </c>
    </row>
    <row r="12437" spans="5:6" x14ac:dyDescent="0.2">
      <c r="E12437" s="97">
        <v>43760.515983796293</v>
      </c>
      <c r="F12437">
        <v>1.6089249999999999</v>
      </c>
    </row>
    <row r="12438" spans="5:6" x14ac:dyDescent="0.2">
      <c r="E12438" s="97">
        <v>43760.526400462964</v>
      </c>
      <c r="F12438">
        <v>1.5887420000000001</v>
      </c>
    </row>
    <row r="12439" spans="5:6" x14ac:dyDescent="0.2">
      <c r="E12439" s="97">
        <v>43760.536932870367</v>
      </c>
      <c r="F12439">
        <v>1.5665899999999999</v>
      </c>
    </row>
    <row r="12440" spans="5:6" x14ac:dyDescent="0.2">
      <c r="E12440" s="97">
        <v>43760.547349537039</v>
      </c>
      <c r="F12440">
        <v>1.5660799999999999</v>
      </c>
    </row>
    <row r="12441" spans="5:6" x14ac:dyDescent="0.2">
      <c r="E12441" s="97">
        <v>43760.557766203703</v>
      </c>
      <c r="F12441">
        <v>1.527531</v>
      </c>
    </row>
    <row r="12442" spans="5:6" x14ac:dyDescent="0.2">
      <c r="E12442" s="97">
        <v>43760.568252314813</v>
      </c>
      <c r="F12442">
        <v>1.5181229999999999</v>
      </c>
    </row>
    <row r="12443" spans="5:6" x14ac:dyDescent="0.2">
      <c r="E12443" s="97">
        <v>43760.578668981485</v>
      </c>
      <c r="F12443">
        <v>1.4999830000000001</v>
      </c>
    </row>
    <row r="12444" spans="5:6" x14ac:dyDescent="0.2">
      <c r="E12444" s="97">
        <v>43760.589085648149</v>
      </c>
      <c r="F12444">
        <v>1.4985280000000001</v>
      </c>
    </row>
    <row r="12445" spans="5:6" x14ac:dyDescent="0.2">
      <c r="E12445" s="97">
        <v>43760.599502314813</v>
      </c>
      <c r="F12445">
        <v>1.4774719999999999</v>
      </c>
    </row>
    <row r="12446" spans="5:6" x14ac:dyDescent="0.2">
      <c r="E12446" s="97">
        <v>43760.609918981485</v>
      </c>
      <c r="F12446">
        <v>1.4736039999999999</v>
      </c>
    </row>
    <row r="12447" spans="5:6" x14ac:dyDescent="0.2">
      <c r="E12447" s="97">
        <v>43760.620335648149</v>
      </c>
      <c r="F12447">
        <v>1.4715530000000001</v>
      </c>
    </row>
    <row r="12448" spans="5:6" x14ac:dyDescent="0.2">
      <c r="E12448" s="97">
        <v>43760.630752314813</v>
      </c>
      <c r="F12448">
        <v>1.454904</v>
      </c>
    </row>
    <row r="12449" spans="5:6" x14ac:dyDescent="0.2">
      <c r="E12449" s="97">
        <v>43760.641284722224</v>
      </c>
      <c r="F12449">
        <v>1.4433879999999999</v>
      </c>
    </row>
    <row r="12450" spans="5:6" x14ac:dyDescent="0.2">
      <c r="E12450" s="97">
        <v>43760.651701388888</v>
      </c>
      <c r="F12450">
        <v>1.4409620000000001</v>
      </c>
    </row>
    <row r="12451" spans="5:6" x14ac:dyDescent="0.2">
      <c r="E12451" s="97">
        <v>43760.662118055552</v>
      </c>
      <c r="F12451">
        <v>1.4015029999999999</v>
      </c>
    </row>
    <row r="12452" spans="5:6" x14ac:dyDescent="0.2">
      <c r="E12452" s="97">
        <v>43760.672592592593</v>
      </c>
      <c r="F12452">
        <v>1.412487</v>
      </c>
    </row>
    <row r="12453" spans="5:6" x14ac:dyDescent="0.2">
      <c r="E12453" s="97">
        <v>43760.683009259257</v>
      </c>
      <c r="F12453">
        <v>1.4055869999999999</v>
      </c>
    </row>
    <row r="12454" spans="5:6" x14ac:dyDescent="0.2">
      <c r="E12454" s="97">
        <v>43760.693425925929</v>
      </c>
      <c r="F12454">
        <v>1.41473</v>
      </c>
    </row>
    <row r="12455" spans="5:6" x14ac:dyDescent="0.2">
      <c r="E12455" s="97">
        <v>43760.703842592593</v>
      </c>
      <c r="F12455">
        <v>1.4045510000000001</v>
      </c>
    </row>
    <row r="12456" spans="5:6" x14ac:dyDescent="0.2">
      <c r="E12456" s="97">
        <v>43760.723067129627</v>
      </c>
      <c r="F12456">
        <v>1.4066689999999999</v>
      </c>
    </row>
    <row r="12457" spans="5:6" x14ac:dyDescent="0.2">
      <c r="E12457" s="97">
        <v>43760.733483796299</v>
      </c>
      <c r="F12457">
        <v>1.4266890000000001</v>
      </c>
    </row>
    <row r="12458" spans="5:6" x14ac:dyDescent="0.2">
      <c r="E12458" s="97">
        <v>43760.743900462963</v>
      </c>
      <c r="F12458">
        <v>1.4311069999999999</v>
      </c>
    </row>
    <row r="12459" spans="5:6" x14ac:dyDescent="0.2">
      <c r="E12459" s="97">
        <v>43760.754317129627</v>
      </c>
      <c r="F12459">
        <v>1.3952800000000001</v>
      </c>
    </row>
    <row r="12460" spans="5:6" x14ac:dyDescent="0.2">
      <c r="E12460" s="97">
        <v>43760.764733796299</v>
      </c>
      <c r="F12460">
        <v>1.40449</v>
      </c>
    </row>
    <row r="12461" spans="5:6" x14ac:dyDescent="0.2">
      <c r="E12461" s="97">
        <v>43760.775150462963</v>
      </c>
      <c r="F12461">
        <v>1.4401470000000001</v>
      </c>
    </row>
    <row r="12462" spans="5:6" x14ac:dyDescent="0.2">
      <c r="E12462" s="97">
        <v>43760.785682870373</v>
      </c>
      <c r="F12462">
        <v>1.350562</v>
      </c>
    </row>
    <row r="12463" spans="5:6" x14ac:dyDescent="0.2">
      <c r="E12463" s="97">
        <v>43760.796099537038</v>
      </c>
      <c r="F12463">
        <v>1.408318</v>
      </c>
    </row>
    <row r="12464" spans="5:6" x14ac:dyDescent="0.2">
      <c r="E12464" s="97">
        <v>43760.806516203702</v>
      </c>
      <c r="F12464">
        <v>1.43299</v>
      </c>
    </row>
    <row r="12465" spans="5:6" x14ac:dyDescent="0.2">
      <c r="E12465" s="97">
        <v>43760.816932870373</v>
      </c>
      <c r="F12465">
        <v>1.4339649999999999</v>
      </c>
    </row>
    <row r="12466" spans="5:6" x14ac:dyDescent="0.2">
      <c r="E12466" s="97">
        <v>43760.827418981484</v>
      </c>
      <c r="F12466">
        <v>1.4307510000000001</v>
      </c>
    </row>
    <row r="12467" spans="5:6" x14ac:dyDescent="0.2">
      <c r="E12467" s="97">
        <v>43760.837835648148</v>
      </c>
      <c r="F12467">
        <v>1.4362060000000001</v>
      </c>
    </row>
    <row r="12468" spans="5:6" x14ac:dyDescent="0.2">
      <c r="E12468" s="97">
        <v>43760.848252314812</v>
      </c>
      <c r="F12468">
        <v>1.413287</v>
      </c>
    </row>
    <row r="12469" spans="5:6" x14ac:dyDescent="0.2">
      <c r="E12469" s="97">
        <v>43760.858668981484</v>
      </c>
      <c r="F12469">
        <v>1.440499</v>
      </c>
    </row>
    <row r="12470" spans="5:6" x14ac:dyDescent="0.2">
      <c r="E12470" s="97">
        <v>43760.869085648148</v>
      </c>
      <c r="F12470">
        <v>1.4395960000000001</v>
      </c>
    </row>
    <row r="12471" spans="5:6" x14ac:dyDescent="0.2">
      <c r="E12471" s="97">
        <v>43760.879502314812</v>
      </c>
      <c r="F12471">
        <v>1.4367449999999999</v>
      </c>
    </row>
    <row r="12472" spans="5:6" x14ac:dyDescent="0.2">
      <c r="E12472" s="97">
        <v>43760.890034722222</v>
      </c>
      <c r="F12472">
        <v>1.4412050000000001</v>
      </c>
    </row>
    <row r="12473" spans="5:6" x14ac:dyDescent="0.2">
      <c r="E12473" s="97">
        <v>43760.900451388887</v>
      </c>
      <c r="F12473">
        <v>1.4323999999999999</v>
      </c>
    </row>
    <row r="12474" spans="5:6" x14ac:dyDescent="0.2">
      <c r="E12474" s="97">
        <v>43760.910868055558</v>
      </c>
      <c r="F12474">
        <v>1.4399569999999999</v>
      </c>
    </row>
    <row r="12475" spans="5:6" x14ac:dyDescent="0.2">
      <c r="E12475" s="97">
        <v>43760.921284722222</v>
      </c>
      <c r="F12475">
        <v>1.4430480000000001</v>
      </c>
    </row>
    <row r="12476" spans="5:6" x14ac:dyDescent="0.2">
      <c r="E12476" s="97">
        <v>43760.931770833333</v>
      </c>
      <c r="F12476">
        <v>1.4406110000000001</v>
      </c>
    </row>
    <row r="12477" spans="5:6" x14ac:dyDescent="0.2">
      <c r="E12477" s="97">
        <v>43760.942187499997</v>
      </c>
      <c r="F12477">
        <v>1.375122</v>
      </c>
    </row>
    <row r="12478" spans="5:6" x14ac:dyDescent="0.2">
      <c r="E12478" s="97">
        <v>43760.952604166669</v>
      </c>
      <c r="F12478">
        <v>1.416598</v>
      </c>
    </row>
    <row r="12479" spans="5:6" x14ac:dyDescent="0.2">
      <c r="E12479" s="97">
        <v>43760.963020833333</v>
      </c>
      <c r="F12479">
        <v>1.4355260000000001</v>
      </c>
    </row>
    <row r="12480" spans="5:6" x14ac:dyDescent="0.2">
      <c r="E12480" s="97">
        <v>43760.973437499997</v>
      </c>
      <c r="F12480">
        <v>1.4234739999999999</v>
      </c>
    </row>
    <row r="12481" spans="5:6" x14ac:dyDescent="0.2">
      <c r="E12481" s="97">
        <v>43760.983854166669</v>
      </c>
      <c r="F12481">
        <v>1.2768520000000001</v>
      </c>
    </row>
    <row r="12482" spans="5:6" x14ac:dyDescent="0.2">
      <c r="E12482" s="97">
        <v>43760.994270833333</v>
      </c>
      <c r="F12482">
        <v>1.415332</v>
      </c>
    </row>
    <row r="12483" spans="5:6" x14ac:dyDescent="0.2">
      <c r="E12483" s="97">
        <v>43761.004803240743</v>
      </c>
      <c r="F12483">
        <v>1.4200630000000001</v>
      </c>
    </row>
    <row r="12484" spans="5:6" x14ac:dyDescent="0.2">
      <c r="E12484" s="97">
        <v>43761.015219907407</v>
      </c>
      <c r="F12484">
        <v>1.4132690000000001</v>
      </c>
    </row>
    <row r="12485" spans="5:6" x14ac:dyDescent="0.2">
      <c r="E12485" s="97">
        <v>43761.025636574072</v>
      </c>
      <c r="F12485">
        <v>1.3995379999999999</v>
      </c>
    </row>
    <row r="12486" spans="5:6" x14ac:dyDescent="0.2">
      <c r="E12486" s="97">
        <v>43761.036122685182</v>
      </c>
      <c r="F12486">
        <v>1.4046909999999999</v>
      </c>
    </row>
    <row r="12487" spans="5:6" x14ac:dyDescent="0.2">
      <c r="E12487" s="97">
        <v>43761.046539351853</v>
      </c>
      <c r="F12487">
        <v>1.4003220000000001</v>
      </c>
    </row>
    <row r="12488" spans="5:6" x14ac:dyDescent="0.2">
      <c r="E12488" s="97">
        <v>43761.056956018518</v>
      </c>
      <c r="F12488">
        <v>1.374995</v>
      </c>
    </row>
    <row r="12489" spans="5:6" x14ac:dyDescent="0.2">
      <c r="E12489" s="97">
        <v>43761.067372685182</v>
      </c>
      <c r="F12489">
        <v>1.363853</v>
      </c>
    </row>
    <row r="12490" spans="5:6" x14ac:dyDescent="0.2">
      <c r="E12490" s="97">
        <v>43761.077789351853</v>
      </c>
      <c r="F12490">
        <v>1.387562</v>
      </c>
    </row>
    <row r="12491" spans="5:6" x14ac:dyDescent="0.2">
      <c r="E12491" s="97">
        <v>43761.088206018518</v>
      </c>
      <c r="F12491">
        <v>1.3802030000000001</v>
      </c>
    </row>
    <row r="12492" spans="5:6" x14ac:dyDescent="0.2">
      <c r="E12492" s="97">
        <v>43761.098622685182</v>
      </c>
      <c r="F12492">
        <v>1.35815</v>
      </c>
    </row>
    <row r="12493" spans="5:6" x14ac:dyDescent="0.2">
      <c r="E12493" s="97">
        <v>43761.109155092592</v>
      </c>
      <c r="F12493">
        <v>1.3560810000000001</v>
      </c>
    </row>
    <row r="12494" spans="5:6" x14ac:dyDescent="0.2">
      <c r="E12494" s="97">
        <v>43761.119571759256</v>
      </c>
      <c r="F12494">
        <v>1.3451059999999999</v>
      </c>
    </row>
    <row r="12495" spans="5:6" x14ac:dyDescent="0.2">
      <c r="E12495" s="97">
        <v>43761.129988425928</v>
      </c>
      <c r="F12495">
        <v>1.340997</v>
      </c>
    </row>
    <row r="12496" spans="5:6" x14ac:dyDescent="0.2">
      <c r="E12496" s="97">
        <v>43761.140462962961</v>
      </c>
      <c r="F12496">
        <v>1.3376790000000001</v>
      </c>
    </row>
    <row r="12497" spans="5:6" x14ac:dyDescent="0.2">
      <c r="E12497" s="97">
        <v>43761.150879629633</v>
      </c>
      <c r="F12497">
        <v>1.3522749999999999</v>
      </c>
    </row>
    <row r="12498" spans="5:6" x14ac:dyDescent="0.2">
      <c r="E12498" s="97">
        <v>43761.161296296297</v>
      </c>
      <c r="F12498">
        <v>1.328198</v>
      </c>
    </row>
    <row r="12499" spans="5:6" x14ac:dyDescent="0.2">
      <c r="E12499" s="97">
        <v>43761.171712962961</v>
      </c>
      <c r="F12499">
        <v>1.311294</v>
      </c>
    </row>
    <row r="12500" spans="5:6" x14ac:dyDescent="0.2">
      <c r="E12500" s="97">
        <v>43761.182129629633</v>
      </c>
      <c r="F12500">
        <v>1.3216540000000001</v>
      </c>
    </row>
    <row r="12501" spans="5:6" x14ac:dyDescent="0.2">
      <c r="E12501" s="97">
        <v>43761.192546296297</v>
      </c>
      <c r="F12501">
        <v>1.259803</v>
      </c>
    </row>
    <row r="12502" spans="5:6" x14ac:dyDescent="0.2">
      <c r="E12502" s="97">
        <v>43761.2030787037</v>
      </c>
      <c r="F12502">
        <v>1.292788</v>
      </c>
    </row>
    <row r="12503" spans="5:6" x14ac:dyDescent="0.2">
      <c r="E12503" s="97">
        <v>43761.213495370372</v>
      </c>
      <c r="F12503">
        <v>1.307968</v>
      </c>
    </row>
    <row r="12504" spans="5:6" x14ac:dyDescent="0.2">
      <c r="E12504" s="97">
        <v>43761.223912037036</v>
      </c>
      <c r="F12504">
        <v>1.3007120000000001</v>
      </c>
    </row>
    <row r="12505" spans="5:6" x14ac:dyDescent="0.2">
      <c r="E12505" s="97">
        <v>43761.2343287037</v>
      </c>
      <c r="F12505">
        <v>1.275927</v>
      </c>
    </row>
    <row r="12506" spans="5:6" x14ac:dyDescent="0.2">
      <c r="E12506" s="97">
        <v>43761.244814814818</v>
      </c>
      <c r="F12506">
        <v>1.2767850000000001</v>
      </c>
    </row>
    <row r="12507" spans="5:6" x14ac:dyDescent="0.2">
      <c r="E12507" s="97">
        <v>43761.255231481482</v>
      </c>
      <c r="F12507">
        <v>1.260859</v>
      </c>
    </row>
    <row r="12508" spans="5:6" x14ac:dyDescent="0.2">
      <c r="E12508" s="97">
        <v>43761.265648148146</v>
      </c>
      <c r="F12508">
        <v>1.26295</v>
      </c>
    </row>
    <row r="12509" spans="5:6" x14ac:dyDescent="0.2">
      <c r="E12509" s="97">
        <v>43761.276064814818</v>
      </c>
      <c r="F12509">
        <v>1.2426060000000001</v>
      </c>
    </row>
    <row r="12510" spans="5:6" x14ac:dyDescent="0.2">
      <c r="E12510" s="97">
        <v>43761.286597222221</v>
      </c>
      <c r="F12510">
        <v>1.2453050000000001</v>
      </c>
    </row>
    <row r="12511" spans="5:6" x14ac:dyDescent="0.2">
      <c r="E12511" s="97">
        <v>43761.297013888892</v>
      </c>
      <c r="F12511">
        <v>1.229511</v>
      </c>
    </row>
    <row r="12512" spans="5:6" x14ac:dyDescent="0.2">
      <c r="E12512" s="97">
        <v>43761.307430555556</v>
      </c>
      <c r="F12512">
        <v>1.220037</v>
      </c>
    </row>
    <row r="12513" spans="5:6" x14ac:dyDescent="0.2">
      <c r="E12513" s="97">
        <v>43761.317847222221</v>
      </c>
      <c r="F12513">
        <v>1.2125950000000001</v>
      </c>
    </row>
    <row r="12514" spans="5:6" x14ac:dyDescent="0.2">
      <c r="E12514" s="97">
        <v>43761.328263888892</v>
      </c>
      <c r="F12514">
        <v>1.200277</v>
      </c>
    </row>
    <row r="12515" spans="5:6" x14ac:dyDescent="0.2">
      <c r="E12515" s="97">
        <v>43761.338680555556</v>
      </c>
      <c r="F12515">
        <v>1.1660489999999999</v>
      </c>
    </row>
    <row r="12516" spans="5:6" x14ac:dyDescent="0.2">
      <c r="E12516" s="97">
        <v>43761.349212962959</v>
      </c>
      <c r="F12516">
        <v>1.17459</v>
      </c>
    </row>
    <row r="12517" spans="5:6" x14ac:dyDescent="0.2">
      <c r="E12517" s="97">
        <v>43761.359629629631</v>
      </c>
      <c r="F12517">
        <v>1.1662220000000001</v>
      </c>
    </row>
    <row r="12518" spans="5:6" x14ac:dyDescent="0.2">
      <c r="E12518" s="97">
        <v>43761.370046296295</v>
      </c>
      <c r="F12518">
        <v>1.1329849999999999</v>
      </c>
    </row>
    <row r="12519" spans="5:6" x14ac:dyDescent="0.2">
      <c r="E12519" s="97">
        <v>43761.380462962959</v>
      </c>
      <c r="F12519">
        <v>1.1287700000000001</v>
      </c>
    </row>
    <row r="12520" spans="5:6" x14ac:dyDescent="0.2">
      <c r="E12520" s="97">
        <v>43761.390949074077</v>
      </c>
      <c r="F12520">
        <v>1.110565</v>
      </c>
    </row>
    <row r="12521" spans="5:6" x14ac:dyDescent="0.2">
      <c r="E12521" s="97">
        <v>43761.401365740741</v>
      </c>
      <c r="F12521">
        <v>1.091458</v>
      </c>
    </row>
    <row r="12522" spans="5:6" x14ac:dyDescent="0.2">
      <c r="E12522" s="97">
        <v>43761.411782407406</v>
      </c>
      <c r="F12522">
        <v>1.086047</v>
      </c>
    </row>
    <row r="12523" spans="5:6" x14ac:dyDescent="0.2">
      <c r="E12523" s="97">
        <v>43761.422199074077</v>
      </c>
      <c r="F12523">
        <v>1.0411220000000001</v>
      </c>
    </row>
    <row r="12524" spans="5:6" x14ac:dyDescent="0.2">
      <c r="E12524" s="97">
        <v>43761.432615740741</v>
      </c>
      <c r="F12524">
        <v>1.0324679999999999</v>
      </c>
    </row>
    <row r="12525" spans="5:6" x14ac:dyDescent="0.2">
      <c r="E12525" s="97">
        <v>43761.443032407406</v>
      </c>
      <c r="F12525">
        <v>1.016629</v>
      </c>
    </row>
    <row r="12526" spans="5:6" x14ac:dyDescent="0.2">
      <c r="E12526" s="97">
        <v>43761.453564814816</v>
      </c>
      <c r="F12526">
        <v>0.86731100000000005</v>
      </c>
    </row>
    <row r="12527" spans="5:6" x14ac:dyDescent="0.2">
      <c r="E12527" s="97">
        <v>43761.46398148148</v>
      </c>
      <c r="F12527">
        <v>0.97475000000000001</v>
      </c>
    </row>
    <row r="12528" spans="5:6" x14ac:dyDescent="0.2">
      <c r="E12528" s="97">
        <v>43761.474398148152</v>
      </c>
      <c r="F12528">
        <v>0.96224500000000002</v>
      </c>
    </row>
    <row r="12529" spans="5:6" x14ac:dyDescent="0.2">
      <c r="E12529" s="97">
        <v>43761.484814814816</v>
      </c>
      <c r="F12529">
        <v>0.94208400000000003</v>
      </c>
    </row>
    <row r="12530" spans="5:6" x14ac:dyDescent="0.2">
      <c r="E12530" s="97">
        <v>43761.495300925926</v>
      </c>
      <c r="F12530">
        <v>0.92488000000000004</v>
      </c>
    </row>
    <row r="12531" spans="5:6" x14ac:dyDescent="0.2">
      <c r="E12531" s="97">
        <v>43761.50571759259</v>
      </c>
      <c r="F12531">
        <v>0.90521399999999996</v>
      </c>
    </row>
    <row r="12532" spans="5:6" x14ac:dyDescent="0.2">
      <c r="E12532" s="97">
        <v>43761.516134259262</v>
      </c>
      <c r="F12532">
        <v>0.88470599999999999</v>
      </c>
    </row>
    <row r="12533" spans="5:6" x14ac:dyDescent="0.2">
      <c r="E12533" s="97">
        <v>43761.526550925926</v>
      </c>
      <c r="F12533">
        <v>0.88349</v>
      </c>
    </row>
    <row r="12534" spans="5:6" x14ac:dyDescent="0.2">
      <c r="E12534" s="97">
        <v>43761.53696759259</v>
      </c>
      <c r="F12534">
        <v>0.86690599999999995</v>
      </c>
    </row>
    <row r="12535" spans="5:6" x14ac:dyDescent="0.2">
      <c r="E12535" s="97">
        <v>43761.547384259262</v>
      </c>
      <c r="F12535">
        <v>0.85538000000000003</v>
      </c>
    </row>
    <row r="12536" spans="5:6" x14ac:dyDescent="0.2">
      <c r="E12536" s="97">
        <v>43761.557800925926</v>
      </c>
      <c r="F12536">
        <v>0.83602799999999999</v>
      </c>
    </row>
    <row r="12537" spans="5:6" x14ac:dyDescent="0.2">
      <c r="E12537" s="97">
        <v>43761.568333333336</v>
      </c>
      <c r="F12537">
        <v>0.82865</v>
      </c>
    </row>
    <row r="12538" spans="5:6" x14ac:dyDescent="0.2">
      <c r="E12538" s="97">
        <v>43761.578750000001</v>
      </c>
      <c r="F12538">
        <v>0.83849700000000005</v>
      </c>
    </row>
    <row r="12539" spans="5:6" x14ac:dyDescent="0.2">
      <c r="E12539" s="97">
        <v>43761.589166666665</v>
      </c>
      <c r="F12539">
        <v>0.81603599999999998</v>
      </c>
    </row>
    <row r="12540" spans="5:6" x14ac:dyDescent="0.2">
      <c r="E12540" s="97">
        <v>43761.599918981483</v>
      </c>
      <c r="F12540">
        <v>0.81603599999999998</v>
      </c>
    </row>
    <row r="12541" spans="5:6" x14ac:dyDescent="0.2">
      <c r="E12541" s="97">
        <v>43761.603738425925</v>
      </c>
      <c r="F12541">
        <v>0.83176600000000001</v>
      </c>
    </row>
    <row r="12542" spans="5:6" x14ac:dyDescent="0.2">
      <c r="E12542" s="97">
        <v>43761.610682870371</v>
      </c>
      <c r="F12542">
        <v>0.77953899999999998</v>
      </c>
    </row>
    <row r="12543" spans="5:6" x14ac:dyDescent="0.2">
      <c r="E12543" s="97">
        <v>43761.621099537035</v>
      </c>
      <c r="F12543">
        <v>0.76955700000000005</v>
      </c>
    </row>
    <row r="12544" spans="5:6" x14ac:dyDescent="0.2">
      <c r="E12544" s="97">
        <v>43761.631631944445</v>
      </c>
      <c r="F12544">
        <v>0.77221200000000001</v>
      </c>
    </row>
    <row r="12545" spans="5:6" x14ac:dyDescent="0.2">
      <c r="E12545" s="97">
        <v>43761.642048611109</v>
      </c>
      <c r="F12545">
        <v>0.75627100000000003</v>
      </c>
    </row>
    <row r="12546" spans="5:6" x14ac:dyDescent="0.2">
      <c r="E12546" s="97">
        <v>43761.652465277781</v>
      </c>
      <c r="F12546">
        <v>0.75573500000000005</v>
      </c>
    </row>
    <row r="12547" spans="5:6" x14ac:dyDescent="0.2">
      <c r="E12547" s="97">
        <v>43761.662881944445</v>
      </c>
      <c r="F12547">
        <v>0.766351</v>
      </c>
    </row>
    <row r="12548" spans="5:6" x14ac:dyDescent="0.2">
      <c r="E12548" s="97">
        <v>43761.673298611109</v>
      </c>
      <c r="F12548">
        <v>0.76399499999999998</v>
      </c>
    </row>
    <row r="12549" spans="5:6" x14ac:dyDescent="0.2">
      <c r="E12549" s="97">
        <v>43761.683715277781</v>
      </c>
      <c r="F12549">
        <v>0.76860099999999998</v>
      </c>
    </row>
    <row r="12550" spans="5:6" x14ac:dyDescent="0.2">
      <c r="E12550" s="97">
        <v>43761.694247685184</v>
      </c>
      <c r="F12550">
        <v>0.7671</v>
      </c>
    </row>
    <row r="12551" spans="5:6" x14ac:dyDescent="0.2">
      <c r="E12551" s="97">
        <v>43761.704664351855</v>
      </c>
      <c r="F12551">
        <v>0.76506600000000002</v>
      </c>
    </row>
    <row r="12552" spans="5:6" x14ac:dyDescent="0.2">
      <c r="E12552" s="97">
        <v>43761.723854166667</v>
      </c>
      <c r="F12552">
        <v>0.799342</v>
      </c>
    </row>
    <row r="12553" spans="5:6" x14ac:dyDescent="0.2">
      <c r="E12553" s="97">
        <v>43761.734270833331</v>
      </c>
      <c r="F12553">
        <v>0.79906500000000003</v>
      </c>
    </row>
    <row r="12554" spans="5:6" x14ac:dyDescent="0.2">
      <c r="E12554" s="97">
        <v>43761.744687500002</v>
      </c>
      <c r="F12554">
        <v>0.80007799999999996</v>
      </c>
    </row>
    <row r="12555" spans="5:6" x14ac:dyDescent="0.2">
      <c r="E12555" s="97">
        <v>43761.755104166667</v>
      </c>
      <c r="F12555">
        <v>0.80205499999999996</v>
      </c>
    </row>
    <row r="12556" spans="5:6" x14ac:dyDescent="0.2">
      <c r="E12556" s="97">
        <v>43761.765520833331</v>
      </c>
      <c r="F12556">
        <v>0.81077399999999999</v>
      </c>
    </row>
    <row r="12557" spans="5:6" x14ac:dyDescent="0.2">
      <c r="E12557" s="97">
        <v>43761.775937500002</v>
      </c>
      <c r="F12557">
        <v>0.80439499999999997</v>
      </c>
    </row>
    <row r="12558" spans="5:6" x14ac:dyDescent="0.2">
      <c r="E12558" s="97">
        <v>43761.786469907405</v>
      </c>
      <c r="F12558">
        <v>0.79498599999999997</v>
      </c>
    </row>
    <row r="12559" spans="5:6" x14ac:dyDescent="0.2">
      <c r="E12559" s="97">
        <v>43761.796886574077</v>
      </c>
      <c r="F12559">
        <v>0.816635</v>
      </c>
    </row>
    <row r="12560" spans="5:6" x14ac:dyDescent="0.2">
      <c r="E12560" s="97">
        <v>43761.807303240741</v>
      </c>
      <c r="F12560">
        <v>0.82422600000000001</v>
      </c>
    </row>
    <row r="12561" spans="5:6" x14ac:dyDescent="0.2">
      <c r="E12561" s="97">
        <v>43761.817719907405</v>
      </c>
      <c r="F12561">
        <v>0.80442999999999998</v>
      </c>
    </row>
    <row r="12562" spans="5:6" x14ac:dyDescent="0.2">
      <c r="E12562" s="97">
        <v>43761.828206018516</v>
      </c>
      <c r="F12562">
        <v>0.83171300000000004</v>
      </c>
    </row>
    <row r="12563" spans="5:6" x14ac:dyDescent="0.2">
      <c r="E12563" s="97">
        <v>43761.838622685187</v>
      </c>
      <c r="F12563">
        <v>0.82524399999999998</v>
      </c>
    </row>
    <row r="12564" spans="5:6" x14ac:dyDescent="0.2">
      <c r="E12564" s="97">
        <v>43761.849039351851</v>
      </c>
      <c r="F12564">
        <v>0.82929399999999998</v>
      </c>
    </row>
    <row r="12565" spans="5:6" x14ac:dyDescent="0.2">
      <c r="E12565" s="97">
        <v>43761.859456018516</v>
      </c>
      <c r="F12565">
        <v>0.83785900000000002</v>
      </c>
    </row>
    <row r="12566" spans="5:6" x14ac:dyDescent="0.2">
      <c r="E12566" s="97">
        <v>43761.869942129626</v>
      </c>
      <c r="F12566">
        <v>0.84175599999999995</v>
      </c>
    </row>
    <row r="12567" spans="5:6" x14ac:dyDescent="0.2">
      <c r="E12567" s="97">
        <v>43761.880358796298</v>
      </c>
      <c r="F12567">
        <v>0.84428300000000001</v>
      </c>
    </row>
    <row r="12568" spans="5:6" x14ac:dyDescent="0.2">
      <c r="E12568" s="97">
        <v>43761.890775462962</v>
      </c>
      <c r="F12568">
        <v>0.84849200000000002</v>
      </c>
    </row>
    <row r="12569" spans="5:6" x14ac:dyDescent="0.2">
      <c r="E12569" s="97">
        <v>43761.901192129626</v>
      </c>
      <c r="F12569">
        <v>0.85034500000000002</v>
      </c>
    </row>
    <row r="12570" spans="5:6" x14ac:dyDescent="0.2">
      <c r="E12570" s="97">
        <v>43761.911608796298</v>
      </c>
      <c r="F12570">
        <v>0.83150199999999996</v>
      </c>
    </row>
    <row r="12571" spans="5:6" x14ac:dyDescent="0.2">
      <c r="E12571" s="97">
        <v>43761.922025462962</v>
      </c>
      <c r="F12571">
        <v>0.84142499999999998</v>
      </c>
    </row>
    <row r="12572" spans="5:6" x14ac:dyDescent="0.2">
      <c r="E12572" s="97">
        <v>43761.932557870372</v>
      </c>
      <c r="F12572">
        <v>0.85890200000000005</v>
      </c>
    </row>
    <row r="12573" spans="5:6" x14ac:dyDescent="0.2">
      <c r="E12573" s="97">
        <v>43761.942974537036</v>
      </c>
      <c r="F12573">
        <v>0.85721999999999998</v>
      </c>
    </row>
    <row r="12574" spans="5:6" x14ac:dyDescent="0.2">
      <c r="E12574" s="97">
        <v>43761.9533912037</v>
      </c>
      <c r="F12574">
        <v>0.87666599999999995</v>
      </c>
    </row>
    <row r="12575" spans="5:6" x14ac:dyDescent="0.2">
      <c r="E12575" s="97">
        <v>43761.963807870372</v>
      </c>
      <c r="F12575">
        <v>0.86685500000000004</v>
      </c>
    </row>
    <row r="12576" spans="5:6" x14ac:dyDescent="0.2">
      <c r="E12576" s="97">
        <v>43761.974293981482</v>
      </c>
      <c r="F12576">
        <v>0.87185599999999996</v>
      </c>
    </row>
    <row r="12577" spans="5:6" x14ac:dyDescent="0.2">
      <c r="E12577" s="97">
        <v>43761.984710648147</v>
      </c>
      <c r="F12577">
        <v>0.868923</v>
      </c>
    </row>
    <row r="12578" spans="5:6" x14ac:dyDescent="0.2">
      <c r="E12578" s="97">
        <v>43761.995127314818</v>
      </c>
      <c r="F12578">
        <v>0.86389000000000005</v>
      </c>
    </row>
    <row r="12579" spans="5:6" x14ac:dyDescent="0.2">
      <c r="E12579" s="97">
        <v>43762.005543981482</v>
      </c>
      <c r="F12579">
        <v>0.87778400000000001</v>
      </c>
    </row>
    <row r="12580" spans="5:6" x14ac:dyDescent="0.2">
      <c r="E12580" s="97">
        <v>43762.015960648147</v>
      </c>
      <c r="F12580">
        <v>0.87573699999999999</v>
      </c>
    </row>
    <row r="12581" spans="5:6" x14ac:dyDescent="0.2">
      <c r="E12581" s="97">
        <v>43762.026377314818</v>
      </c>
      <c r="F12581">
        <v>0.87124199999999996</v>
      </c>
    </row>
    <row r="12582" spans="5:6" x14ac:dyDescent="0.2">
      <c r="E12582" s="97">
        <v>43762.036793981482</v>
      </c>
      <c r="F12582">
        <v>0.87815100000000001</v>
      </c>
    </row>
    <row r="12583" spans="5:6" x14ac:dyDescent="0.2">
      <c r="E12583" s="97">
        <v>43762.047326388885</v>
      </c>
      <c r="F12583">
        <v>0.87585500000000005</v>
      </c>
    </row>
    <row r="12584" spans="5:6" x14ac:dyDescent="0.2">
      <c r="E12584" s="97">
        <v>43762.057743055557</v>
      </c>
      <c r="F12584">
        <v>0.87349699999999997</v>
      </c>
    </row>
    <row r="12585" spans="5:6" x14ac:dyDescent="0.2">
      <c r="E12585" s="97">
        <v>43762.068159722221</v>
      </c>
      <c r="F12585">
        <v>0.870008</v>
      </c>
    </row>
    <row r="12586" spans="5:6" x14ac:dyDescent="0.2">
      <c r="E12586" s="97">
        <v>43762.078645833331</v>
      </c>
      <c r="F12586">
        <v>0.87282199999999999</v>
      </c>
    </row>
    <row r="12587" spans="5:6" x14ac:dyDescent="0.2">
      <c r="E12587" s="97">
        <v>43762.089062500003</v>
      </c>
      <c r="F12587">
        <v>0.87462799999999996</v>
      </c>
    </row>
    <row r="12588" spans="5:6" x14ac:dyDescent="0.2">
      <c r="E12588" s="97">
        <v>43762.09957175926</v>
      </c>
      <c r="F12588">
        <v>0.84418499999999996</v>
      </c>
    </row>
    <row r="12589" spans="5:6" x14ac:dyDescent="0.2">
      <c r="E12589" s="97">
        <v>43762.109988425924</v>
      </c>
      <c r="F12589">
        <v>0.87436599999999998</v>
      </c>
    </row>
    <row r="12590" spans="5:6" x14ac:dyDescent="0.2">
      <c r="E12590" s="97">
        <v>43762.120405092595</v>
      </c>
      <c r="F12590">
        <v>0.87826599999999999</v>
      </c>
    </row>
    <row r="12591" spans="5:6" x14ac:dyDescent="0.2">
      <c r="E12591" s="97">
        <v>43762.13082175926</v>
      </c>
      <c r="F12591">
        <v>0.87187599999999998</v>
      </c>
    </row>
    <row r="12592" spans="5:6" x14ac:dyDescent="0.2">
      <c r="E12592" s="97">
        <v>43762.141238425924</v>
      </c>
      <c r="F12592">
        <v>0.87287400000000004</v>
      </c>
    </row>
    <row r="12593" spans="5:6" x14ac:dyDescent="0.2">
      <c r="E12593" s="97">
        <v>43762.151655092595</v>
      </c>
      <c r="F12593">
        <v>0.85130300000000003</v>
      </c>
    </row>
    <row r="12594" spans="5:6" x14ac:dyDescent="0.2">
      <c r="E12594" s="97">
        <v>43762.16207175926</v>
      </c>
      <c r="F12594">
        <v>0.86299300000000001</v>
      </c>
    </row>
    <row r="12595" spans="5:6" x14ac:dyDescent="0.2">
      <c r="E12595" s="97">
        <v>43762.17260416667</v>
      </c>
      <c r="F12595">
        <v>0.83967400000000003</v>
      </c>
    </row>
    <row r="12596" spans="5:6" x14ac:dyDescent="0.2">
      <c r="E12596" s="97">
        <v>43762.183020833334</v>
      </c>
      <c r="F12596">
        <v>0.85058999999999996</v>
      </c>
    </row>
    <row r="12597" spans="5:6" x14ac:dyDescent="0.2">
      <c r="E12597" s="97">
        <v>43762.193437499998</v>
      </c>
      <c r="F12597">
        <v>0.85712100000000002</v>
      </c>
    </row>
    <row r="12598" spans="5:6" x14ac:dyDescent="0.2">
      <c r="E12598" s="97">
        <v>43762.203923611109</v>
      </c>
      <c r="F12598">
        <v>0.85390999999999995</v>
      </c>
    </row>
    <row r="12599" spans="5:6" x14ac:dyDescent="0.2">
      <c r="E12599" s="97">
        <v>43762.21434027778</v>
      </c>
      <c r="F12599">
        <v>0.82371499999999997</v>
      </c>
    </row>
    <row r="12600" spans="5:6" x14ac:dyDescent="0.2">
      <c r="E12600" s="97">
        <v>43762.224756944444</v>
      </c>
      <c r="F12600">
        <v>0.84765500000000005</v>
      </c>
    </row>
    <row r="12601" spans="5:6" x14ac:dyDescent="0.2">
      <c r="E12601" s="97">
        <v>43762.235173611109</v>
      </c>
      <c r="F12601">
        <v>0.82916999999999996</v>
      </c>
    </row>
    <row r="12602" spans="5:6" x14ac:dyDescent="0.2">
      <c r="E12602" s="97">
        <v>43762.24559027778</v>
      </c>
      <c r="F12602">
        <v>0.834422</v>
      </c>
    </row>
    <row r="12603" spans="5:6" x14ac:dyDescent="0.2">
      <c r="E12603" s="97">
        <v>43762.256006944444</v>
      </c>
      <c r="F12603">
        <v>0.82220800000000005</v>
      </c>
    </row>
    <row r="12604" spans="5:6" x14ac:dyDescent="0.2">
      <c r="E12604" s="97">
        <v>43762.266539351855</v>
      </c>
      <c r="F12604">
        <v>0.819249</v>
      </c>
    </row>
    <row r="12605" spans="5:6" x14ac:dyDescent="0.2">
      <c r="E12605" s="97">
        <v>43762.276956018519</v>
      </c>
      <c r="F12605">
        <v>0.80537099999999995</v>
      </c>
    </row>
    <row r="12606" spans="5:6" x14ac:dyDescent="0.2">
      <c r="E12606" s="97">
        <v>43762.287372685183</v>
      </c>
      <c r="F12606">
        <v>0.79554100000000005</v>
      </c>
    </row>
    <row r="12607" spans="5:6" x14ac:dyDescent="0.2">
      <c r="E12607" s="97">
        <v>43762.297789351855</v>
      </c>
      <c r="F12607">
        <v>0.79747400000000002</v>
      </c>
    </row>
    <row r="12608" spans="5:6" x14ac:dyDescent="0.2">
      <c r="E12608" s="97">
        <v>43762.308275462965</v>
      </c>
      <c r="F12608">
        <v>0.77746599999999999</v>
      </c>
    </row>
    <row r="12609" spans="5:6" x14ac:dyDescent="0.2">
      <c r="E12609" s="97">
        <v>43762.318692129629</v>
      </c>
      <c r="F12609">
        <v>0.78348099999999998</v>
      </c>
    </row>
    <row r="12610" spans="5:6" x14ac:dyDescent="0.2">
      <c r="E12610" s="97">
        <v>43762.329108796293</v>
      </c>
      <c r="F12610">
        <v>0.77305500000000005</v>
      </c>
    </row>
    <row r="12611" spans="5:6" x14ac:dyDescent="0.2">
      <c r="E12611" s="97">
        <v>43762.339525462965</v>
      </c>
      <c r="F12611">
        <v>0.76870099999999997</v>
      </c>
    </row>
    <row r="12612" spans="5:6" x14ac:dyDescent="0.2">
      <c r="E12612" s="97">
        <v>43762.349942129629</v>
      </c>
      <c r="F12612">
        <v>0.75506899999999999</v>
      </c>
    </row>
    <row r="12613" spans="5:6" x14ac:dyDescent="0.2">
      <c r="E12613" s="97">
        <v>43762.360358796293</v>
      </c>
      <c r="F12613">
        <v>0.75522699999999998</v>
      </c>
    </row>
    <row r="12614" spans="5:6" x14ac:dyDescent="0.2">
      <c r="E12614" s="97">
        <v>43762.370775462965</v>
      </c>
      <c r="F12614">
        <v>0.75014899999999995</v>
      </c>
    </row>
    <row r="12615" spans="5:6" x14ac:dyDescent="0.2">
      <c r="E12615" s="97">
        <v>43762.381307870368</v>
      </c>
      <c r="F12615">
        <v>0.74429599999999996</v>
      </c>
    </row>
    <row r="12616" spans="5:6" x14ac:dyDescent="0.2">
      <c r="E12616" s="97">
        <v>43762.391724537039</v>
      </c>
      <c r="F12616">
        <v>0.72919400000000001</v>
      </c>
    </row>
    <row r="12617" spans="5:6" x14ac:dyDescent="0.2">
      <c r="E12617" s="97">
        <v>43762.402141203704</v>
      </c>
      <c r="F12617">
        <v>0.724943</v>
      </c>
    </row>
    <row r="12618" spans="5:6" x14ac:dyDescent="0.2">
      <c r="E12618" s="97">
        <v>43762.412627314814</v>
      </c>
      <c r="F12618">
        <v>0.72102599999999994</v>
      </c>
    </row>
    <row r="12619" spans="5:6" x14ac:dyDescent="0.2">
      <c r="E12619" s="97">
        <v>43762.423043981478</v>
      </c>
      <c r="F12619">
        <v>0.69870299999999996</v>
      </c>
    </row>
    <row r="12620" spans="5:6" x14ac:dyDescent="0.2">
      <c r="E12620" s="97">
        <v>43762.43346064815</v>
      </c>
      <c r="F12620">
        <v>0.69969999999999999</v>
      </c>
    </row>
    <row r="12621" spans="5:6" x14ac:dyDescent="0.2">
      <c r="E12621" s="97">
        <v>43762.443877314814</v>
      </c>
      <c r="F12621">
        <v>0.68619300000000005</v>
      </c>
    </row>
    <row r="12622" spans="5:6" x14ac:dyDescent="0.2">
      <c r="E12622" s="97">
        <v>43762.454293981478</v>
      </c>
      <c r="F12622">
        <v>0.69492100000000001</v>
      </c>
    </row>
    <row r="12623" spans="5:6" x14ac:dyDescent="0.2">
      <c r="E12623" s="97">
        <v>43762.46471064815</v>
      </c>
      <c r="F12623">
        <v>0.69518999999999997</v>
      </c>
    </row>
    <row r="12624" spans="5:6" x14ac:dyDescent="0.2">
      <c r="E12624" s="97">
        <v>43762.475127314814</v>
      </c>
      <c r="F12624">
        <v>0.67743500000000001</v>
      </c>
    </row>
    <row r="12625" spans="5:6" x14ac:dyDescent="0.2">
      <c r="E12625" s="97">
        <v>43762.485659722224</v>
      </c>
      <c r="F12625">
        <v>0.68554099999999996</v>
      </c>
    </row>
    <row r="12626" spans="5:6" x14ac:dyDescent="0.2">
      <c r="E12626" s="97">
        <v>43762.496076388888</v>
      </c>
      <c r="F12626">
        <v>0.67028299999999996</v>
      </c>
    </row>
    <row r="12627" spans="5:6" x14ac:dyDescent="0.2">
      <c r="E12627" s="97">
        <v>43762.506493055553</v>
      </c>
      <c r="F12627">
        <v>0.70971700000000004</v>
      </c>
    </row>
    <row r="12628" spans="5:6" x14ac:dyDescent="0.2">
      <c r="E12628" s="97">
        <v>43762.516979166663</v>
      </c>
      <c r="F12628">
        <v>0.65940299999999996</v>
      </c>
    </row>
    <row r="12629" spans="5:6" x14ac:dyDescent="0.2">
      <c r="E12629" s="97">
        <v>43762.527395833335</v>
      </c>
      <c r="F12629">
        <v>0.65040100000000001</v>
      </c>
    </row>
    <row r="12630" spans="5:6" x14ac:dyDescent="0.2">
      <c r="E12630" s="97">
        <v>43762.537812499999</v>
      </c>
      <c r="F12630">
        <v>0.66167799999999999</v>
      </c>
    </row>
    <row r="12631" spans="5:6" x14ac:dyDescent="0.2">
      <c r="E12631" s="97">
        <v>43762.548229166663</v>
      </c>
      <c r="F12631">
        <v>0.65737199999999996</v>
      </c>
    </row>
    <row r="12632" spans="5:6" x14ac:dyDescent="0.2">
      <c r="E12632" s="97">
        <v>43762.558645833335</v>
      </c>
      <c r="F12632">
        <v>0.620529</v>
      </c>
    </row>
    <row r="12633" spans="5:6" x14ac:dyDescent="0.2">
      <c r="E12633" s="97">
        <v>43762.569062499999</v>
      </c>
      <c r="F12633">
        <v>0.64731399999999994</v>
      </c>
    </row>
    <row r="12634" spans="5:6" x14ac:dyDescent="0.2">
      <c r="E12634" s="97">
        <v>43762.579479166663</v>
      </c>
      <c r="F12634">
        <v>0.65360300000000005</v>
      </c>
    </row>
    <row r="12635" spans="5:6" x14ac:dyDescent="0.2">
      <c r="E12635" s="97">
        <v>43762.590011574073</v>
      </c>
      <c r="F12635">
        <v>0.63631400000000005</v>
      </c>
    </row>
    <row r="12636" spans="5:6" x14ac:dyDescent="0.2">
      <c r="E12636" s="97">
        <v>43762.600428240738</v>
      </c>
      <c r="F12636">
        <v>0.64304600000000001</v>
      </c>
    </row>
    <row r="12637" spans="5:6" x14ac:dyDescent="0.2">
      <c r="E12637" s="97">
        <v>43762.610844907409</v>
      </c>
      <c r="F12637">
        <v>0.64283100000000004</v>
      </c>
    </row>
    <row r="12638" spans="5:6" x14ac:dyDescent="0.2">
      <c r="E12638" s="97">
        <v>43762.621331018519</v>
      </c>
      <c r="F12638">
        <v>0.63896500000000001</v>
      </c>
    </row>
    <row r="12639" spans="5:6" x14ac:dyDescent="0.2">
      <c r="E12639" s="97">
        <v>43762.631747685184</v>
      </c>
      <c r="F12639">
        <v>0.633656</v>
      </c>
    </row>
    <row r="12640" spans="5:6" x14ac:dyDescent="0.2">
      <c r="E12640" s="97">
        <v>43762.642164351855</v>
      </c>
      <c r="F12640">
        <v>0.63774699999999995</v>
      </c>
    </row>
    <row r="12641" spans="5:6" x14ac:dyDescent="0.2">
      <c r="E12641" s="97">
        <v>43762.652581018519</v>
      </c>
      <c r="F12641">
        <v>0.63127</v>
      </c>
    </row>
    <row r="12642" spans="5:6" x14ac:dyDescent="0.2">
      <c r="E12642" s="97">
        <v>43762.662997685184</v>
      </c>
      <c r="F12642">
        <v>0.64335200000000003</v>
      </c>
    </row>
    <row r="12643" spans="5:6" x14ac:dyDescent="0.2">
      <c r="E12643" s="97">
        <v>43762.673414351855</v>
      </c>
      <c r="F12643">
        <v>0.64332299999999998</v>
      </c>
    </row>
    <row r="12644" spans="5:6" x14ac:dyDescent="0.2">
      <c r="E12644" s="97">
        <v>43762.683946759258</v>
      </c>
      <c r="F12644">
        <v>0.64041999999999999</v>
      </c>
    </row>
    <row r="12645" spans="5:6" x14ac:dyDescent="0.2">
      <c r="E12645" s="97">
        <v>43762.694363425922</v>
      </c>
      <c r="F12645">
        <v>0.65946099999999996</v>
      </c>
    </row>
    <row r="12646" spans="5:6" x14ac:dyDescent="0.2">
      <c r="E12646" s="97">
        <v>43762.704780092594</v>
      </c>
      <c r="F12646">
        <v>0.669539</v>
      </c>
    </row>
    <row r="12647" spans="5:6" x14ac:dyDescent="0.2">
      <c r="E12647" s="97">
        <v>43762.723981481482</v>
      </c>
      <c r="F12647">
        <v>0.71106800000000003</v>
      </c>
    </row>
    <row r="12648" spans="5:6" x14ac:dyDescent="0.2">
      <c r="E12648" s="97">
        <v>43762.734398148146</v>
      </c>
      <c r="F12648">
        <v>0.72179700000000002</v>
      </c>
    </row>
    <row r="12649" spans="5:6" x14ac:dyDescent="0.2">
      <c r="E12649" s="97">
        <v>43762.744814814818</v>
      </c>
      <c r="F12649">
        <v>0.73180699999999999</v>
      </c>
    </row>
    <row r="12650" spans="5:6" x14ac:dyDescent="0.2">
      <c r="E12650" s="97">
        <v>43762.755231481482</v>
      </c>
      <c r="F12650">
        <v>0.71254600000000001</v>
      </c>
    </row>
    <row r="12651" spans="5:6" x14ac:dyDescent="0.2">
      <c r="E12651" s="97">
        <v>43762.765648148146</v>
      </c>
      <c r="F12651">
        <v>0.73574099999999998</v>
      </c>
    </row>
    <row r="12652" spans="5:6" x14ac:dyDescent="0.2">
      <c r="E12652" s="97">
        <v>43762.776064814818</v>
      </c>
      <c r="F12652">
        <v>0.75004199999999999</v>
      </c>
    </row>
    <row r="12653" spans="5:6" x14ac:dyDescent="0.2">
      <c r="E12653" s="97">
        <v>43762.786597222221</v>
      </c>
      <c r="F12653">
        <v>0.74973199999999995</v>
      </c>
    </row>
    <row r="12654" spans="5:6" x14ac:dyDescent="0.2">
      <c r="E12654" s="97">
        <v>43762.797013888892</v>
      </c>
      <c r="F12654">
        <v>0.76717999999999997</v>
      </c>
    </row>
    <row r="12655" spans="5:6" x14ac:dyDescent="0.2">
      <c r="E12655" s="97">
        <v>43762.807430555556</v>
      </c>
      <c r="F12655">
        <v>0.77157200000000004</v>
      </c>
    </row>
    <row r="12656" spans="5:6" x14ac:dyDescent="0.2">
      <c r="E12656" s="97">
        <v>43762.817847222221</v>
      </c>
      <c r="F12656">
        <v>0.79067500000000002</v>
      </c>
    </row>
    <row r="12657" spans="5:6" x14ac:dyDescent="0.2">
      <c r="E12657" s="97">
        <v>43762.828333333331</v>
      </c>
      <c r="F12657">
        <v>0.80455200000000004</v>
      </c>
    </row>
    <row r="12658" spans="5:6" x14ac:dyDescent="0.2">
      <c r="E12658" s="97">
        <v>43762.838750000003</v>
      </c>
      <c r="F12658">
        <v>0.79500099999999996</v>
      </c>
    </row>
    <row r="12659" spans="5:6" x14ac:dyDescent="0.2">
      <c r="E12659" s="97">
        <v>43762.849166666667</v>
      </c>
      <c r="F12659">
        <v>0.77597899999999997</v>
      </c>
    </row>
    <row r="12660" spans="5:6" x14ac:dyDescent="0.2">
      <c r="E12660" s="97">
        <v>43762.859583333331</v>
      </c>
      <c r="F12660">
        <v>0.81456899999999999</v>
      </c>
    </row>
    <row r="12661" spans="5:6" x14ac:dyDescent="0.2">
      <c r="E12661" s="97">
        <v>43762.87</v>
      </c>
      <c r="F12661">
        <v>0.83410899999999999</v>
      </c>
    </row>
    <row r="12662" spans="5:6" x14ac:dyDescent="0.2">
      <c r="E12662" s="97">
        <v>43762.880416666667</v>
      </c>
      <c r="F12662">
        <v>0.83921699999999999</v>
      </c>
    </row>
    <row r="12663" spans="5:6" x14ac:dyDescent="0.2">
      <c r="E12663" s="97">
        <v>43762.890833333331</v>
      </c>
      <c r="F12663">
        <v>0.83221699999999998</v>
      </c>
    </row>
    <row r="12664" spans="5:6" x14ac:dyDescent="0.2">
      <c r="E12664" s="97">
        <v>43762.901365740741</v>
      </c>
      <c r="F12664">
        <v>0.84214999999999995</v>
      </c>
    </row>
    <row r="12665" spans="5:6" x14ac:dyDescent="0.2">
      <c r="E12665" s="97">
        <v>43762.911782407406</v>
      </c>
      <c r="F12665">
        <v>0.857622</v>
      </c>
    </row>
    <row r="12666" spans="5:6" x14ac:dyDescent="0.2">
      <c r="E12666" s="97">
        <v>43762.922199074077</v>
      </c>
      <c r="F12666">
        <v>0.87765000000000004</v>
      </c>
    </row>
    <row r="12667" spans="5:6" x14ac:dyDescent="0.2">
      <c r="E12667" s="97">
        <v>43762.932685185187</v>
      </c>
      <c r="F12667">
        <v>0.86982499999999996</v>
      </c>
    </row>
    <row r="12668" spans="5:6" x14ac:dyDescent="0.2">
      <c r="E12668" s="97">
        <v>43762.943101851852</v>
      </c>
      <c r="F12668">
        <v>0.88771</v>
      </c>
    </row>
    <row r="12669" spans="5:6" x14ac:dyDescent="0.2">
      <c r="E12669" s="97">
        <v>43762.953518518516</v>
      </c>
      <c r="F12669">
        <v>0.88544500000000004</v>
      </c>
    </row>
    <row r="12670" spans="5:6" x14ac:dyDescent="0.2">
      <c r="E12670" s="97">
        <v>43762.963935185187</v>
      </c>
      <c r="F12670">
        <v>0.88196300000000005</v>
      </c>
    </row>
    <row r="12671" spans="5:6" x14ac:dyDescent="0.2">
      <c r="E12671" s="97">
        <v>43762.974351851852</v>
      </c>
      <c r="F12671">
        <v>0.891536</v>
      </c>
    </row>
    <row r="12672" spans="5:6" x14ac:dyDescent="0.2">
      <c r="E12672" s="97">
        <v>43762.984768518516</v>
      </c>
      <c r="F12672">
        <v>0.88306200000000001</v>
      </c>
    </row>
    <row r="12673" spans="5:6" x14ac:dyDescent="0.2">
      <c r="E12673" s="97">
        <v>43762.995300925926</v>
      </c>
      <c r="F12673">
        <v>0.89031400000000005</v>
      </c>
    </row>
    <row r="12674" spans="5:6" x14ac:dyDescent="0.2">
      <c r="E12674" s="97">
        <v>43763.00571759259</v>
      </c>
      <c r="F12674">
        <v>0.90626099999999998</v>
      </c>
    </row>
    <row r="12675" spans="5:6" x14ac:dyDescent="0.2">
      <c r="E12675" s="97">
        <v>43763.016134259262</v>
      </c>
      <c r="F12675">
        <v>0.90514499999999998</v>
      </c>
    </row>
    <row r="12676" spans="5:6" x14ac:dyDescent="0.2">
      <c r="E12676" s="97">
        <v>43763.026550925926</v>
      </c>
      <c r="F12676">
        <v>0.89295100000000005</v>
      </c>
    </row>
    <row r="12677" spans="5:6" x14ac:dyDescent="0.2">
      <c r="E12677" s="97">
        <v>43763.037083333336</v>
      </c>
      <c r="F12677">
        <v>0.89170099999999997</v>
      </c>
    </row>
    <row r="12678" spans="5:6" x14ac:dyDescent="0.2">
      <c r="E12678" s="97">
        <v>43763.047500000001</v>
      </c>
      <c r="F12678">
        <v>0.91187499999999999</v>
      </c>
    </row>
    <row r="12679" spans="5:6" x14ac:dyDescent="0.2">
      <c r="E12679" s="97">
        <v>43763.057916666665</v>
      </c>
      <c r="F12679">
        <v>0.87789099999999998</v>
      </c>
    </row>
    <row r="12680" spans="5:6" x14ac:dyDescent="0.2">
      <c r="E12680" s="97">
        <v>43763.068333333336</v>
      </c>
      <c r="F12680">
        <v>0.91710199999999997</v>
      </c>
    </row>
    <row r="12681" spans="5:6" x14ac:dyDescent="0.2">
      <c r="E12681" s="97">
        <v>43763.078750000001</v>
      </c>
      <c r="F12681">
        <v>0.91015599999999997</v>
      </c>
    </row>
    <row r="12682" spans="5:6" x14ac:dyDescent="0.2">
      <c r="E12682" s="97">
        <v>43763.089166666665</v>
      </c>
      <c r="F12682">
        <v>0.89905900000000005</v>
      </c>
    </row>
    <row r="12683" spans="5:6" x14ac:dyDescent="0.2">
      <c r="E12683" s="97">
        <v>43763.099699074075</v>
      </c>
      <c r="F12683">
        <v>0.90722899999999995</v>
      </c>
    </row>
    <row r="12684" spans="5:6" x14ac:dyDescent="0.2">
      <c r="E12684" s="97">
        <v>43763.110115740739</v>
      </c>
      <c r="F12684">
        <v>0.893258</v>
      </c>
    </row>
    <row r="12685" spans="5:6" x14ac:dyDescent="0.2">
      <c r="E12685" s="97">
        <v>43763.120532407411</v>
      </c>
      <c r="F12685">
        <v>0.907524</v>
      </c>
    </row>
    <row r="12686" spans="5:6" x14ac:dyDescent="0.2">
      <c r="E12686" s="97">
        <v>43763.130949074075</v>
      </c>
      <c r="F12686">
        <v>0.89487899999999998</v>
      </c>
    </row>
    <row r="12687" spans="5:6" x14ac:dyDescent="0.2">
      <c r="E12687" s="97">
        <v>43763.141435185185</v>
      </c>
      <c r="F12687">
        <v>0.89549599999999996</v>
      </c>
    </row>
    <row r="12688" spans="5:6" x14ac:dyDescent="0.2">
      <c r="E12688" s="97">
        <v>43763.15185185185</v>
      </c>
      <c r="F12688">
        <v>0.88690100000000005</v>
      </c>
    </row>
    <row r="12689" spans="5:6" x14ac:dyDescent="0.2">
      <c r="E12689" s="97">
        <v>43763.162268518521</v>
      </c>
      <c r="F12689">
        <v>0.87839900000000004</v>
      </c>
    </row>
    <row r="12690" spans="5:6" x14ac:dyDescent="0.2">
      <c r="E12690" s="97">
        <v>43763.172685185185</v>
      </c>
      <c r="F12690">
        <v>0.87530600000000003</v>
      </c>
    </row>
    <row r="12691" spans="5:6" x14ac:dyDescent="0.2">
      <c r="E12691" s="97">
        <v>43763.18310185185</v>
      </c>
      <c r="F12691">
        <v>0.88064299999999995</v>
      </c>
    </row>
    <row r="12692" spans="5:6" x14ac:dyDescent="0.2">
      <c r="E12692" s="97">
        <v>43763.193518518521</v>
      </c>
      <c r="F12692">
        <v>0.85542600000000002</v>
      </c>
    </row>
    <row r="12693" spans="5:6" x14ac:dyDescent="0.2">
      <c r="E12693" s="97">
        <v>43763.204050925924</v>
      </c>
      <c r="F12693">
        <v>0.86277000000000004</v>
      </c>
    </row>
    <row r="12694" spans="5:6" x14ac:dyDescent="0.2">
      <c r="E12694" s="97">
        <v>43763.214467592596</v>
      </c>
      <c r="F12694">
        <v>0.85644500000000001</v>
      </c>
    </row>
    <row r="12695" spans="5:6" x14ac:dyDescent="0.2">
      <c r="E12695" s="97">
        <v>43763.22488425926</v>
      </c>
      <c r="F12695">
        <v>0.85028599999999999</v>
      </c>
    </row>
    <row r="12696" spans="5:6" x14ac:dyDescent="0.2">
      <c r="E12696" s="97">
        <v>43763.235300925924</v>
      </c>
      <c r="F12696">
        <v>0.86036000000000001</v>
      </c>
    </row>
    <row r="12697" spans="5:6" x14ac:dyDescent="0.2">
      <c r="E12697" s="97">
        <v>43763.245787037034</v>
      </c>
      <c r="F12697">
        <v>0.83908099999999997</v>
      </c>
    </row>
    <row r="12698" spans="5:6" x14ac:dyDescent="0.2">
      <c r="E12698" s="97">
        <v>43763.256203703706</v>
      </c>
      <c r="F12698">
        <v>0.85268500000000003</v>
      </c>
    </row>
    <row r="12699" spans="5:6" x14ac:dyDescent="0.2">
      <c r="E12699" s="97">
        <v>43763.26662037037</v>
      </c>
      <c r="F12699">
        <v>0.83624100000000001</v>
      </c>
    </row>
    <row r="12700" spans="5:6" x14ac:dyDescent="0.2">
      <c r="E12700" s="97">
        <v>43763.277037037034</v>
      </c>
      <c r="F12700">
        <v>0.82430099999999995</v>
      </c>
    </row>
    <row r="12701" spans="5:6" x14ac:dyDescent="0.2">
      <c r="E12701" s="97">
        <v>43763.287453703706</v>
      </c>
      <c r="F12701">
        <v>0.82283099999999998</v>
      </c>
    </row>
    <row r="12702" spans="5:6" x14ac:dyDescent="0.2">
      <c r="E12702" s="97">
        <v>43763.29787037037</v>
      </c>
      <c r="F12702">
        <v>0.81723400000000002</v>
      </c>
    </row>
    <row r="12703" spans="5:6" x14ac:dyDescent="0.2">
      <c r="E12703" s="97">
        <v>43763.308287037034</v>
      </c>
      <c r="F12703">
        <v>0.82087500000000002</v>
      </c>
    </row>
    <row r="12704" spans="5:6" x14ac:dyDescent="0.2">
      <c r="E12704" s="97">
        <v>43763.318819444445</v>
      </c>
      <c r="F12704">
        <v>0.80367200000000005</v>
      </c>
    </row>
    <row r="12705" spans="5:6" x14ac:dyDescent="0.2">
      <c r="E12705" s="97">
        <v>43763.329236111109</v>
      </c>
      <c r="F12705">
        <v>0.79224000000000006</v>
      </c>
    </row>
    <row r="12706" spans="5:6" x14ac:dyDescent="0.2">
      <c r="E12706" s="97">
        <v>43763.33965277778</v>
      </c>
      <c r="F12706">
        <v>0.79159000000000002</v>
      </c>
    </row>
    <row r="12707" spans="5:6" x14ac:dyDescent="0.2">
      <c r="E12707" s="97">
        <v>43763.350138888891</v>
      </c>
      <c r="F12707">
        <v>0.78246000000000004</v>
      </c>
    </row>
    <row r="12708" spans="5:6" x14ac:dyDescent="0.2">
      <c r="E12708" s="97">
        <v>43763.360555555555</v>
      </c>
      <c r="F12708">
        <v>0.77428399999999997</v>
      </c>
    </row>
    <row r="12709" spans="5:6" x14ac:dyDescent="0.2">
      <c r="E12709" s="97">
        <v>43763.370972222219</v>
      </c>
      <c r="F12709">
        <v>0.77117199999999997</v>
      </c>
    </row>
    <row r="12710" spans="5:6" x14ac:dyDescent="0.2">
      <c r="E12710" s="97">
        <v>43763.381388888891</v>
      </c>
      <c r="F12710">
        <v>0.76718799999999998</v>
      </c>
    </row>
    <row r="12711" spans="5:6" x14ac:dyDescent="0.2">
      <c r="E12711" s="97">
        <v>43763.391805555555</v>
      </c>
      <c r="F12711">
        <v>0.75413200000000002</v>
      </c>
    </row>
    <row r="12712" spans="5:6" x14ac:dyDescent="0.2">
      <c r="E12712" s="97">
        <v>43763.402222222219</v>
      </c>
      <c r="F12712">
        <v>0.74665099999999995</v>
      </c>
    </row>
    <row r="12713" spans="5:6" x14ac:dyDescent="0.2">
      <c r="E12713" s="97">
        <v>43763.412638888891</v>
      </c>
      <c r="F12713">
        <v>0.74559200000000003</v>
      </c>
    </row>
    <row r="12714" spans="5:6" x14ac:dyDescent="0.2">
      <c r="E12714" s="97">
        <v>43763.423171296294</v>
      </c>
      <c r="F12714">
        <v>0.73392299999999999</v>
      </c>
    </row>
    <row r="12715" spans="5:6" x14ac:dyDescent="0.2">
      <c r="E12715" s="97">
        <v>43763.433587962965</v>
      </c>
      <c r="F12715">
        <v>0.72520799999999996</v>
      </c>
    </row>
    <row r="12716" spans="5:6" x14ac:dyDescent="0.2">
      <c r="E12716" s="97">
        <v>43763.444004629629</v>
      </c>
      <c r="F12716">
        <v>0.71487299999999998</v>
      </c>
    </row>
    <row r="12717" spans="5:6" x14ac:dyDescent="0.2">
      <c r="E12717" s="97">
        <v>43763.454479166663</v>
      </c>
      <c r="F12717">
        <v>0.70631900000000003</v>
      </c>
    </row>
    <row r="12718" spans="5:6" x14ac:dyDescent="0.2">
      <c r="E12718" s="97">
        <v>43763.464895833335</v>
      </c>
      <c r="F12718">
        <v>0.69787699999999997</v>
      </c>
    </row>
    <row r="12719" spans="5:6" x14ac:dyDescent="0.2">
      <c r="E12719" s="97">
        <v>43763.475312499999</v>
      </c>
      <c r="F12719">
        <v>0.68027800000000005</v>
      </c>
    </row>
    <row r="12720" spans="5:6" x14ac:dyDescent="0.2">
      <c r="E12720" s="97">
        <v>43763.485729166663</v>
      </c>
      <c r="F12720">
        <v>0.68180600000000002</v>
      </c>
    </row>
    <row r="12721" spans="5:6" x14ac:dyDescent="0.2">
      <c r="E12721" s="97">
        <v>43763.496145833335</v>
      </c>
      <c r="F12721">
        <v>0.66624799999999995</v>
      </c>
    </row>
    <row r="12722" spans="5:6" x14ac:dyDescent="0.2">
      <c r="E12722" s="97">
        <v>43763.506562499999</v>
      </c>
      <c r="F12722">
        <v>0.64788500000000004</v>
      </c>
    </row>
    <row r="12723" spans="5:6" x14ac:dyDescent="0.2">
      <c r="E12723" s="97">
        <v>43763.517094907409</v>
      </c>
      <c r="F12723">
        <v>0.65476400000000001</v>
      </c>
    </row>
    <row r="12724" spans="5:6" x14ac:dyDescent="0.2">
      <c r="E12724" s="97">
        <v>43763.527511574073</v>
      </c>
      <c r="F12724">
        <v>0.62866</v>
      </c>
    </row>
    <row r="12725" spans="5:6" x14ac:dyDescent="0.2">
      <c r="E12725" s="97">
        <v>43763.537928240738</v>
      </c>
      <c r="F12725">
        <v>0.62130600000000002</v>
      </c>
    </row>
    <row r="12726" spans="5:6" x14ac:dyDescent="0.2">
      <c r="E12726" s="97">
        <v>43763.548344907409</v>
      </c>
      <c r="F12726">
        <v>0.61629900000000004</v>
      </c>
    </row>
    <row r="12727" spans="5:6" x14ac:dyDescent="0.2">
      <c r="E12727" s="97">
        <v>43763.558831018519</v>
      </c>
      <c r="F12727">
        <v>0.60794199999999998</v>
      </c>
    </row>
    <row r="12728" spans="5:6" x14ac:dyDescent="0.2">
      <c r="E12728" s="97">
        <v>43763.569247685184</v>
      </c>
      <c r="F12728">
        <v>0.60096000000000005</v>
      </c>
    </row>
    <row r="12729" spans="5:6" x14ac:dyDescent="0.2">
      <c r="E12729" s="97">
        <v>43763.579664351855</v>
      </c>
      <c r="F12729">
        <v>0.59164600000000001</v>
      </c>
    </row>
    <row r="12730" spans="5:6" x14ac:dyDescent="0.2">
      <c r="E12730" s="97">
        <v>43763.590081018519</v>
      </c>
      <c r="F12730">
        <v>0.58862700000000001</v>
      </c>
    </row>
    <row r="12731" spans="5:6" x14ac:dyDescent="0.2">
      <c r="E12731" s="97">
        <v>43763.600497685184</v>
      </c>
      <c r="F12731">
        <v>0.59215700000000004</v>
      </c>
    </row>
    <row r="12732" spans="5:6" x14ac:dyDescent="0.2">
      <c r="E12732" s="97">
        <v>43763.610914351855</v>
      </c>
      <c r="F12732">
        <v>0.57545100000000005</v>
      </c>
    </row>
    <row r="12733" spans="5:6" x14ac:dyDescent="0.2">
      <c r="E12733" s="97">
        <v>43763.621446759258</v>
      </c>
      <c r="F12733">
        <v>0.57474800000000004</v>
      </c>
    </row>
    <row r="12734" spans="5:6" x14ac:dyDescent="0.2">
      <c r="E12734" s="97">
        <v>43763.631863425922</v>
      </c>
      <c r="F12734">
        <v>0.57407600000000003</v>
      </c>
    </row>
    <row r="12735" spans="5:6" x14ac:dyDescent="0.2">
      <c r="E12735" s="97">
        <v>43763.642280092594</v>
      </c>
      <c r="F12735">
        <v>0.58506599999999997</v>
      </c>
    </row>
    <row r="12736" spans="5:6" x14ac:dyDescent="0.2">
      <c r="E12736" s="97">
        <v>43763.652696759258</v>
      </c>
      <c r="F12736">
        <v>0.57330499999999995</v>
      </c>
    </row>
    <row r="12737" spans="5:6" x14ac:dyDescent="0.2">
      <c r="E12737" s="97">
        <v>43763.663182870368</v>
      </c>
      <c r="F12737">
        <v>0.58138699999999999</v>
      </c>
    </row>
    <row r="12738" spans="5:6" x14ac:dyDescent="0.2">
      <c r="E12738" s="97">
        <v>43763.67359953704</v>
      </c>
      <c r="F12738">
        <v>0.57747499999999996</v>
      </c>
    </row>
    <row r="12739" spans="5:6" x14ac:dyDescent="0.2">
      <c r="E12739" s="97">
        <v>43763.684016203704</v>
      </c>
      <c r="F12739">
        <v>0.57577999999999996</v>
      </c>
    </row>
    <row r="12740" spans="5:6" x14ac:dyDescent="0.2">
      <c r="E12740" s="97">
        <v>43763.694432870368</v>
      </c>
      <c r="F12740">
        <v>0.57874099999999995</v>
      </c>
    </row>
    <row r="12741" spans="5:6" x14ac:dyDescent="0.2">
      <c r="E12741" s="97">
        <v>43763.70484953704</v>
      </c>
      <c r="F12741">
        <v>0.59633800000000003</v>
      </c>
    </row>
    <row r="12742" spans="5:6" x14ac:dyDescent="0.2">
      <c r="E12742" s="97">
        <v>43763.724097222221</v>
      </c>
      <c r="F12742">
        <v>0.62946000000000002</v>
      </c>
    </row>
    <row r="12743" spans="5:6" x14ac:dyDescent="0.2">
      <c r="E12743" s="97">
        <v>43763.734513888892</v>
      </c>
      <c r="F12743">
        <v>0.64706200000000003</v>
      </c>
    </row>
    <row r="12744" spans="5:6" x14ac:dyDescent="0.2">
      <c r="E12744" s="97">
        <v>43763.744930555556</v>
      </c>
      <c r="F12744">
        <v>0.63444100000000003</v>
      </c>
    </row>
    <row r="12745" spans="5:6" x14ac:dyDescent="0.2">
      <c r="E12745" s="97">
        <v>43763.755347222221</v>
      </c>
      <c r="F12745">
        <v>0.64457600000000004</v>
      </c>
    </row>
    <row r="12746" spans="5:6" x14ac:dyDescent="0.2">
      <c r="E12746" s="97">
        <v>43763.765763888892</v>
      </c>
      <c r="F12746">
        <v>0.64266800000000002</v>
      </c>
    </row>
    <row r="12747" spans="5:6" x14ac:dyDescent="0.2">
      <c r="E12747" s="97">
        <v>43763.776180555556</v>
      </c>
      <c r="F12747">
        <v>0.65369100000000002</v>
      </c>
    </row>
    <row r="12748" spans="5:6" x14ac:dyDescent="0.2">
      <c r="E12748" s="97">
        <v>43763.786597222221</v>
      </c>
      <c r="F12748">
        <v>0.65511399999999997</v>
      </c>
    </row>
    <row r="12749" spans="5:6" x14ac:dyDescent="0.2">
      <c r="E12749" s="97">
        <v>43763.797129629631</v>
      </c>
      <c r="F12749">
        <v>0.66311399999999998</v>
      </c>
    </row>
    <row r="12750" spans="5:6" x14ac:dyDescent="0.2">
      <c r="E12750" s="97">
        <v>43763.807546296295</v>
      </c>
      <c r="F12750">
        <v>0.66145200000000004</v>
      </c>
    </row>
    <row r="12751" spans="5:6" x14ac:dyDescent="0.2">
      <c r="E12751" s="97">
        <v>43763.817962962959</v>
      </c>
      <c r="F12751">
        <v>0.66986699999999999</v>
      </c>
    </row>
    <row r="12752" spans="5:6" x14ac:dyDescent="0.2">
      <c r="E12752" s="97">
        <v>43763.8284375</v>
      </c>
      <c r="F12752">
        <v>0.67174999999999996</v>
      </c>
    </row>
    <row r="12753" spans="5:6" x14ac:dyDescent="0.2">
      <c r="E12753" s="97">
        <v>43763.838854166665</v>
      </c>
      <c r="F12753">
        <v>0.67009099999999999</v>
      </c>
    </row>
    <row r="12754" spans="5:6" x14ac:dyDescent="0.2">
      <c r="E12754" s="97">
        <v>43763.849270833336</v>
      </c>
      <c r="F12754">
        <v>0.68505300000000002</v>
      </c>
    </row>
    <row r="12755" spans="5:6" x14ac:dyDescent="0.2">
      <c r="E12755" s="97">
        <v>43763.859791666669</v>
      </c>
      <c r="F12755">
        <v>0.66959800000000003</v>
      </c>
    </row>
    <row r="12756" spans="5:6" x14ac:dyDescent="0.2">
      <c r="E12756" s="97">
        <v>43763.870208333334</v>
      </c>
      <c r="F12756">
        <v>0.67767999999999995</v>
      </c>
    </row>
    <row r="12757" spans="5:6" x14ac:dyDescent="0.2">
      <c r="E12757" s="97">
        <v>43763.880624999998</v>
      </c>
      <c r="F12757">
        <v>0.69507300000000005</v>
      </c>
    </row>
    <row r="12758" spans="5:6" x14ac:dyDescent="0.2">
      <c r="E12758" s="97">
        <v>43763.891041666669</v>
      </c>
      <c r="F12758">
        <v>0.71230599999999999</v>
      </c>
    </row>
    <row r="12759" spans="5:6" x14ac:dyDescent="0.2">
      <c r="E12759" s="97">
        <v>43763.901458333334</v>
      </c>
      <c r="F12759">
        <v>0.70961099999999999</v>
      </c>
    </row>
    <row r="12760" spans="5:6" x14ac:dyDescent="0.2">
      <c r="E12760" s="97">
        <v>43763.911874999998</v>
      </c>
      <c r="F12760">
        <v>0.68990399999999996</v>
      </c>
    </row>
    <row r="12761" spans="5:6" x14ac:dyDescent="0.2">
      <c r="E12761" s="97">
        <v>43763.922407407408</v>
      </c>
      <c r="F12761">
        <v>0.73055599999999998</v>
      </c>
    </row>
    <row r="12762" spans="5:6" x14ac:dyDescent="0.2">
      <c r="E12762" s="97">
        <v>43763.932824074072</v>
      </c>
      <c r="F12762">
        <v>0.72478399999999998</v>
      </c>
    </row>
    <row r="12763" spans="5:6" x14ac:dyDescent="0.2">
      <c r="E12763" s="97">
        <v>43763.943240740744</v>
      </c>
      <c r="F12763">
        <v>0.72471099999999999</v>
      </c>
    </row>
    <row r="12764" spans="5:6" x14ac:dyDescent="0.2">
      <c r="E12764" s="97">
        <v>43763.953657407408</v>
      </c>
      <c r="F12764">
        <v>0.73527100000000001</v>
      </c>
    </row>
    <row r="12765" spans="5:6" x14ac:dyDescent="0.2">
      <c r="E12765" s="97">
        <v>43763.964143518519</v>
      </c>
      <c r="F12765">
        <v>0.70509100000000002</v>
      </c>
    </row>
    <row r="12766" spans="5:6" x14ac:dyDescent="0.2">
      <c r="E12766" s="97">
        <v>43763.974560185183</v>
      </c>
      <c r="F12766">
        <v>0.73004199999999997</v>
      </c>
    </row>
    <row r="12767" spans="5:6" x14ac:dyDescent="0.2">
      <c r="E12767" s="97">
        <v>43763.984976851854</v>
      </c>
      <c r="F12767">
        <v>0.73283699999999996</v>
      </c>
    </row>
    <row r="12768" spans="5:6" x14ac:dyDescent="0.2">
      <c r="E12768" s="97">
        <v>43763.995393518519</v>
      </c>
      <c r="F12768">
        <v>0.72125300000000003</v>
      </c>
    </row>
    <row r="12769" spans="5:6" x14ac:dyDescent="0.2">
      <c r="E12769" s="97">
        <v>43764.005810185183</v>
      </c>
      <c r="F12769">
        <v>0.74201399999999995</v>
      </c>
    </row>
    <row r="12770" spans="5:6" x14ac:dyDescent="0.2">
      <c r="E12770" s="97">
        <v>43764.016226851854</v>
      </c>
      <c r="F12770">
        <v>0.73472000000000004</v>
      </c>
    </row>
    <row r="12771" spans="5:6" x14ac:dyDescent="0.2">
      <c r="E12771" s="97">
        <v>43764.026759259257</v>
      </c>
      <c r="F12771">
        <v>0.74271299999999996</v>
      </c>
    </row>
    <row r="12772" spans="5:6" x14ac:dyDescent="0.2">
      <c r="E12772" s="97">
        <v>43764.037175925929</v>
      </c>
      <c r="F12772">
        <v>0.75097899999999995</v>
      </c>
    </row>
    <row r="12773" spans="5:6" x14ac:dyDescent="0.2">
      <c r="E12773" s="97">
        <v>43764.047592592593</v>
      </c>
      <c r="F12773">
        <v>0.75102000000000002</v>
      </c>
    </row>
    <row r="12774" spans="5:6" x14ac:dyDescent="0.2">
      <c r="E12774" s="97">
        <v>43764.058009259257</v>
      </c>
      <c r="F12774">
        <v>0.76040200000000002</v>
      </c>
    </row>
    <row r="12775" spans="5:6" x14ac:dyDescent="0.2">
      <c r="E12775" s="97">
        <v>43764.068495370368</v>
      </c>
      <c r="F12775">
        <v>0.73656999999999995</v>
      </c>
    </row>
    <row r="12776" spans="5:6" x14ac:dyDescent="0.2">
      <c r="E12776" s="97">
        <v>43764.078912037039</v>
      </c>
      <c r="F12776">
        <v>0.74692800000000004</v>
      </c>
    </row>
    <row r="12777" spans="5:6" x14ac:dyDescent="0.2">
      <c r="E12777" s="97">
        <v>43764.089328703703</v>
      </c>
      <c r="F12777">
        <v>0.74119999999999997</v>
      </c>
    </row>
    <row r="12778" spans="5:6" x14ac:dyDescent="0.2">
      <c r="E12778" s="97">
        <v>43764.099745370368</v>
      </c>
      <c r="F12778">
        <v>0.749969</v>
      </c>
    </row>
    <row r="12779" spans="5:6" x14ac:dyDescent="0.2">
      <c r="E12779" s="97">
        <v>43764.110162037039</v>
      </c>
      <c r="F12779">
        <v>0.74244100000000002</v>
      </c>
    </row>
    <row r="12780" spans="5:6" x14ac:dyDescent="0.2">
      <c r="E12780" s="97">
        <v>43764.120578703703</v>
      </c>
      <c r="F12780">
        <v>0.77424800000000005</v>
      </c>
    </row>
    <row r="12781" spans="5:6" x14ac:dyDescent="0.2">
      <c r="E12781" s="97">
        <v>43764.131111111114</v>
      </c>
      <c r="F12781">
        <v>0.732935</v>
      </c>
    </row>
    <row r="12782" spans="5:6" x14ac:dyDescent="0.2">
      <c r="E12782" s="97">
        <v>43764.141527777778</v>
      </c>
      <c r="F12782">
        <v>0.74007500000000004</v>
      </c>
    </row>
    <row r="12783" spans="5:6" x14ac:dyDescent="0.2">
      <c r="E12783" s="97">
        <v>43764.151944444442</v>
      </c>
      <c r="F12783">
        <v>0.75259500000000001</v>
      </c>
    </row>
    <row r="12784" spans="5:6" x14ac:dyDescent="0.2">
      <c r="E12784" s="97">
        <v>43764.162361111114</v>
      </c>
      <c r="F12784">
        <v>0.73582599999999998</v>
      </c>
    </row>
    <row r="12785" spans="5:6" x14ac:dyDescent="0.2">
      <c r="E12785" s="97">
        <v>43764.172847222224</v>
      </c>
      <c r="F12785">
        <v>0.73489400000000005</v>
      </c>
    </row>
    <row r="12786" spans="5:6" x14ac:dyDescent="0.2">
      <c r="E12786" s="97">
        <v>43764.183263888888</v>
      </c>
      <c r="F12786">
        <v>0.73005200000000003</v>
      </c>
    </row>
    <row r="12787" spans="5:6" x14ac:dyDescent="0.2">
      <c r="E12787" s="97">
        <v>43764.193680555552</v>
      </c>
      <c r="F12787">
        <v>0.72157199999999999</v>
      </c>
    </row>
    <row r="12788" spans="5:6" x14ac:dyDescent="0.2">
      <c r="E12788" s="97">
        <v>43764.204097222224</v>
      </c>
      <c r="F12788">
        <v>0.73585100000000003</v>
      </c>
    </row>
    <row r="12789" spans="5:6" x14ac:dyDescent="0.2">
      <c r="E12789" s="97">
        <v>43764.214513888888</v>
      </c>
      <c r="F12789">
        <v>0.72978200000000004</v>
      </c>
    </row>
    <row r="12790" spans="5:6" x14ac:dyDescent="0.2">
      <c r="E12790" s="97">
        <v>43764.224930555552</v>
      </c>
      <c r="F12790">
        <v>0.72067999999999999</v>
      </c>
    </row>
    <row r="12791" spans="5:6" x14ac:dyDescent="0.2">
      <c r="E12791" s="97">
        <v>43764.235347222224</v>
      </c>
      <c r="F12791">
        <v>0.72409199999999996</v>
      </c>
    </row>
    <row r="12792" spans="5:6" x14ac:dyDescent="0.2">
      <c r="E12792" s="97">
        <v>43764.245879629627</v>
      </c>
      <c r="F12792">
        <v>0.71472000000000002</v>
      </c>
    </row>
    <row r="12793" spans="5:6" x14ac:dyDescent="0.2">
      <c r="E12793" s="97">
        <v>43764.256296296298</v>
      </c>
      <c r="F12793">
        <v>0.68823599999999996</v>
      </c>
    </row>
    <row r="12794" spans="5:6" x14ac:dyDescent="0.2">
      <c r="E12794" s="97">
        <v>43764.266712962963</v>
      </c>
      <c r="F12794">
        <v>0.69377999999999995</v>
      </c>
    </row>
    <row r="12795" spans="5:6" x14ac:dyDescent="0.2">
      <c r="E12795" s="97">
        <v>43764.277199074073</v>
      </c>
      <c r="F12795">
        <v>0.69858799999999999</v>
      </c>
    </row>
    <row r="12796" spans="5:6" x14ac:dyDescent="0.2">
      <c r="E12796" s="97">
        <v>43764.287615740737</v>
      </c>
      <c r="F12796">
        <v>0.68449099999999996</v>
      </c>
    </row>
    <row r="12797" spans="5:6" x14ac:dyDescent="0.2">
      <c r="E12797" s="97">
        <v>43764.298032407409</v>
      </c>
      <c r="F12797">
        <v>0.68618199999999996</v>
      </c>
    </row>
    <row r="12798" spans="5:6" x14ac:dyDescent="0.2">
      <c r="E12798" s="97">
        <v>43764.308449074073</v>
      </c>
      <c r="F12798">
        <v>0.69595600000000002</v>
      </c>
    </row>
    <row r="12799" spans="5:6" x14ac:dyDescent="0.2">
      <c r="E12799" s="97">
        <v>43764.318865740737</v>
      </c>
      <c r="F12799">
        <v>0.68209799999999998</v>
      </c>
    </row>
    <row r="12800" spans="5:6" x14ac:dyDescent="0.2">
      <c r="E12800" s="97">
        <v>43764.329282407409</v>
      </c>
      <c r="F12800">
        <v>0.73917200000000005</v>
      </c>
    </row>
    <row r="12801" spans="5:6" x14ac:dyDescent="0.2">
      <c r="E12801" s="97">
        <v>43764.339699074073</v>
      </c>
      <c r="F12801">
        <v>0.679809</v>
      </c>
    </row>
    <row r="12802" spans="5:6" x14ac:dyDescent="0.2">
      <c r="E12802" s="97">
        <v>43764.350231481483</v>
      </c>
      <c r="F12802">
        <v>0.67823100000000003</v>
      </c>
    </row>
    <row r="12803" spans="5:6" x14ac:dyDescent="0.2">
      <c r="E12803" s="97">
        <v>43764.360648148147</v>
      </c>
      <c r="F12803">
        <v>0.671122</v>
      </c>
    </row>
    <row r="12804" spans="5:6" x14ac:dyDescent="0.2">
      <c r="E12804" s="97">
        <v>43764.371064814812</v>
      </c>
      <c r="F12804">
        <v>0.66863600000000001</v>
      </c>
    </row>
    <row r="12805" spans="5:6" x14ac:dyDescent="0.2">
      <c r="E12805" s="97">
        <v>43764.381550925929</v>
      </c>
      <c r="F12805">
        <v>0.66429000000000005</v>
      </c>
    </row>
    <row r="12806" spans="5:6" x14ac:dyDescent="0.2">
      <c r="E12806" s="97">
        <v>43764.391967592594</v>
      </c>
      <c r="F12806">
        <v>0.65554400000000002</v>
      </c>
    </row>
    <row r="12807" spans="5:6" x14ac:dyDescent="0.2">
      <c r="E12807" s="97">
        <v>43764.402384259258</v>
      </c>
      <c r="F12807">
        <v>0.65327599999999997</v>
      </c>
    </row>
    <row r="12808" spans="5:6" x14ac:dyDescent="0.2">
      <c r="E12808" s="97">
        <v>43764.412800925929</v>
      </c>
      <c r="F12808">
        <v>0.66066999999999998</v>
      </c>
    </row>
    <row r="12809" spans="5:6" x14ac:dyDescent="0.2">
      <c r="E12809" s="97">
        <v>43764.423217592594</v>
      </c>
      <c r="F12809">
        <v>0.63731199999999999</v>
      </c>
    </row>
    <row r="12810" spans="5:6" x14ac:dyDescent="0.2">
      <c r="E12810" s="97">
        <v>43764.433634259258</v>
      </c>
      <c r="F12810">
        <v>0.64282600000000001</v>
      </c>
    </row>
    <row r="12811" spans="5:6" x14ac:dyDescent="0.2">
      <c r="E12811" s="97">
        <v>43764.444050925929</v>
      </c>
      <c r="F12811">
        <v>0.655941</v>
      </c>
    </row>
    <row r="12812" spans="5:6" x14ac:dyDescent="0.2">
      <c r="E12812" s="97">
        <v>43764.454583333332</v>
      </c>
      <c r="F12812">
        <v>0.650667</v>
      </c>
    </row>
    <row r="12813" spans="5:6" x14ac:dyDescent="0.2">
      <c r="E12813" s="97">
        <v>43764.464999999997</v>
      </c>
      <c r="F12813">
        <v>0.64795800000000003</v>
      </c>
    </row>
    <row r="12814" spans="5:6" x14ac:dyDescent="0.2">
      <c r="E12814" s="97">
        <v>43764.475416666668</v>
      </c>
      <c r="F12814">
        <v>0.63829000000000002</v>
      </c>
    </row>
    <row r="12815" spans="5:6" x14ac:dyDescent="0.2">
      <c r="E12815" s="97">
        <v>43764.485891203702</v>
      </c>
      <c r="F12815">
        <v>0.63584399999999996</v>
      </c>
    </row>
    <row r="12816" spans="5:6" x14ac:dyDescent="0.2">
      <c r="E12816" s="97">
        <v>43764.496307870373</v>
      </c>
      <c r="F12816">
        <v>0.63953099999999996</v>
      </c>
    </row>
    <row r="12817" spans="5:6" x14ac:dyDescent="0.2">
      <c r="E12817" s="97">
        <v>43764.506724537037</v>
      </c>
      <c r="F12817">
        <v>0.64657299999999995</v>
      </c>
    </row>
    <row r="12818" spans="5:6" x14ac:dyDescent="0.2">
      <c r="E12818" s="97">
        <v>43764.517141203702</v>
      </c>
      <c r="F12818">
        <v>0.63412400000000002</v>
      </c>
    </row>
    <row r="12819" spans="5:6" x14ac:dyDescent="0.2">
      <c r="E12819" s="97">
        <v>43764.527557870373</v>
      </c>
      <c r="F12819">
        <v>0.61785199999999996</v>
      </c>
    </row>
    <row r="12820" spans="5:6" x14ac:dyDescent="0.2">
      <c r="E12820" s="97">
        <v>43764.537974537037</v>
      </c>
      <c r="F12820">
        <v>0.63207199999999997</v>
      </c>
    </row>
    <row r="12821" spans="5:6" x14ac:dyDescent="0.2">
      <c r="E12821" s="97">
        <v>43764.548506944448</v>
      </c>
      <c r="F12821">
        <v>0.62639299999999998</v>
      </c>
    </row>
    <row r="12822" spans="5:6" x14ac:dyDescent="0.2">
      <c r="E12822" s="97">
        <v>43764.558923611112</v>
      </c>
      <c r="F12822">
        <v>0.62598200000000004</v>
      </c>
    </row>
    <row r="12823" spans="5:6" x14ac:dyDescent="0.2">
      <c r="E12823" s="97">
        <v>43764.569340277776</v>
      </c>
      <c r="F12823">
        <v>0.614375</v>
      </c>
    </row>
    <row r="12824" spans="5:6" x14ac:dyDescent="0.2">
      <c r="E12824" s="97">
        <v>43764.579756944448</v>
      </c>
      <c r="F12824">
        <v>0.62676399999999999</v>
      </c>
    </row>
    <row r="12825" spans="5:6" x14ac:dyDescent="0.2">
      <c r="E12825" s="97">
        <v>43764.590243055558</v>
      </c>
      <c r="F12825">
        <v>0.62758000000000003</v>
      </c>
    </row>
    <row r="12826" spans="5:6" x14ac:dyDescent="0.2">
      <c r="E12826" s="97">
        <v>43764.600659722222</v>
      </c>
      <c r="F12826">
        <v>0.61130799999999996</v>
      </c>
    </row>
    <row r="12827" spans="5:6" x14ac:dyDescent="0.2">
      <c r="E12827" s="97">
        <v>43764.611076388886</v>
      </c>
      <c r="F12827">
        <v>0.61717599999999995</v>
      </c>
    </row>
    <row r="12828" spans="5:6" x14ac:dyDescent="0.2">
      <c r="E12828" s="97">
        <v>43764.621493055558</v>
      </c>
      <c r="F12828">
        <v>0.60732699999999995</v>
      </c>
    </row>
    <row r="12829" spans="5:6" x14ac:dyDescent="0.2">
      <c r="E12829" s="97">
        <v>43764.631909722222</v>
      </c>
      <c r="F12829">
        <v>0.61767000000000005</v>
      </c>
    </row>
    <row r="12830" spans="5:6" x14ac:dyDescent="0.2">
      <c r="E12830" s="97">
        <v>43764.642326388886</v>
      </c>
      <c r="F12830">
        <v>0.61444600000000005</v>
      </c>
    </row>
    <row r="12831" spans="5:6" x14ac:dyDescent="0.2">
      <c r="E12831" s="97">
        <v>43764.652858796297</v>
      </c>
      <c r="F12831">
        <v>0.62540600000000002</v>
      </c>
    </row>
    <row r="12832" spans="5:6" x14ac:dyDescent="0.2">
      <c r="E12832" s="97">
        <v>43764.663275462961</v>
      </c>
      <c r="F12832">
        <v>0.63028200000000001</v>
      </c>
    </row>
    <row r="12833" spans="5:6" x14ac:dyDescent="0.2">
      <c r="E12833" s="97">
        <v>43764.673773148148</v>
      </c>
      <c r="F12833">
        <v>0.62306499999999998</v>
      </c>
    </row>
    <row r="12834" spans="5:6" x14ac:dyDescent="0.2">
      <c r="E12834" s="97">
        <v>43764.684189814812</v>
      </c>
      <c r="F12834">
        <v>0.629328</v>
      </c>
    </row>
    <row r="12835" spans="5:6" x14ac:dyDescent="0.2">
      <c r="E12835" s="97">
        <v>43764.694606481484</v>
      </c>
      <c r="F12835">
        <v>0.61804400000000004</v>
      </c>
    </row>
    <row r="12836" spans="5:6" x14ac:dyDescent="0.2">
      <c r="E12836" s="97">
        <v>43764.705023148148</v>
      </c>
      <c r="F12836">
        <v>0.62795500000000004</v>
      </c>
    </row>
    <row r="12837" spans="5:6" x14ac:dyDescent="0.2">
      <c r="E12837" s="97">
        <v>43764.724247685182</v>
      </c>
      <c r="F12837">
        <v>0.663188</v>
      </c>
    </row>
    <row r="12838" spans="5:6" x14ac:dyDescent="0.2">
      <c r="E12838" s="97">
        <v>43764.734664351854</v>
      </c>
      <c r="F12838">
        <v>0.69181499999999996</v>
      </c>
    </row>
    <row r="12839" spans="5:6" x14ac:dyDescent="0.2">
      <c r="E12839" s="97">
        <v>43764.745081018518</v>
      </c>
      <c r="F12839">
        <v>0.70265</v>
      </c>
    </row>
    <row r="12840" spans="5:6" x14ac:dyDescent="0.2">
      <c r="E12840" s="97">
        <v>43764.755497685182</v>
      </c>
      <c r="F12840">
        <v>0.69273300000000004</v>
      </c>
    </row>
    <row r="12841" spans="5:6" x14ac:dyDescent="0.2">
      <c r="E12841" s="97">
        <v>43764.765914351854</v>
      </c>
      <c r="F12841">
        <v>0.71578399999999998</v>
      </c>
    </row>
    <row r="12842" spans="5:6" x14ac:dyDescent="0.2">
      <c r="E12842" s="97">
        <v>43764.776331018518</v>
      </c>
      <c r="F12842">
        <v>0.72919299999999998</v>
      </c>
    </row>
    <row r="12843" spans="5:6" x14ac:dyDescent="0.2">
      <c r="E12843" s="97">
        <v>43764.786747685182</v>
      </c>
      <c r="F12843">
        <v>0.73386300000000004</v>
      </c>
    </row>
    <row r="12844" spans="5:6" x14ac:dyDescent="0.2">
      <c r="E12844" s="97">
        <v>43764.797280092593</v>
      </c>
      <c r="F12844">
        <v>0.75318399999999996</v>
      </c>
    </row>
    <row r="12845" spans="5:6" x14ac:dyDescent="0.2">
      <c r="E12845" s="97">
        <v>43764.807696759257</v>
      </c>
      <c r="F12845">
        <v>0.74111800000000005</v>
      </c>
    </row>
    <row r="12846" spans="5:6" x14ac:dyDescent="0.2">
      <c r="E12846" s="97">
        <v>43764.818113425928</v>
      </c>
      <c r="F12846">
        <v>0.76893</v>
      </c>
    </row>
    <row r="12847" spans="5:6" x14ac:dyDescent="0.2">
      <c r="E12847" s="97">
        <v>43764.828599537039</v>
      </c>
      <c r="F12847">
        <v>0.76761699999999999</v>
      </c>
    </row>
    <row r="12848" spans="5:6" x14ac:dyDescent="0.2">
      <c r="E12848" s="97">
        <v>43764.839016203703</v>
      </c>
      <c r="F12848">
        <v>0.76747900000000002</v>
      </c>
    </row>
    <row r="12849" spans="5:6" x14ac:dyDescent="0.2">
      <c r="E12849" s="97">
        <v>43764.849432870367</v>
      </c>
      <c r="F12849">
        <v>0.78131600000000001</v>
      </c>
    </row>
    <row r="12850" spans="5:6" x14ac:dyDescent="0.2">
      <c r="E12850" s="97">
        <v>43764.859849537039</v>
      </c>
      <c r="F12850">
        <v>0.79134300000000002</v>
      </c>
    </row>
    <row r="12851" spans="5:6" x14ac:dyDescent="0.2">
      <c r="E12851" s="97">
        <v>43764.870266203703</v>
      </c>
      <c r="F12851">
        <v>0.68304900000000002</v>
      </c>
    </row>
    <row r="12852" spans="5:6" x14ac:dyDescent="0.2">
      <c r="E12852" s="97">
        <v>43764.880682870367</v>
      </c>
      <c r="F12852">
        <v>0.79648099999999999</v>
      </c>
    </row>
    <row r="12853" spans="5:6" x14ac:dyDescent="0.2">
      <c r="E12853" s="97">
        <v>43764.891099537039</v>
      </c>
      <c r="F12853">
        <v>0.78886699999999998</v>
      </c>
    </row>
    <row r="12854" spans="5:6" x14ac:dyDescent="0.2">
      <c r="E12854" s="97">
        <v>43764.901631944442</v>
      </c>
      <c r="F12854">
        <v>0.79212700000000003</v>
      </c>
    </row>
    <row r="12855" spans="5:6" x14ac:dyDescent="0.2">
      <c r="E12855" s="97">
        <v>43764.912048611113</v>
      </c>
      <c r="F12855">
        <v>0.79170499999999999</v>
      </c>
    </row>
    <row r="12856" spans="5:6" x14ac:dyDescent="0.2">
      <c r="E12856" s="97">
        <v>43764.922465277778</v>
      </c>
      <c r="F12856">
        <v>0.78071100000000004</v>
      </c>
    </row>
    <row r="12857" spans="5:6" x14ac:dyDescent="0.2">
      <c r="E12857" s="97">
        <v>43764.932939814818</v>
      </c>
      <c r="F12857">
        <v>0.79302899999999998</v>
      </c>
    </row>
    <row r="12858" spans="5:6" x14ac:dyDescent="0.2">
      <c r="E12858" s="97">
        <v>43764.943356481483</v>
      </c>
      <c r="F12858">
        <v>0.77810100000000004</v>
      </c>
    </row>
    <row r="12859" spans="5:6" x14ac:dyDescent="0.2">
      <c r="E12859" s="97">
        <v>43764.953773148147</v>
      </c>
      <c r="F12859">
        <v>0.79722999999999999</v>
      </c>
    </row>
    <row r="12860" spans="5:6" x14ac:dyDescent="0.2">
      <c r="E12860" s="97">
        <v>43764.964189814818</v>
      </c>
      <c r="F12860">
        <v>0.77461500000000005</v>
      </c>
    </row>
    <row r="12861" spans="5:6" x14ac:dyDescent="0.2">
      <c r="E12861" s="97">
        <v>43764.974606481483</v>
      </c>
      <c r="F12861">
        <v>0.79349400000000003</v>
      </c>
    </row>
    <row r="12862" spans="5:6" x14ac:dyDescent="0.2">
      <c r="E12862" s="97">
        <v>43764.985023148147</v>
      </c>
      <c r="F12862">
        <v>0.78845500000000002</v>
      </c>
    </row>
    <row r="12863" spans="5:6" x14ac:dyDescent="0.2">
      <c r="E12863" s="97">
        <v>43764.995555555557</v>
      </c>
      <c r="F12863">
        <v>0.78899399999999997</v>
      </c>
    </row>
    <row r="12864" spans="5:6" x14ac:dyDescent="0.2">
      <c r="E12864" s="97">
        <v>43765.005972222221</v>
      </c>
      <c r="F12864">
        <v>0.78944199999999998</v>
      </c>
    </row>
    <row r="12865" spans="5:6" x14ac:dyDescent="0.2">
      <c r="E12865" s="97">
        <v>43765.016388888886</v>
      </c>
      <c r="F12865">
        <v>0.78149900000000005</v>
      </c>
    </row>
    <row r="12866" spans="5:6" x14ac:dyDescent="0.2">
      <c r="E12866" s="97">
        <v>43765.026805555557</v>
      </c>
      <c r="F12866">
        <v>0.76089399999999996</v>
      </c>
    </row>
    <row r="12867" spans="5:6" x14ac:dyDescent="0.2">
      <c r="E12867" s="97">
        <v>43765.037291666667</v>
      </c>
      <c r="F12867">
        <v>0.77893699999999999</v>
      </c>
    </row>
    <row r="12868" spans="5:6" x14ac:dyDescent="0.2">
      <c r="E12868" s="97">
        <v>43765.047708333332</v>
      </c>
      <c r="F12868">
        <v>0.77129199999999998</v>
      </c>
    </row>
    <row r="12869" spans="5:6" x14ac:dyDescent="0.2">
      <c r="E12869" s="97">
        <v>43765.058125000003</v>
      </c>
      <c r="F12869">
        <v>0.73353500000000005</v>
      </c>
    </row>
    <row r="12870" spans="5:6" x14ac:dyDescent="0.2">
      <c r="E12870" s="97">
        <v>43765.068541666667</v>
      </c>
      <c r="F12870">
        <v>0.74981900000000001</v>
      </c>
    </row>
    <row r="12871" spans="5:6" x14ac:dyDescent="0.2">
      <c r="E12871" s="97">
        <v>43765.078958333332</v>
      </c>
      <c r="F12871">
        <v>0.75183</v>
      </c>
    </row>
    <row r="12872" spans="5:6" x14ac:dyDescent="0.2">
      <c r="E12872" s="97">
        <v>43765.089375000003</v>
      </c>
      <c r="F12872">
        <v>0.75225600000000004</v>
      </c>
    </row>
    <row r="12873" spans="5:6" x14ac:dyDescent="0.2">
      <c r="E12873" s="97">
        <v>43765.099907407406</v>
      </c>
      <c r="F12873">
        <v>0.74546400000000002</v>
      </c>
    </row>
    <row r="12874" spans="5:6" x14ac:dyDescent="0.2">
      <c r="E12874" s="97">
        <v>43765.110324074078</v>
      </c>
      <c r="F12874">
        <v>0.74003399999999997</v>
      </c>
    </row>
    <row r="12875" spans="5:6" x14ac:dyDescent="0.2">
      <c r="E12875" s="97">
        <v>43765.120740740742</v>
      </c>
      <c r="F12875">
        <v>0.70948299999999997</v>
      </c>
    </row>
    <row r="12876" spans="5:6" x14ac:dyDescent="0.2">
      <c r="E12876" s="97">
        <v>43765.131157407406</v>
      </c>
      <c r="F12876">
        <v>0.70438100000000003</v>
      </c>
    </row>
    <row r="12877" spans="5:6" x14ac:dyDescent="0.2">
      <c r="E12877" s="97">
        <v>43765.141643518517</v>
      </c>
      <c r="F12877">
        <v>0.71980299999999997</v>
      </c>
    </row>
    <row r="12878" spans="5:6" x14ac:dyDescent="0.2">
      <c r="E12878" s="97">
        <v>43765.152060185188</v>
      </c>
      <c r="F12878">
        <v>0.72408700000000004</v>
      </c>
    </row>
    <row r="12879" spans="5:6" x14ac:dyDescent="0.2">
      <c r="E12879" s="97">
        <v>43765.162476851852</v>
      </c>
      <c r="F12879">
        <v>0.72484599999999999</v>
      </c>
    </row>
    <row r="12880" spans="5:6" x14ac:dyDescent="0.2">
      <c r="E12880" s="97">
        <v>43765.172893518517</v>
      </c>
      <c r="F12880">
        <v>0.71267100000000005</v>
      </c>
    </row>
    <row r="12881" spans="5:6" x14ac:dyDescent="0.2">
      <c r="E12881" s="97">
        <v>43765.183310185188</v>
      </c>
      <c r="F12881">
        <v>0.67135599999999995</v>
      </c>
    </row>
    <row r="12882" spans="5:6" x14ac:dyDescent="0.2">
      <c r="E12882" s="97">
        <v>43765.193726851852</v>
      </c>
      <c r="F12882">
        <v>0.70602200000000004</v>
      </c>
    </row>
    <row r="12883" spans="5:6" x14ac:dyDescent="0.2">
      <c r="E12883" s="97">
        <v>43765.204259259262</v>
      </c>
      <c r="F12883">
        <v>0.70278799999999997</v>
      </c>
    </row>
    <row r="12884" spans="5:6" x14ac:dyDescent="0.2">
      <c r="E12884" s="97">
        <v>43765.214675925927</v>
      </c>
      <c r="F12884">
        <v>0.68077299999999996</v>
      </c>
    </row>
    <row r="12885" spans="5:6" x14ac:dyDescent="0.2">
      <c r="E12885" s="97">
        <v>43765.225092592591</v>
      </c>
      <c r="F12885">
        <v>0.68325599999999997</v>
      </c>
    </row>
    <row r="12886" spans="5:6" x14ac:dyDescent="0.2">
      <c r="E12886" s="97">
        <v>43765.235509259262</v>
      </c>
      <c r="F12886">
        <v>0.67977500000000002</v>
      </c>
    </row>
    <row r="12887" spans="5:6" x14ac:dyDescent="0.2">
      <c r="E12887" s="97">
        <v>43765.245995370373</v>
      </c>
      <c r="F12887">
        <v>0.67800300000000002</v>
      </c>
    </row>
    <row r="12888" spans="5:6" x14ac:dyDescent="0.2">
      <c r="E12888" s="97">
        <v>43765.256412037037</v>
      </c>
      <c r="F12888">
        <v>0.66570099999999999</v>
      </c>
    </row>
    <row r="12889" spans="5:6" x14ac:dyDescent="0.2">
      <c r="E12889" s="97">
        <v>43765.266828703701</v>
      </c>
      <c r="F12889">
        <v>0.66393599999999997</v>
      </c>
    </row>
    <row r="12890" spans="5:6" x14ac:dyDescent="0.2">
      <c r="E12890" s="97">
        <v>43765.277245370373</v>
      </c>
      <c r="F12890">
        <v>0.66451099999999996</v>
      </c>
    </row>
    <row r="12891" spans="5:6" x14ac:dyDescent="0.2">
      <c r="E12891" s="97">
        <v>43765.287662037037</v>
      </c>
      <c r="F12891">
        <v>0.65646700000000002</v>
      </c>
    </row>
    <row r="12892" spans="5:6" x14ac:dyDescent="0.2">
      <c r="E12892" s="97">
        <v>43765.298078703701</v>
      </c>
      <c r="F12892">
        <v>0.65012300000000001</v>
      </c>
    </row>
    <row r="12893" spans="5:6" x14ac:dyDescent="0.2">
      <c r="E12893" s="97">
        <v>43765.308495370373</v>
      </c>
      <c r="F12893">
        <v>0.65319499999999997</v>
      </c>
    </row>
    <row r="12894" spans="5:6" x14ac:dyDescent="0.2">
      <c r="E12894" s="97">
        <v>43765.319027777776</v>
      </c>
      <c r="F12894">
        <v>0.65418600000000005</v>
      </c>
    </row>
    <row r="12895" spans="5:6" x14ac:dyDescent="0.2">
      <c r="E12895" s="97">
        <v>43765.329444444447</v>
      </c>
      <c r="F12895">
        <v>0.65630900000000003</v>
      </c>
    </row>
    <row r="12896" spans="5:6" x14ac:dyDescent="0.2">
      <c r="E12896" s="97">
        <v>43765.339861111112</v>
      </c>
      <c r="F12896">
        <v>0.64702999999999999</v>
      </c>
    </row>
    <row r="12897" spans="5:6" x14ac:dyDescent="0.2">
      <c r="E12897" s="97">
        <v>43765.350335648145</v>
      </c>
      <c r="F12897">
        <v>0.64144199999999996</v>
      </c>
    </row>
    <row r="12898" spans="5:6" x14ac:dyDescent="0.2">
      <c r="E12898" s="97">
        <v>43765.360752314817</v>
      </c>
      <c r="F12898">
        <v>0.64685599999999999</v>
      </c>
    </row>
    <row r="12899" spans="5:6" x14ac:dyDescent="0.2">
      <c r="E12899" s="97">
        <v>43765.371168981481</v>
      </c>
      <c r="F12899">
        <v>0.626301</v>
      </c>
    </row>
    <row r="12900" spans="5:6" x14ac:dyDescent="0.2">
      <c r="E12900" s="97">
        <v>43765.381585648145</v>
      </c>
      <c r="F12900">
        <v>0.63261199999999995</v>
      </c>
    </row>
    <row r="12901" spans="5:6" x14ac:dyDescent="0.2">
      <c r="E12901" s="97">
        <v>43765.392002314817</v>
      </c>
      <c r="F12901">
        <v>0.63241000000000003</v>
      </c>
    </row>
    <row r="12902" spans="5:6" x14ac:dyDescent="0.2">
      <c r="E12902" s="97">
        <v>43765.402418981481</v>
      </c>
      <c r="F12902">
        <v>0.62151100000000004</v>
      </c>
    </row>
    <row r="12903" spans="5:6" x14ac:dyDescent="0.2">
      <c r="E12903" s="97">
        <v>43765.412951388891</v>
      </c>
      <c r="F12903">
        <v>0.63016099999999997</v>
      </c>
    </row>
    <row r="12904" spans="5:6" x14ac:dyDescent="0.2">
      <c r="E12904" s="97">
        <v>43765.423368055555</v>
      </c>
      <c r="F12904">
        <v>0.62235399999999996</v>
      </c>
    </row>
    <row r="12905" spans="5:6" x14ac:dyDescent="0.2">
      <c r="E12905" s="97">
        <v>43765.43378472222</v>
      </c>
      <c r="F12905">
        <v>0.61555899999999997</v>
      </c>
    </row>
    <row r="12906" spans="5:6" x14ac:dyDescent="0.2">
      <c r="E12906" s="97">
        <v>43765.444201388891</v>
      </c>
      <c r="F12906">
        <v>0.60731400000000002</v>
      </c>
    </row>
    <row r="12907" spans="5:6" x14ac:dyDescent="0.2">
      <c r="E12907" s="97">
        <v>43765.454687500001</v>
      </c>
      <c r="F12907">
        <v>0.59634600000000004</v>
      </c>
    </row>
    <row r="12908" spans="5:6" x14ac:dyDescent="0.2">
      <c r="E12908" s="97">
        <v>43765.465104166666</v>
      </c>
      <c r="F12908">
        <v>0.61934299999999998</v>
      </c>
    </row>
    <row r="12909" spans="5:6" x14ac:dyDescent="0.2">
      <c r="E12909" s="97">
        <v>43765.47552083333</v>
      </c>
      <c r="F12909">
        <v>0.60624400000000001</v>
      </c>
    </row>
    <row r="12910" spans="5:6" x14ac:dyDescent="0.2">
      <c r="E12910" s="97">
        <v>43765.485937500001</v>
      </c>
      <c r="F12910">
        <v>0.61237900000000001</v>
      </c>
    </row>
    <row r="12911" spans="5:6" x14ac:dyDescent="0.2">
      <c r="E12911" s="97">
        <v>43765.496469907404</v>
      </c>
      <c r="F12911">
        <v>0.61556</v>
      </c>
    </row>
    <row r="12912" spans="5:6" x14ac:dyDescent="0.2">
      <c r="E12912" s="97">
        <v>43765.506886574076</v>
      </c>
      <c r="F12912">
        <v>0.61114299999999999</v>
      </c>
    </row>
    <row r="12913" spans="5:6" x14ac:dyDescent="0.2">
      <c r="E12913" s="97">
        <v>43765.51730324074</v>
      </c>
      <c r="F12913">
        <v>0.59004699999999999</v>
      </c>
    </row>
    <row r="12914" spans="5:6" x14ac:dyDescent="0.2">
      <c r="E12914" s="97">
        <v>43765.527719907404</v>
      </c>
      <c r="F12914">
        <v>0.60305399999999998</v>
      </c>
    </row>
    <row r="12915" spans="5:6" x14ac:dyDescent="0.2">
      <c r="E12915" s="97">
        <v>43765.538136574076</v>
      </c>
      <c r="F12915">
        <v>0.58860199999999996</v>
      </c>
    </row>
    <row r="12916" spans="5:6" x14ac:dyDescent="0.2">
      <c r="E12916" s="97">
        <v>43765.54855324074</v>
      </c>
      <c r="F12916">
        <v>0.59802299999999997</v>
      </c>
    </row>
    <row r="12917" spans="5:6" x14ac:dyDescent="0.2">
      <c r="E12917" s="97">
        <v>43765.558969907404</v>
      </c>
      <c r="F12917">
        <v>0.59987699999999999</v>
      </c>
    </row>
    <row r="12918" spans="5:6" x14ac:dyDescent="0.2">
      <c r="E12918" s="97">
        <v>43765.569502314815</v>
      </c>
      <c r="F12918">
        <v>0.59985999999999995</v>
      </c>
    </row>
    <row r="12919" spans="5:6" x14ac:dyDescent="0.2">
      <c r="E12919" s="97">
        <v>43765.579918981479</v>
      </c>
      <c r="F12919">
        <v>0.59068900000000002</v>
      </c>
    </row>
    <row r="12920" spans="5:6" x14ac:dyDescent="0.2">
      <c r="E12920" s="97">
        <v>43765.59033564815</v>
      </c>
      <c r="F12920">
        <v>0.59993700000000005</v>
      </c>
    </row>
    <row r="12921" spans="5:6" x14ac:dyDescent="0.2">
      <c r="E12921" s="97">
        <v>43765.600821759261</v>
      </c>
      <c r="F12921">
        <v>0.60272700000000001</v>
      </c>
    </row>
    <row r="12922" spans="5:6" x14ac:dyDescent="0.2">
      <c r="E12922" s="97">
        <v>43765.611238425925</v>
      </c>
      <c r="F12922">
        <v>0.57963699999999996</v>
      </c>
    </row>
    <row r="12923" spans="5:6" x14ac:dyDescent="0.2">
      <c r="E12923" s="97">
        <v>43765.621655092589</v>
      </c>
      <c r="F12923">
        <v>0.58446799999999999</v>
      </c>
    </row>
    <row r="12924" spans="5:6" x14ac:dyDescent="0.2">
      <c r="E12924" s="97">
        <v>43765.632071759261</v>
      </c>
      <c r="F12924">
        <v>0.58999299999999999</v>
      </c>
    </row>
    <row r="12925" spans="5:6" x14ac:dyDescent="0.2">
      <c r="E12925" s="97">
        <v>43765.642488425925</v>
      </c>
      <c r="F12925">
        <v>0.60072800000000004</v>
      </c>
    </row>
    <row r="12926" spans="5:6" x14ac:dyDescent="0.2">
      <c r="E12926" s="97">
        <v>43765.652905092589</v>
      </c>
      <c r="F12926">
        <v>0.59494199999999997</v>
      </c>
    </row>
    <row r="12927" spans="5:6" x14ac:dyDescent="0.2">
      <c r="E12927" s="97">
        <v>43765.663437499999</v>
      </c>
      <c r="F12927">
        <v>0.59809100000000004</v>
      </c>
    </row>
    <row r="12928" spans="5:6" x14ac:dyDescent="0.2">
      <c r="E12928" s="97">
        <v>43765.673854166664</v>
      </c>
      <c r="F12928">
        <v>0.59292599999999995</v>
      </c>
    </row>
    <row r="12929" spans="5:6" x14ac:dyDescent="0.2">
      <c r="E12929" s="97">
        <v>43765.684270833335</v>
      </c>
      <c r="F12929">
        <v>0.65666100000000005</v>
      </c>
    </row>
    <row r="12930" spans="5:6" x14ac:dyDescent="0.2">
      <c r="E12930" s="97">
        <v>43765.694687499999</v>
      </c>
      <c r="F12930">
        <v>0.61480800000000002</v>
      </c>
    </row>
    <row r="12931" spans="5:6" x14ac:dyDescent="0.2">
      <c r="E12931" s="97">
        <v>43765.70517361111</v>
      </c>
      <c r="F12931">
        <v>0.61686099999999999</v>
      </c>
    </row>
    <row r="12932" spans="5:6" x14ac:dyDescent="0.2">
      <c r="E12932" s="97">
        <v>43765.724340277775</v>
      </c>
      <c r="F12932">
        <v>0.651613</v>
      </c>
    </row>
    <row r="12933" spans="5:6" x14ac:dyDescent="0.2">
      <c r="E12933" s="97">
        <v>43765.734756944446</v>
      </c>
      <c r="F12933">
        <v>0.67249999999999999</v>
      </c>
    </row>
    <row r="12934" spans="5:6" x14ac:dyDescent="0.2">
      <c r="E12934" s="97">
        <v>43765.745173611111</v>
      </c>
      <c r="F12934">
        <v>0.65814899999999998</v>
      </c>
    </row>
    <row r="12935" spans="5:6" x14ac:dyDescent="0.2">
      <c r="E12935" s="97">
        <v>43765.755590277775</v>
      </c>
      <c r="F12935">
        <v>0.67585200000000001</v>
      </c>
    </row>
    <row r="12936" spans="5:6" x14ac:dyDescent="0.2">
      <c r="E12936" s="97">
        <v>43765.766006944446</v>
      </c>
      <c r="F12936">
        <v>0.66177399999999997</v>
      </c>
    </row>
    <row r="12937" spans="5:6" x14ac:dyDescent="0.2">
      <c r="E12937" s="97">
        <v>43765.776423611111</v>
      </c>
      <c r="F12937">
        <v>0.67969400000000002</v>
      </c>
    </row>
    <row r="12938" spans="5:6" x14ac:dyDescent="0.2">
      <c r="E12938" s="97">
        <v>43765.786956018521</v>
      </c>
      <c r="F12938">
        <v>0.675342</v>
      </c>
    </row>
    <row r="12939" spans="5:6" x14ac:dyDescent="0.2">
      <c r="E12939" s="97">
        <v>43765.797372685185</v>
      </c>
      <c r="F12939">
        <v>0.66581500000000005</v>
      </c>
    </row>
    <row r="12940" spans="5:6" x14ac:dyDescent="0.2">
      <c r="E12940" s="97">
        <v>43765.807789351849</v>
      </c>
      <c r="F12940">
        <v>0.68913000000000002</v>
      </c>
    </row>
    <row r="12941" spans="5:6" x14ac:dyDescent="0.2">
      <c r="E12941" s="97">
        <v>43765.818206018521</v>
      </c>
      <c r="F12941">
        <v>0.68769999999999998</v>
      </c>
    </row>
    <row r="12942" spans="5:6" x14ac:dyDescent="0.2">
      <c r="E12942" s="97">
        <v>43765.828692129631</v>
      </c>
      <c r="F12942">
        <v>0.68511999999999995</v>
      </c>
    </row>
    <row r="12943" spans="5:6" x14ac:dyDescent="0.2">
      <c r="E12943" s="97">
        <v>43765.839108796295</v>
      </c>
      <c r="F12943">
        <v>0.70518199999999998</v>
      </c>
    </row>
    <row r="12944" spans="5:6" x14ac:dyDescent="0.2">
      <c r="E12944" s="97">
        <v>43765.84952546296</v>
      </c>
      <c r="F12944">
        <v>0.69580500000000001</v>
      </c>
    </row>
    <row r="12945" spans="5:6" x14ac:dyDescent="0.2">
      <c r="E12945" s="97">
        <v>43765.859942129631</v>
      </c>
      <c r="F12945">
        <v>0.71515300000000004</v>
      </c>
    </row>
    <row r="12946" spans="5:6" x14ac:dyDescent="0.2">
      <c r="E12946" s="97">
        <v>43765.870358796295</v>
      </c>
      <c r="F12946">
        <v>0.70513899999999996</v>
      </c>
    </row>
    <row r="12947" spans="5:6" x14ac:dyDescent="0.2">
      <c r="E12947" s="97">
        <v>43765.88077546296</v>
      </c>
      <c r="F12947">
        <v>0.71424399999999999</v>
      </c>
    </row>
    <row r="12948" spans="5:6" x14ac:dyDescent="0.2">
      <c r="E12948" s="97">
        <v>43765.89130787037</v>
      </c>
      <c r="F12948">
        <v>0.72015499999999999</v>
      </c>
    </row>
    <row r="12949" spans="5:6" x14ac:dyDescent="0.2">
      <c r="E12949" s="97">
        <v>43765.901724537034</v>
      </c>
      <c r="F12949">
        <v>0.69819500000000001</v>
      </c>
    </row>
    <row r="12950" spans="5:6" x14ac:dyDescent="0.2">
      <c r="E12950" s="97">
        <v>43765.912141203706</v>
      </c>
      <c r="F12950">
        <v>0.71560299999999999</v>
      </c>
    </row>
    <row r="12951" spans="5:6" x14ac:dyDescent="0.2">
      <c r="E12951" s="97">
        <v>43765.92255787037</v>
      </c>
      <c r="F12951">
        <v>0.71628999999999998</v>
      </c>
    </row>
    <row r="12952" spans="5:6" x14ac:dyDescent="0.2">
      <c r="E12952" s="97">
        <v>43765.93304398148</v>
      </c>
      <c r="F12952">
        <v>0.71723999999999999</v>
      </c>
    </row>
    <row r="12953" spans="5:6" x14ac:dyDescent="0.2">
      <c r="E12953" s="97">
        <v>43765.943460648145</v>
      </c>
      <c r="F12953">
        <v>0.69217600000000001</v>
      </c>
    </row>
    <row r="12954" spans="5:6" x14ac:dyDescent="0.2">
      <c r="E12954" s="97">
        <v>43765.953877314816</v>
      </c>
      <c r="F12954">
        <v>0.70623400000000003</v>
      </c>
    </row>
    <row r="12955" spans="5:6" x14ac:dyDescent="0.2">
      <c r="E12955" s="97">
        <v>43765.96429398148</v>
      </c>
      <c r="F12955">
        <v>0.70630599999999999</v>
      </c>
    </row>
    <row r="12956" spans="5:6" x14ac:dyDescent="0.2">
      <c r="E12956" s="97">
        <v>43765.974710648145</v>
      </c>
      <c r="F12956">
        <v>0.70138800000000001</v>
      </c>
    </row>
    <row r="12957" spans="5:6" x14ac:dyDescent="0.2">
      <c r="E12957" s="97">
        <v>43765.985127314816</v>
      </c>
      <c r="F12957">
        <v>0.70047499999999996</v>
      </c>
    </row>
    <row r="12958" spans="5:6" x14ac:dyDescent="0.2">
      <c r="E12958" s="97">
        <v>43765.995659722219</v>
      </c>
      <c r="F12958">
        <v>0.68690700000000005</v>
      </c>
    </row>
    <row r="12959" spans="5:6" x14ac:dyDescent="0.2">
      <c r="E12959" s="97">
        <v>43766.006076388891</v>
      </c>
      <c r="F12959">
        <v>0.680199</v>
      </c>
    </row>
    <row r="12960" spans="5:6" x14ac:dyDescent="0.2">
      <c r="E12960" s="97">
        <v>43766.016493055555</v>
      </c>
      <c r="F12960">
        <v>0.696855</v>
      </c>
    </row>
    <row r="12961" spans="5:6" x14ac:dyDescent="0.2">
      <c r="E12961" s="97">
        <v>43766.026909722219</v>
      </c>
      <c r="F12961">
        <v>0.68751700000000004</v>
      </c>
    </row>
    <row r="12962" spans="5:6" x14ac:dyDescent="0.2">
      <c r="E12962" s="97">
        <v>43766.037395833337</v>
      </c>
      <c r="F12962">
        <v>0.68129399999999996</v>
      </c>
    </row>
    <row r="12963" spans="5:6" x14ac:dyDescent="0.2">
      <c r="E12963" s="97">
        <v>43766.047812500001</v>
      </c>
      <c r="F12963">
        <v>0.65386</v>
      </c>
    </row>
    <row r="12964" spans="5:6" x14ac:dyDescent="0.2">
      <c r="E12964" s="97">
        <v>43766.058229166665</v>
      </c>
      <c r="F12964">
        <v>0.67172100000000001</v>
      </c>
    </row>
    <row r="12965" spans="5:6" x14ac:dyDescent="0.2">
      <c r="E12965" s="97">
        <v>43766.068645833337</v>
      </c>
      <c r="F12965">
        <v>0.67708599999999997</v>
      </c>
    </row>
    <row r="12966" spans="5:6" x14ac:dyDescent="0.2">
      <c r="E12966" s="97">
        <v>43766.079062500001</v>
      </c>
      <c r="F12966">
        <v>0.66198000000000001</v>
      </c>
    </row>
    <row r="12967" spans="5:6" x14ac:dyDescent="0.2">
      <c r="E12967" s="97">
        <v>43766.089479166665</v>
      </c>
      <c r="F12967">
        <v>0.66071000000000002</v>
      </c>
    </row>
    <row r="12968" spans="5:6" x14ac:dyDescent="0.2">
      <c r="E12968" s="97">
        <v>43766.100011574075</v>
      </c>
      <c r="F12968">
        <v>0.66265600000000002</v>
      </c>
    </row>
    <row r="12969" spans="5:6" x14ac:dyDescent="0.2">
      <c r="E12969" s="97">
        <v>43766.11042824074</v>
      </c>
      <c r="F12969">
        <v>0.65039800000000003</v>
      </c>
    </row>
    <row r="12970" spans="5:6" x14ac:dyDescent="0.2">
      <c r="E12970" s="97">
        <v>43766.120844907404</v>
      </c>
      <c r="F12970">
        <v>0.64620500000000003</v>
      </c>
    </row>
    <row r="12971" spans="5:6" x14ac:dyDescent="0.2">
      <c r="E12971" s="97">
        <v>43766.131261574075</v>
      </c>
      <c r="F12971">
        <v>0.64888999999999997</v>
      </c>
    </row>
    <row r="12972" spans="5:6" x14ac:dyDescent="0.2">
      <c r="E12972" s="97">
        <v>43766.141747685186</v>
      </c>
      <c r="F12972">
        <v>0.64841599999999999</v>
      </c>
    </row>
    <row r="12973" spans="5:6" x14ac:dyDescent="0.2">
      <c r="E12973" s="97">
        <v>43766.15216435185</v>
      </c>
      <c r="F12973">
        <v>0.622444</v>
      </c>
    </row>
    <row r="12974" spans="5:6" x14ac:dyDescent="0.2">
      <c r="E12974" s="97">
        <v>43766.162581018521</v>
      </c>
      <c r="F12974">
        <v>0.63034299999999999</v>
      </c>
    </row>
    <row r="12975" spans="5:6" x14ac:dyDescent="0.2">
      <c r="E12975" s="97">
        <v>43766.172997685186</v>
      </c>
      <c r="F12975">
        <v>0.62797400000000003</v>
      </c>
    </row>
    <row r="12976" spans="5:6" x14ac:dyDescent="0.2">
      <c r="E12976" s="97">
        <v>43766.18341435185</v>
      </c>
      <c r="F12976">
        <v>0.61534</v>
      </c>
    </row>
    <row r="12977" spans="5:6" x14ac:dyDescent="0.2">
      <c r="E12977" s="97">
        <v>43766.193831018521</v>
      </c>
      <c r="F12977">
        <v>0.608796</v>
      </c>
    </row>
    <row r="12978" spans="5:6" x14ac:dyDescent="0.2">
      <c r="E12978" s="97">
        <v>43766.204363425924</v>
      </c>
      <c r="F12978">
        <v>0.61192899999999995</v>
      </c>
    </row>
    <row r="12979" spans="5:6" x14ac:dyDescent="0.2">
      <c r="E12979" s="97">
        <v>43766.214780092596</v>
      </c>
      <c r="F12979">
        <v>0.59957899999999997</v>
      </c>
    </row>
    <row r="12980" spans="5:6" x14ac:dyDescent="0.2">
      <c r="E12980" s="97">
        <v>43766.22519675926</v>
      </c>
      <c r="F12980">
        <v>0.610066</v>
      </c>
    </row>
    <row r="12981" spans="5:6" x14ac:dyDescent="0.2">
      <c r="E12981" s="97">
        <v>43766.235613425924</v>
      </c>
      <c r="F12981">
        <v>0.58965999999999996</v>
      </c>
    </row>
    <row r="12982" spans="5:6" x14ac:dyDescent="0.2">
      <c r="E12982" s="97">
        <v>43766.246099537035</v>
      </c>
      <c r="F12982">
        <v>0.60254700000000005</v>
      </c>
    </row>
    <row r="12983" spans="5:6" x14ac:dyDescent="0.2">
      <c r="E12983" s="97">
        <v>43766.256516203706</v>
      </c>
      <c r="F12983">
        <v>0.58145100000000005</v>
      </c>
    </row>
    <row r="12984" spans="5:6" x14ac:dyDescent="0.2">
      <c r="E12984" s="97">
        <v>43766.266932870371</v>
      </c>
      <c r="F12984">
        <v>0.58416299999999999</v>
      </c>
    </row>
    <row r="12985" spans="5:6" x14ac:dyDescent="0.2">
      <c r="E12985" s="97">
        <v>43766.277349537035</v>
      </c>
      <c r="F12985">
        <v>0.56868099999999999</v>
      </c>
    </row>
    <row r="12986" spans="5:6" x14ac:dyDescent="0.2">
      <c r="E12986" s="97">
        <v>43766.287881944445</v>
      </c>
      <c r="F12986">
        <v>0.56669199999999997</v>
      </c>
    </row>
    <row r="12987" spans="5:6" x14ac:dyDescent="0.2">
      <c r="E12987" s="97">
        <v>43766.298298611109</v>
      </c>
      <c r="F12987">
        <v>0.57088300000000003</v>
      </c>
    </row>
    <row r="12988" spans="5:6" x14ac:dyDescent="0.2">
      <c r="E12988" s="97">
        <v>43766.308715277781</v>
      </c>
      <c r="F12988">
        <v>0.57175699999999996</v>
      </c>
    </row>
    <row r="12989" spans="5:6" x14ac:dyDescent="0.2">
      <c r="E12989" s="97">
        <v>43766.319131944445</v>
      </c>
      <c r="F12989">
        <v>0.56001900000000004</v>
      </c>
    </row>
    <row r="12990" spans="5:6" x14ac:dyDescent="0.2">
      <c r="E12990" s="97">
        <v>43766.329548611109</v>
      </c>
      <c r="F12990">
        <v>0.56937499999999996</v>
      </c>
    </row>
    <row r="12991" spans="5:6" x14ac:dyDescent="0.2">
      <c r="E12991" s="97">
        <v>43766.339965277781</v>
      </c>
      <c r="F12991">
        <v>0.54744400000000004</v>
      </c>
    </row>
    <row r="12992" spans="5:6" x14ac:dyDescent="0.2">
      <c r="E12992" s="97">
        <v>43766.350497685184</v>
      </c>
      <c r="F12992">
        <v>0.54461199999999999</v>
      </c>
    </row>
    <row r="12993" spans="5:6" x14ac:dyDescent="0.2">
      <c r="E12993" s="97">
        <v>43766.360914351855</v>
      </c>
      <c r="F12993">
        <v>0.52057600000000004</v>
      </c>
    </row>
    <row r="12994" spans="5:6" x14ac:dyDescent="0.2">
      <c r="E12994" s="97">
        <v>43766.371331018519</v>
      </c>
      <c r="F12994">
        <v>0.53469900000000004</v>
      </c>
    </row>
    <row r="12995" spans="5:6" x14ac:dyDescent="0.2">
      <c r="E12995" s="97">
        <v>43766.381805555553</v>
      </c>
      <c r="F12995">
        <v>0.53658899999999998</v>
      </c>
    </row>
    <row r="12996" spans="5:6" x14ac:dyDescent="0.2">
      <c r="E12996" s="97">
        <v>43766.392222222225</v>
      </c>
      <c r="F12996">
        <v>0.51092099999999996</v>
      </c>
    </row>
    <row r="12997" spans="5:6" x14ac:dyDescent="0.2">
      <c r="E12997" s="97">
        <v>43766.402638888889</v>
      </c>
      <c r="F12997">
        <v>0.52185899999999996</v>
      </c>
    </row>
    <row r="12998" spans="5:6" x14ac:dyDescent="0.2">
      <c r="E12998" s="97">
        <v>43766.413055555553</v>
      </c>
      <c r="F12998">
        <v>0.51438899999999999</v>
      </c>
    </row>
    <row r="12999" spans="5:6" x14ac:dyDescent="0.2">
      <c r="E12999" s="97">
        <v>43766.423472222225</v>
      </c>
      <c r="F12999">
        <v>0.50511600000000001</v>
      </c>
    </row>
    <row r="13000" spans="5:6" x14ac:dyDescent="0.2">
      <c r="E13000" s="97">
        <v>43766.433888888889</v>
      </c>
      <c r="F13000">
        <v>0.518424</v>
      </c>
    </row>
    <row r="13001" spans="5:6" x14ac:dyDescent="0.2">
      <c r="E13001" s="97">
        <v>43766.444305555553</v>
      </c>
      <c r="F13001">
        <v>0.49596800000000002</v>
      </c>
    </row>
    <row r="13002" spans="5:6" x14ac:dyDescent="0.2">
      <c r="E13002" s="97">
        <v>43766.478726851848</v>
      </c>
      <c r="F13002">
        <v>0.49874200000000002</v>
      </c>
    </row>
    <row r="13003" spans="5:6" x14ac:dyDescent="0.2">
      <c r="E13003" s="97">
        <v>43766.48914351852</v>
      </c>
      <c r="F13003">
        <v>0.53353899999999999</v>
      </c>
    </row>
    <row r="13004" spans="5:6" x14ac:dyDescent="0.2">
      <c r="E13004" s="97">
        <v>43766.499560185184</v>
      </c>
      <c r="F13004">
        <v>0.51265400000000005</v>
      </c>
    </row>
    <row r="13005" spans="5:6" x14ac:dyDescent="0.2">
      <c r="E13005" s="97">
        <v>43766.509976851848</v>
      </c>
      <c r="F13005">
        <v>0.522289</v>
      </c>
    </row>
    <row r="13006" spans="5:6" x14ac:dyDescent="0.2">
      <c r="E13006" s="97">
        <v>43766.52039351852</v>
      </c>
      <c r="F13006">
        <v>0.51086699999999996</v>
      </c>
    </row>
    <row r="13007" spans="5:6" x14ac:dyDescent="0.2">
      <c r="E13007" s="97">
        <v>43766.530810185184</v>
      </c>
      <c r="F13007">
        <v>0.50470199999999998</v>
      </c>
    </row>
    <row r="13008" spans="5:6" x14ac:dyDescent="0.2">
      <c r="E13008" s="97">
        <v>43766.541226851848</v>
      </c>
      <c r="F13008">
        <v>0.39845999999999998</v>
      </c>
    </row>
    <row r="13009" spans="5:6" x14ac:dyDescent="0.2">
      <c r="E13009" s="97">
        <v>43766.551759259259</v>
      </c>
      <c r="F13009">
        <v>0.49711</v>
      </c>
    </row>
    <row r="13010" spans="5:6" x14ac:dyDescent="0.2">
      <c r="E13010" s="97">
        <v>43766.562175925923</v>
      </c>
      <c r="F13010">
        <v>0.49583199999999999</v>
      </c>
    </row>
    <row r="13011" spans="5:6" x14ac:dyDescent="0.2">
      <c r="E13011" s="97">
        <v>43766.572592592594</v>
      </c>
      <c r="F13011">
        <v>0.50687499999999996</v>
      </c>
    </row>
    <row r="13012" spans="5:6" x14ac:dyDescent="0.2">
      <c r="E13012" s="97">
        <v>43766.583067129628</v>
      </c>
      <c r="F13012">
        <v>0.48474200000000001</v>
      </c>
    </row>
    <row r="13013" spans="5:6" x14ac:dyDescent="0.2">
      <c r="E13013" s="97">
        <v>43766.5934837963</v>
      </c>
      <c r="F13013">
        <v>0.51548799999999995</v>
      </c>
    </row>
    <row r="13014" spans="5:6" x14ac:dyDescent="0.2">
      <c r="E13014" s="97">
        <v>43766.603900462964</v>
      </c>
      <c r="F13014">
        <v>0.51283400000000001</v>
      </c>
    </row>
    <row r="13015" spans="5:6" x14ac:dyDescent="0.2">
      <c r="E13015" s="97">
        <v>43766.614317129628</v>
      </c>
      <c r="F13015">
        <v>0.51434999999999997</v>
      </c>
    </row>
    <row r="13016" spans="5:6" x14ac:dyDescent="0.2">
      <c r="E13016" s="97">
        <v>43766.6247337963</v>
      </c>
      <c r="F13016">
        <v>0.49270199999999997</v>
      </c>
    </row>
    <row r="13017" spans="5:6" x14ac:dyDescent="0.2">
      <c r="E13017" s="97">
        <v>43766.635150462964</v>
      </c>
      <c r="F13017">
        <v>0.52603900000000003</v>
      </c>
    </row>
    <row r="13018" spans="5:6" x14ac:dyDescent="0.2">
      <c r="E13018" s="97">
        <v>43766.645682870374</v>
      </c>
      <c r="F13018">
        <v>0.52668999999999999</v>
      </c>
    </row>
    <row r="13019" spans="5:6" x14ac:dyDescent="0.2">
      <c r="E13019" s="97">
        <v>43766.656099537038</v>
      </c>
      <c r="F13019">
        <v>0.52774399999999999</v>
      </c>
    </row>
    <row r="13020" spans="5:6" x14ac:dyDescent="0.2">
      <c r="E13020" s="97">
        <v>43766.666516203702</v>
      </c>
      <c r="F13020">
        <v>0.521783</v>
      </c>
    </row>
    <row r="13021" spans="5:6" x14ac:dyDescent="0.2">
      <c r="E13021" s="97">
        <v>43766.676932870374</v>
      </c>
      <c r="F13021">
        <v>0.53393400000000002</v>
      </c>
    </row>
    <row r="13022" spans="5:6" x14ac:dyDescent="0.2">
      <c r="E13022" s="97">
        <v>43766.687430555554</v>
      </c>
      <c r="F13022">
        <v>0.54439700000000002</v>
      </c>
    </row>
    <row r="13023" spans="5:6" x14ac:dyDescent="0.2">
      <c r="E13023" s="97">
        <v>43766.697847222225</v>
      </c>
      <c r="F13023">
        <v>0.56140800000000002</v>
      </c>
    </row>
    <row r="13024" spans="5:6" x14ac:dyDescent="0.2">
      <c r="E13024" s="97">
        <v>43766.70826388889</v>
      </c>
      <c r="F13024">
        <v>0.55319600000000002</v>
      </c>
    </row>
    <row r="13025" spans="5:6" x14ac:dyDescent="0.2">
      <c r="E13025" s="97">
        <v>43766.723993055559</v>
      </c>
      <c r="F13025">
        <v>0.59552700000000003</v>
      </c>
    </row>
    <row r="13026" spans="5:6" x14ac:dyDescent="0.2">
      <c r="E13026" s="97">
        <v>43766.734409722223</v>
      </c>
      <c r="F13026">
        <v>0.61871100000000001</v>
      </c>
    </row>
    <row r="13027" spans="5:6" x14ac:dyDescent="0.2">
      <c r="E13027" s="97">
        <v>43766.744826388887</v>
      </c>
      <c r="F13027">
        <v>0.61196200000000001</v>
      </c>
    </row>
    <row r="13028" spans="5:6" x14ac:dyDescent="0.2">
      <c r="E13028" s="97">
        <v>43766.755243055559</v>
      </c>
      <c r="F13028">
        <v>0.62467899999999998</v>
      </c>
    </row>
    <row r="13029" spans="5:6" x14ac:dyDescent="0.2">
      <c r="E13029" s="97">
        <v>43766.765659722223</v>
      </c>
      <c r="F13029">
        <v>0.64651099999999995</v>
      </c>
    </row>
    <row r="13030" spans="5:6" x14ac:dyDescent="0.2">
      <c r="E13030" s="97">
        <v>43766.776076388887</v>
      </c>
      <c r="F13030">
        <v>0.62967399999999996</v>
      </c>
    </row>
    <row r="13031" spans="5:6" x14ac:dyDescent="0.2">
      <c r="E13031" s="97">
        <v>43766.786608796298</v>
      </c>
      <c r="F13031">
        <v>0.65535299999999996</v>
      </c>
    </row>
    <row r="13032" spans="5:6" x14ac:dyDescent="0.2">
      <c r="E13032" s="97">
        <v>43766.797025462962</v>
      </c>
      <c r="F13032">
        <v>0.64544699999999999</v>
      </c>
    </row>
    <row r="13033" spans="5:6" x14ac:dyDescent="0.2">
      <c r="E13033" s="97">
        <v>43766.807442129626</v>
      </c>
      <c r="F13033">
        <v>0.66437999999999997</v>
      </c>
    </row>
    <row r="13034" spans="5:6" x14ac:dyDescent="0.2">
      <c r="E13034" s="97">
        <v>43766.817858796298</v>
      </c>
      <c r="F13034">
        <v>0.67394799999999999</v>
      </c>
    </row>
    <row r="13035" spans="5:6" x14ac:dyDescent="0.2">
      <c r="E13035" s="97">
        <v>43766.828344907408</v>
      </c>
      <c r="F13035">
        <v>0.68592699999999995</v>
      </c>
    </row>
    <row r="13036" spans="5:6" x14ac:dyDescent="0.2">
      <c r="E13036" s="97">
        <v>43766.838761574072</v>
      </c>
      <c r="F13036">
        <v>0.69194800000000001</v>
      </c>
    </row>
    <row r="13037" spans="5:6" x14ac:dyDescent="0.2">
      <c r="E13037" s="97">
        <v>43766.849178240744</v>
      </c>
      <c r="F13037">
        <v>0.72096700000000002</v>
      </c>
    </row>
    <row r="13038" spans="5:6" x14ac:dyDescent="0.2">
      <c r="E13038" s="97">
        <v>43766.859594907408</v>
      </c>
      <c r="F13038">
        <v>0.70755800000000002</v>
      </c>
    </row>
    <row r="13039" spans="5:6" x14ac:dyDescent="0.2">
      <c r="E13039" s="97">
        <v>43766.870011574072</v>
      </c>
      <c r="F13039">
        <v>0.71369199999999999</v>
      </c>
    </row>
    <row r="13040" spans="5:6" x14ac:dyDescent="0.2">
      <c r="E13040" s="97">
        <v>43766.880428240744</v>
      </c>
      <c r="F13040">
        <v>0.71660299999999999</v>
      </c>
    </row>
    <row r="13041" spans="5:6" x14ac:dyDescent="0.2">
      <c r="E13041" s="97">
        <v>43766.890960648147</v>
      </c>
      <c r="F13041">
        <v>0.70805300000000004</v>
      </c>
    </row>
    <row r="13042" spans="5:6" x14ac:dyDescent="0.2">
      <c r="E13042" s="97">
        <v>43766.901377314818</v>
      </c>
      <c r="F13042">
        <v>0.72484300000000002</v>
      </c>
    </row>
    <row r="13043" spans="5:6" x14ac:dyDescent="0.2">
      <c r="E13043" s="97">
        <v>43766.911793981482</v>
      </c>
      <c r="F13043">
        <v>0.72540400000000005</v>
      </c>
    </row>
    <row r="13044" spans="5:6" x14ac:dyDescent="0.2">
      <c r="E13044" s="97">
        <v>43766.922210648147</v>
      </c>
      <c r="F13044">
        <v>0.713781</v>
      </c>
    </row>
    <row r="13045" spans="5:6" x14ac:dyDescent="0.2">
      <c r="E13045" s="97">
        <v>43766.932696759257</v>
      </c>
      <c r="F13045">
        <v>0.72639900000000002</v>
      </c>
    </row>
    <row r="13046" spans="5:6" x14ac:dyDescent="0.2">
      <c r="E13046" s="97">
        <v>43766.943113425928</v>
      </c>
      <c r="F13046">
        <v>0.72837499999999999</v>
      </c>
    </row>
    <row r="13047" spans="5:6" x14ac:dyDescent="0.2">
      <c r="E13047" s="97">
        <v>43766.953530092593</v>
      </c>
      <c r="F13047">
        <v>0.734429</v>
      </c>
    </row>
    <row r="13048" spans="5:6" x14ac:dyDescent="0.2">
      <c r="E13048" s="97">
        <v>43766.963946759257</v>
      </c>
      <c r="F13048">
        <v>0.71487999999999996</v>
      </c>
    </row>
    <row r="13049" spans="5:6" x14ac:dyDescent="0.2">
      <c r="E13049" s="97">
        <v>43766.974363425928</v>
      </c>
      <c r="F13049">
        <v>0.73048400000000002</v>
      </c>
    </row>
    <row r="13050" spans="5:6" x14ac:dyDescent="0.2">
      <c r="E13050" s="97">
        <v>43766.984780092593</v>
      </c>
      <c r="F13050">
        <v>0.72749299999999995</v>
      </c>
    </row>
    <row r="13051" spans="5:6" x14ac:dyDescent="0.2">
      <c r="E13051" s="97">
        <v>43766.995196759257</v>
      </c>
      <c r="F13051">
        <v>0.71943199999999996</v>
      </c>
    </row>
    <row r="13052" spans="5:6" x14ac:dyDescent="0.2">
      <c r="E13052" s="97">
        <v>43767.005729166667</v>
      </c>
      <c r="F13052">
        <v>0.73592599999999997</v>
      </c>
    </row>
    <row r="13053" spans="5:6" x14ac:dyDescent="0.2">
      <c r="E13053" s="97">
        <v>43767.016145833331</v>
      </c>
      <c r="F13053">
        <v>0.70103499999999996</v>
      </c>
    </row>
    <row r="13054" spans="5:6" x14ac:dyDescent="0.2">
      <c r="E13054" s="97">
        <v>43767.026562500003</v>
      </c>
      <c r="F13054">
        <v>0.68446600000000002</v>
      </c>
    </row>
    <row r="13055" spans="5:6" x14ac:dyDescent="0.2">
      <c r="E13055" s="97">
        <v>43767.037048611113</v>
      </c>
      <c r="F13055">
        <v>0.71958999999999995</v>
      </c>
    </row>
    <row r="13056" spans="5:6" x14ac:dyDescent="0.2">
      <c r="E13056" s="97">
        <v>43767.047465277778</v>
      </c>
      <c r="F13056">
        <v>0.70306100000000005</v>
      </c>
    </row>
    <row r="13057" spans="5:6" x14ac:dyDescent="0.2">
      <c r="E13057" s="97">
        <v>43767.057881944442</v>
      </c>
      <c r="F13057">
        <v>0.71411400000000003</v>
      </c>
    </row>
    <row r="13058" spans="5:6" x14ac:dyDescent="0.2">
      <c r="E13058" s="97">
        <v>43767.068298611113</v>
      </c>
      <c r="F13058">
        <v>0.71155500000000005</v>
      </c>
    </row>
    <row r="13059" spans="5:6" x14ac:dyDescent="0.2">
      <c r="E13059" s="97">
        <v>43767.078715277778</v>
      </c>
      <c r="F13059">
        <v>0.692685</v>
      </c>
    </row>
    <row r="13060" spans="5:6" x14ac:dyDescent="0.2">
      <c r="E13060" s="97">
        <v>43767.089131944442</v>
      </c>
      <c r="F13060">
        <v>0.71346500000000002</v>
      </c>
    </row>
    <row r="13061" spans="5:6" x14ac:dyDescent="0.2">
      <c r="E13061" s="97">
        <v>43767.099664351852</v>
      </c>
      <c r="F13061">
        <v>0.69834399999999996</v>
      </c>
    </row>
    <row r="13062" spans="5:6" x14ac:dyDescent="0.2">
      <c r="E13062" s="97">
        <v>43767.110081018516</v>
      </c>
      <c r="F13062">
        <v>0.69497200000000003</v>
      </c>
    </row>
    <row r="13063" spans="5:6" x14ac:dyDescent="0.2">
      <c r="E13063" s="97">
        <v>43767.120497685188</v>
      </c>
      <c r="F13063">
        <v>0.68852500000000005</v>
      </c>
    </row>
    <row r="13064" spans="5:6" x14ac:dyDescent="0.2">
      <c r="E13064" s="97">
        <v>43767.130914351852</v>
      </c>
      <c r="F13064">
        <v>0.68492500000000001</v>
      </c>
    </row>
    <row r="13065" spans="5:6" x14ac:dyDescent="0.2">
      <c r="E13065" s="97">
        <v>43767.141400462962</v>
      </c>
      <c r="F13065">
        <v>0.667964</v>
      </c>
    </row>
    <row r="13066" spans="5:6" x14ac:dyDescent="0.2">
      <c r="E13066" s="97">
        <v>43767.151817129627</v>
      </c>
      <c r="F13066">
        <v>0.67090899999999998</v>
      </c>
    </row>
    <row r="13067" spans="5:6" x14ac:dyDescent="0.2">
      <c r="E13067" s="97">
        <v>43767.162233796298</v>
      </c>
      <c r="F13067">
        <v>0.66752400000000001</v>
      </c>
    </row>
    <row r="13068" spans="5:6" x14ac:dyDescent="0.2">
      <c r="E13068" s="97">
        <v>43767.172650462962</v>
      </c>
      <c r="F13068">
        <v>0.64038899999999999</v>
      </c>
    </row>
    <row r="13069" spans="5:6" x14ac:dyDescent="0.2">
      <c r="E13069" s="97">
        <v>43767.183067129627</v>
      </c>
      <c r="F13069">
        <v>0.66030699999999998</v>
      </c>
    </row>
    <row r="13070" spans="5:6" x14ac:dyDescent="0.2">
      <c r="E13070" s="97">
        <v>43767.193483796298</v>
      </c>
      <c r="F13070">
        <v>0.64575400000000005</v>
      </c>
    </row>
    <row r="13071" spans="5:6" x14ac:dyDescent="0.2">
      <c r="E13071" s="97">
        <v>43767.203900462962</v>
      </c>
      <c r="F13071">
        <v>0.63472300000000004</v>
      </c>
    </row>
    <row r="13072" spans="5:6" x14ac:dyDescent="0.2">
      <c r="E13072" s="97">
        <v>43767.214432870373</v>
      </c>
      <c r="F13072">
        <v>0.64104899999999998</v>
      </c>
    </row>
    <row r="13073" spans="5:6" x14ac:dyDescent="0.2">
      <c r="E13073" s="97">
        <v>43767.224849537037</v>
      </c>
      <c r="F13073">
        <v>0.61613300000000004</v>
      </c>
    </row>
    <row r="13074" spans="5:6" x14ac:dyDescent="0.2">
      <c r="E13074" s="97">
        <v>43767.235266203701</v>
      </c>
      <c r="F13074">
        <v>0.63655399999999995</v>
      </c>
    </row>
    <row r="13075" spans="5:6" x14ac:dyDescent="0.2">
      <c r="E13075" s="97">
        <v>43767.245752314811</v>
      </c>
      <c r="F13075">
        <v>0.63366699999999998</v>
      </c>
    </row>
    <row r="13076" spans="5:6" x14ac:dyDescent="0.2">
      <c r="E13076" s="97">
        <v>43767.256168981483</v>
      </c>
      <c r="F13076">
        <v>0.61936400000000003</v>
      </c>
    </row>
    <row r="13077" spans="5:6" x14ac:dyDescent="0.2">
      <c r="E13077" s="97">
        <v>43767.266585648147</v>
      </c>
      <c r="F13077">
        <v>0.60250999999999999</v>
      </c>
    </row>
    <row r="13078" spans="5:6" x14ac:dyDescent="0.2">
      <c r="E13078" s="97">
        <v>43767.277106481481</v>
      </c>
      <c r="F13078">
        <v>0.61548400000000003</v>
      </c>
    </row>
    <row r="13079" spans="5:6" x14ac:dyDescent="0.2">
      <c r="E13079" s="97">
        <v>43767.287523148145</v>
      </c>
      <c r="F13079">
        <v>0.57826299999999997</v>
      </c>
    </row>
    <row r="13080" spans="5:6" x14ac:dyDescent="0.2">
      <c r="E13080" s="97">
        <v>43767.297939814816</v>
      </c>
      <c r="F13080">
        <v>0.59539299999999995</v>
      </c>
    </row>
    <row r="13081" spans="5:6" x14ac:dyDescent="0.2">
      <c r="E13081" s="97">
        <v>43767.308356481481</v>
      </c>
      <c r="F13081">
        <v>0.577484</v>
      </c>
    </row>
    <row r="13082" spans="5:6" x14ac:dyDescent="0.2">
      <c r="E13082" s="97">
        <v>43767.318773148145</v>
      </c>
      <c r="F13082">
        <v>0.58719699999999997</v>
      </c>
    </row>
    <row r="13083" spans="5:6" x14ac:dyDescent="0.2">
      <c r="E13083" s="97">
        <v>43767.329189814816</v>
      </c>
      <c r="F13083">
        <v>0.57977400000000001</v>
      </c>
    </row>
    <row r="13084" spans="5:6" x14ac:dyDescent="0.2">
      <c r="E13084" s="97">
        <v>43767.339606481481</v>
      </c>
      <c r="F13084">
        <v>0.58219600000000005</v>
      </c>
    </row>
    <row r="13085" spans="5:6" x14ac:dyDescent="0.2">
      <c r="E13085" s="97">
        <v>43767.350138888891</v>
      </c>
      <c r="F13085">
        <v>0.56087600000000004</v>
      </c>
    </row>
    <row r="13086" spans="5:6" x14ac:dyDescent="0.2">
      <c r="E13086" s="97">
        <v>43767.360555555555</v>
      </c>
      <c r="F13086">
        <v>0.56930599999999998</v>
      </c>
    </row>
    <row r="13087" spans="5:6" x14ac:dyDescent="0.2">
      <c r="E13087" s="97">
        <v>43767.370972222219</v>
      </c>
      <c r="F13087">
        <v>0.54998000000000002</v>
      </c>
    </row>
    <row r="13088" spans="5:6" x14ac:dyDescent="0.2">
      <c r="E13088" s="97">
        <v>43767.381458333337</v>
      </c>
      <c r="F13088">
        <v>0.54739300000000002</v>
      </c>
    </row>
    <row r="13089" spans="5:6" x14ac:dyDescent="0.2">
      <c r="E13089" s="97">
        <v>43767.391875000001</v>
      </c>
      <c r="F13089">
        <v>0.53454800000000002</v>
      </c>
    </row>
    <row r="13090" spans="5:6" x14ac:dyDescent="0.2">
      <c r="E13090" s="97">
        <v>43767.402291666665</v>
      </c>
      <c r="F13090">
        <v>0.55298700000000001</v>
      </c>
    </row>
    <row r="13091" spans="5:6" x14ac:dyDescent="0.2">
      <c r="E13091" s="97">
        <v>43767.412708333337</v>
      </c>
      <c r="F13091">
        <v>0.54194500000000001</v>
      </c>
    </row>
    <row r="13092" spans="5:6" x14ac:dyDescent="0.2">
      <c r="E13092" s="97">
        <v>43767.423125000001</v>
      </c>
      <c r="F13092">
        <v>0.52320800000000001</v>
      </c>
    </row>
    <row r="13093" spans="5:6" x14ac:dyDescent="0.2">
      <c r="E13093" s="97">
        <v>43767.433541666665</v>
      </c>
      <c r="F13093">
        <v>0.52093699999999998</v>
      </c>
    </row>
    <row r="13094" spans="5:6" x14ac:dyDescent="0.2">
      <c r="E13094" s="97">
        <v>43767.45579861111</v>
      </c>
      <c r="F13094">
        <v>0.46448299999999998</v>
      </c>
    </row>
    <row r="13095" spans="5:6" x14ac:dyDescent="0.2">
      <c r="E13095" s="97">
        <v>43767.466215277775</v>
      </c>
      <c r="F13095">
        <v>0.52853000000000006</v>
      </c>
    </row>
    <row r="13096" spans="5:6" x14ac:dyDescent="0.2">
      <c r="E13096" s="97">
        <v>43767.476631944446</v>
      </c>
      <c r="F13096">
        <v>0.50454299999999996</v>
      </c>
    </row>
    <row r="13097" spans="5:6" x14ac:dyDescent="0.2">
      <c r="E13097" s="97">
        <v>43767.48704861111</v>
      </c>
      <c r="F13097">
        <v>0.48805300000000001</v>
      </c>
    </row>
    <row r="13098" spans="5:6" x14ac:dyDescent="0.2">
      <c r="E13098" s="97">
        <v>43767.497465277775</v>
      </c>
      <c r="F13098">
        <v>0.46417900000000001</v>
      </c>
    </row>
    <row r="13099" spans="5:6" x14ac:dyDescent="0.2">
      <c r="E13099" s="97">
        <v>43767.507881944446</v>
      </c>
      <c r="F13099">
        <v>0.477881</v>
      </c>
    </row>
    <row r="13100" spans="5:6" x14ac:dyDescent="0.2">
      <c r="E13100" s="97">
        <v>43767.51829861111</v>
      </c>
      <c r="F13100">
        <v>0.46876899999999999</v>
      </c>
    </row>
    <row r="13101" spans="5:6" x14ac:dyDescent="0.2">
      <c r="E13101" s="97">
        <v>43767.528831018521</v>
      </c>
      <c r="F13101">
        <v>0.45946199999999998</v>
      </c>
    </row>
    <row r="13102" spans="5:6" x14ac:dyDescent="0.2">
      <c r="E13102" s="97">
        <v>43767.539247685185</v>
      </c>
      <c r="F13102">
        <v>0.450459</v>
      </c>
    </row>
    <row r="13103" spans="5:6" x14ac:dyDescent="0.2">
      <c r="E13103" s="97">
        <v>43767.549664351849</v>
      </c>
      <c r="F13103">
        <v>0.46343099999999998</v>
      </c>
    </row>
    <row r="13104" spans="5:6" x14ac:dyDescent="0.2">
      <c r="E13104" s="97">
        <v>43767.560150462959</v>
      </c>
      <c r="F13104">
        <v>0.47808200000000001</v>
      </c>
    </row>
    <row r="13105" spans="5:6" x14ac:dyDescent="0.2">
      <c r="E13105" s="97">
        <v>43767.570567129631</v>
      </c>
      <c r="F13105">
        <v>0.48365900000000001</v>
      </c>
    </row>
    <row r="13106" spans="5:6" x14ac:dyDescent="0.2">
      <c r="E13106" s="97">
        <v>43767.580983796295</v>
      </c>
      <c r="F13106">
        <v>0.493612</v>
      </c>
    </row>
    <row r="13107" spans="5:6" x14ac:dyDescent="0.2">
      <c r="E13107" s="97">
        <v>43767.591400462959</v>
      </c>
      <c r="F13107">
        <v>0.454231</v>
      </c>
    </row>
    <row r="13108" spans="5:6" x14ac:dyDescent="0.2">
      <c r="E13108" s="97">
        <v>43767.601817129631</v>
      </c>
      <c r="F13108">
        <v>0.47945700000000002</v>
      </c>
    </row>
    <row r="13109" spans="5:6" x14ac:dyDescent="0.2">
      <c r="E13109" s="97">
        <v>43767.612233796295</v>
      </c>
      <c r="F13109">
        <v>0.49074499999999999</v>
      </c>
    </row>
    <row r="13110" spans="5:6" x14ac:dyDescent="0.2">
      <c r="E13110" s="97">
        <v>43767.622650462959</v>
      </c>
      <c r="F13110">
        <v>0.49646499999999999</v>
      </c>
    </row>
    <row r="13111" spans="5:6" x14ac:dyDescent="0.2">
      <c r="E13111" s="97">
        <v>43767.63318287037</v>
      </c>
      <c r="F13111">
        <v>0.49652400000000002</v>
      </c>
    </row>
    <row r="13112" spans="5:6" x14ac:dyDescent="0.2">
      <c r="E13112" s="97">
        <v>43767.643599537034</v>
      </c>
      <c r="F13112">
        <v>0.49813400000000002</v>
      </c>
    </row>
    <row r="13113" spans="5:6" x14ac:dyDescent="0.2">
      <c r="E13113" s="97">
        <v>43767.654016203705</v>
      </c>
      <c r="F13113">
        <v>0.50179499999999999</v>
      </c>
    </row>
    <row r="13114" spans="5:6" x14ac:dyDescent="0.2">
      <c r="E13114" s="97">
        <v>43767.664490740739</v>
      </c>
      <c r="F13114">
        <v>0.498025</v>
      </c>
    </row>
    <row r="13115" spans="5:6" x14ac:dyDescent="0.2">
      <c r="E13115" s="97">
        <v>43767.674907407411</v>
      </c>
      <c r="F13115">
        <v>0.49037799999999998</v>
      </c>
    </row>
    <row r="13116" spans="5:6" x14ac:dyDescent="0.2">
      <c r="E13116" s="97">
        <v>43767.685324074075</v>
      </c>
      <c r="F13116">
        <v>0.48371500000000001</v>
      </c>
    </row>
    <row r="13117" spans="5:6" x14ac:dyDescent="0.2">
      <c r="E13117" s="97">
        <v>43767.695740740739</v>
      </c>
      <c r="F13117">
        <v>0.50085199999999996</v>
      </c>
    </row>
    <row r="13118" spans="5:6" x14ac:dyDescent="0.2">
      <c r="E13118" s="97">
        <v>43767.706157407411</v>
      </c>
      <c r="F13118">
        <v>0.49630200000000002</v>
      </c>
    </row>
    <row r="13119" spans="5:6" x14ac:dyDescent="0.2">
      <c r="E13119" s="97">
        <v>43767.721932870372</v>
      </c>
      <c r="F13119">
        <v>0.51275099999999996</v>
      </c>
    </row>
    <row r="13120" spans="5:6" x14ac:dyDescent="0.2">
      <c r="E13120" s="97">
        <v>43767.732349537036</v>
      </c>
      <c r="F13120">
        <v>0.54499600000000004</v>
      </c>
    </row>
    <row r="13121" spans="5:6" x14ac:dyDescent="0.2">
      <c r="E13121" s="97">
        <v>43767.742766203701</v>
      </c>
      <c r="F13121">
        <v>0.53176599999999996</v>
      </c>
    </row>
    <row r="13122" spans="5:6" x14ac:dyDescent="0.2">
      <c r="E13122" s="97">
        <v>43767.753182870372</v>
      </c>
      <c r="F13122">
        <v>0.533995</v>
      </c>
    </row>
    <row r="13123" spans="5:6" x14ac:dyDescent="0.2">
      <c r="E13123" s="97">
        <v>43767.763599537036</v>
      </c>
      <c r="F13123">
        <v>0.52884699999999996</v>
      </c>
    </row>
    <row r="13124" spans="5:6" x14ac:dyDescent="0.2">
      <c r="E13124" s="97">
        <v>43767.774016203701</v>
      </c>
      <c r="F13124">
        <v>0.53106600000000004</v>
      </c>
    </row>
    <row r="13125" spans="5:6" x14ac:dyDescent="0.2">
      <c r="E13125" s="97">
        <v>43767.784548611111</v>
      </c>
      <c r="F13125">
        <v>0.53114700000000004</v>
      </c>
    </row>
    <row r="13126" spans="5:6" x14ac:dyDescent="0.2">
      <c r="E13126" s="97">
        <v>43767.794965277775</v>
      </c>
      <c r="F13126">
        <v>0.52553700000000003</v>
      </c>
    </row>
    <row r="13127" spans="5:6" x14ac:dyDescent="0.2">
      <c r="E13127" s="97">
        <v>43767.805381944447</v>
      </c>
      <c r="F13127">
        <v>0.53742800000000002</v>
      </c>
    </row>
    <row r="13128" spans="5:6" x14ac:dyDescent="0.2">
      <c r="E13128" s="97">
        <v>43767.815798611111</v>
      </c>
      <c r="F13128">
        <v>0.53481000000000001</v>
      </c>
    </row>
    <row r="13129" spans="5:6" x14ac:dyDescent="0.2">
      <c r="E13129" s="97">
        <v>43767.826284722221</v>
      </c>
      <c r="F13129">
        <v>0.53392300000000004</v>
      </c>
    </row>
    <row r="13130" spans="5:6" x14ac:dyDescent="0.2">
      <c r="E13130" s="97">
        <v>43767.836701388886</v>
      </c>
      <c r="F13130">
        <v>0.53676199999999996</v>
      </c>
    </row>
    <row r="13131" spans="5:6" x14ac:dyDescent="0.2">
      <c r="E13131" s="97">
        <v>43767.847118055557</v>
      </c>
      <c r="F13131">
        <v>0.54177200000000003</v>
      </c>
    </row>
    <row r="13132" spans="5:6" x14ac:dyDescent="0.2">
      <c r="E13132" s="97">
        <v>43767.857534722221</v>
      </c>
      <c r="F13132">
        <v>0.54194699999999996</v>
      </c>
    </row>
    <row r="13133" spans="5:6" x14ac:dyDescent="0.2">
      <c r="E13133" s="97">
        <v>43767.867951388886</v>
      </c>
      <c r="F13133">
        <v>0.54088999999999998</v>
      </c>
    </row>
    <row r="13134" spans="5:6" x14ac:dyDescent="0.2">
      <c r="E13134" s="97">
        <v>43767.878368055557</v>
      </c>
      <c r="F13134">
        <v>0.539161</v>
      </c>
    </row>
    <row r="13135" spans="5:6" x14ac:dyDescent="0.2">
      <c r="E13135" s="97">
        <v>43767.888784722221</v>
      </c>
      <c r="F13135">
        <v>0.53530199999999994</v>
      </c>
    </row>
    <row r="13136" spans="5:6" x14ac:dyDescent="0.2">
      <c r="E13136" s="97">
        <v>43767.899317129632</v>
      </c>
      <c r="F13136">
        <v>0.52933699999999995</v>
      </c>
    </row>
    <row r="13137" spans="5:6" x14ac:dyDescent="0.2">
      <c r="E13137" s="97">
        <v>43767.909733796296</v>
      </c>
      <c r="F13137">
        <v>0.507131</v>
      </c>
    </row>
    <row r="13138" spans="5:6" x14ac:dyDescent="0.2">
      <c r="E13138" s="97">
        <v>43767.92015046296</v>
      </c>
      <c r="F13138">
        <v>0.54190799999999995</v>
      </c>
    </row>
    <row r="13139" spans="5:6" x14ac:dyDescent="0.2">
      <c r="E13139" s="97">
        <v>43767.930636574078</v>
      </c>
      <c r="F13139">
        <v>0.51849800000000001</v>
      </c>
    </row>
    <row r="13140" spans="5:6" x14ac:dyDescent="0.2">
      <c r="E13140" s="97">
        <v>43767.941053240742</v>
      </c>
      <c r="F13140">
        <v>0.53220400000000001</v>
      </c>
    </row>
    <row r="13141" spans="5:6" x14ac:dyDescent="0.2">
      <c r="E13141" s="97">
        <v>43767.951469907406</v>
      </c>
      <c r="F13141">
        <v>0.53308299999999997</v>
      </c>
    </row>
    <row r="13142" spans="5:6" x14ac:dyDescent="0.2">
      <c r="E13142" s="97">
        <v>43767.961886574078</v>
      </c>
      <c r="F13142">
        <v>0.50788299999999997</v>
      </c>
    </row>
    <row r="13143" spans="5:6" x14ac:dyDescent="0.2">
      <c r="E13143" s="97">
        <v>43767.972303240742</v>
      </c>
      <c r="F13143">
        <v>0.51974699999999996</v>
      </c>
    </row>
    <row r="13144" spans="5:6" x14ac:dyDescent="0.2">
      <c r="E13144" s="97">
        <v>43767.982719907406</v>
      </c>
      <c r="F13144">
        <v>0.51165899999999997</v>
      </c>
    </row>
    <row r="13145" spans="5:6" x14ac:dyDescent="0.2">
      <c r="E13145" s="97">
        <v>43767.993136574078</v>
      </c>
      <c r="F13145">
        <v>0.51342200000000005</v>
      </c>
    </row>
    <row r="13146" spans="5:6" x14ac:dyDescent="0.2">
      <c r="E13146" s="97">
        <v>43768.003668981481</v>
      </c>
      <c r="F13146">
        <v>0.49395899999999998</v>
      </c>
    </row>
    <row r="13147" spans="5:6" x14ac:dyDescent="0.2">
      <c r="E13147" s="97">
        <v>43768.014085648145</v>
      </c>
      <c r="F13147">
        <v>0.50330399999999997</v>
      </c>
    </row>
    <row r="13148" spans="5:6" x14ac:dyDescent="0.2">
      <c r="E13148" s="97">
        <v>43768.024502314816</v>
      </c>
      <c r="F13148">
        <v>0.51912599999999998</v>
      </c>
    </row>
    <row r="13149" spans="5:6" x14ac:dyDescent="0.2">
      <c r="E13149" s="97">
        <v>43768.034988425927</v>
      </c>
      <c r="F13149">
        <v>0.50419899999999995</v>
      </c>
    </row>
    <row r="13150" spans="5:6" x14ac:dyDescent="0.2">
      <c r="E13150" s="97">
        <v>43768.045405092591</v>
      </c>
      <c r="F13150">
        <v>0.50361299999999998</v>
      </c>
    </row>
    <row r="13151" spans="5:6" x14ac:dyDescent="0.2">
      <c r="E13151" s="97">
        <v>43768.055821759262</v>
      </c>
      <c r="F13151">
        <v>0.50090100000000004</v>
      </c>
    </row>
    <row r="13152" spans="5:6" x14ac:dyDescent="0.2">
      <c r="E13152" s="97">
        <v>43768.066238425927</v>
      </c>
      <c r="F13152">
        <v>0.48732799999999998</v>
      </c>
    </row>
    <row r="13153" spans="5:6" x14ac:dyDescent="0.2">
      <c r="E13153" s="97">
        <v>43768.076655092591</v>
      </c>
      <c r="F13153">
        <v>0.48623699999999997</v>
      </c>
    </row>
    <row r="13154" spans="5:6" x14ac:dyDescent="0.2">
      <c r="E13154" s="97">
        <v>43768.087071759262</v>
      </c>
      <c r="F13154">
        <v>0.48678300000000002</v>
      </c>
    </row>
    <row r="13155" spans="5:6" x14ac:dyDescent="0.2">
      <c r="E13155" s="97">
        <v>43768.097488425927</v>
      </c>
      <c r="F13155">
        <v>0.48779499999999998</v>
      </c>
    </row>
    <row r="13156" spans="5:6" x14ac:dyDescent="0.2">
      <c r="E13156" s="97">
        <v>43768.108020833337</v>
      </c>
      <c r="F13156">
        <v>0.45658599999999999</v>
      </c>
    </row>
    <row r="13157" spans="5:6" x14ac:dyDescent="0.2">
      <c r="E13157" s="97">
        <v>43768.118437500001</v>
      </c>
      <c r="F13157">
        <v>0.48490499999999997</v>
      </c>
    </row>
    <row r="13158" spans="5:6" x14ac:dyDescent="0.2">
      <c r="E13158" s="97">
        <v>43768.128854166665</v>
      </c>
      <c r="F13158">
        <v>0.45735999999999999</v>
      </c>
    </row>
    <row r="13159" spans="5:6" x14ac:dyDescent="0.2">
      <c r="E13159" s="97">
        <v>43768.139328703706</v>
      </c>
      <c r="F13159">
        <v>0.46234399999999998</v>
      </c>
    </row>
    <row r="13160" spans="5:6" x14ac:dyDescent="0.2">
      <c r="E13160" s="97">
        <v>43768.149745370371</v>
      </c>
      <c r="F13160">
        <v>0.45794400000000002</v>
      </c>
    </row>
    <row r="13161" spans="5:6" x14ac:dyDescent="0.2">
      <c r="E13161" s="97">
        <v>43768.160162037035</v>
      </c>
      <c r="F13161">
        <v>0.44306000000000001</v>
      </c>
    </row>
    <row r="13162" spans="5:6" x14ac:dyDescent="0.2">
      <c r="E13162" s="97">
        <v>43768.170578703706</v>
      </c>
      <c r="F13162">
        <v>0.45609699999999997</v>
      </c>
    </row>
    <row r="13163" spans="5:6" x14ac:dyDescent="0.2">
      <c r="E13163" s="97">
        <v>43768.180995370371</v>
      </c>
      <c r="F13163">
        <v>0.440083</v>
      </c>
    </row>
    <row r="13164" spans="5:6" x14ac:dyDescent="0.2">
      <c r="E13164" s="97">
        <v>43768.191412037035</v>
      </c>
      <c r="F13164">
        <v>0.44059399999999999</v>
      </c>
    </row>
    <row r="13165" spans="5:6" x14ac:dyDescent="0.2">
      <c r="E13165" s="97">
        <v>43768.201944444445</v>
      </c>
      <c r="F13165">
        <v>0.434977</v>
      </c>
    </row>
    <row r="13166" spans="5:6" x14ac:dyDescent="0.2">
      <c r="E13166" s="97">
        <v>43768.212361111109</v>
      </c>
      <c r="F13166">
        <v>0.44492100000000001</v>
      </c>
    </row>
    <row r="13167" spans="5:6" x14ac:dyDescent="0.2">
      <c r="E13167" s="97">
        <v>43768.222777777781</v>
      </c>
      <c r="F13167">
        <v>0.44209700000000002</v>
      </c>
    </row>
    <row r="13168" spans="5:6" x14ac:dyDescent="0.2">
      <c r="E13168" s="97">
        <v>43768.233287037037</v>
      </c>
      <c r="F13168">
        <v>0.318797</v>
      </c>
    </row>
    <row r="13169" spans="5:6" x14ac:dyDescent="0.2">
      <c r="E13169" s="97">
        <v>43768.243703703702</v>
      </c>
      <c r="F13169">
        <v>0.43534699999999998</v>
      </c>
    </row>
    <row r="13170" spans="5:6" x14ac:dyDescent="0.2">
      <c r="E13170" s="97">
        <v>43768.254120370373</v>
      </c>
      <c r="F13170">
        <v>0.35929699999999998</v>
      </c>
    </row>
    <row r="13171" spans="5:6" x14ac:dyDescent="0.2">
      <c r="E13171" s="97">
        <v>43768.264537037037</v>
      </c>
      <c r="F13171">
        <v>0.420263</v>
      </c>
    </row>
    <row r="13172" spans="5:6" x14ac:dyDescent="0.2">
      <c r="E13172" s="97">
        <v>43768.274953703702</v>
      </c>
      <c r="F13172">
        <v>0.42058400000000001</v>
      </c>
    </row>
    <row r="13173" spans="5:6" x14ac:dyDescent="0.2">
      <c r="E13173" s="97">
        <v>43768.285370370373</v>
      </c>
      <c r="F13173">
        <v>0.408304</v>
      </c>
    </row>
    <row r="13174" spans="5:6" x14ac:dyDescent="0.2">
      <c r="E13174" s="97">
        <v>43768.295902777776</v>
      </c>
      <c r="F13174">
        <v>0.411242</v>
      </c>
    </row>
    <row r="13175" spans="5:6" x14ac:dyDescent="0.2">
      <c r="E13175" s="97">
        <v>43768.306319444448</v>
      </c>
      <c r="F13175">
        <v>0.36970199999999998</v>
      </c>
    </row>
    <row r="13176" spans="5:6" x14ac:dyDescent="0.2">
      <c r="E13176" s="97">
        <v>43768.316736111112</v>
      </c>
      <c r="F13176">
        <v>0.39007399999999998</v>
      </c>
    </row>
    <row r="13177" spans="5:6" x14ac:dyDescent="0.2">
      <c r="E13177" s="97">
        <v>43768.327152777776</v>
      </c>
      <c r="F13177">
        <v>0.356516</v>
      </c>
    </row>
    <row r="13178" spans="5:6" x14ac:dyDescent="0.2">
      <c r="E13178" s="97">
        <v>43768.337650462963</v>
      </c>
      <c r="F13178">
        <v>0.384828</v>
      </c>
    </row>
    <row r="13179" spans="5:6" x14ac:dyDescent="0.2">
      <c r="E13179" s="97">
        <v>43768.348067129627</v>
      </c>
      <c r="F13179">
        <v>0.37956800000000002</v>
      </c>
    </row>
    <row r="13180" spans="5:6" x14ac:dyDescent="0.2">
      <c r="E13180" s="97">
        <v>43768.358483796299</v>
      </c>
      <c r="F13180">
        <v>0.38230799999999998</v>
      </c>
    </row>
    <row r="13181" spans="5:6" x14ac:dyDescent="0.2">
      <c r="E13181" s="97">
        <v>43768.368900462963</v>
      </c>
      <c r="F13181">
        <v>0.36955199999999999</v>
      </c>
    </row>
    <row r="13182" spans="5:6" x14ac:dyDescent="0.2">
      <c r="E13182" s="97">
        <v>43768.379317129627</v>
      </c>
      <c r="F13182">
        <v>0.368172</v>
      </c>
    </row>
    <row r="13183" spans="5:6" x14ac:dyDescent="0.2">
      <c r="E13183" s="97">
        <v>43768.389733796299</v>
      </c>
      <c r="F13183">
        <v>0.35820000000000002</v>
      </c>
    </row>
    <row r="13184" spans="5:6" x14ac:dyDescent="0.2">
      <c r="E13184" s="97">
        <v>43768.400150462963</v>
      </c>
      <c r="F13184">
        <v>0.35539199999999999</v>
      </c>
    </row>
    <row r="13185" spans="5:6" x14ac:dyDescent="0.2">
      <c r="E13185" s="97">
        <v>43768.410682870373</v>
      </c>
      <c r="F13185">
        <v>0.34934300000000001</v>
      </c>
    </row>
    <row r="13186" spans="5:6" x14ac:dyDescent="0.2">
      <c r="E13186" s="97">
        <v>43768.421099537038</v>
      </c>
      <c r="F13186">
        <v>0.32305299999999998</v>
      </c>
    </row>
    <row r="13187" spans="5:6" x14ac:dyDescent="0.2">
      <c r="E13187" s="97">
        <v>43768.431516203702</v>
      </c>
      <c r="F13187">
        <v>0.34251100000000001</v>
      </c>
    </row>
    <row r="13188" spans="5:6" x14ac:dyDescent="0.2">
      <c r="E13188" s="97">
        <v>43768.441990740743</v>
      </c>
      <c r="F13188">
        <v>0.33759299999999998</v>
      </c>
    </row>
    <row r="13189" spans="5:6" x14ac:dyDescent="0.2">
      <c r="E13189" s="97">
        <v>43768.452407407407</v>
      </c>
      <c r="F13189">
        <v>0.332785</v>
      </c>
    </row>
    <row r="13190" spans="5:6" x14ac:dyDescent="0.2">
      <c r="E13190" s="97">
        <v>43768.462824074071</v>
      </c>
      <c r="F13190">
        <v>0.32180999999999998</v>
      </c>
    </row>
    <row r="13191" spans="5:6" x14ac:dyDescent="0.2">
      <c r="E13191" s="97">
        <v>43768.473240740743</v>
      </c>
      <c r="F13191">
        <v>0.31161</v>
      </c>
    </row>
    <row r="13192" spans="5:6" x14ac:dyDescent="0.2">
      <c r="E13192" s="97">
        <v>43768.483657407407</v>
      </c>
      <c r="F13192">
        <v>0.31234800000000001</v>
      </c>
    </row>
    <row r="13193" spans="5:6" x14ac:dyDescent="0.2">
      <c r="E13193" s="97">
        <v>43768.494074074071</v>
      </c>
      <c r="F13193">
        <v>0.31418099999999999</v>
      </c>
    </row>
    <row r="13194" spans="5:6" x14ac:dyDescent="0.2">
      <c r="E13194" s="97">
        <v>43768.504606481481</v>
      </c>
      <c r="F13194">
        <v>0.32253999999999999</v>
      </c>
    </row>
    <row r="13195" spans="5:6" x14ac:dyDescent="0.2">
      <c r="E13195" s="97">
        <v>43768.515023148146</v>
      </c>
      <c r="F13195">
        <v>0.30557699999999999</v>
      </c>
    </row>
    <row r="13196" spans="5:6" x14ac:dyDescent="0.2">
      <c r="E13196" s="97">
        <v>43768.525439814817</v>
      </c>
      <c r="F13196">
        <v>0.301593</v>
      </c>
    </row>
    <row r="13197" spans="5:6" x14ac:dyDescent="0.2">
      <c r="E13197" s="97">
        <v>43768.535856481481</v>
      </c>
      <c r="F13197">
        <v>0.31877899999999998</v>
      </c>
    </row>
    <row r="13198" spans="5:6" x14ac:dyDescent="0.2">
      <c r="E13198" s="97">
        <v>43768.546342592592</v>
      </c>
      <c r="F13198">
        <v>0.29935699999999998</v>
      </c>
    </row>
    <row r="13199" spans="5:6" x14ac:dyDescent="0.2">
      <c r="E13199" s="97">
        <v>43768.556759259256</v>
      </c>
      <c r="F13199">
        <v>0.317417</v>
      </c>
    </row>
    <row r="13200" spans="5:6" x14ac:dyDescent="0.2">
      <c r="E13200" s="97">
        <v>43768.567175925928</v>
      </c>
      <c r="F13200">
        <v>0.31687900000000002</v>
      </c>
    </row>
    <row r="13201" spans="5:6" x14ac:dyDescent="0.2">
      <c r="E13201" s="97">
        <v>43768.577592592592</v>
      </c>
      <c r="F13201">
        <v>0.32001299999999999</v>
      </c>
    </row>
    <row r="13202" spans="5:6" x14ac:dyDescent="0.2">
      <c r="E13202" s="97">
        <v>43768.588009259256</v>
      </c>
      <c r="F13202">
        <v>0.32088699999999998</v>
      </c>
    </row>
    <row r="13203" spans="5:6" x14ac:dyDescent="0.2">
      <c r="E13203" s="97">
        <v>43768.598425925928</v>
      </c>
      <c r="F13203">
        <v>0.31851000000000002</v>
      </c>
    </row>
    <row r="13204" spans="5:6" x14ac:dyDescent="0.2">
      <c r="E13204" s="97">
        <v>43768.608842592592</v>
      </c>
      <c r="F13204">
        <v>0.305786</v>
      </c>
    </row>
    <row r="13205" spans="5:6" x14ac:dyDescent="0.2">
      <c r="E13205" s="97">
        <v>43768.619375000002</v>
      </c>
      <c r="F13205">
        <v>0.32003799999999999</v>
      </c>
    </row>
    <row r="13206" spans="5:6" x14ac:dyDescent="0.2">
      <c r="E13206" s="97">
        <v>43768.629791666666</v>
      </c>
      <c r="F13206">
        <v>0.33955099999999999</v>
      </c>
    </row>
    <row r="13207" spans="5:6" x14ac:dyDescent="0.2">
      <c r="E13207" s="97">
        <v>43768.640208333331</v>
      </c>
      <c r="F13207">
        <v>0.34136699999999998</v>
      </c>
    </row>
    <row r="13208" spans="5:6" x14ac:dyDescent="0.2">
      <c r="E13208" s="97">
        <v>43768.650694444441</v>
      </c>
      <c r="F13208">
        <v>0.322266</v>
      </c>
    </row>
    <row r="13209" spans="5:6" x14ac:dyDescent="0.2">
      <c r="E13209" s="97">
        <v>43768.661111111112</v>
      </c>
      <c r="F13209">
        <v>0.33912500000000001</v>
      </c>
    </row>
    <row r="13210" spans="5:6" x14ac:dyDescent="0.2">
      <c r="E13210" s="97">
        <v>43768.671527777777</v>
      </c>
      <c r="F13210">
        <v>0.347526</v>
      </c>
    </row>
    <row r="13211" spans="5:6" x14ac:dyDescent="0.2">
      <c r="E13211" s="97">
        <v>43768.681944444441</v>
      </c>
      <c r="F13211">
        <v>0.34417599999999998</v>
      </c>
    </row>
    <row r="13212" spans="5:6" x14ac:dyDescent="0.2">
      <c r="E13212" s="97">
        <v>43768.692361111112</v>
      </c>
      <c r="F13212">
        <v>0.356545</v>
      </c>
    </row>
    <row r="13213" spans="5:6" x14ac:dyDescent="0.2">
      <c r="E13213" s="97">
        <v>43768.702777777777</v>
      </c>
      <c r="F13213">
        <v>0.34853499999999998</v>
      </c>
    </row>
    <row r="13214" spans="5:6" x14ac:dyDescent="0.2">
      <c r="E13214" s="97">
        <v>43768.722037037034</v>
      </c>
      <c r="F13214">
        <v>0.40291399999999999</v>
      </c>
    </row>
    <row r="13215" spans="5:6" x14ac:dyDescent="0.2">
      <c r="E13215" s="97">
        <v>43768.732453703706</v>
      </c>
      <c r="F13215">
        <v>0.40476499999999999</v>
      </c>
    </row>
    <row r="13216" spans="5:6" x14ac:dyDescent="0.2">
      <c r="E13216" s="97">
        <v>43768.74287037037</v>
      </c>
      <c r="F13216">
        <v>0.39516699999999999</v>
      </c>
    </row>
    <row r="13217" spans="5:6" x14ac:dyDescent="0.2">
      <c r="E13217" s="97">
        <v>43768.753287037034</v>
      </c>
      <c r="F13217">
        <v>0.41372300000000001</v>
      </c>
    </row>
    <row r="13218" spans="5:6" x14ac:dyDescent="0.2">
      <c r="E13218" s="97">
        <v>43768.763703703706</v>
      </c>
      <c r="F13218">
        <v>0.40971800000000003</v>
      </c>
    </row>
    <row r="13219" spans="5:6" x14ac:dyDescent="0.2">
      <c r="E13219" s="97">
        <v>43768.77412037037</v>
      </c>
      <c r="F13219">
        <v>0.42679299999999998</v>
      </c>
    </row>
    <row r="13220" spans="5:6" x14ac:dyDescent="0.2">
      <c r="E13220" s="97">
        <v>43768.78465277778</v>
      </c>
      <c r="F13220">
        <v>0.41942800000000002</v>
      </c>
    </row>
    <row r="13221" spans="5:6" x14ac:dyDescent="0.2">
      <c r="E13221" s="97">
        <v>43768.795069444444</v>
      </c>
      <c r="F13221">
        <v>0.41881099999999999</v>
      </c>
    </row>
    <row r="13222" spans="5:6" x14ac:dyDescent="0.2">
      <c r="E13222" s="97">
        <v>43768.805486111109</v>
      </c>
      <c r="F13222">
        <v>0.44726399999999999</v>
      </c>
    </row>
    <row r="13223" spans="5:6" x14ac:dyDescent="0.2">
      <c r="E13223" s="97">
        <v>43768.81590277778</v>
      </c>
      <c r="F13223">
        <v>0.41300599999999998</v>
      </c>
    </row>
    <row r="13224" spans="5:6" x14ac:dyDescent="0.2">
      <c r="E13224" s="97">
        <v>43768.826388888891</v>
      </c>
      <c r="F13224">
        <v>0.44700099999999998</v>
      </c>
    </row>
    <row r="13225" spans="5:6" x14ac:dyDescent="0.2">
      <c r="E13225" s="97">
        <v>43768.836805555555</v>
      </c>
      <c r="F13225">
        <v>0.43890200000000001</v>
      </c>
    </row>
    <row r="13226" spans="5:6" x14ac:dyDescent="0.2">
      <c r="E13226" s="97">
        <v>43768.847222222219</v>
      </c>
      <c r="F13226">
        <v>0.46163799999999999</v>
      </c>
    </row>
    <row r="13227" spans="5:6" x14ac:dyDescent="0.2">
      <c r="E13227" s="97">
        <v>43768.857638888891</v>
      </c>
      <c r="F13227">
        <v>0.48267900000000002</v>
      </c>
    </row>
    <row r="13228" spans="5:6" x14ac:dyDescent="0.2">
      <c r="E13228" s="97">
        <v>43768.868055555555</v>
      </c>
      <c r="F13228">
        <v>0.48852200000000001</v>
      </c>
    </row>
    <row r="13229" spans="5:6" x14ac:dyDescent="0.2">
      <c r="E13229" s="97">
        <v>43768.878472222219</v>
      </c>
      <c r="F13229">
        <v>0.47908800000000001</v>
      </c>
    </row>
    <row r="13230" spans="5:6" x14ac:dyDescent="0.2">
      <c r="E13230" s="97">
        <v>43768.889004629629</v>
      </c>
      <c r="F13230">
        <v>0.49570999999999998</v>
      </c>
    </row>
    <row r="13231" spans="5:6" x14ac:dyDescent="0.2">
      <c r="E13231" s="97">
        <v>43768.899421296293</v>
      </c>
      <c r="F13231">
        <v>0.50059900000000002</v>
      </c>
    </row>
    <row r="13232" spans="5:6" x14ac:dyDescent="0.2">
      <c r="E13232" s="97">
        <v>43768.909837962965</v>
      </c>
      <c r="F13232">
        <v>0.51706600000000003</v>
      </c>
    </row>
    <row r="13233" spans="5:6" x14ac:dyDescent="0.2">
      <c r="E13233" s="97">
        <v>43768.920254629629</v>
      </c>
      <c r="F13233">
        <v>0.52861899999999995</v>
      </c>
    </row>
    <row r="13234" spans="5:6" x14ac:dyDescent="0.2">
      <c r="E13234" s="97">
        <v>43768.93074074074</v>
      </c>
      <c r="F13234">
        <v>0.52769900000000003</v>
      </c>
    </row>
    <row r="13235" spans="5:6" x14ac:dyDescent="0.2">
      <c r="E13235" s="97">
        <v>43768.941157407404</v>
      </c>
      <c r="F13235">
        <v>0.54738699999999996</v>
      </c>
    </row>
    <row r="13236" spans="5:6" x14ac:dyDescent="0.2">
      <c r="E13236" s="97">
        <v>43768.951574074075</v>
      </c>
      <c r="F13236">
        <v>0.53386800000000001</v>
      </c>
    </row>
    <row r="13237" spans="5:6" x14ac:dyDescent="0.2">
      <c r="E13237" s="97">
        <v>43768.96199074074</v>
      </c>
      <c r="F13237">
        <v>0.54932999999999998</v>
      </c>
    </row>
    <row r="13238" spans="5:6" x14ac:dyDescent="0.2">
      <c r="E13238" s="97">
        <v>43768.972407407404</v>
      </c>
      <c r="F13238">
        <v>0.52362900000000001</v>
      </c>
    </row>
    <row r="13239" spans="5:6" x14ac:dyDescent="0.2">
      <c r="E13239" s="97">
        <v>43768.982824074075</v>
      </c>
      <c r="F13239">
        <v>0.53271199999999996</v>
      </c>
    </row>
    <row r="13240" spans="5:6" x14ac:dyDescent="0.2">
      <c r="E13240" s="97">
        <v>43768.99324074074</v>
      </c>
      <c r="F13240">
        <v>0.53914700000000004</v>
      </c>
    </row>
    <row r="13241" spans="5:6" x14ac:dyDescent="0.2">
      <c r="E13241" s="97">
        <v>43769.00377314815</v>
      </c>
      <c r="F13241">
        <v>0.52656899999999995</v>
      </c>
    </row>
    <row r="13242" spans="5:6" x14ac:dyDescent="0.2">
      <c r="E13242" s="97">
        <v>43769.014189814814</v>
      </c>
      <c r="F13242">
        <v>0.54800199999999999</v>
      </c>
    </row>
    <row r="13243" spans="5:6" x14ac:dyDescent="0.2">
      <c r="E13243" s="97">
        <v>43769.024606481478</v>
      </c>
      <c r="F13243">
        <v>0.54525999999999997</v>
      </c>
    </row>
    <row r="13244" spans="5:6" x14ac:dyDescent="0.2">
      <c r="E13244" s="97">
        <v>43769.035092592596</v>
      </c>
      <c r="F13244">
        <v>0.53044400000000003</v>
      </c>
    </row>
    <row r="13245" spans="5:6" x14ac:dyDescent="0.2">
      <c r="E13245" s="97">
        <v>43769.045567129629</v>
      </c>
      <c r="F13245">
        <v>0.54174900000000004</v>
      </c>
    </row>
    <row r="13246" spans="5:6" x14ac:dyDescent="0.2">
      <c r="E13246" s="97">
        <v>43769.055983796294</v>
      </c>
      <c r="F13246">
        <v>0.54674800000000001</v>
      </c>
    </row>
    <row r="13247" spans="5:6" x14ac:dyDescent="0.2">
      <c r="E13247" s="97">
        <v>43769.066400462965</v>
      </c>
      <c r="F13247">
        <v>0.54286199999999996</v>
      </c>
    </row>
    <row r="13248" spans="5:6" x14ac:dyDescent="0.2">
      <c r="E13248" s="97">
        <v>43769.076817129629</v>
      </c>
      <c r="F13248">
        <v>0.55015099999999995</v>
      </c>
    </row>
    <row r="13249" spans="5:6" x14ac:dyDescent="0.2">
      <c r="E13249" s="97">
        <v>43769.087233796294</v>
      </c>
      <c r="F13249">
        <v>0.54476199999999997</v>
      </c>
    </row>
    <row r="13250" spans="5:6" x14ac:dyDescent="0.2">
      <c r="E13250" s="97">
        <v>43769.097650462965</v>
      </c>
      <c r="F13250">
        <v>0.54505999999999999</v>
      </c>
    </row>
    <row r="13251" spans="5:6" x14ac:dyDescent="0.2">
      <c r="E13251" s="97">
        <v>43769.108182870368</v>
      </c>
      <c r="F13251">
        <v>0.47350900000000001</v>
      </c>
    </row>
    <row r="13252" spans="5:6" x14ac:dyDescent="0.2">
      <c r="E13252" s="97">
        <v>43769.11859953704</v>
      </c>
      <c r="F13252">
        <v>0.53863899999999998</v>
      </c>
    </row>
    <row r="13253" spans="5:6" x14ac:dyDescent="0.2">
      <c r="E13253" s="97">
        <v>43769.129016203704</v>
      </c>
      <c r="F13253">
        <v>0.53949100000000005</v>
      </c>
    </row>
    <row r="13254" spans="5:6" x14ac:dyDescent="0.2">
      <c r="E13254" s="97">
        <v>43769.139432870368</v>
      </c>
      <c r="F13254">
        <v>0.53274500000000002</v>
      </c>
    </row>
    <row r="13255" spans="5:6" x14ac:dyDescent="0.2">
      <c r="E13255" s="97">
        <v>43769.149918981479</v>
      </c>
      <c r="F13255">
        <v>0.53373400000000004</v>
      </c>
    </row>
    <row r="13256" spans="5:6" x14ac:dyDescent="0.2">
      <c r="E13256" s="97">
        <v>43769.16033564815</v>
      </c>
      <c r="F13256">
        <v>0.53336399999999995</v>
      </c>
    </row>
    <row r="13257" spans="5:6" x14ac:dyDescent="0.2">
      <c r="E13257" s="97">
        <v>43769.170752314814</v>
      </c>
      <c r="F13257">
        <v>0.54258399999999996</v>
      </c>
    </row>
    <row r="13258" spans="5:6" x14ac:dyDescent="0.2">
      <c r="E13258" s="97">
        <v>43769.181168981479</v>
      </c>
      <c r="F13258">
        <v>0.53658399999999995</v>
      </c>
    </row>
    <row r="13259" spans="5:6" x14ac:dyDescent="0.2">
      <c r="E13259" s="97">
        <v>43769.19158564815</v>
      </c>
      <c r="F13259">
        <v>0.52358700000000002</v>
      </c>
    </row>
    <row r="13260" spans="5:6" x14ac:dyDescent="0.2">
      <c r="E13260" s="97">
        <v>43769.202002314814</v>
      </c>
      <c r="F13260">
        <v>0.52907999999999999</v>
      </c>
    </row>
    <row r="13261" spans="5:6" x14ac:dyDescent="0.2">
      <c r="E13261" s="97">
        <v>43769.212534722225</v>
      </c>
      <c r="F13261">
        <v>0.52126799999999995</v>
      </c>
    </row>
    <row r="13262" spans="5:6" x14ac:dyDescent="0.2">
      <c r="E13262" s="97">
        <v>43769.222951388889</v>
      </c>
      <c r="F13262">
        <v>0.52059100000000003</v>
      </c>
    </row>
    <row r="13263" spans="5:6" x14ac:dyDescent="0.2">
      <c r="E13263" s="97">
        <v>43769.233368055553</v>
      </c>
      <c r="F13263">
        <v>0.51702300000000001</v>
      </c>
    </row>
    <row r="13264" spans="5:6" x14ac:dyDescent="0.2">
      <c r="E13264" s="97">
        <v>43769.243784722225</v>
      </c>
      <c r="F13264">
        <v>0.528335</v>
      </c>
    </row>
    <row r="13265" spans="5:6" x14ac:dyDescent="0.2">
      <c r="E13265" s="97">
        <v>43769.254270833335</v>
      </c>
      <c r="F13265">
        <v>0.51144000000000001</v>
      </c>
    </row>
    <row r="13266" spans="5:6" x14ac:dyDescent="0.2">
      <c r="E13266" s="97">
        <v>43769.264687499999</v>
      </c>
      <c r="F13266">
        <v>0.507359</v>
      </c>
    </row>
    <row r="13267" spans="5:6" x14ac:dyDescent="0.2">
      <c r="E13267" s="97">
        <v>43769.275104166663</v>
      </c>
      <c r="F13267">
        <v>0.505938</v>
      </c>
    </row>
    <row r="13268" spans="5:6" x14ac:dyDescent="0.2">
      <c r="E13268" s="97">
        <v>43769.285520833335</v>
      </c>
      <c r="F13268">
        <v>0.49961800000000001</v>
      </c>
    </row>
    <row r="13269" spans="5:6" x14ac:dyDescent="0.2">
      <c r="E13269" s="97">
        <v>43769.295937499999</v>
      </c>
      <c r="F13269">
        <v>0.50104099999999996</v>
      </c>
    </row>
    <row r="13270" spans="5:6" x14ac:dyDescent="0.2">
      <c r="E13270" s="97">
        <v>43769.306354166663</v>
      </c>
      <c r="F13270">
        <v>0.47684700000000002</v>
      </c>
    </row>
    <row r="13271" spans="5:6" x14ac:dyDescent="0.2">
      <c r="E13271" s="97">
        <v>43769.316886574074</v>
      </c>
      <c r="F13271">
        <v>0.493589</v>
      </c>
    </row>
    <row r="13272" spans="5:6" x14ac:dyDescent="0.2">
      <c r="E13272" s="97">
        <v>43769.327303240738</v>
      </c>
      <c r="F13272">
        <v>0.50125200000000003</v>
      </c>
    </row>
    <row r="13273" spans="5:6" x14ac:dyDescent="0.2">
      <c r="E13273" s="97">
        <v>43769.337719907409</v>
      </c>
      <c r="F13273">
        <v>0.49474000000000001</v>
      </c>
    </row>
    <row r="13274" spans="5:6" x14ac:dyDescent="0.2">
      <c r="E13274" s="97">
        <v>43769.348136574074</v>
      </c>
      <c r="F13274">
        <v>0.46726299999999998</v>
      </c>
    </row>
    <row r="13275" spans="5:6" x14ac:dyDescent="0.2">
      <c r="E13275" s="97">
        <v>43769.358622685184</v>
      </c>
      <c r="F13275">
        <v>0.49485200000000001</v>
      </c>
    </row>
    <row r="13276" spans="5:6" x14ac:dyDescent="0.2">
      <c r="E13276" s="97">
        <v>43769.369039351855</v>
      </c>
      <c r="F13276">
        <v>0.47962100000000002</v>
      </c>
    </row>
    <row r="13277" spans="5:6" x14ac:dyDescent="0.2">
      <c r="E13277" s="97">
        <v>43769.37945601852</v>
      </c>
      <c r="F13277">
        <v>0.47883100000000001</v>
      </c>
    </row>
    <row r="13278" spans="5:6" x14ac:dyDescent="0.2">
      <c r="E13278" s="97">
        <v>43769.389872685184</v>
      </c>
      <c r="F13278">
        <v>0.45142500000000002</v>
      </c>
    </row>
    <row r="13279" spans="5:6" x14ac:dyDescent="0.2">
      <c r="E13279" s="97">
        <v>43769.400289351855</v>
      </c>
      <c r="F13279">
        <v>0.44134400000000001</v>
      </c>
    </row>
    <row r="13280" spans="5:6" x14ac:dyDescent="0.2">
      <c r="E13280" s="97">
        <v>43769.41070601852</v>
      </c>
      <c r="F13280">
        <v>0.46383999999999997</v>
      </c>
    </row>
    <row r="13281" spans="5:6" x14ac:dyDescent="0.2">
      <c r="E13281" s="97">
        <v>43769.421238425923</v>
      </c>
      <c r="F13281">
        <v>0.45058300000000001</v>
      </c>
    </row>
    <row r="13282" spans="5:6" x14ac:dyDescent="0.2">
      <c r="E13282" s="97">
        <v>43769.431655092594</v>
      </c>
      <c r="F13282">
        <v>0.45901799999999998</v>
      </c>
    </row>
    <row r="13283" spans="5:6" x14ac:dyDescent="0.2">
      <c r="E13283" s="97">
        <v>43769.442071759258</v>
      </c>
      <c r="F13283">
        <v>0.46507799999999999</v>
      </c>
    </row>
    <row r="13284" spans="5:6" x14ac:dyDescent="0.2">
      <c r="E13284" s="97">
        <v>43769.452488425923</v>
      </c>
      <c r="F13284">
        <v>0.45918100000000001</v>
      </c>
    </row>
    <row r="13285" spans="5:6" x14ac:dyDescent="0.2">
      <c r="E13285" s="97">
        <v>43769.46297453704</v>
      </c>
      <c r="F13285">
        <v>0.46270699999999998</v>
      </c>
    </row>
    <row r="13286" spans="5:6" x14ac:dyDescent="0.2">
      <c r="E13286" s="97">
        <v>43769.473391203705</v>
      </c>
      <c r="F13286">
        <v>0.436444</v>
      </c>
    </row>
    <row r="13287" spans="5:6" x14ac:dyDescent="0.2">
      <c r="E13287" s="97">
        <v>43769.483807870369</v>
      </c>
      <c r="F13287">
        <v>0.4627</v>
      </c>
    </row>
    <row r="13288" spans="5:6" x14ac:dyDescent="0.2">
      <c r="E13288" s="97">
        <v>43769.49422453704</v>
      </c>
      <c r="F13288">
        <v>0.45319599999999999</v>
      </c>
    </row>
    <row r="13289" spans="5:6" x14ac:dyDescent="0.2">
      <c r="E13289" s="97">
        <v>43769.504641203705</v>
      </c>
      <c r="F13289">
        <v>0.43789</v>
      </c>
    </row>
    <row r="13290" spans="5:6" x14ac:dyDescent="0.2">
      <c r="E13290" s="97">
        <v>43769.515057870369</v>
      </c>
      <c r="F13290">
        <v>0.45079599999999997</v>
      </c>
    </row>
    <row r="13291" spans="5:6" x14ac:dyDescent="0.2">
      <c r="E13291" s="97">
        <v>43769.525590277779</v>
      </c>
      <c r="F13291">
        <v>0.443687</v>
      </c>
    </row>
    <row r="13292" spans="5:6" x14ac:dyDescent="0.2">
      <c r="E13292" s="97">
        <v>43769.536006944443</v>
      </c>
      <c r="F13292">
        <v>0.44450000000000001</v>
      </c>
    </row>
    <row r="13293" spans="5:6" x14ac:dyDescent="0.2">
      <c r="E13293" s="97">
        <v>43769.546423611115</v>
      </c>
      <c r="F13293">
        <v>0.456119</v>
      </c>
    </row>
    <row r="13294" spans="5:6" x14ac:dyDescent="0.2">
      <c r="E13294" s="97">
        <v>43769.556840277779</v>
      </c>
      <c r="F13294">
        <v>0.45159199999999999</v>
      </c>
    </row>
    <row r="13295" spans="5:6" x14ac:dyDescent="0.2">
      <c r="E13295" s="97">
        <v>43769.567326388889</v>
      </c>
      <c r="F13295">
        <v>0.44215199999999999</v>
      </c>
    </row>
    <row r="13296" spans="5:6" x14ac:dyDescent="0.2">
      <c r="E13296" s="97">
        <v>43769.577743055554</v>
      </c>
      <c r="F13296">
        <v>0.456119</v>
      </c>
    </row>
    <row r="13297" spans="5:6" x14ac:dyDescent="0.2">
      <c r="E13297" s="97">
        <v>43769.588159722225</v>
      </c>
      <c r="F13297">
        <v>0.46313700000000002</v>
      </c>
    </row>
    <row r="13298" spans="5:6" x14ac:dyDescent="0.2">
      <c r="E13298" s="97">
        <v>43769.598576388889</v>
      </c>
      <c r="F13298">
        <v>0.44722800000000001</v>
      </c>
    </row>
    <row r="13299" spans="5:6" x14ac:dyDescent="0.2">
      <c r="E13299" s="97">
        <v>43769.608993055554</v>
      </c>
      <c r="F13299">
        <v>0.45472000000000001</v>
      </c>
    </row>
    <row r="13300" spans="5:6" x14ac:dyDescent="0.2">
      <c r="E13300" s="97">
        <v>43769.619409722225</v>
      </c>
      <c r="F13300">
        <v>0.45730399999999999</v>
      </c>
    </row>
    <row r="13301" spans="5:6" x14ac:dyDescent="0.2">
      <c r="E13301" s="97">
        <v>43769.629826388889</v>
      </c>
      <c r="F13301">
        <v>0.444741</v>
      </c>
    </row>
    <row r="13302" spans="5:6" x14ac:dyDescent="0.2">
      <c r="E13302" s="97">
        <v>43769.6403587963</v>
      </c>
      <c r="F13302">
        <v>0.46739799999999998</v>
      </c>
    </row>
    <row r="13303" spans="5:6" x14ac:dyDescent="0.2">
      <c r="E13303" s="97">
        <v>43769.650775462964</v>
      </c>
      <c r="F13303">
        <v>0.46454699999999999</v>
      </c>
    </row>
    <row r="13304" spans="5:6" x14ac:dyDescent="0.2">
      <c r="E13304" s="97">
        <v>43769.661192129628</v>
      </c>
      <c r="F13304">
        <v>0.47181099999999998</v>
      </c>
    </row>
    <row r="13305" spans="5:6" x14ac:dyDescent="0.2">
      <c r="E13305" s="97">
        <v>43769.671666666669</v>
      </c>
      <c r="F13305">
        <v>0.47647</v>
      </c>
    </row>
    <row r="13306" spans="5:6" x14ac:dyDescent="0.2">
      <c r="E13306" s="97">
        <v>43769.682083333333</v>
      </c>
      <c r="F13306">
        <v>0.46771499999999999</v>
      </c>
    </row>
    <row r="13307" spans="5:6" x14ac:dyDescent="0.2">
      <c r="E13307" s="97">
        <v>43769.692499999997</v>
      </c>
      <c r="F13307">
        <v>0.48216599999999998</v>
      </c>
    </row>
    <row r="13308" spans="5:6" x14ac:dyDescent="0.2">
      <c r="E13308" s="97">
        <v>43769.702916666669</v>
      </c>
      <c r="F13308">
        <v>0.48363</v>
      </c>
    </row>
    <row r="13309" spans="5:6" x14ac:dyDescent="0.2">
      <c r="E13309" s="97">
        <v>43769.722141203703</v>
      </c>
      <c r="F13309">
        <v>0.42036600000000002</v>
      </c>
    </row>
    <row r="13310" spans="5:6" x14ac:dyDescent="0.2">
      <c r="E13310" s="97">
        <v>43769.732557870368</v>
      </c>
      <c r="F13310">
        <v>0.55235100000000004</v>
      </c>
    </row>
    <row r="13311" spans="5:6" x14ac:dyDescent="0.2">
      <c r="E13311" s="97">
        <v>43769.742974537039</v>
      </c>
      <c r="F13311">
        <v>0.53558399999999995</v>
      </c>
    </row>
    <row r="13312" spans="5:6" x14ac:dyDescent="0.2">
      <c r="E13312" s="97">
        <v>43769.753391203703</v>
      </c>
      <c r="F13312">
        <v>0.55204799999999998</v>
      </c>
    </row>
    <row r="13313" spans="5:6" x14ac:dyDescent="0.2">
      <c r="E13313" s="97">
        <v>43769.763807870368</v>
      </c>
      <c r="F13313">
        <v>0.49051800000000001</v>
      </c>
    </row>
    <row r="13314" spans="5:6" x14ac:dyDescent="0.2">
      <c r="E13314" s="97">
        <v>43769.774224537039</v>
      </c>
      <c r="F13314">
        <v>0.54948699999999995</v>
      </c>
    </row>
    <row r="13315" spans="5:6" x14ac:dyDescent="0.2">
      <c r="E13315" s="97">
        <v>43769.784756944442</v>
      </c>
      <c r="F13315">
        <v>0.546852</v>
      </c>
    </row>
    <row r="13316" spans="5:6" x14ac:dyDescent="0.2">
      <c r="E13316" s="97">
        <v>43769.795173611114</v>
      </c>
      <c r="F13316">
        <v>0.55969899999999995</v>
      </c>
    </row>
    <row r="13317" spans="5:6" x14ac:dyDescent="0.2">
      <c r="E13317" s="97">
        <v>43769.805590277778</v>
      </c>
      <c r="F13317">
        <v>0.55960799999999999</v>
      </c>
    </row>
    <row r="13318" spans="5:6" x14ac:dyDescent="0.2">
      <c r="E13318" s="97">
        <v>43769.816006944442</v>
      </c>
      <c r="F13318">
        <v>0.56716100000000003</v>
      </c>
    </row>
    <row r="13319" spans="5:6" x14ac:dyDescent="0.2">
      <c r="E13319" s="97">
        <v>43769.826493055552</v>
      </c>
      <c r="F13319">
        <v>0.57537000000000005</v>
      </c>
    </row>
    <row r="13320" spans="5:6" x14ac:dyDescent="0.2">
      <c r="E13320" s="97">
        <v>43769.836909722224</v>
      </c>
      <c r="F13320">
        <v>0.58430300000000002</v>
      </c>
    </row>
    <row r="13321" spans="5:6" x14ac:dyDescent="0.2">
      <c r="E13321" s="97">
        <v>43769.847430555557</v>
      </c>
      <c r="F13321">
        <v>0.56658900000000001</v>
      </c>
    </row>
    <row r="13322" spans="5:6" x14ac:dyDescent="0.2">
      <c r="E13322" s="97">
        <v>43769.857847222222</v>
      </c>
      <c r="F13322">
        <v>0.59963900000000003</v>
      </c>
    </row>
    <row r="13323" spans="5:6" x14ac:dyDescent="0.2">
      <c r="E13323" s="97">
        <v>43769.868298611109</v>
      </c>
      <c r="F13323">
        <v>0.60287000000000002</v>
      </c>
    </row>
    <row r="13324" spans="5:6" x14ac:dyDescent="0.2">
      <c r="E13324" s="97">
        <v>43769.87871527778</v>
      </c>
      <c r="F13324">
        <v>0.62765800000000005</v>
      </c>
    </row>
    <row r="13325" spans="5:6" x14ac:dyDescent="0.2">
      <c r="E13325" s="97">
        <v>43769.889131944445</v>
      </c>
      <c r="F13325">
        <v>0.64131700000000003</v>
      </c>
    </row>
    <row r="13326" spans="5:6" x14ac:dyDescent="0.2">
      <c r="E13326" s="97">
        <v>43769.899548611109</v>
      </c>
      <c r="F13326">
        <v>0.64030100000000001</v>
      </c>
    </row>
    <row r="13327" spans="5:6" x14ac:dyDescent="0.2">
      <c r="E13327" s="97">
        <v>43769.90996527778</v>
      </c>
      <c r="F13327">
        <v>0.63983999999999996</v>
      </c>
    </row>
    <row r="13328" spans="5:6" x14ac:dyDescent="0.2">
      <c r="E13328" s="97">
        <v>43769.920381944445</v>
      </c>
      <c r="F13328">
        <v>0.64033399999999996</v>
      </c>
    </row>
    <row r="13329" spans="5:6" x14ac:dyDescent="0.2">
      <c r="E13329" s="97">
        <v>43769.930798611109</v>
      </c>
      <c r="F13329">
        <v>0.64636800000000005</v>
      </c>
    </row>
    <row r="13330" spans="5:6" x14ac:dyDescent="0.2">
      <c r="E13330" s="97">
        <v>43769.941331018519</v>
      </c>
      <c r="F13330">
        <v>0.62138199999999999</v>
      </c>
    </row>
    <row r="13331" spans="5:6" x14ac:dyDescent="0.2">
      <c r="E13331" s="97">
        <v>43769.951747685183</v>
      </c>
      <c r="F13331">
        <v>0.64658899999999997</v>
      </c>
    </row>
    <row r="13332" spans="5:6" x14ac:dyDescent="0.2">
      <c r="E13332" s="97">
        <v>43769.962164351855</v>
      </c>
      <c r="F13332">
        <v>0.67125400000000002</v>
      </c>
    </row>
    <row r="13333" spans="5:6" x14ac:dyDescent="0.2">
      <c r="E13333" s="97">
        <v>43769.972638888888</v>
      </c>
      <c r="F13333">
        <v>0.68618999999999997</v>
      </c>
    </row>
    <row r="13334" spans="5:6" x14ac:dyDescent="0.2">
      <c r="E13334" s="97">
        <v>43769.983055555553</v>
      </c>
      <c r="F13334">
        <v>0.67153499999999999</v>
      </c>
    </row>
    <row r="13335" spans="5:6" x14ac:dyDescent="0.2">
      <c r="E13335" s="97">
        <v>43769.993472222224</v>
      </c>
      <c r="F13335">
        <v>0.65668400000000005</v>
      </c>
    </row>
    <row r="13336" spans="5:6" x14ac:dyDescent="0.2">
      <c r="E13336" s="97">
        <v>43770.003888888888</v>
      </c>
      <c r="F13336">
        <v>0.68451099999999998</v>
      </c>
    </row>
    <row r="13337" spans="5:6" x14ac:dyDescent="0.2">
      <c r="E13337" s="97">
        <v>43770.014305555553</v>
      </c>
      <c r="F13337">
        <v>0.68783399999999995</v>
      </c>
    </row>
    <row r="13338" spans="5:6" x14ac:dyDescent="0.2">
      <c r="E13338" s="97">
        <v>43770.024722222224</v>
      </c>
      <c r="F13338">
        <v>0.69459599999999999</v>
      </c>
    </row>
    <row r="13339" spans="5:6" x14ac:dyDescent="0.2">
      <c r="E13339" s="97">
        <v>43770.035254629627</v>
      </c>
      <c r="F13339">
        <v>0.70228599999999997</v>
      </c>
    </row>
    <row r="13340" spans="5:6" x14ac:dyDescent="0.2">
      <c r="E13340" s="97">
        <v>43770.045671296299</v>
      </c>
      <c r="F13340">
        <v>0.68609799999999999</v>
      </c>
    </row>
    <row r="13341" spans="5:6" x14ac:dyDescent="0.2">
      <c r="E13341" s="97">
        <v>43770.056087962963</v>
      </c>
      <c r="F13341">
        <v>0.69809699999999997</v>
      </c>
    </row>
    <row r="13342" spans="5:6" x14ac:dyDescent="0.2">
      <c r="E13342" s="97">
        <v>43770.066504629627</v>
      </c>
      <c r="F13342">
        <v>0.69849099999999997</v>
      </c>
    </row>
    <row r="13343" spans="5:6" x14ac:dyDescent="0.2">
      <c r="E13343" s="97">
        <v>43770.076990740738</v>
      </c>
      <c r="F13343">
        <v>0.68674400000000002</v>
      </c>
    </row>
    <row r="13344" spans="5:6" x14ac:dyDescent="0.2">
      <c r="E13344" s="97">
        <v>43770.087407407409</v>
      </c>
      <c r="F13344">
        <v>0.717777</v>
      </c>
    </row>
    <row r="13345" spans="5:6" x14ac:dyDescent="0.2">
      <c r="E13345" s="97">
        <v>43770.097824074073</v>
      </c>
      <c r="F13345">
        <v>0.69262400000000002</v>
      </c>
    </row>
    <row r="13346" spans="5:6" x14ac:dyDescent="0.2">
      <c r="E13346" s="97">
        <v>43770.108240740738</v>
      </c>
      <c r="F13346">
        <v>0.71274199999999999</v>
      </c>
    </row>
    <row r="13347" spans="5:6" x14ac:dyDescent="0.2">
      <c r="E13347" s="97">
        <v>43770.118657407409</v>
      </c>
      <c r="F13347">
        <v>0.71054399999999995</v>
      </c>
    </row>
    <row r="13348" spans="5:6" x14ac:dyDescent="0.2">
      <c r="E13348" s="97">
        <v>43770.129074074073</v>
      </c>
      <c r="F13348">
        <v>0.70258699999999996</v>
      </c>
    </row>
    <row r="13349" spans="5:6" x14ac:dyDescent="0.2">
      <c r="E13349" s="97">
        <v>43770.139606481483</v>
      </c>
      <c r="F13349">
        <v>0.70422099999999999</v>
      </c>
    </row>
    <row r="13350" spans="5:6" x14ac:dyDescent="0.2">
      <c r="E13350" s="97">
        <v>43770.150023148148</v>
      </c>
      <c r="F13350">
        <v>0.70084199999999996</v>
      </c>
    </row>
    <row r="13351" spans="5:6" x14ac:dyDescent="0.2">
      <c r="E13351" s="97">
        <v>43770.160439814812</v>
      </c>
      <c r="F13351">
        <v>0.69206100000000004</v>
      </c>
    </row>
    <row r="13352" spans="5:6" x14ac:dyDescent="0.2">
      <c r="E13352" s="97">
        <v>43770.170856481483</v>
      </c>
      <c r="F13352">
        <v>0.70432499999999998</v>
      </c>
    </row>
    <row r="13353" spans="5:6" x14ac:dyDescent="0.2">
      <c r="E13353" s="97">
        <v>43770.181342592594</v>
      </c>
      <c r="F13353">
        <v>0.70704599999999995</v>
      </c>
    </row>
    <row r="13354" spans="5:6" x14ac:dyDescent="0.2">
      <c r="E13354" s="97">
        <v>43770.191759259258</v>
      </c>
      <c r="F13354">
        <v>0.71560999999999997</v>
      </c>
    </row>
    <row r="13355" spans="5:6" x14ac:dyDescent="0.2">
      <c r="E13355" s="97">
        <v>43770.202175925922</v>
      </c>
      <c r="F13355">
        <v>0.69262900000000005</v>
      </c>
    </row>
    <row r="13356" spans="5:6" x14ac:dyDescent="0.2">
      <c r="E13356" s="97">
        <v>43770.212592592594</v>
      </c>
      <c r="F13356">
        <v>0.70452700000000001</v>
      </c>
    </row>
    <row r="13357" spans="5:6" x14ac:dyDescent="0.2">
      <c r="E13357" s="97">
        <v>43770.223009259258</v>
      </c>
      <c r="F13357">
        <v>0.70335499999999995</v>
      </c>
    </row>
    <row r="13358" spans="5:6" x14ac:dyDescent="0.2">
      <c r="E13358" s="97">
        <v>43770.233425925922</v>
      </c>
      <c r="F13358">
        <v>0.681975</v>
      </c>
    </row>
    <row r="13359" spans="5:6" x14ac:dyDescent="0.2">
      <c r="E13359" s="97">
        <v>43770.243958333333</v>
      </c>
      <c r="F13359">
        <v>0.684195</v>
      </c>
    </row>
    <row r="13360" spans="5:6" x14ac:dyDescent="0.2">
      <c r="E13360" s="97">
        <v>43770.254374999997</v>
      </c>
      <c r="F13360">
        <v>0.68968700000000005</v>
      </c>
    </row>
    <row r="13361" spans="5:6" x14ac:dyDescent="0.2">
      <c r="E13361" s="97">
        <v>43770.264791666668</v>
      </c>
      <c r="F13361">
        <v>0.69164599999999998</v>
      </c>
    </row>
    <row r="13362" spans="5:6" x14ac:dyDescent="0.2">
      <c r="E13362" s="97">
        <v>43770.275208333333</v>
      </c>
      <c r="F13362">
        <v>0.68670500000000001</v>
      </c>
    </row>
    <row r="13363" spans="5:6" x14ac:dyDescent="0.2">
      <c r="E13363" s="97">
        <v>43770.285694444443</v>
      </c>
      <c r="F13363">
        <v>0.68088400000000004</v>
      </c>
    </row>
    <row r="13364" spans="5:6" x14ac:dyDescent="0.2">
      <c r="E13364" s="97">
        <v>43770.296111111114</v>
      </c>
      <c r="F13364">
        <v>0.67991400000000002</v>
      </c>
    </row>
    <row r="13365" spans="5:6" x14ac:dyDescent="0.2">
      <c r="E13365" s="97">
        <v>43770.306527777779</v>
      </c>
      <c r="F13365">
        <v>0.66327800000000003</v>
      </c>
    </row>
    <row r="13366" spans="5:6" x14ac:dyDescent="0.2">
      <c r="E13366" s="97">
        <v>43770.316944444443</v>
      </c>
      <c r="F13366">
        <v>0.64854400000000001</v>
      </c>
    </row>
    <row r="13367" spans="5:6" x14ac:dyDescent="0.2">
      <c r="E13367" s="97">
        <v>43770.327361111114</v>
      </c>
      <c r="F13367">
        <v>0.66755100000000001</v>
      </c>
    </row>
    <row r="13368" spans="5:6" x14ac:dyDescent="0.2">
      <c r="E13368" s="97">
        <v>43770.337777777779</v>
      </c>
      <c r="F13368">
        <v>0.66256000000000004</v>
      </c>
    </row>
    <row r="13369" spans="5:6" x14ac:dyDescent="0.2">
      <c r="E13369" s="97">
        <v>43770.348310185182</v>
      </c>
      <c r="F13369">
        <v>0.641737</v>
      </c>
    </row>
    <row r="13370" spans="5:6" x14ac:dyDescent="0.2">
      <c r="E13370" s="97">
        <v>43770.358726851853</v>
      </c>
      <c r="F13370">
        <v>0.65854100000000004</v>
      </c>
    </row>
    <row r="13371" spans="5:6" x14ac:dyDescent="0.2">
      <c r="E13371" s="97">
        <v>43770.369143518517</v>
      </c>
      <c r="F13371">
        <v>0.63868499999999995</v>
      </c>
    </row>
    <row r="13372" spans="5:6" x14ac:dyDescent="0.2">
      <c r="E13372" s="97">
        <v>43770.379560185182</v>
      </c>
      <c r="F13372">
        <v>0.619973</v>
      </c>
    </row>
    <row r="13373" spans="5:6" x14ac:dyDescent="0.2">
      <c r="E13373" s="97">
        <v>43770.390046296299</v>
      </c>
      <c r="F13373">
        <v>0.61123700000000003</v>
      </c>
    </row>
    <row r="13374" spans="5:6" x14ac:dyDescent="0.2">
      <c r="E13374" s="97">
        <v>43770.400462962964</v>
      </c>
      <c r="F13374">
        <v>0.623197</v>
      </c>
    </row>
    <row r="13375" spans="5:6" x14ac:dyDescent="0.2">
      <c r="E13375" s="97">
        <v>43770.410879629628</v>
      </c>
      <c r="F13375">
        <v>0.62415799999999999</v>
      </c>
    </row>
    <row r="13376" spans="5:6" x14ac:dyDescent="0.2">
      <c r="E13376" s="97">
        <v>43770.421296296299</v>
      </c>
      <c r="F13376">
        <v>0.59477599999999997</v>
      </c>
    </row>
    <row r="13377" spans="5:6" x14ac:dyDescent="0.2">
      <c r="E13377" s="97">
        <v>43770.431712962964</v>
      </c>
      <c r="F13377">
        <v>0.59987500000000005</v>
      </c>
    </row>
    <row r="13378" spans="5:6" x14ac:dyDescent="0.2">
      <c r="E13378" s="97">
        <v>43770.442129629628</v>
      </c>
      <c r="F13378">
        <v>0.600746</v>
      </c>
    </row>
    <row r="13379" spans="5:6" x14ac:dyDescent="0.2">
      <c r="E13379" s="97">
        <v>43770.452662037038</v>
      </c>
      <c r="F13379">
        <v>0.58592999999999995</v>
      </c>
    </row>
    <row r="13380" spans="5:6" x14ac:dyDescent="0.2">
      <c r="E13380" s="97">
        <v>43770.463078703702</v>
      </c>
      <c r="F13380">
        <v>0.57852800000000004</v>
      </c>
    </row>
    <row r="13381" spans="5:6" x14ac:dyDescent="0.2">
      <c r="E13381" s="97">
        <v>43770.473495370374</v>
      </c>
      <c r="F13381">
        <v>0.58230700000000002</v>
      </c>
    </row>
    <row r="13382" spans="5:6" x14ac:dyDescent="0.2">
      <c r="E13382" s="97">
        <v>43770.483912037038</v>
      </c>
      <c r="F13382">
        <v>0.56579599999999997</v>
      </c>
    </row>
    <row r="13383" spans="5:6" x14ac:dyDescent="0.2">
      <c r="E13383" s="97">
        <v>43770.494398148148</v>
      </c>
      <c r="F13383">
        <v>0.57638100000000003</v>
      </c>
    </row>
    <row r="13384" spans="5:6" x14ac:dyDescent="0.2">
      <c r="E13384" s="97">
        <v>43770.504814814813</v>
      </c>
      <c r="F13384">
        <v>0.57729699999999995</v>
      </c>
    </row>
    <row r="13385" spans="5:6" x14ac:dyDescent="0.2">
      <c r="E13385" s="97">
        <v>43770.515231481484</v>
      </c>
      <c r="F13385">
        <v>0.55904600000000004</v>
      </c>
    </row>
    <row r="13386" spans="5:6" x14ac:dyDescent="0.2">
      <c r="E13386" s="97">
        <v>43770.525648148148</v>
      </c>
      <c r="F13386">
        <v>0.57375600000000004</v>
      </c>
    </row>
    <row r="13387" spans="5:6" x14ac:dyDescent="0.2">
      <c r="E13387" s="97">
        <v>43770.536064814813</v>
      </c>
      <c r="F13387">
        <v>0.60663100000000003</v>
      </c>
    </row>
    <row r="13388" spans="5:6" x14ac:dyDescent="0.2">
      <c r="E13388" s="97">
        <v>43770.546481481484</v>
      </c>
      <c r="F13388">
        <v>0.55660699999999996</v>
      </c>
    </row>
    <row r="13389" spans="5:6" x14ac:dyDescent="0.2">
      <c r="E13389" s="97">
        <v>43770.556898148148</v>
      </c>
      <c r="F13389">
        <v>0.55345299999999997</v>
      </c>
    </row>
    <row r="13390" spans="5:6" x14ac:dyDescent="0.2">
      <c r="E13390" s="97">
        <v>43770.567430555559</v>
      </c>
      <c r="F13390">
        <v>0.56073899999999999</v>
      </c>
    </row>
    <row r="13391" spans="5:6" x14ac:dyDescent="0.2">
      <c r="E13391" s="97">
        <v>43770.577847222223</v>
      </c>
      <c r="F13391">
        <v>0.52793599999999996</v>
      </c>
    </row>
    <row r="13392" spans="5:6" x14ac:dyDescent="0.2">
      <c r="E13392" s="97">
        <v>43770.588263888887</v>
      </c>
      <c r="F13392">
        <v>0.54480700000000004</v>
      </c>
    </row>
    <row r="13393" spans="5:6" x14ac:dyDescent="0.2">
      <c r="E13393" s="97">
        <v>43770.598738425928</v>
      </c>
      <c r="F13393">
        <v>0.55193000000000003</v>
      </c>
    </row>
    <row r="13394" spans="5:6" x14ac:dyDescent="0.2">
      <c r="E13394" s="97">
        <v>43770.609155092592</v>
      </c>
      <c r="F13394">
        <v>0.55944400000000005</v>
      </c>
    </row>
    <row r="13395" spans="5:6" x14ac:dyDescent="0.2">
      <c r="E13395" s="97">
        <v>43770.619571759256</v>
      </c>
      <c r="F13395">
        <v>0.54896999999999996</v>
      </c>
    </row>
    <row r="13396" spans="5:6" x14ac:dyDescent="0.2">
      <c r="E13396" s="97">
        <v>43770.629988425928</v>
      </c>
      <c r="F13396">
        <v>0.55286000000000002</v>
      </c>
    </row>
    <row r="13397" spans="5:6" x14ac:dyDescent="0.2">
      <c r="E13397" s="97">
        <v>43770.640405092592</v>
      </c>
      <c r="F13397">
        <v>0.54720199999999997</v>
      </c>
    </row>
    <row r="13398" spans="5:6" x14ac:dyDescent="0.2">
      <c r="E13398" s="97">
        <v>43770.650821759256</v>
      </c>
      <c r="F13398">
        <v>0.541821</v>
      </c>
    </row>
    <row r="13399" spans="5:6" x14ac:dyDescent="0.2">
      <c r="E13399" s="97">
        <v>43770.661354166667</v>
      </c>
      <c r="F13399">
        <v>0.54560799999999998</v>
      </c>
    </row>
    <row r="13400" spans="5:6" x14ac:dyDescent="0.2">
      <c r="E13400" s="97">
        <v>43770.671770833331</v>
      </c>
      <c r="F13400">
        <v>0.54560799999999998</v>
      </c>
    </row>
    <row r="13401" spans="5:6" x14ac:dyDescent="0.2">
      <c r="E13401" s="97">
        <v>43770.67559027778</v>
      </c>
      <c r="F13401">
        <v>0.48877799999999999</v>
      </c>
    </row>
    <row r="13402" spans="5:6" x14ac:dyDescent="0.2">
      <c r="E13402" s="97">
        <v>43770.682534722226</v>
      </c>
      <c r="F13402">
        <v>0.54989200000000005</v>
      </c>
    </row>
    <row r="13403" spans="5:6" x14ac:dyDescent="0.2">
      <c r="E13403" s="97">
        <v>43770.692986111113</v>
      </c>
      <c r="F13403">
        <v>0.53133600000000003</v>
      </c>
    </row>
    <row r="13404" spans="5:6" x14ac:dyDescent="0.2">
      <c r="E13404" s="97">
        <v>43770.703402777777</v>
      </c>
      <c r="F13404">
        <v>0.55952900000000005</v>
      </c>
    </row>
    <row r="13405" spans="5:6" x14ac:dyDescent="0.2">
      <c r="E13405" s="97">
        <v>43770.722592592596</v>
      </c>
      <c r="F13405">
        <v>0.57819699999999996</v>
      </c>
    </row>
    <row r="13406" spans="5:6" x14ac:dyDescent="0.2">
      <c r="E13406" s="97">
        <v>43770.73300925926</v>
      </c>
      <c r="F13406">
        <v>0.60291700000000004</v>
      </c>
    </row>
    <row r="13407" spans="5:6" x14ac:dyDescent="0.2">
      <c r="E13407" s="97">
        <v>43770.743425925924</v>
      </c>
      <c r="F13407">
        <v>0.58382500000000004</v>
      </c>
    </row>
    <row r="13408" spans="5:6" x14ac:dyDescent="0.2">
      <c r="E13408" s="97">
        <v>43770.753842592596</v>
      </c>
      <c r="F13408">
        <v>0.59355800000000003</v>
      </c>
    </row>
    <row r="13409" spans="5:6" x14ac:dyDescent="0.2">
      <c r="E13409" s="97">
        <v>43770.76425925926</v>
      </c>
      <c r="F13409">
        <v>0.59562599999999999</v>
      </c>
    </row>
    <row r="13410" spans="5:6" x14ac:dyDescent="0.2">
      <c r="E13410" s="97">
        <v>43770.774675925924</v>
      </c>
      <c r="F13410">
        <v>0.58204999999999996</v>
      </c>
    </row>
    <row r="13411" spans="5:6" x14ac:dyDescent="0.2">
      <c r="E13411" s="97">
        <v>43770.785092592596</v>
      </c>
      <c r="F13411">
        <v>0.60723099999999997</v>
      </c>
    </row>
    <row r="13412" spans="5:6" x14ac:dyDescent="0.2">
      <c r="E13412" s="97">
        <v>43770.795624999999</v>
      </c>
      <c r="F13412">
        <v>0.60651600000000006</v>
      </c>
    </row>
    <row r="13413" spans="5:6" x14ac:dyDescent="0.2">
      <c r="E13413" s="97">
        <v>43770.806122685186</v>
      </c>
      <c r="F13413">
        <v>0.61187199999999997</v>
      </c>
    </row>
    <row r="13414" spans="5:6" x14ac:dyDescent="0.2">
      <c r="E13414" s="97">
        <v>43770.81653935185</v>
      </c>
      <c r="F13414">
        <v>0.59764099999999998</v>
      </c>
    </row>
    <row r="13415" spans="5:6" x14ac:dyDescent="0.2">
      <c r="E13415" s="97">
        <v>43770.826956018522</v>
      </c>
      <c r="F13415">
        <v>0.62161999999999995</v>
      </c>
    </row>
    <row r="13416" spans="5:6" x14ac:dyDescent="0.2">
      <c r="E13416" s="97">
        <v>43770.837372685186</v>
      </c>
      <c r="F13416">
        <v>0.62242200000000003</v>
      </c>
    </row>
    <row r="13417" spans="5:6" x14ac:dyDescent="0.2">
      <c r="E13417" s="97">
        <v>43770.84778935185</v>
      </c>
      <c r="F13417">
        <v>0.62807599999999997</v>
      </c>
    </row>
    <row r="13418" spans="5:6" x14ac:dyDescent="0.2">
      <c r="E13418" s="97">
        <v>43770.858206018522</v>
      </c>
      <c r="F13418">
        <v>0.64654500000000004</v>
      </c>
    </row>
    <row r="13419" spans="5:6" x14ac:dyDescent="0.2">
      <c r="E13419" s="97">
        <v>43770.868622685186</v>
      </c>
      <c r="F13419">
        <v>0.63412500000000005</v>
      </c>
    </row>
    <row r="13420" spans="5:6" x14ac:dyDescent="0.2">
      <c r="E13420" s="97">
        <v>43770.879155092596</v>
      </c>
      <c r="F13420">
        <v>0.66851499999999997</v>
      </c>
    </row>
    <row r="13421" spans="5:6" x14ac:dyDescent="0.2">
      <c r="E13421" s="97">
        <v>43770.88957175926</v>
      </c>
      <c r="F13421">
        <v>0.653949</v>
      </c>
    </row>
    <row r="13422" spans="5:6" x14ac:dyDescent="0.2">
      <c r="E13422" s="97">
        <v>43770.899988425925</v>
      </c>
      <c r="F13422">
        <v>0.64282899999999998</v>
      </c>
    </row>
    <row r="13423" spans="5:6" x14ac:dyDescent="0.2">
      <c r="E13423" s="97">
        <v>43770.910462962966</v>
      </c>
      <c r="F13423">
        <v>0.66284799999999999</v>
      </c>
    </row>
    <row r="13424" spans="5:6" x14ac:dyDescent="0.2">
      <c r="E13424" s="97">
        <v>43770.92087962963</v>
      </c>
      <c r="F13424">
        <v>0.64294399999999996</v>
      </c>
    </row>
    <row r="13425" spans="5:6" x14ac:dyDescent="0.2">
      <c r="E13425" s="97">
        <v>43770.931296296294</v>
      </c>
      <c r="F13425">
        <v>0.648594</v>
      </c>
    </row>
    <row r="13426" spans="5:6" x14ac:dyDescent="0.2">
      <c r="E13426" s="97">
        <v>43770.941712962966</v>
      </c>
      <c r="F13426">
        <v>0.66032400000000002</v>
      </c>
    </row>
    <row r="13427" spans="5:6" x14ac:dyDescent="0.2">
      <c r="E13427" s="97">
        <v>43770.95212962963</v>
      </c>
      <c r="F13427">
        <v>0.62168599999999996</v>
      </c>
    </row>
    <row r="13428" spans="5:6" x14ac:dyDescent="0.2">
      <c r="E13428" s="97">
        <v>43770.962546296294</v>
      </c>
      <c r="F13428">
        <v>0.66699600000000003</v>
      </c>
    </row>
    <row r="13429" spans="5:6" x14ac:dyDescent="0.2">
      <c r="E13429" s="97">
        <v>43770.972962962966</v>
      </c>
      <c r="F13429">
        <v>0.69034099999999998</v>
      </c>
    </row>
    <row r="13430" spans="5:6" x14ac:dyDescent="0.2">
      <c r="E13430" s="97">
        <v>43770.983495370368</v>
      </c>
      <c r="F13430">
        <v>0.62329199999999996</v>
      </c>
    </row>
    <row r="13431" spans="5:6" x14ac:dyDescent="0.2">
      <c r="E13431" s="97">
        <v>43770.99391203704</v>
      </c>
      <c r="F13431">
        <v>0.68302300000000005</v>
      </c>
    </row>
    <row r="13432" spans="5:6" x14ac:dyDescent="0.2">
      <c r="E13432" s="97">
        <v>43771.004328703704</v>
      </c>
      <c r="F13432">
        <v>0.69393199999999999</v>
      </c>
    </row>
    <row r="13433" spans="5:6" x14ac:dyDescent="0.2">
      <c r="E13433" s="97">
        <v>43771.014803240738</v>
      </c>
      <c r="F13433">
        <v>0.68922399999999995</v>
      </c>
    </row>
    <row r="13434" spans="5:6" x14ac:dyDescent="0.2">
      <c r="E13434" s="97">
        <v>43771.025219907409</v>
      </c>
      <c r="F13434">
        <v>0.64181500000000002</v>
      </c>
    </row>
    <row r="13435" spans="5:6" x14ac:dyDescent="0.2">
      <c r="E13435" s="97">
        <v>43771.035636574074</v>
      </c>
      <c r="F13435">
        <v>0.69771799999999995</v>
      </c>
    </row>
    <row r="13436" spans="5:6" x14ac:dyDescent="0.2">
      <c r="E13436" s="97">
        <v>43771.046053240738</v>
      </c>
      <c r="F13436">
        <v>0.67820999999999998</v>
      </c>
    </row>
    <row r="13437" spans="5:6" x14ac:dyDescent="0.2">
      <c r="E13437" s="97">
        <v>43771.056469907409</v>
      </c>
      <c r="F13437">
        <v>0.69023500000000004</v>
      </c>
    </row>
    <row r="13438" spans="5:6" x14ac:dyDescent="0.2">
      <c r="E13438" s="97">
        <v>43771.066886574074</v>
      </c>
      <c r="F13438">
        <v>0.69777299999999998</v>
      </c>
    </row>
    <row r="13439" spans="5:6" x14ac:dyDescent="0.2">
      <c r="E13439" s="97">
        <v>43771.077418981484</v>
      </c>
      <c r="F13439">
        <v>0.70511699999999999</v>
      </c>
    </row>
    <row r="13440" spans="5:6" x14ac:dyDescent="0.2">
      <c r="E13440" s="97">
        <v>43771.087835648148</v>
      </c>
      <c r="F13440">
        <v>0.68923400000000001</v>
      </c>
    </row>
    <row r="13441" spans="5:6" x14ac:dyDescent="0.2">
      <c r="E13441" s="97">
        <v>43771.098252314812</v>
      </c>
      <c r="F13441">
        <v>0.69146799999999997</v>
      </c>
    </row>
    <row r="13442" spans="5:6" x14ac:dyDescent="0.2">
      <c r="E13442" s="97">
        <v>43771.108668981484</v>
      </c>
      <c r="F13442">
        <v>0.70001999999999998</v>
      </c>
    </row>
    <row r="13443" spans="5:6" x14ac:dyDescent="0.2">
      <c r="E13443" s="97">
        <v>43771.119155092594</v>
      </c>
      <c r="F13443">
        <v>0.65465600000000002</v>
      </c>
    </row>
    <row r="13444" spans="5:6" x14ac:dyDescent="0.2">
      <c r="E13444" s="97">
        <v>43771.129571759258</v>
      </c>
      <c r="F13444">
        <v>0.69827899999999998</v>
      </c>
    </row>
    <row r="13445" spans="5:6" x14ac:dyDescent="0.2">
      <c r="E13445" s="97">
        <v>43771.139988425923</v>
      </c>
      <c r="F13445">
        <v>0.68648600000000004</v>
      </c>
    </row>
    <row r="13446" spans="5:6" x14ac:dyDescent="0.2">
      <c r="E13446" s="97">
        <v>43771.150405092594</v>
      </c>
      <c r="F13446">
        <v>0.69903199999999999</v>
      </c>
    </row>
    <row r="13447" spans="5:6" x14ac:dyDescent="0.2">
      <c r="E13447" s="97">
        <v>43771.160821759258</v>
      </c>
      <c r="F13447">
        <v>0.69862000000000002</v>
      </c>
    </row>
    <row r="13448" spans="5:6" x14ac:dyDescent="0.2">
      <c r="E13448" s="97">
        <v>43771.171238425923</v>
      </c>
      <c r="F13448">
        <v>0.63919800000000004</v>
      </c>
    </row>
    <row r="13449" spans="5:6" x14ac:dyDescent="0.2">
      <c r="E13449" s="97">
        <v>43771.181770833333</v>
      </c>
      <c r="F13449">
        <v>0.691917</v>
      </c>
    </row>
    <row r="13450" spans="5:6" x14ac:dyDescent="0.2">
      <c r="E13450" s="97">
        <v>43771.192187499997</v>
      </c>
      <c r="F13450">
        <v>0.67049300000000001</v>
      </c>
    </row>
    <row r="13451" spans="5:6" x14ac:dyDescent="0.2">
      <c r="E13451" s="97">
        <v>43771.202604166669</v>
      </c>
      <c r="F13451">
        <v>0.68058700000000005</v>
      </c>
    </row>
    <row r="13452" spans="5:6" x14ac:dyDescent="0.2">
      <c r="E13452" s="97">
        <v>43771.213020833333</v>
      </c>
      <c r="F13452">
        <v>0.67748200000000003</v>
      </c>
    </row>
    <row r="13453" spans="5:6" x14ac:dyDescent="0.2">
      <c r="E13453" s="97">
        <v>43771.223506944443</v>
      </c>
      <c r="F13453">
        <v>0.67493599999999998</v>
      </c>
    </row>
    <row r="13454" spans="5:6" x14ac:dyDescent="0.2">
      <c r="E13454" s="97">
        <v>43771.233923611115</v>
      </c>
      <c r="F13454">
        <v>0.68396199999999996</v>
      </c>
    </row>
    <row r="13455" spans="5:6" x14ac:dyDescent="0.2">
      <c r="E13455" s="97">
        <v>43771.244340277779</v>
      </c>
      <c r="F13455">
        <v>0.677203</v>
      </c>
    </row>
    <row r="13456" spans="5:6" x14ac:dyDescent="0.2">
      <c r="E13456" s="97">
        <v>43771.254756944443</v>
      </c>
      <c r="F13456">
        <v>0.69540000000000002</v>
      </c>
    </row>
    <row r="13457" spans="5:6" x14ac:dyDescent="0.2">
      <c r="E13457" s="97">
        <v>43771.265173611115</v>
      </c>
      <c r="F13457">
        <v>0.66344899999999996</v>
      </c>
    </row>
    <row r="13458" spans="5:6" x14ac:dyDescent="0.2">
      <c r="E13458" s="97">
        <v>43771.275590277779</v>
      </c>
      <c r="F13458">
        <v>0.66003599999999996</v>
      </c>
    </row>
    <row r="13459" spans="5:6" x14ac:dyDescent="0.2">
      <c r="E13459" s="97">
        <v>43771.286006944443</v>
      </c>
      <c r="F13459">
        <v>0.63470599999999999</v>
      </c>
    </row>
    <row r="13460" spans="5:6" x14ac:dyDescent="0.2">
      <c r="E13460" s="97">
        <v>43771.296539351853</v>
      </c>
      <c r="F13460">
        <v>0.62263900000000005</v>
      </c>
    </row>
    <row r="13461" spans="5:6" x14ac:dyDescent="0.2">
      <c r="E13461" s="97">
        <v>43771.306956018518</v>
      </c>
      <c r="F13461">
        <v>0.645092</v>
      </c>
    </row>
    <row r="13462" spans="5:6" x14ac:dyDescent="0.2">
      <c r="E13462" s="97">
        <v>43771.317372685182</v>
      </c>
      <c r="F13462">
        <v>0.63927800000000001</v>
      </c>
    </row>
    <row r="13463" spans="5:6" x14ac:dyDescent="0.2">
      <c r="E13463" s="97">
        <v>43771.327847222223</v>
      </c>
      <c r="F13463">
        <v>0.598997</v>
      </c>
    </row>
    <row r="13464" spans="5:6" x14ac:dyDescent="0.2">
      <c r="E13464" s="97">
        <v>43771.338263888887</v>
      </c>
      <c r="F13464">
        <v>0.61464399999999997</v>
      </c>
    </row>
    <row r="13465" spans="5:6" x14ac:dyDescent="0.2">
      <c r="E13465" s="97">
        <v>43771.348680555559</v>
      </c>
      <c r="F13465">
        <v>0.61951500000000004</v>
      </c>
    </row>
    <row r="13466" spans="5:6" x14ac:dyDescent="0.2">
      <c r="E13466" s="97">
        <v>43771.359097222223</v>
      </c>
      <c r="F13466">
        <v>0.61522299999999996</v>
      </c>
    </row>
    <row r="13467" spans="5:6" x14ac:dyDescent="0.2">
      <c r="E13467" s="97">
        <v>43771.369513888887</v>
      </c>
      <c r="F13467">
        <v>0.60822799999999999</v>
      </c>
    </row>
    <row r="13468" spans="5:6" x14ac:dyDescent="0.2">
      <c r="E13468" s="97">
        <v>43771.379930555559</v>
      </c>
      <c r="F13468">
        <v>0.60832299999999995</v>
      </c>
    </row>
    <row r="13469" spans="5:6" x14ac:dyDescent="0.2">
      <c r="E13469" s="97">
        <v>43771.390462962961</v>
      </c>
      <c r="F13469">
        <v>0.61682599999999999</v>
      </c>
    </row>
    <row r="13470" spans="5:6" x14ac:dyDescent="0.2">
      <c r="E13470" s="97">
        <v>43771.400879629633</v>
      </c>
      <c r="F13470">
        <v>0.61143700000000001</v>
      </c>
    </row>
    <row r="13471" spans="5:6" x14ac:dyDescent="0.2">
      <c r="E13471" s="97">
        <v>43771.411296296297</v>
      </c>
      <c r="F13471">
        <v>0.59751799999999999</v>
      </c>
    </row>
    <row r="13472" spans="5:6" x14ac:dyDescent="0.2">
      <c r="E13472" s="97">
        <v>43771.421712962961</v>
      </c>
      <c r="F13472">
        <v>0.59804599999999997</v>
      </c>
    </row>
    <row r="13473" spans="5:6" x14ac:dyDescent="0.2">
      <c r="E13473" s="97">
        <v>43771.432199074072</v>
      </c>
      <c r="F13473">
        <v>0.59083399999999997</v>
      </c>
    </row>
    <row r="13474" spans="5:6" x14ac:dyDescent="0.2">
      <c r="E13474" s="97">
        <v>43771.442615740743</v>
      </c>
      <c r="F13474">
        <v>0.57772800000000002</v>
      </c>
    </row>
    <row r="13475" spans="5:6" x14ac:dyDescent="0.2">
      <c r="E13475" s="97">
        <v>43771.453032407408</v>
      </c>
      <c r="F13475">
        <v>0.58477999999999997</v>
      </c>
    </row>
    <row r="13476" spans="5:6" x14ac:dyDescent="0.2">
      <c r="E13476" s="97">
        <v>43771.463449074072</v>
      </c>
      <c r="F13476">
        <v>0.58902200000000005</v>
      </c>
    </row>
    <row r="13477" spans="5:6" x14ac:dyDescent="0.2">
      <c r="E13477" s="97">
        <v>43771.473865740743</v>
      </c>
      <c r="F13477">
        <v>0.58377999999999997</v>
      </c>
    </row>
    <row r="13478" spans="5:6" x14ac:dyDescent="0.2">
      <c r="E13478" s="97">
        <v>43771.484282407408</v>
      </c>
      <c r="F13478">
        <v>0.57248600000000005</v>
      </c>
    </row>
    <row r="13479" spans="5:6" x14ac:dyDescent="0.2">
      <c r="E13479" s="97">
        <v>43771.494699074072</v>
      </c>
      <c r="F13479">
        <v>0.59095900000000001</v>
      </c>
    </row>
    <row r="13480" spans="5:6" x14ac:dyDescent="0.2">
      <c r="E13480" s="97">
        <v>43771.505231481482</v>
      </c>
      <c r="F13480">
        <v>0.58243500000000004</v>
      </c>
    </row>
    <row r="13481" spans="5:6" x14ac:dyDescent="0.2">
      <c r="E13481" s="97">
        <v>43771.515648148146</v>
      </c>
      <c r="F13481">
        <v>0.59015499999999999</v>
      </c>
    </row>
    <row r="13482" spans="5:6" x14ac:dyDescent="0.2">
      <c r="E13482" s="97">
        <v>43771.526064814818</v>
      </c>
      <c r="F13482">
        <v>0.57576499999999997</v>
      </c>
    </row>
    <row r="13483" spans="5:6" x14ac:dyDescent="0.2">
      <c r="E13483" s="97">
        <v>43771.536550925928</v>
      </c>
      <c r="F13483">
        <v>0.57609399999999999</v>
      </c>
    </row>
    <row r="13484" spans="5:6" x14ac:dyDescent="0.2">
      <c r="E13484" s="97">
        <v>43771.546967592592</v>
      </c>
      <c r="F13484">
        <v>0.58601400000000003</v>
      </c>
    </row>
    <row r="13485" spans="5:6" x14ac:dyDescent="0.2">
      <c r="E13485" s="97">
        <v>43771.557384259257</v>
      </c>
      <c r="F13485">
        <v>0.56694699999999998</v>
      </c>
    </row>
    <row r="13486" spans="5:6" x14ac:dyDescent="0.2">
      <c r="E13486" s="97">
        <v>43771.567800925928</v>
      </c>
      <c r="F13486">
        <v>0.56564899999999996</v>
      </c>
    </row>
    <row r="13487" spans="5:6" x14ac:dyDescent="0.2">
      <c r="E13487" s="97">
        <v>43771.578217592592</v>
      </c>
      <c r="F13487">
        <v>0.57377500000000003</v>
      </c>
    </row>
    <row r="13488" spans="5:6" x14ac:dyDescent="0.2">
      <c r="E13488" s="97">
        <v>43771.588634259257</v>
      </c>
      <c r="F13488">
        <v>0.57514799999999999</v>
      </c>
    </row>
    <row r="13489" spans="5:6" x14ac:dyDescent="0.2">
      <c r="E13489" s="97">
        <v>43771.59920138889</v>
      </c>
      <c r="F13489">
        <v>0.56166300000000002</v>
      </c>
    </row>
    <row r="13490" spans="5:6" x14ac:dyDescent="0.2">
      <c r="E13490" s="97">
        <v>43771.609618055554</v>
      </c>
      <c r="F13490">
        <v>0.581287</v>
      </c>
    </row>
    <row r="13491" spans="5:6" x14ac:dyDescent="0.2">
      <c r="E13491" s="97">
        <v>43771.620034722226</v>
      </c>
      <c r="F13491">
        <v>0.58846299999999996</v>
      </c>
    </row>
    <row r="13492" spans="5:6" x14ac:dyDescent="0.2">
      <c r="E13492" s="97">
        <v>43771.63045138889</v>
      </c>
      <c r="F13492">
        <v>0.56937599999999999</v>
      </c>
    </row>
    <row r="13493" spans="5:6" x14ac:dyDescent="0.2">
      <c r="E13493" s="97">
        <v>43771.640868055554</v>
      </c>
      <c r="F13493">
        <v>0.56722600000000001</v>
      </c>
    </row>
    <row r="13494" spans="5:6" x14ac:dyDescent="0.2">
      <c r="E13494" s="97">
        <v>43771.651284722226</v>
      </c>
      <c r="F13494">
        <v>0.576936</v>
      </c>
    </row>
    <row r="13495" spans="5:6" x14ac:dyDescent="0.2">
      <c r="E13495" s="97">
        <v>43771.661817129629</v>
      </c>
      <c r="F13495">
        <v>0.56758299999999995</v>
      </c>
    </row>
    <row r="13496" spans="5:6" x14ac:dyDescent="0.2">
      <c r="E13496" s="97">
        <v>43771.672233796293</v>
      </c>
      <c r="F13496">
        <v>0.55240199999999995</v>
      </c>
    </row>
    <row r="13497" spans="5:6" x14ac:dyDescent="0.2">
      <c r="E13497" s="97">
        <v>43771.682650462964</v>
      </c>
      <c r="F13497">
        <v>0.570886</v>
      </c>
    </row>
    <row r="13498" spans="5:6" x14ac:dyDescent="0.2">
      <c r="E13498" s="97">
        <v>43771.693067129629</v>
      </c>
      <c r="F13498">
        <v>0.55544199999999999</v>
      </c>
    </row>
    <row r="13499" spans="5:6" x14ac:dyDescent="0.2">
      <c r="E13499" s="97">
        <v>43771.703553240739</v>
      </c>
      <c r="F13499">
        <v>0.55898000000000003</v>
      </c>
    </row>
    <row r="13500" spans="5:6" x14ac:dyDescent="0.2">
      <c r="E13500" s="97">
        <v>43771.722731481481</v>
      </c>
      <c r="F13500">
        <v>0.59900600000000004</v>
      </c>
    </row>
    <row r="13501" spans="5:6" x14ac:dyDescent="0.2">
      <c r="E13501" s="97">
        <v>43771.733148148145</v>
      </c>
      <c r="F13501">
        <v>0.60631599999999997</v>
      </c>
    </row>
    <row r="13502" spans="5:6" x14ac:dyDescent="0.2">
      <c r="E13502" s="97">
        <v>43771.743564814817</v>
      </c>
      <c r="F13502">
        <v>0.589978</v>
      </c>
    </row>
    <row r="13503" spans="5:6" x14ac:dyDescent="0.2">
      <c r="E13503" s="97">
        <v>43771.753981481481</v>
      </c>
      <c r="F13503">
        <v>0.54789100000000002</v>
      </c>
    </row>
    <row r="13504" spans="5:6" x14ac:dyDescent="0.2">
      <c r="E13504" s="97">
        <v>43771.764398148145</v>
      </c>
      <c r="F13504">
        <v>0.56507300000000005</v>
      </c>
    </row>
    <row r="13505" spans="5:6" x14ac:dyDescent="0.2">
      <c r="E13505" s="97">
        <v>43771.774814814817</v>
      </c>
      <c r="F13505">
        <v>0.61843899999999996</v>
      </c>
    </row>
    <row r="13506" spans="5:6" x14ac:dyDescent="0.2">
      <c r="E13506" s="97">
        <v>43771.785231481481</v>
      </c>
      <c r="F13506">
        <v>0.59917299999999996</v>
      </c>
    </row>
    <row r="13507" spans="5:6" x14ac:dyDescent="0.2">
      <c r="E13507" s="97">
        <v>43771.795763888891</v>
      </c>
      <c r="F13507">
        <v>0.61174200000000001</v>
      </c>
    </row>
    <row r="13508" spans="5:6" x14ac:dyDescent="0.2">
      <c r="E13508" s="97">
        <v>43771.806180555555</v>
      </c>
      <c r="F13508">
        <v>0.60631999999999997</v>
      </c>
    </row>
    <row r="13509" spans="5:6" x14ac:dyDescent="0.2">
      <c r="E13509" s="97">
        <v>43771.81659722222</v>
      </c>
      <c r="F13509">
        <v>0.61058599999999996</v>
      </c>
    </row>
    <row r="13510" spans="5:6" x14ac:dyDescent="0.2">
      <c r="E13510" s="97">
        <v>43771.82708333333</v>
      </c>
      <c r="F13510">
        <v>0.62451400000000001</v>
      </c>
    </row>
    <row r="13511" spans="5:6" x14ac:dyDescent="0.2">
      <c r="E13511" s="97">
        <v>43771.837500000001</v>
      </c>
      <c r="F13511">
        <v>0.62866500000000003</v>
      </c>
    </row>
    <row r="13512" spans="5:6" x14ac:dyDescent="0.2">
      <c r="E13512" s="97">
        <v>43771.847916666666</v>
      </c>
      <c r="F13512">
        <v>0.638548</v>
      </c>
    </row>
    <row r="13513" spans="5:6" x14ac:dyDescent="0.2">
      <c r="E13513" s="97">
        <v>43771.85833333333</v>
      </c>
      <c r="F13513">
        <v>0.63480400000000003</v>
      </c>
    </row>
    <row r="13514" spans="5:6" x14ac:dyDescent="0.2">
      <c r="E13514" s="97">
        <v>43771.868750000001</v>
      </c>
      <c r="F13514">
        <v>0.65580099999999997</v>
      </c>
    </row>
    <row r="13515" spans="5:6" x14ac:dyDescent="0.2">
      <c r="E13515" s="97">
        <v>43771.879166666666</v>
      </c>
      <c r="F13515">
        <v>0.64341499999999996</v>
      </c>
    </row>
    <row r="13516" spans="5:6" x14ac:dyDescent="0.2">
      <c r="E13516" s="97">
        <v>43771.88958333333</v>
      </c>
      <c r="F13516">
        <v>0.652949</v>
      </c>
    </row>
    <row r="13517" spans="5:6" x14ac:dyDescent="0.2">
      <c r="E13517" s="97">
        <v>43771.90011574074</v>
      </c>
      <c r="F13517">
        <v>0.64734700000000001</v>
      </c>
    </row>
    <row r="13518" spans="5:6" x14ac:dyDescent="0.2">
      <c r="E13518" s="97">
        <v>43771.910532407404</v>
      </c>
      <c r="F13518">
        <v>0.65072300000000005</v>
      </c>
    </row>
    <row r="13519" spans="5:6" x14ac:dyDescent="0.2">
      <c r="E13519" s="97">
        <v>43771.920949074076</v>
      </c>
      <c r="F13519">
        <v>0.64995099999999995</v>
      </c>
    </row>
    <row r="13520" spans="5:6" x14ac:dyDescent="0.2">
      <c r="E13520" s="97">
        <v>43771.931423611109</v>
      </c>
      <c r="F13520">
        <v>0.62581600000000004</v>
      </c>
    </row>
    <row r="13521" spans="5:6" x14ac:dyDescent="0.2">
      <c r="E13521" s="97">
        <v>43771.941840277781</v>
      </c>
      <c r="F13521">
        <v>0.65802899999999998</v>
      </c>
    </row>
    <row r="13522" spans="5:6" x14ac:dyDescent="0.2">
      <c r="E13522" s="97">
        <v>43771.952256944445</v>
      </c>
      <c r="F13522">
        <v>0.64644699999999999</v>
      </c>
    </row>
    <row r="13523" spans="5:6" x14ac:dyDescent="0.2">
      <c r="E13523" s="97">
        <v>43771.962673611109</v>
      </c>
      <c r="F13523">
        <v>0.65368599999999999</v>
      </c>
    </row>
    <row r="13524" spans="5:6" x14ac:dyDescent="0.2">
      <c r="E13524" s="97">
        <v>43771.973090277781</v>
      </c>
      <c r="F13524">
        <v>0.64472499999999999</v>
      </c>
    </row>
    <row r="13525" spans="5:6" x14ac:dyDescent="0.2">
      <c r="E13525" s="97">
        <v>43771.983506944445</v>
      </c>
      <c r="F13525">
        <v>0.62801399999999996</v>
      </c>
    </row>
    <row r="13526" spans="5:6" x14ac:dyDescent="0.2">
      <c r="E13526" s="97">
        <v>43771.994039351855</v>
      </c>
      <c r="F13526">
        <v>0.64399700000000004</v>
      </c>
    </row>
    <row r="13527" spans="5:6" x14ac:dyDescent="0.2">
      <c r="E13527" s="97">
        <v>43772.00445601852</v>
      </c>
      <c r="F13527">
        <v>0.64866400000000002</v>
      </c>
    </row>
    <row r="13528" spans="5:6" x14ac:dyDescent="0.2">
      <c r="E13528" s="97">
        <v>43772.014872685184</v>
      </c>
      <c r="F13528">
        <v>0.61386099999999999</v>
      </c>
    </row>
    <row r="13529" spans="5:6" x14ac:dyDescent="0.2">
      <c r="E13529" s="97">
        <v>43772.025289351855</v>
      </c>
      <c r="F13529">
        <v>0.64217999999999997</v>
      </c>
    </row>
    <row r="13530" spans="5:6" x14ac:dyDescent="0.2">
      <c r="E13530" s="97">
        <v>43772.035775462966</v>
      </c>
      <c r="F13530">
        <v>0.62781500000000001</v>
      </c>
    </row>
    <row r="13531" spans="5:6" x14ac:dyDescent="0.2">
      <c r="E13531" s="97">
        <v>43772.04619212963</v>
      </c>
      <c r="F13531">
        <v>0.65218600000000004</v>
      </c>
    </row>
    <row r="13532" spans="5:6" x14ac:dyDescent="0.2">
      <c r="E13532" s="97">
        <v>43772.056608796294</v>
      </c>
      <c r="F13532">
        <v>0.62755300000000003</v>
      </c>
    </row>
    <row r="13533" spans="5:6" x14ac:dyDescent="0.2">
      <c r="E13533" s="97">
        <v>43772.067025462966</v>
      </c>
      <c r="F13533">
        <v>0.62253199999999997</v>
      </c>
    </row>
    <row r="13534" spans="5:6" x14ac:dyDescent="0.2">
      <c r="E13534" s="97">
        <v>43772.07744212963</v>
      </c>
      <c r="F13534">
        <v>0.63483599999999996</v>
      </c>
    </row>
    <row r="13535" spans="5:6" x14ac:dyDescent="0.2">
      <c r="E13535" s="97">
        <v>43772.087858796294</v>
      </c>
      <c r="F13535">
        <v>0.67014399999999996</v>
      </c>
    </row>
    <row r="13536" spans="5:6" x14ac:dyDescent="0.2">
      <c r="E13536" s="97">
        <v>43772.098391203705</v>
      </c>
      <c r="F13536">
        <v>0.63060899999999998</v>
      </c>
    </row>
    <row r="13537" spans="5:6" x14ac:dyDescent="0.2">
      <c r="E13537" s="97">
        <v>43772.108807870369</v>
      </c>
      <c r="F13537">
        <v>0.61297100000000004</v>
      </c>
    </row>
    <row r="13538" spans="5:6" x14ac:dyDescent="0.2">
      <c r="E13538" s="97">
        <v>43772.11922453704</v>
      </c>
      <c r="F13538">
        <v>0.620255</v>
      </c>
    </row>
    <row r="13539" spans="5:6" x14ac:dyDescent="0.2">
      <c r="E13539" s="97">
        <v>43772.129641203705</v>
      </c>
      <c r="F13539">
        <v>0.61443899999999996</v>
      </c>
    </row>
    <row r="13540" spans="5:6" x14ac:dyDescent="0.2">
      <c r="E13540" s="97">
        <v>43772.140127314815</v>
      </c>
      <c r="F13540">
        <v>0.57310499999999998</v>
      </c>
    </row>
    <row r="13541" spans="5:6" x14ac:dyDescent="0.2">
      <c r="E13541" s="97">
        <v>43772.150543981479</v>
      </c>
      <c r="F13541">
        <v>0.61236599999999997</v>
      </c>
    </row>
    <row r="13542" spans="5:6" x14ac:dyDescent="0.2">
      <c r="E13542" s="97">
        <v>43772.160960648151</v>
      </c>
      <c r="F13542">
        <v>0.610761</v>
      </c>
    </row>
    <row r="13543" spans="5:6" x14ac:dyDescent="0.2">
      <c r="E13543" s="97">
        <v>43772.171377314815</v>
      </c>
      <c r="F13543">
        <v>0.59564099999999998</v>
      </c>
    </row>
    <row r="13544" spans="5:6" x14ac:dyDescent="0.2">
      <c r="E13544" s="97">
        <v>43772.181793981479</v>
      </c>
      <c r="F13544">
        <v>0.56682399999999999</v>
      </c>
    </row>
    <row r="13545" spans="5:6" x14ac:dyDescent="0.2">
      <c r="E13545" s="97">
        <v>43772.192210648151</v>
      </c>
      <c r="F13545">
        <v>0.59453599999999995</v>
      </c>
    </row>
    <row r="13546" spans="5:6" x14ac:dyDescent="0.2">
      <c r="E13546" s="97">
        <v>43772.202743055554</v>
      </c>
      <c r="F13546">
        <v>0.58426900000000004</v>
      </c>
    </row>
    <row r="13547" spans="5:6" x14ac:dyDescent="0.2">
      <c r="E13547" s="97">
        <v>43772.213159722225</v>
      </c>
      <c r="F13547">
        <v>0.57552700000000001</v>
      </c>
    </row>
    <row r="13548" spans="5:6" x14ac:dyDescent="0.2">
      <c r="E13548" s="97">
        <v>43772.223576388889</v>
      </c>
      <c r="F13548">
        <v>0.56712899999999999</v>
      </c>
    </row>
    <row r="13549" spans="5:6" x14ac:dyDescent="0.2">
      <c r="E13549" s="97">
        <v>43772.233993055554</v>
      </c>
      <c r="F13549">
        <v>0.577156</v>
      </c>
    </row>
    <row r="13550" spans="5:6" x14ac:dyDescent="0.2">
      <c r="E13550" s="97">
        <v>43772.244479166664</v>
      </c>
      <c r="F13550">
        <v>0.53768000000000005</v>
      </c>
    </row>
    <row r="13551" spans="5:6" x14ac:dyDescent="0.2">
      <c r="E13551" s="97">
        <v>43772.254895833335</v>
      </c>
      <c r="F13551">
        <v>0.58391000000000004</v>
      </c>
    </row>
    <row r="13552" spans="5:6" x14ac:dyDescent="0.2">
      <c r="E13552" s="97">
        <v>43772.265347222223</v>
      </c>
      <c r="F13552">
        <v>0.56340599999999996</v>
      </c>
    </row>
    <row r="13553" spans="5:6" x14ac:dyDescent="0.2">
      <c r="E13553" s="97">
        <v>43772.275763888887</v>
      </c>
      <c r="F13553">
        <v>0.56963299999999994</v>
      </c>
    </row>
    <row r="13554" spans="5:6" x14ac:dyDescent="0.2">
      <c r="E13554" s="97">
        <v>43772.286180555559</v>
      </c>
      <c r="F13554">
        <v>0.61810399999999999</v>
      </c>
    </row>
    <row r="13555" spans="5:6" x14ac:dyDescent="0.2">
      <c r="E13555" s="97">
        <v>43772.296597222223</v>
      </c>
      <c r="F13555">
        <v>0.57007200000000002</v>
      </c>
    </row>
    <row r="13556" spans="5:6" x14ac:dyDescent="0.2">
      <c r="E13556" s="97">
        <v>43772.307013888887</v>
      </c>
      <c r="F13556">
        <v>0.58536299999999997</v>
      </c>
    </row>
    <row r="13557" spans="5:6" x14ac:dyDescent="0.2">
      <c r="E13557" s="97">
        <v>43772.317430555559</v>
      </c>
      <c r="F13557">
        <v>0.56196199999999996</v>
      </c>
    </row>
    <row r="13558" spans="5:6" x14ac:dyDescent="0.2">
      <c r="E13558" s="97">
        <v>43772.327962962961</v>
      </c>
      <c r="F13558">
        <v>0.56352100000000005</v>
      </c>
    </row>
    <row r="13559" spans="5:6" x14ac:dyDescent="0.2">
      <c r="E13559" s="97">
        <v>43772.338379629633</v>
      </c>
      <c r="F13559">
        <v>0.53556499999999996</v>
      </c>
    </row>
    <row r="13560" spans="5:6" x14ac:dyDescent="0.2">
      <c r="E13560" s="97">
        <v>43772.348796296297</v>
      </c>
      <c r="F13560">
        <v>0.56120999999999999</v>
      </c>
    </row>
    <row r="13561" spans="5:6" x14ac:dyDescent="0.2">
      <c r="E13561" s="97">
        <v>43772.359212962961</v>
      </c>
      <c r="F13561">
        <v>0.55780399999999997</v>
      </c>
    </row>
    <row r="13562" spans="5:6" x14ac:dyDescent="0.2">
      <c r="E13562" s="97">
        <v>43772.369699074072</v>
      </c>
      <c r="F13562">
        <v>0.53383199999999997</v>
      </c>
    </row>
    <row r="13563" spans="5:6" x14ac:dyDescent="0.2">
      <c r="E13563" s="97">
        <v>43772.380115740743</v>
      </c>
      <c r="F13563">
        <v>0.56015099999999995</v>
      </c>
    </row>
    <row r="13564" spans="5:6" x14ac:dyDescent="0.2">
      <c r="E13564" s="97">
        <v>43772.390613425923</v>
      </c>
      <c r="F13564">
        <v>0.54272299999999996</v>
      </c>
    </row>
    <row r="13565" spans="5:6" x14ac:dyDescent="0.2">
      <c r="E13565" s="97">
        <v>43772.401030092595</v>
      </c>
      <c r="F13565">
        <v>0.50262799999999996</v>
      </c>
    </row>
    <row r="13566" spans="5:6" x14ac:dyDescent="0.2">
      <c r="E13566" s="97">
        <v>43772.411446759259</v>
      </c>
      <c r="F13566">
        <v>0.55301699999999998</v>
      </c>
    </row>
    <row r="13567" spans="5:6" x14ac:dyDescent="0.2">
      <c r="E13567" s="97">
        <v>43772.421863425923</v>
      </c>
      <c r="F13567">
        <v>0.53051199999999998</v>
      </c>
    </row>
    <row r="13568" spans="5:6" x14ac:dyDescent="0.2">
      <c r="E13568" s="97">
        <v>43772.432280092595</v>
      </c>
      <c r="F13568">
        <v>0.52438499999999999</v>
      </c>
    </row>
    <row r="13569" spans="5:6" x14ac:dyDescent="0.2">
      <c r="E13569" s="97">
        <v>43772.442696759259</v>
      </c>
      <c r="F13569">
        <v>0.538937</v>
      </c>
    </row>
    <row r="13570" spans="5:6" x14ac:dyDescent="0.2">
      <c r="E13570" s="97">
        <v>43772.453229166669</v>
      </c>
      <c r="F13570">
        <v>0.54723999999999995</v>
      </c>
    </row>
    <row r="13571" spans="5:6" x14ac:dyDescent="0.2">
      <c r="E13571" s="97">
        <v>43772.463645833333</v>
      </c>
      <c r="F13571">
        <v>0.54105800000000004</v>
      </c>
    </row>
    <row r="13572" spans="5:6" x14ac:dyDescent="0.2">
      <c r="E13572" s="97">
        <v>43772.474062499998</v>
      </c>
      <c r="F13572">
        <v>0.54618999999999995</v>
      </c>
    </row>
    <row r="13573" spans="5:6" x14ac:dyDescent="0.2">
      <c r="E13573" s="97">
        <v>43772.484479166669</v>
      </c>
      <c r="F13573">
        <v>0.55105700000000002</v>
      </c>
    </row>
    <row r="13574" spans="5:6" x14ac:dyDescent="0.2">
      <c r="E13574" s="97">
        <v>43772.49496527778</v>
      </c>
      <c r="F13574">
        <v>0.54365300000000005</v>
      </c>
    </row>
    <row r="13575" spans="5:6" x14ac:dyDescent="0.2">
      <c r="E13575" s="97">
        <v>43772.505381944444</v>
      </c>
      <c r="F13575">
        <v>0.55576499999999995</v>
      </c>
    </row>
    <row r="13576" spans="5:6" x14ac:dyDescent="0.2">
      <c r="E13576" s="97">
        <v>43772.515798611108</v>
      </c>
      <c r="F13576">
        <v>0.55891900000000005</v>
      </c>
    </row>
    <row r="13577" spans="5:6" x14ac:dyDescent="0.2">
      <c r="E13577" s="97">
        <v>43772.52621527778</v>
      </c>
      <c r="F13577">
        <v>0.53265899999999999</v>
      </c>
    </row>
    <row r="13578" spans="5:6" x14ac:dyDescent="0.2">
      <c r="E13578" s="97">
        <v>43772.536631944444</v>
      </c>
      <c r="F13578">
        <v>0.556724</v>
      </c>
    </row>
    <row r="13579" spans="5:6" x14ac:dyDescent="0.2">
      <c r="E13579" s="97">
        <v>43772.547048611108</v>
      </c>
      <c r="F13579">
        <v>0.55756700000000003</v>
      </c>
    </row>
    <row r="13580" spans="5:6" x14ac:dyDescent="0.2">
      <c r="E13580" s="97">
        <v>43772.557581018518</v>
      </c>
      <c r="F13580">
        <v>0.54654100000000005</v>
      </c>
    </row>
    <row r="13581" spans="5:6" x14ac:dyDescent="0.2">
      <c r="E13581" s="97">
        <v>43772.567997685182</v>
      </c>
      <c r="F13581">
        <v>0.57485600000000003</v>
      </c>
    </row>
    <row r="13582" spans="5:6" x14ac:dyDescent="0.2">
      <c r="E13582" s="97">
        <v>43772.578414351854</v>
      </c>
      <c r="F13582">
        <v>0.554589</v>
      </c>
    </row>
    <row r="13583" spans="5:6" x14ac:dyDescent="0.2">
      <c r="E13583" s="97">
        <v>43772.588831018518</v>
      </c>
      <c r="F13583">
        <v>0.55850699999999998</v>
      </c>
    </row>
    <row r="13584" spans="5:6" x14ac:dyDescent="0.2">
      <c r="E13584" s="97">
        <v>43772.599317129629</v>
      </c>
      <c r="F13584">
        <v>0.582704</v>
      </c>
    </row>
    <row r="13585" spans="5:6" x14ac:dyDescent="0.2">
      <c r="E13585" s="97">
        <v>43772.609733796293</v>
      </c>
      <c r="F13585">
        <v>0.55758200000000002</v>
      </c>
    </row>
    <row r="13586" spans="5:6" x14ac:dyDescent="0.2">
      <c r="E13586" s="97">
        <v>43772.620150462964</v>
      </c>
      <c r="F13586">
        <v>0.58102600000000004</v>
      </c>
    </row>
    <row r="13587" spans="5:6" x14ac:dyDescent="0.2">
      <c r="E13587" s="97">
        <v>43772.630567129629</v>
      </c>
      <c r="F13587">
        <v>0.57570299999999996</v>
      </c>
    </row>
    <row r="13588" spans="5:6" x14ac:dyDescent="0.2">
      <c r="E13588" s="97">
        <v>43772.640983796293</v>
      </c>
      <c r="F13588">
        <v>0.58813099999999996</v>
      </c>
    </row>
    <row r="13589" spans="5:6" x14ac:dyDescent="0.2">
      <c r="E13589" s="97">
        <v>43772.651400462964</v>
      </c>
      <c r="F13589">
        <v>0.59054399999999996</v>
      </c>
    </row>
    <row r="13590" spans="5:6" x14ac:dyDescent="0.2">
      <c r="E13590" s="97">
        <v>43772.661817129629</v>
      </c>
      <c r="F13590">
        <v>0.58059300000000003</v>
      </c>
    </row>
    <row r="13591" spans="5:6" x14ac:dyDescent="0.2">
      <c r="E13591" s="97">
        <v>43772.672349537039</v>
      </c>
      <c r="F13591">
        <v>0.58235400000000004</v>
      </c>
    </row>
    <row r="13592" spans="5:6" x14ac:dyDescent="0.2">
      <c r="E13592" s="97">
        <v>43772.682766203703</v>
      </c>
      <c r="F13592">
        <v>0.59538899999999995</v>
      </c>
    </row>
    <row r="13593" spans="5:6" x14ac:dyDescent="0.2">
      <c r="E13593" s="97">
        <v>43772.693182870367</v>
      </c>
      <c r="F13593">
        <v>0.59647799999999995</v>
      </c>
    </row>
    <row r="13594" spans="5:6" x14ac:dyDescent="0.2">
      <c r="E13594" s="97">
        <v>43772.703657407408</v>
      </c>
      <c r="F13594">
        <v>0.59843800000000003</v>
      </c>
    </row>
    <row r="13595" spans="5:6" x14ac:dyDescent="0.2">
      <c r="E13595" s="97">
        <v>43772.72283564815</v>
      </c>
      <c r="F13595">
        <v>0.612263</v>
      </c>
    </row>
    <row r="13596" spans="5:6" x14ac:dyDescent="0.2">
      <c r="E13596" s="97">
        <v>43772.733252314814</v>
      </c>
      <c r="F13596">
        <v>0.63007000000000002</v>
      </c>
    </row>
    <row r="13597" spans="5:6" x14ac:dyDescent="0.2">
      <c r="E13597" s="97">
        <v>43772.743668981479</v>
      </c>
      <c r="F13597">
        <v>0.62944299999999997</v>
      </c>
    </row>
    <row r="13598" spans="5:6" x14ac:dyDescent="0.2">
      <c r="E13598" s="97">
        <v>43772.75408564815</v>
      </c>
      <c r="F13598">
        <v>0.65642199999999995</v>
      </c>
    </row>
    <row r="13599" spans="5:6" x14ac:dyDescent="0.2">
      <c r="E13599" s="97">
        <v>43772.764502314814</v>
      </c>
      <c r="F13599">
        <v>0.58250500000000005</v>
      </c>
    </row>
    <row r="13600" spans="5:6" x14ac:dyDescent="0.2">
      <c r="E13600" s="97">
        <v>43772.774918981479</v>
      </c>
      <c r="F13600">
        <v>0.64959500000000003</v>
      </c>
    </row>
    <row r="13601" spans="5:6" x14ac:dyDescent="0.2">
      <c r="E13601" s="97">
        <v>43772.78533564815</v>
      </c>
      <c r="F13601">
        <v>0.62535300000000005</v>
      </c>
    </row>
    <row r="13602" spans="5:6" x14ac:dyDescent="0.2">
      <c r="E13602" s="97">
        <v>43772.795868055553</v>
      </c>
      <c r="F13602">
        <v>0.65597700000000003</v>
      </c>
    </row>
    <row r="13603" spans="5:6" x14ac:dyDescent="0.2">
      <c r="E13603" s="97">
        <v>43772.806284722225</v>
      </c>
      <c r="F13603">
        <v>0.64551400000000003</v>
      </c>
    </row>
    <row r="13604" spans="5:6" x14ac:dyDescent="0.2">
      <c r="E13604" s="97">
        <v>43772.816701388889</v>
      </c>
      <c r="F13604">
        <v>0.63179399999999997</v>
      </c>
    </row>
    <row r="13605" spans="5:6" x14ac:dyDescent="0.2">
      <c r="E13605" s="97">
        <v>43772.827175925922</v>
      </c>
      <c r="F13605">
        <v>0.66698599999999997</v>
      </c>
    </row>
    <row r="13606" spans="5:6" x14ac:dyDescent="0.2">
      <c r="E13606" s="97">
        <v>43772.837592592594</v>
      </c>
      <c r="F13606">
        <v>0.66482200000000002</v>
      </c>
    </row>
    <row r="13607" spans="5:6" x14ac:dyDescent="0.2">
      <c r="E13607" s="97">
        <v>43772.848009259258</v>
      </c>
      <c r="F13607">
        <v>0.67605400000000004</v>
      </c>
    </row>
    <row r="13608" spans="5:6" x14ac:dyDescent="0.2">
      <c r="E13608" s="97">
        <v>43772.858425925922</v>
      </c>
      <c r="F13608">
        <v>0.67995300000000003</v>
      </c>
    </row>
    <row r="13609" spans="5:6" x14ac:dyDescent="0.2">
      <c r="E13609" s="97">
        <v>43772.868842592594</v>
      </c>
      <c r="F13609">
        <v>0.66403999999999996</v>
      </c>
    </row>
    <row r="13610" spans="5:6" x14ac:dyDescent="0.2">
      <c r="E13610" s="97">
        <v>43772.879259259258</v>
      </c>
      <c r="F13610">
        <v>0.68070799999999998</v>
      </c>
    </row>
    <row r="13611" spans="5:6" x14ac:dyDescent="0.2">
      <c r="E13611" s="97">
        <v>43772.889791666668</v>
      </c>
      <c r="F13611">
        <v>0.68990300000000004</v>
      </c>
    </row>
    <row r="13612" spans="5:6" x14ac:dyDescent="0.2">
      <c r="E13612" s="97">
        <v>43772.900208333333</v>
      </c>
      <c r="F13612">
        <v>0.69507699999999994</v>
      </c>
    </row>
    <row r="13613" spans="5:6" x14ac:dyDescent="0.2">
      <c r="E13613" s="97">
        <v>43772.910624999997</v>
      </c>
      <c r="F13613">
        <v>0.64475300000000002</v>
      </c>
    </row>
    <row r="13614" spans="5:6" x14ac:dyDescent="0.2">
      <c r="E13614" s="97">
        <v>43772.921041666668</v>
      </c>
      <c r="F13614">
        <v>0.70776399999999995</v>
      </c>
    </row>
    <row r="13615" spans="5:6" x14ac:dyDescent="0.2">
      <c r="E13615" s="97">
        <v>43772.931527777779</v>
      </c>
      <c r="F13615">
        <v>0.70186800000000005</v>
      </c>
    </row>
    <row r="13616" spans="5:6" x14ac:dyDescent="0.2">
      <c r="E13616" s="97">
        <v>43772.941944444443</v>
      </c>
      <c r="F13616">
        <v>0.703237</v>
      </c>
    </row>
    <row r="13617" spans="5:6" x14ac:dyDescent="0.2">
      <c r="E13617" s="97">
        <v>43772.952361111114</v>
      </c>
      <c r="F13617">
        <v>0.67601999999999995</v>
      </c>
    </row>
    <row r="13618" spans="5:6" x14ac:dyDescent="0.2">
      <c r="E13618" s="97">
        <v>43772.962777777779</v>
      </c>
      <c r="F13618">
        <v>0.70114699999999996</v>
      </c>
    </row>
    <row r="13619" spans="5:6" x14ac:dyDescent="0.2">
      <c r="E13619" s="97">
        <v>43772.973194444443</v>
      </c>
      <c r="F13619">
        <v>0.69687699999999997</v>
      </c>
    </row>
    <row r="13620" spans="5:6" x14ac:dyDescent="0.2">
      <c r="E13620" s="97">
        <v>43772.983611111114</v>
      </c>
      <c r="F13620">
        <v>0.69505799999999995</v>
      </c>
    </row>
    <row r="13621" spans="5:6" x14ac:dyDescent="0.2">
      <c r="E13621" s="97">
        <v>43772.994027777779</v>
      </c>
      <c r="F13621">
        <v>0.70400399999999996</v>
      </c>
    </row>
    <row r="13622" spans="5:6" x14ac:dyDescent="0.2">
      <c r="E13622" s="97">
        <v>43773.004560185182</v>
      </c>
      <c r="F13622">
        <v>0.713364</v>
      </c>
    </row>
    <row r="13623" spans="5:6" x14ac:dyDescent="0.2">
      <c r="E13623" s="97">
        <v>43773.014976851853</v>
      </c>
      <c r="F13623">
        <v>0.69496999999999998</v>
      </c>
    </row>
    <row r="13624" spans="5:6" x14ac:dyDescent="0.2">
      <c r="E13624" s="97">
        <v>43773.025393518517</v>
      </c>
      <c r="F13624">
        <v>0.68800899999999998</v>
      </c>
    </row>
    <row r="13625" spans="5:6" x14ac:dyDescent="0.2">
      <c r="E13625" s="97">
        <v>43773.035879629628</v>
      </c>
      <c r="F13625">
        <v>0.69775699999999996</v>
      </c>
    </row>
    <row r="13626" spans="5:6" x14ac:dyDescent="0.2">
      <c r="E13626" s="97">
        <v>43773.046296296299</v>
      </c>
      <c r="F13626">
        <v>0.70027899999999998</v>
      </c>
    </row>
    <row r="13627" spans="5:6" x14ac:dyDescent="0.2">
      <c r="E13627" s="97">
        <v>43773.056712962964</v>
      </c>
      <c r="F13627">
        <v>0.68652800000000003</v>
      </c>
    </row>
    <row r="13628" spans="5:6" x14ac:dyDescent="0.2">
      <c r="E13628" s="97">
        <v>43773.067129629628</v>
      </c>
      <c r="F13628">
        <v>0.67552400000000001</v>
      </c>
    </row>
    <row r="13629" spans="5:6" x14ac:dyDescent="0.2">
      <c r="E13629" s="97">
        <v>43773.077546296299</v>
      </c>
      <c r="F13629">
        <v>0.67788899999999996</v>
      </c>
    </row>
    <row r="13630" spans="5:6" x14ac:dyDescent="0.2">
      <c r="E13630" s="97">
        <v>43773.087962962964</v>
      </c>
      <c r="F13630">
        <v>0.680593</v>
      </c>
    </row>
    <row r="13631" spans="5:6" x14ac:dyDescent="0.2">
      <c r="E13631" s="97">
        <v>43773.098379629628</v>
      </c>
      <c r="F13631">
        <v>0.68670299999999995</v>
      </c>
    </row>
    <row r="13632" spans="5:6" x14ac:dyDescent="0.2">
      <c r="E13632" s="97">
        <v>43773.108912037038</v>
      </c>
      <c r="F13632">
        <v>0.67342199999999997</v>
      </c>
    </row>
    <row r="13633" spans="5:6" x14ac:dyDescent="0.2">
      <c r="E13633" s="97">
        <v>43773.119328703702</v>
      </c>
      <c r="F13633">
        <v>0.65938399999999997</v>
      </c>
    </row>
    <row r="13634" spans="5:6" x14ac:dyDescent="0.2">
      <c r="E13634" s="97">
        <v>43773.129745370374</v>
      </c>
      <c r="F13634">
        <v>0.65152299999999996</v>
      </c>
    </row>
    <row r="13635" spans="5:6" x14ac:dyDescent="0.2">
      <c r="E13635" s="97">
        <v>43773.140219907407</v>
      </c>
      <c r="F13635">
        <v>0.67127400000000004</v>
      </c>
    </row>
    <row r="13636" spans="5:6" x14ac:dyDescent="0.2">
      <c r="E13636" s="97">
        <v>43773.150636574072</v>
      </c>
      <c r="F13636">
        <v>0.67536600000000002</v>
      </c>
    </row>
    <row r="13637" spans="5:6" x14ac:dyDescent="0.2">
      <c r="E13637" s="97">
        <v>43773.161053240743</v>
      </c>
      <c r="F13637">
        <v>0.66200700000000001</v>
      </c>
    </row>
    <row r="13638" spans="5:6" x14ac:dyDescent="0.2">
      <c r="E13638" s="97">
        <v>43773.171469907407</v>
      </c>
      <c r="F13638">
        <v>0.64119000000000004</v>
      </c>
    </row>
    <row r="13639" spans="5:6" x14ac:dyDescent="0.2">
      <c r="E13639" s="97">
        <v>43773.181886574072</v>
      </c>
      <c r="F13639">
        <v>0.65418600000000005</v>
      </c>
    </row>
    <row r="13640" spans="5:6" x14ac:dyDescent="0.2">
      <c r="E13640" s="97">
        <v>43773.192442129628</v>
      </c>
      <c r="F13640">
        <v>0.61563900000000005</v>
      </c>
    </row>
    <row r="13641" spans="5:6" x14ac:dyDescent="0.2">
      <c r="E13641" s="97">
        <v>43773.2028587963</v>
      </c>
      <c r="F13641">
        <v>0.65984299999999996</v>
      </c>
    </row>
    <row r="13642" spans="5:6" x14ac:dyDescent="0.2">
      <c r="E13642" s="97">
        <v>43773.213275462964</v>
      </c>
      <c r="F13642">
        <v>0.650057</v>
      </c>
    </row>
    <row r="13643" spans="5:6" x14ac:dyDescent="0.2">
      <c r="E13643" s="97">
        <v>43773.223692129628</v>
      </c>
      <c r="F13643">
        <v>0.621448</v>
      </c>
    </row>
    <row r="13644" spans="5:6" x14ac:dyDescent="0.2">
      <c r="E13644" s="97">
        <v>43773.2341087963</v>
      </c>
      <c r="F13644">
        <v>0.63728200000000002</v>
      </c>
    </row>
    <row r="13645" spans="5:6" x14ac:dyDescent="0.2">
      <c r="E13645" s="97">
        <v>43773.244525462964</v>
      </c>
      <c r="F13645">
        <v>0.64094799999999996</v>
      </c>
    </row>
    <row r="13646" spans="5:6" x14ac:dyDescent="0.2">
      <c r="E13646" s="97">
        <v>43773.255057870374</v>
      </c>
      <c r="F13646">
        <v>0.61894000000000005</v>
      </c>
    </row>
    <row r="13647" spans="5:6" x14ac:dyDescent="0.2">
      <c r="E13647" s="97">
        <v>43773.265474537038</v>
      </c>
      <c r="F13647">
        <v>0.62870400000000004</v>
      </c>
    </row>
    <row r="13648" spans="5:6" x14ac:dyDescent="0.2">
      <c r="E13648" s="97">
        <v>43773.275891203702</v>
      </c>
      <c r="F13648">
        <v>0.62992000000000004</v>
      </c>
    </row>
    <row r="13649" spans="5:6" x14ac:dyDescent="0.2">
      <c r="E13649" s="97">
        <v>43773.286307870374</v>
      </c>
      <c r="F13649">
        <v>0.613201</v>
      </c>
    </row>
    <row r="13650" spans="5:6" x14ac:dyDescent="0.2">
      <c r="E13650" s="97">
        <v>43773.296793981484</v>
      </c>
      <c r="F13650">
        <v>0.62003699999999995</v>
      </c>
    </row>
    <row r="13651" spans="5:6" x14ac:dyDescent="0.2">
      <c r="E13651" s="97">
        <v>43773.307210648149</v>
      </c>
      <c r="F13651">
        <v>0.61720799999999998</v>
      </c>
    </row>
    <row r="13652" spans="5:6" x14ac:dyDescent="0.2">
      <c r="E13652" s="97">
        <v>43773.317627314813</v>
      </c>
      <c r="F13652">
        <v>0.58843000000000001</v>
      </c>
    </row>
    <row r="13653" spans="5:6" x14ac:dyDescent="0.2">
      <c r="E13653" s="97">
        <v>43773.328043981484</v>
      </c>
      <c r="F13653">
        <v>0.62212900000000004</v>
      </c>
    </row>
    <row r="13654" spans="5:6" x14ac:dyDescent="0.2">
      <c r="E13654" s="97">
        <v>43773.338460648149</v>
      </c>
      <c r="F13654">
        <v>0.61080699999999999</v>
      </c>
    </row>
    <row r="13655" spans="5:6" x14ac:dyDescent="0.2">
      <c r="E13655" s="97">
        <v>43773.348877314813</v>
      </c>
      <c r="F13655">
        <v>0.59000699999999995</v>
      </c>
    </row>
    <row r="13656" spans="5:6" x14ac:dyDescent="0.2">
      <c r="E13656" s="97">
        <v>43773.359409722223</v>
      </c>
      <c r="F13656">
        <v>0.59380500000000003</v>
      </c>
    </row>
    <row r="13657" spans="5:6" x14ac:dyDescent="0.2">
      <c r="E13657" s="97">
        <v>43773.369826388887</v>
      </c>
      <c r="F13657">
        <v>0.60528899999999997</v>
      </c>
    </row>
    <row r="13658" spans="5:6" x14ac:dyDescent="0.2">
      <c r="E13658" s="97">
        <v>43773.380243055559</v>
      </c>
      <c r="F13658">
        <v>0.59592500000000004</v>
      </c>
    </row>
    <row r="13659" spans="5:6" x14ac:dyDescent="0.2">
      <c r="E13659" s="97">
        <v>43773.390659722223</v>
      </c>
      <c r="F13659">
        <v>0.59028599999999998</v>
      </c>
    </row>
    <row r="13660" spans="5:6" x14ac:dyDescent="0.2">
      <c r="E13660" s="97">
        <v>43773.401145833333</v>
      </c>
      <c r="F13660">
        <v>0.58362999999999998</v>
      </c>
    </row>
    <row r="13661" spans="5:6" x14ac:dyDescent="0.2">
      <c r="E13661" s="97">
        <v>43773.411562499998</v>
      </c>
      <c r="F13661">
        <v>0.58128199999999997</v>
      </c>
    </row>
    <row r="13662" spans="5:6" x14ac:dyDescent="0.2">
      <c r="E13662" s="97">
        <v>43773.421979166669</v>
      </c>
      <c r="F13662">
        <v>0.59031100000000003</v>
      </c>
    </row>
    <row r="13663" spans="5:6" x14ac:dyDescent="0.2">
      <c r="E13663" s="97">
        <v>43773.432395833333</v>
      </c>
      <c r="F13663">
        <v>0.595198</v>
      </c>
    </row>
    <row r="13664" spans="5:6" x14ac:dyDescent="0.2">
      <c r="E13664" s="97">
        <v>43773.442812499998</v>
      </c>
      <c r="F13664">
        <v>0.584924</v>
      </c>
    </row>
    <row r="13665" spans="5:6" x14ac:dyDescent="0.2">
      <c r="E13665" s="97">
        <v>43773.453229166669</v>
      </c>
      <c r="F13665">
        <v>0.59664399999999995</v>
      </c>
    </row>
    <row r="13666" spans="5:6" x14ac:dyDescent="0.2">
      <c r="E13666" s="97">
        <v>43773.463645833333</v>
      </c>
      <c r="F13666">
        <v>0.58284999999999998</v>
      </c>
    </row>
    <row r="13667" spans="5:6" x14ac:dyDescent="0.2">
      <c r="E13667" s="97">
        <v>43773.474178240744</v>
      </c>
      <c r="F13667">
        <v>0.58208400000000005</v>
      </c>
    </row>
    <row r="13668" spans="5:6" x14ac:dyDescent="0.2">
      <c r="E13668" s="97">
        <v>43773.484594907408</v>
      </c>
      <c r="F13668">
        <v>0.58562400000000003</v>
      </c>
    </row>
    <row r="13669" spans="5:6" x14ac:dyDescent="0.2">
      <c r="E13669" s="97">
        <v>43773.495011574072</v>
      </c>
      <c r="F13669">
        <v>0.60862499999999997</v>
      </c>
    </row>
    <row r="13670" spans="5:6" x14ac:dyDescent="0.2">
      <c r="E13670" s="97">
        <v>43773.505497685182</v>
      </c>
      <c r="F13670">
        <v>0.59880699999999998</v>
      </c>
    </row>
    <row r="13671" spans="5:6" x14ac:dyDescent="0.2">
      <c r="E13671" s="97">
        <v>43773.515914351854</v>
      </c>
      <c r="F13671">
        <v>0.59484400000000004</v>
      </c>
    </row>
    <row r="13672" spans="5:6" x14ac:dyDescent="0.2">
      <c r="E13672" s="97">
        <v>43773.526331018518</v>
      </c>
      <c r="F13672">
        <v>0.58554899999999999</v>
      </c>
    </row>
    <row r="13673" spans="5:6" x14ac:dyDescent="0.2">
      <c r="E13673" s="97">
        <v>43773.536747685182</v>
      </c>
      <c r="F13673">
        <v>0.58453699999999997</v>
      </c>
    </row>
    <row r="13674" spans="5:6" x14ac:dyDescent="0.2">
      <c r="E13674" s="97">
        <v>43773.547164351854</v>
      </c>
      <c r="F13674">
        <v>0.58947000000000005</v>
      </c>
    </row>
    <row r="13675" spans="5:6" x14ac:dyDescent="0.2">
      <c r="E13675" s="97">
        <v>43773.557581018518</v>
      </c>
      <c r="F13675">
        <v>0.59479599999999999</v>
      </c>
    </row>
    <row r="13676" spans="5:6" x14ac:dyDescent="0.2">
      <c r="E13676" s="97">
        <v>43773.567997685182</v>
      </c>
      <c r="F13676">
        <v>0.61035499999999998</v>
      </c>
    </row>
    <row r="13677" spans="5:6" x14ac:dyDescent="0.2">
      <c r="E13677" s="97">
        <v>43773.578530092593</v>
      </c>
      <c r="F13677">
        <v>0.59585600000000005</v>
      </c>
    </row>
    <row r="13678" spans="5:6" x14ac:dyDescent="0.2">
      <c r="E13678" s="97">
        <v>43773.588946759257</v>
      </c>
      <c r="F13678">
        <v>0.61284300000000003</v>
      </c>
    </row>
    <row r="13679" spans="5:6" x14ac:dyDescent="0.2">
      <c r="E13679" s="97">
        <v>43773.599363425928</v>
      </c>
      <c r="F13679">
        <v>0.59952099999999997</v>
      </c>
    </row>
    <row r="13680" spans="5:6" x14ac:dyDescent="0.2">
      <c r="E13680" s="97">
        <v>43773.609837962962</v>
      </c>
      <c r="F13680">
        <v>0.61633099999999996</v>
      </c>
    </row>
    <row r="13681" spans="5:6" x14ac:dyDescent="0.2">
      <c r="E13681" s="97">
        <v>43773.620254629626</v>
      </c>
      <c r="F13681">
        <v>0.61345300000000003</v>
      </c>
    </row>
    <row r="13682" spans="5:6" x14ac:dyDescent="0.2">
      <c r="E13682" s="97">
        <v>43773.630671296298</v>
      </c>
      <c r="F13682">
        <v>0.61278699999999997</v>
      </c>
    </row>
    <row r="13683" spans="5:6" x14ac:dyDescent="0.2">
      <c r="E13683" s="97">
        <v>43773.641087962962</v>
      </c>
      <c r="F13683">
        <v>0.61816700000000002</v>
      </c>
    </row>
    <row r="13684" spans="5:6" x14ac:dyDescent="0.2">
      <c r="E13684" s="97">
        <v>43773.651504629626</v>
      </c>
      <c r="F13684">
        <v>0.64256400000000002</v>
      </c>
    </row>
    <row r="13685" spans="5:6" x14ac:dyDescent="0.2">
      <c r="E13685" s="97">
        <v>43773.661921296298</v>
      </c>
      <c r="F13685">
        <v>0.55231699999999995</v>
      </c>
    </row>
    <row r="13686" spans="5:6" x14ac:dyDescent="0.2">
      <c r="E13686" s="97">
        <v>43773.672453703701</v>
      </c>
      <c r="F13686">
        <v>0.64542999999999995</v>
      </c>
    </row>
    <row r="13687" spans="5:6" x14ac:dyDescent="0.2">
      <c r="E13687" s="97">
        <v>43773.682870370372</v>
      </c>
      <c r="F13687">
        <v>0.62423200000000001</v>
      </c>
    </row>
    <row r="13688" spans="5:6" x14ac:dyDescent="0.2">
      <c r="E13688" s="97">
        <v>43773.693287037036</v>
      </c>
      <c r="F13688">
        <v>0.64640399999999998</v>
      </c>
    </row>
    <row r="13689" spans="5:6" x14ac:dyDescent="0.2">
      <c r="E13689" s="97">
        <v>43773.703703703701</v>
      </c>
      <c r="F13689">
        <v>0.65281</v>
      </c>
    </row>
    <row r="13690" spans="5:6" x14ac:dyDescent="0.2">
      <c r="E13690" s="97">
        <v>43773.722928240742</v>
      </c>
      <c r="F13690">
        <v>0.67461000000000004</v>
      </c>
    </row>
    <row r="13691" spans="5:6" x14ac:dyDescent="0.2">
      <c r="E13691" s="97">
        <v>43773.733344907407</v>
      </c>
      <c r="F13691">
        <v>0.711032</v>
      </c>
    </row>
    <row r="13692" spans="5:6" x14ac:dyDescent="0.2">
      <c r="E13692" s="97">
        <v>43773.743761574071</v>
      </c>
      <c r="F13692">
        <v>0.69947499999999996</v>
      </c>
    </row>
    <row r="13693" spans="5:6" x14ac:dyDescent="0.2">
      <c r="E13693" s="97">
        <v>43773.754178240742</v>
      </c>
      <c r="F13693">
        <v>0.70899900000000005</v>
      </c>
    </row>
    <row r="13694" spans="5:6" x14ac:dyDescent="0.2">
      <c r="E13694" s="97">
        <v>43773.764594907407</v>
      </c>
      <c r="F13694">
        <v>0.73854799999999998</v>
      </c>
    </row>
    <row r="13695" spans="5:6" x14ac:dyDescent="0.2">
      <c r="E13695" s="97">
        <v>43773.775011574071</v>
      </c>
      <c r="F13695">
        <v>0.73148899999999994</v>
      </c>
    </row>
    <row r="13696" spans="5:6" x14ac:dyDescent="0.2">
      <c r="E13696" s="97">
        <v>43773.785428240742</v>
      </c>
      <c r="F13696">
        <v>0.74543999999999999</v>
      </c>
    </row>
    <row r="13697" spans="5:6" x14ac:dyDescent="0.2">
      <c r="E13697" s="97">
        <v>43773.795960648145</v>
      </c>
      <c r="F13697">
        <v>0.73837699999999995</v>
      </c>
    </row>
    <row r="13698" spans="5:6" x14ac:dyDescent="0.2">
      <c r="E13698" s="97">
        <v>43773.806377314817</v>
      </c>
      <c r="F13698">
        <v>0.75789600000000001</v>
      </c>
    </row>
    <row r="13699" spans="5:6" x14ac:dyDescent="0.2">
      <c r="E13699" s="97">
        <v>43773.816793981481</v>
      </c>
      <c r="F13699">
        <v>0.75997599999999998</v>
      </c>
    </row>
    <row r="13700" spans="5:6" x14ac:dyDescent="0.2">
      <c r="E13700" s="97">
        <v>43773.827268518522</v>
      </c>
      <c r="F13700">
        <v>0.790605</v>
      </c>
    </row>
    <row r="13701" spans="5:6" x14ac:dyDescent="0.2">
      <c r="E13701" s="97">
        <v>43773.837685185186</v>
      </c>
      <c r="F13701">
        <v>0.77596900000000002</v>
      </c>
    </row>
    <row r="13702" spans="5:6" x14ac:dyDescent="0.2">
      <c r="E13702" s="97">
        <v>43773.848101851851</v>
      </c>
      <c r="F13702">
        <v>0.79405999999999999</v>
      </c>
    </row>
    <row r="13703" spans="5:6" x14ac:dyDescent="0.2">
      <c r="E13703" s="97">
        <v>43773.858518518522</v>
      </c>
      <c r="F13703">
        <v>0.79768899999999998</v>
      </c>
    </row>
    <row r="13704" spans="5:6" x14ac:dyDescent="0.2">
      <c r="E13704" s="97">
        <v>43773.868935185186</v>
      </c>
      <c r="F13704">
        <v>0.78133900000000001</v>
      </c>
    </row>
    <row r="13705" spans="5:6" x14ac:dyDescent="0.2">
      <c r="E13705" s="97">
        <v>43773.879351851851</v>
      </c>
      <c r="F13705">
        <v>0.79114700000000004</v>
      </c>
    </row>
    <row r="13706" spans="5:6" x14ac:dyDescent="0.2">
      <c r="E13706" s="97">
        <v>43773.889884259261</v>
      </c>
      <c r="F13706">
        <v>0.79444599999999999</v>
      </c>
    </row>
    <row r="13707" spans="5:6" x14ac:dyDescent="0.2">
      <c r="E13707" s="97">
        <v>43773.900300925925</v>
      </c>
      <c r="F13707">
        <v>0.81937000000000004</v>
      </c>
    </row>
    <row r="13708" spans="5:6" x14ac:dyDescent="0.2">
      <c r="E13708" s="97">
        <v>43773.910717592589</v>
      </c>
      <c r="F13708">
        <v>0.81916299999999997</v>
      </c>
    </row>
    <row r="13709" spans="5:6" x14ac:dyDescent="0.2">
      <c r="E13709" s="97">
        <v>43773.921134259261</v>
      </c>
      <c r="F13709">
        <v>0.79858200000000001</v>
      </c>
    </row>
    <row r="13710" spans="5:6" x14ac:dyDescent="0.2">
      <c r="E13710" s="97">
        <v>43773.931620370371</v>
      </c>
      <c r="F13710">
        <v>0.82809699999999997</v>
      </c>
    </row>
    <row r="13711" spans="5:6" x14ac:dyDescent="0.2">
      <c r="E13711" s="97">
        <v>43773.942037037035</v>
      </c>
      <c r="F13711">
        <v>0.82470900000000003</v>
      </c>
    </row>
    <row r="13712" spans="5:6" x14ac:dyDescent="0.2">
      <c r="E13712" s="97">
        <v>43773.952453703707</v>
      </c>
      <c r="F13712">
        <v>0.82714299999999996</v>
      </c>
    </row>
    <row r="13713" spans="5:6" x14ac:dyDescent="0.2">
      <c r="E13713" s="97">
        <v>43773.962870370371</v>
      </c>
      <c r="F13713">
        <v>0.82197100000000001</v>
      </c>
    </row>
    <row r="13714" spans="5:6" x14ac:dyDescent="0.2">
      <c r="E13714" s="97">
        <v>43773.973414351851</v>
      </c>
      <c r="F13714">
        <v>0.83121699999999998</v>
      </c>
    </row>
    <row r="13715" spans="5:6" x14ac:dyDescent="0.2">
      <c r="E13715" s="97">
        <v>43773.983831018515</v>
      </c>
      <c r="F13715">
        <v>0.82783300000000004</v>
      </c>
    </row>
    <row r="13716" spans="5:6" x14ac:dyDescent="0.2">
      <c r="E13716" s="97">
        <v>43773.994247685187</v>
      </c>
      <c r="F13716">
        <v>0.83258299999999996</v>
      </c>
    </row>
    <row r="13717" spans="5:6" x14ac:dyDescent="0.2">
      <c r="E13717" s="97">
        <v>43774.004664351851</v>
      </c>
      <c r="F13717">
        <v>0.83600300000000005</v>
      </c>
    </row>
    <row r="13718" spans="5:6" x14ac:dyDescent="0.2">
      <c r="E13718" s="97">
        <v>43774.015081018515</v>
      </c>
      <c r="F13718">
        <v>0.80953200000000003</v>
      </c>
    </row>
    <row r="13719" spans="5:6" x14ac:dyDescent="0.2">
      <c r="E13719" s="97">
        <v>43774.025497685187</v>
      </c>
      <c r="F13719">
        <v>0.82258799999999999</v>
      </c>
    </row>
    <row r="13720" spans="5:6" x14ac:dyDescent="0.2">
      <c r="E13720" s="97">
        <v>43774.035914351851</v>
      </c>
      <c r="F13720">
        <v>0.83537499999999998</v>
      </c>
    </row>
    <row r="13721" spans="5:6" x14ac:dyDescent="0.2">
      <c r="E13721" s="97">
        <v>43774.046446759261</v>
      </c>
      <c r="F13721">
        <v>0.81909699999999996</v>
      </c>
    </row>
    <row r="13722" spans="5:6" x14ac:dyDescent="0.2">
      <c r="E13722" s="97">
        <v>43774.056863425925</v>
      </c>
      <c r="F13722">
        <v>0.82597600000000004</v>
      </c>
    </row>
    <row r="13723" spans="5:6" x14ac:dyDescent="0.2">
      <c r="E13723" s="97">
        <v>43774.067280092589</v>
      </c>
      <c r="F13723">
        <v>0.84363200000000005</v>
      </c>
    </row>
    <row r="13724" spans="5:6" x14ac:dyDescent="0.2">
      <c r="E13724" s="97">
        <v>43774.07775462963</v>
      </c>
      <c r="F13724">
        <v>0.81912099999999999</v>
      </c>
    </row>
    <row r="13725" spans="5:6" x14ac:dyDescent="0.2">
      <c r="E13725" s="97">
        <v>43774.088171296295</v>
      </c>
      <c r="F13725">
        <v>0.83982599999999996</v>
      </c>
    </row>
    <row r="13726" spans="5:6" x14ac:dyDescent="0.2">
      <c r="E13726" s="97">
        <v>43774.098587962966</v>
      </c>
      <c r="F13726">
        <v>0.84098899999999999</v>
      </c>
    </row>
    <row r="13727" spans="5:6" x14ac:dyDescent="0.2">
      <c r="E13727" s="97">
        <v>43774.10900462963</v>
      </c>
      <c r="F13727">
        <v>0.81634600000000002</v>
      </c>
    </row>
    <row r="13728" spans="5:6" x14ac:dyDescent="0.2">
      <c r="E13728" s="97">
        <v>43774.119421296295</v>
      </c>
      <c r="F13728">
        <v>0.82703300000000002</v>
      </c>
    </row>
    <row r="13729" spans="5:6" x14ac:dyDescent="0.2">
      <c r="E13729" s="97">
        <v>43774.129837962966</v>
      </c>
      <c r="F13729">
        <v>0.82689599999999996</v>
      </c>
    </row>
    <row r="13730" spans="5:6" x14ac:dyDescent="0.2">
      <c r="E13730" s="97">
        <v>43774.140370370369</v>
      </c>
      <c r="F13730">
        <v>0.86084099999999997</v>
      </c>
    </row>
    <row r="13731" spans="5:6" x14ac:dyDescent="0.2">
      <c r="E13731" s="97">
        <v>43774.150787037041</v>
      </c>
      <c r="F13731">
        <v>0.82476700000000003</v>
      </c>
    </row>
    <row r="13732" spans="5:6" x14ac:dyDescent="0.2">
      <c r="E13732" s="97">
        <v>43774.161203703705</v>
      </c>
      <c r="F13732">
        <v>0.82590699999999995</v>
      </c>
    </row>
    <row r="13733" spans="5:6" x14ac:dyDescent="0.2">
      <c r="E13733" s="97">
        <v>43774.171620370369</v>
      </c>
      <c r="F13733">
        <v>0.80712600000000001</v>
      </c>
    </row>
    <row r="13734" spans="5:6" x14ac:dyDescent="0.2">
      <c r="E13734" s="97">
        <v>43774.182106481479</v>
      </c>
      <c r="F13734">
        <v>0.82401999999999997</v>
      </c>
    </row>
    <row r="13735" spans="5:6" x14ac:dyDescent="0.2">
      <c r="E13735" s="97">
        <v>43774.192523148151</v>
      </c>
      <c r="F13735">
        <v>0.83961200000000002</v>
      </c>
    </row>
    <row r="13736" spans="5:6" x14ac:dyDescent="0.2">
      <c r="E13736" s="97">
        <v>43774.202939814815</v>
      </c>
      <c r="F13736">
        <v>0.84187999999999996</v>
      </c>
    </row>
    <row r="13737" spans="5:6" x14ac:dyDescent="0.2">
      <c r="E13737" s="97">
        <v>43774.213356481479</v>
      </c>
      <c r="F13737">
        <v>0.83809500000000003</v>
      </c>
    </row>
    <row r="13738" spans="5:6" x14ac:dyDescent="0.2">
      <c r="E13738" s="97">
        <v>43774.223773148151</v>
      </c>
      <c r="F13738">
        <v>0.82831500000000002</v>
      </c>
    </row>
    <row r="13739" spans="5:6" x14ac:dyDescent="0.2">
      <c r="E13739" s="97">
        <v>43774.234189814815</v>
      </c>
      <c r="F13739">
        <v>0.84364600000000001</v>
      </c>
    </row>
    <row r="13740" spans="5:6" x14ac:dyDescent="0.2">
      <c r="E13740" s="97">
        <v>43774.244722222225</v>
      </c>
      <c r="F13740">
        <v>0.84236900000000003</v>
      </c>
    </row>
    <row r="13741" spans="5:6" x14ac:dyDescent="0.2">
      <c r="E13741" s="97">
        <v>43774.25513888889</v>
      </c>
      <c r="F13741">
        <v>0.80135699999999999</v>
      </c>
    </row>
    <row r="13742" spans="5:6" x14ac:dyDescent="0.2">
      <c r="E13742" s="97">
        <v>43774.265555555554</v>
      </c>
      <c r="F13742">
        <v>0.83239799999999997</v>
      </c>
    </row>
    <row r="13743" spans="5:6" x14ac:dyDescent="0.2">
      <c r="E13743" s="97">
        <v>43774.275972222225</v>
      </c>
      <c r="F13743">
        <v>0.79670799999999997</v>
      </c>
    </row>
    <row r="13744" spans="5:6" x14ac:dyDescent="0.2">
      <c r="E13744" s="97">
        <v>43774.286458333336</v>
      </c>
      <c r="F13744">
        <v>0.83287500000000003</v>
      </c>
    </row>
    <row r="13745" spans="5:6" x14ac:dyDescent="0.2">
      <c r="E13745" s="97">
        <v>43774.296875</v>
      </c>
      <c r="F13745">
        <v>0.83294400000000002</v>
      </c>
    </row>
    <row r="13746" spans="5:6" x14ac:dyDescent="0.2">
      <c r="E13746" s="97">
        <v>43774.307291666664</v>
      </c>
      <c r="F13746">
        <v>0.83782599999999996</v>
      </c>
    </row>
    <row r="13747" spans="5:6" x14ac:dyDescent="0.2">
      <c r="E13747" s="97">
        <v>43774.317708333336</v>
      </c>
      <c r="F13747">
        <v>0.83357000000000003</v>
      </c>
    </row>
    <row r="13748" spans="5:6" x14ac:dyDescent="0.2">
      <c r="E13748" s="97">
        <v>43774.328125</v>
      </c>
      <c r="F13748">
        <v>0.82689500000000005</v>
      </c>
    </row>
    <row r="13749" spans="5:6" x14ac:dyDescent="0.2">
      <c r="E13749" s="97">
        <v>43774.338541666664</v>
      </c>
      <c r="F13749">
        <v>0.845001</v>
      </c>
    </row>
    <row r="13750" spans="5:6" x14ac:dyDescent="0.2">
      <c r="E13750" s="97">
        <v>43774.348958333336</v>
      </c>
      <c r="F13750">
        <v>0.83719699999999997</v>
      </c>
    </row>
    <row r="13751" spans="5:6" x14ac:dyDescent="0.2">
      <c r="E13751" s="97">
        <v>43774.359490740739</v>
      </c>
      <c r="F13751">
        <v>0.83063699999999996</v>
      </c>
    </row>
    <row r="13752" spans="5:6" x14ac:dyDescent="0.2">
      <c r="E13752" s="97">
        <v>43774.36990740741</v>
      </c>
      <c r="F13752">
        <v>0.83884499999999995</v>
      </c>
    </row>
    <row r="13753" spans="5:6" x14ac:dyDescent="0.2">
      <c r="E13753" s="97">
        <v>43774.380324074074</v>
      </c>
      <c r="F13753">
        <v>0.834592</v>
      </c>
    </row>
    <row r="13754" spans="5:6" x14ac:dyDescent="0.2">
      <c r="E13754" s="97">
        <v>43774.390810185185</v>
      </c>
      <c r="F13754">
        <v>0.82801400000000003</v>
      </c>
    </row>
    <row r="13755" spans="5:6" x14ac:dyDescent="0.2">
      <c r="E13755" s="97">
        <v>43774.401226851849</v>
      </c>
      <c r="F13755">
        <v>0.83824699999999996</v>
      </c>
    </row>
    <row r="13756" spans="5:6" x14ac:dyDescent="0.2">
      <c r="E13756" s="97">
        <v>43774.411643518521</v>
      </c>
      <c r="F13756">
        <v>0.84807299999999997</v>
      </c>
    </row>
    <row r="13757" spans="5:6" x14ac:dyDescent="0.2">
      <c r="E13757" s="97">
        <v>43774.422060185185</v>
      </c>
      <c r="F13757">
        <v>0.83719900000000003</v>
      </c>
    </row>
    <row r="13758" spans="5:6" x14ac:dyDescent="0.2">
      <c r="E13758" s="97">
        <v>43774.432476851849</v>
      </c>
      <c r="F13758">
        <v>0.83959600000000001</v>
      </c>
    </row>
    <row r="13759" spans="5:6" x14ac:dyDescent="0.2">
      <c r="E13759" s="97">
        <v>43774.442893518521</v>
      </c>
      <c r="F13759">
        <v>0.83980399999999999</v>
      </c>
    </row>
    <row r="13760" spans="5:6" x14ac:dyDescent="0.2">
      <c r="E13760" s="97">
        <v>43774.453310185185</v>
      </c>
      <c r="F13760">
        <v>0.844642</v>
      </c>
    </row>
    <row r="13761" spans="5:6" x14ac:dyDescent="0.2">
      <c r="E13761" s="97">
        <v>43774.463842592595</v>
      </c>
      <c r="F13761">
        <v>0.85369499999999998</v>
      </c>
    </row>
    <row r="13762" spans="5:6" x14ac:dyDescent="0.2">
      <c r="E13762" s="97">
        <v>43774.474259259259</v>
      </c>
      <c r="F13762">
        <v>0.82302900000000001</v>
      </c>
    </row>
    <row r="13763" spans="5:6" x14ac:dyDescent="0.2">
      <c r="E13763" s="97">
        <v>43774.484675925924</v>
      </c>
      <c r="F13763">
        <v>0.85464600000000002</v>
      </c>
    </row>
    <row r="13764" spans="5:6" x14ac:dyDescent="0.2">
      <c r="E13764" s="97">
        <v>43774.495162037034</v>
      </c>
      <c r="F13764">
        <v>0.86007500000000003</v>
      </c>
    </row>
    <row r="13765" spans="5:6" x14ac:dyDescent="0.2">
      <c r="E13765" s="97">
        <v>43774.505578703705</v>
      </c>
      <c r="F13765">
        <v>0.86038899999999996</v>
      </c>
    </row>
    <row r="13766" spans="5:6" x14ac:dyDescent="0.2">
      <c r="E13766" s="97">
        <v>43774.51599537037</v>
      </c>
      <c r="F13766">
        <v>0.86037399999999997</v>
      </c>
    </row>
    <row r="13767" spans="5:6" x14ac:dyDescent="0.2">
      <c r="E13767" s="97">
        <v>43774.526412037034</v>
      </c>
      <c r="F13767">
        <v>0.85543800000000003</v>
      </c>
    </row>
    <row r="13768" spans="5:6" x14ac:dyDescent="0.2">
      <c r="E13768" s="97">
        <v>43774.536828703705</v>
      </c>
      <c r="F13768">
        <v>0.85296300000000003</v>
      </c>
    </row>
    <row r="13769" spans="5:6" x14ac:dyDescent="0.2">
      <c r="E13769" s="97">
        <v>43774.54724537037</v>
      </c>
      <c r="F13769">
        <v>0.86483699999999997</v>
      </c>
    </row>
    <row r="13770" spans="5:6" x14ac:dyDescent="0.2">
      <c r="E13770" s="97">
        <v>43774.557662037034</v>
      </c>
      <c r="F13770">
        <v>0.85954200000000003</v>
      </c>
    </row>
    <row r="13771" spans="5:6" x14ac:dyDescent="0.2">
      <c r="E13771" s="97">
        <v>43774.568194444444</v>
      </c>
      <c r="F13771">
        <v>0.87246400000000002</v>
      </c>
    </row>
    <row r="13772" spans="5:6" x14ac:dyDescent="0.2">
      <c r="E13772" s="97">
        <v>43774.578611111108</v>
      </c>
      <c r="F13772">
        <v>0.86384300000000003</v>
      </c>
    </row>
    <row r="13773" spans="5:6" x14ac:dyDescent="0.2">
      <c r="E13773" s="97">
        <v>43774.58902777778</v>
      </c>
      <c r="F13773">
        <v>0.86953499999999995</v>
      </c>
    </row>
    <row r="13774" spans="5:6" x14ac:dyDescent="0.2">
      <c r="E13774" s="97">
        <v>43774.599502314813</v>
      </c>
      <c r="F13774">
        <v>0.878135</v>
      </c>
    </row>
    <row r="13775" spans="5:6" x14ac:dyDescent="0.2">
      <c r="E13775" s="97">
        <v>43774.609918981485</v>
      </c>
      <c r="F13775">
        <v>0.86304999999999998</v>
      </c>
    </row>
    <row r="13776" spans="5:6" x14ac:dyDescent="0.2">
      <c r="E13776" s="97">
        <v>43774.620335648149</v>
      </c>
      <c r="F13776">
        <v>0.89088000000000001</v>
      </c>
    </row>
    <row r="13777" spans="5:6" x14ac:dyDescent="0.2">
      <c r="E13777" s="97">
        <v>43774.630752314813</v>
      </c>
      <c r="F13777">
        <v>0.89288299999999998</v>
      </c>
    </row>
    <row r="13778" spans="5:6" x14ac:dyDescent="0.2">
      <c r="E13778" s="97">
        <v>43774.641168981485</v>
      </c>
      <c r="F13778">
        <v>0.89779200000000003</v>
      </c>
    </row>
    <row r="13779" spans="5:6" x14ac:dyDescent="0.2">
      <c r="E13779" s="97">
        <v>43774.651932870373</v>
      </c>
      <c r="F13779">
        <v>0.89779200000000003</v>
      </c>
    </row>
    <row r="13780" spans="5:6" x14ac:dyDescent="0.2">
      <c r="E13780" s="97">
        <v>43774.655752314815</v>
      </c>
      <c r="F13780">
        <v>0.20907600000000001</v>
      </c>
    </row>
    <row r="13781" spans="5:6" x14ac:dyDescent="0.2">
      <c r="E13781" s="97">
        <v>43774.662708333337</v>
      </c>
      <c r="F13781">
        <v>0.121014</v>
      </c>
    </row>
    <row r="13782" spans="5:6" x14ac:dyDescent="0.2">
      <c r="E13782" s="97">
        <v>43774.673125000001</v>
      </c>
      <c r="F13782">
        <v>0.243619</v>
      </c>
    </row>
    <row r="13783" spans="5:6" x14ac:dyDescent="0.2">
      <c r="E13783" s="97">
        <v>43774.683541666665</v>
      </c>
      <c r="F13783">
        <v>0.243619</v>
      </c>
    </row>
    <row r="13784" spans="5:6" x14ac:dyDescent="0.2">
      <c r="E13784" s="97">
        <v>43774.687361111108</v>
      </c>
      <c r="F13784">
        <v>0.21920300000000001</v>
      </c>
    </row>
    <row r="13785" spans="5:6" x14ac:dyDescent="0.2">
      <c r="E13785" s="97">
        <v>43774.694305555553</v>
      </c>
      <c r="F13785">
        <v>0.21920300000000001</v>
      </c>
    </row>
    <row r="13786" spans="5:6" x14ac:dyDescent="0.2">
      <c r="E13786" s="97">
        <v>43774.698125000003</v>
      </c>
      <c r="F13786">
        <v>4.0000000000000002E-4</v>
      </c>
    </row>
    <row r="13787" spans="5:6" x14ac:dyDescent="0.2">
      <c r="E13787" s="97">
        <v>43774.705069444448</v>
      </c>
      <c r="F13787">
        <v>1.5108E-2</v>
      </c>
    </row>
    <row r="13788" spans="5:6" x14ac:dyDescent="0.2">
      <c r="E13788" s="97">
        <v>43774.724282407406</v>
      </c>
      <c r="F13788">
        <v>7.2490000000000002E-3</v>
      </c>
    </row>
    <row r="13789" spans="5:6" x14ac:dyDescent="0.2">
      <c r="E13789" s="97">
        <v>43774.734699074077</v>
      </c>
      <c r="F13789">
        <v>4.0000000000000002E-4</v>
      </c>
    </row>
    <row r="13790" spans="5:6" x14ac:dyDescent="0.2">
      <c r="E13790" s="97">
        <v>43774.745115740741</v>
      </c>
      <c r="F13790">
        <v>7.016E-2</v>
      </c>
    </row>
    <row r="13791" spans="5:6" x14ac:dyDescent="0.2">
      <c r="E13791" s="97">
        <v>43775.373865740738</v>
      </c>
      <c r="F13791">
        <v>1.15645</v>
      </c>
    </row>
    <row r="13792" spans="5:6" x14ac:dyDescent="0.2">
      <c r="E13792" s="97">
        <v>43775.384282407409</v>
      </c>
      <c r="F13792">
        <v>1.1961889999999999</v>
      </c>
    </row>
    <row r="13793" spans="5:6" x14ac:dyDescent="0.2">
      <c r="E13793" s="97">
        <v>43775.394699074073</v>
      </c>
      <c r="F13793">
        <v>1.2039249999999999</v>
      </c>
    </row>
    <row r="13794" spans="5:6" x14ac:dyDescent="0.2">
      <c r="E13794" s="97">
        <v>43775.405115740738</v>
      </c>
      <c r="F13794">
        <v>1.1773020000000001</v>
      </c>
    </row>
    <row r="13795" spans="5:6" x14ac:dyDescent="0.2">
      <c r="E13795" s="97">
        <v>43775.415532407409</v>
      </c>
      <c r="F13795">
        <v>1.195082</v>
      </c>
    </row>
    <row r="13796" spans="5:6" x14ac:dyDescent="0.2">
      <c r="E13796" s="97">
        <v>43775.425949074073</v>
      </c>
      <c r="F13796">
        <v>1.2059420000000001</v>
      </c>
    </row>
    <row r="13797" spans="5:6" x14ac:dyDescent="0.2">
      <c r="E13797" s="97">
        <v>43775.436481481483</v>
      </c>
      <c r="F13797">
        <v>1.1808860000000001</v>
      </c>
    </row>
    <row r="13798" spans="5:6" x14ac:dyDescent="0.2">
      <c r="E13798" s="97">
        <v>43775.446898148148</v>
      </c>
      <c r="F13798">
        <v>1.1750419999999999</v>
      </c>
    </row>
    <row r="13799" spans="5:6" x14ac:dyDescent="0.2">
      <c r="E13799" s="97">
        <v>43775.457314814812</v>
      </c>
      <c r="F13799">
        <v>1.199139</v>
      </c>
    </row>
    <row r="13800" spans="5:6" x14ac:dyDescent="0.2">
      <c r="E13800" s="97">
        <v>43775.467731481483</v>
      </c>
      <c r="F13800">
        <v>1.189908</v>
      </c>
    </row>
    <row r="13801" spans="5:6" x14ac:dyDescent="0.2">
      <c r="E13801" s="97">
        <v>43775.478217592594</v>
      </c>
      <c r="F13801">
        <v>1.187886</v>
      </c>
    </row>
    <row r="13802" spans="5:6" x14ac:dyDescent="0.2">
      <c r="E13802" s="97">
        <v>43775.488634259258</v>
      </c>
      <c r="F13802">
        <v>1.1898569999999999</v>
      </c>
    </row>
    <row r="13803" spans="5:6" x14ac:dyDescent="0.2">
      <c r="E13803" s="97">
        <v>43775.499050925922</v>
      </c>
      <c r="F13803">
        <v>1.1856</v>
      </c>
    </row>
    <row r="13804" spans="5:6" x14ac:dyDescent="0.2">
      <c r="E13804" s="97">
        <v>43775.509467592594</v>
      </c>
      <c r="F13804">
        <v>1.103453</v>
      </c>
    </row>
    <row r="13805" spans="5:6" x14ac:dyDescent="0.2">
      <c r="E13805" s="97">
        <v>43775.519884259258</v>
      </c>
      <c r="F13805">
        <v>1.1824239999999999</v>
      </c>
    </row>
    <row r="13806" spans="5:6" x14ac:dyDescent="0.2">
      <c r="E13806" s="97">
        <v>43775.530300925922</v>
      </c>
      <c r="F13806">
        <v>1.1553070000000001</v>
      </c>
    </row>
    <row r="13807" spans="5:6" x14ac:dyDescent="0.2">
      <c r="E13807" s="97">
        <v>43775.540717592594</v>
      </c>
      <c r="F13807">
        <v>1.1717930000000001</v>
      </c>
    </row>
    <row r="13808" spans="5:6" x14ac:dyDescent="0.2">
      <c r="E13808" s="97">
        <v>43775.551249999997</v>
      </c>
      <c r="F13808">
        <v>1.160166</v>
      </c>
    </row>
    <row r="13809" spans="5:6" x14ac:dyDescent="0.2">
      <c r="E13809" s="97">
        <v>43775.561666666668</v>
      </c>
      <c r="F13809">
        <v>1.158463</v>
      </c>
    </row>
    <row r="13810" spans="5:6" x14ac:dyDescent="0.2">
      <c r="E13810" s="97">
        <v>43775.572083333333</v>
      </c>
      <c r="F13810">
        <v>1.1286240000000001</v>
      </c>
    </row>
    <row r="13811" spans="5:6" x14ac:dyDescent="0.2">
      <c r="E13811" s="97">
        <v>43775.582569444443</v>
      </c>
      <c r="F13811">
        <v>1.1190329999999999</v>
      </c>
    </row>
    <row r="13812" spans="5:6" x14ac:dyDescent="0.2">
      <c r="E13812" s="97">
        <v>43775.592986111114</v>
      </c>
      <c r="F13812">
        <v>1.1711</v>
      </c>
    </row>
    <row r="13813" spans="5:6" x14ac:dyDescent="0.2">
      <c r="E13813" s="97">
        <v>43775.603402777779</v>
      </c>
      <c r="F13813">
        <v>1.176294</v>
      </c>
    </row>
    <row r="13814" spans="5:6" x14ac:dyDescent="0.2">
      <c r="E13814" s="97">
        <v>43775.613819444443</v>
      </c>
      <c r="F13814">
        <v>1.150291</v>
      </c>
    </row>
    <row r="13815" spans="5:6" x14ac:dyDescent="0.2">
      <c r="E13815" s="97">
        <v>43782.489016203705</v>
      </c>
      <c r="F13815">
        <v>1.216439</v>
      </c>
    </row>
    <row r="13816" spans="5:6" x14ac:dyDescent="0.2">
      <c r="E13816" s="97">
        <v>43782.499432870369</v>
      </c>
      <c r="F13816">
        <v>1.1858839999999999</v>
      </c>
    </row>
    <row r="13817" spans="5:6" x14ac:dyDescent="0.2">
      <c r="E13817" s="97">
        <v>43782.50984953704</v>
      </c>
      <c r="F13817">
        <v>1.081761</v>
      </c>
    </row>
    <row r="13818" spans="5:6" x14ac:dyDescent="0.2">
      <c r="E13818" s="97">
        <v>43782.520266203705</v>
      </c>
      <c r="F13818">
        <v>1.1928859999999999</v>
      </c>
    </row>
    <row r="13819" spans="5:6" x14ac:dyDescent="0.2">
      <c r="E13819" s="97">
        <v>43782.530682870369</v>
      </c>
      <c r="F13819">
        <v>1.1987190000000001</v>
      </c>
    </row>
    <row r="13820" spans="5:6" x14ac:dyDescent="0.2">
      <c r="E13820" s="97">
        <v>43782.541238425925</v>
      </c>
      <c r="F13820">
        <v>1.1323749999999999</v>
      </c>
    </row>
    <row r="13821" spans="5:6" x14ac:dyDescent="0.2">
      <c r="E13821" s="97">
        <v>43782.551655092589</v>
      </c>
      <c r="F13821">
        <v>1.165613</v>
      </c>
    </row>
    <row r="13822" spans="5:6" x14ac:dyDescent="0.2">
      <c r="E13822" s="97">
        <v>43782.562071759261</v>
      </c>
      <c r="F13822">
        <v>1.1048370000000001</v>
      </c>
    </row>
    <row r="13823" spans="5:6" x14ac:dyDescent="0.2">
      <c r="E13823" s="97">
        <v>43782.572488425925</v>
      </c>
      <c r="F13823">
        <v>1.114136</v>
      </c>
    </row>
    <row r="13824" spans="5:6" x14ac:dyDescent="0.2">
      <c r="E13824" s="97">
        <v>43782.582905092589</v>
      </c>
      <c r="F13824">
        <v>1.158255</v>
      </c>
    </row>
    <row r="13825" spans="5:6" x14ac:dyDescent="0.2">
      <c r="E13825" s="97">
        <v>43782.593321759261</v>
      </c>
      <c r="F13825">
        <v>1.1227720000000001</v>
      </c>
    </row>
    <row r="13826" spans="5:6" x14ac:dyDescent="0.2">
      <c r="E13826" s="97">
        <v>43782.603738425925</v>
      </c>
      <c r="F13826">
        <v>1.129364</v>
      </c>
    </row>
    <row r="13827" spans="5:6" x14ac:dyDescent="0.2">
      <c r="E13827" s="97">
        <v>43782.614270833335</v>
      </c>
      <c r="F13827">
        <v>1.1185560000000001</v>
      </c>
    </row>
    <row r="13828" spans="5:6" x14ac:dyDescent="0.2">
      <c r="E13828" s="97">
        <v>43782.6246875</v>
      </c>
      <c r="F13828">
        <v>1.14686</v>
      </c>
    </row>
    <row r="13829" spans="5:6" x14ac:dyDescent="0.2">
      <c r="E13829" s="97">
        <v>43782.635104166664</v>
      </c>
      <c r="F13829">
        <v>1.0914170000000001</v>
      </c>
    </row>
    <row r="13830" spans="5:6" x14ac:dyDescent="0.2">
      <c r="E13830" s="97">
        <v>43782.645578703705</v>
      </c>
      <c r="F13830">
        <v>1.1378729999999999</v>
      </c>
    </row>
    <row r="13831" spans="5:6" x14ac:dyDescent="0.2">
      <c r="E13831" s="97">
        <v>43782.655995370369</v>
      </c>
      <c r="F13831">
        <v>1.129607</v>
      </c>
    </row>
    <row r="13832" spans="5:6" x14ac:dyDescent="0.2">
      <c r="E13832" s="97">
        <v>43782.666412037041</v>
      </c>
      <c r="F13832">
        <v>1.095656</v>
      </c>
    </row>
    <row r="13833" spans="5:6" x14ac:dyDescent="0.2">
      <c r="E13833" s="97">
        <v>43782.676828703705</v>
      </c>
      <c r="F13833">
        <v>1.0766009999999999</v>
      </c>
    </row>
    <row r="13834" spans="5:6" x14ac:dyDescent="0.2">
      <c r="E13834" s="97">
        <v>43782.687245370369</v>
      </c>
      <c r="F13834">
        <v>1.0755110000000001</v>
      </c>
    </row>
    <row r="13835" spans="5:6" x14ac:dyDescent="0.2">
      <c r="E13835" s="97">
        <v>43782.697662037041</v>
      </c>
      <c r="F13835">
        <v>1.0679810000000001</v>
      </c>
    </row>
    <row r="13836" spans="5:6" x14ac:dyDescent="0.2">
      <c r="E13836" s="97">
        <v>43782.708194444444</v>
      </c>
      <c r="F13836">
        <v>1.068638</v>
      </c>
    </row>
    <row r="13837" spans="5:6" x14ac:dyDescent="0.2">
      <c r="E13837" s="97">
        <v>43782.72388888889</v>
      </c>
      <c r="F13837">
        <v>1.081197</v>
      </c>
    </row>
    <row r="13838" spans="5:6" x14ac:dyDescent="0.2">
      <c r="E13838" s="97">
        <v>43782.734305555554</v>
      </c>
      <c r="F13838">
        <v>1.101745</v>
      </c>
    </row>
    <row r="13839" spans="5:6" x14ac:dyDescent="0.2">
      <c r="E13839" s="97">
        <v>43782.744722222225</v>
      </c>
      <c r="F13839">
        <v>1.0971089999999999</v>
      </c>
    </row>
    <row r="13840" spans="5:6" x14ac:dyDescent="0.2">
      <c r="E13840" s="97">
        <v>43782.75513888889</v>
      </c>
      <c r="F13840">
        <v>1.1086849999999999</v>
      </c>
    </row>
    <row r="13841" spans="5:6" x14ac:dyDescent="0.2">
      <c r="E13841" s="97">
        <v>43782.765555555554</v>
      </c>
      <c r="F13841">
        <v>1.058468</v>
      </c>
    </row>
    <row r="13842" spans="5:6" x14ac:dyDescent="0.2">
      <c r="E13842" s="97">
        <v>43782.775972222225</v>
      </c>
      <c r="F13842">
        <v>1.1004210000000001</v>
      </c>
    </row>
    <row r="13843" spans="5:6" x14ac:dyDescent="0.2">
      <c r="E13843" s="97">
        <v>43782.786504629628</v>
      </c>
      <c r="F13843">
        <v>1.084732</v>
      </c>
    </row>
    <row r="13844" spans="5:6" x14ac:dyDescent="0.2">
      <c r="E13844" s="97">
        <v>43782.7969212963</v>
      </c>
      <c r="F13844">
        <v>1.08935</v>
      </c>
    </row>
    <row r="13845" spans="5:6" x14ac:dyDescent="0.2">
      <c r="E13845" s="97">
        <v>43782.807337962964</v>
      </c>
      <c r="F13845">
        <v>1.0923769999999999</v>
      </c>
    </row>
    <row r="13846" spans="5:6" x14ac:dyDescent="0.2">
      <c r="E13846" s="97">
        <v>43782.817754629628</v>
      </c>
      <c r="F13846">
        <v>1.092584</v>
      </c>
    </row>
    <row r="13847" spans="5:6" x14ac:dyDescent="0.2">
      <c r="E13847" s="97">
        <v>43782.828240740739</v>
      </c>
      <c r="F13847">
        <v>1.086627</v>
      </c>
    </row>
    <row r="13848" spans="5:6" x14ac:dyDescent="0.2">
      <c r="E13848" s="97">
        <v>43782.83865740741</v>
      </c>
      <c r="F13848">
        <v>1.1091660000000001</v>
      </c>
    </row>
    <row r="13849" spans="5:6" x14ac:dyDescent="0.2">
      <c r="E13849" s="97">
        <v>43782.849074074074</v>
      </c>
      <c r="F13849">
        <v>1.1033109999999999</v>
      </c>
    </row>
    <row r="13850" spans="5:6" x14ac:dyDescent="0.2">
      <c r="E13850" s="97">
        <v>43782.859490740739</v>
      </c>
      <c r="F13850">
        <v>1.1060019999999999</v>
      </c>
    </row>
    <row r="13851" spans="5:6" x14ac:dyDescent="0.2">
      <c r="E13851" s="97">
        <v>43782.86990740741</v>
      </c>
      <c r="F13851">
        <v>1.090673</v>
      </c>
    </row>
    <row r="13852" spans="5:6" x14ac:dyDescent="0.2">
      <c r="E13852" s="97">
        <v>43782.880324074074</v>
      </c>
      <c r="F13852">
        <v>1.103307</v>
      </c>
    </row>
    <row r="13853" spans="5:6" x14ac:dyDescent="0.2">
      <c r="E13853" s="97">
        <v>43782.890740740739</v>
      </c>
      <c r="F13853">
        <v>1.1257509999999999</v>
      </c>
    </row>
    <row r="13854" spans="5:6" x14ac:dyDescent="0.2">
      <c r="E13854" s="97">
        <v>43782.901273148149</v>
      </c>
      <c r="F13854">
        <v>1.126797</v>
      </c>
    </row>
    <row r="13855" spans="5:6" x14ac:dyDescent="0.2">
      <c r="E13855" s="97">
        <v>43782.911689814813</v>
      </c>
      <c r="F13855">
        <v>1.1380619999999999</v>
      </c>
    </row>
    <row r="13856" spans="5:6" x14ac:dyDescent="0.2">
      <c r="E13856" s="97">
        <v>43782.922106481485</v>
      </c>
      <c r="F13856">
        <v>1.1528480000000001</v>
      </c>
    </row>
    <row r="13857" spans="5:6" x14ac:dyDescent="0.2">
      <c r="E13857" s="97">
        <v>43782.932592592595</v>
      </c>
      <c r="F13857">
        <v>1.149454</v>
      </c>
    </row>
    <row r="13858" spans="5:6" x14ac:dyDescent="0.2">
      <c r="E13858" s="97">
        <v>43782.943009259259</v>
      </c>
      <c r="F13858">
        <v>1.189227</v>
      </c>
    </row>
    <row r="13859" spans="5:6" x14ac:dyDescent="0.2">
      <c r="E13859" s="97">
        <v>43782.953425925924</v>
      </c>
      <c r="F13859">
        <v>1.192024</v>
      </c>
    </row>
    <row r="13860" spans="5:6" x14ac:dyDescent="0.2">
      <c r="E13860" s="97">
        <v>43782.963842592595</v>
      </c>
      <c r="F13860">
        <v>1.1986159999999999</v>
      </c>
    </row>
    <row r="13861" spans="5:6" x14ac:dyDescent="0.2">
      <c r="E13861" s="97">
        <v>43782.974259259259</v>
      </c>
      <c r="F13861">
        <v>1.2061930000000001</v>
      </c>
    </row>
    <row r="13862" spans="5:6" x14ac:dyDescent="0.2">
      <c r="E13862" s="97">
        <v>43782.984675925924</v>
      </c>
      <c r="F13862">
        <v>1.2241679999999999</v>
      </c>
    </row>
    <row r="13863" spans="5:6" x14ac:dyDescent="0.2">
      <c r="E13863" s="97">
        <v>43782.995092592595</v>
      </c>
      <c r="F13863">
        <v>1.2319420000000001</v>
      </c>
    </row>
    <row r="13864" spans="5:6" x14ac:dyDescent="0.2">
      <c r="E13864" s="97">
        <v>43783.005624999998</v>
      </c>
      <c r="F13864">
        <v>1.265055</v>
      </c>
    </row>
    <row r="13865" spans="5:6" x14ac:dyDescent="0.2">
      <c r="E13865" s="97">
        <v>43783.016041666669</v>
      </c>
      <c r="F13865">
        <v>1.2812680000000001</v>
      </c>
    </row>
    <row r="13866" spans="5:6" x14ac:dyDescent="0.2">
      <c r="E13866" s="97">
        <v>43783.026458333334</v>
      </c>
      <c r="F13866">
        <v>1.2714399999999999</v>
      </c>
    </row>
    <row r="13867" spans="5:6" x14ac:dyDescent="0.2">
      <c r="E13867" s="97">
        <v>43783.036932870367</v>
      </c>
      <c r="F13867">
        <v>1.309547</v>
      </c>
    </row>
    <row r="13868" spans="5:6" x14ac:dyDescent="0.2">
      <c r="E13868" s="97">
        <v>43783.047349537039</v>
      </c>
      <c r="F13868">
        <v>1.3227059999999999</v>
      </c>
    </row>
    <row r="13869" spans="5:6" x14ac:dyDescent="0.2">
      <c r="E13869" s="97">
        <v>43783.057766203703</v>
      </c>
      <c r="F13869">
        <v>1.337914</v>
      </c>
    </row>
    <row r="13870" spans="5:6" x14ac:dyDescent="0.2">
      <c r="E13870" s="97">
        <v>43783.068182870367</v>
      </c>
      <c r="F13870">
        <v>1.3530139999999999</v>
      </c>
    </row>
    <row r="13871" spans="5:6" x14ac:dyDescent="0.2">
      <c r="E13871" s="97">
        <v>43783.078599537039</v>
      </c>
      <c r="F13871">
        <v>1.3725780000000001</v>
      </c>
    </row>
    <row r="13872" spans="5:6" x14ac:dyDescent="0.2">
      <c r="E13872" s="97">
        <v>43783.089016203703</v>
      </c>
      <c r="F13872">
        <v>1.318014</v>
      </c>
    </row>
    <row r="13873" spans="5:6" x14ac:dyDescent="0.2">
      <c r="E13873" s="97">
        <v>43783.099432870367</v>
      </c>
      <c r="F13873">
        <v>1.3640829999999999</v>
      </c>
    </row>
    <row r="13874" spans="5:6" x14ac:dyDescent="0.2">
      <c r="E13874" s="97">
        <v>43783.109965277778</v>
      </c>
      <c r="F13874">
        <v>1.3988</v>
      </c>
    </row>
    <row r="13875" spans="5:6" x14ac:dyDescent="0.2">
      <c r="E13875" s="97">
        <v>43783.120381944442</v>
      </c>
      <c r="F13875">
        <v>1.4093199999999999</v>
      </c>
    </row>
    <row r="13876" spans="5:6" x14ac:dyDescent="0.2">
      <c r="E13876" s="97">
        <v>43783.130798611113</v>
      </c>
      <c r="F13876">
        <v>1.431489</v>
      </c>
    </row>
    <row r="13877" spans="5:6" x14ac:dyDescent="0.2">
      <c r="E13877" s="97">
        <v>43783.141284722224</v>
      </c>
      <c r="F13877">
        <v>1.4360569999999999</v>
      </c>
    </row>
    <row r="13878" spans="5:6" x14ac:dyDescent="0.2">
      <c r="E13878" s="97">
        <v>43783.151701388888</v>
      </c>
      <c r="F13878">
        <v>1.4422820000000001</v>
      </c>
    </row>
    <row r="13879" spans="5:6" x14ac:dyDescent="0.2">
      <c r="E13879" s="97">
        <v>43783.162118055552</v>
      </c>
      <c r="F13879">
        <v>1.4357279999999999</v>
      </c>
    </row>
    <row r="13880" spans="5:6" x14ac:dyDescent="0.2">
      <c r="E13880" s="97">
        <v>43783.172534722224</v>
      </c>
      <c r="F13880">
        <v>1.455271</v>
      </c>
    </row>
    <row r="13881" spans="5:6" x14ac:dyDescent="0.2">
      <c r="E13881" s="97">
        <v>43783.182951388888</v>
      </c>
      <c r="F13881">
        <v>1.46296</v>
      </c>
    </row>
    <row r="13882" spans="5:6" x14ac:dyDescent="0.2">
      <c r="E13882" s="97">
        <v>43783.193368055552</v>
      </c>
      <c r="F13882">
        <v>1.459201</v>
      </c>
    </row>
    <row r="13883" spans="5:6" x14ac:dyDescent="0.2">
      <c r="E13883" s="97">
        <v>43783.203784722224</v>
      </c>
      <c r="F13883">
        <v>1.476369</v>
      </c>
    </row>
    <row r="13884" spans="5:6" x14ac:dyDescent="0.2">
      <c r="E13884" s="97">
        <v>43783.214317129627</v>
      </c>
      <c r="F13884">
        <v>1.475133</v>
      </c>
    </row>
    <row r="13885" spans="5:6" x14ac:dyDescent="0.2">
      <c r="E13885" s="97">
        <v>43783.224733796298</v>
      </c>
      <c r="F13885">
        <v>1.467282</v>
      </c>
    </row>
    <row r="13886" spans="5:6" x14ac:dyDescent="0.2">
      <c r="E13886" s="97">
        <v>43783.235150462962</v>
      </c>
      <c r="F13886">
        <v>1.4807630000000001</v>
      </c>
    </row>
    <row r="13887" spans="5:6" x14ac:dyDescent="0.2">
      <c r="E13887" s="97">
        <v>43783.245625000003</v>
      </c>
      <c r="F13887">
        <v>1.489182</v>
      </c>
    </row>
    <row r="13888" spans="5:6" x14ac:dyDescent="0.2">
      <c r="E13888" s="97">
        <v>43783.256041666667</v>
      </c>
      <c r="F13888">
        <v>1.4932479999999999</v>
      </c>
    </row>
    <row r="13889" spans="5:6" x14ac:dyDescent="0.2">
      <c r="E13889" s="97">
        <v>43783.266458333332</v>
      </c>
      <c r="F13889">
        <v>1.502459</v>
      </c>
    </row>
    <row r="13890" spans="5:6" x14ac:dyDescent="0.2">
      <c r="E13890" s="97">
        <v>43783.276875000003</v>
      </c>
      <c r="F13890">
        <v>1.5190049999999999</v>
      </c>
    </row>
    <row r="13891" spans="5:6" x14ac:dyDescent="0.2">
      <c r="E13891" s="97">
        <v>43783.287291666667</v>
      </c>
      <c r="F13891">
        <v>1.527455</v>
      </c>
    </row>
    <row r="13892" spans="5:6" x14ac:dyDescent="0.2">
      <c r="E13892" s="97">
        <v>43783.297847222224</v>
      </c>
      <c r="F13892">
        <v>1.499045</v>
      </c>
    </row>
    <row r="13893" spans="5:6" x14ac:dyDescent="0.2">
      <c r="E13893" s="97">
        <v>43783.308263888888</v>
      </c>
      <c r="F13893">
        <v>1.536994</v>
      </c>
    </row>
    <row r="13894" spans="5:6" x14ac:dyDescent="0.2">
      <c r="E13894" s="97">
        <v>43783.318680555552</v>
      </c>
      <c r="F13894">
        <v>1.5276860000000001</v>
      </c>
    </row>
    <row r="13895" spans="5:6" x14ac:dyDescent="0.2">
      <c r="E13895" s="97">
        <v>43783.329097222224</v>
      </c>
      <c r="F13895">
        <v>1.5295160000000001</v>
      </c>
    </row>
    <row r="13896" spans="5:6" x14ac:dyDescent="0.2">
      <c r="E13896" s="97">
        <v>43783.339513888888</v>
      </c>
      <c r="F13896">
        <v>1.537175</v>
      </c>
    </row>
    <row r="13897" spans="5:6" x14ac:dyDescent="0.2">
      <c r="E13897" s="97">
        <v>43783.349930555552</v>
      </c>
      <c r="F13897">
        <v>1.543372</v>
      </c>
    </row>
    <row r="13898" spans="5:6" x14ac:dyDescent="0.2">
      <c r="E13898" s="97">
        <v>43783.360462962963</v>
      </c>
      <c r="F13898">
        <v>1.5454490000000001</v>
      </c>
    </row>
    <row r="13899" spans="5:6" x14ac:dyDescent="0.2">
      <c r="E13899" s="97">
        <v>43783.370879629627</v>
      </c>
      <c r="F13899">
        <v>1.533155</v>
      </c>
    </row>
    <row r="13900" spans="5:6" x14ac:dyDescent="0.2">
      <c r="E13900" s="97">
        <v>43783.381296296298</v>
      </c>
      <c r="F13900">
        <v>1.539906</v>
      </c>
    </row>
    <row r="13901" spans="5:6" x14ac:dyDescent="0.2">
      <c r="E13901" s="97">
        <v>43783.391712962963</v>
      </c>
      <c r="F13901">
        <v>1.5559670000000001</v>
      </c>
    </row>
    <row r="13902" spans="5:6" x14ac:dyDescent="0.2">
      <c r="E13902" s="97">
        <v>43783.402199074073</v>
      </c>
      <c r="F13902">
        <v>1.5437380000000001</v>
      </c>
    </row>
    <row r="13903" spans="5:6" x14ac:dyDescent="0.2">
      <c r="E13903" s="97">
        <v>43783.412615740737</v>
      </c>
      <c r="F13903">
        <v>1.5241480000000001</v>
      </c>
    </row>
    <row r="13904" spans="5:6" x14ac:dyDescent="0.2">
      <c r="E13904" s="97">
        <v>43783.423032407409</v>
      </c>
      <c r="F13904">
        <v>1.541976</v>
      </c>
    </row>
    <row r="13905" spans="5:6" x14ac:dyDescent="0.2">
      <c r="E13905" s="97">
        <v>43783.433449074073</v>
      </c>
      <c r="F13905">
        <v>1.551382</v>
      </c>
    </row>
    <row r="13906" spans="5:6" x14ac:dyDescent="0.2">
      <c r="E13906" s="97">
        <v>43783.443865740737</v>
      </c>
      <c r="F13906">
        <v>1.5646519999999999</v>
      </c>
    </row>
    <row r="13907" spans="5:6" x14ac:dyDescent="0.2">
      <c r="E13907" s="97">
        <v>43783.454282407409</v>
      </c>
      <c r="F13907">
        <v>1.5552250000000001</v>
      </c>
    </row>
    <row r="13908" spans="5:6" x14ac:dyDescent="0.2">
      <c r="E13908" s="97">
        <v>43783.464699074073</v>
      </c>
      <c r="F13908">
        <v>1.5769839999999999</v>
      </c>
    </row>
    <row r="13909" spans="5:6" x14ac:dyDescent="0.2">
      <c r="E13909" s="97">
        <v>43783.475231481483</v>
      </c>
      <c r="F13909">
        <v>1.5694619999999999</v>
      </c>
    </row>
    <row r="13910" spans="5:6" x14ac:dyDescent="0.2">
      <c r="E13910" s="97">
        <v>43783.485648148147</v>
      </c>
      <c r="F13910">
        <v>1.5533570000000001</v>
      </c>
    </row>
    <row r="13911" spans="5:6" x14ac:dyDescent="0.2">
      <c r="E13911" s="97">
        <v>43783.496064814812</v>
      </c>
      <c r="F13911">
        <v>1.5551410000000001</v>
      </c>
    </row>
    <row r="13912" spans="5:6" x14ac:dyDescent="0.2">
      <c r="E13912" s="97">
        <v>43783.506539351853</v>
      </c>
      <c r="F13912">
        <v>1.546243</v>
      </c>
    </row>
    <row r="13913" spans="5:6" x14ac:dyDescent="0.2">
      <c r="E13913" s="97">
        <v>43783.516956018517</v>
      </c>
      <c r="F13913">
        <v>1.538848</v>
      </c>
    </row>
    <row r="13914" spans="5:6" x14ac:dyDescent="0.2">
      <c r="E13914" s="97">
        <v>43783.527372685188</v>
      </c>
      <c r="F13914">
        <v>1.550411</v>
      </c>
    </row>
    <row r="13915" spans="5:6" x14ac:dyDescent="0.2">
      <c r="E13915" s="97">
        <v>43783.537789351853</v>
      </c>
      <c r="F13915">
        <v>1.5338080000000001</v>
      </c>
    </row>
    <row r="13916" spans="5:6" x14ac:dyDescent="0.2">
      <c r="E13916" s="97">
        <v>43783.548206018517</v>
      </c>
      <c r="F13916">
        <v>1.5302640000000001</v>
      </c>
    </row>
    <row r="13917" spans="5:6" x14ac:dyDescent="0.2">
      <c r="E13917" s="97">
        <v>43783.558622685188</v>
      </c>
      <c r="F13917">
        <v>1.5112380000000001</v>
      </c>
    </row>
    <row r="13918" spans="5:6" x14ac:dyDescent="0.2">
      <c r="E13918" s="97">
        <v>43783.569155092591</v>
      </c>
      <c r="F13918">
        <v>1.528726</v>
      </c>
    </row>
    <row r="13919" spans="5:6" x14ac:dyDescent="0.2">
      <c r="E13919" s="97">
        <v>43783.579571759263</v>
      </c>
      <c r="F13919">
        <v>1.5059130000000001</v>
      </c>
    </row>
    <row r="13920" spans="5:6" x14ac:dyDescent="0.2">
      <c r="E13920" s="97">
        <v>43783.589988425927</v>
      </c>
      <c r="F13920">
        <v>1.4959610000000001</v>
      </c>
    </row>
    <row r="13921" spans="5:6" x14ac:dyDescent="0.2">
      <c r="E13921" s="97">
        <v>43783.600405092591</v>
      </c>
      <c r="F13921">
        <v>1.4751829999999999</v>
      </c>
    </row>
    <row r="13922" spans="5:6" x14ac:dyDescent="0.2">
      <c r="E13922" s="97">
        <v>43783.610891203702</v>
      </c>
      <c r="F13922">
        <v>1.467792</v>
      </c>
    </row>
    <row r="13923" spans="5:6" x14ac:dyDescent="0.2">
      <c r="E13923" s="97">
        <v>43783.621307870373</v>
      </c>
      <c r="F13923">
        <v>1.459543</v>
      </c>
    </row>
    <row r="13924" spans="5:6" x14ac:dyDescent="0.2">
      <c r="E13924" s="97">
        <v>43783.631724537037</v>
      </c>
      <c r="F13924">
        <v>1.4739990000000001</v>
      </c>
    </row>
    <row r="13925" spans="5:6" x14ac:dyDescent="0.2">
      <c r="E13925" s="97">
        <v>43783.642141203702</v>
      </c>
      <c r="F13925">
        <v>1.4458420000000001</v>
      </c>
    </row>
    <row r="13926" spans="5:6" x14ac:dyDescent="0.2">
      <c r="E13926" s="97">
        <v>43783.652557870373</v>
      </c>
      <c r="F13926">
        <v>1.4480090000000001</v>
      </c>
    </row>
    <row r="13927" spans="5:6" x14ac:dyDescent="0.2">
      <c r="E13927" s="97">
        <v>43783.662974537037</v>
      </c>
      <c r="F13927">
        <v>1.4049259999999999</v>
      </c>
    </row>
    <row r="13928" spans="5:6" x14ac:dyDescent="0.2">
      <c r="E13928" s="97">
        <v>43783.673391203702</v>
      </c>
      <c r="F13928">
        <v>1.444421</v>
      </c>
    </row>
    <row r="13929" spans="5:6" x14ac:dyDescent="0.2">
      <c r="E13929" s="97">
        <v>43783.683923611112</v>
      </c>
      <c r="F13929">
        <v>1.4338820000000001</v>
      </c>
    </row>
    <row r="13930" spans="5:6" x14ac:dyDescent="0.2">
      <c r="E13930" s="97">
        <v>43783.694340277776</v>
      </c>
      <c r="F13930">
        <v>1.4381759999999999</v>
      </c>
    </row>
    <row r="13931" spans="5:6" x14ac:dyDescent="0.2">
      <c r="E13931" s="97">
        <v>43783.704756944448</v>
      </c>
      <c r="F13931">
        <v>1.4316279999999999</v>
      </c>
    </row>
    <row r="13932" spans="5:6" x14ac:dyDescent="0.2">
      <c r="E13932" s="97">
        <v>43783.723981481482</v>
      </c>
      <c r="F13932">
        <v>1.3291649999999999</v>
      </c>
    </row>
    <row r="13933" spans="5:6" x14ac:dyDescent="0.2">
      <c r="E13933" s="97">
        <v>43783.734398148146</v>
      </c>
      <c r="F13933">
        <v>1.4862089999999999</v>
      </c>
    </row>
    <row r="13934" spans="5:6" x14ac:dyDescent="0.2">
      <c r="E13934" s="97">
        <v>43783.744814814818</v>
      </c>
      <c r="F13934">
        <v>1.4906299999999999</v>
      </c>
    </row>
    <row r="13935" spans="5:6" x14ac:dyDescent="0.2">
      <c r="E13935" s="97">
        <v>43783.755231481482</v>
      </c>
      <c r="F13935">
        <v>1.464145</v>
      </c>
    </row>
    <row r="13936" spans="5:6" x14ac:dyDescent="0.2">
      <c r="E13936" s="97">
        <v>43783.765648148146</v>
      </c>
      <c r="F13936">
        <v>1.4937100000000001</v>
      </c>
    </row>
    <row r="13937" spans="5:6" x14ac:dyDescent="0.2">
      <c r="E13937" s="97">
        <v>43783.776064814818</v>
      </c>
      <c r="F13937">
        <v>1.466591</v>
      </c>
    </row>
    <row r="13938" spans="5:6" x14ac:dyDescent="0.2">
      <c r="E13938" s="97">
        <v>43783.786597222221</v>
      </c>
      <c r="F13938">
        <v>1.481544</v>
      </c>
    </row>
    <row r="13939" spans="5:6" x14ac:dyDescent="0.2">
      <c r="E13939" s="97">
        <v>43783.797013888892</v>
      </c>
      <c r="F13939">
        <v>1.501503</v>
      </c>
    </row>
    <row r="13940" spans="5:6" x14ac:dyDescent="0.2">
      <c r="E13940" s="97">
        <v>43783.807430555556</v>
      </c>
      <c r="F13940">
        <v>1.4929190000000001</v>
      </c>
    </row>
    <row r="13941" spans="5:6" x14ac:dyDescent="0.2">
      <c r="E13941" s="97">
        <v>43783.817847222221</v>
      </c>
      <c r="F13941">
        <v>1.501512</v>
      </c>
    </row>
    <row r="13942" spans="5:6" x14ac:dyDescent="0.2">
      <c r="E13942" s="97">
        <v>43783.828344907408</v>
      </c>
      <c r="F13942">
        <v>1.515185</v>
      </c>
    </row>
    <row r="13943" spans="5:6" x14ac:dyDescent="0.2">
      <c r="E13943" s="97">
        <v>43783.838761574072</v>
      </c>
      <c r="F13943">
        <v>1.5407329999999999</v>
      </c>
    </row>
    <row r="13944" spans="5:6" x14ac:dyDescent="0.2">
      <c r="E13944" s="97">
        <v>43783.849178240744</v>
      </c>
      <c r="F13944">
        <v>1.5605230000000001</v>
      </c>
    </row>
    <row r="13945" spans="5:6" x14ac:dyDescent="0.2">
      <c r="E13945" s="97">
        <v>43783.859594907408</v>
      </c>
      <c r="F13945">
        <v>1.5732060000000001</v>
      </c>
    </row>
    <row r="13946" spans="5:6" x14ac:dyDescent="0.2">
      <c r="E13946" s="97">
        <v>43783.870011574072</v>
      </c>
      <c r="F13946">
        <v>1.566851</v>
      </c>
    </row>
    <row r="13947" spans="5:6" x14ac:dyDescent="0.2">
      <c r="E13947" s="97">
        <v>43783.880428240744</v>
      </c>
      <c r="F13947">
        <v>1.665124</v>
      </c>
    </row>
    <row r="13948" spans="5:6" x14ac:dyDescent="0.2">
      <c r="E13948" s="97">
        <v>43783.890844907408</v>
      </c>
      <c r="F13948">
        <v>1.5293559999999999</v>
      </c>
    </row>
    <row r="13949" spans="5:6" x14ac:dyDescent="0.2">
      <c r="E13949" s="97">
        <v>43783.901377314818</v>
      </c>
      <c r="F13949">
        <v>1.5518909999999999</v>
      </c>
    </row>
    <row r="13950" spans="5:6" x14ac:dyDescent="0.2">
      <c r="E13950" s="97">
        <v>43783.911793981482</v>
      </c>
      <c r="F13950">
        <v>1.563043</v>
      </c>
    </row>
    <row r="13951" spans="5:6" x14ac:dyDescent="0.2">
      <c r="E13951" s="97">
        <v>43783.922210648147</v>
      </c>
      <c r="F13951">
        <v>1.551717</v>
      </c>
    </row>
    <row r="13952" spans="5:6" x14ac:dyDescent="0.2">
      <c r="E13952" s="97">
        <v>43783.932685185187</v>
      </c>
      <c r="F13952">
        <v>1.5561590000000001</v>
      </c>
    </row>
    <row r="13953" spans="5:6" x14ac:dyDescent="0.2">
      <c r="E13953" s="97">
        <v>43783.943101851852</v>
      </c>
      <c r="F13953">
        <v>1.5811170000000001</v>
      </c>
    </row>
    <row r="13954" spans="5:6" x14ac:dyDescent="0.2">
      <c r="E13954" s="97">
        <v>43783.953518518516</v>
      </c>
      <c r="F13954">
        <v>1.576093</v>
      </c>
    </row>
    <row r="13955" spans="5:6" x14ac:dyDescent="0.2">
      <c r="E13955" s="97">
        <v>43783.963935185187</v>
      </c>
      <c r="F13955">
        <v>1.585396</v>
      </c>
    </row>
    <row r="13956" spans="5:6" x14ac:dyDescent="0.2">
      <c r="E13956" s="97">
        <v>43783.974351851852</v>
      </c>
      <c r="F13956">
        <v>1.597137</v>
      </c>
    </row>
    <row r="13957" spans="5:6" x14ac:dyDescent="0.2">
      <c r="E13957" s="97">
        <v>43783.984768518516</v>
      </c>
      <c r="F13957">
        <v>1.5976919999999999</v>
      </c>
    </row>
    <row r="13958" spans="5:6" x14ac:dyDescent="0.2">
      <c r="E13958" s="97">
        <v>43783.995300925926</v>
      </c>
      <c r="F13958">
        <v>1.5763849999999999</v>
      </c>
    </row>
    <row r="13959" spans="5:6" x14ac:dyDescent="0.2">
      <c r="E13959" s="97">
        <v>43784.00571759259</v>
      </c>
      <c r="F13959">
        <v>1.60023</v>
      </c>
    </row>
    <row r="13960" spans="5:6" x14ac:dyDescent="0.2">
      <c r="E13960" s="97">
        <v>43784.016134259262</v>
      </c>
      <c r="F13960">
        <v>1.581715</v>
      </c>
    </row>
    <row r="13961" spans="5:6" x14ac:dyDescent="0.2">
      <c r="E13961" s="97">
        <v>43784.026550925926</v>
      </c>
      <c r="F13961">
        <v>1.5742750000000001</v>
      </c>
    </row>
    <row r="13962" spans="5:6" x14ac:dyDescent="0.2">
      <c r="E13962" s="97">
        <v>43784.037037037036</v>
      </c>
      <c r="F13962">
        <v>1.6125719999999999</v>
      </c>
    </row>
    <row r="13963" spans="5:6" x14ac:dyDescent="0.2">
      <c r="E13963" s="97">
        <v>43784.047453703701</v>
      </c>
      <c r="F13963">
        <v>1.6194459999999999</v>
      </c>
    </row>
    <row r="13964" spans="5:6" x14ac:dyDescent="0.2">
      <c r="E13964" s="97">
        <v>43784.057870370372</v>
      </c>
      <c r="F13964">
        <v>1.573016</v>
      </c>
    </row>
    <row r="13965" spans="5:6" x14ac:dyDescent="0.2">
      <c r="E13965" s="97">
        <v>43784.068287037036</v>
      </c>
      <c r="F13965">
        <v>1.615003</v>
      </c>
    </row>
    <row r="13966" spans="5:6" x14ac:dyDescent="0.2">
      <c r="E13966" s="97">
        <v>43784.078703703701</v>
      </c>
      <c r="F13966">
        <v>1.612989</v>
      </c>
    </row>
    <row r="13967" spans="5:6" x14ac:dyDescent="0.2">
      <c r="E13967" s="97">
        <v>43784.089259259257</v>
      </c>
      <c r="F13967">
        <v>1.620474</v>
      </c>
    </row>
    <row r="13968" spans="5:6" x14ac:dyDescent="0.2">
      <c r="E13968" s="97">
        <v>43784.100138888891</v>
      </c>
      <c r="F13968">
        <v>1.620474</v>
      </c>
    </row>
    <row r="13969" spans="5:6" x14ac:dyDescent="0.2">
      <c r="E13969" s="97">
        <v>43784.104537037034</v>
      </c>
      <c r="F13969">
        <v>4.0000000000000002E-4</v>
      </c>
    </row>
    <row r="13970" spans="5:6" x14ac:dyDescent="0.2">
      <c r="E13970" s="97">
        <v>43784.111481481479</v>
      </c>
      <c r="F13970">
        <v>4.0000000000000002E-4</v>
      </c>
    </row>
    <row r="13971" spans="5:6" x14ac:dyDescent="0.2">
      <c r="E13971" s="97">
        <v>43784.115416666667</v>
      </c>
      <c r="F13971">
        <v>4.0000000000000002E-4</v>
      </c>
    </row>
    <row r="13972" spans="5:6" x14ac:dyDescent="0.2">
      <c r="E13972" s="97">
        <v>43784.123171296298</v>
      </c>
      <c r="F13972">
        <v>4.0000000000000002E-4</v>
      </c>
    </row>
    <row r="13973" spans="5:6" x14ac:dyDescent="0.2">
      <c r="E13973" s="97">
        <v>43784.12699074074</v>
      </c>
      <c r="F13973">
        <v>4.0000000000000002E-4</v>
      </c>
    </row>
    <row r="13974" spans="5:6" x14ac:dyDescent="0.2">
      <c r="E13974" s="97">
        <v>43784.133935185186</v>
      </c>
      <c r="F13974">
        <v>4.0000000000000002E-4</v>
      </c>
    </row>
    <row r="13975" spans="5:6" x14ac:dyDescent="0.2">
      <c r="E13975" s="97">
        <v>43784.137986111113</v>
      </c>
      <c r="F13975">
        <v>4.0000000000000002E-4</v>
      </c>
    </row>
    <row r="13976" spans="5:6" x14ac:dyDescent="0.2">
      <c r="E13976" s="97">
        <v>43784.14539351852</v>
      </c>
      <c r="F13976">
        <v>4.0000000000000002E-4</v>
      </c>
    </row>
    <row r="13977" spans="5:6" x14ac:dyDescent="0.2">
      <c r="E13977" s="97">
        <v>43784.149247685185</v>
      </c>
      <c r="F13977">
        <v>4.0000000000000002E-4</v>
      </c>
    </row>
    <row r="13978" spans="5:6" x14ac:dyDescent="0.2">
      <c r="E13978" s="97">
        <v>43784.156539351854</v>
      </c>
      <c r="F13978">
        <v>4.0000000000000002E-4</v>
      </c>
    </row>
    <row r="13979" spans="5:6" x14ac:dyDescent="0.2">
      <c r="E13979" s="97">
        <v>43784.160358796296</v>
      </c>
      <c r="F13979">
        <v>4.0000000000000002E-4</v>
      </c>
    </row>
    <row r="13980" spans="5:6" x14ac:dyDescent="0.2">
      <c r="E13980" s="97">
        <v>43784.167303240742</v>
      </c>
      <c r="F13980">
        <v>4.0000000000000002E-4</v>
      </c>
    </row>
    <row r="13981" spans="5:6" x14ac:dyDescent="0.2">
      <c r="E13981" s="97">
        <v>43784.171122685184</v>
      </c>
      <c r="F13981">
        <v>4.0000000000000002E-4</v>
      </c>
    </row>
    <row r="13982" spans="5:6" x14ac:dyDescent="0.2">
      <c r="E13982" s="97">
        <v>43784.178067129629</v>
      </c>
      <c r="F13982">
        <v>4.0000000000000002E-4</v>
      </c>
    </row>
    <row r="13983" spans="5:6" x14ac:dyDescent="0.2">
      <c r="E13983" s="97">
        <v>43784.18246527778</v>
      </c>
      <c r="F13983">
        <v>3.4730999999999998E-2</v>
      </c>
    </row>
    <row r="13984" spans="5:6" x14ac:dyDescent="0.2">
      <c r="E13984" s="97">
        <v>43784.189872685187</v>
      </c>
      <c r="F13984">
        <v>3.4730999999999998E-2</v>
      </c>
    </row>
    <row r="13985" spans="5:6" x14ac:dyDescent="0.2">
      <c r="E13985" s="97">
        <v>43784.193692129629</v>
      </c>
      <c r="F13985">
        <v>4.0000000000000002E-4</v>
      </c>
    </row>
    <row r="13986" spans="5:6" x14ac:dyDescent="0.2">
      <c r="E13986" s="97">
        <v>43784.200868055559</v>
      </c>
      <c r="F13986">
        <v>4.0000000000000002E-4</v>
      </c>
    </row>
    <row r="13987" spans="5:6" x14ac:dyDescent="0.2">
      <c r="E13987" s="97">
        <v>43784.204791666663</v>
      </c>
      <c r="F13987">
        <v>4.0000000000000002E-4</v>
      </c>
    </row>
    <row r="13988" spans="5:6" x14ac:dyDescent="0.2">
      <c r="E13988" s="97">
        <v>43784.212430555555</v>
      </c>
      <c r="F13988">
        <v>9.1855340000000005</v>
      </c>
    </row>
    <row r="13989" spans="5:6" x14ac:dyDescent="0.2">
      <c r="E13989" s="97">
        <v>43784.223541666666</v>
      </c>
      <c r="F13989">
        <v>9.1855340000000005</v>
      </c>
    </row>
    <row r="13990" spans="5:6" x14ac:dyDescent="0.2">
      <c r="E13990" s="97">
        <v>43784.227361111109</v>
      </c>
      <c r="F13990">
        <v>4.0000000000000002E-4</v>
      </c>
    </row>
    <row r="13991" spans="5:6" x14ac:dyDescent="0.2">
      <c r="E13991" s="97">
        <v>43784.234305555554</v>
      </c>
      <c r="F13991">
        <v>4.0000000000000002E-4</v>
      </c>
    </row>
    <row r="13992" spans="5:6" x14ac:dyDescent="0.2">
      <c r="E13992" s="97">
        <v>43784.238125000003</v>
      </c>
      <c r="F13992">
        <v>4.0000000000000002E-4</v>
      </c>
    </row>
    <row r="13993" spans="5:6" x14ac:dyDescent="0.2">
      <c r="E13993" s="97">
        <v>43784.245069444441</v>
      </c>
      <c r="F13993">
        <v>4.0000000000000002E-4</v>
      </c>
    </row>
    <row r="13994" spans="5:6" x14ac:dyDescent="0.2">
      <c r="E13994" s="97">
        <v>43784.248888888891</v>
      </c>
      <c r="F13994">
        <v>1.5217909999999999</v>
      </c>
    </row>
    <row r="13995" spans="5:6" x14ac:dyDescent="0.2">
      <c r="E13995" s="97">
        <v>43784.255833333336</v>
      </c>
      <c r="F13995">
        <v>1.5217909999999999</v>
      </c>
    </row>
    <row r="13996" spans="5:6" x14ac:dyDescent="0.2">
      <c r="E13996" s="97">
        <v>43784.259768518517</v>
      </c>
      <c r="F13996">
        <v>1.052772</v>
      </c>
    </row>
    <row r="13997" spans="5:6" x14ac:dyDescent="0.2">
      <c r="E13997" s="97">
        <v>43784.266712962963</v>
      </c>
      <c r="F13997">
        <v>5.3828000000000001E-2</v>
      </c>
    </row>
    <row r="13998" spans="5:6" x14ac:dyDescent="0.2">
      <c r="E13998" s="97">
        <v>43784.277129629627</v>
      </c>
      <c r="F13998">
        <v>4.0000000000000002E-4</v>
      </c>
    </row>
    <row r="13999" spans="5:6" x14ac:dyDescent="0.2">
      <c r="E13999" s="97">
        <v>43784.287546296298</v>
      </c>
      <c r="F13999">
        <v>2.0842000000000001</v>
      </c>
    </row>
    <row r="14000" spans="5:6" x14ac:dyDescent="0.2">
      <c r="E14000" s="97">
        <v>43784.298310185186</v>
      </c>
      <c r="F14000">
        <v>2.0842000000000001</v>
      </c>
    </row>
    <row r="14001" spans="5:6" x14ac:dyDescent="0.2">
      <c r="E14001" s="97">
        <v>43784.302129629628</v>
      </c>
      <c r="F14001">
        <v>10.506427</v>
      </c>
    </row>
    <row r="14002" spans="5:6" x14ac:dyDescent="0.2">
      <c r="E14002" s="97">
        <v>43784.309074074074</v>
      </c>
      <c r="F14002">
        <v>1.188941</v>
      </c>
    </row>
    <row r="14003" spans="5:6" x14ac:dyDescent="0.2">
      <c r="E14003" s="97">
        <v>43784.319490740738</v>
      </c>
      <c r="F14003">
        <v>1.188941</v>
      </c>
    </row>
    <row r="14004" spans="5:6" x14ac:dyDescent="0.2">
      <c r="E14004" s="97">
        <v>43784.323310185187</v>
      </c>
      <c r="F14004">
        <v>4.0000000000000002E-4</v>
      </c>
    </row>
    <row r="14005" spans="5:6" x14ac:dyDescent="0.2">
      <c r="E14005" s="97">
        <v>43784.330254629633</v>
      </c>
      <c r="F14005">
        <v>4.0000000000000002E-4</v>
      </c>
    </row>
    <row r="14006" spans="5:6" x14ac:dyDescent="0.2">
      <c r="E14006" s="97">
        <v>43784.334074074075</v>
      </c>
      <c r="F14006">
        <v>4.0000000000000002E-4</v>
      </c>
    </row>
    <row r="14007" spans="5:6" x14ac:dyDescent="0.2">
      <c r="E14007" s="97">
        <v>43784.341087962966</v>
      </c>
      <c r="F14007">
        <v>4.0000000000000002E-4</v>
      </c>
    </row>
    <row r="14008" spans="5:6" x14ac:dyDescent="0.2">
      <c r="E14008" s="97">
        <v>43784.344907407409</v>
      </c>
      <c r="F14008">
        <v>4.0000000000000002E-4</v>
      </c>
    </row>
    <row r="14009" spans="5:6" x14ac:dyDescent="0.2">
      <c r="E14009" s="97">
        <v>43784.351851851854</v>
      </c>
      <c r="F14009">
        <v>4.0000000000000002E-4</v>
      </c>
    </row>
    <row r="14010" spans="5:6" x14ac:dyDescent="0.2">
      <c r="E14010" s="97">
        <v>43784.356134259258</v>
      </c>
      <c r="F14010">
        <v>0.156278</v>
      </c>
    </row>
    <row r="14011" spans="5:6" x14ac:dyDescent="0.2">
      <c r="E14011" s="97">
        <v>43784.363425925927</v>
      </c>
      <c r="F14011">
        <v>6.0859999999999997E-2</v>
      </c>
    </row>
    <row r="14012" spans="5:6" x14ac:dyDescent="0.2">
      <c r="E14012" s="97">
        <v>43784.373842592591</v>
      </c>
      <c r="F14012">
        <v>6.0859999999999997E-2</v>
      </c>
    </row>
    <row r="14013" spans="5:6" x14ac:dyDescent="0.2">
      <c r="E14013" s="97">
        <v>43784.378125000003</v>
      </c>
      <c r="F14013">
        <v>6.1518000000000003E-2</v>
      </c>
    </row>
    <row r="14014" spans="5:6" x14ac:dyDescent="0.2">
      <c r="E14014" s="97">
        <v>43784.385416666664</v>
      </c>
      <c r="F14014">
        <v>6.1518000000000003E-2</v>
      </c>
    </row>
    <row r="14015" spans="5:6" x14ac:dyDescent="0.2">
      <c r="E14015" s="97">
        <v>43784.389236111114</v>
      </c>
      <c r="F14015">
        <v>4.0000000000000002E-4</v>
      </c>
    </row>
    <row r="14016" spans="5:6" x14ac:dyDescent="0.2">
      <c r="E14016" s="97">
        <v>43784.396296296298</v>
      </c>
      <c r="F14016">
        <v>0.81962900000000005</v>
      </c>
    </row>
    <row r="14017" spans="5:6" x14ac:dyDescent="0.2">
      <c r="E14017" s="97">
        <v>43784.406817129631</v>
      </c>
      <c r="F14017">
        <v>1.10005</v>
      </c>
    </row>
    <row r="14018" spans="5:6" x14ac:dyDescent="0.2">
      <c r="E14018" s="97">
        <v>43784.417233796295</v>
      </c>
      <c r="F14018">
        <v>1.5139769999999999</v>
      </c>
    </row>
    <row r="14019" spans="5:6" x14ac:dyDescent="0.2">
      <c r="E14019" s="97">
        <v>43784.42765046296</v>
      </c>
      <c r="F14019">
        <v>1.4642360000000001</v>
      </c>
    </row>
    <row r="14020" spans="5:6" x14ac:dyDescent="0.2">
      <c r="E14020" s="97">
        <v>43784.438067129631</v>
      </c>
      <c r="F14020">
        <v>1.447255</v>
      </c>
    </row>
    <row r="14021" spans="5:6" x14ac:dyDescent="0.2">
      <c r="E14021" s="97">
        <v>43784.448483796295</v>
      </c>
      <c r="F14021">
        <v>1.37531</v>
      </c>
    </row>
    <row r="14022" spans="5:6" x14ac:dyDescent="0.2">
      <c r="E14022" s="97">
        <v>43784.45890046296</v>
      </c>
      <c r="F14022">
        <v>1.3736269999999999</v>
      </c>
    </row>
    <row r="14023" spans="5:6" x14ac:dyDescent="0.2">
      <c r="E14023" s="97">
        <v>43784.46943287037</v>
      </c>
      <c r="F14023">
        <v>1.379815</v>
      </c>
    </row>
    <row r="14024" spans="5:6" x14ac:dyDescent="0.2">
      <c r="E14024" s="97">
        <v>43784.479849537034</v>
      </c>
      <c r="F14024">
        <v>1.344762</v>
      </c>
    </row>
    <row r="14025" spans="5:6" x14ac:dyDescent="0.2">
      <c r="E14025" s="97">
        <v>43784.490266203706</v>
      </c>
      <c r="F14025">
        <v>1.3537669999999999</v>
      </c>
    </row>
    <row r="14026" spans="5:6" x14ac:dyDescent="0.2">
      <c r="E14026" s="97">
        <v>43784.50068287037</v>
      </c>
      <c r="F14026">
        <v>1.324314</v>
      </c>
    </row>
    <row r="14027" spans="5:6" x14ac:dyDescent="0.2">
      <c r="E14027" s="97">
        <v>43784.51116898148</v>
      </c>
      <c r="F14027">
        <v>1.313658</v>
      </c>
    </row>
    <row r="14028" spans="5:6" x14ac:dyDescent="0.2">
      <c r="E14028" s="97">
        <v>43784.521585648145</v>
      </c>
      <c r="F14028">
        <v>1.277909</v>
      </c>
    </row>
    <row r="14029" spans="5:6" x14ac:dyDescent="0.2">
      <c r="E14029" s="97">
        <v>43784.532002314816</v>
      </c>
      <c r="F14029">
        <v>1.275361</v>
      </c>
    </row>
    <row r="14030" spans="5:6" x14ac:dyDescent="0.2">
      <c r="E14030" s="97">
        <v>43784.54241898148</v>
      </c>
      <c r="F14030">
        <v>1.2439549999999999</v>
      </c>
    </row>
    <row r="14031" spans="5:6" x14ac:dyDescent="0.2">
      <c r="E14031" s="97">
        <v>43784.552835648145</v>
      </c>
      <c r="F14031">
        <v>1.2381610000000001</v>
      </c>
    </row>
    <row r="14032" spans="5:6" x14ac:dyDescent="0.2">
      <c r="E14032" s="97">
        <v>43784.563252314816</v>
      </c>
      <c r="F14032">
        <v>1.2039629999999999</v>
      </c>
    </row>
    <row r="14033" spans="5:6" x14ac:dyDescent="0.2">
      <c r="E14033" s="97">
        <v>43784.573784722219</v>
      </c>
      <c r="F14033">
        <v>1.1931389999999999</v>
      </c>
    </row>
    <row r="14034" spans="5:6" x14ac:dyDescent="0.2">
      <c r="E14034" s="97">
        <v>43784.584201388891</v>
      </c>
      <c r="F14034">
        <v>1.192299</v>
      </c>
    </row>
    <row r="14035" spans="5:6" x14ac:dyDescent="0.2">
      <c r="E14035" s="97">
        <v>43784.594618055555</v>
      </c>
      <c r="F14035">
        <v>1.1434759999999999</v>
      </c>
    </row>
    <row r="14036" spans="5:6" x14ac:dyDescent="0.2">
      <c r="E14036" s="97">
        <v>43784.605034722219</v>
      </c>
      <c r="F14036">
        <v>1.159308</v>
      </c>
    </row>
    <row r="14037" spans="5:6" x14ac:dyDescent="0.2">
      <c r="E14037" s="97">
        <v>43784.615532407406</v>
      </c>
      <c r="F14037">
        <v>1.1477550000000001</v>
      </c>
    </row>
    <row r="14038" spans="5:6" x14ac:dyDescent="0.2">
      <c r="E14038" s="97">
        <v>43784.625949074078</v>
      </c>
      <c r="F14038">
        <v>1.140139</v>
      </c>
    </row>
    <row r="14039" spans="5:6" x14ac:dyDescent="0.2">
      <c r="E14039" s="97">
        <v>43784.636365740742</v>
      </c>
      <c r="F14039">
        <v>1.1860409999999999</v>
      </c>
    </row>
    <row r="14040" spans="5:6" x14ac:dyDescent="0.2">
      <c r="E14040" s="97">
        <v>43784.646782407406</v>
      </c>
      <c r="F14040">
        <v>1.140655</v>
      </c>
    </row>
    <row r="14041" spans="5:6" x14ac:dyDescent="0.2">
      <c r="E14041" s="97">
        <v>43784.657199074078</v>
      </c>
      <c r="F14041">
        <v>1.0804180000000001</v>
      </c>
    </row>
    <row r="14042" spans="5:6" x14ac:dyDescent="0.2">
      <c r="E14042" s="97">
        <v>43784.667615740742</v>
      </c>
      <c r="F14042">
        <v>1.0960989999999999</v>
      </c>
    </row>
    <row r="14043" spans="5:6" x14ac:dyDescent="0.2">
      <c r="E14043" s="97">
        <v>43784.678032407406</v>
      </c>
      <c r="F14043">
        <v>1.106789</v>
      </c>
    </row>
    <row r="14044" spans="5:6" x14ac:dyDescent="0.2">
      <c r="E14044" s="97">
        <v>43784.688564814816</v>
      </c>
      <c r="F14044">
        <v>1.0878129999999999</v>
      </c>
    </row>
    <row r="14045" spans="5:6" x14ac:dyDescent="0.2">
      <c r="E14045" s="97">
        <v>43784.698981481481</v>
      </c>
      <c r="F14045">
        <v>1.0546549999999999</v>
      </c>
    </row>
    <row r="14046" spans="5:6" x14ac:dyDescent="0.2">
      <c r="E14046" s="97">
        <v>43784.709398148145</v>
      </c>
      <c r="F14046">
        <v>1.0663990000000001</v>
      </c>
    </row>
    <row r="14047" spans="5:6" x14ac:dyDescent="0.2">
      <c r="E14047" s="97">
        <v>43784.721990740742</v>
      </c>
      <c r="F14047">
        <v>1.0654220000000001</v>
      </c>
    </row>
    <row r="14048" spans="5:6" x14ac:dyDescent="0.2">
      <c r="E14048" s="97">
        <v>43784.732407407406</v>
      </c>
      <c r="F14048">
        <v>1.0879460000000001</v>
      </c>
    </row>
    <row r="14049" spans="5:6" x14ac:dyDescent="0.2">
      <c r="E14049" s="97">
        <v>43784.742824074077</v>
      </c>
      <c r="F14049">
        <v>1.069815</v>
      </c>
    </row>
    <row r="14050" spans="5:6" x14ac:dyDescent="0.2">
      <c r="E14050" s="97">
        <v>43784.753240740742</v>
      </c>
      <c r="F14050">
        <v>1.0675699999999999</v>
      </c>
    </row>
    <row r="14051" spans="5:6" x14ac:dyDescent="0.2">
      <c r="E14051" s="97">
        <v>43784.763657407406</v>
      </c>
      <c r="F14051">
        <v>1.024343</v>
      </c>
    </row>
    <row r="14052" spans="5:6" x14ac:dyDescent="0.2">
      <c r="E14052" s="97">
        <v>43784.774074074077</v>
      </c>
      <c r="F14052">
        <v>1.0199240000000001</v>
      </c>
    </row>
    <row r="14053" spans="5:6" x14ac:dyDescent="0.2">
      <c r="E14053" s="97">
        <v>43784.78460648148</v>
      </c>
      <c r="F14053">
        <v>1.0536749999999999</v>
      </c>
    </row>
    <row r="14054" spans="5:6" x14ac:dyDescent="0.2">
      <c r="E14054" s="97">
        <v>43784.795023148145</v>
      </c>
      <c r="F14054">
        <v>1.0319069999999999</v>
      </c>
    </row>
    <row r="14055" spans="5:6" x14ac:dyDescent="0.2">
      <c r="E14055" s="97">
        <v>43784.805439814816</v>
      </c>
      <c r="F14055">
        <v>0.99817999999999996</v>
      </c>
    </row>
    <row r="14056" spans="5:6" x14ac:dyDescent="0.2">
      <c r="E14056" s="97">
        <v>43784.81585648148</v>
      </c>
      <c r="F14056">
        <v>0.99509800000000004</v>
      </c>
    </row>
    <row r="14057" spans="5:6" x14ac:dyDescent="0.2">
      <c r="E14057" s="97">
        <v>43784.826342592591</v>
      </c>
      <c r="F14057">
        <v>1.0031239999999999</v>
      </c>
    </row>
    <row r="14058" spans="5:6" x14ac:dyDescent="0.2">
      <c r="E14058" s="97">
        <v>43784.836759259262</v>
      </c>
      <c r="F14058">
        <v>0.98106400000000005</v>
      </c>
    </row>
    <row r="14059" spans="5:6" x14ac:dyDescent="0.2">
      <c r="E14059" s="97">
        <v>43784.847175925926</v>
      </c>
      <c r="F14059">
        <v>1.00092</v>
      </c>
    </row>
    <row r="14060" spans="5:6" x14ac:dyDescent="0.2">
      <c r="E14060" s="97">
        <v>43784.857592592591</v>
      </c>
      <c r="F14060">
        <v>0.986981</v>
      </c>
    </row>
    <row r="14061" spans="5:6" x14ac:dyDescent="0.2">
      <c r="E14061" s="97">
        <v>43784.868009259262</v>
      </c>
      <c r="F14061">
        <v>0.97181799999999996</v>
      </c>
    </row>
    <row r="14062" spans="5:6" x14ac:dyDescent="0.2">
      <c r="E14062" s="97">
        <v>43784.878425925926</v>
      </c>
      <c r="F14062">
        <v>0.97</v>
      </c>
    </row>
    <row r="14063" spans="5:6" x14ac:dyDescent="0.2">
      <c r="E14063" s="97">
        <v>43784.888958333337</v>
      </c>
      <c r="F14063">
        <v>0.96232399999999996</v>
      </c>
    </row>
    <row r="14064" spans="5:6" x14ac:dyDescent="0.2">
      <c r="E14064" s="97">
        <v>43784.89943287037</v>
      </c>
      <c r="F14064">
        <v>0.96398799999999996</v>
      </c>
    </row>
    <row r="14065" spans="5:6" x14ac:dyDescent="0.2">
      <c r="E14065" s="97">
        <v>43784.909849537034</v>
      </c>
      <c r="F14065">
        <v>0.96398799999999996</v>
      </c>
    </row>
    <row r="14066" spans="5:6" x14ac:dyDescent="0.2">
      <c r="E14066" s="97">
        <v>43784.913668981484</v>
      </c>
      <c r="F14066">
        <v>0.91252200000000006</v>
      </c>
    </row>
    <row r="14067" spans="5:6" x14ac:dyDescent="0.2">
      <c r="E14067" s="97">
        <v>43784.920613425929</v>
      </c>
      <c r="F14067">
        <v>0.92473700000000003</v>
      </c>
    </row>
    <row r="14068" spans="5:6" x14ac:dyDescent="0.2">
      <c r="E14068" s="97">
        <v>43784.931030092594</v>
      </c>
      <c r="F14068">
        <v>0.95694500000000005</v>
      </c>
    </row>
    <row r="14069" spans="5:6" x14ac:dyDescent="0.2">
      <c r="E14069" s="97">
        <v>43784.941446759258</v>
      </c>
      <c r="F14069">
        <v>0.95653600000000005</v>
      </c>
    </row>
    <row r="14070" spans="5:6" x14ac:dyDescent="0.2">
      <c r="E14070" s="97">
        <v>43784.951863425929</v>
      </c>
      <c r="F14070">
        <v>0.95613700000000001</v>
      </c>
    </row>
    <row r="14071" spans="5:6" x14ac:dyDescent="0.2">
      <c r="E14071" s="97">
        <v>43784.962280092594</v>
      </c>
      <c r="F14071">
        <v>0.96200399999999997</v>
      </c>
    </row>
    <row r="14072" spans="5:6" x14ac:dyDescent="0.2">
      <c r="E14072" s="97">
        <v>43784.972696759258</v>
      </c>
      <c r="F14072">
        <v>0.94412499999999999</v>
      </c>
    </row>
    <row r="14073" spans="5:6" x14ac:dyDescent="0.2">
      <c r="E14073" s="97">
        <v>43784.983229166668</v>
      </c>
      <c r="F14073">
        <v>0.99780000000000002</v>
      </c>
    </row>
    <row r="14074" spans="5:6" x14ac:dyDescent="0.2">
      <c r="E14074" s="97">
        <v>43784.993668981479</v>
      </c>
      <c r="F14074">
        <v>0.95764199999999999</v>
      </c>
    </row>
    <row r="14075" spans="5:6" x14ac:dyDescent="0.2">
      <c r="E14075" s="97">
        <v>43785.00408564815</v>
      </c>
      <c r="F14075">
        <v>0.99640899999999999</v>
      </c>
    </row>
    <row r="14076" spans="5:6" x14ac:dyDescent="0.2">
      <c r="E14076" s="97">
        <v>43785.014502314814</v>
      </c>
      <c r="F14076">
        <v>0.98815600000000003</v>
      </c>
    </row>
    <row r="14077" spans="5:6" x14ac:dyDescent="0.2">
      <c r="E14077" s="97">
        <v>43785.024918981479</v>
      </c>
      <c r="F14077">
        <v>0.93119099999999999</v>
      </c>
    </row>
    <row r="14078" spans="5:6" x14ac:dyDescent="0.2">
      <c r="E14078" s="97">
        <v>43785.03533564815</v>
      </c>
      <c r="F14078">
        <v>0.94556200000000001</v>
      </c>
    </row>
    <row r="14079" spans="5:6" x14ac:dyDescent="0.2">
      <c r="E14079" s="97">
        <v>43785.045752314814</v>
      </c>
      <c r="F14079">
        <v>0.93735100000000005</v>
      </c>
    </row>
    <row r="14080" spans="5:6" x14ac:dyDescent="0.2">
      <c r="E14080" s="97">
        <v>43785.056284722225</v>
      </c>
      <c r="F14080">
        <v>0.93284900000000004</v>
      </c>
    </row>
    <row r="14081" spans="5:6" x14ac:dyDescent="0.2">
      <c r="E14081" s="97">
        <v>43785.066701388889</v>
      </c>
      <c r="F14081">
        <v>0.94066799999999995</v>
      </c>
    </row>
    <row r="14082" spans="5:6" x14ac:dyDescent="0.2">
      <c r="E14082" s="97">
        <v>43785.077118055553</v>
      </c>
      <c r="F14082">
        <v>0.93590200000000001</v>
      </c>
    </row>
    <row r="14083" spans="5:6" x14ac:dyDescent="0.2">
      <c r="E14083" s="97">
        <v>43785.087534722225</v>
      </c>
      <c r="F14083">
        <v>0.91476599999999997</v>
      </c>
    </row>
    <row r="14084" spans="5:6" x14ac:dyDescent="0.2">
      <c r="E14084" s="97">
        <v>43785.098020833335</v>
      </c>
      <c r="F14084">
        <v>0.92269199999999996</v>
      </c>
    </row>
    <row r="14085" spans="5:6" x14ac:dyDescent="0.2">
      <c r="E14085" s="97">
        <v>43785.108437499999</v>
      </c>
      <c r="F14085">
        <v>0.92721900000000002</v>
      </c>
    </row>
    <row r="14086" spans="5:6" x14ac:dyDescent="0.2">
      <c r="E14086" s="97">
        <v>43785.118854166663</v>
      </c>
      <c r="F14086">
        <v>0.92468300000000003</v>
      </c>
    </row>
    <row r="14087" spans="5:6" x14ac:dyDescent="0.2">
      <c r="E14087" s="97">
        <v>43785.129270833335</v>
      </c>
      <c r="F14087">
        <v>0.92166000000000003</v>
      </c>
    </row>
    <row r="14088" spans="5:6" x14ac:dyDescent="0.2">
      <c r="E14088" s="97">
        <v>43785.139687499999</v>
      </c>
      <c r="F14088">
        <v>0.91876999999999998</v>
      </c>
    </row>
    <row r="14089" spans="5:6" x14ac:dyDescent="0.2">
      <c r="E14089" s="97">
        <v>43785.150104166663</v>
      </c>
      <c r="F14089">
        <v>0.93464999999999998</v>
      </c>
    </row>
    <row r="14090" spans="5:6" x14ac:dyDescent="0.2">
      <c r="E14090" s="97">
        <v>43785.160520833335</v>
      </c>
      <c r="F14090">
        <v>0.90880499999999997</v>
      </c>
    </row>
    <row r="14091" spans="5:6" x14ac:dyDescent="0.2">
      <c r="E14091" s="97">
        <v>43785.171053240738</v>
      </c>
      <c r="F14091">
        <v>0.898949</v>
      </c>
    </row>
    <row r="14092" spans="5:6" x14ac:dyDescent="0.2">
      <c r="E14092" s="97">
        <v>43785.181469907409</v>
      </c>
      <c r="F14092">
        <v>0.89759800000000001</v>
      </c>
    </row>
    <row r="14093" spans="5:6" x14ac:dyDescent="0.2">
      <c r="E14093" s="97">
        <v>43785.191886574074</v>
      </c>
      <c r="F14093">
        <v>0.89472300000000005</v>
      </c>
    </row>
    <row r="14094" spans="5:6" x14ac:dyDescent="0.2">
      <c r="E14094" s="97">
        <v>43785.202361111114</v>
      </c>
      <c r="F14094">
        <v>0.91786900000000005</v>
      </c>
    </row>
    <row r="14095" spans="5:6" x14ac:dyDescent="0.2">
      <c r="E14095" s="97">
        <v>43785.212777777779</v>
      </c>
      <c r="F14095">
        <v>0.90669699999999998</v>
      </c>
    </row>
    <row r="14096" spans="5:6" x14ac:dyDescent="0.2">
      <c r="E14096" s="97">
        <v>43785.223194444443</v>
      </c>
      <c r="F14096">
        <v>0.90139999999999998</v>
      </c>
    </row>
    <row r="14097" spans="5:6" x14ac:dyDescent="0.2">
      <c r="E14097" s="97">
        <v>43785.233611111114</v>
      </c>
      <c r="F14097">
        <v>0.88159699999999996</v>
      </c>
    </row>
    <row r="14098" spans="5:6" x14ac:dyDescent="0.2">
      <c r="E14098" s="97">
        <v>43785.244027777779</v>
      </c>
      <c r="F14098">
        <v>0.86380800000000002</v>
      </c>
    </row>
    <row r="14099" spans="5:6" x14ac:dyDescent="0.2">
      <c r="E14099" s="97">
        <v>43785.254444444443</v>
      </c>
      <c r="F14099">
        <v>0.88243899999999997</v>
      </c>
    </row>
    <row r="14100" spans="5:6" x14ac:dyDescent="0.2">
      <c r="E14100" s="97">
        <v>43785.264976851853</v>
      </c>
      <c r="F14100">
        <v>0.86458400000000002</v>
      </c>
    </row>
    <row r="14101" spans="5:6" x14ac:dyDescent="0.2">
      <c r="E14101" s="97">
        <v>43785.275393518517</v>
      </c>
      <c r="F14101">
        <v>0.87575800000000004</v>
      </c>
    </row>
    <row r="14102" spans="5:6" x14ac:dyDescent="0.2">
      <c r="E14102" s="97">
        <v>43785.285810185182</v>
      </c>
      <c r="F14102">
        <v>0.838202</v>
      </c>
    </row>
    <row r="14103" spans="5:6" x14ac:dyDescent="0.2">
      <c r="E14103" s="97">
        <v>43785.296226851853</v>
      </c>
      <c r="F14103">
        <v>0.86231500000000005</v>
      </c>
    </row>
    <row r="14104" spans="5:6" x14ac:dyDescent="0.2">
      <c r="E14104" s="97">
        <v>43785.306712962964</v>
      </c>
      <c r="F14104">
        <v>0.85173699999999997</v>
      </c>
    </row>
    <row r="14105" spans="5:6" x14ac:dyDescent="0.2">
      <c r="E14105" s="97">
        <v>43785.317129629628</v>
      </c>
      <c r="F14105">
        <v>0.82761899999999999</v>
      </c>
    </row>
    <row r="14106" spans="5:6" x14ac:dyDescent="0.2">
      <c r="E14106" s="97">
        <v>43785.327546296299</v>
      </c>
      <c r="F14106">
        <v>0.817666</v>
      </c>
    </row>
    <row r="14107" spans="5:6" x14ac:dyDescent="0.2">
      <c r="E14107" s="97">
        <v>43785.337962962964</v>
      </c>
      <c r="F14107">
        <v>0.83980299999999997</v>
      </c>
    </row>
    <row r="14108" spans="5:6" x14ac:dyDescent="0.2">
      <c r="E14108" s="97">
        <v>43785.348379629628</v>
      </c>
      <c r="F14108">
        <v>0.84701400000000004</v>
      </c>
    </row>
    <row r="14109" spans="5:6" x14ac:dyDescent="0.2">
      <c r="E14109" s="97">
        <v>43785.358796296299</v>
      </c>
      <c r="F14109">
        <v>0.83164300000000002</v>
      </c>
    </row>
    <row r="14110" spans="5:6" x14ac:dyDescent="0.2">
      <c r="E14110" s="97">
        <v>43785.369328703702</v>
      </c>
      <c r="F14110">
        <v>0.83337600000000001</v>
      </c>
    </row>
    <row r="14111" spans="5:6" x14ac:dyDescent="0.2">
      <c r="E14111" s="97">
        <v>43785.379745370374</v>
      </c>
      <c r="F14111">
        <v>0.82791599999999999</v>
      </c>
    </row>
    <row r="14112" spans="5:6" x14ac:dyDescent="0.2">
      <c r="E14112" s="97">
        <v>43785.390162037038</v>
      </c>
      <c r="F14112">
        <v>0.82167299999999999</v>
      </c>
    </row>
    <row r="14113" spans="5:6" x14ac:dyDescent="0.2">
      <c r="E14113" s="97">
        <v>43785.400578703702</v>
      </c>
      <c r="F14113">
        <v>0.82499100000000003</v>
      </c>
    </row>
    <row r="14114" spans="5:6" x14ac:dyDescent="0.2">
      <c r="E14114" s="97">
        <v>43785.411076388889</v>
      </c>
      <c r="F14114">
        <v>0.81007200000000001</v>
      </c>
    </row>
    <row r="14115" spans="5:6" x14ac:dyDescent="0.2">
      <c r="E14115" s="97">
        <v>43785.421493055554</v>
      </c>
      <c r="F14115">
        <v>0.814276</v>
      </c>
    </row>
    <row r="14116" spans="5:6" x14ac:dyDescent="0.2">
      <c r="E14116" s="97">
        <v>43785.431909722225</v>
      </c>
      <c r="F14116">
        <v>0.816882</v>
      </c>
    </row>
    <row r="14117" spans="5:6" x14ac:dyDescent="0.2">
      <c r="E14117" s="97">
        <v>43785.442326388889</v>
      </c>
      <c r="F14117">
        <v>0.81249300000000002</v>
      </c>
    </row>
    <row r="14118" spans="5:6" x14ac:dyDescent="0.2">
      <c r="E14118" s="97">
        <v>43785.452743055554</v>
      </c>
      <c r="F14118">
        <v>0.80757299999999999</v>
      </c>
    </row>
    <row r="14119" spans="5:6" x14ac:dyDescent="0.2">
      <c r="E14119" s="97">
        <v>43785.463159722225</v>
      </c>
      <c r="F14119">
        <v>0.84881499999999999</v>
      </c>
    </row>
    <row r="14120" spans="5:6" x14ac:dyDescent="0.2">
      <c r="E14120" s="97">
        <v>43785.473576388889</v>
      </c>
      <c r="F14120">
        <v>0.84307299999999996</v>
      </c>
    </row>
    <row r="14121" spans="5:6" x14ac:dyDescent="0.2">
      <c r="E14121" s="97">
        <v>43785.4841087963</v>
      </c>
      <c r="F14121">
        <v>0.75436999999999999</v>
      </c>
    </row>
    <row r="14122" spans="5:6" x14ac:dyDescent="0.2">
      <c r="E14122" s="97">
        <v>43785.494525462964</v>
      </c>
      <c r="F14122">
        <v>0.77914300000000003</v>
      </c>
    </row>
    <row r="14123" spans="5:6" x14ac:dyDescent="0.2">
      <c r="E14123" s="97">
        <v>43785.504942129628</v>
      </c>
      <c r="F14123">
        <v>0.76738300000000004</v>
      </c>
    </row>
    <row r="14124" spans="5:6" x14ac:dyDescent="0.2">
      <c r="E14124" s="97">
        <v>43785.515428240738</v>
      </c>
      <c r="F14124">
        <v>0.77207199999999998</v>
      </c>
    </row>
    <row r="14125" spans="5:6" x14ac:dyDescent="0.2">
      <c r="E14125" s="97">
        <v>43785.52584490741</v>
      </c>
      <c r="F14125">
        <v>0.75971900000000003</v>
      </c>
    </row>
    <row r="14126" spans="5:6" x14ac:dyDescent="0.2">
      <c r="E14126" s="97">
        <v>43785.536261574074</v>
      </c>
      <c r="F14126">
        <v>0.75224199999999997</v>
      </c>
    </row>
    <row r="14127" spans="5:6" x14ac:dyDescent="0.2">
      <c r="E14127" s="97">
        <v>43785.546678240738</v>
      </c>
      <c r="F14127">
        <v>0.74907599999999996</v>
      </c>
    </row>
    <row r="14128" spans="5:6" x14ac:dyDescent="0.2">
      <c r="E14128" s="97">
        <v>43785.55709490741</v>
      </c>
      <c r="F14128">
        <v>0.74323899999999998</v>
      </c>
    </row>
    <row r="14129" spans="5:6" x14ac:dyDescent="0.2">
      <c r="E14129" s="97">
        <v>43785.567511574074</v>
      </c>
      <c r="F14129">
        <v>0.73800699999999997</v>
      </c>
    </row>
    <row r="14130" spans="5:6" x14ac:dyDescent="0.2">
      <c r="E14130" s="97">
        <v>43785.577928240738</v>
      </c>
      <c r="F14130">
        <v>0.73226500000000005</v>
      </c>
    </row>
    <row r="14131" spans="5:6" x14ac:dyDescent="0.2">
      <c r="E14131" s="97">
        <v>43785.588460648149</v>
      </c>
      <c r="F14131">
        <v>0.71895799999999999</v>
      </c>
    </row>
    <row r="14132" spans="5:6" x14ac:dyDescent="0.2">
      <c r="E14132" s="97">
        <v>43785.598877314813</v>
      </c>
      <c r="F14132">
        <v>0.71174999999999999</v>
      </c>
    </row>
    <row r="14133" spans="5:6" x14ac:dyDescent="0.2">
      <c r="E14133" s="97">
        <v>43785.609293981484</v>
      </c>
      <c r="F14133">
        <v>0.70456300000000005</v>
      </c>
    </row>
    <row r="14134" spans="5:6" x14ac:dyDescent="0.2">
      <c r="E14134" s="97">
        <v>43785.619768518518</v>
      </c>
      <c r="F14134">
        <v>0.69754499999999997</v>
      </c>
    </row>
    <row r="14135" spans="5:6" x14ac:dyDescent="0.2">
      <c r="E14135" s="97">
        <v>43785.630185185182</v>
      </c>
      <c r="F14135">
        <v>0.66517999999999999</v>
      </c>
    </row>
    <row r="14136" spans="5:6" x14ac:dyDescent="0.2">
      <c r="E14136" s="97">
        <v>43785.640601851854</v>
      </c>
      <c r="F14136">
        <v>0.63944299999999998</v>
      </c>
    </row>
    <row r="14137" spans="5:6" x14ac:dyDescent="0.2">
      <c r="E14137" s="97">
        <v>43785.651018518518</v>
      </c>
      <c r="F14137">
        <v>0.66554500000000005</v>
      </c>
    </row>
    <row r="14138" spans="5:6" x14ac:dyDescent="0.2">
      <c r="E14138" s="97">
        <v>43785.661435185182</v>
      </c>
      <c r="F14138">
        <v>0.66118699999999997</v>
      </c>
    </row>
    <row r="14139" spans="5:6" x14ac:dyDescent="0.2">
      <c r="E14139" s="97">
        <v>43785.671851851854</v>
      </c>
      <c r="F14139">
        <v>0.63669799999999999</v>
      </c>
    </row>
    <row r="14140" spans="5:6" x14ac:dyDescent="0.2">
      <c r="E14140" s="97">
        <v>43785.682384259257</v>
      </c>
      <c r="F14140">
        <v>0.64740699999999995</v>
      </c>
    </row>
    <row r="14141" spans="5:6" x14ac:dyDescent="0.2">
      <c r="E14141" s="97">
        <v>43785.692870370367</v>
      </c>
      <c r="F14141">
        <v>0.63366</v>
      </c>
    </row>
    <row r="14142" spans="5:6" x14ac:dyDescent="0.2">
      <c r="E14142" s="97">
        <v>43785.703287037039</v>
      </c>
      <c r="F14142">
        <v>0.60248100000000004</v>
      </c>
    </row>
    <row r="14143" spans="5:6" x14ac:dyDescent="0.2">
      <c r="E14143" s="97">
        <v>43785.72247685185</v>
      </c>
      <c r="F14143">
        <v>0.63552600000000004</v>
      </c>
    </row>
    <row r="14144" spans="5:6" x14ac:dyDescent="0.2">
      <c r="E14144" s="97">
        <v>43785.732893518521</v>
      </c>
      <c r="F14144">
        <v>0.65568800000000005</v>
      </c>
    </row>
    <row r="14145" spans="5:6" x14ac:dyDescent="0.2">
      <c r="E14145" s="97">
        <v>43785.743310185186</v>
      </c>
      <c r="F14145">
        <v>0.65987899999999999</v>
      </c>
    </row>
    <row r="14146" spans="5:6" x14ac:dyDescent="0.2">
      <c r="E14146" s="97">
        <v>43785.75372685185</v>
      </c>
      <c r="F14146">
        <v>0.63386200000000004</v>
      </c>
    </row>
    <row r="14147" spans="5:6" x14ac:dyDescent="0.2">
      <c r="E14147" s="97">
        <v>43785.764143518521</v>
      </c>
      <c r="F14147">
        <v>0.65301200000000004</v>
      </c>
    </row>
    <row r="14148" spans="5:6" x14ac:dyDescent="0.2">
      <c r="E14148" s="97">
        <v>43785.774560185186</v>
      </c>
      <c r="F14148">
        <v>0.64679900000000001</v>
      </c>
    </row>
    <row r="14149" spans="5:6" x14ac:dyDescent="0.2">
      <c r="E14149" s="97">
        <v>43785.78497685185</v>
      </c>
      <c r="F14149">
        <v>0.62591799999999997</v>
      </c>
    </row>
    <row r="14150" spans="5:6" x14ac:dyDescent="0.2">
      <c r="E14150" s="97">
        <v>43785.79550925926</v>
      </c>
      <c r="F14150">
        <v>0.61642699999999995</v>
      </c>
    </row>
    <row r="14151" spans="5:6" x14ac:dyDescent="0.2">
      <c r="E14151" s="97">
        <v>43785.805925925924</v>
      </c>
      <c r="F14151">
        <v>0.61482599999999998</v>
      </c>
    </row>
    <row r="14152" spans="5:6" x14ac:dyDescent="0.2">
      <c r="E14152" s="97">
        <v>43785.816342592596</v>
      </c>
      <c r="F14152">
        <v>0.63305900000000004</v>
      </c>
    </row>
    <row r="14153" spans="5:6" x14ac:dyDescent="0.2">
      <c r="E14153" s="97">
        <v>43785.826817129629</v>
      </c>
      <c r="F14153">
        <v>0.64097899999999997</v>
      </c>
    </row>
    <row r="14154" spans="5:6" x14ac:dyDescent="0.2">
      <c r="E14154" s="97">
        <v>43785.837233796294</v>
      </c>
      <c r="F14154">
        <v>0.62602400000000002</v>
      </c>
    </row>
    <row r="14155" spans="5:6" x14ac:dyDescent="0.2">
      <c r="E14155" s="97">
        <v>43785.847650462965</v>
      </c>
      <c r="F14155">
        <v>0.62720699999999996</v>
      </c>
    </row>
    <row r="14156" spans="5:6" x14ac:dyDescent="0.2">
      <c r="E14156" s="97">
        <v>43785.858067129629</v>
      </c>
      <c r="F14156">
        <v>0.62921000000000005</v>
      </c>
    </row>
    <row r="14157" spans="5:6" x14ac:dyDescent="0.2">
      <c r="E14157" s="97">
        <v>43785.868483796294</v>
      </c>
      <c r="F14157">
        <v>0.64084799999999997</v>
      </c>
    </row>
    <row r="14158" spans="5:6" x14ac:dyDescent="0.2">
      <c r="E14158" s="97">
        <v>43785.878900462965</v>
      </c>
      <c r="F14158">
        <v>0.64502599999999999</v>
      </c>
    </row>
    <row r="14159" spans="5:6" x14ac:dyDescent="0.2">
      <c r="E14159" s="97">
        <v>43785.889432870368</v>
      </c>
      <c r="F14159">
        <v>0.65848200000000001</v>
      </c>
    </row>
    <row r="14160" spans="5:6" x14ac:dyDescent="0.2">
      <c r="E14160" s="97">
        <v>43785.89984953704</v>
      </c>
      <c r="F14160">
        <v>0.63812100000000005</v>
      </c>
    </row>
    <row r="14161" spans="5:6" x14ac:dyDescent="0.2">
      <c r="E14161" s="97">
        <v>43785.910266203704</v>
      </c>
      <c r="F14161">
        <v>0.63573000000000002</v>
      </c>
    </row>
    <row r="14162" spans="5:6" x14ac:dyDescent="0.2">
      <c r="E14162" s="97">
        <v>43785.920682870368</v>
      </c>
      <c r="F14162">
        <v>0.64598299999999997</v>
      </c>
    </row>
    <row r="14163" spans="5:6" x14ac:dyDescent="0.2">
      <c r="E14163" s="97">
        <v>43785.931168981479</v>
      </c>
      <c r="F14163">
        <v>0.65155799999999997</v>
      </c>
    </row>
    <row r="14164" spans="5:6" x14ac:dyDescent="0.2">
      <c r="E14164" s="97">
        <v>43785.94158564815</v>
      </c>
      <c r="F14164">
        <v>0.625587</v>
      </c>
    </row>
    <row r="14165" spans="5:6" x14ac:dyDescent="0.2">
      <c r="E14165" s="97">
        <v>43785.952002314814</v>
      </c>
      <c r="F14165">
        <v>0.65623699999999996</v>
      </c>
    </row>
    <row r="14166" spans="5:6" x14ac:dyDescent="0.2">
      <c r="E14166" s="97">
        <v>43785.962418981479</v>
      </c>
      <c r="F14166">
        <v>0.66878899999999997</v>
      </c>
    </row>
    <row r="14167" spans="5:6" x14ac:dyDescent="0.2">
      <c r="E14167" s="97">
        <v>43785.97283564815</v>
      </c>
      <c r="F14167">
        <v>0.66404099999999999</v>
      </c>
    </row>
    <row r="14168" spans="5:6" x14ac:dyDescent="0.2">
      <c r="E14168" s="97">
        <v>43785.983252314814</v>
      </c>
      <c r="F14168">
        <v>0.67235900000000004</v>
      </c>
    </row>
    <row r="14169" spans="5:6" x14ac:dyDescent="0.2">
      <c r="E14169" s="97">
        <v>43785.993668981479</v>
      </c>
      <c r="F14169">
        <v>0.66471899999999995</v>
      </c>
    </row>
    <row r="14170" spans="5:6" x14ac:dyDescent="0.2">
      <c r="E14170" s="97">
        <v>43786.004201388889</v>
      </c>
      <c r="F14170">
        <v>0.68579500000000004</v>
      </c>
    </row>
    <row r="14171" spans="5:6" x14ac:dyDescent="0.2">
      <c r="E14171" s="97">
        <v>43786.014618055553</v>
      </c>
      <c r="F14171">
        <v>0.67663200000000001</v>
      </c>
    </row>
    <row r="14172" spans="5:6" x14ac:dyDescent="0.2">
      <c r="E14172" s="97">
        <v>43786.025034722225</v>
      </c>
      <c r="F14172">
        <v>0.72519199999999995</v>
      </c>
    </row>
    <row r="14173" spans="5:6" x14ac:dyDescent="0.2">
      <c r="E14173" s="97">
        <v>43786.035520833335</v>
      </c>
      <c r="F14173">
        <v>0.69902500000000001</v>
      </c>
    </row>
    <row r="14174" spans="5:6" x14ac:dyDescent="0.2">
      <c r="E14174" s="97">
        <v>43786.045937499999</v>
      </c>
      <c r="F14174">
        <v>0.68997600000000003</v>
      </c>
    </row>
    <row r="14175" spans="5:6" x14ac:dyDescent="0.2">
      <c r="E14175" s="97">
        <v>43786.056354166663</v>
      </c>
      <c r="F14175">
        <v>0.68745000000000001</v>
      </c>
    </row>
    <row r="14176" spans="5:6" x14ac:dyDescent="0.2">
      <c r="E14176" s="97">
        <v>43786.066770833335</v>
      </c>
      <c r="F14176">
        <v>0.68181700000000001</v>
      </c>
    </row>
    <row r="14177" spans="5:6" x14ac:dyDescent="0.2">
      <c r="E14177" s="97">
        <v>43786.077187499999</v>
      </c>
      <c r="F14177">
        <v>0.68038799999999999</v>
      </c>
    </row>
    <row r="14178" spans="5:6" x14ac:dyDescent="0.2">
      <c r="E14178" s="97">
        <v>43786.087604166663</v>
      </c>
      <c r="F14178">
        <v>0.68998999999999999</v>
      </c>
    </row>
    <row r="14179" spans="5:6" x14ac:dyDescent="0.2">
      <c r="E14179" s="97">
        <v>43786.098020833335</v>
      </c>
      <c r="F14179">
        <v>0.68970699999999996</v>
      </c>
    </row>
    <row r="14180" spans="5:6" x14ac:dyDescent="0.2">
      <c r="E14180" s="97">
        <v>43786.108553240738</v>
      </c>
      <c r="F14180">
        <v>0.69219399999999998</v>
      </c>
    </row>
    <row r="14181" spans="5:6" x14ac:dyDescent="0.2">
      <c r="E14181" s="97">
        <v>43786.118969907409</v>
      </c>
      <c r="F14181">
        <v>0.67920000000000003</v>
      </c>
    </row>
    <row r="14182" spans="5:6" x14ac:dyDescent="0.2">
      <c r="E14182" s="97">
        <v>43786.129386574074</v>
      </c>
      <c r="F14182">
        <v>0.68361099999999997</v>
      </c>
    </row>
    <row r="14183" spans="5:6" x14ac:dyDescent="0.2">
      <c r="E14183" s="97">
        <v>43786.139872685184</v>
      </c>
      <c r="F14183">
        <v>0.728939</v>
      </c>
    </row>
    <row r="14184" spans="5:6" x14ac:dyDescent="0.2">
      <c r="E14184" s="97">
        <v>43786.150289351855</v>
      </c>
      <c r="F14184">
        <v>0.67468099999999998</v>
      </c>
    </row>
    <row r="14185" spans="5:6" x14ac:dyDescent="0.2">
      <c r="E14185" s="97">
        <v>43786.16070601852</v>
      </c>
      <c r="F14185">
        <v>0.68319300000000005</v>
      </c>
    </row>
    <row r="14186" spans="5:6" x14ac:dyDescent="0.2">
      <c r="E14186" s="97">
        <v>43786.171122685184</v>
      </c>
      <c r="F14186">
        <v>0.67460600000000004</v>
      </c>
    </row>
    <row r="14187" spans="5:6" x14ac:dyDescent="0.2">
      <c r="E14187" s="97">
        <v>43786.181539351855</v>
      </c>
      <c r="F14187">
        <v>0.65981699999999999</v>
      </c>
    </row>
    <row r="14188" spans="5:6" x14ac:dyDescent="0.2">
      <c r="E14188" s="97">
        <v>43786.19195601852</v>
      </c>
      <c r="F14188">
        <v>0.67133299999999996</v>
      </c>
    </row>
    <row r="14189" spans="5:6" x14ac:dyDescent="0.2">
      <c r="E14189" s="97">
        <v>43786.202372685184</v>
      </c>
      <c r="F14189">
        <v>0.70270299999999997</v>
      </c>
    </row>
    <row r="14190" spans="5:6" x14ac:dyDescent="0.2">
      <c r="E14190" s="97">
        <v>43786.212905092594</v>
      </c>
      <c r="F14190">
        <v>0.69796599999999998</v>
      </c>
    </row>
    <row r="14191" spans="5:6" x14ac:dyDescent="0.2">
      <c r="E14191" s="97">
        <v>43786.223321759258</v>
      </c>
      <c r="F14191">
        <v>0.65551999999999999</v>
      </c>
    </row>
    <row r="14192" spans="5:6" x14ac:dyDescent="0.2">
      <c r="E14192" s="97">
        <v>43786.233738425923</v>
      </c>
      <c r="F14192">
        <v>0.66062500000000002</v>
      </c>
    </row>
    <row r="14193" spans="5:6" x14ac:dyDescent="0.2">
      <c r="E14193" s="97">
        <v>43786.244212962964</v>
      </c>
      <c r="F14193">
        <v>0.64197199999999999</v>
      </c>
    </row>
    <row r="14194" spans="5:6" x14ac:dyDescent="0.2">
      <c r="E14194" s="97">
        <v>43786.254629629628</v>
      </c>
      <c r="F14194">
        <v>0.65634899999999996</v>
      </c>
    </row>
    <row r="14195" spans="5:6" x14ac:dyDescent="0.2">
      <c r="E14195" s="97">
        <v>43786.265046296299</v>
      </c>
      <c r="F14195">
        <v>0.64056299999999999</v>
      </c>
    </row>
    <row r="14196" spans="5:6" x14ac:dyDescent="0.2">
      <c r="E14196" s="97">
        <v>43786.275462962964</v>
      </c>
      <c r="F14196">
        <v>0.67731300000000005</v>
      </c>
    </row>
    <row r="14197" spans="5:6" x14ac:dyDescent="0.2">
      <c r="E14197" s="97">
        <v>43786.285879629628</v>
      </c>
      <c r="F14197">
        <v>0.64036199999999999</v>
      </c>
    </row>
    <row r="14198" spans="5:6" x14ac:dyDescent="0.2">
      <c r="E14198" s="97">
        <v>43786.296296296299</v>
      </c>
      <c r="F14198">
        <v>0.65717400000000004</v>
      </c>
    </row>
    <row r="14199" spans="5:6" x14ac:dyDescent="0.2">
      <c r="E14199" s="97">
        <v>43786.306828703702</v>
      </c>
      <c r="F14199">
        <v>0.608734</v>
      </c>
    </row>
    <row r="14200" spans="5:6" x14ac:dyDescent="0.2">
      <c r="E14200" s="97">
        <v>43786.317245370374</v>
      </c>
      <c r="F14200">
        <v>0.63512999999999997</v>
      </c>
    </row>
    <row r="14201" spans="5:6" x14ac:dyDescent="0.2">
      <c r="E14201" s="97">
        <v>43786.327662037038</v>
      </c>
      <c r="F14201">
        <v>0.63329500000000005</v>
      </c>
    </row>
    <row r="14202" spans="5:6" x14ac:dyDescent="0.2">
      <c r="E14202" s="97">
        <v>43786.338078703702</v>
      </c>
      <c r="F14202">
        <v>0.64008900000000002</v>
      </c>
    </row>
    <row r="14203" spans="5:6" x14ac:dyDescent="0.2">
      <c r="E14203" s="97">
        <v>43786.348564814813</v>
      </c>
      <c r="F14203">
        <v>0.63075400000000004</v>
      </c>
    </row>
    <row r="14204" spans="5:6" x14ac:dyDescent="0.2">
      <c r="E14204" s="97">
        <v>43786.358981481484</v>
      </c>
      <c r="F14204">
        <v>0.63366999999999996</v>
      </c>
    </row>
    <row r="14205" spans="5:6" x14ac:dyDescent="0.2">
      <c r="E14205" s="97">
        <v>43786.369398148148</v>
      </c>
      <c r="F14205">
        <v>0.64876900000000004</v>
      </c>
    </row>
    <row r="14206" spans="5:6" x14ac:dyDescent="0.2">
      <c r="E14206" s="97">
        <v>43786.379814814813</v>
      </c>
      <c r="F14206">
        <v>0.62886500000000001</v>
      </c>
    </row>
    <row r="14207" spans="5:6" x14ac:dyDescent="0.2">
      <c r="E14207" s="97">
        <v>43786.390231481484</v>
      </c>
      <c r="F14207">
        <v>0.614479</v>
      </c>
    </row>
    <row r="14208" spans="5:6" x14ac:dyDescent="0.2">
      <c r="E14208" s="97">
        <v>43786.400648148148</v>
      </c>
      <c r="F14208">
        <v>0.61095500000000003</v>
      </c>
    </row>
    <row r="14209" spans="5:6" x14ac:dyDescent="0.2">
      <c r="E14209" s="97">
        <v>43786.411064814813</v>
      </c>
      <c r="F14209">
        <v>0.58516699999999999</v>
      </c>
    </row>
    <row r="14210" spans="5:6" x14ac:dyDescent="0.2">
      <c r="E14210" s="97">
        <v>43786.421597222223</v>
      </c>
      <c r="F14210">
        <v>0.60733700000000002</v>
      </c>
    </row>
    <row r="14211" spans="5:6" x14ac:dyDescent="0.2">
      <c r="E14211" s="97">
        <v>43786.432013888887</v>
      </c>
      <c r="F14211">
        <v>0.64319199999999999</v>
      </c>
    </row>
    <row r="14212" spans="5:6" x14ac:dyDescent="0.2">
      <c r="E14212" s="97">
        <v>43786.442430555559</v>
      </c>
      <c r="F14212">
        <v>0.60772400000000004</v>
      </c>
    </row>
    <row r="14213" spans="5:6" x14ac:dyDescent="0.2">
      <c r="E14213" s="97">
        <v>43786.452905092592</v>
      </c>
      <c r="F14213">
        <v>0.59737399999999996</v>
      </c>
    </row>
    <row r="14214" spans="5:6" x14ac:dyDescent="0.2">
      <c r="E14214" s="97">
        <v>43786.463321759256</v>
      </c>
      <c r="F14214">
        <v>0.58514699999999997</v>
      </c>
    </row>
    <row r="14215" spans="5:6" x14ac:dyDescent="0.2">
      <c r="E14215" s="97">
        <v>43786.473738425928</v>
      </c>
      <c r="F14215">
        <v>0.58877500000000005</v>
      </c>
    </row>
    <row r="14216" spans="5:6" x14ac:dyDescent="0.2">
      <c r="E14216" s="97">
        <v>43786.484155092592</v>
      </c>
      <c r="F14216">
        <v>0.58872599999999997</v>
      </c>
    </row>
    <row r="14217" spans="5:6" x14ac:dyDescent="0.2">
      <c r="E14217" s="97">
        <v>43786.494571759256</v>
      </c>
      <c r="F14217">
        <v>0.56197200000000003</v>
      </c>
    </row>
    <row r="14218" spans="5:6" x14ac:dyDescent="0.2">
      <c r="E14218" s="97">
        <v>43786.504988425928</v>
      </c>
      <c r="F14218">
        <v>0.57231500000000002</v>
      </c>
    </row>
    <row r="14219" spans="5:6" x14ac:dyDescent="0.2">
      <c r="E14219" s="97">
        <v>43786.515405092592</v>
      </c>
      <c r="F14219">
        <v>0.56310800000000005</v>
      </c>
    </row>
    <row r="14220" spans="5:6" x14ac:dyDescent="0.2">
      <c r="E14220" s="97">
        <v>43786.525995370372</v>
      </c>
      <c r="F14220">
        <v>0.56043399999999999</v>
      </c>
    </row>
    <row r="14221" spans="5:6" x14ac:dyDescent="0.2">
      <c r="E14221" s="97">
        <v>43786.536412037036</v>
      </c>
      <c r="F14221">
        <v>0.56420700000000001</v>
      </c>
    </row>
    <row r="14222" spans="5:6" x14ac:dyDescent="0.2">
      <c r="E14222" s="97">
        <v>43786.5468287037</v>
      </c>
      <c r="F14222">
        <v>0.56172800000000001</v>
      </c>
    </row>
    <row r="14223" spans="5:6" x14ac:dyDescent="0.2">
      <c r="E14223" s="97">
        <v>43786.557245370372</v>
      </c>
      <c r="F14223">
        <v>0.55310800000000004</v>
      </c>
    </row>
    <row r="14224" spans="5:6" x14ac:dyDescent="0.2">
      <c r="E14224" s="97">
        <v>43786.567662037036</v>
      </c>
      <c r="F14224">
        <v>0.53287300000000004</v>
      </c>
    </row>
    <row r="14225" spans="5:6" x14ac:dyDescent="0.2">
      <c r="E14225" s="97">
        <v>43786.5780787037</v>
      </c>
      <c r="F14225">
        <v>0.55237599999999998</v>
      </c>
    </row>
    <row r="14226" spans="5:6" x14ac:dyDescent="0.2">
      <c r="E14226" s="97">
        <v>43786.588495370372</v>
      </c>
      <c r="F14226">
        <v>0.54430800000000001</v>
      </c>
    </row>
    <row r="14227" spans="5:6" x14ac:dyDescent="0.2">
      <c r="E14227" s="97">
        <v>43786.599027777775</v>
      </c>
      <c r="F14227">
        <v>0.52530200000000005</v>
      </c>
    </row>
    <row r="14228" spans="5:6" x14ac:dyDescent="0.2">
      <c r="E14228" s="97">
        <v>43786.609444444446</v>
      </c>
      <c r="F14228">
        <v>0.51577700000000004</v>
      </c>
    </row>
    <row r="14229" spans="5:6" x14ac:dyDescent="0.2">
      <c r="E14229" s="97">
        <v>43786.61986111111</v>
      </c>
      <c r="F14229">
        <v>0.51708600000000005</v>
      </c>
    </row>
    <row r="14230" spans="5:6" x14ac:dyDescent="0.2">
      <c r="E14230" s="97">
        <v>43786.630335648151</v>
      </c>
      <c r="F14230">
        <v>0.50112500000000004</v>
      </c>
    </row>
    <row r="14231" spans="5:6" x14ac:dyDescent="0.2">
      <c r="E14231" s="97">
        <v>43786.640752314815</v>
      </c>
      <c r="F14231">
        <v>0.496861</v>
      </c>
    </row>
    <row r="14232" spans="5:6" x14ac:dyDescent="0.2">
      <c r="E14232" s="97">
        <v>43786.65116898148</v>
      </c>
      <c r="F14232">
        <v>0.50689700000000004</v>
      </c>
    </row>
    <row r="14233" spans="5:6" x14ac:dyDescent="0.2">
      <c r="E14233" s="97">
        <v>43786.661585648151</v>
      </c>
      <c r="F14233">
        <v>0.49795299999999998</v>
      </c>
    </row>
    <row r="14234" spans="5:6" x14ac:dyDescent="0.2">
      <c r="E14234" s="97">
        <v>43786.672002314815</v>
      </c>
      <c r="F14234">
        <v>0.48798399999999997</v>
      </c>
    </row>
    <row r="14235" spans="5:6" x14ac:dyDescent="0.2">
      <c r="E14235" s="97">
        <v>43786.68241898148</v>
      </c>
      <c r="F14235">
        <v>0.48707299999999998</v>
      </c>
    </row>
    <row r="14236" spans="5:6" x14ac:dyDescent="0.2">
      <c r="E14236" s="97">
        <v>43786.69295138889</v>
      </c>
      <c r="F14236">
        <v>0.49552099999999999</v>
      </c>
    </row>
    <row r="14237" spans="5:6" x14ac:dyDescent="0.2">
      <c r="E14237" s="97">
        <v>43786.703368055554</v>
      </c>
      <c r="F14237">
        <v>0.47702600000000001</v>
      </c>
    </row>
    <row r="14238" spans="5:6" x14ac:dyDescent="0.2">
      <c r="E14238" s="97">
        <v>43786.722546296296</v>
      </c>
      <c r="F14238">
        <v>0.47430600000000001</v>
      </c>
    </row>
    <row r="14239" spans="5:6" x14ac:dyDescent="0.2">
      <c r="E14239" s="97">
        <v>43786.73296296296</v>
      </c>
      <c r="F14239">
        <v>0.482852</v>
      </c>
    </row>
    <row r="14240" spans="5:6" x14ac:dyDescent="0.2">
      <c r="E14240" s="97">
        <v>43786.743379629632</v>
      </c>
      <c r="F14240">
        <v>0.48107699999999998</v>
      </c>
    </row>
    <row r="14241" spans="5:6" x14ac:dyDescent="0.2">
      <c r="E14241" s="97">
        <v>43786.753796296296</v>
      </c>
      <c r="F14241">
        <v>0.45906400000000003</v>
      </c>
    </row>
    <row r="14242" spans="5:6" x14ac:dyDescent="0.2">
      <c r="E14242" s="97">
        <v>43786.76421296296</v>
      </c>
      <c r="F14242">
        <v>0.457816</v>
      </c>
    </row>
    <row r="14243" spans="5:6" x14ac:dyDescent="0.2">
      <c r="E14243" s="97">
        <v>43786.774629629632</v>
      </c>
      <c r="F14243">
        <v>0.44672699999999999</v>
      </c>
    </row>
    <row r="14244" spans="5:6" x14ac:dyDescent="0.2">
      <c r="E14244" s="97">
        <v>43786.785162037035</v>
      </c>
      <c r="F14244">
        <v>0.441382</v>
      </c>
    </row>
    <row r="14245" spans="5:6" x14ac:dyDescent="0.2">
      <c r="E14245" s="97">
        <v>43786.795578703706</v>
      </c>
      <c r="F14245">
        <v>0.42113200000000001</v>
      </c>
    </row>
    <row r="14246" spans="5:6" x14ac:dyDescent="0.2">
      <c r="E14246" s="97">
        <v>43786.805995370371</v>
      </c>
      <c r="F14246">
        <v>0.42686200000000002</v>
      </c>
    </row>
    <row r="14247" spans="5:6" x14ac:dyDescent="0.2">
      <c r="E14247" s="97">
        <v>43786.816412037035</v>
      </c>
      <c r="F14247">
        <v>0.42384100000000002</v>
      </c>
    </row>
    <row r="14248" spans="5:6" x14ac:dyDescent="0.2">
      <c r="E14248" s="97">
        <v>43786.826898148145</v>
      </c>
      <c r="F14248">
        <v>0.395897</v>
      </c>
    </row>
    <row r="14249" spans="5:6" x14ac:dyDescent="0.2">
      <c r="E14249" s="97">
        <v>43786.837314814817</v>
      </c>
      <c r="F14249">
        <v>0.41863899999999998</v>
      </c>
    </row>
    <row r="14250" spans="5:6" x14ac:dyDescent="0.2">
      <c r="E14250" s="97">
        <v>43786.847731481481</v>
      </c>
      <c r="F14250">
        <v>0.41175400000000001</v>
      </c>
    </row>
    <row r="14251" spans="5:6" x14ac:dyDescent="0.2">
      <c r="E14251" s="97">
        <v>43786.858148148145</v>
      </c>
      <c r="F14251">
        <v>0.396727</v>
      </c>
    </row>
    <row r="14252" spans="5:6" x14ac:dyDescent="0.2">
      <c r="E14252" s="97">
        <v>43786.868564814817</v>
      </c>
      <c r="F14252">
        <v>0.41294999999999998</v>
      </c>
    </row>
    <row r="14253" spans="5:6" x14ac:dyDescent="0.2">
      <c r="E14253" s="97">
        <v>43786.878981481481</v>
      </c>
      <c r="F14253">
        <v>0.37533100000000003</v>
      </c>
    </row>
    <row r="14254" spans="5:6" x14ac:dyDescent="0.2">
      <c r="E14254" s="97">
        <v>43786.889398148145</v>
      </c>
      <c r="F14254">
        <v>0.39679399999999998</v>
      </c>
    </row>
    <row r="14255" spans="5:6" x14ac:dyDescent="0.2">
      <c r="E14255" s="97">
        <v>43786.899930555555</v>
      </c>
      <c r="F14255">
        <v>0.406941</v>
      </c>
    </row>
    <row r="14256" spans="5:6" x14ac:dyDescent="0.2">
      <c r="E14256" s="97">
        <v>43786.91034722222</v>
      </c>
      <c r="F14256">
        <v>0.399229</v>
      </c>
    </row>
    <row r="14257" spans="5:6" x14ac:dyDescent="0.2">
      <c r="E14257" s="97">
        <v>43786.920763888891</v>
      </c>
      <c r="F14257">
        <v>0.39488099999999998</v>
      </c>
    </row>
    <row r="14258" spans="5:6" x14ac:dyDescent="0.2">
      <c r="E14258" s="97">
        <v>43786.931250000001</v>
      </c>
      <c r="F14258">
        <v>0.409057</v>
      </c>
    </row>
    <row r="14259" spans="5:6" x14ac:dyDescent="0.2">
      <c r="E14259" s="97">
        <v>43786.941666666666</v>
      </c>
      <c r="F14259">
        <v>0.38936599999999999</v>
      </c>
    </row>
    <row r="14260" spans="5:6" x14ac:dyDescent="0.2">
      <c r="E14260" s="97">
        <v>43786.95208333333</v>
      </c>
      <c r="F14260">
        <v>0.406111</v>
      </c>
    </row>
    <row r="14261" spans="5:6" x14ac:dyDescent="0.2">
      <c r="E14261" s="97">
        <v>43786.962500000001</v>
      </c>
      <c r="F14261">
        <v>0.40160699999999999</v>
      </c>
    </row>
    <row r="14262" spans="5:6" x14ac:dyDescent="0.2">
      <c r="E14262" s="97">
        <v>43786.972916666666</v>
      </c>
      <c r="F14262">
        <v>0.38968399999999997</v>
      </c>
    </row>
    <row r="14263" spans="5:6" x14ac:dyDescent="0.2">
      <c r="E14263" s="97">
        <v>43786.98333333333</v>
      </c>
      <c r="F14263">
        <v>0.403862</v>
      </c>
    </row>
    <row r="14264" spans="5:6" x14ac:dyDescent="0.2">
      <c r="E14264" s="97">
        <v>43786.993750000001</v>
      </c>
      <c r="F14264">
        <v>0.40380500000000003</v>
      </c>
    </row>
    <row r="14265" spans="5:6" x14ac:dyDescent="0.2">
      <c r="E14265" s="97">
        <v>43787.004282407404</v>
      </c>
      <c r="F14265">
        <v>0.40032099999999998</v>
      </c>
    </row>
    <row r="14266" spans="5:6" x14ac:dyDescent="0.2">
      <c r="E14266" s="97">
        <v>43787.014699074076</v>
      </c>
      <c r="F14266">
        <v>0.41468899999999997</v>
      </c>
    </row>
    <row r="14267" spans="5:6" x14ac:dyDescent="0.2">
      <c r="E14267" s="97">
        <v>43787.02511574074</v>
      </c>
      <c r="F14267">
        <v>0.41073599999999999</v>
      </c>
    </row>
    <row r="14268" spans="5:6" x14ac:dyDescent="0.2">
      <c r="E14268" s="97">
        <v>43787.035590277781</v>
      </c>
      <c r="F14268">
        <v>0.40073199999999998</v>
      </c>
    </row>
    <row r="14269" spans="5:6" x14ac:dyDescent="0.2">
      <c r="E14269" s="97">
        <v>43787.046006944445</v>
      </c>
      <c r="F14269">
        <v>0.400839</v>
      </c>
    </row>
    <row r="14270" spans="5:6" x14ac:dyDescent="0.2">
      <c r="E14270" s="97">
        <v>43787.056423611109</v>
      </c>
      <c r="F14270">
        <v>0.40475800000000001</v>
      </c>
    </row>
    <row r="14271" spans="5:6" x14ac:dyDescent="0.2">
      <c r="E14271" s="97">
        <v>43787.066840277781</v>
      </c>
      <c r="F14271">
        <v>0.39710400000000001</v>
      </c>
    </row>
    <row r="14272" spans="5:6" x14ac:dyDescent="0.2">
      <c r="E14272" s="97">
        <v>43787.077256944445</v>
      </c>
      <c r="F14272">
        <v>0.39838000000000001</v>
      </c>
    </row>
    <row r="14273" spans="5:6" x14ac:dyDescent="0.2">
      <c r="E14273" s="97">
        <v>43787.087766203702</v>
      </c>
      <c r="F14273">
        <v>0.36171199999999998</v>
      </c>
    </row>
    <row r="14274" spans="5:6" x14ac:dyDescent="0.2">
      <c r="E14274" s="97">
        <v>43787.098182870373</v>
      </c>
      <c r="F14274">
        <v>0.411111</v>
      </c>
    </row>
    <row r="14275" spans="5:6" x14ac:dyDescent="0.2">
      <c r="E14275" s="97">
        <v>43787.108599537038</v>
      </c>
      <c r="F14275">
        <v>0.38723099999999999</v>
      </c>
    </row>
    <row r="14276" spans="5:6" x14ac:dyDescent="0.2">
      <c r="E14276" s="97">
        <v>43787.119016203702</v>
      </c>
      <c r="F14276">
        <v>0.415742</v>
      </c>
    </row>
    <row r="14277" spans="5:6" x14ac:dyDescent="0.2">
      <c r="E14277" s="97">
        <v>43787.129432870373</v>
      </c>
      <c r="F14277">
        <v>0.40032299999999998</v>
      </c>
    </row>
    <row r="14278" spans="5:6" x14ac:dyDescent="0.2">
      <c r="E14278" s="97">
        <v>43787.139849537038</v>
      </c>
      <c r="F14278">
        <v>0.38084699999999999</v>
      </c>
    </row>
    <row r="14279" spans="5:6" x14ac:dyDescent="0.2">
      <c r="E14279" s="97">
        <v>43787.150381944448</v>
      </c>
      <c r="F14279">
        <v>0.38880399999999998</v>
      </c>
    </row>
    <row r="14280" spans="5:6" x14ac:dyDescent="0.2">
      <c r="E14280" s="97">
        <v>43787.160798611112</v>
      </c>
      <c r="F14280">
        <v>0.43180600000000002</v>
      </c>
    </row>
    <row r="14281" spans="5:6" x14ac:dyDescent="0.2">
      <c r="E14281" s="97">
        <v>43787.171215277776</v>
      </c>
      <c r="F14281">
        <v>0.39214199999999999</v>
      </c>
    </row>
    <row r="14282" spans="5:6" x14ac:dyDescent="0.2">
      <c r="E14282" s="97">
        <v>43787.181631944448</v>
      </c>
      <c r="F14282">
        <v>0.38211200000000001</v>
      </c>
    </row>
    <row r="14283" spans="5:6" x14ac:dyDescent="0.2">
      <c r="E14283" s="97">
        <v>43787.192118055558</v>
      </c>
      <c r="F14283">
        <v>0.39280999999999999</v>
      </c>
    </row>
    <row r="14284" spans="5:6" x14ac:dyDescent="0.2">
      <c r="E14284" s="97">
        <v>43787.202534722222</v>
      </c>
      <c r="F14284">
        <v>0.39640799999999998</v>
      </c>
    </row>
    <row r="14285" spans="5:6" x14ac:dyDescent="0.2">
      <c r="E14285" s="97">
        <v>43787.212951388887</v>
      </c>
      <c r="F14285">
        <v>0.38226399999999999</v>
      </c>
    </row>
    <row r="14286" spans="5:6" x14ac:dyDescent="0.2">
      <c r="E14286" s="97">
        <v>43787.223368055558</v>
      </c>
      <c r="F14286">
        <v>0.39280199999999998</v>
      </c>
    </row>
    <row r="14287" spans="5:6" x14ac:dyDescent="0.2">
      <c r="E14287" s="97">
        <v>43787.233784722222</v>
      </c>
      <c r="F14287">
        <v>0.38525700000000002</v>
      </c>
    </row>
    <row r="14288" spans="5:6" x14ac:dyDescent="0.2">
      <c r="E14288" s="97">
        <v>43787.244201388887</v>
      </c>
      <c r="F14288">
        <v>0.39077699999999999</v>
      </c>
    </row>
    <row r="14289" spans="5:6" x14ac:dyDescent="0.2">
      <c r="E14289" s="97">
        <v>43787.254618055558</v>
      </c>
      <c r="F14289">
        <v>0.37169099999999999</v>
      </c>
    </row>
    <row r="14290" spans="5:6" x14ac:dyDescent="0.2">
      <c r="E14290" s="97">
        <v>43787.265208333331</v>
      </c>
      <c r="F14290">
        <v>0.37055100000000002</v>
      </c>
    </row>
    <row r="14291" spans="5:6" x14ac:dyDescent="0.2">
      <c r="E14291" s="97">
        <v>43787.275625000002</v>
      </c>
      <c r="F14291">
        <v>0.38408199999999998</v>
      </c>
    </row>
    <row r="14292" spans="5:6" x14ac:dyDescent="0.2">
      <c r="E14292" s="97">
        <v>43787.286041666666</v>
      </c>
      <c r="F14292">
        <v>0.38501200000000002</v>
      </c>
    </row>
    <row r="14293" spans="5:6" x14ac:dyDescent="0.2">
      <c r="E14293" s="97">
        <v>43787.296458333331</v>
      </c>
      <c r="F14293">
        <v>0.37007800000000002</v>
      </c>
    </row>
    <row r="14294" spans="5:6" x14ac:dyDescent="0.2">
      <c r="E14294" s="97">
        <v>43787.306875000002</v>
      </c>
      <c r="F14294">
        <v>0.41239199999999998</v>
      </c>
    </row>
    <row r="14295" spans="5:6" x14ac:dyDescent="0.2">
      <c r="E14295" s="97">
        <v>43787.317291666666</v>
      </c>
      <c r="F14295">
        <v>0.37685800000000003</v>
      </c>
    </row>
    <row r="14296" spans="5:6" x14ac:dyDescent="0.2">
      <c r="E14296" s="97">
        <v>43787.327708333331</v>
      </c>
      <c r="F14296">
        <v>0.37341400000000002</v>
      </c>
    </row>
    <row r="14297" spans="5:6" x14ac:dyDescent="0.2">
      <c r="E14297" s="97">
        <v>43787.338240740741</v>
      </c>
      <c r="F14297">
        <v>0.402173</v>
      </c>
    </row>
    <row r="14298" spans="5:6" x14ac:dyDescent="0.2">
      <c r="E14298" s="97">
        <v>43787.348657407405</v>
      </c>
      <c r="F14298">
        <v>0.35985499999999998</v>
      </c>
    </row>
    <row r="14299" spans="5:6" x14ac:dyDescent="0.2">
      <c r="E14299" s="97">
        <v>43787.359074074076</v>
      </c>
      <c r="F14299">
        <v>0.39858300000000002</v>
      </c>
    </row>
    <row r="14300" spans="5:6" x14ac:dyDescent="0.2">
      <c r="E14300" s="97">
        <v>43787.36954861111</v>
      </c>
      <c r="F14300">
        <v>0.39055600000000001</v>
      </c>
    </row>
    <row r="14301" spans="5:6" x14ac:dyDescent="0.2">
      <c r="E14301" s="97">
        <v>43787.379965277774</v>
      </c>
      <c r="F14301">
        <v>0.36915199999999998</v>
      </c>
    </row>
    <row r="14302" spans="5:6" x14ac:dyDescent="0.2">
      <c r="E14302" s="97">
        <v>43787.390381944446</v>
      </c>
      <c r="F14302">
        <v>0.36332799999999998</v>
      </c>
    </row>
    <row r="14303" spans="5:6" x14ac:dyDescent="0.2">
      <c r="E14303" s="97">
        <v>43787.40079861111</v>
      </c>
      <c r="F14303">
        <v>0.35308699999999998</v>
      </c>
    </row>
    <row r="14304" spans="5:6" x14ac:dyDescent="0.2">
      <c r="E14304" s="97">
        <v>43787.411215277774</v>
      </c>
      <c r="F14304">
        <v>0.34097</v>
      </c>
    </row>
    <row r="14305" spans="5:6" x14ac:dyDescent="0.2">
      <c r="E14305" s="97">
        <v>43787.421631944446</v>
      </c>
      <c r="F14305">
        <v>0.362979</v>
      </c>
    </row>
    <row r="14306" spans="5:6" x14ac:dyDescent="0.2">
      <c r="E14306" s="97">
        <v>43787.432164351849</v>
      </c>
      <c r="F14306">
        <v>0.35969800000000002</v>
      </c>
    </row>
    <row r="14307" spans="5:6" x14ac:dyDescent="0.2">
      <c r="E14307" s="97">
        <v>43787.44258101852</v>
      </c>
      <c r="F14307">
        <v>0.35016199999999997</v>
      </c>
    </row>
    <row r="14308" spans="5:6" x14ac:dyDescent="0.2">
      <c r="E14308" s="97">
        <v>43787.452997685185</v>
      </c>
      <c r="F14308">
        <v>0.36429</v>
      </c>
    </row>
    <row r="14309" spans="5:6" x14ac:dyDescent="0.2">
      <c r="E14309" s="97">
        <v>43787.463414351849</v>
      </c>
      <c r="F14309">
        <v>0.35254799999999997</v>
      </c>
    </row>
    <row r="14310" spans="5:6" x14ac:dyDescent="0.2">
      <c r="E14310" s="97">
        <v>43787.473900462966</v>
      </c>
      <c r="F14310">
        <v>0.362788</v>
      </c>
    </row>
    <row r="14311" spans="5:6" x14ac:dyDescent="0.2">
      <c r="E14311" s="97">
        <v>43787.484317129631</v>
      </c>
      <c r="F14311">
        <v>0.36154900000000001</v>
      </c>
    </row>
    <row r="14312" spans="5:6" x14ac:dyDescent="0.2">
      <c r="E14312" s="97">
        <v>43787.494733796295</v>
      </c>
      <c r="F14312">
        <v>0.3538</v>
      </c>
    </row>
    <row r="14313" spans="5:6" x14ac:dyDescent="0.2">
      <c r="E14313" s="97">
        <v>43787.505150462966</v>
      </c>
      <c r="F14313">
        <v>0.34270200000000001</v>
      </c>
    </row>
    <row r="14314" spans="5:6" x14ac:dyDescent="0.2">
      <c r="E14314" s="97">
        <v>43787.515567129631</v>
      </c>
      <c r="F14314">
        <v>0.34884100000000001</v>
      </c>
    </row>
    <row r="14315" spans="5:6" x14ac:dyDescent="0.2">
      <c r="E14315" s="97">
        <v>43787.525983796295</v>
      </c>
      <c r="F14315">
        <v>0.35201199999999999</v>
      </c>
    </row>
    <row r="14316" spans="5:6" x14ac:dyDescent="0.2">
      <c r="E14316" s="97">
        <v>43787.536516203705</v>
      </c>
      <c r="F14316">
        <v>0.35018300000000002</v>
      </c>
    </row>
    <row r="14317" spans="5:6" x14ac:dyDescent="0.2">
      <c r="E14317" s="97">
        <v>43787.546932870369</v>
      </c>
      <c r="F14317">
        <v>0.34743000000000002</v>
      </c>
    </row>
    <row r="14318" spans="5:6" x14ac:dyDescent="0.2">
      <c r="E14318" s="97">
        <v>43787.557349537034</v>
      </c>
      <c r="F14318">
        <v>0.34145900000000001</v>
      </c>
    </row>
    <row r="14319" spans="5:6" x14ac:dyDescent="0.2">
      <c r="E14319" s="97">
        <v>43787.567766203705</v>
      </c>
      <c r="F14319">
        <v>0.32517800000000002</v>
      </c>
    </row>
    <row r="14320" spans="5:6" x14ac:dyDescent="0.2">
      <c r="E14320" s="97">
        <v>43787.578252314815</v>
      </c>
      <c r="F14320">
        <v>0.31303500000000001</v>
      </c>
    </row>
    <row r="14321" spans="5:6" x14ac:dyDescent="0.2">
      <c r="E14321" s="97">
        <v>43787.58866898148</v>
      </c>
      <c r="F14321">
        <v>0.32189800000000002</v>
      </c>
    </row>
    <row r="14322" spans="5:6" x14ac:dyDescent="0.2">
      <c r="E14322" s="97">
        <v>43787.599085648151</v>
      </c>
      <c r="F14322">
        <v>0.32276300000000002</v>
      </c>
    </row>
    <row r="14323" spans="5:6" x14ac:dyDescent="0.2">
      <c r="E14323" s="97">
        <v>43787.609502314815</v>
      </c>
      <c r="F14323">
        <v>0.32312800000000003</v>
      </c>
    </row>
    <row r="14324" spans="5:6" x14ac:dyDescent="0.2">
      <c r="E14324" s="97">
        <v>43787.61991898148</v>
      </c>
      <c r="F14324">
        <v>0.32976100000000003</v>
      </c>
    </row>
    <row r="14325" spans="5:6" x14ac:dyDescent="0.2">
      <c r="E14325" s="97">
        <v>43787.630335648151</v>
      </c>
      <c r="F14325">
        <v>0.31697799999999998</v>
      </c>
    </row>
    <row r="14326" spans="5:6" x14ac:dyDescent="0.2">
      <c r="E14326" s="97">
        <v>43787.640752314815</v>
      </c>
      <c r="F14326">
        <v>0.329509</v>
      </c>
    </row>
    <row r="14327" spans="5:6" x14ac:dyDescent="0.2">
      <c r="E14327" s="97">
        <v>43787.651284722226</v>
      </c>
      <c r="F14327">
        <v>0.31793199999999999</v>
      </c>
    </row>
    <row r="14328" spans="5:6" x14ac:dyDescent="0.2">
      <c r="E14328" s="97">
        <v>43787.66170138889</v>
      </c>
      <c r="F14328">
        <v>0.305257</v>
      </c>
    </row>
    <row r="14329" spans="5:6" x14ac:dyDescent="0.2">
      <c r="E14329" s="97">
        <v>43787.672118055554</v>
      </c>
      <c r="F14329">
        <v>0.31893100000000002</v>
      </c>
    </row>
    <row r="14330" spans="5:6" x14ac:dyDescent="0.2">
      <c r="E14330" s="97">
        <v>43787.682592592595</v>
      </c>
      <c r="F14330">
        <v>0.31886599999999998</v>
      </c>
    </row>
    <row r="14331" spans="5:6" x14ac:dyDescent="0.2">
      <c r="E14331" s="97">
        <v>43787.693009259259</v>
      </c>
      <c r="F14331">
        <v>0.32010100000000002</v>
      </c>
    </row>
    <row r="14332" spans="5:6" x14ac:dyDescent="0.2">
      <c r="E14332" s="97">
        <v>43787.703425925924</v>
      </c>
      <c r="F14332">
        <v>0.32967999999999997</v>
      </c>
    </row>
    <row r="14333" spans="5:6" x14ac:dyDescent="0.2">
      <c r="E14333" s="97">
        <v>43787.722638888888</v>
      </c>
      <c r="F14333">
        <v>0.593746</v>
      </c>
    </row>
    <row r="14334" spans="5:6" x14ac:dyDescent="0.2">
      <c r="E14334" s="97">
        <v>43787.733055555553</v>
      </c>
      <c r="F14334">
        <v>0.55368600000000001</v>
      </c>
    </row>
    <row r="14335" spans="5:6" x14ac:dyDescent="0.2">
      <c r="E14335" s="97">
        <v>43787.743819444448</v>
      </c>
      <c r="F14335">
        <v>0.55368600000000001</v>
      </c>
    </row>
    <row r="14336" spans="5:6" x14ac:dyDescent="0.2">
      <c r="E14336" s="97">
        <v>43787.74763888889</v>
      </c>
      <c r="F14336">
        <v>4.0000000000000002E-4</v>
      </c>
    </row>
    <row r="14337" spans="5:6" x14ac:dyDescent="0.2">
      <c r="E14337" s="97">
        <v>43787.754814814813</v>
      </c>
      <c r="F14337">
        <v>0.264816</v>
      </c>
    </row>
    <row r="14338" spans="5:6" x14ac:dyDescent="0.2">
      <c r="E14338" s="97">
        <v>43787.765231481484</v>
      </c>
      <c r="F14338">
        <v>0.435164</v>
      </c>
    </row>
    <row r="14339" spans="5:6" x14ac:dyDescent="0.2">
      <c r="E14339" s="97">
        <v>43787.775648148148</v>
      </c>
      <c r="F14339">
        <v>0.45633400000000002</v>
      </c>
    </row>
    <row r="14340" spans="5:6" x14ac:dyDescent="0.2">
      <c r="E14340" s="97">
        <v>43787.786064814813</v>
      </c>
      <c r="F14340">
        <v>0.48924000000000001</v>
      </c>
    </row>
    <row r="14341" spans="5:6" x14ac:dyDescent="0.2">
      <c r="E14341" s="97">
        <v>43787.796481481484</v>
      </c>
      <c r="F14341">
        <v>0.50634800000000002</v>
      </c>
    </row>
    <row r="14342" spans="5:6" x14ac:dyDescent="0.2">
      <c r="E14342" s="97">
        <v>43787.807013888887</v>
      </c>
      <c r="F14342">
        <v>0.56413500000000005</v>
      </c>
    </row>
    <row r="14343" spans="5:6" x14ac:dyDescent="0.2">
      <c r="E14343" s="97">
        <v>43787.817442129628</v>
      </c>
      <c r="F14343">
        <v>0.56758699999999995</v>
      </c>
    </row>
    <row r="14344" spans="5:6" x14ac:dyDescent="0.2">
      <c r="E14344" s="97">
        <v>43787.8278587963</v>
      </c>
      <c r="F14344">
        <v>0.57625899999999997</v>
      </c>
    </row>
    <row r="14345" spans="5:6" x14ac:dyDescent="0.2">
      <c r="E14345" s="97">
        <v>43787.838275462964</v>
      </c>
      <c r="F14345">
        <v>0.61648700000000001</v>
      </c>
    </row>
    <row r="14346" spans="5:6" x14ac:dyDescent="0.2">
      <c r="E14346" s="97">
        <v>43787.848692129628</v>
      </c>
      <c r="F14346">
        <v>0.63684799999999997</v>
      </c>
    </row>
    <row r="14347" spans="5:6" x14ac:dyDescent="0.2">
      <c r="E14347" s="97">
        <v>43787.8591087963</v>
      </c>
      <c r="F14347">
        <v>0.65119199999999999</v>
      </c>
    </row>
    <row r="14348" spans="5:6" x14ac:dyDescent="0.2">
      <c r="E14348" s="97">
        <v>43787.869525462964</v>
      </c>
      <c r="F14348">
        <v>0.66662100000000002</v>
      </c>
    </row>
    <row r="14349" spans="5:6" x14ac:dyDescent="0.2">
      <c r="E14349" s="97">
        <v>43787.880057870374</v>
      </c>
      <c r="F14349">
        <v>0.71153200000000005</v>
      </c>
    </row>
    <row r="14350" spans="5:6" x14ac:dyDescent="0.2">
      <c r="E14350" s="97">
        <v>43787.890474537038</v>
      </c>
      <c r="F14350">
        <v>0.70230700000000001</v>
      </c>
    </row>
    <row r="14351" spans="5:6" x14ac:dyDescent="0.2">
      <c r="E14351" s="97">
        <v>43787.900891203702</v>
      </c>
      <c r="F14351">
        <v>0.75184600000000001</v>
      </c>
    </row>
    <row r="14352" spans="5:6" x14ac:dyDescent="0.2">
      <c r="E14352" s="97">
        <v>43787.911307870374</v>
      </c>
      <c r="F14352">
        <v>0.77756700000000001</v>
      </c>
    </row>
    <row r="14353" spans="5:6" x14ac:dyDescent="0.2">
      <c r="E14353" s="97">
        <v>43787.921793981484</v>
      </c>
      <c r="F14353">
        <v>0.77672600000000003</v>
      </c>
    </row>
    <row r="14354" spans="5:6" x14ac:dyDescent="0.2">
      <c r="E14354" s="97">
        <v>43787.932210648149</v>
      </c>
      <c r="F14354">
        <v>0.81388099999999997</v>
      </c>
    </row>
    <row r="14355" spans="5:6" x14ac:dyDescent="0.2">
      <c r="E14355" s="97">
        <v>43787.942627314813</v>
      </c>
      <c r="F14355">
        <v>0.81833800000000001</v>
      </c>
    </row>
    <row r="14356" spans="5:6" x14ac:dyDescent="0.2">
      <c r="E14356" s="97">
        <v>43787.953043981484</v>
      </c>
      <c r="F14356">
        <v>0.84955099999999995</v>
      </c>
    </row>
    <row r="14357" spans="5:6" x14ac:dyDescent="0.2">
      <c r="E14357" s="97">
        <v>43787.963460648149</v>
      </c>
      <c r="F14357">
        <v>0.85480699999999998</v>
      </c>
    </row>
    <row r="14358" spans="5:6" x14ac:dyDescent="0.2">
      <c r="E14358" s="97">
        <v>43787.973877314813</v>
      </c>
      <c r="F14358">
        <v>0.87804800000000005</v>
      </c>
    </row>
    <row r="14359" spans="5:6" x14ac:dyDescent="0.2">
      <c r="E14359" s="97">
        <v>43787.984293981484</v>
      </c>
      <c r="F14359">
        <v>0.90891500000000003</v>
      </c>
    </row>
    <row r="14360" spans="5:6" x14ac:dyDescent="0.2">
      <c r="E14360" s="97">
        <v>43787.994826388887</v>
      </c>
      <c r="F14360">
        <v>0.92673899999999998</v>
      </c>
    </row>
    <row r="14361" spans="5:6" x14ac:dyDescent="0.2">
      <c r="E14361" s="97">
        <v>43788.005243055559</v>
      </c>
      <c r="F14361">
        <v>0.94983499999999998</v>
      </c>
    </row>
    <row r="14362" spans="5:6" x14ac:dyDescent="0.2">
      <c r="E14362" s="97">
        <v>43788.015659722223</v>
      </c>
      <c r="F14362">
        <v>0.95663299999999996</v>
      </c>
    </row>
    <row r="14363" spans="5:6" x14ac:dyDescent="0.2">
      <c r="E14363" s="97">
        <v>43788.026145833333</v>
      </c>
      <c r="F14363">
        <v>0.97935499999999998</v>
      </c>
    </row>
    <row r="14364" spans="5:6" x14ac:dyDescent="0.2">
      <c r="E14364" s="97">
        <v>43788.036562499998</v>
      </c>
      <c r="F14364">
        <v>0.99444900000000003</v>
      </c>
    </row>
    <row r="14365" spans="5:6" x14ac:dyDescent="0.2">
      <c r="E14365" s="97">
        <v>43788.046979166669</v>
      </c>
      <c r="F14365">
        <v>1.0104960000000001</v>
      </c>
    </row>
    <row r="14366" spans="5:6" x14ac:dyDescent="0.2">
      <c r="E14366" s="97">
        <v>43788.057488425926</v>
      </c>
      <c r="F14366">
        <v>1.0234620000000001</v>
      </c>
    </row>
    <row r="14367" spans="5:6" x14ac:dyDescent="0.2">
      <c r="E14367" s="97">
        <v>43788.06790509259</v>
      </c>
      <c r="F14367">
        <v>1.0220309999999999</v>
      </c>
    </row>
    <row r="14368" spans="5:6" x14ac:dyDescent="0.2">
      <c r="E14368" s="97">
        <v>43788.078321759262</v>
      </c>
      <c r="F14368">
        <v>1.0699350000000001</v>
      </c>
    </row>
    <row r="14369" spans="5:6" x14ac:dyDescent="0.2">
      <c r="E14369" s="97">
        <v>43788.088738425926</v>
      </c>
      <c r="F14369">
        <v>1.073663</v>
      </c>
    </row>
    <row r="14370" spans="5:6" x14ac:dyDescent="0.2">
      <c r="E14370" s="97">
        <v>43788.09915509259</v>
      </c>
      <c r="F14370">
        <v>1.0964020000000001</v>
      </c>
    </row>
    <row r="14371" spans="5:6" x14ac:dyDescent="0.2">
      <c r="E14371" s="97">
        <v>43788.109571759262</v>
      </c>
      <c r="F14371">
        <v>1.102876</v>
      </c>
    </row>
    <row r="14372" spans="5:6" x14ac:dyDescent="0.2">
      <c r="E14372" s="97">
        <v>43788.120104166665</v>
      </c>
      <c r="F14372">
        <v>1.1269960000000001</v>
      </c>
    </row>
    <row r="14373" spans="5:6" x14ac:dyDescent="0.2">
      <c r="E14373" s="97">
        <v>43788.130520833336</v>
      </c>
      <c r="F14373">
        <v>1.126992</v>
      </c>
    </row>
    <row r="14374" spans="5:6" x14ac:dyDescent="0.2">
      <c r="E14374" s="97">
        <v>43788.1409375</v>
      </c>
      <c r="F14374">
        <v>1.142352</v>
      </c>
    </row>
    <row r="14375" spans="5:6" x14ac:dyDescent="0.2">
      <c r="E14375" s="97">
        <v>43788.151354166665</v>
      </c>
      <c r="F14375">
        <v>1.162663</v>
      </c>
    </row>
    <row r="14376" spans="5:6" x14ac:dyDescent="0.2">
      <c r="E14376" s="97">
        <v>43788.161840277775</v>
      </c>
      <c r="F14376">
        <v>1.146909</v>
      </c>
    </row>
    <row r="14377" spans="5:6" x14ac:dyDescent="0.2">
      <c r="E14377" s="97">
        <v>43788.172256944446</v>
      </c>
      <c r="F14377">
        <v>1.170757</v>
      </c>
    </row>
    <row r="14378" spans="5:6" x14ac:dyDescent="0.2">
      <c r="E14378" s="97">
        <v>43788.182673611111</v>
      </c>
      <c r="F14378">
        <v>1.1817249999999999</v>
      </c>
    </row>
    <row r="14379" spans="5:6" x14ac:dyDescent="0.2">
      <c r="E14379" s="97">
        <v>43788.193090277775</v>
      </c>
      <c r="F14379">
        <v>1.1941189999999999</v>
      </c>
    </row>
    <row r="14380" spans="5:6" x14ac:dyDescent="0.2">
      <c r="E14380" s="97">
        <v>43788.203506944446</v>
      </c>
      <c r="F14380">
        <v>1.193282</v>
      </c>
    </row>
    <row r="14381" spans="5:6" x14ac:dyDescent="0.2">
      <c r="E14381" s="97">
        <v>43788.213923611111</v>
      </c>
      <c r="F14381">
        <v>1.2028110000000001</v>
      </c>
    </row>
    <row r="14382" spans="5:6" x14ac:dyDescent="0.2">
      <c r="E14382" s="97">
        <v>43788.224456018521</v>
      </c>
      <c r="F14382">
        <v>1.2294639999999999</v>
      </c>
    </row>
    <row r="14383" spans="5:6" x14ac:dyDescent="0.2">
      <c r="E14383" s="97">
        <v>43788.234872685185</v>
      </c>
      <c r="F14383">
        <v>1.2326159999999999</v>
      </c>
    </row>
    <row r="14384" spans="5:6" x14ac:dyDescent="0.2">
      <c r="E14384" s="97">
        <v>43788.245289351849</v>
      </c>
      <c r="F14384">
        <v>1.2558560000000001</v>
      </c>
    </row>
    <row r="14385" spans="5:6" x14ac:dyDescent="0.2">
      <c r="E14385" s="97">
        <v>43788.255706018521</v>
      </c>
      <c r="F14385">
        <v>1.247906</v>
      </c>
    </row>
    <row r="14386" spans="5:6" x14ac:dyDescent="0.2">
      <c r="E14386" s="97">
        <v>43788.266192129631</v>
      </c>
      <c r="F14386">
        <v>1.25807</v>
      </c>
    </row>
    <row r="14387" spans="5:6" x14ac:dyDescent="0.2">
      <c r="E14387" s="97">
        <v>43788.276608796295</v>
      </c>
      <c r="F14387">
        <v>1.2713890000000001</v>
      </c>
    </row>
    <row r="14388" spans="5:6" x14ac:dyDescent="0.2">
      <c r="E14388" s="97">
        <v>43788.28702546296</v>
      </c>
      <c r="F14388">
        <v>1.2855049999999999</v>
      </c>
    </row>
    <row r="14389" spans="5:6" x14ac:dyDescent="0.2">
      <c r="E14389" s="97">
        <v>43788.297442129631</v>
      </c>
      <c r="F14389">
        <v>1.263711</v>
      </c>
    </row>
    <row r="14390" spans="5:6" x14ac:dyDescent="0.2">
      <c r="E14390" s="97">
        <v>43788.307858796295</v>
      </c>
      <c r="F14390">
        <v>1.2975080000000001</v>
      </c>
    </row>
    <row r="14391" spans="5:6" x14ac:dyDescent="0.2">
      <c r="E14391" s="97">
        <v>43788.31827546296</v>
      </c>
      <c r="F14391">
        <v>1.2974950000000001</v>
      </c>
    </row>
    <row r="14392" spans="5:6" x14ac:dyDescent="0.2">
      <c r="E14392" s="97">
        <v>43788.328692129631</v>
      </c>
      <c r="F14392">
        <v>1.29698</v>
      </c>
    </row>
    <row r="14393" spans="5:6" x14ac:dyDescent="0.2">
      <c r="E14393" s="97">
        <v>43788.339224537034</v>
      </c>
      <c r="F14393">
        <v>1.3212680000000001</v>
      </c>
    </row>
    <row r="14394" spans="5:6" x14ac:dyDescent="0.2">
      <c r="E14394" s="97">
        <v>43788.349641203706</v>
      </c>
      <c r="F14394">
        <v>1.3248979999999999</v>
      </c>
    </row>
    <row r="14395" spans="5:6" x14ac:dyDescent="0.2">
      <c r="E14395" s="97">
        <v>43788.36005787037</v>
      </c>
      <c r="F14395">
        <v>1.323963</v>
      </c>
    </row>
    <row r="14396" spans="5:6" x14ac:dyDescent="0.2">
      <c r="E14396" s="97">
        <v>43788.370532407411</v>
      </c>
      <c r="F14396">
        <v>1.3355539999999999</v>
      </c>
    </row>
    <row r="14397" spans="5:6" x14ac:dyDescent="0.2">
      <c r="E14397" s="97">
        <v>43788.380949074075</v>
      </c>
      <c r="F14397">
        <v>1.335774</v>
      </c>
    </row>
    <row r="14398" spans="5:6" x14ac:dyDescent="0.2">
      <c r="E14398" s="97">
        <v>43788.391365740739</v>
      </c>
      <c r="F14398">
        <v>1.3280240000000001</v>
      </c>
    </row>
    <row r="14399" spans="5:6" x14ac:dyDescent="0.2">
      <c r="E14399" s="97">
        <v>43788.401782407411</v>
      </c>
      <c r="F14399">
        <v>1.3416090000000001</v>
      </c>
    </row>
    <row r="14400" spans="5:6" x14ac:dyDescent="0.2">
      <c r="E14400" s="97">
        <v>43788.412199074075</v>
      </c>
      <c r="F14400">
        <v>1.285379</v>
      </c>
    </row>
    <row r="14401" spans="5:6" x14ac:dyDescent="0.2">
      <c r="E14401" s="97">
        <v>43788.422615740739</v>
      </c>
      <c r="F14401">
        <v>1.350597</v>
      </c>
    </row>
    <row r="14402" spans="5:6" x14ac:dyDescent="0.2">
      <c r="E14402" s="97">
        <v>43788.433032407411</v>
      </c>
      <c r="F14402">
        <v>1.328811</v>
      </c>
    </row>
    <row r="14403" spans="5:6" x14ac:dyDescent="0.2">
      <c r="E14403" s="97">
        <v>43788.443564814814</v>
      </c>
      <c r="F14403">
        <v>1.3627400000000001</v>
      </c>
    </row>
    <row r="14404" spans="5:6" x14ac:dyDescent="0.2">
      <c r="E14404" s="97">
        <v>43788.453981481478</v>
      </c>
      <c r="F14404">
        <v>1.329709</v>
      </c>
    </row>
    <row r="14405" spans="5:6" x14ac:dyDescent="0.2">
      <c r="E14405" s="97">
        <v>43788.464398148149</v>
      </c>
      <c r="F14405">
        <v>1.3774200000000001</v>
      </c>
    </row>
    <row r="14406" spans="5:6" x14ac:dyDescent="0.2">
      <c r="E14406" s="97">
        <v>43788.474872685183</v>
      </c>
      <c r="F14406">
        <v>1.364098</v>
      </c>
    </row>
    <row r="14407" spans="5:6" x14ac:dyDescent="0.2">
      <c r="E14407" s="97">
        <v>43788.485289351855</v>
      </c>
      <c r="F14407">
        <v>1.4363699999999999</v>
      </c>
    </row>
    <row r="14408" spans="5:6" x14ac:dyDescent="0.2">
      <c r="E14408" s="97">
        <v>43788.495706018519</v>
      </c>
      <c r="F14408">
        <v>1.385445</v>
      </c>
    </row>
    <row r="14409" spans="5:6" x14ac:dyDescent="0.2">
      <c r="E14409" s="97">
        <v>43788.506122685183</v>
      </c>
      <c r="F14409">
        <v>1.3951929999999999</v>
      </c>
    </row>
    <row r="14410" spans="5:6" x14ac:dyDescent="0.2">
      <c r="E14410" s="97">
        <v>43788.516539351855</v>
      </c>
      <c r="F14410">
        <v>1.4237740000000001</v>
      </c>
    </row>
    <row r="14411" spans="5:6" x14ac:dyDescent="0.2">
      <c r="E14411" s="97">
        <v>43788.526956018519</v>
      </c>
      <c r="F14411">
        <v>1.4565380000000001</v>
      </c>
    </row>
    <row r="14412" spans="5:6" x14ac:dyDescent="0.2">
      <c r="E14412" s="97">
        <v>43788.537488425929</v>
      </c>
      <c r="F14412">
        <v>1.3800870000000001</v>
      </c>
    </row>
    <row r="14413" spans="5:6" x14ac:dyDescent="0.2">
      <c r="E14413" s="97">
        <v>43788.547905092593</v>
      </c>
      <c r="F14413">
        <v>1.387559</v>
      </c>
    </row>
    <row r="14414" spans="5:6" x14ac:dyDescent="0.2">
      <c r="E14414" s="97">
        <v>43788.558321759258</v>
      </c>
      <c r="F14414">
        <v>1.3705780000000001</v>
      </c>
    </row>
    <row r="14415" spans="5:6" x14ac:dyDescent="0.2">
      <c r="E14415" s="97">
        <v>43788.568738425929</v>
      </c>
      <c r="F14415">
        <v>1.3725590000000001</v>
      </c>
    </row>
    <row r="14416" spans="5:6" x14ac:dyDescent="0.2">
      <c r="E14416" s="97">
        <v>43788.579224537039</v>
      </c>
      <c r="F14416">
        <v>1.335936</v>
      </c>
    </row>
    <row r="14417" spans="5:6" x14ac:dyDescent="0.2">
      <c r="E14417" s="97">
        <v>43788.589641203704</v>
      </c>
      <c r="F14417">
        <v>1.4173089999999999</v>
      </c>
    </row>
    <row r="14418" spans="5:6" x14ac:dyDescent="0.2">
      <c r="E14418" s="97">
        <v>43788.600057870368</v>
      </c>
      <c r="F14418">
        <v>1.385804</v>
      </c>
    </row>
    <row r="14419" spans="5:6" x14ac:dyDescent="0.2">
      <c r="E14419" s="97">
        <v>43788.610474537039</v>
      </c>
      <c r="F14419">
        <v>1.3871629999999999</v>
      </c>
    </row>
    <row r="14420" spans="5:6" x14ac:dyDescent="0.2">
      <c r="E14420" s="97">
        <v>43788.620891203704</v>
      </c>
      <c r="F14420">
        <v>1.392792</v>
      </c>
    </row>
    <row r="14421" spans="5:6" x14ac:dyDescent="0.2">
      <c r="E14421" s="97">
        <v>43788.631307870368</v>
      </c>
      <c r="F14421">
        <v>1.389831</v>
      </c>
    </row>
    <row r="14422" spans="5:6" x14ac:dyDescent="0.2">
      <c r="E14422" s="97">
        <v>43788.641840277778</v>
      </c>
      <c r="F14422">
        <v>1.382042</v>
      </c>
    </row>
    <row r="14423" spans="5:6" x14ac:dyDescent="0.2">
      <c r="E14423" s="97">
        <v>43788.652256944442</v>
      </c>
      <c r="F14423">
        <v>1.3687750000000001</v>
      </c>
    </row>
    <row r="14424" spans="5:6" x14ac:dyDescent="0.2">
      <c r="E14424" s="97">
        <v>43788.662673611114</v>
      </c>
      <c r="F14424">
        <v>1.3970469999999999</v>
      </c>
    </row>
    <row r="14425" spans="5:6" x14ac:dyDescent="0.2">
      <c r="E14425" s="97">
        <v>43788.673090277778</v>
      </c>
      <c r="F14425">
        <v>1.397187</v>
      </c>
    </row>
    <row r="14426" spans="5:6" x14ac:dyDescent="0.2">
      <c r="E14426" s="97">
        <v>43788.683576388888</v>
      </c>
      <c r="F14426">
        <v>1.4115599999999999</v>
      </c>
    </row>
    <row r="14427" spans="5:6" x14ac:dyDescent="0.2">
      <c r="E14427" s="97">
        <v>43788.693993055553</v>
      </c>
      <c r="F14427">
        <v>1.416795</v>
      </c>
    </row>
    <row r="14428" spans="5:6" x14ac:dyDescent="0.2">
      <c r="E14428" s="97">
        <v>43788.704409722224</v>
      </c>
      <c r="F14428">
        <v>1.4320999999999999</v>
      </c>
    </row>
    <row r="14429" spans="5:6" x14ac:dyDescent="0.2">
      <c r="E14429" s="97">
        <v>43788.723611111112</v>
      </c>
      <c r="F14429">
        <v>1.4649509999999999</v>
      </c>
    </row>
    <row r="14430" spans="5:6" x14ac:dyDescent="0.2">
      <c r="E14430" s="97">
        <v>43788.734027777777</v>
      </c>
      <c r="F14430">
        <v>1.5187280000000001</v>
      </c>
    </row>
    <row r="14431" spans="5:6" x14ac:dyDescent="0.2">
      <c r="E14431" s="97">
        <v>43788.744444444441</v>
      </c>
      <c r="F14431">
        <v>1.518394</v>
      </c>
    </row>
    <row r="14432" spans="5:6" x14ac:dyDescent="0.2">
      <c r="E14432" s="97">
        <v>43788.754861111112</v>
      </c>
      <c r="F14432">
        <v>1.5256719999999999</v>
      </c>
    </row>
    <row r="14433" spans="5:6" x14ac:dyDescent="0.2">
      <c r="E14433" s="97">
        <v>43788.765277777777</v>
      </c>
      <c r="F14433">
        <v>1.5519480000000001</v>
      </c>
    </row>
    <row r="14434" spans="5:6" x14ac:dyDescent="0.2">
      <c r="E14434" s="97">
        <v>43788.775694444441</v>
      </c>
      <c r="F14434">
        <v>1.5557529999999999</v>
      </c>
    </row>
    <row r="14435" spans="5:6" x14ac:dyDescent="0.2">
      <c r="E14435" s="97">
        <v>43788.786111111112</v>
      </c>
      <c r="F14435">
        <v>1.588025</v>
      </c>
    </row>
    <row r="14436" spans="5:6" x14ac:dyDescent="0.2">
      <c r="E14436" s="97">
        <v>43788.796643518515</v>
      </c>
      <c r="F14436">
        <v>1.5974660000000001</v>
      </c>
    </row>
    <row r="14437" spans="5:6" x14ac:dyDescent="0.2">
      <c r="E14437" s="97">
        <v>43788.807060185187</v>
      </c>
      <c r="F14437">
        <v>1.6226149999999999</v>
      </c>
    </row>
    <row r="14438" spans="5:6" x14ac:dyDescent="0.2">
      <c r="E14438" s="97">
        <v>43788.817476851851</v>
      </c>
      <c r="F14438">
        <v>1.6355170000000001</v>
      </c>
    </row>
    <row r="14439" spans="5:6" x14ac:dyDescent="0.2">
      <c r="E14439" s="97">
        <v>43788.827962962961</v>
      </c>
      <c r="F14439">
        <v>1.6465449999999999</v>
      </c>
    </row>
    <row r="14440" spans="5:6" x14ac:dyDescent="0.2">
      <c r="E14440" s="97">
        <v>43788.838379629633</v>
      </c>
      <c r="F14440">
        <v>1.6855560000000001</v>
      </c>
    </row>
    <row r="14441" spans="5:6" x14ac:dyDescent="0.2">
      <c r="E14441" s="97">
        <v>43788.848796296297</v>
      </c>
      <c r="F14441">
        <v>1.6964220000000001</v>
      </c>
    </row>
    <row r="14442" spans="5:6" x14ac:dyDescent="0.2">
      <c r="E14442" s="97">
        <v>43788.859212962961</v>
      </c>
      <c r="F14442">
        <v>1.710823</v>
      </c>
    </row>
    <row r="14443" spans="5:6" x14ac:dyDescent="0.2">
      <c r="E14443" s="97">
        <v>43788.869745370372</v>
      </c>
      <c r="F14443">
        <v>1.7083189999999999</v>
      </c>
    </row>
    <row r="14444" spans="5:6" x14ac:dyDescent="0.2">
      <c r="E14444" s="97">
        <v>43788.880162037036</v>
      </c>
      <c r="F14444">
        <v>1.7463869999999999</v>
      </c>
    </row>
    <row r="14445" spans="5:6" x14ac:dyDescent="0.2">
      <c r="E14445" s="97">
        <v>43788.8905787037</v>
      </c>
      <c r="F14445">
        <v>1.7512030000000001</v>
      </c>
    </row>
    <row r="14446" spans="5:6" x14ac:dyDescent="0.2">
      <c r="E14446" s="97">
        <v>43788.900995370372</v>
      </c>
      <c r="F14446">
        <v>1.773741</v>
      </c>
    </row>
    <row r="14447" spans="5:6" x14ac:dyDescent="0.2">
      <c r="E14447" s="97">
        <v>43788.911412037036</v>
      </c>
      <c r="F14447">
        <v>1.7945439999999999</v>
      </c>
    </row>
    <row r="14448" spans="5:6" x14ac:dyDescent="0.2">
      <c r="E14448" s="97">
        <v>43788.9218287037</v>
      </c>
      <c r="F14448">
        <v>1.775326</v>
      </c>
    </row>
    <row r="14449" spans="5:6" x14ac:dyDescent="0.2">
      <c r="E14449" s="97">
        <v>43788.93236111111</v>
      </c>
      <c r="F14449">
        <v>1.837993</v>
      </c>
    </row>
    <row r="14450" spans="5:6" x14ac:dyDescent="0.2">
      <c r="E14450" s="97">
        <v>43788.942777777775</v>
      </c>
      <c r="F14450">
        <v>1.8456980000000001</v>
      </c>
    </row>
    <row r="14451" spans="5:6" x14ac:dyDescent="0.2">
      <c r="E14451" s="97">
        <v>43788.953194444446</v>
      </c>
      <c r="F14451">
        <v>1.8615200000000001</v>
      </c>
    </row>
    <row r="14452" spans="5:6" x14ac:dyDescent="0.2">
      <c r="E14452" s="97">
        <v>43788.96361111111</v>
      </c>
      <c r="F14452">
        <v>1.872932</v>
      </c>
    </row>
    <row r="14453" spans="5:6" x14ac:dyDescent="0.2">
      <c r="E14453" s="97">
        <v>43788.974097222221</v>
      </c>
      <c r="F14453">
        <v>1.898096</v>
      </c>
    </row>
    <row r="14454" spans="5:6" x14ac:dyDescent="0.2">
      <c r="E14454" s="97">
        <v>43788.984513888892</v>
      </c>
      <c r="F14454">
        <v>1.8760319999999999</v>
      </c>
    </row>
    <row r="14455" spans="5:6" x14ac:dyDescent="0.2">
      <c r="E14455" s="97">
        <v>43788.994930555556</v>
      </c>
      <c r="F14455">
        <v>1.936296</v>
      </c>
    </row>
    <row r="14456" spans="5:6" x14ac:dyDescent="0.2">
      <c r="E14456" s="97">
        <v>43789.005347222221</v>
      </c>
      <c r="F14456">
        <v>1.9816659999999999</v>
      </c>
    </row>
    <row r="14457" spans="5:6" x14ac:dyDescent="0.2">
      <c r="E14457" s="97">
        <v>43789.015763888892</v>
      </c>
      <c r="F14457">
        <v>2.017226</v>
      </c>
    </row>
    <row r="14458" spans="5:6" x14ac:dyDescent="0.2">
      <c r="E14458" s="97">
        <v>43789.026180555556</v>
      </c>
      <c r="F14458">
        <v>1.962561</v>
      </c>
    </row>
    <row r="14459" spans="5:6" x14ac:dyDescent="0.2">
      <c r="E14459" s="97">
        <v>43789.036712962959</v>
      </c>
      <c r="F14459">
        <v>1.969039</v>
      </c>
    </row>
    <row r="14460" spans="5:6" x14ac:dyDescent="0.2">
      <c r="E14460" s="97">
        <v>43789.047129629631</v>
      </c>
      <c r="F14460">
        <v>1.9592499999999999</v>
      </c>
    </row>
    <row r="14461" spans="5:6" x14ac:dyDescent="0.2">
      <c r="E14461" s="97">
        <v>43789.057546296295</v>
      </c>
      <c r="F14461">
        <v>1.9857260000000001</v>
      </c>
    </row>
    <row r="14462" spans="5:6" x14ac:dyDescent="0.2">
      <c r="E14462" s="97">
        <v>43789.067962962959</v>
      </c>
      <c r="F14462">
        <v>1.9982610000000001</v>
      </c>
    </row>
    <row r="14463" spans="5:6" x14ac:dyDescent="0.2">
      <c r="E14463" s="97">
        <v>43789.078449074077</v>
      </c>
      <c r="F14463">
        <v>2.013477</v>
      </c>
    </row>
    <row r="14464" spans="5:6" x14ac:dyDescent="0.2">
      <c r="E14464" s="97">
        <v>43789.088865740741</v>
      </c>
      <c r="F14464">
        <v>2.0071300000000001</v>
      </c>
    </row>
    <row r="14465" spans="5:6" x14ac:dyDescent="0.2">
      <c r="E14465" s="97">
        <v>43789.099282407406</v>
      </c>
      <c r="F14465">
        <v>2.033709</v>
      </c>
    </row>
    <row r="14466" spans="5:6" x14ac:dyDescent="0.2">
      <c r="E14466" s="97">
        <v>43789.109699074077</v>
      </c>
      <c r="F14466">
        <v>2.0314390000000002</v>
      </c>
    </row>
    <row r="14467" spans="5:6" x14ac:dyDescent="0.2">
      <c r="E14467" s="97">
        <v>43789.120115740741</v>
      </c>
      <c r="F14467">
        <v>2.0332340000000002</v>
      </c>
    </row>
    <row r="14468" spans="5:6" x14ac:dyDescent="0.2">
      <c r="E14468" s="97">
        <v>43789.130532407406</v>
      </c>
      <c r="F14468">
        <v>2.0064959999999998</v>
      </c>
    </row>
    <row r="14469" spans="5:6" x14ac:dyDescent="0.2">
      <c r="E14469" s="97">
        <v>43789.140949074077</v>
      </c>
      <c r="F14469">
        <v>2.0649730000000002</v>
      </c>
    </row>
    <row r="14470" spans="5:6" x14ac:dyDescent="0.2">
      <c r="E14470" s="97">
        <v>43789.15148148148</v>
      </c>
      <c r="F14470">
        <v>2.0615920000000001</v>
      </c>
    </row>
    <row r="14471" spans="5:6" x14ac:dyDescent="0.2">
      <c r="E14471" s="97">
        <v>43789.161898148152</v>
      </c>
      <c r="F14471">
        <v>2.0937860000000001</v>
      </c>
    </row>
    <row r="14472" spans="5:6" x14ac:dyDescent="0.2">
      <c r="E14472" s="97">
        <v>43789.172314814816</v>
      </c>
      <c r="F14472">
        <v>2.0622500000000001</v>
      </c>
    </row>
    <row r="14473" spans="5:6" x14ac:dyDescent="0.2">
      <c r="E14473" s="97">
        <v>43789.182789351849</v>
      </c>
      <c r="F14473">
        <v>2.0759150000000002</v>
      </c>
    </row>
    <row r="14474" spans="5:6" x14ac:dyDescent="0.2">
      <c r="E14474" s="97">
        <v>43789.193206018521</v>
      </c>
      <c r="F14474">
        <v>2.0648029999999999</v>
      </c>
    </row>
    <row r="14475" spans="5:6" x14ac:dyDescent="0.2">
      <c r="E14475" s="97">
        <v>43789.203622685185</v>
      </c>
      <c r="F14475">
        <v>2.0794609999999998</v>
      </c>
    </row>
    <row r="14476" spans="5:6" x14ac:dyDescent="0.2">
      <c r="E14476" s="97">
        <v>43789.214039351849</v>
      </c>
      <c r="F14476">
        <v>2.1543420000000002</v>
      </c>
    </row>
    <row r="14477" spans="5:6" x14ac:dyDescent="0.2">
      <c r="E14477" s="97">
        <v>43789.224456018521</v>
      </c>
      <c r="F14477">
        <v>2.082344</v>
      </c>
    </row>
    <row r="14478" spans="5:6" x14ac:dyDescent="0.2">
      <c r="E14478" s="97">
        <v>43789.234872685185</v>
      </c>
      <c r="F14478">
        <v>2.1073339999999998</v>
      </c>
    </row>
    <row r="14479" spans="5:6" x14ac:dyDescent="0.2">
      <c r="E14479" s="97">
        <v>43789.245405092595</v>
      </c>
      <c r="F14479">
        <v>2.1155569999999999</v>
      </c>
    </row>
    <row r="14480" spans="5:6" x14ac:dyDescent="0.2">
      <c r="E14480" s="97">
        <v>43789.25582175926</v>
      </c>
      <c r="F14480">
        <v>2.0990660000000001</v>
      </c>
    </row>
    <row r="14481" spans="5:6" x14ac:dyDescent="0.2">
      <c r="E14481" s="97">
        <v>43789.266238425924</v>
      </c>
      <c r="F14481">
        <v>2.1198419999999998</v>
      </c>
    </row>
    <row r="14482" spans="5:6" x14ac:dyDescent="0.2">
      <c r="E14482" s="97">
        <v>43789.276655092595</v>
      </c>
      <c r="F14482">
        <v>2.131535</v>
      </c>
    </row>
    <row r="14483" spans="5:6" x14ac:dyDescent="0.2">
      <c r="E14483" s="97">
        <v>43789.287141203706</v>
      </c>
      <c r="F14483">
        <v>2.1137220000000001</v>
      </c>
    </row>
    <row r="14484" spans="5:6" x14ac:dyDescent="0.2">
      <c r="E14484" s="97">
        <v>43789.29755787037</v>
      </c>
      <c r="F14484">
        <v>2.141292</v>
      </c>
    </row>
    <row r="14485" spans="5:6" x14ac:dyDescent="0.2">
      <c r="E14485" s="97">
        <v>43789.307974537034</v>
      </c>
      <c r="F14485">
        <v>2.1363089999999998</v>
      </c>
    </row>
    <row r="14486" spans="5:6" x14ac:dyDescent="0.2">
      <c r="E14486" s="97">
        <v>43789.318391203706</v>
      </c>
      <c r="F14486">
        <v>2.126201</v>
      </c>
    </row>
    <row r="14487" spans="5:6" x14ac:dyDescent="0.2">
      <c r="E14487" s="97">
        <v>43789.32880787037</v>
      </c>
      <c r="F14487">
        <v>2.1528499999999999</v>
      </c>
    </row>
    <row r="14488" spans="5:6" x14ac:dyDescent="0.2">
      <c r="E14488" s="97">
        <v>43789.339224537034</v>
      </c>
      <c r="F14488">
        <v>2.153702</v>
      </c>
    </row>
    <row r="14489" spans="5:6" x14ac:dyDescent="0.2">
      <c r="E14489" s="97">
        <v>43789.349756944444</v>
      </c>
      <c r="F14489">
        <v>2.1355330000000001</v>
      </c>
    </row>
    <row r="14490" spans="5:6" x14ac:dyDescent="0.2">
      <c r="E14490" s="97">
        <v>43789.360173611109</v>
      </c>
      <c r="F14490">
        <v>2.1580270000000001</v>
      </c>
    </row>
    <row r="14491" spans="5:6" x14ac:dyDescent="0.2">
      <c r="E14491" s="97">
        <v>43789.37059027778</v>
      </c>
      <c r="F14491">
        <v>2.1642519999999998</v>
      </c>
    </row>
    <row r="14492" spans="5:6" x14ac:dyDescent="0.2">
      <c r="E14492" s="97">
        <v>43789.381006944444</v>
      </c>
      <c r="F14492">
        <v>2.1250990000000001</v>
      </c>
    </row>
    <row r="14493" spans="5:6" x14ac:dyDescent="0.2">
      <c r="E14493" s="97">
        <v>43789.391493055555</v>
      </c>
      <c r="F14493">
        <v>2.155322</v>
      </c>
    </row>
    <row r="14494" spans="5:6" x14ac:dyDescent="0.2">
      <c r="E14494" s="97">
        <v>43789.401909722219</v>
      </c>
      <c r="F14494">
        <v>2.1399710000000001</v>
      </c>
    </row>
    <row r="14495" spans="5:6" x14ac:dyDescent="0.2">
      <c r="E14495" s="97">
        <v>43789.412326388891</v>
      </c>
      <c r="F14495">
        <v>2.1710729999999998</v>
      </c>
    </row>
    <row r="14496" spans="5:6" x14ac:dyDescent="0.2">
      <c r="E14496" s="97">
        <v>43789.422743055555</v>
      </c>
      <c r="F14496">
        <v>2.182528</v>
      </c>
    </row>
    <row r="14497" spans="5:6" x14ac:dyDescent="0.2">
      <c r="E14497" s="97">
        <v>43789.433159722219</v>
      </c>
      <c r="F14497">
        <v>2.1699139999999999</v>
      </c>
    </row>
    <row r="14498" spans="5:6" x14ac:dyDescent="0.2">
      <c r="E14498" s="97">
        <v>43789.443576388891</v>
      </c>
      <c r="F14498">
        <v>2.1742309999999998</v>
      </c>
    </row>
    <row r="14499" spans="5:6" x14ac:dyDescent="0.2">
      <c r="E14499" s="97">
        <v>43789.454108796293</v>
      </c>
      <c r="F14499">
        <v>2.1942710000000001</v>
      </c>
    </row>
    <row r="14500" spans="5:6" x14ac:dyDescent="0.2">
      <c r="E14500" s="97">
        <v>43789.464525462965</v>
      </c>
      <c r="F14500">
        <v>2.1713089999999999</v>
      </c>
    </row>
    <row r="14501" spans="5:6" x14ac:dyDescent="0.2">
      <c r="E14501" s="97">
        <v>43789.474942129629</v>
      </c>
      <c r="F14501">
        <v>2.1791360000000002</v>
      </c>
    </row>
    <row r="14502" spans="5:6" x14ac:dyDescent="0.2">
      <c r="E14502" s="97">
        <v>43789.485405092593</v>
      </c>
      <c r="F14502">
        <v>2.193794</v>
      </c>
    </row>
    <row r="14503" spans="5:6" x14ac:dyDescent="0.2">
      <c r="E14503" s="97">
        <v>43789.495821759258</v>
      </c>
      <c r="F14503">
        <v>2.1674150000000001</v>
      </c>
    </row>
    <row r="14504" spans="5:6" x14ac:dyDescent="0.2">
      <c r="E14504" s="97">
        <v>43789.506238425929</v>
      </c>
      <c r="F14504">
        <v>2.1952660000000002</v>
      </c>
    </row>
    <row r="14505" spans="5:6" x14ac:dyDescent="0.2">
      <c r="E14505" s="97">
        <v>43789.516655092593</v>
      </c>
      <c r="F14505">
        <v>2.1927850000000002</v>
      </c>
    </row>
    <row r="14506" spans="5:6" x14ac:dyDescent="0.2">
      <c r="E14506" s="97">
        <v>43789.527071759258</v>
      </c>
      <c r="F14506">
        <v>2.1849310000000002</v>
      </c>
    </row>
    <row r="14507" spans="5:6" x14ac:dyDescent="0.2">
      <c r="E14507" s="97">
        <v>43789.537488425929</v>
      </c>
      <c r="F14507">
        <v>2.1489440000000002</v>
      </c>
    </row>
    <row r="14508" spans="5:6" x14ac:dyDescent="0.2">
      <c r="E14508" s="97">
        <v>43789.548020833332</v>
      </c>
      <c r="F14508">
        <v>2.157715</v>
      </c>
    </row>
    <row r="14509" spans="5:6" x14ac:dyDescent="0.2">
      <c r="E14509" s="97">
        <v>43789.558437500003</v>
      </c>
      <c r="F14509">
        <v>2.1751659999999999</v>
      </c>
    </row>
    <row r="14510" spans="5:6" x14ac:dyDescent="0.2">
      <c r="E14510" s="97">
        <v>43789.568854166668</v>
      </c>
      <c r="F14510">
        <v>2.189368</v>
      </c>
    </row>
    <row r="14511" spans="5:6" x14ac:dyDescent="0.2">
      <c r="E14511" s="97">
        <v>43789.579270833332</v>
      </c>
      <c r="F14511">
        <v>2.1777359999999999</v>
      </c>
    </row>
    <row r="14512" spans="5:6" x14ac:dyDescent="0.2">
      <c r="E14512" s="97">
        <v>43789.589756944442</v>
      </c>
      <c r="F14512">
        <v>2.1855159999999998</v>
      </c>
    </row>
    <row r="14513" spans="5:6" x14ac:dyDescent="0.2">
      <c r="E14513" s="97">
        <v>43789.600173611114</v>
      </c>
      <c r="F14513">
        <v>2.1553640000000001</v>
      </c>
    </row>
    <row r="14514" spans="5:6" x14ac:dyDescent="0.2">
      <c r="E14514" s="97">
        <v>43789.610590277778</v>
      </c>
      <c r="F14514">
        <v>2.1756769999999999</v>
      </c>
    </row>
    <row r="14515" spans="5:6" x14ac:dyDescent="0.2">
      <c r="E14515" s="97">
        <v>43789.621006944442</v>
      </c>
      <c r="F14515">
        <v>2.1584159999999999</v>
      </c>
    </row>
    <row r="14516" spans="5:6" x14ac:dyDescent="0.2">
      <c r="E14516" s="97">
        <v>43789.631423611114</v>
      </c>
      <c r="F14516">
        <v>2.1766899999999998</v>
      </c>
    </row>
    <row r="14517" spans="5:6" x14ac:dyDescent="0.2">
      <c r="E14517" s="97">
        <v>43789.641840277778</v>
      </c>
      <c r="F14517">
        <v>2.1711839999999998</v>
      </c>
    </row>
    <row r="14518" spans="5:6" x14ac:dyDescent="0.2">
      <c r="E14518" s="97">
        <v>43789.652256944442</v>
      </c>
      <c r="F14518">
        <v>2.2127539999999999</v>
      </c>
    </row>
    <row r="14519" spans="5:6" x14ac:dyDescent="0.2">
      <c r="E14519" s="97">
        <v>43789.662789351853</v>
      </c>
      <c r="F14519">
        <v>2.2313339999999999</v>
      </c>
    </row>
    <row r="14520" spans="5:6" x14ac:dyDescent="0.2">
      <c r="E14520" s="97">
        <v>43789.673275462963</v>
      </c>
      <c r="F14520">
        <v>2.2108240000000001</v>
      </c>
    </row>
    <row r="14521" spans="5:6" x14ac:dyDescent="0.2">
      <c r="E14521" s="97">
        <v>43789.683692129627</v>
      </c>
      <c r="F14521">
        <v>2.167856</v>
      </c>
    </row>
    <row r="14522" spans="5:6" x14ac:dyDescent="0.2">
      <c r="E14522" s="97">
        <v>43789.694108796299</v>
      </c>
      <c r="F14522">
        <v>2.156517</v>
      </c>
    </row>
    <row r="14523" spans="5:6" x14ac:dyDescent="0.2">
      <c r="E14523" s="97">
        <v>43789.704525462963</v>
      </c>
      <c r="F14523">
        <v>2.168031</v>
      </c>
    </row>
    <row r="14524" spans="5:6" x14ac:dyDescent="0.2">
      <c r="E14524" s="97">
        <v>43789.723749999997</v>
      </c>
      <c r="F14524">
        <v>2.1785000000000001</v>
      </c>
    </row>
    <row r="14525" spans="5:6" x14ac:dyDescent="0.2">
      <c r="E14525" s="97">
        <v>43789.734166666669</v>
      </c>
      <c r="F14525">
        <v>2.2430240000000001</v>
      </c>
    </row>
    <row r="14526" spans="5:6" x14ac:dyDescent="0.2">
      <c r="E14526" s="97">
        <v>43789.744583333333</v>
      </c>
      <c r="F14526">
        <v>2.2484690000000001</v>
      </c>
    </row>
    <row r="14527" spans="5:6" x14ac:dyDescent="0.2">
      <c r="E14527" s="97">
        <v>43789.754999999997</v>
      </c>
      <c r="F14527">
        <v>2.2511420000000002</v>
      </c>
    </row>
    <row r="14528" spans="5:6" x14ac:dyDescent="0.2">
      <c r="E14528" s="97">
        <v>43789.765416666669</v>
      </c>
      <c r="F14528">
        <v>2.2247499999999998</v>
      </c>
    </row>
    <row r="14529" spans="5:6" x14ac:dyDescent="0.2">
      <c r="E14529" s="97">
        <v>43789.775833333333</v>
      </c>
      <c r="F14529">
        <v>2.225984</v>
      </c>
    </row>
    <row r="14530" spans="5:6" x14ac:dyDescent="0.2">
      <c r="E14530" s="97">
        <v>43789.786249999997</v>
      </c>
      <c r="F14530">
        <v>2.2163140000000001</v>
      </c>
    </row>
    <row r="14531" spans="5:6" x14ac:dyDescent="0.2">
      <c r="E14531" s="97">
        <v>43789.796782407408</v>
      </c>
      <c r="F14531">
        <v>2.2248250000000001</v>
      </c>
    </row>
    <row r="14532" spans="5:6" x14ac:dyDescent="0.2">
      <c r="E14532" s="97">
        <v>43789.807199074072</v>
      </c>
      <c r="F14532">
        <v>2.2170380000000001</v>
      </c>
    </row>
    <row r="14533" spans="5:6" x14ac:dyDescent="0.2">
      <c r="E14533" s="97">
        <v>43789.817615740743</v>
      </c>
      <c r="F14533">
        <v>2.2191920000000001</v>
      </c>
    </row>
    <row r="14534" spans="5:6" x14ac:dyDescent="0.2">
      <c r="E14534" s="97">
        <v>43789.828101851854</v>
      </c>
      <c r="F14534">
        <v>2.2370169999999998</v>
      </c>
    </row>
    <row r="14535" spans="5:6" x14ac:dyDescent="0.2">
      <c r="E14535" s="97">
        <v>43789.838518518518</v>
      </c>
      <c r="F14535">
        <v>2.2510059999999998</v>
      </c>
    </row>
    <row r="14536" spans="5:6" x14ac:dyDescent="0.2">
      <c r="E14536" s="97">
        <v>43789.848935185182</v>
      </c>
      <c r="F14536">
        <v>2.2527249999999999</v>
      </c>
    </row>
    <row r="14537" spans="5:6" x14ac:dyDescent="0.2">
      <c r="E14537" s="97">
        <v>43789.859351851854</v>
      </c>
      <c r="F14537">
        <v>2.3228810000000002</v>
      </c>
    </row>
    <row r="14538" spans="5:6" x14ac:dyDescent="0.2">
      <c r="E14538" s="97">
        <v>43789.869768518518</v>
      </c>
      <c r="F14538">
        <v>2.2058559999999998</v>
      </c>
    </row>
    <row r="14539" spans="5:6" x14ac:dyDescent="0.2">
      <c r="E14539" s="97">
        <v>43789.880185185182</v>
      </c>
      <c r="F14539">
        <v>2.255744</v>
      </c>
    </row>
    <row r="14540" spans="5:6" x14ac:dyDescent="0.2">
      <c r="E14540" s="97">
        <v>43789.890601851854</v>
      </c>
      <c r="F14540">
        <v>2.2349190000000001</v>
      </c>
    </row>
    <row r="14541" spans="5:6" x14ac:dyDescent="0.2">
      <c r="E14541" s="97">
        <v>43789.901134259257</v>
      </c>
      <c r="F14541">
        <v>2.2265380000000001</v>
      </c>
    </row>
    <row r="14542" spans="5:6" x14ac:dyDescent="0.2">
      <c r="E14542" s="97">
        <v>43789.911550925928</v>
      </c>
      <c r="F14542">
        <v>2.213374</v>
      </c>
    </row>
    <row r="14543" spans="5:6" x14ac:dyDescent="0.2">
      <c r="E14543" s="97">
        <v>43789.921967592592</v>
      </c>
      <c r="F14543">
        <v>2.2105290000000002</v>
      </c>
    </row>
    <row r="14544" spans="5:6" x14ac:dyDescent="0.2">
      <c r="E14544" s="97">
        <v>43789.932442129626</v>
      </c>
      <c r="F14544">
        <v>2.2189930000000002</v>
      </c>
    </row>
    <row r="14545" spans="5:6" x14ac:dyDescent="0.2">
      <c r="E14545" s="97">
        <v>43789.942858796298</v>
      </c>
      <c r="F14545">
        <v>2.1890429999999999</v>
      </c>
    </row>
    <row r="14546" spans="5:6" x14ac:dyDescent="0.2">
      <c r="E14546" s="97">
        <v>43789.953275462962</v>
      </c>
      <c r="F14546">
        <v>2.166906</v>
      </c>
    </row>
    <row r="14547" spans="5:6" x14ac:dyDescent="0.2">
      <c r="E14547" s="97">
        <v>43789.963692129626</v>
      </c>
      <c r="F14547">
        <v>2.1526380000000001</v>
      </c>
    </row>
    <row r="14548" spans="5:6" x14ac:dyDescent="0.2">
      <c r="E14548" s="97">
        <v>43789.974108796298</v>
      </c>
      <c r="F14548">
        <v>2.1345879999999999</v>
      </c>
    </row>
    <row r="14549" spans="5:6" x14ac:dyDescent="0.2">
      <c r="E14549" s="97">
        <v>43789.984525462962</v>
      </c>
      <c r="F14549">
        <v>2.096098</v>
      </c>
    </row>
    <row r="14550" spans="5:6" x14ac:dyDescent="0.2">
      <c r="E14550" s="97">
        <v>43789.995057870372</v>
      </c>
      <c r="F14550">
        <v>2.07863</v>
      </c>
    </row>
    <row r="14551" spans="5:6" x14ac:dyDescent="0.2">
      <c r="E14551" s="97">
        <v>43790.005474537036</v>
      </c>
      <c r="F14551">
        <v>2.0613260000000002</v>
      </c>
    </row>
    <row r="14552" spans="5:6" x14ac:dyDescent="0.2">
      <c r="E14552" s="97">
        <v>43790.0158912037</v>
      </c>
      <c r="F14552">
        <v>2.0271659999999998</v>
      </c>
    </row>
    <row r="14553" spans="5:6" x14ac:dyDescent="0.2">
      <c r="E14553" s="97">
        <v>43790.026307870372</v>
      </c>
      <c r="F14553">
        <v>2.0109379999999999</v>
      </c>
    </row>
    <row r="14554" spans="5:6" x14ac:dyDescent="0.2">
      <c r="E14554" s="97">
        <v>43790.036793981482</v>
      </c>
      <c r="F14554">
        <v>1.9855590000000001</v>
      </c>
    </row>
    <row r="14555" spans="5:6" x14ac:dyDescent="0.2">
      <c r="E14555" s="97">
        <v>43790.047210648147</v>
      </c>
      <c r="F14555">
        <v>1.9822040000000001</v>
      </c>
    </row>
    <row r="14556" spans="5:6" x14ac:dyDescent="0.2">
      <c r="E14556" s="97">
        <v>43790.057627314818</v>
      </c>
      <c r="F14556">
        <v>1.963487</v>
      </c>
    </row>
    <row r="14557" spans="5:6" x14ac:dyDescent="0.2">
      <c r="E14557" s="97">
        <v>43790.068043981482</v>
      </c>
      <c r="F14557">
        <v>2.0043769999999999</v>
      </c>
    </row>
    <row r="14558" spans="5:6" x14ac:dyDescent="0.2">
      <c r="E14558" s="97">
        <v>43790.078460648147</v>
      </c>
      <c r="F14558">
        <v>1.9922930000000001</v>
      </c>
    </row>
    <row r="14559" spans="5:6" x14ac:dyDescent="0.2">
      <c r="E14559" s="97">
        <v>43790.088877314818</v>
      </c>
      <c r="F14559">
        <v>1.953468</v>
      </c>
    </row>
    <row r="14560" spans="5:6" x14ac:dyDescent="0.2">
      <c r="E14560" s="97">
        <v>43790.099409722221</v>
      </c>
      <c r="F14560">
        <v>1.9592229999999999</v>
      </c>
    </row>
    <row r="14561" spans="5:6" x14ac:dyDescent="0.2">
      <c r="E14561" s="97">
        <v>43790.109826388885</v>
      </c>
      <c r="F14561">
        <v>1.885175</v>
      </c>
    </row>
    <row r="14562" spans="5:6" x14ac:dyDescent="0.2">
      <c r="E14562" s="97">
        <v>43790.120243055557</v>
      </c>
      <c r="F14562">
        <v>1.854994</v>
      </c>
    </row>
    <row r="14563" spans="5:6" x14ac:dyDescent="0.2">
      <c r="E14563" s="97">
        <v>43790.130659722221</v>
      </c>
      <c r="F14563">
        <v>1.8373550000000001</v>
      </c>
    </row>
    <row r="14564" spans="5:6" x14ac:dyDescent="0.2">
      <c r="E14564" s="97">
        <v>43790.141145833331</v>
      </c>
      <c r="F14564">
        <v>1.8008230000000001</v>
      </c>
    </row>
    <row r="14565" spans="5:6" x14ac:dyDescent="0.2">
      <c r="E14565" s="97">
        <v>43790.15179398148</v>
      </c>
      <c r="F14565">
        <v>1.8008230000000001</v>
      </c>
    </row>
    <row r="14566" spans="5:6" x14ac:dyDescent="0.2">
      <c r="E14566" s="97">
        <v>43790.155960648146</v>
      </c>
      <c r="F14566">
        <v>1.4201710000000001</v>
      </c>
    </row>
    <row r="14567" spans="5:6" x14ac:dyDescent="0.2">
      <c r="E14567" s="97">
        <v>43790.163252314815</v>
      </c>
      <c r="F14567">
        <v>1.4201710000000001</v>
      </c>
    </row>
    <row r="14568" spans="5:6" x14ac:dyDescent="0.2">
      <c r="E14568" s="97">
        <v>43790.16741898148</v>
      </c>
      <c r="F14568">
        <v>4.0000000000000002E-4</v>
      </c>
    </row>
    <row r="14569" spans="5:6" x14ac:dyDescent="0.2">
      <c r="E14569" s="97">
        <v>43790.174942129626</v>
      </c>
      <c r="F14569">
        <v>4.0000000000000002E-4</v>
      </c>
    </row>
    <row r="14570" spans="5:6" x14ac:dyDescent="0.2">
      <c r="E14570" s="97">
        <v>43790.178761574076</v>
      </c>
      <c r="F14570">
        <v>4.0000000000000002E-4</v>
      </c>
    </row>
    <row r="14571" spans="5:6" x14ac:dyDescent="0.2">
      <c r="E14571" s="97">
        <v>43790.185706018521</v>
      </c>
      <c r="F14571">
        <v>4.0000000000000002E-4</v>
      </c>
    </row>
    <row r="14572" spans="5:6" x14ac:dyDescent="0.2">
      <c r="E14572" s="97">
        <v>43790.189525462964</v>
      </c>
      <c r="F14572">
        <v>4.0000000000000002E-4</v>
      </c>
    </row>
    <row r="14573" spans="5:6" x14ac:dyDescent="0.2">
      <c r="E14573" s="97">
        <v>43790.196469907409</v>
      </c>
      <c r="F14573">
        <v>4.0000000000000002E-4</v>
      </c>
    </row>
    <row r="14574" spans="5:6" x14ac:dyDescent="0.2">
      <c r="E14574" s="97">
        <v>43790.200312499997</v>
      </c>
      <c r="F14574">
        <v>4.0000000000000002E-4</v>
      </c>
    </row>
    <row r="14575" spans="5:6" x14ac:dyDescent="0.2">
      <c r="E14575" s="97">
        <v>43790.207256944443</v>
      </c>
      <c r="F14575">
        <v>4.0000000000000002E-4</v>
      </c>
    </row>
    <row r="14576" spans="5:6" x14ac:dyDescent="0.2">
      <c r="E14576" s="97">
        <v>43790.211076388892</v>
      </c>
      <c r="F14576">
        <v>0.78568000000000005</v>
      </c>
    </row>
    <row r="14577" spans="5:6" x14ac:dyDescent="0.2">
      <c r="E14577" s="97">
        <v>43790.21802083333</v>
      </c>
      <c r="F14577">
        <v>0.78568000000000005</v>
      </c>
    </row>
    <row r="14578" spans="5:6" x14ac:dyDescent="0.2">
      <c r="E14578" s="97">
        <v>43790.22184027778</v>
      </c>
      <c r="F14578">
        <v>4.0000000000000002E-4</v>
      </c>
    </row>
    <row r="14579" spans="5:6" x14ac:dyDescent="0.2">
      <c r="E14579" s="97">
        <v>43790.228784722225</v>
      </c>
      <c r="F14579">
        <v>4.0000000000000002E-4</v>
      </c>
    </row>
    <row r="14580" spans="5:6" x14ac:dyDescent="0.2">
      <c r="E14580" s="97">
        <v>43790.232604166667</v>
      </c>
      <c r="F14580">
        <v>2.6619999999999999E-3</v>
      </c>
    </row>
    <row r="14581" spans="5:6" x14ac:dyDescent="0.2">
      <c r="E14581" s="97">
        <v>43790.239548611113</v>
      </c>
      <c r="F14581">
        <v>2.6619999999999999E-3</v>
      </c>
    </row>
    <row r="14582" spans="5:6" x14ac:dyDescent="0.2">
      <c r="E14582" s="97">
        <v>43790.243368055555</v>
      </c>
      <c r="F14582">
        <v>4.0000000000000002E-4</v>
      </c>
    </row>
    <row r="14583" spans="5:6" x14ac:dyDescent="0.2">
      <c r="E14583" s="97">
        <v>43790.2503125</v>
      </c>
      <c r="F14583">
        <v>4.0000000000000002E-4</v>
      </c>
    </row>
    <row r="14584" spans="5:6" x14ac:dyDescent="0.2">
      <c r="E14584" s="97">
        <v>43790.254490740743</v>
      </c>
      <c r="F14584">
        <v>4.0000000000000002E-4</v>
      </c>
    </row>
    <row r="14585" spans="5:6" x14ac:dyDescent="0.2">
      <c r="E14585" s="97">
        <v>43790.261435185188</v>
      </c>
      <c r="F14585">
        <v>7.3670000000000003E-3</v>
      </c>
    </row>
    <row r="14586" spans="5:6" x14ac:dyDescent="0.2">
      <c r="E14586" s="97">
        <v>43790.271851851852</v>
      </c>
      <c r="F14586">
        <v>7.3670000000000003E-3</v>
      </c>
    </row>
    <row r="14587" spans="5:6" x14ac:dyDescent="0.2">
      <c r="E14587" s="97">
        <v>43790.275671296295</v>
      </c>
      <c r="F14587">
        <v>4.0000000000000002E-4</v>
      </c>
    </row>
    <row r="14588" spans="5:6" x14ac:dyDescent="0.2">
      <c r="E14588" s="97">
        <v>43790.28261574074</v>
      </c>
      <c r="F14588">
        <v>4.0000000000000002E-4</v>
      </c>
    </row>
    <row r="14589" spans="5:6" x14ac:dyDescent="0.2">
      <c r="E14589" s="97">
        <v>43790.286435185182</v>
      </c>
      <c r="F14589">
        <v>4.0000000000000002E-4</v>
      </c>
    </row>
    <row r="14590" spans="5:6" x14ac:dyDescent="0.2">
      <c r="E14590" s="97">
        <v>43790.293379629627</v>
      </c>
      <c r="F14590">
        <v>4.0000000000000002E-4</v>
      </c>
    </row>
    <row r="14591" spans="5:6" x14ac:dyDescent="0.2">
      <c r="E14591" s="97">
        <v>43790.297199074077</v>
      </c>
      <c r="F14591">
        <v>1.5777950000000001</v>
      </c>
    </row>
    <row r="14592" spans="5:6" x14ac:dyDescent="0.2">
      <c r="E14592" s="97">
        <v>43790.304143518515</v>
      </c>
      <c r="F14592">
        <v>1.5777950000000001</v>
      </c>
    </row>
    <row r="14593" spans="5:6" x14ac:dyDescent="0.2">
      <c r="E14593" s="97">
        <v>43790.307962962965</v>
      </c>
      <c r="F14593">
        <v>4.0000000000000002E-4</v>
      </c>
    </row>
    <row r="14594" spans="5:6" x14ac:dyDescent="0.2">
      <c r="E14594" s="97">
        <v>43790.314930555556</v>
      </c>
      <c r="F14594">
        <v>4.0000000000000002E-4</v>
      </c>
    </row>
    <row r="14595" spans="5:6" x14ac:dyDescent="0.2">
      <c r="E14595" s="97">
        <v>43790.318749999999</v>
      </c>
      <c r="F14595">
        <v>4.0000000000000002E-4</v>
      </c>
    </row>
    <row r="14596" spans="5:6" x14ac:dyDescent="0.2">
      <c r="E14596" s="97">
        <v>43790.325694444444</v>
      </c>
      <c r="F14596">
        <v>4.0000000000000002E-4</v>
      </c>
    </row>
    <row r="14597" spans="5:6" x14ac:dyDescent="0.2">
      <c r="E14597" s="97">
        <v>43790.329513888886</v>
      </c>
      <c r="F14597">
        <v>4.0000000000000002E-4</v>
      </c>
    </row>
    <row r="14598" spans="5:6" x14ac:dyDescent="0.2">
      <c r="E14598" s="97">
        <v>43790.336458333331</v>
      </c>
      <c r="F14598">
        <v>4.0000000000000002E-4</v>
      </c>
    </row>
    <row r="14599" spans="5:6" x14ac:dyDescent="0.2">
      <c r="E14599" s="97">
        <v>43790.346875000003</v>
      </c>
      <c r="F14599">
        <v>4.0000000000000002E-4</v>
      </c>
    </row>
    <row r="14600" spans="5:6" x14ac:dyDescent="0.2">
      <c r="E14600" s="97">
        <v>43790.350694444445</v>
      </c>
      <c r="F14600">
        <v>4.0000000000000002E-4</v>
      </c>
    </row>
    <row r="14601" spans="5:6" x14ac:dyDescent="0.2">
      <c r="E14601" s="97">
        <v>43790.357870370368</v>
      </c>
      <c r="F14601">
        <v>4.0000000000000002E-4</v>
      </c>
    </row>
    <row r="14602" spans="5:6" x14ac:dyDescent="0.2">
      <c r="E14602" s="97">
        <v>43790.368518518517</v>
      </c>
      <c r="F14602">
        <v>0.67727199999999999</v>
      </c>
    </row>
    <row r="14603" spans="5:6" x14ac:dyDescent="0.2">
      <c r="E14603" s="97">
        <v>43790.378935185188</v>
      </c>
      <c r="F14603">
        <v>0.90749800000000003</v>
      </c>
    </row>
    <row r="14604" spans="5:6" x14ac:dyDescent="0.2">
      <c r="E14604" s="97">
        <v>43790.389421296299</v>
      </c>
      <c r="F14604">
        <v>1.1124339999999999</v>
      </c>
    </row>
    <row r="14605" spans="5:6" x14ac:dyDescent="0.2">
      <c r="E14605" s="97">
        <v>43790.399837962963</v>
      </c>
      <c r="F14605">
        <v>1.075952</v>
      </c>
    </row>
    <row r="14606" spans="5:6" x14ac:dyDescent="0.2">
      <c r="E14606" s="97">
        <v>43790.410254629627</v>
      </c>
      <c r="F14606">
        <v>1.044719</v>
      </c>
    </row>
    <row r="14607" spans="5:6" x14ac:dyDescent="0.2">
      <c r="E14607" s="97">
        <v>43790.420671296299</v>
      </c>
      <c r="F14607">
        <v>1.0019199999999999</v>
      </c>
    </row>
    <row r="14608" spans="5:6" x14ac:dyDescent="0.2">
      <c r="E14608" s="97">
        <v>43790.431087962963</v>
      </c>
      <c r="F14608">
        <v>1.0034479999999999</v>
      </c>
    </row>
    <row r="14609" spans="5:6" x14ac:dyDescent="0.2">
      <c r="E14609" s="97">
        <v>43790.441504629627</v>
      </c>
      <c r="F14609">
        <v>0.984657</v>
      </c>
    </row>
    <row r="14610" spans="5:6" x14ac:dyDescent="0.2">
      <c r="E14610" s="97">
        <v>43790.451921296299</v>
      </c>
      <c r="F14610">
        <v>0.97159499999999999</v>
      </c>
    </row>
    <row r="14611" spans="5:6" x14ac:dyDescent="0.2">
      <c r="E14611" s="97">
        <v>43790.462453703702</v>
      </c>
      <c r="F14611">
        <v>0.974132</v>
      </c>
    </row>
    <row r="14612" spans="5:6" x14ac:dyDescent="0.2">
      <c r="E14612" s="97">
        <v>43790.472939814812</v>
      </c>
      <c r="F14612">
        <v>0.95865400000000001</v>
      </c>
    </row>
    <row r="14613" spans="5:6" x14ac:dyDescent="0.2">
      <c r="E14613" s="97">
        <v>43790.483356481483</v>
      </c>
      <c r="F14613">
        <v>0.95339200000000002</v>
      </c>
    </row>
    <row r="14614" spans="5:6" x14ac:dyDescent="0.2">
      <c r="E14614" s="97">
        <v>43790.493773148148</v>
      </c>
      <c r="F14614">
        <v>0.96965199999999996</v>
      </c>
    </row>
    <row r="14615" spans="5:6" x14ac:dyDescent="0.2">
      <c r="E14615" s="97">
        <v>43790.504189814812</v>
      </c>
      <c r="F14615">
        <v>0.96881499999999998</v>
      </c>
    </row>
    <row r="14616" spans="5:6" x14ac:dyDescent="0.2">
      <c r="E14616" s="97">
        <v>43790.514606481483</v>
      </c>
      <c r="F14616">
        <v>0.96196899999999996</v>
      </c>
    </row>
    <row r="14617" spans="5:6" x14ac:dyDescent="0.2">
      <c r="E14617" s="97">
        <v>43790.525023148148</v>
      </c>
      <c r="F14617">
        <v>0.94962599999999997</v>
      </c>
    </row>
    <row r="14618" spans="5:6" x14ac:dyDescent="0.2">
      <c r="E14618" s="97">
        <v>43790.535555555558</v>
      </c>
      <c r="F14618">
        <v>0.96909599999999996</v>
      </c>
    </row>
    <row r="14619" spans="5:6" x14ac:dyDescent="0.2">
      <c r="E14619" s="97">
        <v>43790.545972222222</v>
      </c>
      <c r="F14619">
        <v>0.97638999999999998</v>
      </c>
    </row>
    <row r="14620" spans="5:6" x14ac:dyDescent="0.2">
      <c r="E14620" s="97">
        <v>43790.556388888886</v>
      </c>
      <c r="F14620">
        <v>0.97984400000000005</v>
      </c>
    </row>
    <row r="14621" spans="5:6" x14ac:dyDescent="0.2">
      <c r="E14621" s="97">
        <v>43790.566805555558</v>
      </c>
      <c r="F14621">
        <v>1.000059</v>
      </c>
    </row>
    <row r="14622" spans="5:6" x14ac:dyDescent="0.2">
      <c r="E14622" s="97">
        <v>43790.577291666668</v>
      </c>
      <c r="F14622">
        <v>1.005233</v>
      </c>
    </row>
    <row r="14623" spans="5:6" x14ac:dyDescent="0.2">
      <c r="E14623" s="97">
        <v>43790.587708333333</v>
      </c>
      <c r="F14623">
        <v>1.0613950000000001</v>
      </c>
    </row>
    <row r="14624" spans="5:6" x14ac:dyDescent="0.2">
      <c r="E14624" s="97">
        <v>43790.598124999997</v>
      </c>
      <c r="F14624">
        <v>1.034265</v>
      </c>
    </row>
    <row r="14625" spans="5:6" x14ac:dyDescent="0.2">
      <c r="E14625" s="97">
        <v>43790.608541666668</v>
      </c>
      <c r="F14625">
        <v>1.051499</v>
      </c>
    </row>
    <row r="14626" spans="5:6" x14ac:dyDescent="0.2">
      <c r="E14626" s="97">
        <v>43790.618958333333</v>
      </c>
      <c r="F14626">
        <v>1.0679240000000001</v>
      </c>
    </row>
    <row r="14627" spans="5:6" x14ac:dyDescent="0.2">
      <c r="E14627" s="97">
        <v>43790.629374999997</v>
      </c>
      <c r="F14627">
        <v>1.0584739999999999</v>
      </c>
    </row>
    <row r="14628" spans="5:6" x14ac:dyDescent="0.2">
      <c r="E14628" s="97">
        <v>43790.639791666668</v>
      </c>
      <c r="F14628">
        <v>1.0934889999999999</v>
      </c>
    </row>
    <row r="14629" spans="5:6" x14ac:dyDescent="0.2">
      <c r="E14629" s="97">
        <v>43790.650324074071</v>
      </c>
      <c r="F14629">
        <v>1.091243</v>
      </c>
    </row>
    <row r="14630" spans="5:6" x14ac:dyDescent="0.2">
      <c r="E14630" s="97">
        <v>43790.660740740743</v>
      </c>
      <c r="F14630">
        <v>1.0959410000000001</v>
      </c>
    </row>
    <row r="14631" spans="5:6" x14ac:dyDescent="0.2">
      <c r="E14631" s="97">
        <v>43790.671157407407</v>
      </c>
      <c r="F14631">
        <v>1.1150249999999999</v>
      </c>
    </row>
    <row r="14632" spans="5:6" x14ac:dyDescent="0.2">
      <c r="E14632" s="97">
        <v>43790.681643518517</v>
      </c>
      <c r="F14632">
        <v>1.1340330000000001</v>
      </c>
    </row>
    <row r="14633" spans="5:6" x14ac:dyDescent="0.2">
      <c r="E14633" s="97">
        <v>43790.692060185182</v>
      </c>
      <c r="F14633">
        <v>1.145653</v>
      </c>
    </row>
    <row r="14634" spans="5:6" x14ac:dyDescent="0.2">
      <c r="E14634" s="97">
        <v>43790.702476851853</v>
      </c>
      <c r="F14634">
        <v>1.1560049999999999</v>
      </c>
    </row>
    <row r="14635" spans="5:6" x14ac:dyDescent="0.2">
      <c r="E14635" s="97">
        <v>43790.721689814818</v>
      </c>
      <c r="F14635">
        <v>1.209292</v>
      </c>
    </row>
    <row r="14636" spans="5:6" x14ac:dyDescent="0.2">
      <c r="E14636" s="97">
        <v>43790.732106481482</v>
      </c>
      <c r="F14636">
        <v>1.2246649999999999</v>
      </c>
    </row>
    <row r="14637" spans="5:6" x14ac:dyDescent="0.2">
      <c r="E14637" s="97">
        <v>43790.742523148147</v>
      </c>
      <c r="F14637">
        <v>1.250769</v>
      </c>
    </row>
    <row r="14638" spans="5:6" x14ac:dyDescent="0.2">
      <c r="E14638" s="97">
        <v>43790.752939814818</v>
      </c>
      <c r="F14638">
        <v>1.257501</v>
      </c>
    </row>
    <row r="14639" spans="5:6" x14ac:dyDescent="0.2">
      <c r="E14639" s="97">
        <v>43790.763356481482</v>
      </c>
      <c r="F14639">
        <v>1.286888</v>
      </c>
    </row>
    <row r="14640" spans="5:6" x14ac:dyDescent="0.2">
      <c r="E14640" s="97">
        <v>43790.773773148147</v>
      </c>
      <c r="F14640">
        <v>1.3060099999999999</v>
      </c>
    </row>
    <row r="14641" spans="5:6" x14ac:dyDescent="0.2">
      <c r="E14641" s="97">
        <v>43790.784189814818</v>
      </c>
      <c r="F14641">
        <v>1.2926679999999999</v>
      </c>
    </row>
    <row r="14642" spans="5:6" x14ac:dyDescent="0.2">
      <c r="E14642" s="97">
        <v>43790.794722222221</v>
      </c>
      <c r="F14642">
        <v>1.344042</v>
      </c>
    </row>
    <row r="14643" spans="5:6" x14ac:dyDescent="0.2">
      <c r="E14643" s="97">
        <v>43790.805138888885</v>
      </c>
      <c r="F14643">
        <v>1.366139</v>
      </c>
    </row>
    <row r="14644" spans="5:6" x14ac:dyDescent="0.2">
      <c r="E14644" s="97">
        <v>43790.815555555557</v>
      </c>
      <c r="F14644">
        <v>1.374328</v>
      </c>
    </row>
    <row r="14645" spans="5:6" x14ac:dyDescent="0.2">
      <c r="E14645" s="97">
        <v>43790.82603009259</v>
      </c>
      <c r="F14645">
        <v>1.3974150000000001</v>
      </c>
    </row>
    <row r="14646" spans="5:6" x14ac:dyDescent="0.2">
      <c r="E14646" s="97">
        <v>43790.836446759262</v>
      </c>
      <c r="F14646">
        <v>1.4214720000000001</v>
      </c>
    </row>
    <row r="14647" spans="5:6" x14ac:dyDescent="0.2">
      <c r="E14647" s="97">
        <v>43790.846863425926</v>
      </c>
      <c r="F14647">
        <v>1.463015</v>
      </c>
    </row>
    <row r="14648" spans="5:6" x14ac:dyDescent="0.2">
      <c r="E14648" s="97">
        <v>43790.85728009259</v>
      </c>
      <c r="F14648">
        <v>1.494791</v>
      </c>
    </row>
    <row r="14649" spans="5:6" x14ac:dyDescent="0.2">
      <c r="E14649" s="97">
        <v>43790.867696759262</v>
      </c>
      <c r="F14649">
        <v>1.513236</v>
      </c>
    </row>
    <row r="14650" spans="5:6" x14ac:dyDescent="0.2">
      <c r="E14650" s="97">
        <v>43790.878113425926</v>
      </c>
      <c r="F14650">
        <v>1.50526</v>
      </c>
    </row>
    <row r="14651" spans="5:6" x14ac:dyDescent="0.2">
      <c r="E14651" s="97">
        <v>43790.888645833336</v>
      </c>
      <c r="F14651">
        <v>1.567361</v>
      </c>
    </row>
    <row r="14652" spans="5:6" x14ac:dyDescent="0.2">
      <c r="E14652" s="97">
        <v>43790.899062500001</v>
      </c>
      <c r="F14652">
        <v>1.601046</v>
      </c>
    </row>
    <row r="14653" spans="5:6" x14ac:dyDescent="0.2">
      <c r="E14653" s="97">
        <v>43790.909479166665</v>
      </c>
      <c r="F14653">
        <v>1.654603</v>
      </c>
    </row>
    <row r="14654" spans="5:6" x14ac:dyDescent="0.2">
      <c r="E14654" s="97">
        <v>43790.919895833336</v>
      </c>
      <c r="F14654">
        <v>1.6184499999999999</v>
      </c>
    </row>
    <row r="14655" spans="5:6" x14ac:dyDescent="0.2">
      <c r="E14655" s="97">
        <v>43790.930381944447</v>
      </c>
      <c r="F14655">
        <v>1.6640440000000001</v>
      </c>
    </row>
    <row r="14656" spans="5:6" x14ac:dyDescent="0.2">
      <c r="E14656" s="97">
        <v>43790.940798611111</v>
      </c>
      <c r="F14656">
        <v>1.682132</v>
      </c>
    </row>
    <row r="14657" spans="5:6" x14ac:dyDescent="0.2">
      <c r="E14657" s="97">
        <v>43790.951215277775</v>
      </c>
      <c r="F14657">
        <v>1.695443</v>
      </c>
    </row>
    <row r="14658" spans="5:6" x14ac:dyDescent="0.2">
      <c r="E14658" s="97">
        <v>43790.961631944447</v>
      </c>
      <c r="F14658">
        <v>1.727196</v>
      </c>
    </row>
    <row r="14659" spans="5:6" x14ac:dyDescent="0.2">
      <c r="E14659" s="97">
        <v>43790.972048611111</v>
      </c>
      <c r="F14659">
        <v>1.7371080000000001</v>
      </c>
    </row>
    <row r="14660" spans="5:6" x14ac:dyDescent="0.2">
      <c r="E14660" s="97">
        <v>43790.982465277775</v>
      </c>
      <c r="F14660">
        <v>1.773563</v>
      </c>
    </row>
    <row r="14661" spans="5:6" x14ac:dyDescent="0.2">
      <c r="E14661" s="97">
        <v>43790.992997685185</v>
      </c>
      <c r="F14661">
        <v>1.785893</v>
      </c>
    </row>
    <row r="14662" spans="5:6" x14ac:dyDescent="0.2">
      <c r="E14662" s="97">
        <v>43791.00341435185</v>
      </c>
      <c r="F14662">
        <v>1.7744530000000001</v>
      </c>
    </row>
    <row r="14663" spans="5:6" x14ac:dyDescent="0.2">
      <c r="E14663" s="97">
        <v>43791.013831018521</v>
      </c>
      <c r="F14663">
        <v>1.820052</v>
      </c>
    </row>
    <row r="14664" spans="5:6" x14ac:dyDescent="0.2">
      <c r="E14664" s="97">
        <v>43791.024247685185</v>
      </c>
      <c r="F14664">
        <v>1.8049949999999999</v>
      </c>
    </row>
    <row r="14665" spans="5:6" x14ac:dyDescent="0.2">
      <c r="E14665" s="97">
        <v>43791.034733796296</v>
      </c>
      <c r="F14665">
        <v>1.8334159999999999</v>
      </c>
    </row>
    <row r="14666" spans="5:6" x14ac:dyDescent="0.2">
      <c r="E14666" s="97">
        <v>43791.04515046296</v>
      </c>
      <c r="F14666">
        <v>1.8374010000000001</v>
      </c>
    </row>
    <row r="14667" spans="5:6" x14ac:dyDescent="0.2">
      <c r="E14667" s="97">
        <v>43791.055567129632</v>
      </c>
      <c r="F14667">
        <v>1.866644</v>
      </c>
    </row>
    <row r="14668" spans="5:6" x14ac:dyDescent="0.2">
      <c r="E14668" s="97">
        <v>43791.065983796296</v>
      </c>
      <c r="F14668">
        <v>1.855602</v>
      </c>
    </row>
    <row r="14669" spans="5:6" x14ac:dyDescent="0.2">
      <c r="E14669" s="97">
        <v>43791.07640046296</v>
      </c>
      <c r="F14669">
        <v>1.8589929999999999</v>
      </c>
    </row>
    <row r="14670" spans="5:6" x14ac:dyDescent="0.2">
      <c r="E14670" s="97">
        <v>43791.086817129632</v>
      </c>
      <c r="F14670">
        <v>1.87558</v>
      </c>
    </row>
    <row r="14671" spans="5:6" x14ac:dyDescent="0.2">
      <c r="E14671" s="97">
        <v>43791.097233796296</v>
      </c>
      <c r="F14671">
        <v>1.8918779999999999</v>
      </c>
    </row>
    <row r="14672" spans="5:6" x14ac:dyDescent="0.2">
      <c r="E14672" s="97">
        <v>43791.107766203706</v>
      </c>
      <c r="F14672">
        <v>1.8856599999999999</v>
      </c>
    </row>
    <row r="14673" spans="5:6" x14ac:dyDescent="0.2">
      <c r="E14673" s="97">
        <v>43791.11818287037</v>
      </c>
      <c r="F14673">
        <v>1.9101999999999999</v>
      </c>
    </row>
    <row r="14674" spans="5:6" x14ac:dyDescent="0.2">
      <c r="E14674" s="97">
        <v>43791.128599537034</v>
      </c>
      <c r="F14674">
        <v>1.8820870000000001</v>
      </c>
    </row>
    <row r="14675" spans="5:6" x14ac:dyDescent="0.2">
      <c r="E14675" s="97">
        <v>43791.139074074075</v>
      </c>
      <c r="F14675">
        <v>1.928016</v>
      </c>
    </row>
    <row r="14676" spans="5:6" x14ac:dyDescent="0.2">
      <c r="E14676" s="97">
        <v>43791.14949074074</v>
      </c>
      <c r="F14676">
        <v>1.9436770000000001</v>
      </c>
    </row>
    <row r="14677" spans="5:6" x14ac:dyDescent="0.2">
      <c r="E14677" s="97">
        <v>43791.159907407404</v>
      </c>
      <c r="F14677">
        <v>1.9044430000000001</v>
      </c>
    </row>
    <row r="14678" spans="5:6" x14ac:dyDescent="0.2">
      <c r="E14678" s="97">
        <v>43791.170324074075</v>
      </c>
      <c r="F14678">
        <v>1.92628</v>
      </c>
    </row>
    <row r="14679" spans="5:6" x14ac:dyDescent="0.2">
      <c r="E14679" s="97">
        <v>43791.18074074074</v>
      </c>
      <c r="F14679">
        <v>1.823747</v>
      </c>
    </row>
    <row r="14680" spans="5:6" x14ac:dyDescent="0.2">
      <c r="E14680" s="97">
        <v>43791.191157407404</v>
      </c>
      <c r="F14680">
        <v>1.943554</v>
      </c>
    </row>
    <row r="14681" spans="5:6" x14ac:dyDescent="0.2">
      <c r="E14681" s="97">
        <v>43791.201805555553</v>
      </c>
      <c r="F14681">
        <v>2.124784</v>
      </c>
    </row>
    <row r="14682" spans="5:6" x14ac:dyDescent="0.2">
      <c r="E14682" s="97">
        <v>43791.212337962963</v>
      </c>
      <c r="F14682">
        <v>2.5210129999999999</v>
      </c>
    </row>
    <row r="14683" spans="5:6" x14ac:dyDescent="0.2">
      <c r="E14683" s="97">
        <v>43791.222986111112</v>
      </c>
      <c r="F14683">
        <v>1.0911789999999999</v>
      </c>
    </row>
    <row r="14684" spans="5:6" x14ac:dyDescent="0.2">
      <c r="E14684" s="97">
        <v>43791.233865740738</v>
      </c>
      <c r="F14684">
        <v>2.9205179999999999</v>
      </c>
    </row>
    <row r="14685" spans="5:6" x14ac:dyDescent="0.2">
      <c r="E14685" s="97">
        <v>43791.244583333333</v>
      </c>
      <c r="F14685">
        <v>2.7551770000000002</v>
      </c>
    </row>
    <row r="14686" spans="5:6" x14ac:dyDescent="0.2">
      <c r="E14686" s="97">
        <v>43791.254999999997</v>
      </c>
      <c r="F14686">
        <v>2.6176629999999999</v>
      </c>
    </row>
    <row r="14687" spans="5:6" x14ac:dyDescent="0.2">
      <c r="E14687" s="97">
        <v>43791.265879629631</v>
      </c>
      <c r="F14687">
        <v>1.0713330000000001</v>
      </c>
    </row>
    <row r="14688" spans="5:6" x14ac:dyDescent="0.2">
      <c r="E14688" s="97">
        <v>43791.276296296295</v>
      </c>
      <c r="F14688">
        <v>1.0713330000000001</v>
      </c>
    </row>
    <row r="14689" spans="5:6" x14ac:dyDescent="0.2">
      <c r="E14689" s="97">
        <v>43791.280115740738</v>
      </c>
      <c r="F14689">
        <v>1.155327</v>
      </c>
    </row>
    <row r="14690" spans="5:6" x14ac:dyDescent="0.2">
      <c r="E14690" s="97">
        <v>43791.28765046296</v>
      </c>
      <c r="F14690">
        <v>0.28936400000000001</v>
      </c>
    </row>
    <row r="14691" spans="5:6" x14ac:dyDescent="0.2">
      <c r="E14691" s="97">
        <v>43791.298645833333</v>
      </c>
      <c r="F14691">
        <v>6.7223000000000005E-2</v>
      </c>
    </row>
    <row r="14692" spans="5:6" x14ac:dyDescent="0.2">
      <c r="E14692" s="97">
        <v>43791.309293981481</v>
      </c>
      <c r="F14692">
        <v>1.378808</v>
      </c>
    </row>
    <row r="14693" spans="5:6" x14ac:dyDescent="0.2">
      <c r="E14693" s="97">
        <v>43791.319826388892</v>
      </c>
      <c r="F14693">
        <v>1.208143</v>
      </c>
    </row>
    <row r="14694" spans="5:6" x14ac:dyDescent="0.2">
      <c r="E14694" s="97">
        <v>43791.330243055556</v>
      </c>
      <c r="F14694">
        <v>1.9458009999999999</v>
      </c>
    </row>
    <row r="14695" spans="5:6" x14ac:dyDescent="0.2">
      <c r="E14695" s="97">
        <v>43791.34065972222</v>
      </c>
      <c r="F14695">
        <v>2.2421549999999999</v>
      </c>
    </row>
    <row r="14696" spans="5:6" x14ac:dyDescent="0.2">
      <c r="E14696" s="97">
        <v>43791.351076388892</v>
      </c>
      <c r="F14696">
        <v>2.7497980000000002</v>
      </c>
    </row>
    <row r="14697" spans="5:6" x14ac:dyDescent="0.2">
      <c r="E14697" s="97">
        <v>43791.361493055556</v>
      </c>
      <c r="F14697">
        <v>2.766861</v>
      </c>
    </row>
    <row r="14698" spans="5:6" x14ac:dyDescent="0.2">
      <c r="E14698" s="97">
        <v>43791.372488425928</v>
      </c>
      <c r="F14698">
        <v>2.766861</v>
      </c>
    </row>
    <row r="14699" spans="5:6" x14ac:dyDescent="0.2">
      <c r="E14699" s="97">
        <v>43791.376307870371</v>
      </c>
      <c r="F14699">
        <v>1.4431909999999999</v>
      </c>
    </row>
    <row r="14700" spans="5:6" x14ac:dyDescent="0.2">
      <c r="E14700" s="97">
        <v>43791.383263888885</v>
      </c>
      <c r="F14700">
        <v>1.0771029999999999</v>
      </c>
    </row>
    <row r="14701" spans="5:6" x14ac:dyDescent="0.2">
      <c r="E14701" s="97">
        <v>43791.393912037034</v>
      </c>
      <c r="F14701">
        <v>2.11666</v>
      </c>
    </row>
    <row r="14702" spans="5:6" x14ac:dyDescent="0.2">
      <c r="E14702" s="97">
        <v>43791.404328703706</v>
      </c>
      <c r="F14702">
        <v>2.1344880000000002</v>
      </c>
    </row>
    <row r="14703" spans="5:6" x14ac:dyDescent="0.2">
      <c r="E14703" s="97">
        <v>43791.41474537037</v>
      </c>
      <c r="F14703">
        <v>2.1036929999999998</v>
      </c>
    </row>
    <row r="14704" spans="5:6" x14ac:dyDescent="0.2">
      <c r="E14704" s="97">
        <v>43791.425162037034</v>
      </c>
      <c r="F14704">
        <v>2.1105990000000001</v>
      </c>
    </row>
    <row r="14705" spans="5:6" x14ac:dyDescent="0.2">
      <c r="E14705" s="97">
        <v>43791.435694444444</v>
      </c>
      <c r="F14705">
        <v>2.106109</v>
      </c>
    </row>
    <row r="14706" spans="5:6" x14ac:dyDescent="0.2">
      <c r="E14706" s="97">
        <v>43791.446111111109</v>
      </c>
      <c r="F14706">
        <v>2.1128689999999999</v>
      </c>
    </row>
    <row r="14707" spans="5:6" x14ac:dyDescent="0.2">
      <c r="E14707" s="97">
        <v>43791.45652777778</v>
      </c>
      <c r="F14707">
        <v>2.1149040000000001</v>
      </c>
    </row>
    <row r="14708" spans="5:6" x14ac:dyDescent="0.2">
      <c r="E14708" s="97">
        <v>43791.466944444444</v>
      </c>
      <c r="F14708">
        <v>2.1111140000000002</v>
      </c>
    </row>
    <row r="14709" spans="5:6" x14ac:dyDescent="0.2">
      <c r="E14709" s="97">
        <v>43791.477361111109</v>
      </c>
      <c r="F14709">
        <v>2.1399780000000002</v>
      </c>
    </row>
    <row r="14710" spans="5:6" x14ac:dyDescent="0.2">
      <c r="E14710" s="97">
        <v>43791.487881944442</v>
      </c>
      <c r="F14710">
        <v>2.1261019999999999</v>
      </c>
    </row>
    <row r="14711" spans="5:6" x14ac:dyDescent="0.2">
      <c r="E14711" s="97">
        <v>43791.498298611114</v>
      </c>
      <c r="F14711">
        <v>2.1243219999999998</v>
      </c>
    </row>
    <row r="14712" spans="5:6" x14ac:dyDescent="0.2">
      <c r="E14712" s="97">
        <v>43791.508715277778</v>
      </c>
      <c r="F14712">
        <v>2.1548400000000001</v>
      </c>
    </row>
    <row r="14713" spans="5:6" x14ac:dyDescent="0.2">
      <c r="E14713" s="97">
        <v>43791.519131944442</v>
      </c>
      <c r="F14713">
        <v>2.133597</v>
      </c>
    </row>
    <row r="14714" spans="5:6" x14ac:dyDescent="0.2">
      <c r="E14714" s="97">
        <v>43791.529548611114</v>
      </c>
      <c r="F14714">
        <v>2.1360709999999998</v>
      </c>
    </row>
    <row r="14715" spans="5:6" x14ac:dyDescent="0.2">
      <c r="E14715" s="97">
        <v>43791.539965277778</v>
      </c>
      <c r="F14715">
        <v>2.162299</v>
      </c>
    </row>
    <row r="14716" spans="5:6" x14ac:dyDescent="0.2">
      <c r="E14716" s="97">
        <v>43791.550381944442</v>
      </c>
      <c r="F14716">
        <v>2.1373470000000001</v>
      </c>
    </row>
    <row r="14717" spans="5:6" x14ac:dyDescent="0.2">
      <c r="E14717" s="97">
        <v>43791.560914351852</v>
      </c>
      <c r="F14717">
        <v>2.148555</v>
      </c>
    </row>
    <row r="14718" spans="5:6" x14ac:dyDescent="0.2">
      <c r="E14718" s="97">
        <v>43791.571331018517</v>
      </c>
      <c r="F14718">
        <v>2.1566619999999999</v>
      </c>
    </row>
    <row r="14719" spans="5:6" x14ac:dyDescent="0.2">
      <c r="E14719" s="97">
        <v>43791.581747685188</v>
      </c>
      <c r="F14719">
        <v>2.1579769999999998</v>
      </c>
    </row>
    <row r="14720" spans="5:6" x14ac:dyDescent="0.2">
      <c r="E14720" s="97">
        <v>43791.592233796298</v>
      </c>
      <c r="F14720">
        <v>2.1432310000000001</v>
      </c>
    </row>
    <row r="14721" spans="5:6" x14ac:dyDescent="0.2">
      <c r="E14721" s="97">
        <v>43791.602650462963</v>
      </c>
      <c r="F14721">
        <v>2.1433080000000002</v>
      </c>
    </row>
    <row r="14722" spans="5:6" x14ac:dyDescent="0.2">
      <c r="E14722" s="97">
        <v>43791.613067129627</v>
      </c>
      <c r="F14722">
        <v>2.119408</v>
      </c>
    </row>
    <row r="14723" spans="5:6" x14ac:dyDescent="0.2">
      <c r="E14723" s="97">
        <v>43791.623483796298</v>
      </c>
      <c r="F14723">
        <v>2.1405029999999998</v>
      </c>
    </row>
    <row r="14724" spans="5:6" x14ac:dyDescent="0.2">
      <c r="E14724" s="97">
        <v>43791.633900462963</v>
      </c>
      <c r="F14724">
        <v>2.1456879999999998</v>
      </c>
    </row>
    <row r="14725" spans="5:6" x14ac:dyDescent="0.2">
      <c r="E14725" s="97">
        <v>43791.644317129627</v>
      </c>
      <c r="F14725">
        <v>2.141661</v>
      </c>
    </row>
    <row r="14726" spans="5:6" x14ac:dyDescent="0.2">
      <c r="E14726" s="97">
        <v>43791.654733796298</v>
      </c>
      <c r="F14726">
        <v>2.1189499999999999</v>
      </c>
    </row>
    <row r="14727" spans="5:6" x14ac:dyDescent="0.2">
      <c r="E14727" s="97">
        <v>43791.665266203701</v>
      </c>
      <c r="F14727">
        <v>2.1284329999999998</v>
      </c>
    </row>
    <row r="14728" spans="5:6" x14ac:dyDescent="0.2">
      <c r="E14728" s="97">
        <v>43791.675682870373</v>
      </c>
      <c r="F14728">
        <v>2.1010450000000001</v>
      </c>
    </row>
    <row r="14729" spans="5:6" x14ac:dyDescent="0.2">
      <c r="E14729" s="97">
        <v>43791.686099537037</v>
      </c>
      <c r="F14729">
        <v>2.1072389999999999</v>
      </c>
    </row>
    <row r="14730" spans="5:6" x14ac:dyDescent="0.2">
      <c r="E14730" s="97">
        <v>43791.696585648147</v>
      </c>
      <c r="F14730">
        <v>2.0895899999999998</v>
      </c>
    </row>
    <row r="14731" spans="5:6" x14ac:dyDescent="0.2">
      <c r="E14731" s="97">
        <v>43791.707013888888</v>
      </c>
      <c r="F14731">
        <v>2.096794</v>
      </c>
    </row>
    <row r="14732" spans="5:6" x14ac:dyDescent="0.2">
      <c r="E14732" s="97">
        <v>43791.722719907404</v>
      </c>
      <c r="F14732">
        <v>2.032092</v>
      </c>
    </row>
    <row r="14733" spans="5:6" x14ac:dyDescent="0.2">
      <c r="E14733" s="97">
        <v>43791.733136574076</v>
      </c>
      <c r="F14733">
        <v>2.0719949999999998</v>
      </c>
    </row>
    <row r="14734" spans="5:6" x14ac:dyDescent="0.2">
      <c r="E14734" s="97">
        <v>43791.74355324074</v>
      </c>
      <c r="F14734">
        <v>2.0466380000000002</v>
      </c>
    </row>
    <row r="14735" spans="5:6" x14ac:dyDescent="0.2">
      <c r="E14735" s="97">
        <v>43791.753969907404</v>
      </c>
      <c r="F14735">
        <v>2.0330789999999999</v>
      </c>
    </row>
    <row r="14736" spans="5:6" x14ac:dyDescent="0.2">
      <c r="E14736" s="97">
        <v>43791.764386574076</v>
      </c>
      <c r="F14736">
        <v>1.9157709999999999</v>
      </c>
    </row>
    <row r="14737" spans="5:6" x14ac:dyDescent="0.2">
      <c r="E14737" s="97">
        <v>43791.77480324074</v>
      </c>
      <c r="F14737">
        <v>1.971041</v>
      </c>
    </row>
    <row r="14738" spans="5:6" x14ac:dyDescent="0.2">
      <c r="E14738" s="97">
        <v>43791.785219907404</v>
      </c>
      <c r="F14738">
        <v>1.992405</v>
      </c>
    </row>
    <row r="14739" spans="5:6" x14ac:dyDescent="0.2">
      <c r="E14739" s="97">
        <v>43791.795752314814</v>
      </c>
      <c r="F14739">
        <v>1.979096</v>
      </c>
    </row>
    <row r="14740" spans="5:6" x14ac:dyDescent="0.2">
      <c r="E14740" s="97">
        <v>43791.806168981479</v>
      </c>
      <c r="F14740">
        <v>1.939408</v>
      </c>
    </row>
    <row r="14741" spans="5:6" x14ac:dyDescent="0.2">
      <c r="E14741" s="97">
        <v>43791.81658564815</v>
      </c>
      <c r="F14741">
        <v>1.945673</v>
      </c>
    </row>
    <row r="14742" spans="5:6" x14ac:dyDescent="0.2">
      <c r="E14742" s="97">
        <v>43791.827060185184</v>
      </c>
      <c r="F14742">
        <v>1.925435</v>
      </c>
    </row>
    <row r="14743" spans="5:6" x14ac:dyDescent="0.2">
      <c r="E14743" s="97">
        <v>43791.837476851855</v>
      </c>
      <c r="F14743">
        <v>1.940585</v>
      </c>
    </row>
    <row r="14744" spans="5:6" x14ac:dyDescent="0.2">
      <c r="E14744" s="97">
        <v>43791.847893518519</v>
      </c>
      <c r="F14744">
        <v>1.922323</v>
      </c>
    </row>
    <row r="14745" spans="5:6" x14ac:dyDescent="0.2">
      <c r="E14745" s="97">
        <v>43791.858310185184</v>
      </c>
      <c r="F14745">
        <v>1.902587</v>
      </c>
    </row>
    <row r="14746" spans="5:6" x14ac:dyDescent="0.2">
      <c r="E14746" s="97">
        <v>43791.868726851855</v>
      </c>
      <c r="F14746">
        <v>1.903071</v>
      </c>
    </row>
    <row r="14747" spans="5:6" x14ac:dyDescent="0.2">
      <c r="E14747" s="97">
        <v>43791.879143518519</v>
      </c>
      <c r="F14747">
        <v>1.885737</v>
      </c>
    </row>
    <row r="14748" spans="5:6" x14ac:dyDescent="0.2">
      <c r="E14748" s="97">
        <v>43791.889560185184</v>
      </c>
      <c r="F14748">
        <v>1.9036329999999999</v>
      </c>
    </row>
    <row r="14749" spans="5:6" x14ac:dyDescent="0.2">
      <c r="E14749" s="97">
        <v>43791.900092592594</v>
      </c>
      <c r="F14749">
        <v>1.8923190000000001</v>
      </c>
    </row>
    <row r="14750" spans="5:6" x14ac:dyDescent="0.2">
      <c r="E14750" s="97">
        <v>43791.910509259258</v>
      </c>
      <c r="F14750">
        <v>1.886592</v>
      </c>
    </row>
    <row r="14751" spans="5:6" x14ac:dyDescent="0.2">
      <c r="E14751" s="97">
        <v>43791.920925925922</v>
      </c>
      <c r="F14751">
        <v>1.881081</v>
      </c>
    </row>
    <row r="14752" spans="5:6" x14ac:dyDescent="0.2">
      <c r="E14752" s="97">
        <v>43791.931400462963</v>
      </c>
      <c r="F14752">
        <v>1.8776079999999999</v>
      </c>
    </row>
    <row r="14753" spans="5:6" x14ac:dyDescent="0.2">
      <c r="E14753" s="97">
        <v>43791.941817129627</v>
      </c>
      <c r="F14753">
        <v>1.857596</v>
      </c>
    </row>
    <row r="14754" spans="5:6" x14ac:dyDescent="0.2">
      <c r="E14754" s="97">
        <v>43791.952233796299</v>
      </c>
      <c r="F14754">
        <v>1.871931</v>
      </c>
    </row>
    <row r="14755" spans="5:6" x14ac:dyDescent="0.2">
      <c r="E14755" s="97">
        <v>43791.962650462963</v>
      </c>
      <c r="F14755">
        <v>1.8582970000000001</v>
      </c>
    </row>
    <row r="14756" spans="5:6" x14ac:dyDescent="0.2">
      <c r="E14756" s="97">
        <v>43791.973067129627</v>
      </c>
      <c r="F14756">
        <v>1.850357</v>
      </c>
    </row>
    <row r="14757" spans="5:6" x14ac:dyDescent="0.2">
      <c r="E14757" s="97">
        <v>43791.983483796299</v>
      </c>
      <c r="F14757">
        <v>1.8158049999999999</v>
      </c>
    </row>
    <row r="14758" spans="5:6" x14ac:dyDescent="0.2">
      <c r="E14758" s="97">
        <v>43791.994016203702</v>
      </c>
      <c r="F14758">
        <v>1.848681</v>
      </c>
    </row>
    <row r="14759" spans="5:6" x14ac:dyDescent="0.2">
      <c r="E14759" s="97">
        <v>43792.004432870373</v>
      </c>
      <c r="F14759">
        <v>1.840641</v>
      </c>
    </row>
    <row r="14760" spans="5:6" x14ac:dyDescent="0.2">
      <c r="E14760" s="97">
        <v>43792.014849537038</v>
      </c>
      <c r="F14760">
        <v>1.830328</v>
      </c>
    </row>
    <row r="14761" spans="5:6" x14ac:dyDescent="0.2">
      <c r="E14761" s="97">
        <v>43792.025266203702</v>
      </c>
      <c r="F14761">
        <v>1.84019</v>
      </c>
    </row>
    <row r="14762" spans="5:6" x14ac:dyDescent="0.2">
      <c r="E14762" s="97">
        <v>43792.035752314812</v>
      </c>
      <c r="F14762">
        <v>1.8329470000000001</v>
      </c>
    </row>
    <row r="14763" spans="5:6" x14ac:dyDescent="0.2">
      <c r="E14763" s="97">
        <v>43792.046168981484</v>
      </c>
      <c r="F14763">
        <v>1.830389</v>
      </c>
    </row>
    <row r="14764" spans="5:6" x14ac:dyDescent="0.2">
      <c r="E14764" s="97">
        <v>43792.056585648148</v>
      </c>
      <c r="F14764">
        <v>1.8218810000000001</v>
      </c>
    </row>
    <row r="14765" spans="5:6" x14ac:dyDescent="0.2">
      <c r="E14765" s="97">
        <v>43792.067002314812</v>
      </c>
      <c r="F14765">
        <v>1.802128</v>
      </c>
    </row>
    <row r="14766" spans="5:6" x14ac:dyDescent="0.2">
      <c r="E14766" s="97">
        <v>43792.077418981484</v>
      </c>
      <c r="F14766">
        <v>1.7017439999999999</v>
      </c>
    </row>
    <row r="14767" spans="5:6" x14ac:dyDescent="0.2">
      <c r="E14767" s="97">
        <v>43792.087835648148</v>
      </c>
      <c r="F14767">
        <v>1.7455480000000001</v>
      </c>
    </row>
    <row r="14768" spans="5:6" x14ac:dyDescent="0.2">
      <c r="E14768" s="97">
        <v>43792.098807870374</v>
      </c>
      <c r="F14768">
        <v>1.7455480000000001</v>
      </c>
    </row>
    <row r="14769" spans="5:6" x14ac:dyDescent="0.2">
      <c r="E14769" s="97">
        <v>43792.102858796294</v>
      </c>
      <c r="F14769">
        <v>1.0898540000000001</v>
      </c>
    </row>
    <row r="14770" spans="5:6" x14ac:dyDescent="0.2">
      <c r="E14770" s="97">
        <v>43792.109803240739</v>
      </c>
      <c r="F14770">
        <v>0.822573</v>
      </c>
    </row>
    <row r="14771" spans="5:6" x14ac:dyDescent="0.2">
      <c r="E14771" s="97">
        <v>43792.120219907411</v>
      </c>
      <c r="F14771">
        <v>0.822573</v>
      </c>
    </row>
    <row r="14772" spans="5:6" x14ac:dyDescent="0.2">
      <c r="E14772" s="97">
        <v>43792.124039351853</v>
      </c>
      <c r="F14772">
        <v>4.0000000000000002E-4</v>
      </c>
    </row>
    <row r="14773" spans="5:6" x14ac:dyDescent="0.2">
      <c r="E14773" s="97">
        <v>43792.130983796298</v>
      </c>
      <c r="F14773">
        <v>4.0000000000000002E-4</v>
      </c>
    </row>
    <row r="14774" spans="5:6" x14ac:dyDescent="0.2">
      <c r="E14774" s="97">
        <v>43792.13480324074</v>
      </c>
      <c r="F14774">
        <v>4.0000000000000002E-4</v>
      </c>
    </row>
    <row r="14775" spans="5:6" x14ac:dyDescent="0.2">
      <c r="E14775" s="97">
        <v>43792.141747685186</v>
      </c>
      <c r="F14775">
        <v>4.0000000000000002E-4</v>
      </c>
    </row>
    <row r="14776" spans="5:6" x14ac:dyDescent="0.2">
      <c r="E14776" s="97">
        <v>43792.145567129628</v>
      </c>
      <c r="F14776">
        <v>0.390959</v>
      </c>
    </row>
    <row r="14777" spans="5:6" x14ac:dyDescent="0.2">
      <c r="E14777" s="97">
        <v>43792.152511574073</v>
      </c>
      <c r="F14777">
        <v>0.390959</v>
      </c>
    </row>
    <row r="14778" spans="5:6" x14ac:dyDescent="0.2">
      <c r="E14778" s="97">
        <v>43792.156388888892</v>
      </c>
      <c r="F14778">
        <v>4.0000000000000002E-4</v>
      </c>
    </row>
    <row r="14779" spans="5:6" x14ac:dyDescent="0.2">
      <c r="E14779" s="97">
        <v>43792.16333333333</v>
      </c>
      <c r="F14779">
        <v>4.0000000000000002E-4</v>
      </c>
    </row>
    <row r="14780" spans="5:6" x14ac:dyDescent="0.2">
      <c r="E14780" s="97">
        <v>43792.16715277778</v>
      </c>
      <c r="F14780">
        <v>4.0000000000000002E-4</v>
      </c>
    </row>
    <row r="14781" spans="5:6" x14ac:dyDescent="0.2">
      <c r="E14781" s="97">
        <v>43792.174097222225</v>
      </c>
      <c r="F14781">
        <v>4.0000000000000002E-4</v>
      </c>
    </row>
    <row r="14782" spans="5:6" x14ac:dyDescent="0.2">
      <c r="E14782" s="97">
        <v>43792.177916666667</v>
      </c>
      <c r="F14782">
        <v>4.0000000000000002E-4</v>
      </c>
    </row>
    <row r="14783" spans="5:6" x14ac:dyDescent="0.2">
      <c r="E14783" s="97">
        <v>43792.184861111113</v>
      </c>
      <c r="F14783">
        <v>4.0000000000000002E-4</v>
      </c>
    </row>
    <row r="14784" spans="5:6" x14ac:dyDescent="0.2">
      <c r="E14784" s="97">
        <v>43792.188680555555</v>
      </c>
      <c r="F14784">
        <v>4.0000000000000002E-4</v>
      </c>
    </row>
    <row r="14785" spans="5:6" x14ac:dyDescent="0.2">
      <c r="E14785" s="97">
        <v>43792.195625</v>
      </c>
      <c r="F14785">
        <v>4.0000000000000002E-4</v>
      </c>
    </row>
    <row r="14786" spans="5:6" x14ac:dyDescent="0.2">
      <c r="E14786" s="97">
        <v>43792.199444444443</v>
      </c>
      <c r="F14786">
        <v>0.44864100000000001</v>
      </c>
    </row>
    <row r="14787" spans="5:6" x14ac:dyDescent="0.2">
      <c r="E14787" s="97">
        <v>43792.206388888888</v>
      </c>
      <c r="F14787">
        <v>0.145623</v>
      </c>
    </row>
    <row r="14788" spans="5:6" x14ac:dyDescent="0.2">
      <c r="E14788" s="97">
        <v>43792.216828703706</v>
      </c>
      <c r="F14788">
        <v>0.145623</v>
      </c>
    </row>
    <row r="14789" spans="5:6" x14ac:dyDescent="0.2">
      <c r="E14789" s="97">
        <v>43792.220648148148</v>
      </c>
      <c r="F14789">
        <v>4.0000000000000002E-4</v>
      </c>
    </row>
    <row r="14790" spans="5:6" x14ac:dyDescent="0.2">
      <c r="E14790" s="97">
        <v>43792.227592592593</v>
      </c>
      <c r="F14790">
        <v>4.0000000000000002E-4</v>
      </c>
    </row>
    <row r="14791" spans="5:6" x14ac:dyDescent="0.2">
      <c r="E14791" s="97">
        <v>43792.231412037036</v>
      </c>
      <c r="F14791">
        <v>4.0000000000000002E-4</v>
      </c>
    </row>
    <row r="14792" spans="5:6" x14ac:dyDescent="0.2">
      <c r="E14792" s="97">
        <v>43792.238356481481</v>
      </c>
      <c r="F14792">
        <v>4.0000000000000002E-4</v>
      </c>
    </row>
    <row r="14793" spans="5:6" x14ac:dyDescent="0.2">
      <c r="E14793" s="97">
        <v>43792.242175925923</v>
      </c>
      <c r="F14793">
        <v>4.0000000000000002E-4</v>
      </c>
    </row>
    <row r="14794" spans="5:6" x14ac:dyDescent="0.2">
      <c r="E14794" s="97">
        <v>43792.249120370368</v>
      </c>
      <c r="F14794">
        <v>3.5550320000000002</v>
      </c>
    </row>
    <row r="14795" spans="5:6" x14ac:dyDescent="0.2">
      <c r="E14795" s="97">
        <v>43792.25953703704</v>
      </c>
      <c r="F14795">
        <v>0.52090400000000003</v>
      </c>
    </row>
    <row r="14796" spans="5:6" x14ac:dyDescent="0.2">
      <c r="E14796" s="97">
        <v>43792.269953703704</v>
      </c>
      <c r="F14796">
        <v>0.52090400000000003</v>
      </c>
    </row>
    <row r="14797" spans="5:6" x14ac:dyDescent="0.2">
      <c r="E14797" s="97">
        <v>43792.273773148147</v>
      </c>
      <c r="F14797">
        <v>4.0000000000000002E-4</v>
      </c>
    </row>
    <row r="14798" spans="5:6" x14ac:dyDescent="0.2">
      <c r="E14798" s="97">
        <v>43792.280775462961</v>
      </c>
      <c r="F14798">
        <v>4.0000000000000002E-4</v>
      </c>
    </row>
    <row r="14799" spans="5:6" x14ac:dyDescent="0.2">
      <c r="E14799" s="97">
        <v>43792.284594907411</v>
      </c>
      <c r="F14799">
        <v>4.0000000000000002E-4</v>
      </c>
    </row>
    <row r="14800" spans="5:6" x14ac:dyDescent="0.2">
      <c r="E14800" s="97">
        <v>43792.291539351849</v>
      </c>
      <c r="F14800">
        <v>4.0000000000000002E-4</v>
      </c>
    </row>
    <row r="14801" spans="5:6" x14ac:dyDescent="0.2">
      <c r="E14801" s="97">
        <v>43792.295358796298</v>
      </c>
      <c r="F14801">
        <v>4.0000000000000002E-4</v>
      </c>
    </row>
    <row r="14802" spans="5:6" x14ac:dyDescent="0.2">
      <c r="E14802" s="97">
        <v>43792.302303240744</v>
      </c>
      <c r="F14802">
        <v>4.0000000000000002E-4</v>
      </c>
    </row>
    <row r="14803" spans="5:6" x14ac:dyDescent="0.2">
      <c r="E14803" s="97">
        <v>43792.306122685186</v>
      </c>
      <c r="F14803">
        <v>4.0000000000000002E-4</v>
      </c>
    </row>
    <row r="14804" spans="5:6" x14ac:dyDescent="0.2">
      <c r="E14804" s="97">
        <v>43792.313067129631</v>
      </c>
      <c r="F14804">
        <v>4.0000000000000002E-4</v>
      </c>
    </row>
    <row r="14805" spans="5:6" x14ac:dyDescent="0.2">
      <c r="E14805" s="97">
        <v>43792.316886574074</v>
      </c>
      <c r="F14805">
        <v>2.2627999999999999E-2</v>
      </c>
    </row>
    <row r="14806" spans="5:6" x14ac:dyDescent="0.2">
      <c r="E14806" s="97">
        <v>43792.323831018519</v>
      </c>
      <c r="F14806">
        <v>2.2627999999999999E-2</v>
      </c>
    </row>
    <row r="14807" spans="5:6" x14ac:dyDescent="0.2">
      <c r="E14807" s="97">
        <v>43792.327997685185</v>
      </c>
      <c r="F14807">
        <v>4.0000000000000002E-4</v>
      </c>
    </row>
    <row r="14808" spans="5:6" x14ac:dyDescent="0.2">
      <c r="E14808" s="97">
        <v>43792.334988425922</v>
      </c>
      <c r="F14808">
        <v>3.1153689999999998</v>
      </c>
    </row>
    <row r="14809" spans="5:6" x14ac:dyDescent="0.2">
      <c r="E14809" s="97">
        <v>43792.345636574071</v>
      </c>
      <c r="F14809">
        <v>3.1153689999999998</v>
      </c>
    </row>
    <row r="14810" spans="5:6" x14ac:dyDescent="0.2">
      <c r="E14810" s="97">
        <v>43792.349456018521</v>
      </c>
      <c r="F14810">
        <v>4.0000000000000002E-4</v>
      </c>
    </row>
    <row r="14811" spans="5:6" x14ac:dyDescent="0.2">
      <c r="E14811" s="97">
        <v>43792.356400462966</v>
      </c>
      <c r="F14811">
        <v>4.0000000000000002E-4</v>
      </c>
    </row>
    <row r="14812" spans="5:6" x14ac:dyDescent="0.2">
      <c r="E14812" s="97">
        <v>43792.360219907408</v>
      </c>
      <c r="F14812">
        <v>4.0000000000000002E-4</v>
      </c>
    </row>
    <row r="14813" spans="5:6" x14ac:dyDescent="0.2">
      <c r="E14813" s="97">
        <v>43792.367164351854</v>
      </c>
      <c r="F14813">
        <v>0.25378099999999998</v>
      </c>
    </row>
    <row r="14814" spans="5:6" x14ac:dyDescent="0.2">
      <c r="E14814" s="97">
        <v>43792.377581018518</v>
      </c>
      <c r="F14814">
        <v>4.0000000000000002E-4</v>
      </c>
    </row>
    <row r="14815" spans="5:6" x14ac:dyDescent="0.2">
      <c r="E14815" s="97">
        <v>43792.387997685182</v>
      </c>
      <c r="F14815">
        <v>1.5904000000000001E-2</v>
      </c>
    </row>
    <row r="14816" spans="5:6" x14ac:dyDescent="0.2">
      <c r="E14816" s="97">
        <v>43792.398414351854</v>
      </c>
      <c r="F14816">
        <v>1.5904000000000001E-2</v>
      </c>
    </row>
    <row r="14817" spans="5:6" x14ac:dyDescent="0.2">
      <c r="E14817" s="97">
        <v>43792.402233796296</v>
      </c>
      <c r="F14817">
        <v>9.3174000000000007E-2</v>
      </c>
    </row>
    <row r="14818" spans="5:6" x14ac:dyDescent="0.2">
      <c r="E14818" s="97">
        <v>43792.409513888888</v>
      </c>
      <c r="F14818">
        <v>9.3174000000000007E-2</v>
      </c>
    </row>
    <row r="14819" spans="5:6" x14ac:dyDescent="0.2">
      <c r="E14819" s="97">
        <v>43792.413449074076</v>
      </c>
      <c r="F14819">
        <v>2.7244299999999999</v>
      </c>
    </row>
    <row r="14820" spans="5:6" x14ac:dyDescent="0.2">
      <c r="E14820" s="97">
        <v>43792.420393518521</v>
      </c>
      <c r="F14820">
        <v>2.5503830000000001</v>
      </c>
    </row>
    <row r="14821" spans="5:6" x14ac:dyDescent="0.2">
      <c r="E14821" s="97">
        <v>43792.431041666663</v>
      </c>
      <c r="F14821">
        <v>2.6514389999999999</v>
      </c>
    </row>
    <row r="14822" spans="5:6" x14ac:dyDescent="0.2">
      <c r="E14822" s="97">
        <v>43792.441574074073</v>
      </c>
      <c r="F14822">
        <v>2.3159999999999998</v>
      </c>
    </row>
    <row r="14823" spans="5:6" x14ac:dyDescent="0.2">
      <c r="E14823" s="97">
        <v>43792.451990740738</v>
      </c>
      <c r="F14823">
        <v>1.8073060000000001</v>
      </c>
    </row>
    <row r="14824" spans="5:6" x14ac:dyDescent="0.2">
      <c r="E14824" s="97">
        <v>43792.462407407409</v>
      </c>
      <c r="F14824">
        <v>1.786735</v>
      </c>
    </row>
    <row r="14825" spans="5:6" x14ac:dyDescent="0.2">
      <c r="E14825" s="97">
        <v>43792.472824074073</v>
      </c>
      <c r="F14825">
        <v>1.740356</v>
      </c>
    </row>
    <row r="14826" spans="5:6" x14ac:dyDescent="0.2">
      <c r="E14826" s="97">
        <v>43792.483240740738</v>
      </c>
      <c r="F14826">
        <v>1.7149890000000001</v>
      </c>
    </row>
    <row r="14827" spans="5:6" x14ac:dyDescent="0.2">
      <c r="E14827" s="97">
        <v>43792.493657407409</v>
      </c>
      <c r="F14827">
        <v>1.6630130000000001</v>
      </c>
    </row>
    <row r="14828" spans="5:6" x14ac:dyDescent="0.2">
      <c r="E14828" s="97">
        <v>43792.504189814812</v>
      </c>
      <c r="F14828">
        <v>1.6207009999999999</v>
      </c>
    </row>
    <row r="14829" spans="5:6" x14ac:dyDescent="0.2">
      <c r="E14829" s="97">
        <v>43792.514606481483</v>
      </c>
      <c r="F14829">
        <v>1.6400870000000001</v>
      </c>
    </row>
    <row r="14830" spans="5:6" x14ac:dyDescent="0.2">
      <c r="E14830" s="97">
        <v>43792.525023148148</v>
      </c>
      <c r="F14830">
        <v>1.6136710000000001</v>
      </c>
    </row>
    <row r="14831" spans="5:6" x14ac:dyDescent="0.2">
      <c r="E14831" s="97">
        <v>43792.535439814812</v>
      </c>
      <c r="F14831">
        <v>1.608293</v>
      </c>
    </row>
    <row r="14832" spans="5:6" x14ac:dyDescent="0.2">
      <c r="E14832" s="97">
        <v>43792.545856481483</v>
      </c>
      <c r="F14832">
        <v>1.607181</v>
      </c>
    </row>
    <row r="14833" spans="5:6" x14ac:dyDescent="0.2">
      <c r="E14833" s="97">
        <v>43792.556273148148</v>
      </c>
      <c r="F14833">
        <v>1.567123</v>
      </c>
    </row>
    <row r="14834" spans="5:6" x14ac:dyDescent="0.2">
      <c r="E14834" s="97">
        <v>43792.566689814812</v>
      </c>
      <c r="F14834">
        <v>1.572505</v>
      </c>
    </row>
    <row r="14835" spans="5:6" x14ac:dyDescent="0.2">
      <c r="E14835" s="97">
        <v>43792.577222222222</v>
      </c>
      <c r="F14835">
        <v>1.5402020000000001</v>
      </c>
    </row>
    <row r="14836" spans="5:6" x14ac:dyDescent="0.2">
      <c r="E14836" s="97">
        <v>43792.587638888886</v>
      </c>
      <c r="F14836">
        <v>1.5335890000000001</v>
      </c>
    </row>
    <row r="14837" spans="5:6" x14ac:dyDescent="0.2">
      <c r="E14837" s="97">
        <v>43792.598055555558</v>
      </c>
      <c r="F14837">
        <v>1.5251840000000001</v>
      </c>
    </row>
    <row r="14838" spans="5:6" x14ac:dyDescent="0.2">
      <c r="E14838" s="97">
        <v>43792.608541666668</v>
      </c>
      <c r="F14838">
        <v>1.5022990000000001</v>
      </c>
    </row>
    <row r="14839" spans="5:6" x14ac:dyDescent="0.2">
      <c r="E14839" s="97">
        <v>43792.618958333333</v>
      </c>
      <c r="F14839">
        <v>1.492767</v>
      </c>
    </row>
    <row r="14840" spans="5:6" x14ac:dyDescent="0.2">
      <c r="E14840" s="97">
        <v>43792.629374999997</v>
      </c>
      <c r="F14840">
        <v>1.4757530000000001</v>
      </c>
    </row>
    <row r="14841" spans="5:6" x14ac:dyDescent="0.2">
      <c r="E14841" s="97">
        <v>43792.639791666668</v>
      </c>
      <c r="F14841">
        <v>1.460126</v>
      </c>
    </row>
    <row r="14842" spans="5:6" x14ac:dyDescent="0.2">
      <c r="E14842" s="97">
        <v>43792.650208333333</v>
      </c>
      <c r="F14842">
        <v>1.4677750000000001</v>
      </c>
    </row>
    <row r="14843" spans="5:6" x14ac:dyDescent="0.2">
      <c r="E14843" s="97">
        <v>43792.660624999997</v>
      </c>
      <c r="F14843">
        <v>1.441049</v>
      </c>
    </row>
    <row r="14844" spans="5:6" x14ac:dyDescent="0.2">
      <c r="E14844" s="97">
        <v>43792.671041666668</v>
      </c>
      <c r="F14844">
        <v>1.435692</v>
      </c>
    </row>
    <row r="14845" spans="5:6" x14ac:dyDescent="0.2">
      <c r="E14845" s="97">
        <v>43792.681574074071</v>
      </c>
      <c r="F14845">
        <v>1.421567</v>
      </c>
    </row>
    <row r="14846" spans="5:6" x14ac:dyDescent="0.2">
      <c r="E14846" s="97">
        <v>43792.691990740743</v>
      </c>
      <c r="F14846">
        <v>1.418196</v>
      </c>
    </row>
    <row r="14847" spans="5:6" x14ac:dyDescent="0.2">
      <c r="E14847" s="97">
        <v>43792.702407407407</v>
      </c>
      <c r="F14847">
        <v>1.418177</v>
      </c>
    </row>
    <row r="14848" spans="5:6" x14ac:dyDescent="0.2">
      <c r="E14848" s="97">
        <v>43792.722141203703</v>
      </c>
      <c r="F14848">
        <v>1.418177</v>
      </c>
    </row>
    <row r="14849" spans="5:6" x14ac:dyDescent="0.2">
      <c r="E14849" s="97">
        <v>43792.72619212963</v>
      </c>
      <c r="F14849">
        <v>2.1150009999999999</v>
      </c>
    </row>
    <row r="14850" spans="5:6" x14ac:dyDescent="0.2">
      <c r="E14850" s="97">
        <v>43792.733136574076</v>
      </c>
      <c r="F14850">
        <v>2.6025680000000002</v>
      </c>
    </row>
    <row r="14851" spans="5:6" x14ac:dyDescent="0.2">
      <c r="E14851" s="97">
        <v>43792.743900462963</v>
      </c>
      <c r="F14851">
        <v>2.7323149999999998</v>
      </c>
    </row>
    <row r="14852" spans="5:6" x14ac:dyDescent="0.2">
      <c r="E14852" s="97">
        <v>43792.754317129627</v>
      </c>
      <c r="F14852">
        <v>2.697444</v>
      </c>
    </row>
    <row r="14853" spans="5:6" x14ac:dyDescent="0.2">
      <c r="E14853" s="97">
        <v>43792.764733796299</v>
      </c>
      <c r="F14853">
        <v>1.38276</v>
      </c>
    </row>
    <row r="14854" spans="5:6" x14ac:dyDescent="0.2">
      <c r="E14854" s="97">
        <v>43792.775150462963</v>
      </c>
      <c r="F14854">
        <v>1.365869</v>
      </c>
    </row>
    <row r="14855" spans="5:6" x14ac:dyDescent="0.2">
      <c r="E14855" s="97">
        <v>43792.785567129627</v>
      </c>
      <c r="F14855">
        <v>1.3551470000000001</v>
      </c>
    </row>
    <row r="14856" spans="5:6" x14ac:dyDescent="0.2">
      <c r="E14856" s="97">
        <v>43792.795983796299</v>
      </c>
      <c r="F14856">
        <v>1.346554</v>
      </c>
    </row>
    <row r="14857" spans="5:6" x14ac:dyDescent="0.2">
      <c r="E14857" s="97">
        <v>43792.806516203702</v>
      </c>
      <c r="F14857">
        <v>1.3452489999999999</v>
      </c>
    </row>
    <row r="14858" spans="5:6" x14ac:dyDescent="0.2">
      <c r="E14858" s="97">
        <v>43792.81695601852</v>
      </c>
      <c r="F14858">
        <v>1.3241160000000001</v>
      </c>
    </row>
    <row r="14859" spans="5:6" x14ac:dyDescent="0.2">
      <c r="E14859" s="97">
        <v>43792.827372685184</v>
      </c>
      <c r="F14859">
        <v>1.3234760000000001</v>
      </c>
    </row>
    <row r="14860" spans="5:6" x14ac:dyDescent="0.2">
      <c r="E14860" s="97">
        <v>43792.837789351855</v>
      </c>
      <c r="F14860">
        <v>1.3235680000000001</v>
      </c>
    </row>
    <row r="14861" spans="5:6" x14ac:dyDescent="0.2">
      <c r="E14861" s="97">
        <v>43792.84820601852</v>
      </c>
      <c r="F14861">
        <v>1.327572</v>
      </c>
    </row>
    <row r="14862" spans="5:6" x14ac:dyDescent="0.2">
      <c r="E14862" s="97">
        <v>43792.858622685184</v>
      </c>
      <c r="F14862">
        <v>1.3206629999999999</v>
      </c>
    </row>
    <row r="14863" spans="5:6" x14ac:dyDescent="0.2">
      <c r="E14863" s="97">
        <v>43792.869039351855</v>
      </c>
      <c r="F14863">
        <v>1.32152</v>
      </c>
    </row>
    <row r="14864" spans="5:6" x14ac:dyDescent="0.2">
      <c r="E14864" s="97">
        <v>43792.87945601852</v>
      </c>
      <c r="F14864">
        <v>1.301336</v>
      </c>
    </row>
    <row r="14865" spans="5:6" x14ac:dyDescent="0.2">
      <c r="E14865" s="97">
        <v>43792.889988425923</v>
      </c>
      <c r="F14865">
        <v>1.312589</v>
      </c>
    </row>
    <row r="14866" spans="5:6" x14ac:dyDescent="0.2">
      <c r="E14866" s="97">
        <v>43792.900405092594</v>
      </c>
      <c r="F14866">
        <v>1.312057</v>
      </c>
    </row>
    <row r="14867" spans="5:6" x14ac:dyDescent="0.2">
      <c r="E14867" s="97">
        <v>43792.910821759258</v>
      </c>
      <c r="F14867">
        <v>1.2987869999999999</v>
      </c>
    </row>
    <row r="14868" spans="5:6" x14ac:dyDescent="0.2">
      <c r="E14868" s="97">
        <v>43792.921296296299</v>
      </c>
      <c r="F14868">
        <v>1.311955</v>
      </c>
    </row>
    <row r="14869" spans="5:6" x14ac:dyDescent="0.2">
      <c r="E14869" s="97">
        <v>43792.931712962964</v>
      </c>
      <c r="F14869">
        <v>1.2417100000000001</v>
      </c>
    </row>
    <row r="14870" spans="5:6" x14ac:dyDescent="0.2">
      <c r="E14870" s="97">
        <v>43792.94222222222</v>
      </c>
      <c r="F14870">
        <v>1.237687</v>
      </c>
    </row>
    <row r="14871" spans="5:6" x14ac:dyDescent="0.2">
      <c r="E14871" s="97">
        <v>43792.952638888892</v>
      </c>
      <c r="F14871">
        <v>1.227789</v>
      </c>
    </row>
    <row r="14872" spans="5:6" x14ac:dyDescent="0.2">
      <c r="E14872" s="97">
        <v>43792.963287037041</v>
      </c>
      <c r="F14872">
        <v>1.227789</v>
      </c>
    </row>
    <row r="14873" spans="5:6" x14ac:dyDescent="0.2">
      <c r="E14873" s="97">
        <v>43792.96733796296</v>
      </c>
      <c r="F14873">
        <v>0.215887</v>
      </c>
    </row>
    <row r="14874" spans="5:6" x14ac:dyDescent="0.2">
      <c r="E14874" s="97">
        <v>43792.975092592591</v>
      </c>
      <c r="F14874">
        <v>0.48598200000000003</v>
      </c>
    </row>
    <row r="14875" spans="5:6" x14ac:dyDescent="0.2">
      <c r="E14875" s="97">
        <v>43792.985856481479</v>
      </c>
      <c r="F14875">
        <v>0.146761</v>
      </c>
    </row>
    <row r="14876" spans="5:6" x14ac:dyDescent="0.2">
      <c r="E14876" s="97">
        <v>43792.99627314815</v>
      </c>
      <c r="F14876">
        <v>0.93793099999999996</v>
      </c>
    </row>
    <row r="14877" spans="5:6" x14ac:dyDescent="0.2">
      <c r="E14877" s="97">
        <v>43793.0075</v>
      </c>
      <c r="F14877">
        <v>0.93793099999999996</v>
      </c>
    </row>
    <row r="14878" spans="5:6" x14ac:dyDescent="0.2">
      <c r="E14878" s="97">
        <v>43793.011319444442</v>
      </c>
      <c r="F14878">
        <v>4.0000000000000002E-4</v>
      </c>
    </row>
    <row r="14879" spans="5:6" x14ac:dyDescent="0.2">
      <c r="E14879" s="97">
        <v>43793.018263888887</v>
      </c>
      <c r="F14879">
        <v>4.0000000000000002E-4</v>
      </c>
    </row>
    <row r="14880" spans="5:6" x14ac:dyDescent="0.2">
      <c r="E14880" s="97">
        <v>43793.022118055553</v>
      </c>
      <c r="F14880">
        <v>4.0000000000000002E-4</v>
      </c>
    </row>
    <row r="14881" spans="5:6" x14ac:dyDescent="0.2">
      <c r="E14881" s="97">
        <v>43793.029062499998</v>
      </c>
      <c r="F14881">
        <v>4.0000000000000002E-4</v>
      </c>
    </row>
    <row r="14882" spans="5:6" x14ac:dyDescent="0.2">
      <c r="E14882" s="97">
        <v>43793.03334490741</v>
      </c>
      <c r="F14882">
        <v>4.0000000000000002E-4</v>
      </c>
    </row>
    <row r="14883" spans="5:6" x14ac:dyDescent="0.2">
      <c r="E14883" s="97">
        <v>43793.040636574071</v>
      </c>
      <c r="F14883">
        <v>4.0000000000000002E-4</v>
      </c>
    </row>
    <row r="14884" spans="5:6" x14ac:dyDescent="0.2">
      <c r="E14884" s="97">
        <v>43793.044456018521</v>
      </c>
      <c r="F14884">
        <v>1.2278519999999999</v>
      </c>
    </row>
    <row r="14885" spans="5:6" x14ac:dyDescent="0.2">
      <c r="E14885" s="97">
        <v>43793.051400462966</v>
      </c>
      <c r="F14885">
        <v>1.2278519999999999</v>
      </c>
    </row>
    <row r="14886" spans="5:6" x14ac:dyDescent="0.2">
      <c r="E14886" s="97">
        <v>43793.055219907408</v>
      </c>
      <c r="F14886">
        <v>2.7470000000000001E-2</v>
      </c>
    </row>
    <row r="14887" spans="5:6" x14ac:dyDescent="0.2">
      <c r="E14887" s="97">
        <v>43793.062164351853</v>
      </c>
      <c r="F14887">
        <v>2.7470000000000001E-2</v>
      </c>
    </row>
    <row r="14888" spans="5:6" x14ac:dyDescent="0.2">
      <c r="E14888" s="97">
        <v>43793.066446759258</v>
      </c>
      <c r="F14888">
        <v>4.0000000000000002E-4</v>
      </c>
    </row>
    <row r="14889" spans="5:6" x14ac:dyDescent="0.2">
      <c r="E14889" s="97">
        <v>43793.073738425926</v>
      </c>
      <c r="F14889">
        <v>4.0000000000000002E-4</v>
      </c>
    </row>
    <row r="14890" spans="5:6" x14ac:dyDescent="0.2">
      <c r="E14890" s="97">
        <v>43793.077604166669</v>
      </c>
      <c r="F14890">
        <v>4.0000000000000002E-4</v>
      </c>
    </row>
    <row r="14891" spans="5:6" x14ac:dyDescent="0.2">
      <c r="E14891" s="97">
        <v>43793.084548611114</v>
      </c>
      <c r="F14891">
        <v>4.0000000000000002E-4</v>
      </c>
    </row>
    <row r="14892" spans="5:6" x14ac:dyDescent="0.2">
      <c r="E14892" s="97">
        <v>43793.088831018518</v>
      </c>
      <c r="F14892">
        <v>4.0000000000000002E-4</v>
      </c>
    </row>
    <row r="14893" spans="5:6" x14ac:dyDescent="0.2">
      <c r="E14893" s="97">
        <v>43793.095775462964</v>
      </c>
      <c r="F14893">
        <v>4.0000000000000002E-4</v>
      </c>
    </row>
    <row r="14894" spans="5:6" x14ac:dyDescent="0.2">
      <c r="E14894" s="97">
        <v>43793.099942129629</v>
      </c>
      <c r="F14894">
        <v>4.0000000000000002E-4</v>
      </c>
    </row>
    <row r="14895" spans="5:6" x14ac:dyDescent="0.2">
      <c r="E14895" s="97">
        <v>43793.106886574074</v>
      </c>
      <c r="F14895">
        <v>0.76277200000000001</v>
      </c>
    </row>
    <row r="14896" spans="5:6" x14ac:dyDescent="0.2">
      <c r="E14896" s="97">
        <v>43793.117534722223</v>
      </c>
      <c r="F14896">
        <v>0.57563500000000001</v>
      </c>
    </row>
    <row r="14897" spans="5:6" x14ac:dyDescent="0.2">
      <c r="E14897" s="97">
        <v>43793.128067129626</v>
      </c>
      <c r="F14897">
        <v>0.57563500000000001</v>
      </c>
    </row>
    <row r="14898" spans="5:6" x14ac:dyDescent="0.2">
      <c r="E14898" s="97">
        <v>43793.131886574076</v>
      </c>
      <c r="F14898">
        <v>4.0000000000000002E-4</v>
      </c>
    </row>
    <row r="14899" spans="5:6" x14ac:dyDescent="0.2">
      <c r="E14899" s="97">
        <v>43793.138831018521</v>
      </c>
      <c r="F14899">
        <v>4.0000000000000002E-4</v>
      </c>
    </row>
    <row r="14900" spans="5:6" x14ac:dyDescent="0.2">
      <c r="E14900" s="97">
        <v>43793.142650462964</v>
      </c>
      <c r="F14900">
        <v>4.0000000000000002E-4</v>
      </c>
    </row>
    <row r="14901" spans="5:6" x14ac:dyDescent="0.2">
      <c r="E14901" s="97">
        <v>43793.149594907409</v>
      </c>
      <c r="F14901">
        <v>4.0000000000000002E-4</v>
      </c>
    </row>
    <row r="14902" spans="5:6" x14ac:dyDescent="0.2">
      <c r="E14902" s="97">
        <v>43793.153414351851</v>
      </c>
      <c r="F14902">
        <v>4.0000000000000002E-4</v>
      </c>
    </row>
    <row r="14903" spans="5:6" x14ac:dyDescent="0.2">
      <c r="E14903" s="97">
        <v>43793.160358796296</v>
      </c>
      <c r="F14903">
        <v>0.22377</v>
      </c>
    </row>
    <row r="14904" spans="5:6" x14ac:dyDescent="0.2">
      <c r="E14904" s="97">
        <v>43793.170775462961</v>
      </c>
      <c r="F14904">
        <v>0.22377</v>
      </c>
    </row>
    <row r="14905" spans="5:6" x14ac:dyDescent="0.2">
      <c r="E14905" s="97">
        <v>43793.17459490741</v>
      </c>
      <c r="F14905">
        <v>2.1923000000000002E-2</v>
      </c>
    </row>
    <row r="14906" spans="5:6" x14ac:dyDescent="0.2">
      <c r="E14906" s="97">
        <v>43793.181539351855</v>
      </c>
      <c r="F14906">
        <v>2.1923000000000002E-2</v>
      </c>
    </row>
    <row r="14907" spans="5:6" x14ac:dyDescent="0.2">
      <c r="E14907" s="97">
        <v>43793.185358796298</v>
      </c>
      <c r="F14907">
        <v>4.0000000000000002E-4</v>
      </c>
    </row>
    <row r="14908" spans="5:6" x14ac:dyDescent="0.2">
      <c r="E14908" s="97">
        <v>43793.192303240743</v>
      </c>
      <c r="F14908">
        <v>4.0000000000000002E-4</v>
      </c>
    </row>
    <row r="14909" spans="5:6" x14ac:dyDescent="0.2">
      <c r="E14909" s="97">
        <v>43793.196122685185</v>
      </c>
      <c r="F14909">
        <v>4.0000000000000002E-4</v>
      </c>
    </row>
    <row r="14910" spans="5:6" x14ac:dyDescent="0.2">
      <c r="E14910" s="97">
        <v>43793.2030787037</v>
      </c>
      <c r="F14910">
        <v>4.0000000000000002E-4</v>
      </c>
    </row>
    <row r="14911" spans="5:6" x14ac:dyDescent="0.2">
      <c r="E14911" s="97">
        <v>43793.20689814815</v>
      </c>
      <c r="F14911">
        <v>4.0000000000000002E-4</v>
      </c>
    </row>
    <row r="14912" spans="5:6" x14ac:dyDescent="0.2">
      <c r="E14912" s="97">
        <v>43793.214074074072</v>
      </c>
      <c r="F14912">
        <v>4.0000000000000002E-4</v>
      </c>
    </row>
    <row r="14913" spans="5:6" x14ac:dyDescent="0.2">
      <c r="E14913" s="97">
        <v>43793.218356481484</v>
      </c>
      <c r="F14913">
        <v>0.16511400000000001</v>
      </c>
    </row>
    <row r="14914" spans="5:6" x14ac:dyDescent="0.2">
      <c r="E14914" s="97">
        <v>43793.225532407407</v>
      </c>
      <c r="F14914">
        <v>0.16511400000000001</v>
      </c>
    </row>
    <row r="14915" spans="5:6" x14ac:dyDescent="0.2">
      <c r="E14915" s="97">
        <v>43793.229699074072</v>
      </c>
      <c r="F14915">
        <v>0.557334</v>
      </c>
    </row>
    <row r="14916" spans="5:6" x14ac:dyDescent="0.2">
      <c r="E14916" s="97">
        <v>43793.236643518518</v>
      </c>
      <c r="F14916">
        <v>0.557334</v>
      </c>
    </row>
    <row r="14917" spans="5:6" x14ac:dyDescent="0.2">
      <c r="E14917" s="97">
        <v>43793.24046296296</v>
      </c>
      <c r="F14917">
        <v>4.0000000000000002E-4</v>
      </c>
    </row>
    <row r="14918" spans="5:6" x14ac:dyDescent="0.2">
      <c r="E14918" s="97">
        <v>43793.247407407405</v>
      </c>
      <c r="F14918">
        <v>4.0000000000000002E-4</v>
      </c>
    </row>
    <row r="14919" spans="5:6" x14ac:dyDescent="0.2">
      <c r="E14919" s="97">
        <v>43793.251226851855</v>
      </c>
      <c r="F14919">
        <v>4.0000000000000002E-4</v>
      </c>
    </row>
    <row r="14920" spans="5:6" x14ac:dyDescent="0.2">
      <c r="E14920" s="97">
        <v>43793.258263888885</v>
      </c>
      <c r="F14920">
        <v>4.0000000000000002E-4</v>
      </c>
    </row>
    <row r="14921" spans="5:6" x14ac:dyDescent="0.2">
      <c r="E14921" s="97">
        <v>43793.262083333335</v>
      </c>
      <c r="F14921">
        <v>4.0000000000000002E-4</v>
      </c>
    </row>
    <row r="14922" spans="5:6" x14ac:dyDescent="0.2">
      <c r="E14922" s="97">
        <v>43793.269490740742</v>
      </c>
      <c r="F14922">
        <v>4.0000000000000002E-4</v>
      </c>
    </row>
    <row r="14923" spans="5:6" x14ac:dyDescent="0.2">
      <c r="E14923" s="97">
        <v>43793.273657407408</v>
      </c>
      <c r="F14923">
        <v>4.0000000000000002E-4</v>
      </c>
    </row>
    <row r="14924" spans="5:6" x14ac:dyDescent="0.2">
      <c r="E14924" s="97">
        <v>43793.281180555554</v>
      </c>
      <c r="F14924">
        <v>4.0000000000000002E-4</v>
      </c>
    </row>
    <row r="14925" spans="5:6" x14ac:dyDescent="0.2">
      <c r="E14925" s="97">
        <v>43793.285000000003</v>
      </c>
      <c r="F14925">
        <v>4.0000000000000002E-4</v>
      </c>
    </row>
    <row r="14926" spans="5:6" x14ac:dyDescent="0.2">
      <c r="E14926" s="97">
        <v>43793.292407407411</v>
      </c>
      <c r="F14926">
        <v>4.0000000000000002E-4</v>
      </c>
    </row>
    <row r="14927" spans="5:6" x14ac:dyDescent="0.2">
      <c r="E14927" s="97">
        <v>43793.296574074076</v>
      </c>
      <c r="F14927">
        <v>4.0000000000000002E-4</v>
      </c>
    </row>
    <row r="14928" spans="5:6" x14ac:dyDescent="0.2">
      <c r="E14928" s="97">
        <v>43793.303518518522</v>
      </c>
      <c r="F14928">
        <v>8.0671999999999994E-2</v>
      </c>
    </row>
    <row r="14929" spans="5:6" x14ac:dyDescent="0.2">
      <c r="E14929" s="97">
        <v>43793.313935185186</v>
      </c>
      <c r="F14929">
        <v>8.0671999999999994E-2</v>
      </c>
    </row>
    <row r="14930" spans="5:6" x14ac:dyDescent="0.2">
      <c r="E14930" s="97">
        <v>43793.317777777775</v>
      </c>
      <c r="F14930">
        <v>4.0000000000000002E-4</v>
      </c>
    </row>
    <row r="14931" spans="5:6" x14ac:dyDescent="0.2">
      <c r="E14931" s="97">
        <v>43793.32472222222</v>
      </c>
      <c r="F14931">
        <v>4.0000000000000002E-4</v>
      </c>
    </row>
    <row r="14932" spans="5:6" x14ac:dyDescent="0.2">
      <c r="E14932" s="97">
        <v>43793.328425925924</v>
      </c>
      <c r="F14932">
        <v>4.0000000000000002E-4</v>
      </c>
    </row>
    <row r="14933" spans="5:6" x14ac:dyDescent="0.2">
      <c r="E14933" s="97">
        <v>43793.335486111115</v>
      </c>
      <c r="F14933">
        <v>0.36337199999999997</v>
      </c>
    </row>
    <row r="14934" spans="5:6" x14ac:dyDescent="0.2">
      <c r="E14934" s="97">
        <v>43793.345902777779</v>
      </c>
      <c r="F14934">
        <v>0.73200299999999996</v>
      </c>
    </row>
    <row r="14935" spans="5:6" x14ac:dyDescent="0.2">
      <c r="E14935" s="97">
        <v>43793.356319444443</v>
      </c>
      <c r="F14935">
        <v>0.44716</v>
      </c>
    </row>
    <row r="14936" spans="5:6" x14ac:dyDescent="0.2">
      <c r="E14936" s="97">
        <v>43793.366736111115</v>
      </c>
      <c r="F14936">
        <v>0.44716</v>
      </c>
    </row>
    <row r="14937" spans="5:6" x14ac:dyDescent="0.2">
      <c r="E14937" s="97">
        <v>43793.370555555557</v>
      </c>
      <c r="F14937">
        <v>4.0000000000000002E-4</v>
      </c>
    </row>
    <row r="14938" spans="5:6" x14ac:dyDescent="0.2">
      <c r="E14938" s="97">
        <v>43793.377500000002</v>
      </c>
      <c r="F14938">
        <v>4.0000000000000002E-4</v>
      </c>
    </row>
    <row r="14939" spans="5:6" x14ac:dyDescent="0.2">
      <c r="E14939" s="97">
        <v>43793.381319444445</v>
      </c>
      <c r="F14939">
        <v>4.0000000000000002E-4</v>
      </c>
    </row>
    <row r="14940" spans="5:6" x14ac:dyDescent="0.2">
      <c r="E14940" s="97">
        <v>43793.388310185182</v>
      </c>
      <c r="F14940">
        <v>4.0000000000000002E-4</v>
      </c>
    </row>
    <row r="14941" spans="5:6" x14ac:dyDescent="0.2">
      <c r="E14941" s="97">
        <v>43793.392129629632</v>
      </c>
      <c r="F14941">
        <v>4.0000000000000002E-4</v>
      </c>
    </row>
    <row r="14942" spans="5:6" x14ac:dyDescent="0.2">
      <c r="E14942" s="97">
        <v>43793.399074074077</v>
      </c>
      <c r="F14942">
        <v>4.0000000000000002E-4</v>
      </c>
    </row>
    <row r="14943" spans="5:6" x14ac:dyDescent="0.2">
      <c r="E14943" s="97">
        <v>43793.40289351852</v>
      </c>
      <c r="F14943">
        <v>4.0000000000000002E-4</v>
      </c>
    </row>
    <row r="14944" spans="5:6" x14ac:dyDescent="0.2">
      <c r="E14944" s="97">
        <v>43793.409837962965</v>
      </c>
      <c r="F14944">
        <v>4.0000000000000002E-4</v>
      </c>
    </row>
    <row r="14945" spans="5:6" x14ac:dyDescent="0.2">
      <c r="E14945" s="97">
        <v>43793.413657407407</v>
      </c>
      <c r="F14945">
        <v>4.0000000000000002E-4</v>
      </c>
    </row>
    <row r="14946" spans="5:6" x14ac:dyDescent="0.2">
      <c r="E14946" s="97">
        <v>43793.421064814815</v>
      </c>
      <c r="F14946">
        <v>4.0000000000000002E-4</v>
      </c>
    </row>
    <row r="14947" spans="5:6" x14ac:dyDescent="0.2">
      <c r="E14947" s="97">
        <v>43793.424884259257</v>
      </c>
      <c r="F14947">
        <v>4.0000000000000002E-4</v>
      </c>
    </row>
    <row r="14948" spans="5:6" x14ac:dyDescent="0.2">
      <c r="E14948" s="97">
        <v>43793.432523148149</v>
      </c>
      <c r="F14948">
        <v>4.0000000000000002E-4</v>
      </c>
    </row>
    <row r="14949" spans="5:6" x14ac:dyDescent="0.2">
      <c r="E14949" s="97">
        <v>43793.436342592591</v>
      </c>
      <c r="F14949">
        <v>2.5676999999999998E-2</v>
      </c>
    </row>
    <row r="14950" spans="5:6" x14ac:dyDescent="0.2">
      <c r="E14950" s="97">
        <v>43793.444062499999</v>
      </c>
      <c r="F14950">
        <v>5.1985000000000003E-2</v>
      </c>
    </row>
    <row r="14951" spans="5:6" x14ac:dyDescent="0.2">
      <c r="E14951" s="97">
        <v>43793.454479166663</v>
      </c>
      <c r="F14951">
        <v>0.107282</v>
      </c>
    </row>
    <row r="14952" spans="5:6" x14ac:dyDescent="0.2">
      <c r="E14952" s="97">
        <v>43793.464895833335</v>
      </c>
      <c r="F14952">
        <v>0.90570200000000001</v>
      </c>
    </row>
    <row r="14953" spans="5:6" x14ac:dyDescent="0.2">
      <c r="E14953" s="97">
        <v>43793.475312499999</v>
      </c>
      <c r="F14953">
        <v>0.15092800000000001</v>
      </c>
    </row>
    <row r="14954" spans="5:6" x14ac:dyDescent="0.2">
      <c r="E14954" s="97">
        <v>43793.485729166663</v>
      </c>
      <c r="F14954">
        <v>4.0425999999999997E-2</v>
      </c>
    </row>
    <row r="14955" spans="5:6" x14ac:dyDescent="0.2">
      <c r="E14955" s="97">
        <v>43793.496145833335</v>
      </c>
      <c r="F14955">
        <v>3.1447000000000003E-2</v>
      </c>
    </row>
    <row r="14956" spans="5:6" x14ac:dyDescent="0.2">
      <c r="E14956" s="97">
        <v>43793.506678240738</v>
      </c>
      <c r="F14956">
        <v>3.1447000000000003E-2</v>
      </c>
    </row>
    <row r="14957" spans="5:6" x14ac:dyDescent="0.2">
      <c r="E14957" s="97">
        <v>43793.510960648149</v>
      </c>
      <c r="F14957">
        <v>0.23202800000000001</v>
      </c>
    </row>
    <row r="14958" spans="5:6" x14ac:dyDescent="0.2">
      <c r="E14958" s="97">
        <v>43793.518599537034</v>
      </c>
      <c r="F14958">
        <v>0.23202800000000001</v>
      </c>
    </row>
    <row r="14959" spans="5:6" x14ac:dyDescent="0.2">
      <c r="E14959" s="97">
        <v>43793.522418981483</v>
      </c>
      <c r="F14959">
        <v>4.0000000000000002E-4</v>
      </c>
    </row>
    <row r="14960" spans="5:6" x14ac:dyDescent="0.2">
      <c r="E14960" s="97">
        <v>43793.529467592591</v>
      </c>
      <c r="F14960">
        <v>4.0000000000000002E-4</v>
      </c>
    </row>
    <row r="14961" spans="5:6" x14ac:dyDescent="0.2">
      <c r="E14961" s="97">
        <v>43793.533402777779</v>
      </c>
      <c r="F14961">
        <v>0.80054599999999998</v>
      </c>
    </row>
    <row r="14962" spans="5:6" x14ac:dyDescent="0.2">
      <c r="E14962" s="97">
        <v>43793.540578703702</v>
      </c>
      <c r="F14962">
        <v>0.80054599999999998</v>
      </c>
    </row>
    <row r="14963" spans="5:6" x14ac:dyDescent="0.2">
      <c r="E14963" s="97">
        <v>43793.544398148151</v>
      </c>
      <c r="F14963">
        <v>4.0000000000000002E-4</v>
      </c>
    </row>
    <row r="14964" spans="5:6" x14ac:dyDescent="0.2">
      <c r="E14964" s="97">
        <v>43793.551342592589</v>
      </c>
      <c r="F14964">
        <v>4.0000000000000002E-4</v>
      </c>
    </row>
    <row r="14965" spans="5:6" x14ac:dyDescent="0.2">
      <c r="E14965" s="97">
        <v>43793.555162037039</v>
      </c>
      <c r="F14965">
        <v>4.0000000000000002E-4</v>
      </c>
    </row>
    <row r="14966" spans="5:6" x14ac:dyDescent="0.2">
      <c r="E14966" s="97">
        <v>43793.562106481484</v>
      </c>
      <c r="F14966">
        <v>4.0000000000000002E-4</v>
      </c>
    </row>
    <row r="14967" spans="5:6" x14ac:dyDescent="0.2">
      <c r="E14967" s="97">
        <v>43793.565925925926</v>
      </c>
      <c r="F14967">
        <v>4.0000000000000002E-4</v>
      </c>
    </row>
    <row r="14968" spans="5:6" x14ac:dyDescent="0.2">
      <c r="E14968" s="97">
        <v>43793.572870370372</v>
      </c>
      <c r="F14968">
        <v>4.0000000000000002E-4</v>
      </c>
    </row>
    <row r="14969" spans="5:6" x14ac:dyDescent="0.2">
      <c r="E14969" s="97">
        <v>43793.576689814814</v>
      </c>
      <c r="F14969">
        <v>4.0000000000000002E-4</v>
      </c>
    </row>
    <row r="14970" spans="5:6" x14ac:dyDescent="0.2">
      <c r="E14970" s="97">
        <v>43793.583726851852</v>
      </c>
      <c r="F14970">
        <v>4.0000000000000002E-4</v>
      </c>
    </row>
    <row r="14971" spans="5:6" x14ac:dyDescent="0.2">
      <c r="E14971" s="97">
        <v>43793.587546296294</v>
      </c>
      <c r="F14971">
        <v>4.0000000000000002E-4</v>
      </c>
    </row>
    <row r="14972" spans="5:6" x14ac:dyDescent="0.2">
      <c r="E14972" s="97">
        <v>43793.594722222224</v>
      </c>
      <c r="F14972">
        <v>4.0000000000000002E-4</v>
      </c>
    </row>
    <row r="14973" spans="5:6" x14ac:dyDescent="0.2">
      <c r="E14973" s="97">
        <v>43793.598541666666</v>
      </c>
      <c r="F14973">
        <v>4.0000000000000002E-4</v>
      </c>
    </row>
    <row r="14974" spans="5:6" x14ac:dyDescent="0.2">
      <c r="E14974" s="97">
        <v>43793.605486111112</v>
      </c>
      <c r="F14974">
        <v>4.0000000000000002E-4</v>
      </c>
    </row>
    <row r="14975" spans="5:6" x14ac:dyDescent="0.2">
      <c r="E14975" s="97">
        <v>43793.609305555554</v>
      </c>
      <c r="F14975">
        <v>4.0000000000000002E-4</v>
      </c>
    </row>
    <row r="14976" spans="5:6" x14ac:dyDescent="0.2">
      <c r="E14976" s="97">
        <v>43793.616597222222</v>
      </c>
      <c r="F14976">
        <v>4.0000000000000002E-4</v>
      </c>
    </row>
    <row r="14977" spans="5:6" x14ac:dyDescent="0.2">
      <c r="E14977" s="97">
        <v>43793.620416666665</v>
      </c>
      <c r="F14977">
        <v>4.0000000000000002E-4</v>
      </c>
    </row>
    <row r="14978" spans="5:6" x14ac:dyDescent="0.2">
      <c r="E14978" s="97">
        <v>43793.627824074072</v>
      </c>
      <c r="F14978">
        <v>4.0000000000000002E-4</v>
      </c>
    </row>
    <row r="14979" spans="5:6" x14ac:dyDescent="0.2">
      <c r="E14979" s="97">
        <v>43793.631874999999</v>
      </c>
      <c r="F14979">
        <v>1.2553000000000001</v>
      </c>
    </row>
    <row r="14980" spans="5:6" x14ac:dyDescent="0.2">
      <c r="E14980" s="97">
        <v>43793.638842592591</v>
      </c>
      <c r="F14980">
        <v>1.2553000000000001</v>
      </c>
    </row>
    <row r="14981" spans="5:6" x14ac:dyDescent="0.2">
      <c r="E14981" s="97">
        <v>43793.64266203704</v>
      </c>
      <c r="F14981">
        <v>4.0000000000000002E-4</v>
      </c>
    </row>
    <row r="14982" spans="5:6" x14ac:dyDescent="0.2">
      <c r="E14982" s="97">
        <v>43793.649606481478</v>
      </c>
      <c r="F14982">
        <v>0.72915300000000005</v>
      </c>
    </row>
    <row r="14983" spans="5:6" x14ac:dyDescent="0.2">
      <c r="E14983" s="97">
        <v>43793.660370370373</v>
      </c>
      <c r="F14983">
        <v>0.79768099999999997</v>
      </c>
    </row>
    <row r="14984" spans="5:6" x14ac:dyDescent="0.2">
      <c r="E14984" s="97">
        <v>43793.671134259261</v>
      </c>
      <c r="F14984">
        <v>0.79768099999999997</v>
      </c>
    </row>
    <row r="14985" spans="5:6" x14ac:dyDescent="0.2">
      <c r="E14985" s="97">
        <v>43793.674953703703</v>
      </c>
      <c r="F14985">
        <v>4.0000000000000002E-4</v>
      </c>
    </row>
    <row r="14986" spans="5:6" x14ac:dyDescent="0.2">
      <c r="E14986" s="97">
        <v>43793.681898148148</v>
      </c>
      <c r="F14986">
        <v>4.0000000000000002E-4</v>
      </c>
    </row>
    <row r="14987" spans="5:6" x14ac:dyDescent="0.2">
      <c r="E14987" s="97">
        <v>43793.685717592591</v>
      </c>
      <c r="F14987">
        <v>4.0000000000000002E-4</v>
      </c>
    </row>
    <row r="14988" spans="5:6" x14ac:dyDescent="0.2">
      <c r="E14988" s="97">
        <v>43793.692662037036</v>
      </c>
      <c r="F14988">
        <v>4.0000000000000002E-4</v>
      </c>
    </row>
    <row r="14989" spans="5:6" x14ac:dyDescent="0.2">
      <c r="E14989" s="97">
        <v>43793.696481481478</v>
      </c>
      <c r="F14989">
        <v>8.6141999999999996E-2</v>
      </c>
    </row>
    <row r="14990" spans="5:6" x14ac:dyDescent="0.2">
      <c r="E14990" s="97">
        <v>43793.703449074077</v>
      </c>
      <c r="F14990">
        <v>0.49084899999999998</v>
      </c>
    </row>
    <row r="14991" spans="5:6" x14ac:dyDescent="0.2">
      <c r="E14991" s="97">
        <v>43793.722627314812</v>
      </c>
      <c r="F14991">
        <v>0.49084899999999998</v>
      </c>
    </row>
    <row r="14992" spans="5:6" x14ac:dyDescent="0.2">
      <c r="E14992" s="97">
        <v>43793.726446759261</v>
      </c>
      <c r="F14992">
        <v>4.0000000000000002E-4</v>
      </c>
    </row>
    <row r="14993" spans="5:6" x14ac:dyDescent="0.2">
      <c r="E14993" s="97">
        <v>43793.733391203707</v>
      </c>
      <c r="F14993">
        <v>6.7291000000000004E-2</v>
      </c>
    </row>
    <row r="14994" spans="5:6" x14ac:dyDescent="0.2">
      <c r="E14994" s="97">
        <v>43793.743807870371</v>
      </c>
      <c r="F14994">
        <v>6.7291000000000004E-2</v>
      </c>
    </row>
    <row r="14995" spans="5:6" x14ac:dyDescent="0.2">
      <c r="E14995" s="97">
        <v>43793.747627314813</v>
      </c>
      <c r="F14995">
        <v>4.0000000000000002E-4</v>
      </c>
    </row>
    <row r="14996" spans="5:6" x14ac:dyDescent="0.2">
      <c r="E14996" s="97">
        <v>43793.754629629628</v>
      </c>
      <c r="F14996">
        <v>0.11154799999999999</v>
      </c>
    </row>
    <row r="14997" spans="5:6" x14ac:dyDescent="0.2">
      <c r="E14997" s="97">
        <v>43793.765046296299</v>
      </c>
      <c r="F14997">
        <v>0.11154799999999999</v>
      </c>
    </row>
    <row r="14998" spans="5:6" x14ac:dyDescent="0.2">
      <c r="E14998" s="97">
        <v>43793.768865740742</v>
      </c>
      <c r="F14998">
        <v>3.6019000000000002E-2</v>
      </c>
    </row>
    <row r="14999" spans="5:6" x14ac:dyDescent="0.2">
      <c r="E14999" s="97">
        <v>43793.775810185187</v>
      </c>
      <c r="F14999">
        <v>3.6019000000000002E-2</v>
      </c>
    </row>
    <row r="15000" spans="5:6" x14ac:dyDescent="0.2">
      <c r="E15000" s="97">
        <v>43793.779629629629</v>
      </c>
      <c r="F15000">
        <v>4.0000000000000002E-4</v>
      </c>
    </row>
    <row r="15001" spans="5:6" x14ac:dyDescent="0.2">
      <c r="E15001" s="97">
        <v>43793.786574074074</v>
      </c>
      <c r="F15001">
        <v>4.0000000000000002E-4</v>
      </c>
    </row>
    <row r="15002" spans="5:6" x14ac:dyDescent="0.2">
      <c r="E15002" s="97">
        <v>43793.796990740739</v>
      </c>
      <c r="F15002">
        <v>4.0000000000000002E-4</v>
      </c>
    </row>
    <row r="15003" spans="5:6" x14ac:dyDescent="0.2">
      <c r="E15003" s="97">
        <v>43793.800810185188</v>
      </c>
      <c r="F15003">
        <v>0.18426899999999999</v>
      </c>
    </row>
    <row r="15004" spans="5:6" x14ac:dyDescent="0.2">
      <c r="E15004" s="97">
        <v>43793.807754629626</v>
      </c>
      <c r="F15004">
        <v>4.0000000000000002E-4</v>
      </c>
    </row>
    <row r="15005" spans="5:6" x14ac:dyDescent="0.2">
      <c r="E15005" s="97">
        <v>43793.818171296298</v>
      </c>
      <c r="F15005">
        <v>4.0000000000000002E-4</v>
      </c>
    </row>
    <row r="15006" spans="5:6" x14ac:dyDescent="0.2">
      <c r="E15006" s="97">
        <v>43793.822048611109</v>
      </c>
      <c r="F15006">
        <v>4.0000000000000002E-4</v>
      </c>
    </row>
    <row r="15007" spans="5:6" x14ac:dyDescent="0.2">
      <c r="E15007" s="97">
        <v>43793.828993055555</v>
      </c>
      <c r="F15007">
        <v>4.0000000000000002E-4</v>
      </c>
    </row>
    <row r="15008" spans="5:6" x14ac:dyDescent="0.2">
      <c r="E15008" s="97">
        <v>43793.832696759258</v>
      </c>
      <c r="F15008">
        <v>4.0000000000000002E-4</v>
      </c>
    </row>
    <row r="15009" spans="5:6" x14ac:dyDescent="0.2">
      <c r="E15009" s="97">
        <v>43793.839641203704</v>
      </c>
      <c r="F15009">
        <v>4.0000000000000002E-4</v>
      </c>
    </row>
    <row r="15010" spans="5:6" x14ac:dyDescent="0.2">
      <c r="E15010" s="97">
        <v>43793.843460648146</v>
      </c>
      <c r="F15010">
        <v>4.0000000000000002E-4</v>
      </c>
    </row>
    <row r="15011" spans="5:6" x14ac:dyDescent="0.2">
      <c r="E15011" s="97">
        <v>43793.850405092591</v>
      </c>
      <c r="F15011">
        <v>4.0000000000000002E-4</v>
      </c>
    </row>
    <row r="15012" spans="5:6" x14ac:dyDescent="0.2">
      <c r="E15012" s="97">
        <v>43793.860937500001</v>
      </c>
      <c r="F15012">
        <v>4.0000000000000002E-4</v>
      </c>
    </row>
    <row r="15013" spans="5:6" x14ac:dyDescent="0.2">
      <c r="E15013" s="97">
        <v>43793.864756944444</v>
      </c>
      <c r="F15013">
        <v>0.20736499999999999</v>
      </c>
    </row>
    <row r="15014" spans="5:6" x14ac:dyDescent="0.2">
      <c r="E15014" s="97">
        <v>43793.871701388889</v>
      </c>
      <c r="F15014">
        <v>0.20736499999999999</v>
      </c>
    </row>
    <row r="15015" spans="5:6" x14ac:dyDescent="0.2">
      <c r="E15015" s="97">
        <v>43793.875520833331</v>
      </c>
      <c r="F15015">
        <v>4.0000000000000002E-4</v>
      </c>
    </row>
    <row r="15016" spans="5:6" x14ac:dyDescent="0.2">
      <c r="E15016" s="97">
        <v>43793.882465277777</v>
      </c>
      <c r="F15016">
        <v>4.0000000000000002E-4</v>
      </c>
    </row>
    <row r="15017" spans="5:6" x14ac:dyDescent="0.2">
      <c r="E15017" s="97">
        <v>43793.886284722219</v>
      </c>
      <c r="F15017">
        <v>4.0000000000000002E-4</v>
      </c>
    </row>
    <row r="15018" spans="5:6" x14ac:dyDescent="0.2">
      <c r="E15018" s="97">
        <v>43793.893229166664</v>
      </c>
      <c r="F15018">
        <v>0.103367</v>
      </c>
    </row>
    <row r="15019" spans="5:6" x14ac:dyDescent="0.2">
      <c r="E15019" s="97">
        <v>43793.903645833336</v>
      </c>
      <c r="F15019">
        <v>0.103367</v>
      </c>
    </row>
    <row r="15020" spans="5:6" x14ac:dyDescent="0.2">
      <c r="E15020" s="97">
        <v>43793.907465277778</v>
      </c>
      <c r="F15020">
        <v>4.0000000000000002E-4</v>
      </c>
    </row>
    <row r="15021" spans="5:6" x14ac:dyDescent="0.2">
      <c r="E15021" s="97">
        <v>43793.914409722223</v>
      </c>
      <c r="F15021">
        <v>4.0000000000000002E-4</v>
      </c>
    </row>
    <row r="15022" spans="5:6" x14ac:dyDescent="0.2">
      <c r="E15022" s="97">
        <v>43793.924826388888</v>
      </c>
      <c r="F15022">
        <v>4.0000000000000002E-4</v>
      </c>
    </row>
    <row r="15023" spans="5:6" x14ac:dyDescent="0.2">
      <c r="E15023" s="97">
        <v>43793.935243055559</v>
      </c>
      <c r="F15023">
        <v>4.0000000000000002E-4</v>
      </c>
    </row>
    <row r="15024" spans="5:6" x14ac:dyDescent="0.2">
      <c r="E15024" s="97">
        <v>43793.939062500001</v>
      </c>
      <c r="F15024">
        <v>4.0000000000000002E-4</v>
      </c>
    </row>
    <row r="15025" spans="5:6" x14ac:dyDescent="0.2">
      <c r="E15025" s="97">
        <v>43793.946006944447</v>
      </c>
      <c r="F15025">
        <v>4.0000000000000002E-4</v>
      </c>
    </row>
    <row r="15026" spans="5:6" x14ac:dyDescent="0.2">
      <c r="E15026" s="97">
        <v>43793.949884259258</v>
      </c>
      <c r="F15026">
        <v>4.0000000000000002E-4</v>
      </c>
    </row>
    <row r="15027" spans="5:6" x14ac:dyDescent="0.2">
      <c r="E15027" s="97">
        <v>43793.956828703704</v>
      </c>
      <c r="F15027">
        <v>4.0000000000000002E-4</v>
      </c>
    </row>
    <row r="15028" spans="5:6" x14ac:dyDescent="0.2">
      <c r="E15028" s="97">
        <v>43793.960648148146</v>
      </c>
      <c r="F15028">
        <v>4.0000000000000002E-4</v>
      </c>
    </row>
    <row r="15029" spans="5:6" x14ac:dyDescent="0.2">
      <c r="E15029" s="97">
        <v>43793.967476851853</v>
      </c>
      <c r="F15029">
        <v>4.0000000000000002E-4</v>
      </c>
    </row>
    <row r="15030" spans="5:6" x14ac:dyDescent="0.2">
      <c r="E15030" s="97">
        <v>43793.971296296295</v>
      </c>
      <c r="F15030">
        <v>4.0000000000000002E-4</v>
      </c>
    </row>
    <row r="15031" spans="5:6" x14ac:dyDescent="0.2">
      <c r="E15031" s="97">
        <v>43793.97824074074</v>
      </c>
      <c r="F15031">
        <v>4.0000000000000002E-4</v>
      </c>
    </row>
    <row r="15032" spans="5:6" x14ac:dyDescent="0.2">
      <c r="E15032" s="97">
        <v>43793.982060185182</v>
      </c>
      <c r="F15032">
        <v>4.0000000000000002E-4</v>
      </c>
    </row>
    <row r="15033" spans="5:6" x14ac:dyDescent="0.2">
      <c r="E15033" s="97">
        <v>43793.989004629628</v>
      </c>
      <c r="F15033">
        <v>4.0000000000000002E-4</v>
      </c>
    </row>
    <row r="15034" spans="5:6" x14ac:dyDescent="0.2">
      <c r="E15034" s="97">
        <v>43793.992824074077</v>
      </c>
      <c r="F15034">
        <v>4.0000000000000002E-4</v>
      </c>
    </row>
    <row r="15035" spans="5:6" x14ac:dyDescent="0.2">
      <c r="E15035" s="97">
        <v>43793.999768518515</v>
      </c>
      <c r="F15035">
        <v>4.0000000000000002E-4</v>
      </c>
    </row>
    <row r="15036" spans="5:6" x14ac:dyDescent="0.2">
      <c r="E15036" s="97">
        <v>43794.003692129627</v>
      </c>
      <c r="F15036">
        <v>4.0000000000000002E-4</v>
      </c>
    </row>
    <row r="15037" spans="5:6" x14ac:dyDescent="0.2">
      <c r="E15037" s="97">
        <v>43794.010636574072</v>
      </c>
      <c r="F15037">
        <v>4.0000000000000002E-4</v>
      </c>
    </row>
    <row r="15038" spans="5:6" x14ac:dyDescent="0.2">
      <c r="E15038" s="97">
        <v>43794.014456018522</v>
      </c>
      <c r="F15038">
        <v>4.0000000000000002E-4</v>
      </c>
    </row>
    <row r="15039" spans="5:6" x14ac:dyDescent="0.2">
      <c r="E15039" s="97">
        <v>43794.02140046296</v>
      </c>
      <c r="F15039">
        <v>4.0000000000000002E-4</v>
      </c>
    </row>
    <row r="15040" spans="5:6" x14ac:dyDescent="0.2">
      <c r="E15040" s="97">
        <v>43794.025219907409</v>
      </c>
      <c r="F15040">
        <v>3.8981000000000002E-2</v>
      </c>
    </row>
    <row r="15041" spans="5:6" x14ac:dyDescent="0.2">
      <c r="E15041" s="97">
        <v>43794.032164351855</v>
      </c>
      <c r="F15041">
        <v>3.8981000000000002E-2</v>
      </c>
    </row>
    <row r="15042" spans="5:6" x14ac:dyDescent="0.2">
      <c r="E15042" s="97">
        <v>43794.035868055558</v>
      </c>
      <c r="F15042">
        <v>0.15126700000000001</v>
      </c>
    </row>
    <row r="15043" spans="5:6" x14ac:dyDescent="0.2">
      <c r="E15043" s="97">
        <v>43794.042812500003</v>
      </c>
      <c r="F15043">
        <v>0.15126700000000001</v>
      </c>
    </row>
    <row r="15044" spans="5:6" x14ac:dyDescent="0.2">
      <c r="E15044" s="97">
        <v>43794.046631944446</v>
      </c>
      <c r="F15044">
        <v>4.0000000000000002E-4</v>
      </c>
    </row>
    <row r="15045" spans="5:6" x14ac:dyDescent="0.2">
      <c r="E15045" s="97">
        <v>43794.053576388891</v>
      </c>
      <c r="F15045">
        <v>4.0000000000000002E-4</v>
      </c>
    </row>
    <row r="15046" spans="5:6" x14ac:dyDescent="0.2">
      <c r="E15046" s="97">
        <v>43794.057500000003</v>
      </c>
      <c r="F15046">
        <v>4.0000000000000002E-4</v>
      </c>
    </row>
    <row r="15047" spans="5:6" x14ac:dyDescent="0.2">
      <c r="E15047" s="97">
        <v>43794.064444444448</v>
      </c>
      <c r="F15047">
        <v>4.0000000000000002E-4</v>
      </c>
    </row>
    <row r="15048" spans="5:6" x14ac:dyDescent="0.2">
      <c r="E15048" s="97">
        <v>43794.06826388889</v>
      </c>
      <c r="F15048">
        <v>5.6860000000000001E-3</v>
      </c>
    </row>
    <row r="15049" spans="5:6" x14ac:dyDescent="0.2">
      <c r="E15049" s="97">
        <v>43794.075208333335</v>
      </c>
      <c r="F15049">
        <v>4.0000000000000002E-4</v>
      </c>
    </row>
    <row r="15050" spans="5:6" x14ac:dyDescent="0.2">
      <c r="E15050" s="97">
        <v>43794.085625</v>
      </c>
      <c r="F15050">
        <v>2.2422000000000001E-2</v>
      </c>
    </row>
    <row r="15051" spans="5:6" x14ac:dyDescent="0.2">
      <c r="E15051" s="97">
        <v>43794.096041666664</v>
      </c>
      <c r="F15051">
        <v>2.2422000000000001E-2</v>
      </c>
    </row>
    <row r="15052" spans="5:6" x14ac:dyDescent="0.2">
      <c r="E15052" s="97">
        <v>43794.099861111114</v>
      </c>
      <c r="F15052">
        <v>4.0000000000000002E-4</v>
      </c>
    </row>
    <row r="15053" spans="5:6" x14ac:dyDescent="0.2">
      <c r="E15053" s="97">
        <v>43794.106805555559</v>
      </c>
      <c r="F15053">
        <v>5.1769999999999997E-2</v>
      </c>
    </row>
    <row r="15054" spans="5:6" x14ac:dyDescent="0.2">
      <c r="E15054" s="97">
        <v>43794.117222222223</v>
      </c>
      <c r="F15054">
        <v>5.1769999999999997E-2</v>
      </c>
    </row>
    <row r="15055" spans="5:6" x14ac:dyDescent="0.2">
      <c r="E15055" s="97">
        <v>43794.121041666665</v>
      </c>
      <c r="F15055">
        <v>1.8485999999999999E-2</v>
      </c>
    </row>
    <row r="15056" spans="5:6" x14ac:dyDescent="0.2">
      <c r="E15056" s="97">
        <v>43794.12804398148</v>
      </c>
      <c r="F15056">
        <v>4.0000000000000002E-4</v>
      </c>
    </row>
    <row r="15057" spans="5:6" x14ac:dyDescent="0.2">
      <c r="E15057" s="97">
        <v>43794.138460648152</v>
      </c>
      <c r="F15057">
        <v>4.0000000000000002E-4</v>
      </c>
    </row>
    <row r="15058" spans="5:6" x14ac:dyDescent="0.2">
      <c r="E15058" s="97">
        <v>43794.148877314816</v>
      </c>
      <c r="F15058">
        <v>4.0000000000000002E-4</v>
      </c>
    </row>
    <row r="15059" spans="5:6" x14ac:dyDescent="0.2">
      <c r="E15059" s="97">
        <v>43794.152696759258</v>
      </c>
      <c r="F15059">
        <v>4.0000000000000002E-4</v>
      </c>
    </row>
    <row r="15060" spans="5:6" x14ac:dyDescent="0.2">
      <c r="E15060" s="97">
        <v>43794.159641203703</v>
      </c>
      <c r="F15060">
        <v>4.0000000000000002E-4</v>
      </c>
    </row>
    <row r="15061" spans="5:6" x14ac:dyDescent="0.2">
      <c r="E15061" s="97">
        <v>43794.163460648146</v>
      </c>
      <c r="F15061">
        <v>4.0000000000000002E-4</v>
      </c>
    </row>
    <row r="15062" spans="5:6" x14ac:dyDescent="0.2">
      <c r="E15062" s="97">
        <v>43794.170405092591</v>
      </c>
      <c r="F15062">
        <v>4.0000000000000002E-4</v>
      </c>
    </row>
    <row r="15063" spans="5:6" x14ac:dyDescent="0.2">
      <c r="E15063" s="97">
        <v>43794.174224537041</v>
      </c>
      <c r="F15063">
        <v>4.0000000000000002E-4</v>
      </c>
    </row>
    <row r="15064" spans="5:6" x14ac:dyDescent="0.2">
      <c r="E15064" s="97">
        <v>43794.181168981479</v>
      </c>
      <c r="F15064">
        <v>3.3287999999999998E-2</v>
      </c>
    </row>
    <row r="15065" spans="5:6" x14ac:dyDescent="0.2">
      <c r="E15065" s="97">
        <v>43794.19158564815</v>
      </c>
      <c r="F15065">
        <v>3.3287999999999998E-2</v>
      </c>
    </row>
    <row r="15066" spans="5:6" x14ac:dyDescent="0.2">
      <c r="E15066" s="97">
        <v>43794.195451388892</v>
      </c>
      <c r="F15066">
        <v>4.0000000000000002E-4</v>
      </c>
    </row>
    <row r="15067" spans="5:6" x14ac:dyDescent="0.2">
      <c r="E15067" s="97">
        <v>43794.20239583333</v>
      </c>
      <c r="F15067">
        <v>2.1690000000000001E-2</v>
      </c>
    </row>
    <row r="15068" spans="5:6" x14ac:dyDescent="0.2">
      <c r="E15068" s="97">
        <v>43794.212812500002</v>
      </c>
      <c r="F15068">
        <v>4.1473000000000003E-2</v>
      </c>
    </row>
    <row r="15069" spans="5:6" x14ac:dyDescent="0.2">
      <c r="E15069" s="97">
        <v>43794.223229166666</v>
      </c>
      <c r="F15069">
        <v>4.0000000000000002E-4</v>
      </c>
    </row>
    <row r="15070" spans="5:6" x14ac:dyDescent="0.2">
      <c r="E15070" s="97">
        <v>43794.23364583333</v>
      </c>
      <c r="F15070">
        <v>4.0000000000000002E-4</v>
      </c>
    </row>
    <row r="15071" spans="5:6" x14ac:dyDescent="0.2">
      <c r="E15071" s="97">
        <v>43794.244062500002</v>
      </c>
      <c r="F15071">
        <v>2.2023000000000001E-2</v>
      </c>
    </row>
    <row r="15072" spans="5:6" x14ac:dyDescent="0.2">
      <c r="E15072" s="97">
        <v>43794.254479166666</v>
      </c>
      <c r="F15072">
        <v>4.0000000000000002E-4</v>
      </c>
    </row>
    <row r="15073" spans="5:6" x14ac:dyDescent="0.2">
      <c r="E15073" s="97">
        <v>43794.26489583333</v>
      </c>
      <c r="F15073">
        <v>1.7464E-2</v>
      </c>
    </row>
    <row r="15074" spans="5:6" x14ac:dyDescent="0.2">
      <c r="E15074" s="97">
        <v>43794.27542824074</v>
      </c>
      <c r="F15074">
        <v>0.31429099999999999</v>
      </c>
    </row>
    <row r="15075" spans="5:6" x14ac:dyDescent="0.2">
      <c r="E15075" s="97">
        <v>43794.285844907405</v>
      </c>
      <c r="F15075">
        <v>0.31429099999999999</v>
      </c>
    </row>
    <row r="15076" spans="5:6" x14ac:dyDescent="0.2">
      <c r="E15076" s="97">
        <v>43794.289687500001</v>
      </c>
      <c r="F15076">
        <v>4.0000000000000002E-4</v>
      </c>
    </row>
    <row r="15077" spans="5:6" x14ac:dyDescent="0.2">
      <c r="E15077" s="97">
        <v>43794.296631944446</v>
      </c>
      <c r="F15077">
        <v>4.0000000000000002E-4</v>
      </c>
    </row>
    <row r="15078" spans="5:6" x14ac:dyDescent="0.2">
      <c r="E15078" s="97">
        <v>43794.300451388888</v>
      </c>
      <c r="F15078">
        <v>4.0000000000000002E-4</v>
      </c>
    </row>
    <row r="15079" spans="5:6" x14ac:dyDescent="0.2">
      <c r="E15079" s="97">
        <v>43794.307395833333</v>
      </c>
      <c r="F15079">
        <v>4.0000000000000002E-4</v>
      </c>
    </row>
    <row r="15080" spans="5:6" x14ac:dyDescent="0.2">
      <c r="E15080" s="97">
        <v>43794.317812499998</v>
      </c>
      <c r="F15080">
        <v>4.0000000000000002E-4</v>
      </c>
    </row>
    <row r="15081" spans="5:6" x14ac:dyDescent="0.2">
      <c r="E15081" s="97">
        <v>43794.328229166669</v>
      </c>
      <c r="F15081">
        <v>0.240951</v>
      </c>
    </row>
    <row r="15082" spans="5:6" x14ac:dyDescent="0.2">
      <c r="E15082" s="97">
        <v>43794.338645833333</v>
      </c>
      <c r="F15082">
        <v>3.2305E-2</v>
      </c>
    </row>
    <row r="15083" spans="5:6" x14ac:dyDescent="0.2">
      <c r="E15083" s="97">
        <v>43794.349062499998</v>
      </c>
      <c r="F15083">
        <v>4.0000000000000002E-4</v>
      </c>
    </row>
    <row r="15084" spans="5:6" x14ac:dyDescent="0.2">
      <c r="E15084" s="97">
        <v>43794.359479166669</v>
      </c>
      <c r="F15084">
        <v>2.7702000000000001E-2</v>
      </c>
    </row>
    <row r="15085" spans="5:6" x14ac:dyDescent="0.2">
      <c r="E15085" s="97">
        <v>43794.369895833333</v>
      </c>
      <c r="F15085">
        <v>4.2798999999999997E-2</v>
      </c>
    </row>
    <row r="15086" spans="5:6" x14ac:dyDescent="0.2">
      <c r="E15086" s="97">
        <v>43794.380439814813</v>
      </c>
      <c r="F15086">
        <v>4.0000000000000002E-4</v>
      </c>
    </row>
    <row r="15087" spans="5:6" x14ac:dyDescent="0.2">
      <c r="E15087" s="97">
        <v>43794.390856481485</v>
      </c>
      <c r="F15087">
        <v>4.0000000000000002E-4</v>
      </c>
    </row>
    <row r="15088" spans="5:6" x14ac:dyDescent="0.2">
      <c r="E15088" s="97">
        <v>43794.394675925927</v>
      </c>
      <c r="F15088">
        <v>1.7643</v>
      </c>
    </row>
    <row r="15089" spans="5:6" x14ac:dyDescent="0.2">
      <c r="E15089" s="97">
        <v>43794.40185185185</v>
      </c>
      <c r="F15089">
        <v>1.7643</v>
      </c>
    </row>
    <row r="15090" spans="5:6" x14ac:dyDescent="0.2">
      <c r="E15090" s="97">
        <v>43794.405902777777</v>
      </c>
      <c r="F15090">
        <v>1.3109649999999999</v>
      </c>
    </row>
    <row r="15091" spans="5:6" x14ac:dyDescent="0.2">
      <c r="E15091" s="97">
        <v>43794.412847222222</v>
      </c>
      <c r="F15091">
        <v>1.2321340000000001</v>
      </c>
    </row>
    <row r="15092" spans="5:6" x14ac:dyDescent="0.2">
      <c r="E15092" s="97">
        <v>43794.423263888886</v>
      </c>
      <c r="F15092">
        <v>1.182544</v>
      </c>
    </row>
    <row r="15093" spans="5:6" x14ac:dyDescent="0.2">
      <c r="E15093" s="97">
        <v>43794.433680555558</v>
      </c>
      <c r="F15093">
        <v>1.159589</v>
      </c>
    </row>
    <row r="15094" spans="5:6" x14ac:dyDescent="0.2">
      <c r="E15094" s="97">
        <v>43794.444097222222</v>
      </c>
      <c r="F15094">
        <v>1.1440319999999999</v>
      </c>
    </row>
    <row r="15095" spans="5:6" x14ac:dyDescent="0.2">
      <c r="E15095" s="97">
        <v>43794.454513888886</v>
      </c>
      <c r="F15095">
        <v>1.0212760000000001</v>
      </c>
    </row>
    <row r="15096" spans="5:6" x14ac:dyDescent="0.2">
      <c r="E15096" s="97">
        <v>43794.46503472222</v>
      </c>
      <c r="F15096">
        <v>1.022589</v>
      </c>
    </row>
    <row r="15097" spans="5:6" x14ac:dyDescent="0.2">
      <c r="E15097" s="97">
        <v>43794.475451388891</v>
      </c>
      <c r="F15097">
        <v>1.0798490000000001</v>
      </c>
    </row>
    <row r="15098" spans="5:6" x14ac:dyDescent="0.2">
      <c r="E15098" s="97">
        <v>43794.485868055555</v>
      </c>
      <c r="F15098">
        <v>1.084349</v>
      </c>
    </row>
    <row r="15099" spans="5:6" x14ac:dyDescent="0.2">
      <c r="E15099" s="97">
        <v>43794.49628472222</v>
      </c>
      <c r="F15099">
        <v>1.0511569999999999</v>
      </c>
    </row>
    <row r="15100" spans="5:6" x14ac:dyDescent="0.2">
      <c r="E15100" s="97">
        <v>43794.506701388891</v>
      </c>
      <c r="F15100">
        <v>1.0711839999999999</v>
      </c>
    </row>
    <row r="15101" spans="5:6" x14ac:dyDescent="0.2">
      <c r="E15101" s="97">
        <v>43794.517118055555</v>
      </c>
      <c r="F15101">
        <v>1.0605899999999999</v>
      </c>
    </row>
    <row r="15102" spans="5:6" x14ac:dyDescent="0.2">
      <c r="E15102" s="97">
        <v>43794.52753472222</v>
      </c>
      <c r="F15102">
        <v>0.896509</v>
      </c>
    </row>
    <row r="15103" spans="5:6" x14ac:dyDescent="0.2">
      <c r="E15103" s="97">
        <v>43794.53806712963</v>
      </c>
      <c r="F15103">
        <v>0.95187200000000005</v>
      </c>
    </row>
    <row r="15104" spans="5:6" x14ac:dyDescent="0.2">
      <c r="E15104" s="97">
        <v>43794.548483796294</v>
      </c>
      <c r="F15104">
        <v>1.022146</v>
      </c>
    </row>
    <row r="15105" spans="5:6" x14ac:dyDescent="0.2">
      <c r="E15105" s="97">
        <v>43794.558900462966</v>
      </c>
      <c r="F15105">
        <v>0.92634499999999997</v>
      </c>
    </row>
    <row r="15106" spans="5:6" x14ac:dyDescent="0.2">
      <c r="E15106" s="97">
        <v>43794.569444444445</v>
      </c>
      <c r="F15106">
        <v>1.0014339999999999</v>
      </c>
    </row>
    <row r="15107" spans="5:6" x14ac:dyDescent="0.2">
      <c r="E15107" s="97">
        <v>43794.579861111109</v>
      </c>
      <c r="F15107">
        <v>0.99101700000000004</v>
      </c>
    </row>
    <row r="15108" spans="5:6" x14ac:dyDescent="0.2">
      <c r="E15108" s="97">
        <v>43794.590277777781</v>
      </c>
      <c r="F15108">
        <v>0.99673699999999998</v>
      </c>
    </row>
    <row r="15109" spans="5:6" x14ac:dyDescent="0.2">
      <c r="E15109" s="97">
        <v>43794.600694444445</v>
      </c>
      <c r="F15109">
        <v>0.98454399999999997</v>
      </c>
    </row>
    <row r="15110" spans="5:6" x14ac:dyDescent="0.2">
      <c r="E15110" s="97">
        <v>43794.611111111109</v>
      </c>
      <c r="F15110">
        <v>0.97282100000000005</v>
      </c>
    </row>
    <row r="15111" spans="5:6" x14ac:dyDescent="0.2">
      <c r="E15111" s="97">
        <v>43794.621527777781</v>
      </c>
      <c r="F15111">
        <v>0.96951799999999999</v>
      </c>
    </row>
    <row r="15112" spans="5:6" x14ac:dyDescent="0.2">
      <c r="E15112" s="97">
        <v>43794.631944444445</v>
      </c>
      <c r="F15112">
        <v>0.95007399999999997</v>
      </c>
    </row>
    <row r="15113" spans="5:6" x14ac:dyDescent="0.2">
      <c r="E15113" s="97">
        <v>43794.642476851855</v>
      </c>
      <c r="F15113">
        <v>0.94195600000000002</v>
      </c>
    </row>
    <row r="15114" spans="5:6" x14ac:dyDescent="0.2">
      <c r="E15114" s="97">
        <v>43794.65289351852</v>
      </c>
      <c r="F15114">
        <v>0.95676600000000001</v>
      </c>
    </row>
    <row r="15115" spans="5:6" x14ac:dyDescent="0.2">
      <c r="E15115" s="97">
        <v>43794.663310185184</v>
      </c>
      <c r="F15115">
        <v>0.93781599999999998</v>
      </c>
    </row>
    <row r="15116" spans="5:6" x14ac:dyDescent="0.2">
      <c r="E15116" s="97">
        <v>43794.673784722225</v>
      </c>
      <c r="F15116">
        <v>0.93345199999999995</v>
      </c>
    </row>
    <row r="15117" spans="5:6" x14ac:dyDescent="0.2">
      <c r="E15117" s="97">
        <v>43794.684201388889</v>
      </c>
      <c r="F15117">
        <v>0.94739700000000004</v>
      </c>
    </row>
    <row r="15118" spans="5:6" x14ac:dyDescent="0.2">
      <c r="E15118" s="97">
        <v>43794.694618055553</v>
      </c>
      <c r="F15118">
        <v>0.93640900000000005</v>
      </c>
    </row>
    <row r="15119" spans="5:6" x14ac:dyDescent="0.2">
      <c r="E15119" s="97">
        <v>43794.705034722225</v>
      </c>
      <c r="F15119">
        <v>0.934114</v>
      </c>
    </row>
    <row r="15120" spans="5:6" x14ac:dyDescent="0.2">
      <c r="E15120" s="97">
        <v>43794.72452546296</v>
      </c>
      <c r="F15120">
        <v>0.96204400000000001</v>
      </c>
    </row>
    <row r="15121" spans="5:6" x14ac:dyDescent="0.2">
      <c r="E15121" s="97">
        <v>43794.734942129631</v>
      </c>
      <c r="F15121">
        <v>0.957673</v>
      </c>
    </row>
    <row r="15122" spans="5:6" x14ac:dyDescent="0.2">
      <c r="E15122" s="97">
        <v>43794.745358796295</v>
      </c>
      <c r="F15122">
        <v>0.95479999999999998</v>
      </c>
    </row>
    <row r="15123" spans="5:6" x14ac:dyDescent="0.2">
      <c r="E15123" s="97">
        <v>43794.75577546296</v>
      </c>
      <c r="F15123">
        <v>0.93124799999999996</v>
      </c>
    </row>
    <row r="15124" spans="5:6" x14ac:dyDescent="0.2">
      <c r="E15124" s="97">
        <v>43794.766192129631</v>
      </c>
      <c r="F15124">
        <v>0.94978700000000005</v>
      </c>
    </row>
    <row r="15125" spans="5:6" x14ac:dyDescent="0.2">
      <c r="E15125" s="97">
        <v>43794.776608796295</v>
      </c>
      <c r="F15125">
        <v>0.92735800000000002</v>
      </c>
    </row>
    <row r="15126" spans="5:6" x14ac:dyDescent="0.2">
      <c r="E15126" s="97">
        <v>43794.787141203706</v>
      </c>
      <c r="F15126">
        <v>0.93265699999999996</v>
      </c>
    </row>
    <row r="15127" spans="5:6" x14ac:dyDescent="0.2">
      <c r="E15127" s="97">
        <v>43794.79755787037</v>
      </c>
      <c r="F15127">
        <v>0.92014899999999999</v>
      </c>
    </row>
    <row r="15128" spans="5:6" x14ac:dyDescent="0.2">
      <c r="E15128" s="97">
        <v>43794.808206018519</v>
      </c>
      <c r="F15128">
        <v>0.92014899999999999</v>
      </c>
    </row>
    <row r="15129" spans="5:6" x14ac:dyDescent="0.2">
      <c r="E15129" s="97">
        <v>43794.812141203707</v>
      </c>
      <c r="F15129">
        <v>0.74673299999999998</v>
      </c>
    </row>
    <row r="15130" spans="5:6" x14ac:dyDescent="0.2">
      <c r="E15130" s="97">
        <v>43794.819560185184</v>
      </c>
      <c r="F15130">
        <v>0.737541</v>
      </c>
    </row>
    <row r="15131" spans="5:6" x14ac:dyDescent="0.2">
      <c r="E15131" s="97">
        <v>43794.829976851855</v>
      </c>
      <c r="F15131">
        <v>0.92718999999999996</v>
      </c>
    </row>
    <row r="15132" spans="5:6" x14ac:dyDescent="0.2">
      <c r="E15132" s="97">
        <v>43794.84039351852</v>
      </c>
      <c r="F15132">
        <v>0.90448700000000004</v>
      </c>
    </row>
    <row r="15133" spans="5:6" x14ac:dyDescent="0.2">
      <c r="E15133" s="97">
        <v>43794.850810185184</v>
      </c>
      <c r="F15133">
        <v>0.92797499999999999</v>
      </c>
    </row>
    <row r="15134" spans="5:6" x14ac:dyDescent="0.2">
      <c r="E15134" s="97">
        <v>43794.861226851855</v>
      </c>
      <c r="F15134">
        <v>0.92610300000000001</v>
      </c>
    </row>
    <row r="15135" spans="5:6" x14ac:dyDescent="0.2">
      <c r="E15135" s="97">
        <v>43794.87164351852</v>
      </c>
      <c r="F15135">
        <v>0.94620899999999997</v>
      </c>
    </row>
    <row r="15136" spans="5:6" x14ac:dyDescent="0.2">
      <c r="E15136" s="97">
        <v>43794.882060185184</v>
      </c>
      <c r="F15136">
        <v>0.94539099999999998</v>
      </c>
    </row>
    <row r="15137" spans="5:6" x14ac:dyDescent="0.2">
      <c r="E15137" s="97">
        <v>43794.892592592594</v>
      </c>
      <c r="F15137">
        <v>0.90911699999999995</v>
      </c>
    </row>
    <row r="15138" spans="5:6" x14ac:dyDescent="0.2">
      <c r="E15138" s="97">
        <v>43794.903009259258</v>
      </c>
      <c r="F15138">
        <v>0.89809499999999998</v>
      </c>
    </row>
    <row r="15139" spans="5:6" x14ac:dyDescent="0.2">
      <c r="E15139" s="97">
        <v>43794.913425925923</v>
      </c>
      <c r="F15139">
        <v>0.93472</v>
      </c>
    </row>
    <row r="15140" spans="5:6" x14ac:dyDescent="0.2">
      <c r="E15140" s="97">
        <v>43794.923900462964</v>
      </c>
      <c r="F15140">
        <v>0.92988899999999997</v>
      </c>
    </row>
    <row r="15141" spans="5:6" x14ac:dyDescent="0.2">
      <c r="E15141" s="97">
        <v>43794.934317129628</v>
      </c>
      <c r="F15141">
        <v>0.91082700000000005</v>
      </c>
    </row>
    <row r="15142" spans="5:6" x14ac:dyDescent="0.2">
      <c r="E15142" s="97">
        <v>43794.944733796299</v>
      </c>
      <c r="F15142">
        <v>0.92365399999999998</v>
      </c>
    </row>
    <row r="15143" spans="5:6" x14ac:dyDescent="0.2">
      <c r="E15143" s="97">
        <v>43794.955150462964</v>
      </c>
      <c r="F15143">
        <v>0.90257699999999996</v>
      </c>
    </row>
    <row r="15144" spans="5:6" x14ac:dyDescent="0.2">
      <c r="E15144" s="97">
        <v>43794.965567129628</v>
      </c>
      <c r="F15144">
        <v>0.90884900000000002</v>
      </c>
    </row>
    <row r="15145" spans="5:6" x14ac:dyDescent="0.2">
      <c r="E15145" s="97">
        <v>43794.975983796299</v>
      </c>
      <c r="F15145">
        <v>0.92739099999999997</v>
      </c>
    </row>
    <row r="15146" spans="5:6" x14ac:dyDescent="0.2">
      <c r="E15146" s="97">
        <v>43794.986516203702</v>
      </c>
      <c r="F15146">
        <v>0.899146</v>
      </c>
    </row>
    <row r="15147" spans="5:6" x14ac:dyDescent="0.2">
      <c r="E15147" s="97">
        <v>43794.996932870374</v>
      </c>
      <c r="F15147">
        <v>0.90970499999999999</v>
      </c>
    </row>
    <row r="15148" spans="5:6" x14ac:dyDescent="0.2">
      <c r="E15148" s="97">
        <v>43795.007349537038</v>
      </c>
      <c r="F15148">
        <v>0.91664000000000001</v>
      </c>
    </row>
    <row r="15149" spans="5:6" x14ac:dyDescent="0.2">
      <c r="E15149" s="97">
        <v>43795.017766203702</v>
      </c>
      <c r="F15149">
        <v>0.90752200000000005</v>
      </c>
    </row>
    <row r="15150" spans="5:6" x14ac:dyDescent="0.2">
      <c r="E15150" s="97">
        <v>43795.028252314813</v>
      </c>
      <c r="F15150">
        <v>0.90454699999999999</v>
      </c>
    </row>
    <row r="15151" spans="5:6" x14ac:dyDescent="0.2">
      <c r="E15151" s="97">
        <v>43795.038668981484</v>
      </c>
      <c r="F15151">
        <v>0.89452100000000001</v>
      </c>
    </row>
    <row r="15152" spans="5:6" x14ac:dyDescent="0.2">
      <c r="E15152" s="97">
        <v>43795.049085648148</v>
      </c>
      <c r="F15152">
        <v>0.89277899999999999</v>
      </c>
    </row>
    <row r="15153" spans="5:6" x14ac:dyDescent="0.2">
      <c r="E15153" s="97">
        <v>43795.059502314813</v>
      </c>
      <c r="F15153">
        <v>0.89033799999999996</v>
      </c>
    </row>
    <row r="15154" spans="5:6" x14ac:dyDescent="0.2">
      <c r="E15154" s="97">
        <v>43795.069918981484</v>
      </c>
      <c r="F15154">
        <v>0.86809599999999998</v>
      </c>
    </row>
    <row r="15155" spans="5:6" x14ac:dyDescent="0.2">
      <c r="E15155" s="97">
        <v>43795.080335648148</v>
      </c>
      <c r="F15155">
        <v>0.87148999999999999</v>
      </c>
    </row>
    <row r="15156" spans="5:6" x14ac:dyDescent="0.2">
      <c r="E15156" s="97">
        <v>43795.090868055559</v>
      </c>
      <c r="F15156">
        <v>0.874722</v>
      </c>
    </row>
    <row r="15157" spans="5:6" x14ac:dyDescent="0.2">
      <c r="E15157" s="97">
        <v>43795.101284722223</v>
      </c>
      <c r="F15157">
        <v>0.83602100000000001</v>
      </c>
    </row>
    <row r="15158" spans="5:6" x14ac:dyDescent="0.2">
      <c r="E15158" s="97">
        <v>43795.111701388887</v>
      </c>
      <c r="F15158">
        <v>0.87272400000000006</v>
      </c>
    </row>
    <row r="15159" spans="5:6" x14ac:dyDescent="0.2">
      <c r="E15159" s="97">
        <v>43795.122118055559</v>
      </c>
      <c r="F15159">
        <v>0.84512500000000002</v>
      </c>
    </row>
    <row r="15160" spans="5:6" x14ac:dyDescent="0.2">
      <c r="E15160" s="97">
        <v>43795.132604166669</v>
      </c>
      <c r="F15160">
        <v>0.87043800000000005</v>
      </c>
    </row>
    <row r="15161" spans="5:6" x14ac:dyDescent="0.2">
      <c r="E15161" s="97">
        <v>43795.143020833333</v>
      </c>
      <c r="F15161">
        <v>0.85274300000000003</v>
      </c>
    </row>
    <row r="15162" spans="5:6" x14ac:dyDescent="0.2">
      <c r="E15162" s="97">
        <v>43795.153437499997</v>
      </c>
      <c r="F15162">
        <v>0.86293900000000001</v>
      </c>
    </row>
    <row r="15163" spans="5:6" x14ac:dyDescent="0.2">
      <c r="E15163" s="97">
        <v>43795.163854166669</v>
      </c>
      <c r="F15163">
        <v>0.84604000000000001</v>
      </c>
    </row>
    <row r="15164" spans="5:6" x14ac:dyDescent="0.2">
      <c r="E15164" s="97">
        <v>43795.174270833333</v>
      </c>
      <c r="F15164">
        <v>0.85892999999999997</v>
      </c>
    </row>
    <row r="15165" spans="5:6" x14ac:dyDescent="0.2">
      <c r="E15165" s="97">
        <v>43795.184687499997</v>
      </c>
      <c r="F15165">
        <v>0.84782100000000005</v>
      </c>
    </row>
    <row r="15166" spans="5:6" x14ac:dyDescent="0.2">
      <c r="E15166" s="97">
        <v>43795.195104166669</v>
      </c>
      <c r="F15166">
        <v>0.82475900000000002</v>
      </c>
    </row>
    <row r="15167" spans="5:6" x14ac:dyDescent="0.2">
      <c r="E15167" s="97">
        <v>43795.205636574072</v>
      </c>
      <c r="F15167">
        <v>0.83128100000000005</v>
      </c>
    </row>
    <row r="15168" spans="5:6" x14ac:dyDescent="0.2">
      <c r="E15168" s="97">
        <v>43795.216053240743</v>
      </c>
      <c r="F15168">
        <v>0.838754</v>
      </c>
    </row>
    <row r="15169" spans="5:6" x14ac:dyDescent="0.2">
      <c r="E15169" s="97">
        <v>43795.226469907408</v>
      </c>
      <c r="F15169">
        <v>0.82233999999999996</v>
      </c>
    </row>
    <row r="15170" spans="5:6" x14ac:dyDescent="0.2">
      <c r="E15170" s="97">
        <v>43795.236956018518</v>
      </c>
      <c r="F15170">
        <v>0.82939300000000005</v>
      </c>
    </row>
    <row r="15171" spans="5:6" x14ac:dyDescent="0.2">
      <c r="E15171" s="97">
        <v>43795.247372685182</v>
      </c>
      <c r="F15171">
        <v>0.82006500000000004</v>
      </c>
    </row>
    <row r="15172" spans="5:6" x14ac:dyDescent="0.2">
      <c r="E15172" s="97">
        <v>43795.257789351854</v>
      </c>
      <c r="F15172">
        <v>0.83000399999999996</v>
      </c>
    </row>
    <row r="15173" spans="5:6" x14ac:dyDescent="0.2">
      <c r="E15173" s="97">
        <v>43795.268206018518</v>
      </c>
      <c r="F15173">
        <v>0.82686400000000004</v>
      </c>
    </row>
    <row r="15174" spans="5:6" x14ac:dyDescent="0.2">
      <c r="E15174" s="97">
        <v>43795.278622685182</v>
      </c>
      <c r="F15174">
        <v>0.82126600000000005</v>
      </c>
    </row>
    <row r="15175" spans="5:6" x14ac:dyDescent="0.2">
      <c r="E15175" s="97">
        <v>43795.289039351854</v>
      </c>
      <c r="F15175">
        <v>0.79196999999999995</v>
      </c>
    </row>
    <row r="15176" spans="5:6" x14ac:dyDescent="0.2">
      <c r="E15176" s="97">
        <v>43795.299456018518</v>
      </c>
      <c r="F15176">
        <v>0.79769599999999996</v>
      </c>
    </row>
    <row r="15177" spans="5:6" x14ac:dyDescent="0.2">
      <c r="E15177" s="97">
        <v>43795.309988425928</v>
      </c>
      <c r="F15177">
        <v>0.80663600000000002</v>
      </c>
    </row>
    <row r="15178" spans="5:6" x14ac:dyDescent="0.2">
      <c r="E15178" s="97">
        <v>43795.320405092592</v>
      </c>
      <c r="F15178">
        <v>0.80819600000000003</v>
      </c>
    </row>
    <row r="15179" spans="5:6" x14ac:dyDescent="0.2">
      <c r="E15179" s="97">
        <v>43795.330821759257</v>
      </c>
      <c r="F15179">
        <v>0.806979</v>
      </c>
    </row>
    <row r="15180" spans="5:6" x14ac:dyDescent="0.2">
      <c r="E15180" s="97">
        <v>43795.341307870367</v>
      </c>
      <c r="F15180">
        <v>0.69825199999999998</v>
      </c>
    </row>
    <row r="15181" spans="5:6" x14ac:dyDescent="0.2">
      <c r="E15181" s="97">
        <v>43795.351724537039</v>
      </c>
      <c r="F15181">
        <v>0.77024899999999996</v>
      </c>
    </row>
    <row r="15182" spans="5:6" x14ac:dyDescent="0.2">
      <c r="E15182" s="97">
        <v>43795.362141203703</v>
      </c>
      <c r="F15182">
        <v>0.75854200000000005</v>
      </c>
    </row>
    <row r="15183" spans="5:6" x14ac:dyDescent="0.2">
      <c r="E15183" s="97">
        <v>43795.372557870367</v>
      </c>
      <c r="F15183">
        <v>0.782497</v>
      </c>
    </row>
    <row r="15184" spans="5:6" x14ac:dyDescent="0.2">
      <c r="E15184" s="97">
        <v>43795.382974537039</v>
      </c>
      <c r="F15184">
        <v>0.78501900000000002</v>
      </c>
    </row>
    <row r="15185" spans="5:6" x14ac:dyDescent="0.2">
      <c r="E15185" s="97">
        <v>43795.393391203703</v>
      </c>
      <c r="F15185">
        <v>0.78367200000000004</v>
      </c>
    </row>
    <row r="15186" spans="5:6" x14ac:dyDescent="0.2">
      <c r="E15186" s="97">
        <v>43795.403807870367</v>
      </c>
      <c r="F15186">
        <v>0.76314400000000004</v>
      </c>
    </row>
    <row r="15187" spans="5:6" x14ac:dyDescent="0.2">
      <c r="E15187" s="97">
        <v>43795.414340277777</v>
      </c>
      <c r="F15187">
        <v>0.75545899999999999</v>
      </c>
    </row>
    <row r="15188" spans="5:6" x14ac:dyDescent="0.2">
      <c r="E15188" s="97">
        <v>43795.424756944441</v>
      </c>
      <c r="F15188">
        <v>0.76597400000000004</v>
      </c>
    </row>
    <row r="15189" spans="5:6" x14ac:dyDescent="0.2">
      <c r="E15189" s="97">
        <v>43795.435219907406</v>
      </c>
      <c r="F15189">
        <v>0.75971699999999998</v>
      </c>
    </row>
    <row r="15190" spans="5:6" x14ac:dyDescent="0.2">
      <c r="E15190" s="97">
        <v>43795.445636574077</v>
      </c>
      <c r="F15190">
        <v>0.75461</v>
      </c>
    </row>
    <row r="15191" spans="5:6" x14ac:dyDescent="0.2">
      <c r="E15191" s="97">
        <v>43795.456053240741</v>
      </c>
      <c r="F15191">
        <v>0.75130300000000005</v>
      </c>
    </row>
    <row r="15192" spans="5:6" x14ac:dyDescent="0.2">
      <c r="E15192" s="97">
        <v>43795.466469907406</v>
      </c>
      <c r="F15192">
        <v>0.74068900000000004</v>
      </c>
    </row>
    <row r="15193" spans="5:6" x14ac:dyDescent="0.2">
      <c r="E15193" s="97">
        <v>43795.476886574077</v>
      </c>
      <c r="F15193">
        <v>0.72887299999999999</v>
      </c>
    </row>
    <row r="15194" spans="5:6" x14ac:dyDescent="0.2">
      <c r="E15194" s="97">
        <v>43795.487303240741</v>
      </c>
      <c r="F15194">
        <v>0.72302200000000005</v>
      </c>
    </row>
    <row r="15195" spans="5:6" x14ac:dyDescent="0.2">
      <c r="E15195" s="97">
        <v>43795.497719907406</v>
      </c>
      <c r="F15195">
        <v>0.70319900000000002</v>
      </c>
    </row>
    <row r="15196" spans="5:6" x14ac:dyDescent="0.2">
      <c r="E15196" s="97">
        <v>43795.508252314816</v>
      </c>
      <c r="F15196">
        <v>0.72823000000000004</v>
      </c>
    </row>
    <row r="15197" spans="5:6" x14ac:dyDescent="0.2">
      <c r="E15197" s="97">
        <v>43795.51866898148</v>
      </c>
      <c r="F15197">
        <v>0.70402399999999998</v>
      </c>
    </row>
    <row r="15198" spans="5:6" x14ac:dyDescent="0.2">
      <c r="E15198" s="97">
        <v>43795.529085648152</v>
      </c>
      <c r="F15198">
        <v>0.65177700000000005</v>
      </c>
    </row>
    <row r="15199" spans="5:6" x14ac:dyDescent="0.2">
      <c r="E15199" s="97">
        <v>43795.539571759262</v>
      </c>
      <c r="F15199">
        <v>0.69626699999999997</v>
      </c>
    </row>
    <row r="15200" spans="5:6" x14ac:dyDescent="0.2">
      <c r="E15200" s="97">
        <v>43795.549988425926</v>
      </c>
      <c r="F15200">
        <v>0.679311</v>
      </c>
    </row>
    <row r="15201" spans="5:6" x14ac:dyDescent="0.2">
      <c r="E15201" s="97">
        <v>43795.56040509259</v>
      </c>
      <c r="F15201">
        <v>0.68642300000000001</v>
      </c>
    </row>
    <row r="15202" spans="5:6" x14ac:dyDescent="0.2">
      <c r="E15202" s="97">
        <v>43795.570925925924</v>
      </c>
      <c r="F15202">
        <v>0.67304900000000001</v>
      </c>
    </row>
    <row r="15203" spans="5:6" x14ac:dyDescent="0.2">
      <c r="E15203" s="97">
        <v>43795.581342592595</v>
      </c>
      <c r="F15203">
        <v>0.67657100000000003</v>
      </c>
    </row>
    <row r="15204" spans="5:6" x14ac:dyDescent="0.2">
      <c r="E15204" s="97">
        <v>43795.59175925926</v>
      </c>
      <c r="F15204">
        <v>0.65757500000000002</v>
      </c>
    </row>
    <row r="15205" spans="5:6" x14ac:dyDescent="0.2">
      <c r="E15205" s="97">
        <v>43795.602175925924</v>
      </c>
      <c r="F15205">
        <v>0.66724600000000001</v>
      </c>
    </row>
    <row r="15206" spans="5:6" x14ac:dyDescent="0.2">
      <c r="E15206" s="97">
        <v>43795.612592592595</v>
      </c>
      <c r="F15206">
        <v>0.66891599999999996</v>
      </c>
    </row>
    <row r="15207" spans="5:6" x14ac:dyDescent="0.2">
      <c r="E15207" s="97">
        <v>43795.62300925926</v>
      </c>
      <c r="F15207">
        <v>0.65977600000000003</v>
      </c>
    </row>
    <row r="15208" spans="5:6" x14ac:dyDescent="0.2">
      <c r="E15208" s="97">
        <v>43795.633425925924</v>
      </c>
      <c r="F15208">
        <v>0.63500900000000005</v>
      </c>
    </row>
    <row r="15209" spans="5:6" x14ac:dyDescent="0.2">
      <c r="E15209" s="97">
        <v>43795.643958333334</v>
      </c>
      <c r="F15209">
        <v>0.65542900000000004</v>
      </c>
    </row>
    <row r="15210" spans="5:6" x14ac:dyDescent="0.2">
      <c r="E15210" s="97">
        <v>43795.654374999998</v>
      </c>
      <c r="F15210">
        <v>0.634857</v>
      </c>
    </row>
    <row r="15211" spans="5:6" x14ac:dyDescent="0.2">
      <c r="E15211" s="97">
        <v>43795.66479166667</v>
      </c>
      <c r="F15211">
        <v>0.63432699999999997</v>
      </c>
    </row>
    <row r="15212" spans="5:6" x14ac:dyDescent="0.2">
      <c r="E15212" s="97">
        <v>43795.67527777778</v>
      </c>
      <c r="F15212">
        <v>0.63973899999999995</v>
      </c>
    </row>
    <row r="15213" spans="5:6" x14ac:dyDescent="0.2">
      <c r="E15213" s="97">
        <v>43795.685694444444</v>
      </c>
      <c r="F15213">
        <v>0.583955</v>
      </c>
    </row>
    <row r="15214" spans="5:6" x14ac:dyDescent="0.2">
      <c r="E15214" s="97">
        <v>43795.696111111109</v>
      </c>
      <c r="F15214">
        <v>0.60894400000000004</v>
      </c>
    </row>
    <row r="15215" spans="5:6" x14ac:dyDescent="0.2">
      <c r="E15215" s="97">
        <v>43795.70652777778</v>
      </c>
      <c r="F15215">
        <v>0.62829400000000002</v>
      </c>
    </row>
    <row r="15216" spans="5:6" x14ac:dyDescent="0.2">
      <c r="E15216" s="97">
        <v>43795.722280092596</v>
      </c>
      <c r="F15216">
        <v>0.62703699999999996</v>
      </c>
    </row>
    <row r="15217" spans="5:6" x14ac:dyDescent="0.2">
      <c r="E15217" s="97">
        <v>43795.73269675926</v>
      </c>
      <c r="F15217">
        <v>0.64283699999999999</v>
      </c>
    </row>
    <row r="15218" spans="5:6" x14ac:dyDescent="0.2">
      <c r="E15218" s="97">
        <v>43795.743113425924</v>
      </c>
      <c r="F15218">
        <v>0.65267600000000003</v>
      </c>
    </row>
    <row r="15219" spans="5:6" x14ac:dyDescent="0.2">
      <c r="E15219" s="97">
        <v>43795.753530092596</v>
      </c>
      <c r="F15219">
        <v>0.63353099999999996</v>
      </c>
    </row>
    <row r="15220" spans="5:6" x14ac:dyDescent="0.2">
      <c r="E15220" s="97">
        <v>43795.76394675926</v>
      </c>
      <c r="F15220">
        <v>0.62553499999999995</v>
      </c>
    </row>
    <row r="15221" spans="5:6" x14ac:dyDescent="0.2">
      <c r="E15221" s="97">
        <v>43795.774363425924</v>
      </c>
      <c r="F15221">
        <v>0.62552099999999999</v>
      </c>
    </row>
    <row r="15222" spans="5:6" x14ac:dyDescent="0.2">
      <c r="E15222" s="97">
        <v>43795.784780092596</v>
      </c>
      <c r="F15222">
        <v>0.62651699999999999</v>
      </c>
    </row>
    <row r="15223" spans="5:6" x14ac:dyDescent="0.2">
      <c r="E15223" s="97">
        <v>43795.795312499999</v>
      </c>
      <c r="F15223">
        <v>0.65668099999999996</v>
      </c>
    </row>
    <row r="15224" spans="5:6" x14ac:dyDescent="0.2">
      <c r="E15224" s="97">
        <v>43795.80572916667</v>
      </c>
      <c r="F15224">
        <v>0.65702799999999995</v>
      </c>
    </row>
    <row r="15225" spans="5:6" x14ac:dyDescent="0.2">
      <c r="E15225" s="97">
        <v>43795.816145833334</v>
      </c>
      <c r="F15225">
        <v>0.65240500000000001</v>
      </c>
    </row>
    <row r="15226" spans="5:6" x14ac:dyDescent="0.2">
      <c r="E15226" s="97">
        <v>43795.826620370368</v>
      </c>
      <c r="F15226">
        <v>0.67874599999999996</v>
      </c>
    </row>
    <row r="15227" spans="5:6" x14ac:dyDescent="0.2">
      <c r="E15227" s="97">
        <v>43795.837037037039</v>
      </c>
      <c r="F15227">
        <v>0.64885899999999996</v>
      </c>
    </row>
    <row r="15228" spans="5:6" x14ac:dyDescent="0.2">
      <c r="E15228" s="97">
        <v>43795.847453703704</v>
      </c>
      <c r="F15228">
        <v>0.66540699999999997</v>
      </c>
    </row>
    <row r="15229" spans="5:6" x14ac:dyDescent="0.2">
      <c r="E15229" s="97">
        <v>43795.857870370368</v>
      </c>
      <c r="F15229">
        <v>0.66879699999999997</v>
      </c>
    </row>
    <row r="15230" spans="5:6" x14ac:dyDescent="0.2">
      <c r="E15230" s="97">
        <v>43795.868287037039</v>
      </c>
      <c r="F15230">
        <v>0.66809099999999999</v>
      </c>
    </row>
    <row r="15231" spans="5:6" x14ac:dyDescent="0.2">
      <c r="E15231" s="97">
        <v>43795.878703703704</v>
      </c>
      <c r="F15231">
        <v>0.66593100000000005</v>
      </c>
    </row>
    <row r="15232" spans="5:6" x14ac:dyDescent="0.2">
      <c r="E15232" s="97">
        <v>43795.889236111114</v>
      </c>
      <c r="F15232">
        <v>0.70538999999999996</v>
      </c>
    </row>
    <row r="15233" spans="5:6" x14ac:dyDescent="0.2">
      <c r="E15233" s="97">
        <v>43795.899652777778</v>
      </c>
      <c r="F15233">
        <v>0.678925</v>
      </c>
    </row>
    <row r="15234" spans="5:6" x14ac:dyDescent="0.2">
      <c r="E15234" s="97">
        <v>43795.910069444442</v>
      </c>
      <c r="F15234">
        <v>0.69034099999999998</v>
      </c>
    </row>
    <row r="15235" spans="5:6" x14ac:dyDescent="0.2">
      <c r="E15235" s="97">
        <v>43795.920486111114</v>
      </c>
      <c r="F15235">
        <v>0.71305499999999999</v>
      </c>
    </row>
    <row r="15236" spans="5:6" x14ac:dyDescent="0.2">
      <c r="E15236" s="97">
        <v>43795.930972222224</v>
      </c>
      <c r="F15236">
        <v>0.65852100000000002</v>
      </c>
    </row>
    <row r="15237" spans="5:6" x14ac:dyDescent="0.2">
      <c r="E15237" s="97">
        <v>43795.941388888888</v>
      </c>
      <c r="F15237">
        <v>0.72463</v>
      </c>
    </row>
    <row r="15238" spans="5:6" x14ac:dyDescent="0.2">
      <c r="E15238" s="97">
        <v>43795.951805555553</v>
      </c>
      <c r="F15238">
        <v>0.72661900000000001</v>
      </c>
    </row>
    <row r="15239" spans="5:6" x14ac:dyDescent="0.2">
      <c r="E15239" s="97">
        <v>43795.962222222224</v>
      </c>
      <c r="F15239">
        <v>0.694635</v>
      </c>
    </row>
    <row r="15240" spans="5:6" x14ac:dyDescent="0.2">
      <c r="E15240" s="97">
        <v>43795.972638888888</v>
      </c>
      <c r="F15240">
        <v>0.73858800000000002</v>
      </c>
    </row>
    <row r="15241" spans="5:6" x14ac:dyDescent="0.2">
      <c r="E15241" s="97">
        <v>43795.983055555553</v>
      </c>
      <c r="F15241">
        <v>0.73638599999999999</v>
      </c>
    </row>
    <row r="15242" spans="5:6" x14ac:dyDescent="0.2">
      <c r="E15242" s="97">
        <v>43795.993587962963</v>
      </c>
      <c r="F15242">
        <v>0.75746800000000003</v>
      </c>
    </row>
    <row r="15243" spans="5:6" x14ac:dyDescent="0.2">
      <c r="E15243" s="97">
        <v>43796.004004629627</v>
      </c>
      <c r="F15243">
        <v>0.770038</v>
      </c>
    </row>
    <row r="15244" spans="5:6" x14ac:dyDescent="0.2">
      <c r="E15244" s="97">
        <v>43796.014421296299</v>
      </c>
      <c r="F15244">
        <v>0.742008</v>
      </c>
    </row>
    <row r="15245" spans="5:6" x14ac:dyDescent="0.2">
      <c r="E15245" s="97">
        <v>43796.024837962963</v>
      </c>
      <c r="F15245">
        <v>0.74890199999999996</v>
      </c>
    </row>
    <row r="15246" spans="5:6" x14ac:dyDescent="0.2">
      <c r="E15246" s="97">
        <v>43796.035324074073</v>
      </c>
      <c r="F15246">
        <v>0.77909399999999995</v>
      </c>
    </row>
    <row r="15247" spans="5:6" x14ac:dyDescent="0.2">
      <c r="E15247" s="97">
        <v>43796.045740740738</v>
      </c>
      <c r="F15247">
        <v>0.78104600000000002</v>
      </c>
    </row>
    <row r="15248" spans="5:6" x14ac:dyDescent="0.2">
      <c r="E15248" s="97">
        <v>43796.056157407409</v>
      </c>
      <c r="F15248">
        <v>0.77822800000000003</v>
      </c>
    </row>
    <row r="15249" spans="5:6" x14ac:dyDescent="0.2">
      <c r="E15249" s="97">
        <v>43796.066574074073</v>
      </c>
      <c r="F15249">
        <v>0.78905099999999995</v>
      </c>
    </row>
    <row r="15250" spans="5:6" x14ac:dyDescent="0.2">
      <c r="E15250" s="97">
        <v>43796.076990740738</v>
      </c>
      <c r="F15250">
        <v>0.77699300000000004</v>
      </c>
    </row>
    <row r="15251" spans="5:6" x14ac:dyDescent="0.2">
      <c r="E15251" s="97">
        <v>43796.087407407409</v>
      </c>
      <c r="F15251">
        <v>0.76708299999999996</v>
      </c>
    </row>
    <row r="15252" spans="5:6" x14ac:dyDescent="0.2">
      <c r="E15252" s="97">
        <v>43796.097939814812</v>
      </c>
      <c r="F15252">
        <v>0.79705400000000004</v>
      </c>
    </row>
    <row r="15253" spans="5:6" x14ac:dyDescent="0.2">
      <c r="E15253" s="97">
        <v>43796.108356481483</v>
      </c>
      <c r="F15253">
        <v>0.80583400000000005</v>
      </c>
    </row>
    <row r="15254" spans="5:6" x14ac:dyDescent="0.2">
      <c r="E15254" s="97">
        <v>43796.118773148148</v>
      </c>
      <c r="F15254">
        <v>0.89136700000000002</v>
      </c>
    </row>
    <row r="15255" spans="5:6" x14ac:dyDescent="0.2">
      <c r="E15255" s="97">
        <v>43796.129189814812</v>
      </c>
      <c r="F15255">
        <v>0.89136700000000002</v>
      </c>
    </row>
    <row r="15256" spans="5:6" x14ac:dyDescent="0.2">
      <c r="E15256" s="97">
        <v>43796.133912037039</v>
      </c>
      <c r="F15256">
        <v>1.004397</v>
      </c>
    </row>
    <row r="15257" spans="5:6" x14ac:dyDescent="0.2">
      <c r="E15257" s="97">
        <v>43796.141203703701</v>
      </c>
      <c r="F15257">
        <v>1.004397</v>
      </c>
    </row>
    <row r="15258" spans="5:6" x14ac:dyDescent="0.2">
      <c r="E15258" s="97">
        <v>43796.14502314815</v>
      </c>
      <c r="F15258">
        <v>1.0867E-2</v>
      </c>
    </row>
    <row r="15259" spans="5:6" x14ac:dyDescent="0.2">
      <c r="E15259" s="97">
        <v>43796.151967592596</v>
      </c>
      <c r="F15259">
        <v>1.2126399999999999</v>
      </c>
    </row>
    <row r="15260" spans="5:6" x14ac:dyDescent="0.2">
      <c r="E15260" s="97">
        <v>43796.16238425926</v>
      </c>
      <c r="F15260">
        <v>1.2126399999999999</v>
      </c>
    </row>
    <row r="15261" spans="5:6" x14ac:dyDescent="0.2">
      <c r="E15261" s="97">
        <v>43796.166203703702</v>
      </c>
      <c r="F15261">
        <v>0.50366900000000003</v>
      </c>
    </row>
    <row r="15262" spans="5:6" x14ac:dyDescent="0.2">
      <c r="E15262" s="97">
        <v>43796.173148148147</v>
      </c>
      <c r="F15262">
        <v>0.50366900000000003</v>
      </c>
    </row>
    <row r="15263" spans="5:6" x14ac:dyDescent="0.2">
      <c r="E15263" s="97">
        <v>43796.17696759259</v>
      </c>
      <c r="F15263">
        <v>4.0000000000000002E-4</v>
      </c>
    </row>
    <row r="15264" spans="5:6" x14ac:dyDescent="0.2">
      <c r="E15264" s="97">
        <v>43796.183912037035</v>
      </c>
      <c r="F15264">
        <v>0.52117100000000005</v>
      </c>
    </row>
    <row r="15265" spans="5:6" x14ac:dyDescent="0.2">
      <c r="E15265" s="97">
        <v>43796.194328703707</v>
      </c>
      <c r="F15265">
        <v>0.80385899999999999</v>
      </c>
    </row>
    <row r="15266" spans="5:6" x14ac:dyDescent="0.2">
      <c r="E15266" s="97">
        <v>43796.204826388886</v>
      </c>
      <c r="F15266">
        <v>0.395762</v>
      </c>
    </row>
    <row r="15267" spans="5:6" x14ac:dyDescent="0.2">
      <c r="E15267" s="97">
        <v>43796.215243055558</v>
      </c>
      <c r="F15267">
        <v>0.34246900000000002</v>
      </c>
    </row>
    <row r="15268" spans="5:6" x14ac:dyDescent="0.2">
      <c r="E15268" s="97">
        <v>43796.225659722222</v>
      </c>
      <c r="F15268">
        <v>0.34246900000000002</v>
      </c>
    </row>
    <row r="15269" spans="5:6" x14ac:dyDescent="0.2">
      <c r="E15269" s="97">
        <v>43796.229479166665</v>
      </c>
      <c r="F15269">
        <v>0.438309</v>
      </c>
    </row>
    <row r="15270" spans="5:6" x14ac:dyDescent="0.2">
      <c r="E15270" s="97">
        <v>43796.23642361111</v>
      </c>
      <c r="F15270">
        <v>0.438309</v>
      </c>
    </row>
    <row r="15271" spans="5:6" x14ac:dyDescent="0.2">
      <c r="E15271" s="97">
        <v>43796.240243055552</v>
      </c>
      <c r="F15271">
        <v>4.0000000000000002E-4</v>
      </c>
    </row>
    <row r="15272" spans="5:6" x14ac:dyDescent="0.2">
      <c r="E15272" s="97">
        <v>43796.247187499997</v>
      </c>
      <c r="F15272">
        <v>4.0000000000000002E-4</v>
      </c>
    </row>
    <row r="15273" spans="5:6" x14ac:dyDescent="0.2">
      <c r="E15273" s="97">
        <v>43796.251006944447</v>
      </c>
      <c r="F15273">
        <v>0.63911499999999999</v>
      </c>
    </row>
    <row r="15274" spans="5:6" x14ac:dyDescent="0.2">
      <c r="E15274" s="97">
        <v>43796.257951388892</v>
      </c>
      <c r="F15274">
        <v>0.30146600000000001</v>
      </c>
    </row>
    <row r="15275" spans="5:6" x14ac:dyDescent="0.2">
      <c r="E15275" s="97">
        <v>43796.268368055556</v>
      </c>
      <c r="F15275">
        <v>0.30146600000000001</v>
      </c>
    </row>
    <row r="15276" spans="5:6" x14ac:dyDescent="0.2">
      <c r="E15276" s="97">
        <v>43796.272245370368</v>
      </c>
      <c r="F15276">
        <v>4.0000000000000002E-4</v>
      </c>
    </row>
    <row r="15277" spans="5:6" x14ac:dyDescent="0.2">
      <c r="E15277" s="97">
        <v>43796.279189814813</v>
      </c>
      <c r="F15277">
        <v>4.0000000000000002E-4</v>
      </c>
    </row>
    <row r="15278" spans="5:6" x14ac:dyDescent="0.2">
      <c r="E15278" s="97">
        <v>43796.282893518517</v>
      </c>
      <c r="F15278">
        <v>0.14907100000000001</v>
      </c>
    </row>
    <row r="15279" spans="5:6" x14ac:dyDescent="0.2">
      <c r="E15279" s="97">
        <v>43796.289837962962</v>
      </c>
      <c r="F15279">
        <v>0.14907100000000001</v>
      </c>
    </row>
    <row r="15280" spans="5:6" x14ac:dyDescent="0.2">
      <c r="E15280" s="97">
        <v>43796.293657407405</v>
      </c>
      <c r="F15280">
        <v>0.253168</v>
      </c>
    </row>
    <row r="15281" spans="5:6" x14ac:dyDescent="0.2">
      <c r="E15281" s="97">
        <v>43796.300717592596</v>
      </c>
      <c r="F15281">
        <v>0.253168</v>
      </c>
    </row>
    <row r="15282" spans="5:6" x14ac:dyDescent="0.2">
      <c r="E15282" s="97">
        <v>43796.304537037038</v>
      </c>
      <c r="F15282">
        <v>0.26817600000000003</v>
      </c>
    </row>
    <row r="15283" spans="5:6" x14ac:dyDescent="0.2">
      <c r="E15283" s="97">
        <v>43796.311481481483</v>
      </c>
      <c r="F15283">
        <v>0.42027100000000001</v>
      </c>
    </row>
    <row r="15284" spans="5:6" x14ac:dyDescent="0.2">
      <c r="E15284" s="97">
        <v>43796.321898148148</v>
      </c>
      <c r="F15284">
        <v>0.42027100000000001</v>
      </c>
    </row>
    <row r="15285" spans="5:6" x14ac:dyDescent="0.2">
      <c r="E15285" s="97">
        <v>43796.32571759259</v>
      </c>
      <c r="F15285">
        <v>4.0400999999999999E-2</v>
      </c>
    </row>
    <row r="15286" spans="5:6" x14ac:dyDescent="0.2">
      <c r="E15286" s="97">
        <v>43796.332673611112</v>
      </c>
      <c r="F15286">
        <v>4.0400999999999999E-2</v>
      </c>
    </row>
    <row r="15287" spans="5:6" x14ac:dyDescent="0.2">
      <c r="E15287" s="97">
        <v>43796.336493055554</v>
      </c>
      <c r="F15287">
        <v>4.0000000000000002E-4</v>
      </c>
    </row>
    <row r="15288" spans="5:6" x14ac:dyDescent="0.2">
      <c r="E15288" s="97">
        <v>43796.3434375</v>
      </c>
      <c r="F15288">
        <v>4.0000000000000002E-4</v>
      </c>
    </row>
    <row r="15289" spans="5:6" x14ac:dyDescent="0.2">
      <c r="E15289" s="97">
        <v>43796.347256944442</v>
      </c>
      <c r="F15289">
        <v>4.0000000000000002E-4</v>
      </c>
    </row>
    <row r="15290" spans="5:6" x14ac:dyDescent="0.2">
      <c r="E15290" s="97">
        <v>43796.354664351849</v>
      </c>
      <c r="F15290">
        <v>1.268124</v>
      </c>
    </row>
    <row r="15291" spans="5:6" x14ac:dyDescent="0.2">
      <c r="E15291" s="97">
        <v>43796.365428240744</v>
      </c>
      <c r="F15291">
        <v>1.268124</v>
      </c>
    </row>
    <row r="15292" spans="5:6" x14ac:dyDescent="0.2">
      <c r="E15292" s="97">
        <v>43796.369247685187</v>
      </c>
      <c r="F15292">
        <v>0.145844</v>
      </c>
    </row>
    <row r="15293" spans="5:6" x14ac:dyDescent="0.2">
      <c r="E15293" s="97">
        <v>43796.376192129632</v>
      </c>
      <c r="F15293">
        <v>0.145844</v>
      </c>
    </row>
    <row r="15294" spans="5:6" x14ac:dyDescent="0.2">
      <c r="E15294" s="97">
        <v>43796.380011574074</v>
      </c>
      <c r="F15294">
        <v>4.0000000000000002E-4</v>
      </c>
    </row>
    <row r="15295" spans="5:6" x14ac:dyDescent="0.2">
      <c r="E15295" s="97">
        <v>43796.386956018519</v>
      </c>
      <c r="F15295">
        <v>0.36391899999999999</v>
      </c>
    </row>
    <row r="15296" spans="5:6" x14ac:dyDescent="0.2">
      <c r="E15296" s="97">
        <v>43796.397453703707</v>
      </c>
      <c r="F15296">
        <v>1.2735240000000001</v>
      </c>
    </row>
    <row r="15297" spans="5:6" x14ac:dyDescent="0.2">
      <c r="E15297" s="97">
        <v>43796.407870370371</v>
      </c>
      <c r="F15297">
        <v>2.1555040000000001</v>
      </c>
    </row>
    <row r="15298" spans="5:6" x14ac:dyDescent="0.2">
      <c r="E15298" s="97">
        <v>43796.418287037035</v>
      </c>
      <c r="F15298">
        <v>2.1555040000000001</v>
      </c>
    </row>
    <row r="15299" spans="5:6" x14ac:dyDescent="0.2">
      <c r="E15299" s="97">
        <v>43796.422106481485</v>
      </c>
      <c r="F15299">
        <v>1.2497510000000001</v>
      </c>
    </row>
    <row r="15300" spans="5:6" x14ac:dyDescent="0.2">
      <c r="E15300" s="97">
        <v>43796.429050925923</v>
      </c>
      <c r="F15300">
        <v>0.44765700000000003</v>
      </c>
    </row>
    <row r="15301" spans="5:6" x14ac:dyDescent="0.2">
      <c r="E15301" s="97">
        <v>43796.439467592594</v>
      </c>
      <c r="F15301">
        <v>1.578759</v>
      </c>
    </row>
    <row r="15302" spans="5:6" x14ac:dyDescent="0.2">
      <c r="E15302" s="97">
        <v>43796.449884259258</v>
      </c>
      <c r="F15302">
        <v>0.52673300000000001</v>
      </c>
    </row>
    <row r="15303" spans="5:6" x14ac:dyDescent="0.2">
      <c r="E15303" s="97">
        <v>43796.460300925923</v>
      </c>
      <c r="F15303">
        <v>0.917292</v>
      </c>
    </row>
    <row r="15304" spans="5:6" x14ac:dyDescent="0.2">
      <c r="E15304" s="97">
        <v>43796.470833333333</v>
      </c>
      <c r="F15304">
        <v>0.917292</v>
      </c>
    </row>
    <row r="15305" spans="5:6" x14ac:dyDescent="0.2">
      <c r="E15305" s="97">
        <v>43796.474652777775</v>
      </c>
      <c r="F15305">
        <v>4.0000000000000002E-4</v>
      </c>
    </row>
    <row r="15306" spans="5:6" x14ac:dyDescent="0.2">
      <c r="E15306" s="97">
        <v>43796.481608796297</v>
      </c>
      <c r="F15306">
        <v>0.14093600000000001</v>
      </c>
    </row>
    <row r="15307" spans="5:6" x14ac:dyDescent="0.2">
      <c r="E15307" s="97">
        <v>43796.492025462961</v>
      </c>
      <c r="F15307">
        <v>4.0000000000000002E-4</v>
      </c>
    </row>
    <row r="15308" spans="5:6" x14ac:dyDescent="0.2">
      <c r="E15308" s="97">
        <v>43796.502523148149</v>
      </c>
      <c r="F15308">
        <v>0.15479499999999999</v>
      </c>
    </row>
    <row r="15309" spans="5:6" x14ac:dyDescent="0.2">
      <c r="E15309" s="97">
        <v>43796.512939814813</v>
      </c>
      <c r="F15309">
        <v>0.297593</v>
      </c>
    </row>
    <row r="15310" spans="5:6" x14ac:dyDescent="0.2">
      <c r="E15310" s="97">
        <v>43796.523356481484</v>
      </c>
      <c r="F15310">
        <v>7.0643999999999998E-2</v>
      </c>
    </row>
    <row r="15311" spans="5:6" x14ac:dyDescent="0.2">
      <c r="E15311" s="97">
        <v>43796.577175925922</v>
      </c>
      <c r="F15311">
        <v>2.8420000000000001E-2</v>
      </c>
    </row>
    <row r="15312" spans="5:6" x14ac:dyDescent="0.2">
      <c r="E15312" s="97">
        <v>43796.588634259257</v>
      </c>
      <c r="F15312">
        <v>2.1368550000000002</v>
      </c>
    </row>
    <row r="15313" spans="5:6" x14ac:dyDescent="0.2">
      <c r="E15313" s="97">
        <v>43796.722893518519</v>
      </c>
      <c r="F15313">
        <v>1.8026409999999999</v>
      </c>
    </row>
    <row r="15314" spans="5:6" x14ac:dyDescent="0.2">
      <c r="E15314" s="97">
        <v>43796.73678240741</v>
      </c>
      <c r="F15314">
        <v>1.223886</v>
      </c>
    </row>
    <row r="15315" spans="5:6" x14ac:dyDescent="0.2">
      <c r="E15315" s="97">
        <v>43796.750671296293</v>
      </c>
      <c r="F15315">
        <v>0.82955000000000001</v>
      </c>
    </row>
    <row r="15316" spans="5:6" x14ac:dyDescent="0.2">
      <c r="E15316" s="97">
        <v>43796.764560185184</v>
      </c>
      <c r="F15316">
        <v>0.664802</v>
      </c>
    </row>
    <row r="15317" spans="5:6" x14ac:dyDescent="0.2">
      <c r="E15317" s="97">
        <v>43796.778449074074</v>
      </c>
      <c r="F15317">
        <v>0.56957199999999997</v>
      </c>
    </row>
    <row r="15318" spans="5:6" x14ac:dyDescent="0.2">
      <c r="E15318" s="97">
        <v>43796.792337962965</v>
      </c>
      <c r="F15318">
        <v>0.55156499999999997</v>
      </c>
    </row>
    <row r="15319" spans="5:6" x14ac:dyDescent="0.2">
      <c r="E15319" s="97">
        <v>43796.806342592594</v>
      </c>
      <c r="F15319">
        <v>0.52144500000000005</v>
      </c>
    </row>
    <row r="15320" spans="5:6" x14ac:dyDescent="0.2">
      <c r="E15320" s="97">
        <v>43796.820231481484</v>
      </c>
      <c r="F15320">
        <v>0.51414899999999997</v>
      </c>
    </row>
    <row r="15321" spans="5:6" x14ac:dyDescent="0.2">
      <c r="E15321" s="97">
        <v>43796.834120370368</v>
      </c>
      <c r="F15321">
        <v>0.53647999999999996</v>
      </c>
    </row>
    <row r="15322" spans="5:6" x14ac:dyDescent="0.2">
      <c r="E15322" s="97">
        <v>43796.848009259258</v>
      </c>
      <c r="F15322">
        <v>0.54264199999999996</v>
      </c>
    </row>
    <row r="15323" spans="5:6" x14ac:dyDescent="0.2">
      <c r="E15323" s="97">
        <v>43796.861967592595</v>
      </c>
      <c r="F15323">
        <v>0.57024799999999998</v>
      </c>
    </row>
    <row r="15324" spans="5:6" x14ac:dyDescent="0.2">
      <c r="E15324" s="97">
        <v>43796.875856481478</v>
      </c>
      <c r="F15324">
        <v>0.56459700000000002</v>
      </c>
    </row>
    <row r="15325" spans="5:6" x14ac:dyDescent="0.2">
      <c r="E15325" s="97">
        <v>43796.889745370368</v>
      </c>
      <c r="F15325">
        <v>0.593364</v>
      </c>
    </row>
    <row r="15326" spans="5:6" x14ac:dyDescent="0.2">
      <c r="E15326" s="97">
        <v>43796.903634259259</v>
      </c>
      <c r="F15326">
        <v>0.588287</v>
      </c>
    </row>
    <row r="15327" spans="5:6" x14ac:dyDescent="0.2">
      <c r="E15327" s="97">
        <v>43796.917523148149</v>
      </c>
      <c r="F15327">
        <v>0.59539500000000001</v>
      </c>
    </row>
    <row r="15328" spans="5:6" x14ac:dyDescent="0.2">
      <c r="E15328" s="97">
        <v>43796.93141203704</v>
      </c>
      <c r="F15328">
        <v>0.60990200000000006</v>
      </c>
    </row>
    <row r="15329" spans="5:6" x14ac:dyDescent="0.2">
      <c r="E15329" s="97">
        <v>43796.945300925923</v>
      </c>
      <c r="F15329">
        <v>0.62190900000000005</v>
      </c>
    </row>
    <row r="15330" spans="5:6" x14ac:dyDescent="0.2">
      <c r="E15330" s="97">
        <v>43796.959305555552</v>
      </c>
      <c r="F15330">
        <v>0.62094700000000003</v>
      </c>
    </row>
    <row r="15331" spans="5:6" x14ac:dyDescent="0.2">
      <c r="E15331" s="97">
        <v>43796.973194444443</v>
      </c>
      <c r="F15331">
        <v>0.64908500000000002</v>
      </c>
    </row>
    <row r="15332" spans="5:6" x14ac:dyDescent="0.2">
      <c r="E15332" s="97">
        <v>43796.987083333333</v>
      </c>
      <c r="F15332">
        <v>0.59629200000000004</v>
      </c>
    </row>
    <row r="15333" spans="5:6" x14ac:dyDescent="0.2">
      <c r="E15333" s="97">
        <v>43797.00104166667</v>
      </c>
      <c r="F15333">
        <v>0.64454999999999996</v>
      </c>
    </row>
    <row r="15334" spans="5:6" x14ac:dyDescent="0.2">
      <c r="E15334" s="97">
        <v>43797.014930555553</v>
      </c>
      <c r="F15334">
        <v>0.65047200000000005</v>
      </c>
    </row>
    <row r="15335" spans="5:6" x14ac:dyDescent="0.2">
      <c r="E15335" s="97">
        <v>43797.028819444444</v>
      </c>
      <c r="F15335">
        <v>0.68497799999999998</v>
      </c>
    </row>
    <row r="15336" spans="5:6" x14ac:dyDescent="0.2">
      <c r="E15336" s="97">
        <v>43797.042708333334</v>
      </c>
      <c r="F15336">
        <v>0.61169799999999996</v>
      </c>
    </row>
    <row r="15337" spans="5:6" x14ac:dyDescent="0.2">
      <c r="E15337" s="97">
        <v>43797.056597222225</v>
      </c>
      <c r="F15337">
        <v>0.67051099999999997</v>
      </c>
    </row>
    <row r="15338" spans="5:6" x14ac:dyDescent="0.2">
      <c r="E15338" s="97">
        <v>43797.070486111108</v>
      </c>
      <c r="F15338">
        <v>0.68594200000000005</v>
      </c>
    </row>
    <row r="15339" spans="5:6" x14ac:dyDescent="0.2">
      <c r="E15339" s="97">
        <v>43797.084374999999</v>
      </c>
      <c r="F15339">
        <v>0.68678099999999997</v>
      </c>
    </row>
    <row r="15340" spans="5:6" x14ac:dyDescent="0.2">
      <c r="E15340" s="97">
        <v>43797.098379629628</v>
      </c>
      <c r="F15340">
        <v>0.65192799999999995</v>
      </c>
    </row>
    <row r="15341" spans="5:6" x14ac:dyDescent="0.2">
      <c r="E15341" s="97">
        <v>43797.112268518518</v>
      </c>
      <c r="F15341">
        <v>0.66662699999999997</v>
      </c>
    </row>
    <row r="15342" spans="5:6" x14ac:dyDescent="0.2">
      <c r="E15342" s="97">
        <v>43797.126157407409</v>
      </c>
      <c r="F15342">
        <v>0.662354</v>
      </c>
    </row>
    <row r="15343" spans="5:6" x14ac:dyDescent="0.2">
      <c r="E15343" s="97">
        <v>43797.140115740738</v>
      </c>
      <c r="F15343">
        <v>0.68964999999999999</v>
      </c>
    </row>
    <row r="15344" spans="5:6" x14ac:dyDescent="0.2">
      <c r="E15344" s="97">
        <v>43797.154004629629</v>
      </c>
      <c r="F15344">
        <v>0.68739799999999995</v>
      </c>
    </row>
    <row r="15345" spans="5:6" x14ac:dyDescent="0.2">
      <c r="E15345" s="97">
        <v>43797.167893518519</v>
      </c>
      <c r="F15345">
        <v>0.64063300000000001</v>
      </c>
    </row>
    <row r="15346" spans="5:6" x14ac:dyDescent="0.2">
      <c r="E15346" s="97">
        <v>43797.18178240741</v>
      </c>
      <c r="F15346">
        <v>0.67192200000000002</v>
      </c>
    </row>
    <row r="15347" spans="5:6" x14ac:dyDescent="0.2">
      <c r="E15347" s="97">
        <v>43797.195671296293</v>
      </c>
      <c r="F15347">
        <v>0.62468999999999997</v>
      </c>
    </row>
    <row r="15348" spans="5:6" x14ac:dyDescent="0.2">
      <c r="E15348" s="97">
        <v>43797.209560185183</v>
      </c>
      <c r="F15348">
        <v>0.65173000000000003</v>
      </c>
    </row>
    <row r="15349" spans="5:6" x14ac:dyDescent="0.2">
      <c r="E15349" s="97">
        <v>43797.223449074074</v>
      </c>
      <c r="F15349">
        <v>0.65600199999999997</v>
      </c>
    </row>
    <row r="15350" spans="5:6" x14ac:dyDescent="0.2">
      <c r="E15350" s="97">
        <v>43797.237453703703</v>
      </c>
      <c r="F15350">
        <v>0.683172</v>
      </c>
    </row>
    <row r="15351" spans="5:6" x14ac:dyDescent="0.2">
      <c r="E15351" s="97">
        <v>43797.251342592594</v>
      </c>
      <c r="F15351">
        <v>0.657694</v>
      </c>
    </row>
    <row r="15352" spans="5:6" x14ac:dyDescent="0.2">
      <c r="E15352" s="97">
        <v>43797.265231481484</v>
      </c>
      <c r="F15352">
        <v>0.65670700000000004</v>
      </c>
    </row>
    <row r="15353" spans="5:6" x14ac:dyDescent="0.2">
      <c r="E15353" s="97">
        <v>43797.279178240744</v>
      </c>
      <c r="F15353">
        <v>0.64300000000000002</v>
      </c>
    </row>
    <row r="15354" spans="5:6" x14ac:dyDescent="0.2">
      <c r="E15354" s="97">
        <v>43797.293067129627</v>
      </c>
      <c r="F15354">
        <v>0.655833</v>
      </c>
    </row>
    <row r="15355" spans="5:6" x14ac:dyDescent="0.2">
      <c r="E15355" s="97">
        <v>43797.306956018518</v>
      </c>
      <c r="F15355">
        <v>0.66206900000000002</v>
      </c>
    </row>
    <row r="15356" spans="5:6" x14ac:dyDescent="0.2">
      <c r="E15356" s="97">
        <v>43797.320844907408</v>
      </c>
      <c r="F15356">
        <v>0.61936899999999995</v>
      </c>
    </row>
    <row r="15357" spans="5:6" x14ac:dyDescent="0.2">
      <c r="E15357" s="97">
        <v>43797.334733796299</v>
      </c>
      <c r="F15357">
        <v>0.65254900000000005</v>
      </c>
    </row>
    <row r="15358" spans="5:6" x14ac:dyDescent="0.2">
      <c r="E15358" s="97">
        <v>43797.348761574074</v>
      </c>
      <c r="F15358">
        <v>0.63292000000000004</v>
      </c>
    </row>
    <row r="15359" spans="5:6" x14ac:dyDescent="0.2">
      <c r="E15359" s="97">
        <v>43797.362650462965</v>
      </c>
      <c r="F15359">
        <v>0.657389</v>
      </c>
    </row>
    <row r="15360" spans="5:6" x14ac:dyDescent="0.2">
      <c r="E15360" s="97">
        <v>43797.376539351855</v>
      </c>
      <c r="F15360">
        <v>0.65243899999999999</v>
      </c>
    </row>
    <row r="15361" spans="5:6" x14ac:dyDescent="0.2">
      <c r="E15361" s="97">
        <v>43797.390428240738</v>
      </c>
      <c r="F15361">
        <v>0.58502900000000002</v>
      </c>
    </row>
    <row r="15362" spans="5:6" x14ac:dyDescent="0.2">
      <c r="E15362" s="97">
        <v>43797.404317129629</v>
      </c>
      <c r="F15362">
        <v>0.61583699999999997</v>
      </c>
    </row>
    <row r="15363" spans="5:6" x14ac:dyDescent="0.2">
      <c r="E15363" s="97">
        <v>43797.418206018519</v>
      </c>
      <c r="F15363">
        <v>0.63314700000000002</v>
      </c>
    </row>
    <row r="15364" spans="5:6" x14ac:dyDescent="0.2">
      <c r="E15364" s="97">
        <v>43797.432210648149</v>
      </c>
      <c r="F15364">
        <v>0.59805799999999998</v>
      </c>
    </row>
    <row r="15365" spans="5:6" x14ac:dyDescent="0.2">
      <c r="E15365" s="97">
        <v>43797.446099537039</v>
      </c>
      <c r="F15365">
        <v>0.612954</v>
      </c>
    </row>
    <row r="15366" spans="5:6" x14ac:dyDescent="0.2">
      <c r="E15366" s="97">
        <v>43797.459988425922</v>
      </c>
      <c r="F15366">
        <v>0.59162599999999999</v>
      </c>
    </row>
    <row r="15367" spans="5:6" x14ac:dyDescent="0.2">
      <c r="E15367" s="97">
        <v>43797.473877314813</v>
      </c>
      <c r="F15367">
        <v>0.60835799999999995</v>
      </c>
    </row>
    <row r="15368" spans="5:6" x14ac:dyDescent="0.2">
      <c r="E15368" s="97">
        <v>43797.487847222219</v>
      </c>
      <c r="F15368">
        <v>0.59394499999999995</v>
      </c>
    </row>
    <row r="15369" spans="5:6" x14ac:dyDescent="0.2">
      <c r="E15369" s="97">
        <v>43797.501736111109</v>
      </c>
      <c r="F15369">
        <v>0.59711800000000004</v>
      </c>
    </row>
    <row r="15370" spans="5:6" x14ac:dyDescent="0.2">
      <c r="E15370" s="97">
        <v>43797.515625</v>
      </c>
      <c r="F15370">
        <v>0.60241500000000003</v>
      </c>
    </row>
    <row r="15371" spans="5:6" x14ac:dyDescent="0.2">
      <c r="E15371" s="97">
        <v>43797.529513888891</v>
      </c>
      <c r="F15371">
        <v>0.58386000000000005</v>
      </c>
    </row>
    <row r="15372" spans="5:6" x14ac:dyDescent="0.2">
      <c r="E15372" s="97">
        <v>43797.543402777781</v>
      </c>
      <c r="F15372">
        <v>0.59131900000000004</v>
      </c>
    </row>
    <row r="15373" spans="5:6" x14ac:dyDescent="0.2">
      <c r="E15373" s="97">
        <v>43797.557291666664</v>
      </c>
      <c r="F15373">
        <v>0.59028700000000001</v>
      </c>
    </row>
    <row r="15374" spans="5:6" x14ac:dyDescent="0.2">
      <c r="E15374" s="97">
        <v>43797.571180555555</v>
      </c>
      <c r="F15374">
        <v>0.58847799999999995</v>
      </c>
    </row>
    <row r="15375" spans="5:6" x14ac:dyDescent="0.2">
      <c r="E15375" s="97">
        <v>43797.585185185184</v>
      </c>
      <c r="F15375">
        <v>0.57398199999999999</v>
      </c>
    </row>
    <row r="15376" spans="5:6" x14ac:dyDescent="0.2">
      <c r="E15376" s="97">
        <v>43797.599074074074</v>
      </c>
      <c r="F15376">
        <v>0.52826099999999998</v>
      </c>
    </row>
    <row r="15377" spans="5:6" x14ac:dyDescent="0.2">
      <c r="E15377" s="97">
        <v>43797.612962962965</v>
      </c>
      <c r="F15377">
        <v>0.58039499999999999</v>
      </c>
    </row>
    <row r="15378" spans="5:6" x14ac:dyDescent="0.2">
      <c r="E15378" s="97">
        <v>43797.626909722225</v>
      </c>
      <c r="F15378">
        <v>0.55994500000000003</v>
      </c>
    </row>
    <row r="15379" spans="5:6" x14ac:dyDescent="0.2">
      <c r="E15379" s="97">
        <v>43797.640798611108</v>
      </c>
      <c r="F15379">
        <v>0.53170600000000001</v>
      </c>
    </row>
    <row r="15380" spans="5:6" x14ac:dyDescent="0.2">
      <c r="E15380" s="97">
        <v>43797.654687499999</v>
      </c>
      <c r="F15380">
        <v>0.52817499999999995</v>
      </c>
    </row>
    <row r="15381" spans="5:6" x14ac:dyDescent="0.2">
      <c r="E15381" s="97">
        <v>43797.668576388889</v>
      </c>
      <c r="F15381">
        <v>0.47345999999999999</v>
      </c>
    </row>
    <row r="15382" spans="5:6" x14ac:dyDescent="0.2">
      <c r="E15382" s="97">
        <v>43797.68246527778</v>
      </c>
      <c r="F15382">
        <v>0.56114299999999995</v>
      </c>
    </row>
    <row r="15383" spans="5:6" x14ac:dyDescent="0.2">
      <c r="E15383" s="97">
        <v>43797.69635416667</v>
      </c>
      <c r="F15383">
        <v>0.55868899999999999</v>
      </c>
    </row>
    <row r="15384" spans="5:6" x14ac:dyDescent="0.2">
      <c r="E15384" s="97">
        <v>43797.710243055553</v>
      </c>
      <c r="F15384">
        <v>0.55852599999999997</v>
      </c>
    </row>
    <row r="15385" spans="5:6" x14ac:dyDescent="0.2">
      <c r="E15385" s="97">
        <v>43797.722905092596</v>
      </c>
      <c r="F15385">
        <v>0.57612600000000003</v>
      </c>
    </row>
    <row r="15386" spans="5:6" x14ac:dyDescent="0.2">
      <c r="E15386" s="97">
        <v>43797.736793981479</v>
      </c>
      <c r="F15386">
        <v>0.514127</v>
      </c>
    </row>
    <row r="15387" spans="5:6" x14ac:dyDescent="0.2">
      <c r="E15387" s="97">
        <v>43797.75068287037</v>
      </c>
      <c r="F15387">
        <v>0.57165600000000005</v>
      </c>
    </row>
    <row r="15388" spans="5:6" x14ac:dyDescent="0.2">
      <c r="E15388" s="97">
        <v>43797.76457175926</v>
      </c>
      <c r="F15388">
        <v>0.577519</v>
      </c>
    </row>
    <row r="15389" spans="5:6" x14ac:dyDescent="0.2">
      <c r="E15389" s="97">
        <v>43797.778460648151</v>
      </c>
      <c r="F15389">
        <v>0.53664100000000003</v>
      </c>
    </row>
    <row r="15390" spans="5:6" x14ac:dyDescent="0.2">
      <c r="E15390" s="97">
        <v>43797.792349537034</v>
      </c>
      <c r="F15390">
        <v>0.57735000000000003</v>
      </c>
    </row>
    <row r="15391" spans="5:6" x14ac:dyDescent="0.2">
      <c r="E15391" s="97">
        <v>43797.806354166663</v>
      </c>
      <c r="F15391">
        <v>0.56871499999999997</v>
      </c>
    </row>
    <row r="15392" spans="5:6" x14ac:dyDescent="0.2">
      <c r="E15392" s="97">
        <v>43797.820243055554</v>
      </c>
      <c r="F15392">
        <v>0.56769400000000003</v>
      </c>
    </row>
    <row r="15393" spans="5:6" x14ac:dyDescent="0.2">
      <c r="E15393" s="97">
        <v>43797.834131944444</v>
      </c>
      <c r="F15393">
        <v>0.54625900000000005</v>
      </c>
    </row>
    <row r="15394" spans="5:6" x14ac:dyDescent="0.2">
      <c r="E15394" s="97">
        <v>43797.848020833335</v>
      </c>
      <c r="F15394">
        <v>0.55832400000000004</v>
      </c>
    </row>
    <row r="15395" spans="5:6" x14ac:dyDescent="0.2">
      <c r="E15395" s="97">
        <v>43797.861979166664</v>
      </c>
      <c r="F15395">
        <v>0.57933199999999996</v>
      </c>
    </row>
    <row r="15396" spans="5:6" x14ac:dyDescent="0.2">
      <c r="E15396" s="97">
        <v>43797.875868055555</v>
      </c>
      <c r="F15396">
        <v>0.57344899999999999</v>
      </c>
    </row>
    <row r="15397" spans="5:6" x14ac:dyDescent="0.2">
      <c r="E15397" s="97">
        <v>43797.889756944445</v>
      </c>
      <c r="F15397">
        <v>0.57690799999999998</v>
      </c>
    </row>
    <row r="15398" spans="5:6" x14ac:dyDescent="0.2">
      <c r="E15398" s="97">
        <v>43797.903645833336</v>
      </c>
      <c r="F15398">
        <v>0.57690799999999998</v>
      </c>
    </row>
    <row r="15399" spans="5:6" x14ac:dyDescent="0.2">
      <c r="E15399" s="97">
        <v>43797.907465277778</v>
      </c>
      <c r="F15399">
        <v>0.55316900000000002</v>
      </c>
    </row>
    <row r="15400" spans="5:6" x14ac:dyDescent="0.2">
      <c r="E15400" s="97">
        <v>43797.917881944442</v>
      </c>
      <c r="F15400">
        <v>0.600217</v>
      </c>
    </row>
    <row r="15401" spans="5:6" x14ac:dyDescent="0.2">
      <c r="E15401" s="97">
        <v>43797.931770833333</v>
      </c>
      <c r="F15401">
        <v>0.58937099999999998</v>
      </c>
    </row>
    <row r="15402" spans="5:6" x14ac:dyDescent="0.2">
      <c r="E15402" s="97">
        <v>43797.945659722223</v>
      </c>
      <c r="F15402">
        <v>0.60134299999999996</v>
      </c>
    </row>
    <row r="15403" spans="5:6" x14ac:dyDescent="0.2">
      <c r="E15403" s="97">
        <v>43797.959664351853</v>
      </c>
      <c r="F15403">
        <v>0.57897799999999999</v>
      </c>
    </row>
    <row r="15404" spans="5:6" x14ac:dyDescent="0.2">
      <c r="E15404" s="97">
        <v>43797.973553240743</v>
      </c>
      <c r="F15404">
        <v>0.60397599999999996</v>
      </c>
    </row>
    <row r="15405" spans="5:6" x14ac:dyDescent="0.2">
      <c r="E15405" s="97">
        <v>43797.987488425926</v>
      </c>
      <c r="F15405">
        <v>0.60143100000000005</v>
      </c>
    </row>
    <row r="15406" spans="5:6" x14ac:dyDescent="0.2">
      <c r="E15406" s="97">
        <v>43798.001377314817</v>
      </c>
      <c r="F15406">
        <v>0.57419699999999996</v>
      </c>
    </row>
    <row r="15407" spans="5:6" x14ac:dyDescent="0.2">
      <c r="E15407" s="97">
        <v>43798.015266203707</v>
      </c>
      <c r="F15407">
        <v>0.59854399999999996</v>
      </c>
    </row>
    <row r="15408" spans="5:6" x14ac:dyDescent="0.2">
      <c r="E15408" s="97">
        <v>43798.02915509259</v>
      </c>
      <c r="F15408">
        <v>0.57982800000000001</v>
      </c>
    </row>
    <row r="15409" spans="5:6" x14ac:dyDescent="0.2">
      <c r="E15409" s="97">
        <v>43798.043043981481</v>
      </c>
      <c r="F15409">
        <v>0.488622</v>
      </c>
    </row>
    <row r="15410" spans="5:6" x14ac:dyDescent="0.2">
      <c r="E15410" s="97">
        <v>43798.056932870371</v>
      </c>
      <c r="F15410">
        <v>0.58386199999999999</v>
      </c>
    </row>
    <row r="15411" spans="5:6" x14ac:dyDescent="0.2">
      <c r="E15411" s="97">
        <v>43798.070821759262</v>
      </c>
      <c r="F15411">
        <v>0.55624399999999996</v>
      </c>
    </row>
    <row r="15412" spans="5:6" x14ac:dyDescent="0.2">
      <c r="E15412" s="97">
        <v>43798.084826388891</v>
      </c>
      <c r="F15412">
        <v>0.57988200000000001</v>
      </c>
    </row>
    <row r="15413" spans="5:6" x14ac:dyDescent="0.2">
      <c r="E15413" s="97">
        <v>43798.098715277774</v>
      </c>
      <c r="F15413">
        <v>0.57988200000000001</v>
      </c>
    </row>
    <row r="15414" spans="5:6" x14ac:dyDescent="0.2">
      <c r="E15414" s="97">
        <v>43798.102534722224</v>
      </c>
      <c r="F15414">
        <v>0.53693299999999999</v>
      </c>
    </row>
    <row r="15415" spans="5:6" x14ac:dyDescent="0.2">
      <c r="E15415" s="97">
        <v>43798.112997685188</v>
      </c>
      <c r="F15415">
        <v>0.56223999999999996</v>
      </c>
    </row>
    <row r="15416" spans="5:6" x14ac:dyDescent="0.2">
      <c r="E15416" s="97">
        <v>43798.126886574071</v>
      </c>
      <c r="F15416">
        <v>0.55251700000000004</v>
      </c>
    </row>
    <row r="15417" spans="5:6" x14ac:dyDescent="0.2">
      <c r="E15417" s="97">
        <v>43798.140775462962</v>
      </c>
      <c r="F15417">
        <v>0.562334</v>
      </c>
    </row>
    <row r="15418" spans="5:6" x14ac:dyDescent="0.2">
      <c r="E15418" s="97">
        <v>43798.154722222222</v>
      </c>
      <c r="F15418">
        <v>0.54429700000000003</v>
      </c>
    </row>
    <row r="15419" spans="5:6" x14ac:dyDescent="0.2">
      <c r="E15419" s="97">
        <v>43798.168668981481</v>
      </c>
      <c r="F15419">
        <v>0.56952000000000003</v>
      </c>
    </row>
    <row r="15420" spans="5:6" x14ac:dyDescent="0.2">
      <c r="E15420" s="97">
        <v>43798.182557870372</v>
      </c>
      <c r="F15420">
        <v>0.56561899999999998</v>
      </c>
    </row>
    <row r="15421" spans="5:6" x14ac:dyDescent="0.2">
      <c r="E15421" s="97">
        <v>43798.196446759262</v>
      </c>
      <c r="F15421">
        <v>0.56042599999999998</v>
      </c>
    </row>
    <row r="15422" spans="5:6" x14ac:dyDescent="0.2">
      <c r="E15422" s="97">
        <v>43798.210335648146</v>
      </c>
      <c r="F15422">
        <v>0.54268499999999997</v>
      </c>
    </row>
    <row r="15423" spans="5:6" x14ac:dyDescent="0.2">
      <c r="E15423" s="97">
        <v>43798.224224537036</v>
      </c>
      <c r="F15423">
        <v>0.49638700000000002</v>
      </c>
    </row>
    <row r="15424" spans="5:6" x14ac:dyDescent="0.2">
      <c r="E15424" s="97">
        <v>43798.238113425927</v>
      </c>
      <c r="F15424">
        <v>0.55487500000000001</v>
      </c>
    </row>
    <row r="15425" spans="5:6" x14ac:dyDescent="0.2">
      <c r="E15425" s="97">
        <v>43798.252118055556</v>
      </c>
      <c r="F15425">
        <v>0.43091099999999999</v>
      </c>
    </row>
    <row r="15426" spans="5:6" x14ac:dyDescent="0.2">
      <c r="E15426" s="97">
        <v>43798.266006944446</v>
      </c>
      <c r="F15426">
        <v>0.54892600000000003</v>
      </c>
    </row>
    <row r="15427" spans="5:6" x14ac:dyDescent="0.2">
      <c r="E15427" s="97">
        <v>43798.279895833337</v>
      </c>
      <c r="F15427">
        <v>0.55039199999999999</v>
      </c>
    </row>
    <row r="15428" spans="5:6" x14ac:dyDescent="0.2">
      <c r="E15428" s="97">
        <v>43798.29378472222</v>
      </c>
      <c r="F15428">
        <v>0.51209899999999997</v>
      </c>
    </row>
    <row r="15429" spans="5:6" x14ac:dyDescent="0.2">
      <c r="E15429" s="97">
        <v>43798.307743055557</v>
      </c>
      <c r="F15429">
        <v>0.51874600000000004</v>
      </c>
    </row>
    <row r="15430" spans="5:6" x14ac:dyDescent="0.2">
      <c r="E15430" s="97">
        <v>43798.321631944447</v>
      </c>
      <c r="F15430">
        <v>0.50860799999999995</v>
      </c>
    </row>
    <row r="15431" spans="5:6" x14ac:dyDescent="0.2">
      <c r="E15431" s="97">
        <v>43798.335520833331</v>
      </c>
      <c r="F15431">
        <v>0.51412400000000003</v>
      </c>
    </row>
    <row r="15432" spans="5:6" x14ac:dyDescent="0.2">
      <c r="E15432" s="97">
        <v>43798.349409722221</v>
      </c>
      <c r="F15432">
        <v>0.49499599999999999</v>
      </c>
    </row>
    <row r="15433" spans="5:6" x14ac:dyDescent="0.2">
      <c r="E15433" s="97">
        <v>43798.363298611112</v>
      </c>
      <c r="F15433">
        <v>0.46230700000000002</v>
      </c>
    </row>
    <row r="15434" spans="5:6" x14ac:dyDescent="0.2">
      <c r="E15434" s="97">
        <v>43798.377187500002</v>
      </c>
      <c r="F15434">
        <v>0.53013299999999997</v>
      </c>
    </row>
    <row r="15435" spans="5:6" x14ac:dyDescent="0.2">
      <c r="E15435" s="97">
        <v>43798.391076388885</v>
      </c>
      <c r="F15435">
        <v>0.49550499999999997</v>
      </c>
    </row>
    <row r="15436" spans="5:6" x14ac:dyDescent="0.2">
      <c r="E15436" s="97">
        <v>43798.405081018522</v>
      </c>
      <c r="F15436">
        <v>0.51460899999999998</v>
      </c>
    </row>
    <row r="15437" spans="5:6" x14ac:dyDescent="0.2">
      <c r="E15437" s="97">
        <v>43798.418969907405</v>
      </c>
      <c r="F15437">
        <v>0.50733399999999995</v>
      </c>
    </row>
    <row r="15438" spans="5:6" x14ac:dyDescent="0.2">
      <c r="E15438" s="97">
        <v>43798.432858796295</v>
      </c>
      <c r="F15438">
        <v>0.49821700000000002</v>
      </c>
    </row>
    <row r="15439" spans="5:6" x14ac:dyDescent="0.2">
      <c r="E15439" s="97">
        <v>43798.446805555555</v>
      </c>
      <c r="F15439">
        <v>0.496251</v>
      </c>
    </row>
    <row r="15440" spans="5:6" x14ac:dyDescent="0.2">
      <c r="E15440" s="97">
        <v>43798.460694444446</v>
      </c>
      <c r="F15440">
        <v>0.49344399999999999</v>
      </c>
    </row>
    <row r="15441" spans="5:6" x14ac:dyDescent="0.2">
      <c r="E15441" s="97">
        <v>43798.474583333336</v>
      </c>
      <c r="F15441">
        <v>0.48202899999999999</v>
      </c>
    </row>
    <row r="15442" spans="5:6" x14ac:dyDescent="0.2">
      <c r="E15442" s="97">
        <v>43798.48847222222</v>
      </c>
      <c r="F15442">
        <v>0.48851699999999998</v>
      </c>
    </row>
    <row r="15443" spans="5:6" x14ac:dyDescent="0.2">
      <c r="E15443" s="97">
        <v>43798.50236111111</v>
      </c>
      <c r="F15443">
        <v>0.47930299999999998</v>
      </c>
    </row>
    <row r="15444" spans="5:6" x14ac:dyDescent="0.2">
      <c r="E15444" s="97">
        <v>43798.516250000001</v>
      </c>
      <c r="F15444">
        <v>0.46934300000000001</v>
      </c>
    </row>
    <row r="15445" spans="5:6" x14ac:dyDescent="0.2">
      <c r="E15445" s="97">
        <v>43798.53025462963</v>
      </c>
      <c r="F15445">
        <v>0.499475</v>
      </c>
    </row>
    <row r="15446" spans="5:6" x14ac:dyDescent="0.2">
      <c r="E15446" s="97">
        <v>43798.54414351852</v>
      </c>
      <c r="F15446">
        <v>0.48364400000000002</v>
      </c>
    </row>
    <row r="15447" spans="5:6" x14ac:dyDescent="0.2">
      <c r="E15447" s="97">
        <v>43798.558032407411</v>
      </c>
      <c r="F15447">
        <v>0.48998399999999998</v>
      </c>
    </row>
    <row r="15448" spans="5:6" x14ac:dyDescent="0.2">
      <c r="E15448" s="97">
        <v>43798.571921296294</v>
      </c>
      <c r="F15448">
        <v>0.48480099999999998</v>
      </c>
    </row>
    <row r="15449" spans="5:6" x14ac:dyDescent="0.2">
      <c r="E15449" s="97">
        <v>43798.585879629631</v>
      </c>
      <c r="F15449">
        <v>0.485265</v>
      </c>
    </row>
    <row r="15450" spans="5:6" x14ac:dyDescent="0.2">
      <c r="E15450" s="97">
        <v>43798.599768518521</v>
      </c>
      <c r="F15450">
        <v>0.44091200000000003</v>
      </c>
    </row>
    <row r="15451" spans="5:6" x14ac:dyDescent="0.2">
      <c r="E15451" s="97">
        <v>43798.613657407404</v>
      </c>
      <c r="F15451">
        <v>0.440664</v>
      </c>
    </row>
    <row r="15452" spans="5:6" x14ac:dyDescent="0.2">
      <c r="E15452" s="97">
        <v>43798.627546296295</v>
      </c>
      <c r="F15452">
        <v>0.46143899999999999</v>
      </c>
    </row>
    <row r="15453" spans="5:6" x14ac:dyDescent="0.2">
      <c r="E15453" s="97">
        <v>43798.641435185185</v>
      </c>
      <c r="F15453">
        <v>0.47486200000000001</v>
      </c>
    </row>
    <row r="15454" spans="5:6" x14ac:dyDescent="0.2">
      <c r="E15454" s="97">
        <v>43798.655324074076</v>
      </c>
      <c r="F15454">
        <v>0.34909000000000001</v>
      </c>
    </row>
    <row r="15455" spans="5:6" x14ac:dyDescent="0.2">
      <c r="E15455" s="97">
        <v>43798.669328703705</v>
      </c>
      <c r="F15455">
        <v>0.44364500000000001</v>
      </c>
    </row>
    <row r="15456" spans="5:6" x14ac:dyDescent="0.2">
      <c r="E15456" s="97">
        <v>43798.683217592596</v>
      </c>
      <c r="F15456">
        <v>0.42699700000000002</v>
      </c>
    </row>
    <row r="15457" spans="5:6" x14ac:dyDescent="0.2">
      <c r="E15457" s="97">
        <v>43798.697106481479</v>
      </c>
      <c r="F15457">
        <v>0.45072099999999998</v>
      </c>
    </row>
    <row r="15458" spans="5:6" x14ac:dyDescent="0.2">
      <c r="E15458" s="97">
        <v>43798.710995370369</v>
      </c>
      <c r="F15458">
        <v>0.44891199999999998</v>
      </c>
    </row>
    <row r="15459" spans="5:6" x14ac:dyDescent="0.2">
      <c r="E15459" s="97">
        <v>43798.723611111112</v>
      </c>
      <c r="F15459">
        <v>0.45324500000000001</v>
      </c>
    </row>
    <row r="15460" spans="5:6" x14ac:dyDescent="0.2">
      <c r="E15460" s="97">
        <v>43798.737500000003</v>
      </c>
      <c r="F15460">
        <v>0.46644999999999998</v>
      </c>
    </row>
    <row r="15461" spans="5:6" x14ac:dyDescent="0.2">
      <c r="E15461" s="97">
        <v>43798.751388888886</v>
      </c>
      <c r="F15461">
        <v>0.44166499999999997</v>
      </c>
    </row>
    <row r="15462" spans="5:6" x14ac:dyDescent="0.2">
      <c r="E15462" s="97">
        <v>43798.765277777777</v>
      </c>
      <c r="F15462">
        <v>0.446052</v>
      </c>
    </row>
    <row r="15463" spans="5:6" x14ac:dyDescent="0.2">
      <c r="E15463" s="97">
        <v>43798.779166666667</v>
      </c>
      <c r="F15463">
        <v>0.43177399999999999</v>
      </c>
    </row>
    <row r="15464" spans="5:6" x14ac:dyDescent="0.2">
      <c r="E15464" s="97">
        <v>43798.793055555558</v>
      </c>
      <c r="F15464">
        <v>0.42679699999999998</v>
      </c>
    </row>
    <row r="15465" spans="5:6" x14ac:dyDescent="0.2">
      <c r="E15465" s="97">
        <v>43798.807060185187</v>
      </c>
      <c r="F15465">
        <v>0.44034200000000001</v>
      </c>
    </row>
    <row r="15466" spans="5:6" x14ac:dyDescent="0.2">
      <c r="E15466" s="97">
        <v>43798.820949074077</v>
      </c>
      <c r="F15466">
        <v>0.42950500000000003</v>
      </c>
    </row>
    <row r="15467" spans="5:6" x14ac:dyDescent="0.2">
      <c r="E15467" s="97">
        <v>43798.834837962961</v>
      </c>
      <c r="F15467">
        <v>0.44377499999999998</v>
      </c>
    </row>
    <row r="15468" spans="5:6" x14ac:dyDescent="0.2">
      <c r="E15468" s="97">
        <v>43798.848726851851</v>
      </c>
      <c r="F15468">
        <v>0.45124599999999998</v>
      </c>
    </row>
    <row r="15469" spans="5:6" x14ac:dyDescent="0.2">
      <c r="E15469" s="97">
        <v>43798.862685185188</v>
      </c>
      <c r="F15469">
        <v>0.426925</v>
      </c>
    </row>
    <row r="15470" spans="5:6" x14ac:dyDescent="0.2">
      <c r="E15470" s="97">
        <v>43798.876574074071</v>
      </c>
      <c r="F15470">
        <v>0.46251300000000001</v>
      </c>
    </row>
    <row r="15471" spans="5:6" x14ac:dyDescent="0.2">
      <c r="E15471" s="97">
        <v>43798.890462962961</v>
      </c>
      <c r="F15471">
        <v>0.45988099999999998</v>
      </c>
    </row>
    <row r="15472" spans="5:6" x14ac:dyDescent="0.2">
      <c r="E15472" s="97">
        <v>43798.904351851852</v>
      </c>
      <c r="F15472">
        <v>0.46304200000000001</v>
      </c>
    </row>
    <row r="15473" spans="5:6" x14ac:dyDescent="0.2">
      <c r="E15473" s="97">
        <v>43798.918240740742</v>
      </c>
      <c r="F15473">
        <v>0.40552100000000002</v>
      </c>
    </row>
    <row r="15474" spans="5:6" x14ac:dyDescent="0.2">
      <c r="E15474" s="97">
        <v>43798.932129629633</v>
      </c>
      <c r="F15474">
        <v>0.46065699999999998</v>
      </c>
    </row>
    <row r="15475" spans="5:6" x14ac:dyDescent="0.2">
      <c r="E15475" s="97">
        <v>43798.946018518516</v>
      </c>
      <c r="F15475">
        <v>0.36193799999999998</v>
      </c>
    </row>
    <row r="15476" spans="5:6" x14ac:dyDescent="0.2">
      <c r="E15476" s="97">
        <v>43798.960081018522</v>
      </c>
      <c r="F15476">
        <v>0.46520600000000001</v>
      </c>
    </row>
    <row r="15477" spans="5:6" x14ac:dyDescent="0.2">
      <c r="E15477" s="97">
        <v>43798.973969907405</v>
      </c>
      <c r="F15477">
        <v>0.46102399999999999</v>
      </c>
    </row>
    <row r="15478" spans="5:6" x14ac:dyDescent="0.2">
      <c r="E15478" s="97">
        <v>43798.987858796296</v>
      </c>
      <c r="F15478">
        <v>0.45505400000000001</v>
      </c>
    </row>
    <row r="15479" spans="5:6" x14ac:dyDescent="0.2">
      <c r="E15479" s="97">
        <v>43799.001747685186</v>
      </c>
      <c r="F15479">
        <v>0.47357399999999999</v>
      </c>
    </row>
    <row r="15480" spans="5:6" x14ac:dyDescent="0.2">
      <c r="E15480" s="97">
        <v>43799.015636574077</v>
      </c>
      <c r="F15480">
        <v>0.45836900000000003</v>
      </c>
    </row>
    <row r="15481" spans="5:6" x14ac:dyDescent="0.2">
      <c r="E15481" s="97">
        <v>43799.02952546296</v>
      </c>
      <c r="F15481">
        <v>0.461814</v>
      </c>
    </row>
    <row r="15482" spans="5:6" x14ac:dyDescent="0.2">
      <c r="E15482" s="97">
        <v>43799.043414351851</v>
      </c>
      <c r="F15482">
        <v>0.46740300000000001</v>
      </c>
    </row>
    <row r="15483" spans="5:6" x14ac:dyDescent="0.2">
      <c r="E15483" s="97">
        <v>43799.05741898148</v>
      </c>
      <c r="F15483">
        <v>0.47434300000000001</v>
      </c>
    </row>
    <row r="15484" spans="5:6" x14ac:dyDescent="0.2">
      <c r="E15484" s="97">
        <v>43799.07130787037</v>
      </c>
      <c r="F15484">
        <v>0.46849099999999999</v>
      </c>
    </row>
    <row r="15485" spans="5:6" x14ac:dyDescent="0.2">
      <c r="E15485" s="97">
        <v>43799.085196759261</v>
      </c>
      <c r="F15485">
        <v>0.46506700000000001</v>
      </c>
    </row>
    <row r="15486" spans="5:6" x14ac:dyDescent="0.2">
      <c r="E15486" s="97">
        <v>43799.09915509259</v>
      </c>
      <c r="F15486">
        <v>0.477464</v>
      </c>
    </row>
    <row r="15487" spans="5:6" x14ac:dyDescent="0.2">
      <c r="E15487" s="97">
        <v>43799.113043981481</v>
      </c>
      <c r="F15487">
        <v>0.43701400000000001</v>
      </c>
    </row>
    <row r="15488" spans="5:6" x14ac:dyDescent="0.2">
      <c r="E15488" s="97">
        <v>43799.126932870371</v>
      </c>
      <c r="F15488">
        <v>0.47836400000000001</v>
      </c>
    </row>
    <row r="15489" spans="5:6" x14ac:dyDescent="0.2">
      <c r="E15489" s="97">
        <v>43799.140821759262</v>
      </c>
      <c r="F15489">
        <v>0.45958199999999999</v>
      </c>
    </row>
    <row r="15490" spans="5:6" x14ac:dyDescent="0.2">
      <c r="E15490" s="97">
        <v>43799.154710648145</v>
      </c>
      <c r="F15490">
        <v>0.47489199999999998</v>
      </c>
    </row>
    <row r="15491" spans="5:6" x14ac:dyDescent="0.2">
      <c r="E15491" s="97">
        <v>43799.168599537035</v>
      </c>
      <c r="F15491">
        <v>0.46152399999999999</v>
      </c>
    </row>
    <row r="15492" spans="5:6" x14ac:dyDescent="0.2">
      <c r="E15492" s="97">
        <v>43799.182488425926</v>
      </c>
      <c r="F15492">
        <v>0.480377</v>
      </c>
    </row>
    <row r="15493" spans="5:6" x14ac:dyDescent="0.2">
      <c r="E15493" s="97">
        <v>43799.196493055555</v>
      </c>
      <c r="F15493">
        <v>0.44803300000000001</v>
      </c>
    </row>
    <row r="15494" spans="5:6" x14ac:dyDescent="0.2">
      <c r="E15494" s="97">
        <v>43799.210381944446</v>
      </c>
      <c r="F15494">
        <v>0.47171000000000002</v>
      </c>
    </row>
    <row r="15495" spans="5:6" x14ac:dyDescent="0.2">
      <c r="E15495" s="97">
        <v>43799.224270833336</v>
      </c>
      <c r="F15495">
        <v>0.46650599999999998</v>
      </c>
    </row>
    <row r="15496" spans="5:6" x14ac:dyDescent="0.2">
      <c r="E15496" s="97">
        <v>43799.238217592596</v>
      </c>
      <c r="F15496">
        <v>0.47157399999999999</v>
      </c>
    </row>
    <row r="15497" spans="5:6" x14ac:dyDescent="0.2">
      <c r="E15497" s="97">
        <v>43799.252106481479</v>
      </c>
      <c r="F15497">
        <v>0.45954200000000001</v>
      </c>
    </row>
    <row r="15498" spans="5:6" x14ac:dyDescent="0.2">
      <c r="E15498" s="97">
        <v>43799.26599537037</v>
      </c>
      <c r="F15498">
        <v>0.46440599999999999</v>
      </c>
    </row>
    <row r="15499" spans="5:6" x14ac:dyDescent="0.2">
      <c r="E15499" s="97">
        <v>43799.27988425926</v>
      </c>
      <c r="F15499">
        <v>0.43570399999999998</v>
      </c>
    </row>
    <row r="15500" spans="5:6" x14ac:dyDescent="0.2">
      <c r="E15500" s="97">
        <v>43799.293773148151</v>
      </c>
      <c r="F15500">
        <v>0.465534</v>
      </c>
    </row>
    <row r="15501" spans="5:6" x14ac:dyDescent="0.2">
      <c r="E15501" s="97">
        <v>43799.307662037034</v>
      </c>
      <c r="F15501">
        <v>0.46059600000000001</v>
      </c>
    </row>
    <row r="15502" spans="5:6" x14ac:dyDescent="0.2">
      <c r="E15502" s="97">
        <v>43799.321666666663</v>
      </c>
      <c r="F15502">
        <v>0.45461099999999999</v>
      </c>
    </row>
    <row r="15503" spans="5:6" x14ac:dyDescent="0.2">
      <c r="E15503" s="97">
        <v>43799.335555555554</v>
      </c>
      <c r="F15503">
        <v>0.449152</v>
      </c>
    </row>
    <row r="15504" spans="5:6" x14ac:dyDescent="0.2">
      <c r="E15504" s="97">
        <v>43799.349444444444</v>
      </c>
      <c r="F15504">
        <v>0.446654</v>
      </c>
    </row>
    <row r="15505" spans="5:6" x14ac:dyDescent="0.2">
      <c r="E15505" s="97">
        <v>43799.363333333335</v>
      </c>
      <c r="F15505">
        <v>0.444581</v>
      </c>
    </row>
    <row r="15506" spans="5:6" x14ac:dyDescent="0.2">
      <c r="E15506" s="97">
        <v>43799.377303240741</v>
      </c>
      <c r="F15506">
        <v>0.44916499999999998</v>
      </c>
    </row>
    <row r="15507" spans="5:6" x14ac:dyDescent="0.2">
      <c r="E15507" s="97">
        <v>43799.391192129631</v>
      </c>
      <c r="F15507">
        <v>0.42795499999999997</v>
      </c>
    </row>
    <row r="15508" spans="5:6" x14ac:dyDescent="0.2">
      <c r="E15508" s="97">
        <v>43799.405081018522</v>
      </c>
      <c r="F15508">
        <v>0.46520600000000001</v>
      </c>
    </row>
    <row r="15509" spans="5:6" x14ac:dyDescent="0.2">
      <c r="E15509" s="97">
        <v>43799.418969907405</v>
      </c>
      <c r="F15509">
        <v>0.46520600000000001</v>
      </c>
    </row>
    <row r="15510" spans="5:6" x14ac:dyDescent="0.2">
      <c r="E15510" s="97">
        <v>43799.422789351855</v>
      </c>
      <c r="F15510">
        <v>0.40543299999999999</v>
      </c>
    </row>
    <row r="15511" spans="5:6" x14ac:dyDescent="0.2">
      <c r="E15511" s="97">
        <v>43799.433206018519</v>
      </c>
      <c r="F15511">
        <v>0.349159</v>
      </c>
    </row>
    <row r="15512" spans="5:6" x14ac:dyDescent="0.2">
      <c r="E15512" s="97">
        <v>43799.447094907409</v>
      </c>
      <c r="F15512">
        <v>0.44987899999999997</v>
      </c>
    </row>
    <row r="15513" spans="5:6" x14ac:dyDescent="0.2">
      <c r="E15513" s="97">
        <v>43799.4609837963</v>
      </c>
      <c r="F15513">
        <v>0.43856800000000001</v>
      </c>
    </row>
    <row r="15514" spans="5:6" x14ac:dyDescent="0.2">
      <c r="E15514" s="97">
        <v>43799.474988425929</v>
      </c>
      <c r="F15514">
        <v>0.42677700000000002</v>
      </c>
    </row>
    <row r="15515" spans="5:6" x14ac:dyDescent="0.2">
      <c r="E15515" s="97">
        <v>43799.488877314812</v>
      </c>
      <c r="F15515">
        <v>0.44121700000000003</v>
      </c>
    </row>
    <row r="15516" spans="5:6" x14ac:dyDescent="0.2">
      <c r="E15516" s="97">
        <v>43799.502812500003</v>
      </c>
      <c r="F15516">
        <v>0.44217099999999998</v>
      </c>
    </row>
    <row r="15517" spans="5:6" x14ac:dyDescent="0.2">
      <c r="E15517" s="97">
        <v>43799.516701388886</v>
      </c>
      <c r="F15517">
        <v>0.42608000000000001</v>
      </c>
    </row>
    <row r="15518" spans="5:6" x14ac:dyDescent="0.2">
      <c r="E15518" s="97">
        <v>43799.530590277776</v>
      </c>
      <c r="F15518">
        <v>0.45015300000000003</v>
      </c>
    </row>
    <row r="15519" spans="5:6" x14ac:dyDescent="0.2">
      <c r="E15519" s="97">
        <v>43799.544479166667</v>
      </c>
      <c r="F15519">
        <v>0.40292099999999997</v>
      </c>
    </row>
    <row r="15520" spans="5:6" x14ac:dyDescent="0.2">
      <c r="E15520" s="97">
        <v>43799.558368055557</v>
      </c>
      <c r="F15520">
        <v>0.455841</v>
      </c>
    </row>
    <row r="15521" spans="5:6" x14ac:dyDescent="0.2">
      <c r="E15521" s="97">
        <v>43799.572256944448</v>
      </c>
      <c r="F15521">
        <v>0.44262099999999999</v>
      </c>
    </row>
    <row r="15522" spans="5:6" x14ac:dyDescent="0.2">
      <c r="E15522" s="97">
        <v>43799.586145833331</v>
      </c>
      <c r="F15522">
        <v>0.42934899999999998</v>
      </c>
    </row>
    <row r="15523" spans="5:6" x14ac:dyDescent="0.2">
      <c r="E15523" s="97">
        <v>43799.60015046296</v>
      </c>
      <c r="F15523">
        <v>0.42258899999999999</v>
      </c>
    </row>
    <row r="15524" spans="5:6" x14ac:dyDescent="0.2">
      <c r="E15524" s="97">
        <v>43799.614039351851</v>
      </c>
      <c r="F15524">
        <v>0.41266199999999997</v>
      </c>
    </row>
    <row r="15525" spans="5:6" x14ac:dyDescent="0.2">
      <c r="E15525" s="97">
        <v>43799.627928240741</v>
      </c>
      <c r="F15525">
        <v>0.41329700000000003</v>
      </c>
    </row>
    <row r="15526" spans="5:6" x14ac:dyDescent="0.2">
      <c r="E15526" s="97">
        <v>43799.641886574071</v>
      </c>
      <c r="F15526">
        <v>0.401696</v>
      </c>
    </row>
    <row r="15527" spans="5:6" x14ac:dyDescent="0.2">
      <c r="E15527" s="97">
        <v>43799.655775462961</v>
      </c>
      <c r="F15527">
        <v>0.40834599999999999</v>
      </c>
    </row>
    <row r="15528" spans="5:6" x14ac:dyDescent="0.2">
      <c r="E15528" s="97">
        <v>43799.669664351852</v>
      </c>
      <c r="F15528">
        <v>0.40343600000000002</v>
      </c>
    </row>
    <row r="15529" spans="5:6" x14ac:dyDescent="0.2">
      <c r="E15529" s="97">
        <v>43799.683553240742</v>
      </c>
      <c r="F15529">
        <v>0.39574799999999999</v>
      </c>
    </row>
    <row r="15530" spans="5:6" x14ac:dyDescent="0.2">
      <c r="E15530" s="97">
        <v>43799.697442129633</v>
      </c>
      <c r="F15530">
        <v>0.396036</v>
      </c>
    </row>
    <row r="15531" spans="5:6" x14ac:dyDescent="0.2">
      <c r="E15531" s="97">
        <v>43799.711331018516</v>
      </c>
      <c r="F15531">
        <v>0.40473100000000001</v>
      </c>
    </row>
    <row r="15532" spans="5:6" x14ac:dyDescent="0.2">
      <c r="E15532" s="97">
        <v>43799.723969907405</v>
      </c>
      <c r="F15532">
        <v>0.41570800000000002</v>
      </c>
    </row>
    <row r="15533" spans="5:6" x14ac:dyDescent="0.2">
      <c r="E15533" s="97">
        <v>43799.737858796296</v>
      </c>
      <c r="F15533">
        <v>0.417738</v>
      </c>
    </row>
    <row r="15534" spans="5:6" x14ac:dyDescent="0.2">
      <c r="E15534" s="97">
        <v>43799.751747685186</v>
      </c>
      <c r="F15534">
        <v>0.41298699999999999</v>
      </c>
    </row>
    <row r="15535" spans="5:6" x14ac:dyDescent="0.2">
      <c r="E15535" s="97">
        <v>43799.765636574077</v>
      </c>
      <c r="F15535">
        <v>0.42228599999999999</v>
      </c>
    </row>
    <row r="15536" spans="5:6" x14ac:dyDescent="0.2">
      <c r="E15536" s="97">
        <v>43799.779641203706</v>
      </c>
      <c r="F15536">
        <v>0.420379</v>
      </c>
    </row>
    <row r="15537" spans="5:6" x14ac:dyDescent="0.2">
      <c r="E15537" s="97">
        <v>43799.793530092589</v>
      </c>
      <c r="F15537">
        <v>0.41914200000000001</v>
      </c>
    </row>
    <row r="15538" spans="5:6" x14ac:dyDescent="0.2">
      <c r="E15538" s="97">
        <v>43799.80741898148</v>
      </c>
      <c r="F15538">
        <v>0.42388100000000001</v>
      </c>
    </row>
    <row r="15539" spans="5:6" x14ac:dyDescent="0.2">
      <c r="E15539" s="97">
        <v>43799.82130787037</v>
      </c>
      <c r="F15539">
        <v>0.417684</v>
      </c>
    </row>
    <row r="15540" spans="5:6" x14ac:dyDescent="0.2">
      <c r="E15540" s="97">
        <v>43799.835196759261</v>
      </c>
      <c r="F15540">
        <v>0.41803800000000002</v>
      </c>
    </row>
    <row r="15541" spans="5:6" x14ac:dyDescent="0.2">
      <c r="E15541" s="97">
        <v>43799.849085648151</v>
      </c>
      <c r="F15541">
        <v>0.43470599999999998</v>
      </c>
    </row>
    <row r="15542" spans="5:6" x14ac:dyDescent="0.2">
      <c r="E15542" s="97">
        <v>43799.86309027778</v>
      </c>
      <c r="F15542">
        <v>0.44177899999999998</v>
      </c>
    </row>
    <row r="15543" spans="5:6" x14ac:dyDescent="0.2">
      <c r="E15543" s="97">
        <v>43799.876979166664</v>
      </c>
      <c r="F15543">
        <v>0.423454</v>
      </c>
    </row>
    <row r="15544" spans="5:6" x14ac:dyDescent="0.2">
      <c r="E15544" s="97">
        <v>43799.890868055554</v>
      </c>
      <c r="F15544">
        <v>0.432782</v>
      </c>
    </row>
    <row r="15545" spans="5:6" x14ac:dyDescent="0.2">
      <c r="E15545" s="97">
        <v>43799.904756944445</v>
      </c>
      <c r="F15545">
        <v>0.44843100000000002</v>
      </c>
    </row>
    <row r="15546" spans="5:6" x14ac:dyDescent="0.2">
      <c r="E15546" s="97">
        <v>43799.918715277781</v>
      </c>
      <c r="F15546">
        <v>0.452735</v>
      </c>
    </row>
    <row r="15547" spans="5:6" x14ac:dyDescent="0.2">
      <c r="E15547" s="97">
        <v>43799.932604166665</v>
      </c>
      <c r="F15547">
        <v>0.42171900000000001</v>
      </c>
    </row>
    <row r="15548" spans="5:6" x14ac:dyDescent="0.2">
      <c r="E15548" s="97">
        <v>43799.946493055555</v>
      </c>
      <c r="F15548">
        <v>0.44847900000000002</v>
      </c>
    </row>
    <row r="15549" spans="5:6" x14ac:dyDescent="0.2">
      <c r="E15549" s="97">
        <v>43799.960381944446</v>
      </c>
      <c r="F15549">
        <v>0.44276500000000002</v>
      </c>
    </row>
    <row r="15550" spans="5:6" x14ac:dyDescent="0.2">
      <c r="E15550" s="97">
        <v>43799.974270833336</v>
      </c>
      <c r="F15550">
        <v>0.44969100000000001</v>
      </c>
    </row>
    <row r="15551" spans="5:6" x14ac:dyDescent="0.2">
      <c r="E15551" s="97">
        <v>43799.988159722219</v>
      </c>
      <c r="F15551">
        <v>0.45092599999999999</v>
      </c>
    </row>
    <row r="15552" spans="5:6" x14ac:dyDescent="0.2">
      <c r="E15552" s="97">
        <v>43800.002164351848</v>
      </c>
      <c r="F15552">
        <v>0.45294200000000001</v>
      </c>
    </row>
    <row r="15553" spans="5:6" x14ac:dyDescent="0.2">
      <c r="E15553" s="97">
        <v>43800.016053240739</v>
      </c>
      <c r="F15553">
        <v>0.43476700000000001</v>
      </c>
    </row>
    <row r="15554" spans="5:6" x14ac:dyDescent="0.2">
      <c r="E15554" s="97">
        <v>43800.029942129629</v>
      </c>
      <c r="F15554">
        <v>0.457681</v>
      </c>
    </row>
    <row r="15555" spans="5:6" x14ac:dyDescent="0.2">
      <c r="E15555" s="97">
        <v>43800.04383101852</v>
      </c>
      <c r="F15555">
        <v>0.46663900000000003</v>
      </c>
    </row>
    <row r="15556" spans="5:6" x14ac:dyDescent="0.2">
      <c r="E15556" s="97">
        <v>43800.057789351849</v>
      </c>
      <c r="F15556">
        <v>0.40857700000000002</v>
      </c>
    </row>
    <row r="15557" spans="5:6" x14ac:dyDescent="0.2">
      <c r="E15557" s="97">
        <v>43800.07167824074</v>
      </c>
      <c r="F15557">
        <v>0.46897</v>
      </c>
    </row>
    <row r="15558" spans="5:6" x14ac:dyDescent="0.2">
      <c r="E15558" s="97">
        <v>43800.08556712963</v>
      </c>
      <c r="F15558">
        <v>0.45740700000000001</v>
      </c>
    </row>
    <row r="15559" spans="5:6" x14ac:dyDescent="0.2">
      <c r="E15559" s="97">
        <v>43800.099456018521</v>
      </c>
      <c r="F15559">
        <v>0.41557500000000003</v>
      </c>
    </row>
    <row r="15560" spans="5:6" x14ac:dyDescent="0.2">
      <c r="E15560" s="97">
        <v>43800.113344907404</v>
      </c>
      <c r="F15560">
        <v>0.45094099999999998</v>
      </c>
    </row>
    <row r="15561" spans="5:6" x14ac:dyDescent="0.2">
      <c r="E15561" s="97">
        <v>43800.127233796295</v>
      </c>
      <c r="F15561">
        <v>0.46384700000000001</v>
      </c>
    </row>
    <row r="15562" spans="5:6" x14ac:dyDescent="0.2">
      <c r="E15562" s="97">
        <v>43800.141122685185</v>
      </c>
      <c r="F15562">
        <v>0.45757500000000001</v>
      </c>
    </row>
    <row r="15563" spans="5:6" x14ac:dyDescent="0.2">
      <c r="E15563" s="97">
        <v>43800.155127314814</v>
      </c>
      <c r="F15563">
        <v>0.44808199999999998</v>
      </c>
    </row>
    <row r="15564" spans="5:6" x14ac:dyDescent="0.2">
      <c r="E15564" s="97">
        <v>43800.169016203705</v>
      </c>
      <c r="F15564">
        <v>0.45629199999999998</v>
      </c>
    </row>
    <row r="15565" spans="5:6" x14ac:dyDescent="0.2">
      <c r="E15565" s="97">
        <v>43800.182905092595</v>
      </c>
      <c r="F15565">
        <v>0.44418600000000003</v>
      </c>
    </row>
    <row r="15566" spans="5:6" x14ac:dyDescent="0.2">
      <c r="E15566" s="97">
        <v>43800.196851851855</v>
      </c>
      <c r="F15566">
        <v>0.45152199999999998</v>
      </c>
    </row>
    <row r="15567" spans="5:6" x14ac:dyDescent="0.2">
      <c r="E15567" s="97">
        <v>43800.210740740738</v>
      </c>
      <c r="F15567">
        <v>0.43978600000000001</v>
      </c>
    </row>
    <row r="15568" spans="5:6" x14ac:dyDescent="0.2">
      <c r="E15568" s="97">
        <v>43800.224629629629</v>
      </c>
      <c r="F15568">
        <v>0.43911099999999997</v>
      </c>
    </row>
    <row r="15569" spans="5:6" x14ac:dyDescent="0.2">
      <c r="E15569" s="97">
        <v>43800.238518518519</v>
      </c>
      <c r="F15569">
        <v>0.45645599999999997</v>
      </c>
    </row>
    <row r="15570" spans="5:6" x14ac:dyDescent="0.2">
      <c r="E15570" s="97">
        <v>43800.25240740741</v>
      </c>
      <c r="F15570">
        <v>0.45028899999999999</v>
      </c>
    </row>
    <row r="15571" spans="5:6" x14ac:dyDescent="0.2">
      <c r="E15571" s="97">
        <v>43800.266296296293</v>
      </c>
      <c r="F15571">
        <v>0.40959800000000002</v>
      </c>
    </row>
    <row r="15572" spans="5:6" x14ac:dyDescent="0.2">
      <c r="E15572" s="97">
        <v>43800.280300925922</v>
      </c>
      <c r="F15572">
        <v>0.44284800000000002</v>
      </c>
    </row>
    <row r="15573" spans="5:6" x14ac:dyDescent="0.2">
      <c r="E15573" s="97">
        <v>43800.294189814813</v>
      </c>
      <c r="F15573">
        <v>0.43322500000000003</v>
      </c>
    </row>
    <row r="15574" spans="5:6" x14ac:dyDescent="0.2">
      <c r="E15574" s="97">
        <v>43800.308078703703</v>
      </c>
      <c r="F15574">
        <v>0.43149700000000002</v>
      </c>
    </row>
    <row r="15575" spans="5:6" x14ac:dyDescent="0.2">
      <c r="E15575" s="97">
        <v>43800.321967592594</v>
      </c>
      <c r="F15575">
        <v>0.41925699999999999</v>
      </c>
    </row>
    <row r="15576" spans="5:6" x14ac:dyDescent="0.2">
      <c r="E15576" s="97">
        <v>43800.335925925923</v>
      </c>
      <c r="F15576">
        <v>0.42022599999999999</v>
      </c>
    </row>
    <row r="15577" spans="5:6" x14ac:dyDescent="0.2">
      <c r="E15577" s="97">
        <v>43800.349814814814</v>
      </c>
      <c r="F15577">
        <v>0.41916100000000001</v>
      </c>
    </row>
    <row r="15578" spans="5:6" x14ac:dyDescent="0.2">
      <c r="E15578" s="97">
        <v>43800.363703703704</v>
      </c>
      <c r="F15578">
        <v>0.41686499999999999</v>
      </c>
    </row>
    <row r="15579" spans="5:6" x14ac:dyDescent="0.2">
      <c r="E15579" s="97">
        <v>43800.377592592595</v>
      </c>
      <c r="F15579">
        <v>0.40412799999999999</v>
      </c>
    </row>
    <row r="15580" spans="5:6" x14ac:dyDescent="0.2">
      <c r="E15580" s="97">
        <v>43800.391481481478</v>
      </c>
      <c r="F15580">
        <v>0.40391300000000002</v>
      </c>
    </row>
    <row r="15581" spans="5:6" x14ac:dyDescent="0.2">
      <c r="E15581" s="97">
        <v>43800.405370370368</v>
      </c>
      <c r="F15581">
        <v>0.41196300000000002</v>
      </c>
    </row>
    <row r="15582" spans="5:6" x14ac:dyDescent="0.2">
      <c r="E15582" s="97">
        <v>43800.419374999998</v>
      </c>
      <c r="F15582">
        <v>0.411995</v>
      </c>
    </row>
    <row r="15583" spans="5:6" x14ac:dyDescent="0.2">
      <c r="E15583" s="97">
        <v>43800.433263888888</v>
      </c>
      <c r="F15583">
        <v>0.384243</v>
      </c>
    </row>
    <row r="15584" spans="5:6" x14ac:dyDescent="0.2">
      <c r="E15584" s="97">
        <v>43800.447152777779</v>
      </c>
      <c r="F15584">
        <v>0.40112999999999999</v>
      </c>
    </row>
    <row r="15585" spans="5:6" x14ac:dyDescent="0.2">
      <c r="E15585" s="97">
        <v>43800.461041666669</v>
      </c>
      <c r="F15585">
        <v>0.38543500000000003</v>
      </c>
    </row>
    <row r="15586" spans="5:6" x14ac:dyDescent="0.2">
      <c r="E15586" s="97">
        <v>43800.474999999999</v>
      </c>
      <c r="F15586">
        <v>0.38439299999999998</v>
      </c>
    </row>
    <row r="15587" spans="5:6" x14ac:dyDescent="0.2">
      <c r="E15587" s="97">
        <v>43800.488888888889</v>
      </c>
      <c r="F15587">
        <v>0.386436</v>
      </c>
    </row>
    <row r="15588" spans="5:6" x14ac:dyDescent="0.2">
      <c r="E15588" s="97">
        <v>43800.50277777778</v>
      </c>
      <c r="F15588">
        <v>0.39044099999999998</v>
      </c>
    </row>
    <row r="15589" spans="5:6" x14ac:dyDescent="0.2">
      <c r="E15589" s="97">
        <v>43800.51666666667</v>
      </c>
      <c r="F15589">
        <v>0.38829200000000003</v>
      </c>
    </row>
    <row r="15590" spans="5:6" x14ac:dyDescent="0.2">
      <c r="E15590" s="97">
        <v>43800.530555555553</v>
      </c>
      <c r="F15590">
        <v>0.37129000000000001</v>
      </c>
    </row>
    <row r="15591" spans="5:6" x14ac:dyDescent="0.2">
      <c r="E15591" s="97">
        <v>43800.544444444444</v>
      </c>
      <c r="F15591">
        <v>0.38059500000000002</v>
      </c>
    </row>
    <row r="15592" spans="5:6" x14ac:dyDescent="0.2">
      <c r="E15592" s="97">
        <v>43800.558449074073</v>
      </c>
      <c r="F15592">
        <v>0.36314000000000002</v>
      </c>
    </row>
    <row r="15593" spans="5:6" x14ac:dyDescent="0.2">
      <c r="E15593" s="97">
        <v>43800.572337962964</v>
      </c>
      <c r="F15593">
        <v>0.36490499999999998</v>
      </c>
    </row>
    <row r="15594" spans="5:6" x14ac:dyDescent="0.2">
      <c r="E15594" s="97">
        <v>43800.586226851854</v>
      </c>
      <c r="F15594">
        <v>0.37316500000000002</v>
      </c>
    </row>
    <row r="15595" spans="5:6" x14ac:dyDescent="0.2">
      <c r="E15595" s="97">
        <v>43800.600115740737</v>
      </c>
      <c r="F15595">
        <v>0.36956</v>
      </c>
    </row>
    <row r="15596" spans="5:6" x14ac:dyDescent="0.2">
      <c r="E15596" s="97">
        <v>43800.614074074074</v>
      </c>
      <c r="F15596">
        <v>0.35788599999999998</v>
      </c>
    </row>
    <row r="15597" spans="5:6" x14ac:dyDescent="0.2">
      <c r="E15597" s="97">
        <v>43800.627962962964</v>
      </c>
      <c r="F15597">
        <v>0.35412399999999999</v>
      </c>
    </row>
    <row r="15598" spans="5:6" x14ac:dyDescent="0.2">
      <c r="E15598" s="97">
        <v>43800.641851851855</v>
      </c>
      <c r="F15598">
        <v>0.352964</v>
      </c>
    </row>
    <row r="15599" spans="5:6" x14ac:dyDescent="0.2">
      <c r="E15599" s="97">
        <v>43800.655740740738</v>
      </c>
      <c r="F15599">
        <v>0.242923</v>
      </c>
    </row>
    <row r="15600" spans="5:6" x14ac:dyDescent="0.2">
      <c r="E15600" s="97">
        <v>43800.669629629629</v>
      </c>
      <c r="F15600">
        <v>0.35053200000000001</v>
      </c>
    </row>
    <row r="15601" spans="5:6" x14ac:dyDescent="0.2">
      <c r="E15601" s="97">
        <v>43800.683518518519</v>
      </c>
      <c r="F15601">
        <v>0.36563000000000001</v>
      </c>
    </row>
    <row r="15602" spans="5:6" x14ac:dyDescent="0.2">
      <c r="E15602" s="97">
        <v>43800.697557870371</v>
      </c>
      <c r="F15602">
        <v>0.33990900000000002</v>
      </c>
    </row>
    <row r="15603" spans="5:6" x14ac:dyDescent="0.2">
      <c r="E15603" s="97">
        <v>43800.711446759262</v>
      </c>
      <c r="F15603">
        <v>0.31589800000000001</v>
      </c>
    </row>
    <row r="15604" spans="5:6" x14ac:dyDescent="0.2">
      <c r="E15604" s="97">
        <v>43800.724027777775</v>
      </c>
      <c r="F15604">
        <v>0.36783900000000003</v>
      </c>
    </row>
    <row r="15605" spans="5:6" x14ac:dyDescent="0.2">
      <c r="E15605" s="97">
        <v>43800.737916666665</v>
      </c>
      <c r="F15605">
        <v>0.37107200000000001</v>
      </c>
    </row>
    <row r="15606" spans="5:6" x14ac:dyDescent="0.2">
      <c r="E15606" s="97">
        <v>43800.751805555556</v>
      </c>
      <c r="F15606">
        <v>0.31484800000000002</v>
      </c>
    </row>
    <row r="15607" spans="5:6" x14ac:dyDescent="0.2">
      <c r="E15607" s="97">
        <v>43800.765694444446</v>
      </c>
      <c r="F15607">
        <v>0.37346200000000002</v>
      </c>
    </row>
    <row r="15608" spans="5:6" x14ac:dyDescent="0.2">
      <c r="E15608" s="97">
        <v>43800.779583333337</v>
      </c>
      <c r="F15608">
        <v>0.36515399999999998</v>
      </c>
    </row>
    <row r="15609" spans="5:6" x14ac:dyDescent="0.2">
      <c r="E15609" s="97">
        <v>43800.79347222222</v>
      </c>
      <c r="F15609">
        <v>0.36016300000000001</v>
      </c>
    </row>
    <row r="15610" spans="5:6" x14ac:dyDescent="0.2">
      <c r="E15610" s="97">
        <v>43800.80736111111</v>
      </c>
      <c r="F15610">
        <v>0.36434499999999997</v>
      </c>
    </row>
    <row r="15611" spans="5:6" x14ac:dyDescent="0.2">
      <c r="E15611" s="97">
        <v>43800.82136574074</v>
      </c>
      <c r="F15611">
        <v>0.36679099999999998</v>
      </c>
    </row>
    <row r="15612" spans="5:6" x14ac:dyDescent="0.2">
      <c r="E15612" s="97">
        <v>43800.83525462963</v>
      </c>
      <c r="F15612">
        <v>0.366228</v>
      </c>
    </row>
    <row r="15613" spans="5:6" x14ac:dyDescent="0.2">
      <c r="E15613" s="97">
        <v>43800.849143518521</v>
      </c>
      <c r="F15613">
        <v>0.35143000000000002</v>
      </c>
    </row>
    <row r="15614" spans="5:6" x14ac:dyDescent="0.2">
      <c r="E15614" s="97">
        <v>43800.86309027778</v>
      </c>
      <c r="F15614">
        <v>0.360512</v>
      </c>
    </row>
    <row r="15615" spans="5:6" x14ac:dyDescent="0.2">
      <c r="E15615" s="97">
        <v>43800.876979166664</v>
      </c>
      <c r="F15615">
        <v>0.36882300000000001</v>
      </c>
    </row>
    <row r="15616" spans="5:6" x14ac:dyDescent="0.2">
      <c r="E15616" s="97">
        <v>43800.890868055554</v>
      </c>
      <c r="F15616">
        <v>0.360149</v>
      </c>
    </row>
    <row r="15617" spans="5:6" x14ac:dyDescent="0.2">
      <c r="E15617" s="97">
        <v>43800.904756944445</v>
      </c>
      <c r="F15617">
        <v>0.38106200000000001</v>
      </c>
    </row>
    <row r="15618" spans="5:6" x14ac:dyDescent="0.2">
      <c r="E15618" s="97">
        <v>43800.918645833335</v>
      </c>
      <c r="F15618">
        <v>0.37113600000000002</v>
      </c>
    </row>
    <row r="15619" spans="5:6" x14ac:dyDescent="0.2">
      <c r="E15619" s="97">
        <v>43800.932534722226</v>
      </c>
      <c r="F15619">
        <v>0.377025</v>
      </c>
    </row>
    <row r="15620" spans="5:6" x14ac:dyDescent="0.2">
      <c r="E15620" s="97">
        <v>43800.946539351855</v>
      </c>
      <c r="F15620">
        <v>0.35430200000000001</v>
      </c>
    </row>
    <row r="15621" spans="5:6" x14ac:dyDescent="0.2">
      <c r="E15621" s="97">
        <v>43800.960428240738</v>
      </c>
      <c r="F15621">
        <v>0.38038100000000002</v>
      </c>
    </row>
    <row r="15622" spans="5:6" x14ac:dyDescent="0.2">
      <c r="E15622" s="97">
        <v>43800.974317129629</v>
      </c>
      <c r="F15622">
        <v>0.39037100000000002</v>
      </c>
    </row>
    <row r="15623" spans="5:6" x14ac:dyDescent="0.2">
      <c r="E15623" s="97">
        <v>43800.988206018519</v>
      </c>
      <c r="F15623">
        <v>0.37722499999999998</v>
      </c>
    </row>
    <row r="15624" spans="5:6" x14ac:dyDescent="0.2">
      <c r="E15624" s="97">
        <v>43801.002164351848</v>
      </c>
      <c r="F15624">
        <v>0.39738699999999999</v>
      </c>
    </row>
    <row r="15625" spans="5:6" x14ac:dyDescent="0.2">
      <c r="E15625" s="97">
        <v>43801.016053240739</v>
      </c>
      <c r="F15625">
        <v>0.36896499999999999</v>
      </c>
    </row>
    <row r="15626" spans="5:6" x14ac:dyDescent="0.2">
      <c r="E15626" s="97">
        <v>43801.029942129629</v>
      </c>
      <c r="F15626">
        <v>0.39132400000000001</v>
      </c>
    </row>
    <row r="15627" spans="5:6" x14ac:dyDescent="0.2">
      <c r="E15627" s="97">
        <v>43801.04383101852</v>
      </c>
      <c r="F15627">
        <v>0.39687299999999998</v>
      </c>
    </row>
    <row r="15628" spans="5:6" x14ac:dyDescent="0.2">
      <c r="E15628" s="97">
        <v>43801.057719907411</v>
      </c>
      <c r="F15628">
        <v>0.385212</v>
      </c>
    </row>
    <row r="15629" spans="5:6" x14ac:dyDescent="0.2">
      <c r="E15629" s="97">
        <v>43801.071608796294</v>
      </c>
      <c r="F15629">
        <v>0.382581</v>
      </c>
    </row>
    <row r="15630" spans="5:6" x14ac:dyDescent="0.2">
      <c r="E15630" s="97">
        <v>43801.085497685184</v>
      </c>
      <c r="F15630">
        <v>0.35991299999999998</v>
      </c>
    </row>
    <row r="15631" spans="5:6" x14ac:dyDescent="0.2">
      <c r="E15631" s="97">
        <v>43801.099502314813</v>
      </c>
      <c r="F15631">
        <v>0.38167699999999999</v>
      </c>
    </row>
    <row r="15632" spans="5:6" x14ac:dyDescent="0.2">
      <c r="E15632" s="97">
        <v>43801.113391203704</v>
      </c>
      <c r="F15632">
        <v>0.367672</v>
      </c>
    </row>
    <row r="15633" spans="5:6" x14ac:dyDescent="0.2">
      <c r="E15633" s="97">
        <v>43801.127280092594</v>
      </c>
      <c r="F15633">
        <v>0.362317</v>
      </c>
    </row>
    <row r="15634" spans="5:6" x14ac:dyDescent="0.2">
      <c r="E15634" s="97">
        <v>43801.141226851854</v>
      </c>
      <c r="F15634">
        <v>0.372838</v>
      </c>
    </row>
    <row r="15635" spans="5:6" x14ac:dyDescent="0.2">
      <c r="E15635" s="97">
        <v>43801.155115740738</v>
      </c>
      <c r="F15635">
        <v>0.36659999999999998</v>
      </c>
    </row>
    <row r="15636" spans="5:6" x14ac:dyDescent="0.2">
      <c r="E15636" s="97">
        <v>43801.169004629628</v>
      </c>
      <c r="F15636">
        <v>0.36276000000000003</v>
      </c>
    </row>
    <row r="15637" spans="5:6" x14ac:dyDescent="0.2">
      <c r="E15637" s="97">
        <v>43801.182893518519</v>
      </c>
      <c r="F15637">
        <v>0.36133799999999999</v>
      </c>
    </row>
    <row r="15638" spans="5:6" x14ac:dyDescent="0.2">
      <c r="E15638" s="97">
        <v>43801.196782407409</v>
      </c>
      <c r="F15638">
        <v>0.35306300000000002</v>
      </c>
    </row>
    <row r="15639" spans="5:6" x14ac:dyDescent="0.2">
      <c r="E15639" s="97">
        <v>43801.2106712963</v>
      </c>
      <c r="F15639">
        <v>0.345584</v>
      </c>
    </row>
    <row r="15640" spans="5:6" x14ac:dyDescent="0.2">
      <c r="E15640" s="97">
        <v>43801.224675925929</v>
      </c>
      <c r="F15640">
        <v>0.35053499999999999</v>
      </c>
    </row>
    <row r="15641" spans="5:6" x14ac:dyDescent="0.2">
      <c r="E15641" s="97">
        <v>43801.238564814812</v>
      </c>
      <c r="F15641">
        <v>0.34029399999999999</v>
      </c>
    </row>
    <row r="15642" spans="5:6" x14ac:dyDescent="0.2">
      <c r="E15642" s="97">
        <v>43801.252453703702</v>
      </c>
      <c r="F15642">
        <v>0.35108400000000001</v>
      </c>
    </row>
    <row r="15643" spans="5:6" x14ac:dyDescent="0.2">
      <c r="E15643" s="97">
        <v>43801.266342592593</v>
      </c>
      <c r="F15643">
        <v>0.35079399999999999</v>
      </c>
    </row>
    <row r="15644" spans="5:6" x14ac:dyDescent="0.2">
      <c r="E15644" s="97">
        <v>43801.280312499999</v>
      </c>
      <c r="F15644">
        <v>0.34570099999999998</v>
      </c>
    </row>
    <row r="15645" spans="5:6" x14ac:dyDescent="0.2">
      <c r="E15645" s="97">
        <v>43801.29420138889</v>
      </c>
      <c r="F15645">
        <v>0.34106700000000001</v>
      </c>
    </row>
    <row r="15646" spans="5:6" x14ac:dyDescent="0.2">
      <c r="E15646" s="97">
        <v>43801.30809027778</v>
      </c>
      <c r="F15646">
        <v>0.34055999999999997</v>
      </c>
    </row>
    <row r="15647" spans="5:6" x14ac:dyDescent="0.2">
      <c r="E15647" s="97">
        <v>43801.322025462963</v>
      </c>
      <c r="F15647">
        <v>0.33664100000000002</v>
      </c>
    </row>
    <row r="15648" spans="5:6" x14ac:dyDescent="0.2">
      <c r="E15648" s="97">
        <v>43801.335914351854</v>
      </c>
      <c r="F15648">
        <v>0.34582800000000002</v>
      </c>
    </row>
    <row r="15649" spans="5:6" x14ac:dyDescent="0.2">
      <c r="E15649" s="97">
        <v>43801.349803240744</v>
      </c>
      <c r="F15649">
        <v>0.33543000000000001</v>
      </c>
    </row>
    <row r="15650" spans="5:6" x14ac:dyDescent="0.2">
      <c r="E15650" s="97">
        <v>43801.363692129627</v>
      </c>
      <c r="F15650">
        <v>0.32340999999999998</v>
      </c>
    </row>
    <row r="15651" spans="5:6" x14ac:dyDescent="0.2">
      <c r="E15651" s="97">
        <v>43801.377581018518</v>
      </c>
      <c r="F15651">
        <v>0.32645000000000002</v>
      </c>
    </row>
    <row r="15652" spans="5:6" x14ac:dyDescent="0.2">
      <c r="E15652" s="97">
        <v>43801.391469907408</v>
      </c>
      <c r="F15652">
        <v>0.31250899999999998</v>
      </c>
    </row>
    <row r="15653" spans="5:6" x14ac:dyDescent="0.2">
      <c r="E15653" s="97">
        <v>43801.405474537038</v>
      </c>
      <c r="F15653">
        <v>0.32777200000000001</v>
      </c>
    </row>
    <row r="15654" spans="5:6" x14ac:dyDescent="0.2">
      <c r="E15654" s="97">
        <v>43801.419363425928</v>
      </c>
      <c r="F15654">
        <v>0.30938199999999999</v>
      </c>
    </row>
    <row r="15655" spans="5:6" x14ac:dyDescent="0.2">
      <c r="E15655" s="97">
        <v>43801.433252314811</v>
      </c>
      <c r="F15655">
        <v>0.31988</v>
      </c>
    </row>
    <row r="15656" spans="5:6" x14ac:dyDescent="0.2">
      <c r="E15656" s="97">
        <v>43801.447141203702</v>
      </c>
      <c r="F15656">
        <v>0.30304399999999998</v>
      </c>
    </row>
    <row r="15657" spans="5:6" x14ac:dyDescent="0.2">
      <c r="E15657" s="97">
        <v>43801.461099537039</v>
      </c>
      <c r="F15657">
        <v>0.31744800000000001</v>
      </c>
    </row>
    <row r="15658" spans="5:6" x14ac:dyDescent="0.2">
      <c r="E15658" s="97">
        <v>43801.474988425929</v>
      </c>
      <c r="F15658">
        <v>0.312166</v>
      </c>
    </row>
    <row r="15659" spans="5:6" x14ac:dyDescent="0.2">
      <c r="E15659" s="97">
        <v>43801.488877314812</v>
      </c>
      <c r="F15659">
        <v>0.28236</v>
      </c>
    </row>
    <row r="15660" spans="5:6" x14ac:dyDescent="0.2">
      <c r="E15660" s="97">
        <v>43801.502766203703</v>
      </c>
      <c r="F15660">
        <v>0.25759799999999999</v>
      </c>
    </row>
    <row r="15661" spans="5:6" x14ac:dyDescent="0.2">
      <c r="E15661" s="97">
        <v>43801.516655092593</v>
      </c>
      <c r="F15661">
        <v>0.28377400000000003</v>
      </c>
    </row>
    <row r="15662" spans="5:6" x14ac:dyDescent="0.2">
      <c r="E15662" s="97">
        <v>43801.530543981484</v>
      </c>
      <c r="F15662">
        <v>0.27496199999999998</v>
      </c>
    </row>
    <row r="15663" spans="5:6" x14ac:dyDescent="0.2">
      <c r="E15663" s="97">
        <v>43801.544548611113</v>
      </c>
      <c r="F15663">
        <v>0.27158199999999999</v>
      </c>
    </row>
    <row r="15664" spans="5:6" x14ac:dyDescent="0.2">
      <c r="E15664" s="97">
        <v>43801.558495370373</v>
      </c>
      <c r="F15664">
        <v>0.26043699999999997</v>
      </c>
    </row>
    <row r="15665" spans="5:6" x14ac:dyDescent="0.2">
      <c r="E15665" s="97">
        <v>43801.572384259256</v>
      </c>
      <c r="F15665">
        <v>0.24362900000000001</v>
      </c>
    </row>
    <row r="15666" spans="5:6" x14ac:dyDescent="0.2">
      <c r="E15666" s="97">
        <v>43801.586273148147</v>
      </c>
      <c r="F15666">
        <v>0.21340700000000001</v>
      </c>
    </row>
    <row r="15667" spans="5:6" x14ac:dyDescent="0.2">
      <c r="E15667" s="97">
        <v>43801.600162037037</v>
      </c>
      <c r="F15667">
        <v>0.21274799999999999</v>
      </c>
    </row>
    <row r="15668" spans="5:6" x14ac:dyDescent="0.2">
      <c r="E15668" s="97">
        <v>43801.614050925928</v>
      </c>
      <c r="F15668">
        <v>0.17572699999999999</v>
      </c>
    </row>
    <row r="15669" spans="5:6" x14ac:dyDescent="0.2">
      <c r="E15669" s="97">
        <v>43801.627939814818</v>
      </c>
      <c r="F15669">
        <v>0.201294</v>
      </c>
    </row>
    <row r="15670" spans="5:6" x14ac:dyDescent="0.2">
      <c r="E15670" s="97">
        <v>43801.641944444447</v>
      </c>
      <c r="F15670">
        <v>0.198325</v>
      </c>
    </row>
    <row r="15671" spans="5:6" x14ac:dyDescent="0.2">
      <c r="E15671" s="97">
        <v>43801.655833333331</v>
      </c>
      <c r="F15671">
        <v>0.14167199999999999</v>
      </c>
    </row>
    <row r="15672" spans="5:6" x14ac:dyDescent="0.2">
      <c r="E15672" s="97">
        <v>43801.669722222221</v>
      </c>
      <c r="F15672">
        <v>0.20826900000000001</v>
      </c>
    </row>
    <row r="15673" spans="5:6" x14ac:dyDescent="0.2">
      <c r="E15673" s="97">
        <v>43801.683611111112</v>
      </c>
      <c r="F15673">
        <v>0.20533699999999999</v>
      </c>
    </row>
    <row r="15674" spans="5:6" x14ac:dyDescent="0.2">
      <c r="E15674" s="97">
        <v>43801.697569444441</v>
      </c>
      <c r="F15674">
        <v>0.19145000000000001</v>
      </c>
    </row>
    <row r="15675" spans="5:6" x14ac:dyDescent="0.2">
      <c r="E15675" s="97">
        <v>43801.711458333331</v>
      </c>
      <c r="F15675">
        <v>0.21596000000000001</v>
      </c>
    </row>
    <row r="15676" spans="5:6" x14ac:dyDescent="0.2">
      <c r="E15676" s="97">
        <v>43801.724027777775</v>
      </c>
      <c r="F15676">
        <v>0.236015</v>
      </c>
    </row>
    <row r="15677" spans="5:6" x14ac:dyDescent="0.2">
      <c r="E15677" s="97">
        <v>43801.737916666665</v>
      </c>
      <c r="F15677">
        <v>0.24094199999999999</v>
      </c>
    </row>
    <row r="15678" spans="5:6" x14ac:dyDescent="0.2">
      <c r="E15678" s="97">
        <v>43801.751805555556</v>
      </c>
      <c r="F15678">
        <v>0.24349899999999999</v>
      </c>
    </row>
    <row r="15679" spans="5:6" x14ac:dyDescent="0.2">
      <c r="E15679" s="97">
        <v>43801.765694444446</v>
      </c>
      <c r="F15679">
        <v>0.25219900000000001</v>
      </c>
    </row>
    <row r="15680" spans="5:6" x14ac:dyDescent="0.2">
      <c r="E15680" s="97">
        <v>43801.779583333337</v>
      </c>
      <c r="F15680">
        <v>0.201846</v>
      </c>
    </row>
    <row r="15681" spans="5:6" x14ac:dyDescent="0.2">
      <c r="E15681" s="97">
        <v>43801.79347222222</v>
      </c>
      <c r="F15681">
        <v>0.25158599999999998</v>
      </c>
    </row>
    <row r="15682" spans="5:6" x14ac:dyDescent="0.2">
      <c r="E15682" s="97">
        <v>43801.80736111111</v>
      </c>
      <c r="F15682">
        <v>0.243224</v>
      </c>
    </row>
    <row r="15683" spans="5:6" x14ac:dyDescent="0.2">
      <c r="E15683" s="97">
        <v>43801.82136574074</v>
      </c>
      <c r="F15683">
        <v>0.267376</v>
      </c>
    </row>
    <row r="15684" spans="5:6" x14ac:dyDescent="0.2">
      <c r="E15684" s="97">
        <v>43801.83525462963</v>
      </c>
      <c r="F15684">
        <v>0.27670699999999998</v>
      </c>
    </row>
    <row r="15685" spans="5:6" x14ac:dyDescent="0.2">
      <c r="E15685" s="97">
        <v>43801.849143518521</v>
      </c>
      <c r="F15685">
        <v>0.28460200000000002</v>
      </c>
    </row>
    <row r="15686" spans="5:6" x14ac:dyDescent="0.2">
      <c r="E15686" s="97">
        <v>43801.86310185185</v>
      </c>
      <c r="F15686">
        <v>0.26006899999999999</v>
      </c>
    </row>
    <row r="15687" spans="5:6" x14ac:dyDescent="0.2">
      <c r="E15687" s="97">
        <v>43801.87699074074</v>
      </c>
      <c r="F15687">
        <v>0.30244500000000002</v>
      </c>
    </row>
    <row r="15688" spans="5:6" x14ac:dyDescent="0.2">
      <c r="E15688" s="97">
        <v>43801.890879629631</v>
      </c>
      <c r="F15688">
        <v>0.30492900000000001</v>
      </c>
    </row>
    <row r="15689" spans="5:6" x14ac:dyDescent="0.2">
      <c r="E15689" s="97">
        <v>43801.904768518521</v>
      </c>
      <c r="F15689">
        <v>0.32897199999999999</v>
      </c>
    </row>
    <row r="15690" spans="5:6" x14ac:dyDescent="0.2">
      <c r="E15690" s="97">
        <v>43801.918657407405</v>
      </c>
      <c r="F15690">
        <v>0.33451199999999998</v>
      </c>
    </row>
    <row r="15691" spans="5:6" x14ac:dyDescent="0.2">
      <c r="E15691" s="97">
        <v>43801.932546296295</v>
      </c>
      <c r="F15691">
        <v>0.330343</v>
      </c>
    </row>
    <row r="15692" spans="5:6" x14ac:dyDescent="0.2">
      <c r="E15692" s="97">
        <v>43801.946435185186</v>
      </c>
      <c r="F15692">
        <v>0.35330400000000001</v>
      </c>
    </row>
    <row r="15693" spans="5:6" x14ac:dyDescent="0.2">
      <c r="E15693" s="97">
        <v>43801.960439814815</v>
      </c>
      <c r="F15693">
        <v>0.36344100000000001</v>
      </c>
    </row>
    <row r="15694" spans="5:6" x14ac:dyDescent="0.2">
      <c r="E15694" s="97">
        <v>43801.974328703705</v>
      </c>
      <c r="F15694">
        <v>0.36837599999999998</v>
      </c>
    </row>
    <row r="15695" spans="5:6" x14ac:dyDescent="0.2">
      <c r="E15695" s="97">
        <v>43801.988217592596</v>
      </c>
      <c r="F15695">
        <v>0.38744600000000001</v>
      </c>
    </row>
    <row r="15696" spans="5:6" x14ac:dyDescent="0.2">
      <c r="E15696" s="97">
        <v>43802.002164351848</v>
      </c>
      <c r="F15696">
        <v>0.404833</v>
      </c>
    </row>
    <row r="15697" spans="5:6" x14ac:dyDescent="0.2">
      <c r="E15697" s="97">
        <v>43802.016053240739</v>
      </c>
      <c r="F15697">
        <v>0.40557300000000002</v>
      </c>
    </row>
    <row r="15698" spans="5:6" x14ac:dyDescent="0.2">
      <c r="E15698" s="97">
        <v>43802.029942129629</v>
      </c>
      <c r="F15698">
        <v>0.402194</v>
      </c>
    </row>
    <row r="15699" spans="5:6" x14ac:dyDescent="0.2">
      <c r="E15699" s="97">
        <v>43802.04383101852</v>
      </c>
      <c r="F15699">
        <v>0.434058</v>
      </c>
    </row>
    <row r="15700" spans="5:6" x14ac:dyDescent="0.2">
      <c r="E15700" s="97">
        <v>43802.057719907411</v>
      </c>
      <c r="F15700">
        <v>0.44523299999999999</v>
      </c>
    </row>
    <row r="15701" spans="5:6" x14ac:dyDescent="0.2">
      <c r="E15701" s="97">
        <v>43802.071608796294</v>
      </c>
      <c r="F15701">
        <v>0.45355499999999999</v>
      </c>
    </row>
    <row r="15702" spans="5:6" x14ac:dyDescent="0.2">
      <c r="E15702" s="97">
        <v>43802.085613425923</v>
      </c>
      <c r="F15702">
        <v>0.45311299999999999</v>
      </c>
    </row>
    <row r="15703" spans="5:6" x14ac:dyDescent="0.2">
      <c r="E15703" s="97">
        <v>43802.099502314813</v>
      </c>
      <c r="F15703">
        <v>0.450735</v>
      </c>
    </row>
    <row r="15704" spans="5:6" x14ac:dyDescent="0.2">
      <c r="E15704" s="97">
        <v>43802.113391203704</v>
      </c>
      <c r="F15704">
        <v>0.46614800000000001</v>
      </c>
    </row>
    <row r="15705" spans="5:6" x14ac:dyDescent="0.2">
      <c r="E15705" s="97">
        <v>43802.127280092594</v>
      </c>
      <c r="F15705">
        <v>0.484296</v>
      </c>
    </row>
    <row r="15706" spans="5:6" x14ac:dyDescent="0.2">
      <c r="E15706" s="97">
        <v>43802.141238425924</v>
      </c>
      <c r="F15706">
        <v>0.49242799999999998</v>
      </c>
    </row>
    <row r="15707" spans="5:6" x14ac:dyDescent="0.2">
      <c r="E15707" s="97">
        <v>43802.155127314814</v>
      </c>
      <c r="F15707">
        <v>0.49286099999999999</v>
      </c>
    </row>
    <row r="15708" spans="5:6" x14ac:dyDescent="0.2">
      <c r="E15708" s="97">
        <v>43802.169016203705</v>
      </c>
      <c r="F15708">
        <v>0.49446499999999999</v>
      </c>
    </row>
    <row r="15709" spans="5:6" x14ac:dyDescent="0.2">
      <c r="E15709" s="97">
        <v>43802.182905092595</v>
      </c>
      <c r="F15709">
        <v>0.49720700000000001</v>
      </c>
    </row>
    <row r="15710" spans="5:6" x14ac:dyDescent="0.2">
      <c r="E15710" s="97">
        <v>43802.196793981479</v>
      </c>
      <c r="F15710">
        <v>0.50421000000000005</v>
      </c>
    </row>
    <row r="15711" spans="5:6" x14ac:dyDescent="0.2">
      <c r="E15711" s="97">
        <v>43802.210682870369</v>
      </c>
      <c r="F15711">
        <v>0.51361699999999999</v>
      </c>
    </row>
    <row r="15712" spans="5:6" x14ac:dyDescent="0.2">
      <c r="E15712" s="97">
        <v>43802.224687499998</v>
      </c>
      <c r="F15712">
        <v>0.53195499999999996</v>
      </c>
    </row>
    <row r="15713" spans="5:6" x14ac:dyDescent="0.2">
      <c r="E15713" s="97">
        <v>43802.238576388889</v>
      </c>
      <c r="F15713">
        <v>0.47248099999999998</v>
      </c>
    </row>
    <row r="15714" spans="5:6" x14ac:dyDescent="0.2">
      <c r="E15714" s="97">
        <v>43802.252465277779</v>
      </c>
      <c r="F15714">
        <v>0.52515999999999996</v>
      </c>
    </row>
    <row r="15715" spans="5:6" x14ac:dyDescent="0.2">
      <c r="E15715" s="97">
        <v>43802.26635416667</v>
      </c>
      <c r="F15715">
        <v>0.536995</v>
      </c>
    </row>
    <row r="15716" spans="5:6" x14ac:dyDescent="0.2">
      <c r="E15716" s="97">
        <v>43802.280312499999</v>
      </c>
      <c r="F15716">
        <v>0.52632000000000001</v>
      </c>
    </row>
    <row r="15717" spans="5:6" x14ac:dyDescent="0.2">
      <c r="E15717" s="97">
        <v>43802.29420138889</v>
      </c>
      <c r="F15717">
        <v>0.54764299999999999</v>
      </c>
    </row>
    <row r="15718" spans="5:6" x14ac:dyDescent="0.2">
      <c r="E15718" s="97">
        <v>43802.30809027778</v>
      </c>
      <c r="F15718">
        <v>0.52392799999999995</v>
      </c>
    </row>
    <row r="15719" spans="5:6" x14ac:dyDescent="0.2">
      <c r="E15719" s="97">
        <v>43802.321979166663</v>
      </c>
      <c r="F15719">
        <v>0.51772799999999997</v>
      </c>
    </row>
    <row r="15720" spans="5:6" x14ac:dyDescent="0.2">
      <c r="E15720" s="97">
        <v>43802.335868055554</v>
      </c>
      <c r="F15720">
        <v>0.51090899999999995</v>
      </c>
    </row>
    <row r="15721" spans="5:6" x14ac:dyDescent="0.2">
      <c r="E15721" s="97">
        <v>43802.349756944444</v>
      </c>
      <c r="F15721">
        <v>0.53968000000000005</v>
      </c>
    </row>
    <row r="15722" spans="5:6" x14ac:dyDescent="0.2">
      <c r="E15722" s="97">
        <v>43802.363645833335</v>
      </c>
      <c r="F15722">
        <v>0.54984599999999995</v>
      </c>
    </row>
    <row r="15723" spans="5:6" x14ac:dyDescent="0.2">
      <c r="E15723" s="97">
        <v>43802.377650462964</v>
      </c>
      <c r="F15723">
        <v>0.52297000000000005</v>
      </c>
    </row>
    <row r="15724" spans="5:6" x14ac:dyDescent="0.2">
      <c r="E15724" s="97">
        <v>43802.391608796293</v>
      </c>
      <c r="F15724">
        <v>0.522424</v>
      </c>
    </row>
    <row r="15725" spans="5:6" x14ac:dyDescent="0.2">
      <c r="E15725" s="97">
        <v>43802.405497685184</v>
      </c>
      <c r="F15725">
        <v>0.53767900000000002</v>
      </c>
    </row>
    <row r="15726" spans="5:6" x14ac:dyDescent="0.2">
      <c r="E15726" s="97">
        <v>43802.419386574074</v>
      </c>
      <c r="F15726">
        <v>0.52822199999999997</v>
      </c>
    </row>
    <row r="15727" spans="5:6" x14ac:dyDescent="0.2">
      <c r="E15727" s="97">
        <v>43802.433275462965</v>
      </c>
      <c r="F15727">
        <v>0.55332599999999998</v>
      </c>
    </row>
    <row r="15728" spans="5:6" x14ac:dyDescent="0.2">
      <c r="E15728" s="97">
        <v>43802.447164351855</v>
      </c>
      <c r="F15728">
        <v>0.52619700000000003</v>
      </c>
    </row>
    <row r="15729" spans="5:6" x14ac:dyDescent="0.2">
      <c r="E15729" s="97">
        <v>43802.461053240739</v>
      </c>
      <c r="F15729">
        <v>0.522262</v>
      </c>
    </row>
    <row r="15730" spans="5:6" x14ac:dyDescent="0.2">
      <c r="E15730" s="97">
        <v>43802.475057870368</v>
      </c>
      <c r="F15730">
        <v>0.53247800000000001</v>
      </c>
    </row>
    <row r="15731" spans="5:6" x14ac:dyDescent="0.2">
      <c r="E15731" s="97">
        <v>43802.488946759258</v>
      </c>
      <c r="F15731">
        <v>0.51169100000000001</v>
      </c>
    </row>
    <row r="15732" spans="5:6" x14ac:dyDescent="0.2">
      <c r="E15732" s="97">
        <v>43802.502835648149</v>
      </c>
      <c r="F15732">
        <v>0.497475</v>
      </c>
    </row>
    <row r="15733" spans="5:6" x14ac:dyDescent="0.2">
      <c r="E15733" s="97">
        <v>43802.516724537039</v>
      </c>
      <c r="F15733">
        <v>0.51052200000000003</v>
      </c>
    </row>
    <row r="15734" spans="5:6" x14ac:dyDescent="0.2">
      <c r="E15734" s="97">
        <v>43802.530682870369</v>
      </c>
      <c r="F15734">
        <v>0.495724</v>
      </c>
    </row>
    <row r="15735" spans="5:6" x14ac:dyDescent="0.2">
      <c r="E15735" s="97">
        <v>43802.544571759259</v>
      </c>
      <c r="F15735">
        <v>0.496363</v>
      </c>
    </row>
    <row r="15736" spans="5:6" x14ac:dyDescent="0.2">
      <c r="E15736" s="97">
        <v>43802.55846064815</v>
      </c>
      <c r="F15736">
        <v>0.491593</v>
      </c>
    </row>
    <row r="15737" spans="5:6" x14ac:dyDescent="0.2">
      <c r="E15737" s="97">
        <v>43802.57234953704</v>
      </c>
      <c r="F15737">
        <v>0.48119099999999998</v>
      </c>
    </row>
    <row r="15738" spans="5:6" x14ac:dyDescent="0.2">
      <c r="E15738" s="97">
        <v>43802.586238425924</v>
      </c>
      <c r="F15738">
        <v>0.48953200000000002</v>
      </c>
    </row>
    <row r="15739" spans="5:6" x14ac:dyDescent="0.2">
      <c r="E15739" s="97">
        <v>43802.600127314814</v>
      </c>
      <c r="F15739">
        <v>0.47508499999999998</v>
      </c>
    </row>
    <row r="15740" spans="5:6" x14ac:dyDescent="0.2">
      <c r="E15740" s="97">
        <v>43802.614131944443</v>
      </c>
      <c r="F15740">
        <v>0.49812800000000002</v>
      </c>
    </row>
    <row r="15741" spans="5:6" x14ac:dyDescent="0.2">
      <c r="E15741" s="97">
        <v>43802.628020833334</v>
      </c>
      <c r="F15741">
        <v>0.46922599999999998</v>
      </c>
    </row>
    <row r="15742" spans="5:6" x14ac:dyDescent="0.2">
      <c r="E15742" s="97">
        <v>43802.641909722224</v>
      </c>
      <c r="F15742">
        <v>0.37152200000000002</v>
      </c>
    </row>
    <row r="15743" spans="5:6" x14ac:dyDescent="0.2">
      <c r="E15743" s="97">
        <v>43802.655798611115</v>
      </c>
      <c r="F15743">
        <v>0.45790599999999998</v>
      </c>
    </row>
    <row r="15744" spans="5:6" x14ac:dyDescent="0.2">
      <c r="E15744" s="97">
        <v>43802.669756944444</v>
      </c>
      <c r="F15744">
        <v>0.46804099999999998</v>
      </c>
    </row>
    <row r="15745" spans="5:6" x14ac:dyDescent="0.2">
      <c r="E15745" s="97">
        <v>43802.683645833335</v>
      </c>
      <c r="F15745">
        <v>0.45677400000000001</v>
      </c>
    </row>
    <row r="15746" spans="5:6" x14ac:dyDescent="0.2">
      <c r="E15746" s="97">
        <v>43802.697534722225</v>
      </c>
      <c r="F15746">
        <v>0.46861199999999997</v>
      </c>
    </row>
    <row r="15747" spans="5:6" x14ac:dyDescent="0.2">
      <c r="E15747" s="97">
        <v>43802.711423611108</v>
      </c>
      <c r="F15747">
        <v>0.45688299999999998</v>
      </c>
    </row>
    <row r="15748" spans="5:6" x14ac:dyDescent="0.2">
      <c r="E15748" s="97">
        <v>43802.724027777775</v>
      </c>
      <c r="F15748">
        <v>0.508548</v>
      </c>
    </row>
    <row r="15749" spans="5:6" x14ac:dyDescent="0.2">
      <c r="E15749" s="97">
        <v>43802.737916666665</v>
      </c>
      <c r="F15749">
        <v>0.48908499999999999</v>
      </c>
    </row>
    <row r="15750" spans="5:6" x14ac:dyDescent="0.2">
      <c r="E15750" s="97">
        <v>43802.751805555556</v>
      </c>
      <c r="F15750">
        <v>0.49007000000000001</v>
      </c>
    </row>
    <row r="15751" spans="5:6" x14ac:dyDescent="0.2">
      <c r="E15751" s="97">
        <v>43802.765694444446</v>
      </c>
      <c r="F15751">
        <v>0.51580499999999996</v>
      </c>
    </row>
    <row r="15752" spans="5:6" x14ac:dyDescent="0.2">
      <c r="E15752" s="97">
        <v>43802.779583333337</v>
      </c>
      <c r="F15752">
        <v>0.424257</v>
      </c>
    </row>
    <row r="15753" spans="5:6" x14ac:dyDescent="0.2">
      <c r="E15753" s="97">
        <v>43802.79347222222</v>
      </c>
      <c r="F15753">
        <v>0.519729</v>
      </c>
    </row>
    <row r="15754" spans="5:6" x14ac:dyDescent="0.2">
      <c r="E15754" s="97">
        <v>43802.807476851849</v>
      </c>
      <c r="F15754">
        <v>0.53417400000000004</v>
      </c>
    </row>
    <row r="15755" spans="5:6" x14ac:dyDescent="0.2">
      <c r="E15755" s="97">
        <v>43802.82136574074</v>
      </c>
      <c r="F15755">
        <v>0.49673499999999998</v>
      </c>
    </row>
    <row r="15756" spans="5:6" x14ac:dyDescent="0.2">
      <c r="E15756" s="97">
        <v>43802.83525462963</v>
      </c>
      <c r="F15756">
        <v>0.53430200000000005</v>
      </c>
    </row>
    <row r="15757" spans="5:6" x14ac:dyDescent="0.2">
      <c r="E15757" s="97">
        <v>43802.849143518521</v>
      </c>
      <c r="F15757">
        <v>0.55191199999999996</v>
      </c>
    </row>
    <row r="15758" spans="5:6" x14ac:dyDescent="0.2">
      <c r="E15758" s="97">
        <v>43802.86310185185</v>
      </c>
      <c r="F15758">
        <v>0.54696400000000001</v>
      </c>
    </row>
    <row r="15759" spans="5:6" x14ac:dyDescent="0.2">
      <c r="E15759" s="97">
        <v>43802.87699074074</v>
      </c>
      <c r="F15759">
        <v>0.57084999999999997</v>
      </c>
    </row>
    <row r="15760" spans="5:6" x14ac:dyDescent="0.2">
      <c r="E15760" s="97">
        <v>43802.890879629631</v>
      </c>
      <c r="F15760">
        <v>0.56557100000000005</v>
      </c>
    </row>
    <row r="15761" spans="5:6" x14ac:dyDescent="0.2">
      <c r="E15761" s="97">
        <v>43802.904768518521</v>
      </c>
      <c r="F15761">
        <v>0.502583</v>
      </c>
    </row>
    <row r="15762" spans="5:6" x14ac:dyDescent="0.2">
      <c r="E15762" s="97">
        <v>43802.918657407405</v>
      </c>
      <c r="F15762">
        <v>0.58001499999999995</v>
      </c>
    </row>
    <row r="15763" spans="5:6" x14ac:dyDescent="0.2">
      <c r="E15763" s="97">
        <v>43802.932546296295</v>
      </c>
      <c r="F15763">
        <v>0.579071</v>
      </c>
    </row>
    <row r="15764" spans="5:6" x14ac:dyDescent="0.2">
      <c r="E15764" s="97">
        <v>43802.946435185186</v>
      </c>
      <c r="F15764">
        <v>0.59209400000000001</v>
      </c>
    </row>
    <row r="15765" spans="5:6" x14ac:dyDescent="0.2">
      <c r="E15765" s="97">
        <v>43802.960439814815</v>
      </c>
      <c r="F15765">
        <v>0.58849099999999999</v>
      </c>
    </row>
    <row r="15766" spans="5:6" x14ac:dyDescent="0.2">
      <c r="E15766" s="97">
        <v>43802.974328703705</v>
      </c>
      <c r="F15766">
        <v>0.604074</v>
      </c>
    </row>
    <row r="15767" spans="5:6" x14ac:dyDescent="0.2">
      <c r="E15767" s="97">
        <v>43802.988217592596</v>
      </c>
      <c r="F15767">
        <v>0.61921499999999996</v>
      </c>
    </row>
    <row r="15768" spans="5:6" x14ac:dyDescent="0.2">
      <c r="E15768" s="97">
        <v>43803.002175925925</v>
      </c>
      <c r="F15768">
        <v>0.63971599999999995</v>
      </c>
    </row>
    <row r="15769" spans="5:6" x14ac:dyDescent="0.2">
      <c r="E15769" s="97">
        <v>43803.016064814816</v>
      </c>
      <c r="F15769">
        <v>0.62387800000000004</v>
      </c>
    </row>
    <row r="15770" spans="5:6" x14ac:dyDescent="0.2">
      <c r="E15770" s="97">
        <v>43803.029953703706</v>
      </c>
      <c r="F15770">
        <v>0.62426199999999998</v>
      </c>
    </row>
    <row r="15771" spans="5:6" x14ac:dyDescent="0.2">
      <c r="E15771" s="97">
        <v>43803.043842592589</v>
      </c>
      <c r="F15771">
        <v>0.65281500000000003</v>
      </c>
    </row>
    <row r="15772" spans="5:6" x14ac:dyDescent="0.2">
      <c r="E15772" s="97">
        <v>43803.05773148148</v>
      </c>
      <c r="F15772">
        <v>0.65117700000000001</v>
      </c>
    </row>
    <row r="15773" spans="5:6" x14ac:dyDescent="0.2">
      <c r="E15773" s="97">
        <v>43803.071620370371</v>
      </c>
      <c r="F15773">
        <v>0.65579900000000002</v>
      </c>
    </row>
    <row r="15774" spans="5:6" x14ac:dyDescent="0.2">
      <c r="E15774" s="97">
        <v>43803.085509259261</v>
      </c>
      <c r="F15774">
        <v>0.66122300000000001</v>
      </c>
    </row>
    <row r="15775" spans="5:6" x14ac:dyDescent="0.2">
      <c r="E15775" s="97">
        <v>43803.09951388889</v>
      </c>
      <c r="F15775">
        <v>0.66791999999999996</v>
      </c>
    </row>
    <row r="15776" spans="5:6" x14ac:dyDescent="0.2">
      <c r="E15776" s="97">
        <v>43803.113402777781</v>
      </c>
      <c r="F15776">
        <v>0.67839700000000003</v>
      </c>
    </row>
    <row r="15777" spans="5:6" x14ac:dyDescent="0.2">
      <c r="E15777" s="97">
        <v>43803.127291666664</v>
      </c>
      <c r="F15777">
        <v>0.66211200000000003</v>
      </c>
    </row>
    <row r="15778" spans="5:6" x14ac:dyDescent="0.2">
      <c r="E15778" s="97">
        <v>43803.141250000001</v>
      </c>
      <c r="F15778">
        <v>0.66498100000000004</v>
      </c>
    </row>
    <row r="15779" spans="5:6" x14ac:dyDescent="0.2">
      <c r="E15779" s="97">
        <v>43803.155138888891</v>
      </c>
      <c r="F15779">
        <v>0.68436900000000001</v>
      </c>
    </row>
    <row r="15780" spans="5:6" x14ac:dyDescent="0.2">
      <c r="E15780" s="97">
        <v>43803.169027777774</v>
      </c>
      <c r="F15780">
        <v>0.67390499999999998</v>
      </c>
    </row>
    <row r="15781" spans="5:6" x14ac:dyDescent="0.2">
      <c r="E15781" s="97">
        <v>43803.183020833334</v>
      </c>
      <c r="F15781">
        <v>0.68395300000000003</v>
      </c>
    </row>
    <row r="15782" spans="5:6" x14ac:dyDescent="0.2">
      <c r="E15782" s="97">
        <v>43803.196909722225</v>
      </c>
      <c r="F15782">
        <v>0.689577</v>
      </c>
    </row>
    <row r="15783" spans="5:6" x14ac:dyDescent="0.2">
      <c r="E15783" s="97">
        <v>43803.210798611108</v>
      </c>
      <c r="F15783">
        <v>0.67404600000000003</v>
      </c>
    </row>
    <row r="15784" spans="5:6" x14ac:dyDescent="0.2">
      <c r="E15784" s="97">
        <v>43803.224687499998</v>
      </c>
      <c r="F15784">
        <v>0.696515</v>
      </c>
    </row>
    <row r="15785" spans="5:6" x14ac:dyDescent="0.2">
      <c r="E15785" s="97">
        <v>43803.238576388889</v>
      </c>
      <c r="F15785">
        <v>0.67841300000000004</v>
      </c>
    </row>
    <row r="15786" spans="5:6" x14ac:dyDescent="0.2">
      <c r="E15786" s="97">
        <v>43803.252465277779</v>
      </c>
      <c r="F15786">
        <v>0.68674500000000005</v>
      </c>
    </row>
    <row r="15787" spans="5:6" x14ac:dyDescent="0.2">
      <c r="E15787" s="97">
        <v>43803.26635416667</v>
      </c>
      <c r="F15787">
        <v>0.69103400000000004</v>
      </c>
    </row>
    <row r="15788" spans="5:6" x14ac:dyDescent="0.2">
      <c r="E15788" s="97">
        <v>43803.280358796299</v>
      </c>
      <c r="F15788">
        <v>0.69803300000000001</v>
      </c>
    </row>
    <row r="15789" spans="5:6" x14ac:dyDescent="0.2">
      <c r="E15789" s="97">
        <v>43803.294247685182</v>
      </c>
      <c r="F15789">
        <v>0.70794900000000005</v>
      </c>
    </row>
    <row r="15790" spans="5:6" x14ac:dyDescent="0.2">
      <c r="E15790" s="97">
        <v>43803.308136574073</v>
      </c>
      <c r="F15790">
        <v>0.69516599999999995</v>
      </c>
    </row>
    <row r="15791" spans="5:6" x14ac:dyDescent="0.2">
      <c r="E15791" s="97">
        <v>43803.322083333333</v>
      </c>
      <c r="F15791">
        <v>0.71660299999999999</v>
      </c>
    </row>
    <row r="15792" spans="5:6" x14ac:dyDescent="0.2">
      <c r="E15792" s="97">
        <v>43803.335972222223</v>
      </c>
      <c r="F15792">
        <v>0.689334</v>
      </c>
    </row>
    <row r="15793" spans="5:6" x14ac:dyDescent="0.2">
      <c r="E15793" s="97">
        <v>43803.349861111114</v>
      </c>
      <c r="F15793">
        <v>0.71050599999999997</v>
      </c>
    </row>
    <row r="15794" spans="5:6" x14ac:dyDescent="0.2">
      <c r="E15794" s="97">
        <v>43803.363749999997</v>
      </c>
      <c r="F15794">
        <v>0.70274000000000003</v>
      </c>
    </row>
    <row r="15795" spans="5:6" x14ac:dyDescent="0.2">
      <c r="E15795" s="97">
        <v>43803.377638888887</v>
      </c>
      <c r="F15795">
        <v>0.71040400000000004</v>
      </c>
    </row>
    <row r="15796" spans="5:6" x14ac:dyDescent="0.2">
      <c r="E15796" s="97">
        <v>43803.391527777778</v>
      </c>
      <c r="F15796">
        <v>0.71625399999999995</v>
      </c>
    </row>
    <row r="15797" spans="5:6" x14ac:dyDescent="0.2">
      <c r="E15797" s="97">
        <v>43803.405532407407</v>
      </c>
      <c r="F15797">
        <v>0.68905499999999997</v>
      </c>
    </row>
    <row r="15798" spans="5:6" x14ac:dyDescent="0.2">
      <c r="E15798" s="97">
        <v>43803.419421296298</v>
      </c>
      <c r="F15798">
        <v>0.70314500000000002</v>
      </c>
    </row>
    <row r="15799" spans="5:6" x14ac:dyDescent="0.2">
      <c r="E15799" s="97">
        <v>43803.433310185188</v>
      </c>
      <c r="F15799">
        <v>0.693604</v>
      </c>
    </row>
    <row r="15800" spans="5:6" x14ac:dyDescent="0.2">
      <c r="E15800" s="97">
        <v>43803.447199074071</v>
      </c>
      <c r="F15800">
        <v>0.69660599999999995</v>
      </c>
    </row>
    <row r="15801" spans="5:6" x14ac:dyDescent="0.2">
      <c r="E15801" s="97">
        <v>43803.461157407408</v>
      </c>
      <c r="F15801">
        <v>0.68354700000000002</v>
      </c>
    </row>
    <row r="15802" spans="5:6" x14ac:dyDescent="0.2">
      <c r="E15802" s="97">
        <v>43803.475046296298</v>
      </c>
      <c r="F15802">
        <v>0.70289400000000002</v>
      </c>
    </row>
    <row r="15803" spans="5:6" x14ac:dyDescent="0.2">
      <c r="E15803" s="97">
        <v>43803.488935185182</v>
      </c>
      <c r="F15803">
        <v>0.69311999999999996</v>
      </c>
    </row>
    <row r="15804" spans="5:6" x14ac:dyDescent="0.2">
      <c r="E15804" s="97">
        <v>43803.502824074072</v>
      </c>
      <c r="F15804">
        <v>0.67916200000000004</v>
      </c>
    </row>
    <row r="15805" spans="5:6" x14ac:dyDescent="0.2">
      <c r="E15805" s="97">
        <v>43803.516712962963</v>
      </c>
      <c r="F15805">
        <v>0.68104200000000004</v>
      </c>
    </row>
    <row r="15806" spans="5:6" x14ac:dyDescent="0.2">
      <c r="E15806" s="97">
        <v>43803.530601851853</v>
      </c>
      <c r="F15806">
        <v>0.63773999999999997</v>
      </c>
    </row>
    <row r="15807" spans="5:6" x14ac:dyDescent="0.2">
      <c r="E15807" s="97">
        <v>43803.544606481482</v>
      </c>
      <c r="F15807">
        <v>0.66330900000000004</v>
      </c>
    </row>
    <row r="15808" spans="5:6" x14ac:dyDescent="0.2">
      <c r="E15808" s="97">
        <v>43803.558495370373</v>
      </c>
      <c r="F15808">
        <v>0.63866299999999998</v>
      </c>
    </row>
    <row r="15809" spans="5:6" x14ac:dyDescent="0.2">
      <c r="E15809" s="97">
        <v>43803.572384259256</v>
      </c>
      <c r="F15809">
        <v>0.64616799999999996</v>
      </c>
    </row>
    <row r="15810" spans="5:6" x14ac:dyDescent="0.2">
      <c r="E15810" s="97">
        <v>43803.586273148147</v>
      </c>
      <c r="F15810">
        <v>0.63475099999999995</v>
      </c>
    </row>
    <row r="15811" spans="5:6" x14ac:dyDescent="0.2">
      <c r="E15811" s="97">
        <v>43803.600231481483</v>
      </c>
      <c r="F15811">
        <v>0.58506899999999995</v>
      </c>
    </row>
    <row r="15812" spans="5:6" x14ac:dyDescent="0.2">
      <c r="E15812" s="97">
        <v>43803.614120370374</v>
      </c>
      <c r="F15812">
        <v>0.63210100000000002</v>
      </c>
    </row>
    <row r="15813" spans="5:6" x14ac:dyDescent="0.2">
      <c r="E15813" s="97">
        <v>43803.628009259257</v>
      </c>
      <c r="F15813">
        <v>0.57158699999999996</v>
      </c>
    </row>
    <row r="15814" spans="5:6" x14ac:dyDescent="0.2">
      <c r="E15814" s="97">
        <v>43803.641898148147</v>
      </c>
      <c r="F15814">
        <v>0.61109899999999995</v>
      </c>
    </row>
    <row r="15815" spans="5:6" x14ac:dyDescent="0.2">
      <c r="E15815" s="97">
        <v>43803.655787037038</v>
      </c>
      <c r="F15815">
        <v>0.60085</v>
      </c>
    </row>
    <row r="15816" spans="5:6" x14ac:dyDescent="0.2">
      <c r="E15816" s="97">
        <v>43803.669675925928</v>
      </c>
      <c r="F15816">
        <v>0.57703300000000002</v>
      </c>
    </row>
    <row r="15817" spans="5:6" x14ac:dyDescent="0.2">
      <c r="E15817" s="97">
        <v>43803.683564814812</v>
      </c>
      <c r="F15817">
        <v>0.59463100000000002</v>
      </c>
    </row>
    <row r="15818" spans="5:6" x14ac:dyDescent="0.2">
      <c r="E15818" s="97">
        <v>43803.697569444441</v>
      </c>
      <c r="F15818">
        <v>0.57858200000000004</v>
      </c>
    </row>
    <row r="15819" spans="5:6" x14ac:dyDescent="0.2">
      <c r="E15819" s="97">
        <v>43803.711458333331</v>
      </c>
      <c r="F15819">
        <v>0.604348</v>
      </c>
    </row>
    <row r="15820" spans="5:6" x14ac:dyDescent="0.2">
      <c r="E15820" s="97">
        <v>43803.724039351851</v>
      </c>
      <c r="F15820">
        <v>0.59318899999999997</v>
      </c>
    </row>
    <row r="15821" spans="5:6" x14ac:dyDescent="0.2">
      <c r="E15821" s="97">
        <v>43803.737928240742</v>
      </c>
      <c r="F15821">
        <v>0.59134399999999998</v>
      </c>
    </row>
    <row r="15822" spans="5:6" x14ac:dyDescent="0.2">
      <c r="E15822" s="97">
        <v>43803.751817129632</v>
      </c>
      <c r="F15822">
        <v>0.590839</v>
      </c>
    </row>
    <row r="15823" spans="5:6" x14ac:dyDescent="0.2">
      <c r="E15823" s="97">
        <v>43803.765706018516</v>
      </c>
      <c r="F15823">
        <v>0.57828599999999997</v>
      </c>
    </row>
    <row r="15824" spans="5:6" x14ac:dyDescent="0.2">
      <c r="E15824" s="97">
        <v>43803.779594907406</v>
      </c>
      <c r="F15824">
        <v>0.55203400000000002</v>
      </c>
    </row>
    <row r="15825" spans="5:6" x14ac:dyDescent="0.2">
      <c r="E15825" s="97">
        <v>43803.793483796297</v>
      </c>
      <c r="F15825">
        <v>0.58173399999999997</v>
      </c>
    </row>
    <row r="15826" spans="5:6" x14ac:dyDescent="0.2">
      <c r="E15826" s="97">
        <v>43803.807488425926</v>
      </c>
      <c r="F15826">
        <v>0.58832499999999999</v>
      </c>
    </row>
    <row r="15827" spans="5:6" x14ac:dyDescent="0.2">
      <c r="E15827" s="97">
        <v>43803.821377314816</v>
      </c>
      <c r="F15827">
        <v>0.57542499999999996</v>
      </c>
    </row>
    <row r="15828" spans="5:6" x14ac:dyDescent="0.2">
      <c r="E15828" s="97">
        <v>43803.835266203707</v>
      </c>
      <c r="F15828">
        <v>0.59585399999999999</v>
      </c>
    </row>
    <row r="15829" spans="5:6" x14ac:dyDescent="0.2">
      <c r="E15829" s="97">
        <v>43803.84915509259</v>
      </c>
      <c r="F15829">
        <v>0.600248</v>
      </c>
    </row>
    <row r="15830" spans="5:6" x14ac:dyDescent="0.2">
      <c r="E15830" s="97">
        <v>43803.863113425927</v>
      </c>
      <c r="F15830">
        <v>0.60469899999999999</v>
      </c>
    </row>
    <row r="15831" spans="5:6" x14ac:dyDescent="0.2">
      <c r="E15831" s="97">
        <v>43803.877002314817</v>
      </c>
      <c r="F15831">
        <v>0.60469700000000004</v>
      </c>
    </row>
    <row r="15832" spans="5:6" x14ac:dyDescent="0.2">
      <c r="E15832" s="97">
        <v>43803.8908912037</v>
      </c>
      <c r="F15832">
        <v>0.59844299999999995</v>
      </c>
    </row>
    <row r="15833" spans="5:6" x14ac:dyDescent="0.2">
      <c r="E15833" s="97">
        <v>43803.904780092591</v>
      </c>
      <c r="F15833">
        <v>0.60192299999999999</v>
      </c>
    </row>
    <row r="15834" spans="5:6" x14ac:dyDescent="0.2">
      <c r="E15834" s="97">
        <v>43803.918668981481</v>
      </c>
      <c r="F15834">
        <v>0.624942</v>
      </c>
    </row>
    <row r="15835" spans="5:6" x14ac:dyDescent="0.2">
      <c r="E15835" s="97">
        <v>43803.932557870372</v>
      </c>
      <c r="F15835">
        <v>0.63441199999999998</v>
      </c>
    </row>
    <row r="15836" spans="5:6" x14ac:dyDescent="0.2">
      <c r="E15836" s="97">
        <v>43803.946446759262</v>
      </c>
      <c r="F15836">
        <v>0.57263399999999998</v>
      </c>
    </row>
    <row r="15837" spans="5:6" x14ac:dyDescent="0.2">
      <c r="E15837" s="97">
        <v>43803.960451388892</v>
      </c>
      <c r="F15837">
        <v>0.65748200000000001</v>
      </c>
    </row>
    <row r="15838" spans="5:6" x14ac:dyDescent="0.2">
      <c r="E15838" s="97">
        <v>43803.974340277775</v>
      </c>
      <c r="F15838">
        <v>0.65929400000000005</v>
      </c>
    </row>
    <row r="15839" spans="5:6" x14ac:dyDescent="0.2">
      <c r="E15839" s="97">
        <v>43803.988229166665</v>
      </c>
      <c r="F15839">
        <v>0.65878999999999999</v>
      </c>
    </row>
    <row r="15840" spans="5:6" x14ac:dyDescent="0.2">
      <c r="E15840" s="97">
        <v>43804.002187500002</v>
      </c>
      <c r="F15840">
        <v>0.65995999999999999</v>
      </c>
    </row>
    <row r="15841" spans="5:6" x14ac:dyDescent="0.2">
      <c r="E15841" s="97">
        <v>43804.016076388885</v>
      </c>
      <c r="F15841">
        <v>0.68160100000000001</v>
      </c>
    </row>
    <row r="15842" spans="5:6" x14ac:dyDescent="0.2">
      <c r="E15842" s="97">
        <v>43804.030046296299</v>
      </c>
      <c r="F15842">
        <v>0.67746099999999998</v>
      </c>
    </row>
    <row r="15843" spans="5:6" x14ac:dyDescent="0.2">
      <c r="E15843" s="97">
        <v>43804.043935185182</v>
      </c>
      <c r="F15843">
        <v>0.68395600000000001</v>
      </c>
    </row>
    <row r="15844" spans="5:6" x14ac:dyDescent="0.2">
      <c r="E15844" s="97">
        <v>43804.057824074072</v>
      </c>
      <c r="F15844">
        <v>0.56793000000000005</v>
      </c>
    </row>
    <row r="15845" spans="5:6" x14ac:dyDescent="0.2">
      <c r="E15845" s="97">
        <v>43804.071712962963</v>
      </c>
      <c r="F15845">
        <v>0.693658</v>
      </c>
    </row>
    <row r="15846" spans="5:6" x14ac:dyDescent="0.2">
      <c r="E15846" s="97">
        <v>43804.085601851853</v>
      </c>
      <c r="F15846">
        <v>0.69934099999999999</v>
      </c>
    </row>
    <row r="15847" spans="5:6" x14ac:dyDescent="0.2">
      <c r="E15847" s="97">
        <v>43804.099490740744</v>
      </c>
      <c r="F15847">
        <v>0.68745100000000003</v>
      </c>
    </row>
    <row r="15848" spans="5:6" x14ac:dyDescent="0.2">
      <c r="E15848" s="97">
        <v>43804.113495370373</v>
      </c>
      <c r="F15848">
        <v>0.70482500000000003</v>
      </c>
    </row>
    <row r="15849" spans="5:6" x14ac:dyDescent="0.2">
      <c r="E15849" s="97">
        <v>43804.127384259256</v>
      </c>
      <c r="F15849">
        <v>0.70615099999999997</v>
      </c>
    </row>
    <row r="15850" spans="5:6" x14ac:dyDescent="0.2">
      <c r="E15850" s="97">
        <v>43804.141273148147</v>
      </c>
      <c r="F15850">
        <v>0.71218599999999999</v>
      </c>
    </row>
    <row r="15851" spans="5:6" x14ac:dyDescent="0.2">
      <c r="E15851" s="97">
        <v>43804.155162037037</v>
      </c>
      <c r="F15851">
        <v>0.71399400000000002</v>
      </c>
    </row>
    <row r="15852" spans="5:6" x14ac:dyDescent="0.2">
      <c r="E15852" s="97">
        <v>43804.169120370374</v>
      </c>
      <c r="F15852">
        <v>0.68225899999999995</v>
      </c>
    </row>
    <row r="15853" spans="5:6" x14ac:dyDescent="0.2">
      <c r="E15853" s="97">
        <v>43804.183009259257</v>
      </c>
      <c r="F15853">
        <v>0.70227899999999999</v>
      </c>
    </row>
    <row r="15854" spans="5:6" x14ac:dyDescent="0.2">
      <c r="E15854" s="97">
        <v>43804.196898148148</v>
      </c>
      <c r="F15854">
        <v>0.71296999999999999</v>
      </c>
    </row>
    <row r="15855" spans="5:6" x14ac:dyDescent="0.2">
      <c r="E15855" s="97">
        <v>43804.210787037038</v>
      </c>
      <c r="F15855">
        <v>0.72095100000000001</v>
      </c>
    </row>
    <row r="15856" spans="5:6" x14ac:dyDescent="0.2">
      <c r="E15856" s="97">
        <v>43804.224675925929</v>
      </c>
      <c r="F15856">
        <v>0.70691000000000004</v>
      </c>
    </row>
    <row r="15857" spans="5:6" x14ac:dyDescent="0.2">
      <c r="E15857" s="97">
        <v>43804.238564814812</v>
      </c>
      <c r="F15857">
        <v>0.70837799999999995</v>
      </c>
    </row>
    <row r="15858" spans="5:6" x14ac:dyDescent="0.2">
      <c r="E15858" s="97">
        <v>43804.252453703702</v>
      </c>
      <c r="F15858">
        <v>0.71545899999999996</v>
      </c>
    </row>
    <row r="15859" spans="5:6" x14ac:dyDescent="0.2">
      <c r="E15859" s="97">
        <v>43804.266458333332</v>
      </c>
      <c r="F15859">
        <v>0.70898700000000003</v>
      </c>
    </row>
    <row r="15860" spans="5:6" x14ac:dyDescent="0.2">
      <c r="E15860" s="97">
        <v>43804.280347222222</v>
      </c>
      <c r="F15860">
        <v>0.73331000000000002</v>
      </c>
    </row>
    <row r="15861" spans="5:6" x14ac:dyDescent="0.2">
      <c r="E15861" s="97">
        <v>43804.294236111113</v>
      </c>
      <c r="F15861">
        <v>0.69630400000000003</v>
      </c>
    </row>
    <row r="15862" spans="5:6" x14ac:dyDescent="0.2">
      <c r="E15862" s="97">
        <v>43804.308182870373</v>
      </c>
      <c r="F15862">
        <v>0.71954700000000005</v>
      </c>
    </row>
    <row r="15863" spans="5:6" x14ac:dyDescent="0.2">
      <c r="E15863" s="97">
        <v>43804.322071759256</v>
      </c>
      <c r="F15863">
        <v>0.71709500000000004</v>
      </c>
    </row>
    <row r="15864" spans="5:6" x14ac:dyDescent="0.2">
      <c r="E15864" s="97">
        <v>43804.335960648146</v>
      </c>
      <c r="F15864">
        <v>0.72748299999999999</v>
      </c>
    </row>
    <row r="15865" spans="5:6" x14ac:dyDescent="0.2">
      <c r="E15865" s="97">
        <v>43804.349849537037</v>
      </c>
      <c r="F15865">
        <v>0.69208000000000003</v>
      </c>
    </row>
    <row r="15866" spans="5:6" x14ac:dyDescent="0.2">
      <c r="E15866" s="97">
        <v>43804.363738425927</v>
      </c>
      <c r="F15866">
        <v>0.72311700000000001</v>
      </c>
    </row>
    <row r="15867" spans="5:6" x14ac:dyDescent="0.2">
      <c r="E15867" s="97">
        <v>43804.377627314818</v>
      </c>
      <c r="F15867">
        <v>0.72573699999999997</v>
      </c>
    </row>
    <row r="15868" spans="5:6" x14ac:dyDescent="0.2">
      <c r="E15868" s="97">
        <v>43804.391631944447</v>
      </c>
      <c r="F15868">
        <v>0.71243299999999998</v>
      </c>
    </row>
    <row r="15869" spans="5:6" x14ac:dyDescent="0.2">
      <c r="E15869" s="97">
        <v>43804.40552083333</v>
      </c>
      <c r="F15869">
        <v>0.70774599999999999</v>
      </c>
    </row>
    <row r="15870" spans="5:6" x14ac:dyDescent="0.2">
      <c r="E15870" s="97">
        <v>43804.419409722221</v>
      </c>
      <c r="F15870">
        <v>0.71181000000000005</v>
      </c>
    </row>
    <row r="15871" spans="5:6" x14ac:dyDescent="0.2">
      <c r="E15871" s="97">
        <v>43804.433298611111</v>
      </c>
      <c r="F15871">
        <v>0.71871499999999999</v>
      </c>
    </row>
    <row r="15872" spans="5:6" x14ac:dyDescent="0.2">
      <c r="E15872" s="97">
        <v>43804.447268518517</v>
      </c>
      <c r="F15872">
        <v>0.69775100000000001</v>
      </c>
    </row>
    <row r="15873" spans="5:6" x14ac:dyDescent="0.2">
      <c r="E15873" s="97">
        <v>43804.461157407408</v>
      </c>
      <c r="F15873">
        <v>0.70737300000000003</v>
      </c>
    </row>
    <row r="15874" spans="5:6" x14ac:dyDescent="0.2">
      <c r="E15874" s="97">
        <v>43804.475046296298</v>
      </c>
      <c r="F15874">
        <v>0.70389500000000005</v>
      </c>
    </row>
    <row r="15875" spans="5:6" x14ac:dyDescent="0.2">
      <c r="E15875" s="97">
        <v>43804.488935185182</v>
      </c>
      <c r="F15875">
        <v>0.68985200000000002</v>
      </c>
    </row>
    <row r="15876" spans="5:6" x14ac:dyDescent="0.2">
      <c r="E15876" s="97">
        <v>43804.502893518518</v>
      </c>
      <c r="F15876">
        <v>0.68942000000000003</v>
      </c>
    </row>
    <row r="15877" spans="5:6" x14ac:dyDescent="0.2">
      <c r="E15877" s="97">
        <v>43804.516782407409</v>
      </c>
      <c r="F15877">
        <v>0.68504200000000004</v>
      </c>
    </row>
    <row r="15878" spans="5:6" x14ac:dyDescent="0.2">
      <c r="E15878" s="97">
        <v>43804.530671296299</v>
      </c>
      <c r="F15878">
        <v>0.69324300000000005</v>
      </c>
    </row>
    <row r="15879" spans="5:6" x14ac:dyDescent="0.2">
      <c r="E15879" s="97">
        <v>43804.544560185182</v>
      </c>
      <c r="F15879">
        <v>0.68168099999999998</v>
      </c>
    </row>
    <row r="15880" spans="5:6" x14ac:dyDescent="0.2">
      <c r="E15880" s="97">
        <v>43804.558449074073</v>
      </c>
      <c r="F15880">
        <v>0.678315</v>
      </c>
    </row>
    <row r="15881" spans="5:6" x14ac:dyDescent="0.2">
      <c r="E15881" s="97">
        <v>43804.572337962964</v>
      </c>
      <c r="F15881">
        <v>0.66001600000000005</v>
      </c>
    </row>
    <row r="15882" spans="5:6" x14ac:dyDescent="0.2">
      <c r="E15882" s="97">
        <v>43804.586342592593</v>
      </c>
      <c r="F15882">
        <v>0.667547</v>
      </c>
    </row>
    <row r="15883" spans="5:6" x14ac:dyDescent="0.2">
      <c r="E15883" s="97">
        <v>43804.600231481483</v>
      </c>
      <c r="F15883">
        <v>0.63677600000000001</v>
      </c>
    </row>
    <row r="15884" spans="5:6" x14ac:dyDescent="0.2">
      <c r="E15884" s="97">
        <v>43804.614120370374</v>
      </c>
      <c r="F15884">
        <v>0.61274499999999998</v>
      </c>
    </row>
    <row r="15885" spans="5:6" x14ac:dyDescent="0.2">
      <c r="E15885" s="97">
        <v>43804.628009259257</v>
      </c>
      <c r="F15885">
        <v>0.63821499999999998</v>
      </c>
    </row>
    <row r="15886" spans="5:6" x14ac:dyDescent="0.2">
      <c r="E15886" s="97">
        <v>43804.641967592594</v>
      </c>
      <c r="F15886">
        <v>0.63023700000000005</v>
      </c>
    </row>
    <row r="15887" spans="5:6" x14ac:dyDescent="0.2">
      <c r="E15887" s="97">
        <v>43804.655856481484</v>
      </c>
      <c r="F15887">
        <v>0.63003699999999996</v>
      </c>
    </row>
    <row r="15888" spans="5:6" x14ac:dyDescent="0.2">
      <c r="E15888" s="97">
        <v>43804.669745370367</v>
      </c>
      <c r="F15888">
        <v>0.62400699999999998</v>
      </c>
    </row>
    <row r="15889" spans="5:6" x14ac:dyDescent="0.2">
      <c r="E15889" s="97">
        <v>43804.683634259258</v>
      </c>
      <c r="F15889">
        <v>0.58644099999999999</v>
      </c>
    </row>
    <row r="15890" spans="5:6" x14ac:dyDescent="0.2">
      <c r="E15890" s="97">
        <v>43804.697523148148</v>
      </c>
      <c r="F15890">
        <v>0.61566299999999996</v>
      </c>
    </row>
    <row r="15891" spans="5:6" x14ac:dyDescent="0.2">
      <c r="E15891" s="97">
        <v>43804.711412037039</v>
      </c>
      <c r="F15891">
        <v>0.62183600000000006</v>
      </c>
    </row>
    <row r="15892" spans="5:6" x14ac:dyDescent="0.2">
      <c r="E15892" s="97">
        <v>43804.724050925928</v>
      </c>
      <c r="F15892">
        <v>0.59521500000000005</v>
      </c>
    </row>
    <row r="15893" spans="5:6" x14ac:dyDescent="0.2">
      <c r="E15893" s="97">
        <v>43804.737939814811</v>
      </c>
      <c r="F15893">
        <v>0.64159100000000002</v>
      </c>
    </row>
    <row r="15894" spans="5:6" x14ac:dyDescent="0.2">
      <c r="E15894" s="97">
        <v>43804.751828703702</v>
      </c>
      <c r="F15894">
        <v>0.62319400000000003</v>
      </c>
    </row>
    <row r="15895" spans="5:6" x14ac:dyDescent="0.2">
      <c r="E15895" s="97">
        <v>43804.765717592592</v>
      </c>
      <c r="F15895">
        <v>0.63927800000000001</v>
      </c>
    </row>
    <row r="15896" spans="5:6" x14ac:dyDescent="0.2">
      <c r="E15896" s="97">
        <v>43804.779606481483</v>
      </c>
      <c r="F15896">
        <v>0.615004</v>
      </c>
    </row>
    <row r="15897" spans="5:6" x14ac:dyDescent="0.2">
      <c r="E15897" s="97">
        <v>43804.793495370373</v>
      </c>
      <c r="F15897">
        <v>0.62415500000000002</v>
      </c>
    </row>
    <row r="15898" spans="5:6" x14ac:dyDescent="0.2">
      <c r="E15898" s="97">
        <v>43804.807500000003</v>
      </c>
      <c r="F15898">
        <v>0.61709899999999995</v>
      </c>
    </row>
    <row r="15899" spans="5:6" x14ac:dyDescent="0.2">
      <c r="E15899" s="97">
        <v>43804.821388888886</v>
      </c>
      <c r="F15899">
        <v>0.63084600000000002</v>
      </c>
    </row>
    <row r="15900" spans="5:6" x14ac:dyDescent="0.2">
      <c r="E15900" s="97">
        <v>43804.835277777776</v>
      </c>
      <c r="F15900">
        <v>0.62555400000000005</v>
      </c>
    </row>
    <row r="15901" spans="5:6" x14ac:dyDescent="0.2">
      <c r="E15901" s="97">
        <v>43804.849166666667</v>
      </c>
      <c r="F15901">
        <v>0.63752799999999998</v>
      </c>
    </row>
    <row r="15902" spans="5:6" x14ac:dyDescent="0.2">
      <c r="E15902" s="97">
        <v>43804.863171296296</v>
      </c>
      <c r="F15902">
        <v>0.63354999999999995</v>
      </c>
    </row>
    <row r="15903" spans="5:6" x14ac:dyDescent="0.2">
      <c r="E15903" s="97">
        <v>43804.877060185187</v>
      </c>
      <c r="F15903">
        <v>0.643818</v>
      </c>
    </row>
    <row r="15904" spans="5:6" x14ac:dyDescent="0.2">
      <c r="E15904" s="97">
        <v>43804.890949074077</v>
      </c>
      <c r="F15904">
        <v>0.64041300000000001</v>
      </c>
    </row>
    <row r="15905" spans="5:6" x14ac:dyDescent="0.2">
      <c r="E15905" s="97">
        <v>43804.90483796296</v>
      </c>
      <c r="F15905">
        <v>0.65477300000000005</v>
      </c>
    </row>
    <row r="15906" spans="5:6" x14ac:dyDescent="0.2">
      <c r="E15906" s="97">
        <v>43804.918726851851</v>
      </c>
      <c r="F15906">
        <v>0.65392700000000004</v>
      </c>
    </row>
    <row r="15907" spans="5:6" x14ac:dyDescent="0.2">
      <c r="E15907" s="97">
        <v>43804.932615740741</v>
      </c>
      <c r="F15907">
        <v>0.66721399999999997</v>
      </c>
    </row>
    <row r="15908" spans="5:6" x14ac:dyDescent="0.2">
      <c r="E15908" s="97">
        <v>43804.946620370371</v>
      </c>
      <c r="F15908">
        <v>0.66572900000000002</v>
      </c>
    </row>
    <row r="15909" spans="5:6" x14ac:dyDescent="0.2">
      <c r="E15909" s="97">
        <v>43804.960509259261</v>
      </c>
      <c r="F15909">
        <v>0.66542999999999997</v>
      </c>
    </row>
    <row r="15910" spans="5:6" x14ac:dyDescent="0.2">
      <c r="E15910" s="97">
        <v>43804.974398148152</v>
      </c>
      <c r="F15910">
        <v>0.69581300000000001</v>
      </c>
    </row>
    <row r="15911" spans="5:6" x14ac:dyDescent="0.2">
      <c r="E15911" s="97">
        <v>43804.988287037035</v>
      </c>
      <c r="F15911">
        <v>0.67228900000000003</v>
      </c>
    </row>
    <row r="15912" spans="5:6" x14ac:dyDescent="0.2">
      <c r="E15912" s="97">
        <v>43805.002245370371</v>
      </c>
      <c r="F15912">
        <v>0.70227499999999998</v>
      </c>
    </row>
    <row r="15913" spans="5:6" x14ac:dyDescent="0.2">
      <c r="E15913" s="97">
        <v>43805.016134259262</v>
      </c>
      <c r="F15913">
        <v>0.72048000000000001</v>
      </c>
    </row>
    <row r="15914" spans="5:6" x14ac:dyDescent="0.2">
      <c r="E15914" s="97">
        <v>43805.030023148145</v>
      </c>
      <c r="F15914">
        <v>0.72230300000000003</v>
      </c>
    </row>
    <row r="15915" spans="5:6" x14ac:dyDescent="0.2">
      <c r="E15915" s="97">
        <v>43805.043912037036</v>
      </c>
      <c r="F15915">
        <v>0.72577700000000001</v>
      </c>
    </row>
    <row r="15916" spans="5:6" x14ac:dyDescent="0.2">
      <c r="E15916" s="97">
        <v>43805.057800925926</v>
      </c>
      <c r="F15916">
        <v>0.73434600000000005</v>
      </c>
    </row>
    <row r="15917" spans="5:6" x14ac:dyDescent="0.2">
      <c r="E15917" s="97">
        <v>43805.071689814817</v>
      </c>
      <c r="F15917">
        <v>0.70827099999999998</v>
      </c>
    </row>
    <row r="15918" spans="5:6" x14ac:dyDescent="0.2">
      <c r="E15918" s="97">
        <v>43805.085578703707</v>
      </c>
      <c r="F15918">
        <v>0.73999599999999999</v>
      </c>
    </row>
    <row r="15919" spans="5:6" x14ac:dyDescent="0.2">
      <c r="E15919" s="97">
        <v>43805.099583333336</v>
      </c>
      <c r="F15919">
        <v>0.74223600000000001</v>
      </c>
    </row>
    <row r="15920" spans="5:6" x14ac:dyDescent="0.2">
      <c r="E15920" s="97">
        <v>43805.11347222222</v>
      </c>
      <c r="F15920">
        <v>0.74747600000000003</v>
      </c>
    </row>
    <row r="15921" spans="5:6" x14ac:dyDescent="0.2">
      <c r="E15921" s="97">
        <v>43805.12736111111</v>
      </c>
      <c r="F15921">
        <v>0.75868400000000003</v>
      </c>
    </row>
    <row r="15922" spans="5:6" x14ac:dyDescent="0.2">
      <c r="E15922" s="97">
        <v>43805.14130787037</v>
      </c>
      <c r="F15922">
        <v>0.73456100000000002</v>
      </c>
    </row>
    <row r="15923" spans="5:6" x14ac:dyDescent="0.2">
      <c r="E15923" s="97">
        <v>43805.15519675926</v>
      </c>
      <c r="F15923">
        <v>0.73692800000000003</v>
      </c>
    </row>
    <row r="15924" spans="5:6" x14ac:dyDescent="0.2">
      <c r="E15924" s="97">
        <v>43805.169085648151</v>
      </c>
      <c r="F15924">
        <v>0.77617199999999997</v>
      </c>
    </row>
    <row r="15925" spans="5:6" x14ac:dyDescent="0.2">
      <c r="E15925" s="97">
        <v>43805.182974537034</v>
      </c>
      <c r="F15925">
        <v>0.73127299999999995</v>
      </c>
    </row>
    <row r="15926" spans="5:6" x14ac:dyDescent="0.2">
      <c r="E15926" s="97">
        <v>43805.196863425925</v>
      </c>
      <c r="F15926">
        <v>0.77087300000000003</v>
      </c>
    </row>
    <row r="15927" spans="5:6" x14ac:dyDescent="0.2">
      <c r="E15927" s="97">
        <v>43805.210752314815</v>
      </c>
      <c r="F15927">
        <v>0.744757</v>
      </c>
    </row>
    <row r="15928" spans="5:6" x14ac:dyDescent="0.2">
      <c r="E15928" s="97">
        <v>43805.224756944444</v>
      </c>
      <c r="F15928">
        <v>0.75039900000000004</v>
      </c>
    </row>
    <row r="15929" spans="5:6" x14ac:dyDescent="0.2">
      <c r="E15929" s="97">
        <v>43805.238877314812</v>
      </c>
      <c r="F15929">
        <v>0.68263799999999997</v>
      </c>
    </row>
    <row r="15930" spans="5:6" x14ac:dyDescent="0.2">
      <c r="E15930" s="97">
        <v>43805.252766203703</v>
      </c>
      <c r="F15930">
        <v>0.69066899999999998</v>
      </c>
    </row>
    <row r="15931" spans="5:6" x14ac:dyDescent="0.2">
      <c r="E15931" s="97">
        <v>43805.266655092593</v>
      </c>
      <c r="F15931">
        <v>0.83875</v>
      </c>
    </row>
    <row r="15932" spans="5:6" x14ac:dyDescent="0.2">
      <c r="E15932" s="97">
        <v>43805.280624999999</v>
      </c>
      <c r="F15932">
        <v>0.83679700000000001</v>
      </c>
    </row>
    <row r="15933" spans="5:6" x14ac:dyDescent="0.2">
      <c r="E15933" s="97">
        <v>43805.295324074075</v>
      </c>
      <c r="F15933">
        <v>8.9627999999999999E-2</v>
      </c>
    </row>
    <row r="15934" spans="5:6" x14ac:dyDescent="0.2">
      <c r="E15934" s="97">
        <v>43805.309212962966</v>
      </c>
      <c r="F15934">
        <v>0.25398300000000001</v>
      </c>
    </row>
    <row r="15935" spans="5:6" x14ac:dyDescent="0.2">
      <c r="E15935" s="97">
        <v>43805.323564814818</v>
      </c>
      <c r="F15935">
        <v>1.1502680000000001</v>
      </c>
    </row>
    <row r="15936" spans="5:6" x14ac:dyDescent="0.2">
      <c r="E15936" s="97">
        <v>43805.337453703702</v>
      </c>
      <c r="F15936">
        <v>0.72794499999999995</v>
      </c>
    </row>
    <row r="15937" spans="5:6" x14ac:dyDescent="0.2">
      <c r="E15937" s="97">
        <v>43805.351342592592</v>
      </c>
      <c r="F15937">
        <v>0.71820099999999998</v>
      </c>
    </row>
    <row r="15938" spans="5:6" x14ac:dyDescent="0.2">
      <c r="E15938" s="97">
        <v>43805.365347222221</v>
      </c>
      <c r="F15938">
        <v>0.74942500000000001</v>
      </c>
    </row>
    <row r="15939" spans="5:6" x14ac:dyDescent="0.2">
      <c r="E15939" s="97">
        <v>43805.379467592589</v>
      </c>
      <c r="F15939">
        <v>0.74942500000000001</v>
      </c>
    </row>
    <row r="15940" spans="5:6" x14ac:dyDescent="0.2">
      <c r="E15940" s="97">
        <v>43805.383518518516</v>
      </c>
      <c r="F15940">
        <v>0.46014300000000002</v>
      </c>
    </row>
    <row r="15941" spans="5:6" x14ac:dyDescent="0.2">
      <c r="E15941" s="97">
        <v>43805.393935185188</v>
      </c>
      <c r="F15941">
        <v>1.0517700000000001</v>
      </c>
    </row>
    <row r="15942" spans="5:6" x14ac:dyDescent="0.2">
      <c r="E15942" s="97">
        <v>43805.407893518517</v>
      </c>
      <c r="F15942">
        <v>0.77135799999999999</v>
      </c>
    </row>
    <row r="15943" spans="5:6" x14ac:dyDescent="0.2">
      <c r="E15943" s="97">
        <v>43805.421782407408</v>
      </c>
      <c r="F15943">
        <v>0.75036599999999998</v>
      </c>
    </row>
    <row r="15944" spans="5:6" x14ac:dyDescent="0.2">
      <c r="E15944" s="97">
        <v>43805.435671296298</v>
      </c>
      <c r="F15944">
        <v>0.76523600000000003</v>
      </c>
    </row>
    <row r="15945" spans="5:6" x14ac:dyDescent="0.2">
      <c r="E15945" s="97">
        <v>43805.449560185189</v>
      </c>
      <c r="F15945">
        <v>0.743919</v>
      </c>
    </row>
    <row r="15946" spans="5:6" x14ac:dyDescent="0.2">
      <c r="E15946" s="97">
        <v>43805.463449074072</v>
      </c>
      <c r="F15946">
        <v>0.75707199999999997</v>
      </c>
    </row>
    <row r="15947" spans="5:6" x14ac:dyDescent="0.2">
      <c r="E15947" s="97">
        <v>43805.477337962962</v>
      </c>
      <c r="F15947">
        <v>0.75675300000000001</v>
      </c>
    </row>
    <row r="15948" spans="5:6" x14ac:dyDescent="0.2">
      <c r="E15948" s="97">
        <v>43805.491226851853</v>
      </c>
      <c r="F15948">
        <v>0.74986900000000001</v>
      </c>
    </row>
    <row r="15949" spans="5:6" x14ac:dyDescent="0.2">
      <c r="E15949" s="97">
        <v>43805.505231481482</v>
      </c>
      <c r="F15949">
        <v>0.69817499999999999</v>
      </c>
    </row>
    <row r="15950" spans="5:6" x14ac:dyDescent="0.2">
      <c r="E15950" s="97">
        <v>43805.519120370373</v>
      </c>
      <c r="F15950">
        <v>0.72424500000000003</v>
      </c>
    </row>
    <row r="15951" spans="5:6" x14ac:dyDescent="0.2">
      <c r="E15951" s="97">
        <v>43805.533009259256</v>
      </c>
      <c r="F15951">
        <v>0.71214100000000002</v>
      </c>
    </row>
    <row r="15952" spans="5:6" x14ac:dyDescent="0.2">
      <c r="E15952" s="97">
        <v>43805.546956018516</v>
      </c>
      <c r="F15952">
        <v>0.697272</v>
      </c>
    </row>
    <row r="15953" spans="5:6" x14ac:dyDescent="0.2">
      <c r="E15953" s="97">
        <v>43805.560844907406</v>
      </c>
      <c r="F15953">
        <v>0.702843</v>
      </c>
    </row>
    <row r="15954" spans="5:6" x14ac:dyDescent="0.2">
      <c r="E15954" s="97">
        <v>43805.574733796297</v>
      </c>
      <c r="F15954">
        <v>0.67309799999999997</v>
      </c>
    </row>
    <row r="15955" spans="5:6" x14ac:dyDescent="0.2">
      <c r="E15955" s="97">
        <v>43805.588622685187</v>
      </c>
      <c r="F15955">
        <v>0.67458499999999999</v>
      </c>
    </row>
    <row r="15956" spans="5:6" x14ac:dyDescent="0.2">
      <c r="E15956" s="97">
        <v>43805.602511574078</v>
      </c>
      <c r="F15956">
        <v>0.68616299999999997</v>
      </c>
    </row>
    <row r="15957" spans="5:6" x14ac:dyDescent="0.2">
      <c r="E15957" s="97">
        <v>43805.616400462961</v>
      </c>
      <c r="F15957">
        <v>0.677346</v>
      </c>
    </row>
    <row r="15958" spans="5:6" x14ac:dyDescent="0.2">
      <c r="E15958" s="97">
        <v>43805.630289351851</v>
      </c>
      <c r="F15958">
        <v>0.63822900000000005</v>
      </c>
    </row>
    <row r="15959" spans="5:6" x14ac:dyDescent="0.2">
      <c r="E15959" s="97">
        <v>43805.644293981481</v>
      </c>
      <c r="F15959">
        <v>0.66009600000000002</v>
      </c>
    </row>
    <row r="15960" spans="5:6" x14ac:dyDescent="0.2">
      <c r="E15960" s="97">
        <v>43805.658182870371</v>
      </c>
      <c r="F15960">
        <v>0.66067600000000004</v>
      </c>
    </row>
    <row r="15961" spans="5:6" x14ac:dyDescent="0.2">
      <c r="E15961" s="97">
        <v>43805.672071759262</v>
      </c>
      <c r="F15961">
        <v>0.64886500000000003</v>
      </c>
    </row>
    <row r="15962" spans="5:6" x14ac:dyDescent="0.2">
      <c r="E15962" s="97">
        <v>43805.686076388891</v>
      </c>
      <c r="F15962">
        <v>0.68645299999999998</v>
      </c>
    </row>
    <row r="15963" spans="5:6" x14ac:dyDescent="0.2">
      <c r="E15963" s="97">
        <v>43805.699965277781</v>
      </c>
      <c r="F15963">
        <v>0.63289600000000001</v>
      </c>
    </row>
    <row r="15964" spans="5:6" x14ac:dyDescent="0.2">
      <c r="E15964" s="97">
        <v>43805.722627314812</v>
      </c>
      <c r="F15964">
        <v>0.64804200000000001</v>
      </c>
    </row>
    <row r="15965" spans="5:6" x14ac:dyDescent="0.2">
      <c r="E15965" s="97">
        <v>43805.736516203702</v>
      </c>
      <c r="F15965">
        <v>0.63615500000000003</v>
      </c>
    </row>
    <row r="15966" spans="5:6" x14ac:dyDescent="0.2">
      <c r="E15966" s="97">
        <v>43805.750405092593</v>
      </c>
      <c r="F15966">
        <v>0.64320999999999995</v>
      </c>
    </row>
    <row r="15967" spans="5:6" x14ac:dyDescent="0.2">
      <c r="E15967" s="97">
        <v>43805.764293981483</v>
      </c>
      <c r="F15967">
        <v>0.64202899999999996</v>
      </c>
    </row>
    <row r="15968" spans="5:6" x14ac:dyDescent="0.2">
      <c r="E15968" s="97">
        <v>43805.778182870374</v>
      </c>
      <c r="F15968">
        <v>0.64091699999999996</v>
      </c>
    </row>
    <row r="15969" spans="5:6" x14ac:dyDescent="0.2">
      <c r="E15969" s="97">
        <v>43805.792071759257</v>
      </c>
      <c r="F15969">
        <v>0.62408600000000003</v>
      </c>
    </row>
    <row r="15970" spans="5:6" x14ac:dyDescent="0.2">
      <c r="E15970" s="97">
        <v>43805.806076388886</v>
      </c>
      <c r="F15970">
        <v>0.63973100000000005</v>
      </c>
    </row>
    <row r="15971" spans="5:6" x14ac:dyDescent="0.2">
      <c r="E15971" s="97">
        <v>43805.819965277777</v>
      </c>
      <c r="F15971">
        <v>0.61780100000000004</v>
      </c>
    </row>
    <row r="15972" spans="5:6" x14ac:dyDescent="0.2">
      <c r="E15972" s="97">
        <v>43805.833854166667</v>
      </c>
      <c r="F15972">
        <v>0.64429800000000004</v>
      </c>
    </row>
    <row r="15973" spans="5:6" x14ac:dyDescent="0.2">
      <c r="E15973" s="97">
        <v>43805.847743055558</v>
      </c>
      <c r="F15973">
        <v>0.63626400000000005</v>
      </c>
    </row>
    <row r="15974" spans="5:6" x14ac:dyDescent="0.2">
      <c r="E15974" s="97">
        <v>43805.861712962964</v>
      </c>
      <c r="F15974">
        <v>0.64108699999999996</v>
      </c>
    </row>
    <row r="15975" spans="5:6" x14ac:dyDescent="0.2">
      <c r="E15975" s="97">
        <v>43805.875601851854</v>
      </c>
      <c r="F15975">
        <v>0.62342600000000004</v>
      </c>
    </row>
    <row r="15976" spans="5:6" x14ac:dyDescent="0.2">
      <c r="E15976" s="97">
        <v>43805.889490740738</v>
      </c>
      <c r="F15976">
        <v>0.64597000000000004</v>
      </c>
    </row>
    <row r="15977" spans="5:6" x14ac:dyDescent="0.2">
      <c r="E15977" s="97">
        <v>43805.903379629628</v>
      </c>
      <c r="F15977">
        <v>0.63664200000000004</v>
      </c>
    </row>
    <row r="15978" spans="5:6" x14ac:dyDescent="0.2">
      <c r="E15978" s="97">
        <v>43805.917268518519</v>
      </c>
      <c r="F15978">
        <v>0.63518399999999997</v>
      </c>
    </row>
    <row r="15979" spans="5:6" x14ac:dyDescent="0.2">
      <c r="E15979" s="97">
        <v>43805.931157407409</v>
      </c>
      <c r="F15979">
        <v>0.66027599999999997</v>
      </c>
    </row>
    <row r="15980" spans="5:6" x14ac:dyDescent="0.2">
      <c r="E15980" s="97">
        <v>43805.9450462963</v>
      </c>
      <c r="F15980">
        <v>0.68161799999999995</v>
      </c>
    </row>
    <row r="15981" spans="5:6" x14ac:dyDescent="0.2">
      <c r="E15981" s="97">
        <v>43805.959050925929</v>
      </c>
      <c r="F15981">
        <v>0.67248799999999997</v>
      </c>
    </row>
    <row r="15982" spans="5:6" x14ac:dyDescent="0.2">
      <c r="E15982" s="97">
        <v>43805.972939814812</v>
      </c>
      <c r="F15982">
        <v>0.678759</v>
      </c>
    </row>
    <row r="15983" spans="5:6" x14ac:dyDescent="0.2">
      <c r="E15983" s="97">
        <v>43805.986828703702</v>
      </c>
      <c r="F15983">
        <v>0.69399699999999998</v>
      </c>
    </row>
    <row r="15984" spans="5:6" x14ac:dyDescent="0.2">
      <c r="E15984" s="97">
        <v>43806.000787037039</v>
      </c>
      <c r="F15984">
        <v>0.67385300000000004</v>
      </c>
    </row>
    <row r="15985" spans="5:6" x14ac:dyDescent="0.2">
      <c r="E15985" s="97">
        <v>43806.014675925922</v>
      </c>
      <c r="F15985">
        <v>0.687357</v>
      </c>
    </row>
    <row r="15986" spans="5:6" x14ac:dyDescent="0.2">
      <c r="E15986" s="97">
        <v>43806.028564814813</v>
      </c>
      <c r="F15986">
        <v>0.68091999999999997</v>
      </c>
    </row>
    <row r="15987" spans="5:6" x14ac:dyDescent="0.2">
      <c r="E15987" s="97">
        <v>43806.042453703703</v>
      </c>
      <c r="F15987">
        <v>0.70300600000000002</v>
      </c>
    </row>
    <row r="15988" spans="5:6" x14ac:dyDescent="0.2">
      <c r="E15988" s="97">
        <v>43806.056342592594</v>
      </c>
      <c r="F15988">
        <v>0.714777</v>
      </c>
    </row>
    <row r="15989" spans="5:6" x14ac:dyDescent="0.2">
      <c r="E15989" s="97">
        <v>43806.070231481484</v>
      </c>
      <c r="F15989">
        <v>0.72910200000000003</v>
      </c>
    </row>
    <row r="15990" spans="5:6" x14ac:dyDescent="0.2">
      <c r="E15990" s="97">
        <v>43806.084120370368</v>
      </c>
      <c r="F15990">
        <v>0.73094999999999999</v>
      </c>
    </row>
    <row r="15991" spans="5:6" x14ac:dyDescent="0.2">
      <c r="E15991" s="97">
        <v>43806.098124999997</v>
      </c>
      <c r="F15991">
        <v>0.70736200000000005</v>
      </c>
    </row>
    <row r="15992" spans="5:6" x14ac:dyDescent="0.2">
      <c r="E15992" s="97">
        <v>43806.112013888887</v>
      </c>
      <c r="F15992">
        <v>0.73643499999999995</v>
      </c>
    </row>
    <row r="15993" spans="5:6" x14ac:dyDescent="0.2">
      <c r="E15993" s="97">
        <v>43806.125902777778</v>
      </c>
      <c r="F15993">
        <v>0.73440499999999997</v>
      </c>
    </row>
    <row r="15994" spans="5:6" x14ac:dyDescent="0.2">
      <c r="E15994" s="97">
        <v>43806.139861111114</v>
      </c>
      <c r="F15994">
        <v>0.71792199999999995</v>
      </c>
    </row>
    <row r="15995" spans="5:6" x14ac:dyDescent="0.2">
      <c r="E15995" s="97">
        <v>43806.153749999998</v>
      </c>
      <c r="F15995">
        <v>0.74728499999999998</v>
      </c>
    </row>
    <row r="15996" spans="5:6" x14ac:dyDescent="0.2">
      <c r="E15996" s="97">
        <v>43806.167638888888</v>
      </c>
      <c r="F15996">
        <v>0.75123600000000001</v>
      </c>
    </row>
    <row r="15997" spans="5:6" x14ac:dyDescent="0.2">
      <c r="E15997" s="97">
        <v>43806.181527777779</v>
      </c>
      <c r="F15997">
        <v>0.737294</v>
      </c>
    </row>
    <row r="15998" spans="5:6" x14ac:dyDescent="0.2">
      <c r="E15998" s="97">
        <v>43806.195416666669</v>
      </c>
      <c r="F15998">
        <v>0.73866699999999996</v>
      </c>
    </row>
    <row r="15999" spans="5:6" x14ac:dyDescent="0.2">
      <c r="E15999" s="97">
        <v>43806.209305555552</v>
      </c>
      <c r="F15999">
        <v>0.74414400000000003</v>
      </c>
    </row>
    <row r="16000" spans="5:6" x14ac:dyDescent="0.2">
      <c r="E16000" s="97">
        <v>43806.223194444443</v>
      </c>
      <c r="F16000">
        <v>0.74874600000000002</v>
      </c>
    </row>
    <row r="16001" spans="5:6" x14ac:dyDescent="0.2">
      <c r="E16001" s="97">
        <v>43806.237199074072</v>
      </c>
      <c r="F16001">
        <v>0.74694499999999997</v>
      </c>
    </row>
    <row r="16002" spans="5:6" x14ac:dyDescent="0.2">
      <c r="E16002" s="97">
        <v>43806.251087962963</v>
      </c>
      <c r="F16002">
        <v>0.743834</v>
      </c>
    </row>
    <row r="16003" spans="5:6" x14ac:dyDescent="0.2">
      <c r="E16003" s="97">
        <v>43806.264976851853</v>
      </c>
      <c r="F16003">
        <v>0.76082799999999995</v>
      </c>
    </row>
    <row r="16004" spans="5:6" x14ac:dyDescent="0.2">
      <c r="E16004" s="97">
        <v>43806.278923611113</v>
      </c>
      <c r="F16004">
        <v>0.76560099999999998</v>
      </c>
    </row>
    <row r="16005" spans="5:6" x14ac:dyDescent="0.2">
      <c r="E16005" s="97">
        <v>43806.292812500003</v>
      </c>
      <c r="F16005">
        <v>0.73985900000000004</v>
      </c>
    </row>
    <row r="16006" spans="5:6" x14ac:dyDescent="0.2">
      <c r="E16006" s="97">
        <v>43806.306701388887</v>
      </c>
      <c r="F16006">
        <v>0.76306300000000005</v>
      </c>
    </row>
    <row r="16007" spans="5:6" x14ac:dyDescent="0.2">
      <c r="E16007" s="97">
        <v>43806.320590277777</v>
      </c>
      <c r="F16007">
        <v>0.75179799999999997</v>
      </c>
    </row>
    <row r="16008" spans="5:6" x14ac:dyDescent="0.2">
      <c r="E16008" s="97">
        <v>43806.334479166668</v>
      </c>
      <c r="F16008">
        <v>0.75479200000000002</v>
      </c>
    </row>
    <row r="16009" spans="5:6" x14ac:dyDescent="0.2">
      <c r="E16009" s="97">
        <v>43806.348368055558</v>
      </c>
      <c r="F16009">
        <v>0.740811</v>
      </c>
    </row>
    <row r="16010" spans="5:6" x14ac:dyDescent="0.2">
      <c r="E16010" s="97">
        <v>43806.362372685187</v>
      </c>
      <c r="F16010">
        <v>0.75443899999999997</v>
      </c>
    </row>
    <row r="16011" spans="5:6" x14ac:dyDescent="0.2">
      <c r="E16011" s="97">
        <v>43806.376261574071</v>
      </c>
      <c r="F16011">
        <v>0.75149699999999997</v>
      </c>
    </row>
    <row r="16012" spans="5:6" x14ac:dyDescent="0.2">
      <c r="E16012" s="97">
        <v>43806.390150462961</v>
      </c>
      <c r="F16012">
        <v>0.752498</v>
      </c>
    </row>
    <row r="16013" spans="5:6" x14ac:dyDescent="0.2">
      <c r="E16013" s="97">
        <v>43806.404039351852</v>
      </c>
      <c r="F16013">
        <v>0.760517</v>
      </c>
    </row>
    <row r="16014" spans="5:6" x14ac:dyDescent="0.2">
      <c r="E16014" s="97">
        <v>43806.417997685188</v>
      </c>
      <c r="F16014">
        <v>0.75261199999999995</v>
      </c>
    </row>
    <row r="16015" spans="5:6" x14ac:dyDescent="0.2">
      <c r="E16015" s="97">
        <v>43806.431886574072</v>
      </c>
      <c r="F16015">
        <v>0.74555199999999999</v>
      </c>
    </row>
    <row r="16016" spans="5:6" x14ac:dyDescent="0.2">
      <c r="E16016" s="97">
        <v>43806.445775462962</v>
      </c>
      <c r="F16016">
        <v>0.74105100000000002</v>
      </c>
    </row>
    <row r="16017" spans="5:6" x14ac:dyDescent="0.2">
      <c r="E16017" s="97">
        <v>43806.459664351853</v>
      </c>
      <c r="F16017">
        <v>0.74040899999999998</v>
      </c>
    </row>
    <row r="16018" spans="5:6" x14ac:dyDescent="0.2">
      <c r="E16018" s="97">
        <v>43806.473553240743</v>
      </c>
      <c r="F16018">
        <v>0.74559200000000003</v>
      </c>
    </row>
    <row r="16019" spans="5:6" x14ac:dyDescent="0.2">
      <c r="E16019" s="97">
        <v>43806.487442129626</v>
      </c>
      <c r="F16019">
        <v>0.72232099999999999</v>
      </c>
    </row>
    <row r="16020" spans="5:6" x14ac:dyDescent="0.2">
      <c r="E16020" s="97">
        <v>43806.501446759263</v>
      </c>
      <c r="F16020">
        <v>0.73253199999999996</v>
      </c>
    </row>
    <row r="16021" spans="5:6" x14ac:dyDescent="0.2">
      <c r="E16021" s="97">
        <v>43806.515335648146</v>
      </c>
      <c r="F16021">
        <v>0.711673</v>
      </c>
    </row>
    <row r="16022" spans="5:6" x14ac:dyDescent="0.2">
      <c r="E16022" s="97">
        <v>43806.529224537036</v>
      </c>
      <c r="F16022">
        <v>0.72307100000000002</v>
      </c>
    </row>
    <row r="16023" spans="5:6" x14ac:dyDescent="0.2">
      <c r="E16023" s="97">
        <v>43806.543113425927</v>
      </c>
      <c r="F16023">
        <v>0.71748999999999996</v>
      </c>
    </row>
    <row r="16024" spans="5:6" x14ac:dyDescent="0.2">
      <c r="E16024" s="97">
        <v>43806.557071759256</v>
      </c>
      <c r="F16024">
        <v>0.71459499999999998</v>
      </c>
    </row>
    <row r="16025" spans="5:6" x14ac:dyDescent="0.2">
      <c r="E16025" s="97">
        <v>43806.570960648147</v>
      </c>
      <c r="F16025">
        <v>0.72265599999999997</v>
      </c>
    </row>
    <row r="16026" spans="5:6" x14ac:dyDescent="0.2">
      <c r="E16026" s="97">
        <v>43806.584849537037</v>
      </c>
      <c r="F16026">
        <v>0.690191</v>
      </c>
    </row>
    <row r="16027" spans="5:6" x14ac:dyDescent="0.2">
      <c r="E16027" s="97">
        <v>43806.598738425928</v>
      </c>
      <c r="F16027">
        <v>0.67914399999999997</v>
      </c>
    </row>
    <row r="16028" spans="5:6" x14ac:dyDescent="0.2">
      <c r="E16028" s="97">
        <v>43806.612627314818</v>
      </c>
      <c r="F16028">
        <v>0.67067600000000005</v>
      </c>
    </row>
    <row r="16029" spans="5:6" x14ac:dyDescent="0.2">
      <c r="E16029" s="97">
        <v>43806.626516203702</v>
      </c>
      <c r="F16029">
        <v>0.68684199999999995</v>
      </c>
    </row>
    <row r="16030" spans="5:6" x14ac:dyDescent="0.2">
      <c r="E16030" s="97">
        <v>43806.640405092592</v>
      </c>
      <c r="F16030">
        <v>0.68169400000000002</v>
      </c>
    </row>
    <row r="16031" spans="5:6" x14ac:dyDescent="0.2">
      <c r="E16031" s="97">
        <v>43806.654409722221</v>
      </c>
      <c r="F16031">
        <v>0.68680300000000005</v>
      </c>
    </row>
    <row r="16032" spans="5:6" x14ac:dyDescent="0.2">
      <c r="E16032" s="97">
        <v>43806.668298611112</v>
      </c>
      <c r="F16032">
        <v>0.67864599999999997</v>
      </c>
    </row>
    <row r="16033" spans="5:6" x14ac:dyDescent="0.2">
      <c r="E16033" s="97">
        <v>43806.682280092595</v>
      </c>
      <c r="F16033">
        <v>0.67131099999999999</v>
      </c>
    </row>
    <row r="16034" spans="5:6" x14ac:dyDescent="0.2">
      <c r="E16034" s="97">
        <v>43806.696168981478</v>
      </c>
      <c r="F16034">
        <v>0.655304</v>
      </c>
    </row>
    <row r="16035" spans="5:6" x14ac:dyDescent="0.2">
      <c r="E16035" s="97">
        <v>43806.710057870368</v>
      </c>
      <c r="F16035">
        <v>0.65761400000000003</v>
      </c>
    </row>
    <row r="16036" spans="5:6" x14ac:dyDescent="0.2">
      <c r="E16036" s="97">
        <v>43806.722650462965</v>
      </c>
      <c r="F16036">
        <v>0.68161899999999997</v>
      </c>
    </row>
    <row r="16037" spans="5:6" x14ac:dyDescent="0.2">
      <c r="E16037" s="97">
        <v>43806.736539351848</v>
      </c>
      <c r="F16037">
        <v>0.68123299999999998</v>
      </c>
    </row>
    <row r="16038" spans="5:6" x14ac:dyDescent="0.2">
      <c r="E16038" s="97">
        <v>43806.750428240739</v>
      </c>
      <c r="F16038">
        <v>0.66619099999999998</v>
      </c>
    </row>
    <row r="16039" spans="5:6" x14ac:dyDescent="0.2">
      <c r="E16039" s="97">
        <v>43806.764317129629</v>
      </c>
      <c r="F16039">
        <v>0.65420299999999998</v>
      </c>
    </row>
    <row r="16040" spans="5:6" x14ac:dyDescent="0.2">
      <c r="E16040" s="97">
        <v>43806.77820601852</v>
      </c>
      <c r="F16040">
        <v>0.66199699999999995</v>
      </c>
    </row>
    <row r="16041" spans="5:6" x14ac:dyDescent="0.2">
      <c r="E16041" s="97">
        <v>43806.792094907411</v>
      </c>
      <c r="F16041">
        <v>0.64815599999999995</v>
      </c>
    </row>
    <row r="16042" spans="5:6" x14ac:dyDescent="0.2">
      <c r="E16042" s="97">
        <v>43806.80609953704</v>
      </c>
      <c r="F16042">
        <v>0.62607599999999997</v>
      </c>
    </row>
    <row r="16043" spans="5:6" x14ac:dyDescent="0.2">
      <c r="E16043" s="97">
        <v>43806.819988425923</v>
      </c>
      <c r="F16043">
        <v>0.65467900000000001</v>
      </c>
    </row>
    <row r="16044" spans="5:6" x14ac:dyDescent="0.2">
      <c r="E16044" s="97">
        <v>43806.833877314813</v>
      </c>
      <c r="F16044">
        <v>0.65999799999999997</v>
      </c>
    </row>
    <row r="16045" spans="5:6" x14ac:dyDescent="0.2">
      <c r="E16045" s="97">
        <v>43806.847766203704</v>
      </c>
      <c r="F16045">
        <v>0.67152900000000004</v>
      </c>
    </row>
    <row r="16046" spans="5:6" x14ac:dyDescent="0.2">
      <c r="E16046" s="97">
        <v>43806.861724537041</v>
      </c>
      <c r="F16046">
        <v>0.64185000000000003</v>
      </c>
    </row>
    <row r="16047" spans="5:6" x14ac:dyDescent="0.2">
      <c r="E16047" s="97">
        <v>43806.875613425924</v>
      </c>
      <c r="F16047">
        <v>0.67234400000000005</v>
      </c>
    </row>
    <row r="16048" spans="5:6" x14ac:dyDescent="0.2">
      <c r="E16048" s="97">
        <v>43806.889502314814</v>
      </c>
      <c r="F16048">
        <v>0.66669800000000001</v>
      </c>
    </row>
    <row r="16049" spans="5:6" x14ac:dyDescent="0.2">
      <c r="E16049" s="97">
        <v>43806.903391203705</v>
      </c>
      <c r="F16049">
        <v>0.67365799999999998</v>
      </c>
    </row>
    <row r="16050" spans="5:6" x14ac:dyDescent="0.2">
      <c r="E16050" s="97">
        <v>43806.917280092595</v>
      </c>
      <c r="F16050">
        <v>0.67675799999999997</v>
      </c>
    </row>
    <row r="16051" spans="5:6" x14ac:dyDescent="0.2">
      <c r="E16051" s="97">
        <v>43806.931168981479</v>
      </c>
      <c r="F16051">
        <v>0.67819300000000005</v>
      </c>
    </row>
    <row r="16052" spans="5:6" x14ac:dyDescent="0.2">
      <c r="E16052" s="97">
        <v>43806.945173611108</v>
      </c>
      <c r="F16052">
        <v>0.67411600000000005</v>
      </c>
    </row>
    <row r="16053" spans="5:6" x14ac:dyDescent="0.2">
      <c r="E16053" s="97">
        <v>43806.959062499998</v>
      </c>
      <c r="F16053">
        <v>0.67407399999999995</v>
      </c>
    </row>
    <row r="16054" spans="5:6" x14ac:dyDescent="0.2">
      <c r="E16054" s="97">
        <v>43806.972951388889</v>
      </c>
      <c r="F16054">
        <v>0.67957400000000001</v>
      </c>
    </row>
    <row r="16055" spans="5:6" x14ac:dyDescent="0.2">
      <c r="E16055" s="97">
        <v>43806.986840277779</v>
      </c>
      <c r="F16055">
        <v>0.65825400000000001</v>
      </c>
    </row>
    <row r="16056" spans="5:6" x14ac:dyDescent="0.2">
      <c r="E16056" s="97">
        <v>43807.000798611109</v>
      </c>
      <c r="F16056">
        <v>0.69330999999999998</v>
      </c>
    </row>
    <row r="16057" spans="5:6" x14ac:dyDescent="0.2">
      <c r="E16057" s="97">
        <v>43807.014687499999</v>
      </c>
      <c r="F16057">
        <v>0.69133599999999995</v>
      </c>
    </row>
    <row r="16058" spans="5:6" x14ac:dyDescent="0.2">
      <c r="E16058" s="97">
        <v>43807.02857638889</v>
      </c>
      <c r="F16058">
        <v>0.68500499999999998</v>
      </c>
    </row>
    <row r="16059" spans="5:6" x14ac:dyDescent="0.2">
      <c r="E16059" s="97">
        <v>43807.04246527778</v>
      </c>
      <c r="F16059">
        <v>0.70962700000000001</v>
      </c>
    </row>
    <row r="16060" spans="5:6" x14ac:dyDescent="0.2">
      <c r="E16060" s="97">
        <v>43807.056354166663</v>
      </c>
      <c r="F16060">
        <v>0.695913</v>
      </c>
    </row>
    <row r="16061" spans="5:6" x14ac:dyDescent="0.2">
      <c r="E16061" s="97">
        <v>43807.070243055554</v>
      </c>
      <c r="F16061">
        <v>0.71092100000000003</v>
      </c>
    </row>
    <row r="16062" spans="5:6" x14ac:dyDescent="0.2">
      <c r="E16062" s="97">
        <v>43807.084247685183</v>
      </c>
      <c r="F16062">
        <v>0.701457</v>
      </c>
    </row>
    <row r="16063" spans="5:6" x14ac:dyDescent="0.2">
      <c r="E16063" s="97">
        <v>43807.098136574074</v>
      </c>
      <c r="F16063">
        <v>0.69531299999999996</v>
      </c>
    </row>
    <row r="16064" spans="5:6" x14ac:dyDescent="0.2">
      <c r="E16064" s="97">
        <v>43807.112025462964</v>
      </c>
      <c r="F16064">
        <v>0.71306099999999994</v>
      </c>
    </row>
    <row r="16065" spans="5:6" x14ac:dyDescent="0.2">
      <c r="E16065" s="97">
        <v>43807.125914351855</v>
      </c>
      <c r="F16065">
        <v>0.69153399999999998</v>
      </c>
    </row>
    <row r="16066" spans="5:6" x14ac:dyDescent="0.2">
      <c r="E16066" s="97">
        <v>43807.139872685184</v>
      </c>
      <c r="F16066">
        <v>0.686496</v>
      </c>
    </row>
    <row r="16067" spans="5:6" x14ac:dyDescent="0.2">
      <c r="E16067" s="97">
        <v>43807.153761574074</v>
      </c>
      <c r="F16067">
        <v>0.63327599999999995</v>
      </c>
    </row>
    <row r="16068" spans="5:6" x14ac:dyDescent="0.2">
      <c r="E16068" s="97">
        <v>43807.167650462965</v>
      </c>
      <c r="F16068">
        <v>0.60770500000000005</v>
      </c>
    </row>
    <row r="16069" spans="5:6" x14ac:dyDescent="0.2">
      <c r="E16069" s="97">
        <v>43807.181539351855</v>
      </c>
      <c r="F16069">
        <v>0.61748700000000001</v>
      </c>
    </row>
    <row r="16070" spans="5:6" x14ac:dyDescent="0.2">
      <c r="E16070" s="97">
        <v>43807.19635416667</v>
      </c>
      <c r="F16070">
        <v>0.61748700000000001</v>
      </c>
    </row>
    <row r="16071" spans="5:6" x14ac:dyDescent="0.2">
      <c r="E16071" s="97">
        <v>43807.200173611112</v>
      </c>
      <c r="F16071">
        <v>4.0000000000000002E-4</v>
      </c>
    </row>
    <row r="16072" spans="5:6" x14ac:dyDescent="0.2">
      <c r="E16072" s="97">
        <v>43807.210590277777</v>
      </c>
      <c r="F16072">
        <v>4.0000000000000002E-4</v>
      </c>
    </row>
    <row r="16073" spans="5:6" x14ac:dyDescent="0.2">
      <c r="E16073" s="97">
        <v>43807.214409722219</v>
      </c>
      <c r="F16073">
        <v>4.0000000000000002E-4</v>
      </c>
    </row>
    <row r="16074" spans="5:6" x14ac:dyDescent="0.2">
      <c r="E16074" s="97">
        <v>43807.224826388891</v>
      </c>
      <c r="F16074">
        <v>4.0000000000000002E-4</v>
      </c>
    </row>
    <row r="16075" spans="5:6" x14ac:dyDescent="0.2">
      <c r="E16075" s="97">
        <v>43807.228645833333</v>
      </c>
      <c r="F16075">
        <v>4.0000000000000002E-4</v>
      </c>
    </row>
    <row r="16076" spans="5:6" x14ac:dyDescent="0.2">
      <c r="E16076" s="97">
        <v>43807.239571759259</v>
      </c>
      <c r="F16076">
        <v>4.0000000000000002E-4</v>
      </c>
    </row>
    <row r="16077" spans="5:6" x14ac:dyDescent="0.2">
      <c r="E16077" s="97">
        <v>43807.243391203701</v>
      </c>
      <c r="F16077">
        <v>4.0000000000000002E-4</v>
      </c>
    </row>
    <row r="16078" spans="5:6" x14ac:dyDescent="0.2">
      <c r="E16078" s="97">
        <v>43807.253807870373</v>
      </c>
      <c r="F16078">
        <v>4.0000000000000002E-4</v>
      </c>
    </row>
    <row r="16079" spans="5:6" x14ac:dyDescent="0.2">
      <c r="E16079" s="97">
        <v>43807.257627314815</v>
      </c>
      <c r="F16079">
        <v>4.0000000000000002E-4</v>
      </c>
    </row>
    <row r="16080" spans="5:6" x14ac:dyDescent="0.2">
      <c r="E16080" s="97">
        <v>43807.268043981479</v>
      </c>
      <c r="F16080">
        <v>4.0000000000000002E-4</v>
      </c>
    </row>
    <row r="16081" spans="5:6" x14ac:dyDescent="0.2">
      <c r="E16081" s="97">
        <v>43807.271863425929</v>
      </c>
      <c r="F16081">
        <v>4.0000000000000002E-4</v>
      </c>
    </row>
    <row r="16082" spans="5:6" x14ac:dyDescent="0.2">
      <c r="E16082" s="97">
        <v>43807.282280092593</v>
      </c>
      <c r="F16082">
        <v>4.0000000000000002E-4</v>
      </c>
    </row>
    <row r="16083" spans="5:6" x14ac:dyDescent="0.2">
      <c r="E16083" s="97">
        <v>43807.286099537036</v>
      </c>
      <c r="F16083">
        <v>4.0000000000000002E-4</v>
      </c>
    </row>
    <row r="16084" spans="5:6" x14ac:dyDescent="0.2">
      <c r="E16084" s="97">
        <v>43807.296516203707</v>
      </c>
      <c r="F16084">
        <v>4.0000000000000002E-4</v>
      </c>
    </row>
    <row r="16085" spans="5:6" x14ac:dyDescent="0.2">
      <c r="E16085" s="97">
        <v>43807.300335648149</v>
      </c>
      <c r="F16085">
        <v>4.0000000000000002E-4</v>
      </c>
    </row>
    <row r="16086" spans="5:6" x14ac:dyDescent="0.2">
      <c r="E16086" s="97">
        <v>43807.310856481483</v>
      </c>
      <c r="F16086">
        <v>4.0000000000000002E-4</v>
      </c>
    </row>
    <row r="16087" spans="5:6" x14ac:dyDescent="0.2">
      <c r="E16087" s="97">
        <v>43807.314675925925</v>
      </c>
      <c r="F16087">
        <v>4.0000000000000002E-4</v>
      </c>
    </row>
    <row r="16088" spans="5:6" x14ac:dyDescent="0.2">
      <c r="E16088" s="97">
        <v>43807.325092592589</v>
      </c>
      <c r="F16088">
        <v>4.0000000000000002E-4</v>
      </c>
    </row>
    <row r="16089" spans="5:6" x14ac:dyDescent="0.2">
      <c r="E16089" s="97">
        <v>43807.328912037039</v>
      </c>
      <c r="F16089">
        <v>4.0000000000000002E-4</v>
      </c>
    </row>
    <row r="16090" spans="5:6" x14ac:dyDescent="0.2">
      <c r="E16090" s="97">
        <v>43807.339328703703</v>
      </c>
      <c r="F16090">
        <v>4.0000000000000002E-4</v>
      </c>
    </row>
    <row r="16091" spans="5:6" x14ac:dyDescent="0.2">
      <c r="E16091" s="97">
        <v>43807.343148148146</v>
      </c>
      <c r="F16091">
        <v>4.0000000000000002E-4</v>
      </c>
    </row>
    <row r="16092" spans="5:6" x14ac:dyDescent="0.2">
      <c r="E16092" s="97">
        <v>43807.353564814817</v>
      </c>
      <c r="F16092">
        <v>4.0000000000000002E-4</v>
      </c>
    </row>
    <row r="16093" spans="5:6" x14ac:dyDescent="0.2">
      <c r="E16093" s="97">
        <v>43807.35738425926</v>
      </c>
      <c r="F16093">
        <v>4.0000000000000002E-4</v>
      </c>
    </row>
    <row r="16094" spans="5:6" x14ac:dyDescent="0.2">
      <c r="E16094" s="97">
        <v>43807.367800925924</v>
      </c>
      <c r="F16094">
        <v>4.0000000000000002E-4</v>
      </c>
    </row>
    <row r="16095" spans="5:6" x14ac:dyDescent="0.2">
      <c r="E16095" s="97">
        <v>43807.371620370373</v>
      </c>
      <c r="F16095">
        <v>4.0000000000000002E-4</v>
      </c>
    </row>
    <row r="16096" spans="5:6" x14ac:dyDescent="0.2">
      <c r="E16096" s="97">
        <v>43807.38212962963</v>
      </c>
      <c r="F16096">
        <v>4.0000000000000002E-4</v>
      </c>
    </row>
    <row r="16097" spans="5:6" x14ac:dyDescent="0.2">
      <c r="E16097" s="97">
        <v>43807.385949074072</v>
      </c>
      <c r="F16097">
        <v>4.0000000000000002E-4</v>
      </c>
    </row>
    <row r="16098" spans="5:6" x14ac:dyDescent="0.2">
      <c r="E16098" s="97">
        <v>43807.396365740744</v>
      </c>
      <c r="F16098">
        <v>4.0000000000000002E-4</v>
      </c>
    </row>
    <row r="16099" spans="5:6" x14ac:dyDescent="0.2">
      <c r="E16099" s="97">
        <v>43807.400185185186</v>
      </c>
      <c r="F16099">
        <v>4.0000000000000002E-4</v>
      </c>
    </row>
    <row r="16100" spans="5:6" x14ac:dyDescent="0.2">
      <c r="E16100" s="97">
        <v>43807.410601851851</v>
      </c>
      <c r="F16100">
        <v>4.0000000000000002E-4</v>
      </c>
    </row>
    <row r="16101" spans="5:6" x14ac:dyDescent="0.2">
      <c r="E16101" s="97">
        <v>43807.414421296293</v>
      </c>
      <c r="F16101">
        <v>4.0000000000000002E-4</v>
      </c>
    </row>
    <row r="16102" spans="5:6" x14ac:dyDescent="0.2">
      <c r="E16102" s="97">
        <v>43807.424837962964</v>
      </c>
      <c r="F16102">
        <v>4.0000000000000002E-4</v>
      </c>
    </row>
    <row r="16103" spans="5:6" x14ac:dyDescent="0.2">
      <c r="E16103" s="97">
        <v>43807.429120370369</v>
      </c>
      <c r="F16103">
        <v>4.0000000000000002E-4</v>
      </c>
    </row>
    <row r="16104" spans="5:6" x14ac:dyDescent="0.2">
      <c r="E16104" s="97">
        <v>43807.43953703704</v>
      </c>
      <c r="F16104">
        <v>4.0000000000000002E-4</v>
      </c>
    </row>
    <row r="16105" spans="5:6" x14ac:dyDescent="0.2">
      <c r="E16105" s="97">
        <v>43807.443391203706</v>
      </c>
      <c r="F16105">
        <v>4.0000000000000002E-4</v>
      </c>
    </row>
    <row r="16106" spans="5:6" x14ac:dyDescent="0.2">
      <c r="E16106" s="97">
        <v>43807.45380787037</v>
      </c>
      <c r="F16106">
        <v>4.0000000000000002E-4</v>
      </c>
    </row>
    <row r="16107" spans="5:6" x14ac:dyDescent="0.2">
      <c r="E16107" s="97">
        <v>43807.457627314812</v>
      </c>
      <c r="F16107">
        <v>4.0000000000000002E-4</v>
      </c>
    </row>
    <row r="16108" spans="5:6" x14ac:dyDescent="0.2">
      <c r="E16108" s="97">
        <v>43807.468043981484</v>
      </c>
      <c r="F16108">
        <v>4.0000000000000002E-4</v>
      </c>
    </row>
    <row r="16109" spans="5:6" x14ac:dyDescent="0.2">
      <c r="E16109" s="97">
        <v>43807.471863425926</v>
      </c>
      <c r="F16109">
        <v>4.0000000000000002E-4</v>
      </c>
    </row>
    <row r="16110" spans="5:6" x14ac:dyDescent="0.2">
      <c r="E16110" s="97">
        <v>43807.482627314814</v>
      </c>
      <c r="F16110">
        <v>4.0000000000000002E-4</v>
      </c>
    </row>
    <row r="16111" spans="5:6" x14ac:dyDescent="0.2">
      <c r="E16111" s="97">
        <v>43807.487025462964</v>
      </c>
      <c r="F16111">
        <v>4.0000000000000002E-4</v>
      </c>
    </row>
    <row r="16112" spans="5:6" x14ac:dyDescent="0.2">
      <c r="E16112" s="97">
        <v>43807.497673611113</v>
      </c>
      <c r="F16112">
        <v>0.45410899999999998</v>
      </c>
    </row>
    <row r="16113" spans="5:6" x14ac:dyDescent="0.2">
      <c r="E16113" s="97">
        <v>43807.511562500003</v>
      </c>
      <c r="F16113">
        <v>0.57308199999999998</v>
      </c>
    </row>
    <row r="16114" spans="5:6" x14ac:dyDescent="0.2">
      <c r="E16114" s="97">
        <v>43807.525613425925</v>
      </c>
      <c r="F16114">
        <v>0.67741300000000004</v>
      </c>
    </row>
    <row r="16115" spans="5:6" x14ac:dyDescent="0.2">
      <c r="E16115" s="97">
        <v>43807.539502314816</v>
      </c>
      <c r="F16115">
        <v>0.69088799999999995</v>
      </c>
    </row>
    <row r="16116" spans="5:6" x14ac:dyDescent="0.2">
      <c r="E16116" s="97">
        <v>43807.553391203706</v>
      </c>
      <c r="F16116">
        <v>0.68329700000000004</v>
      </c>
    </row>
    <row r="16117" spans="5:6" x14ac:dyDescent="0.2">
      <c r="E16117" s="97">
        <v>43807.567280092589</v>
      </c>
      <c r="F16117">
        <v>0.69348299999999996</v>
      </c>
    </row>
    <row r="16118" spans="5:6" x14ac:dyDescent="0.2">
      <c r="E16118" s="97">
        <v>43807.58116898148</v>
      </c>
      <c r="F16118">
        <v>0.69423500000000005</v>
      </c>
    </row>
    <row r="16119" spans="5:6" x14ac:dyDescent="0.2">
      <c r="E16119" s="97">
        <v>43807.595057870371</v>
      </c>
      <c r="F16119">
        <v>0.68410700000000002</v>
      </c>
    </row>
    <row r="16120" spans="5:6" x14ac:dyDescent="0.2">
      <c r="E16120" s="97">
        <v>43807.6090625</v>
      </c>
      <c r="F16120">
        <v>0.69183300000000003</v>
      </c>
    </row>
    <row r="16121" spans="5:6" x14ac:dyDescent="0.2">
      <c r="E16121" s="97">
        <v>43807.62295138889</v>
      </c>
      <c r="F16121">
        <v>0.67596199999999995</v>
      </c>
    </row>
    <row r="16122" spans="5:6" x14ac:dyDescent="0.2">
      <c r="E16122" s="97">
        <v>43807.636840277781</v>
      </c>
      <c r="F16122">
        <v>0.68450599999999995</v>
      </c>
    </row>
    <row r="16123" spans="5:6" x14ac:dyDescent="0.2">
      <c r="E16123" s="97">
        <v>43807.650729166664</v>
      </c>
      <c r="F16123">
        <v>0.67945800000000001</v>
      </c>
    </row>
    <row r="16124" spans="5:6" x14ac:dyDescent="0.2">
      <c r="E16124" s="97">
        <v>43807.664687500001</v>
      </c>
      <c r="F16124">
        <v>0.68869899999999995</v>
      </c>
    </row>
    <row r="16125" spans="5:6" x14ac:dyDescent="0.2">
      <c r="E16125" s="97">
        <v>43807.678576388891</v>
      </c>
      <c r="F16125">
        <v>0.68477200000000005</v>
      </c>
    </row>
    <row r="16126" spans="5:6" x14ac:dyDescent="0.2">
      <c r="E16126" s="97">
        <v>43807.692465277774</v>
      </c>
      <c r="F16126">
        <v>0.6694</v>
      </c>
    </row>
    <row r="16127" spans="5:6" x14ac:dyDescent="0.2">
      <c r="E16127" s="97">
        <v>43807.706354166665</v>
      </c>
      <c r="F16127">
        <v>0.66522300000000001</v>
      </c>
    </row>
    <row r="16128" spans="5:6" x14ac:dyDescent="0.2">
      <c r="E16128" s="97">
        <v>43807.722627314812</v>
      </c>
      <c r="F16128">
        <v>0.66522300000000001</v>
      </c>
    </row>
    <row r="16129" spans="5:6" x14ac:dyDescent="0.2">
      <c r="E16129" s="97">
        <v>43807.726793981485</v>
      </c>
      <c r="F16129">
        <v>1.025096</v>
      </c>
    </row>
    <row r="16130" spans="5:6" x14ac:dyDescent="0.2">
      <c r="E16130" s="97">
        <v>43807.737442129626</v>
      </c>
      <c r="F16130">
        <v>1.1497189999999999</v>
      </c>
    </row>
    <row r="16131" spans="5:6" x14ac:dyDescent="0.2">
      <c r="E16131" s="97">
        <v>43807.751331018517</v>
      </c>
      <c r="F16131">
        <v>1.1530629999999999</v>
      </c>
    </row>
    <row r="16132" spans="5:6" x14ac:dyDescent="0.2">
      <c r="E16132" s="97">
        <v>43807.765219907407</v>
      </c>
      <c r="F16132">
        <v>0.92976499999999995</v>
      </c>
    </row>
    <row r="16133" spans="5:6" x14ac:dyDescent="0.2">
      <c r="E16133" s="97">
        <v>43807.779108796298</v>
      </c>
      <c r="F16133">
        <v>0.67655799999999999</v>
      </c>
    </row>
    <row r="16134" spans="5:6" x14ac:dyDescent="0.2">
      <c r="E16134" s="97">
        <v>43807.792997685188</v>
      </c>
      <c r="F16134">
        <v>0.69024600000000003</v>
      </c>
    </row>
    <row r="16135" spans="5:6" x14ac:dyDescent="0.2">
      <c r="E16135" s="97">
        <v>43807.807002314818</v>
      </c>
      <c r="F16135">
        <v>0.66830999999999996</v>
      </c>
    </row>
    <row r="16136" spans="5:6" x14ac:dyDescent="0.2">
      <c r="E16136" s="97">
        <v>43807.820891203701</v>
      </c>
      <c r="F16136">
        <v>0.68535900000000005</v>
      </c>
    </row>
    <row r="16137" spans="5:6" x14ac:dyDescent="0.2">
      <c r="E16137" s="97">
        <v>43807.834780092591</v>
      </c>
      <c r="F16137">
        <v>0.66531700000000005</v>
      </c>
    </row>
    <row r="16138" spans="5:6" x14ac:dyDescent="0.2">
      <c r="E16138" s="97">
        <v>43807.848738425928</v>
      </c>
      <c r="F16138">
        <v>0.66601299999999997</v>
      </c>
    </row>
    <row r="16139" spans="5:6" x14ac:dyDescent="0.2">
      <c r="E16139" s="97">
        <v>43807.862627314818</v>
      </c>
      <c r="F16139">
        <v>0.65629199999999999</v>
      </c>
    </row>
    <row r="16140" spans="5:6" x14ac:dyDescent="0.2">
      <c r="E16140" s="97">
        <v>43807.876516203702</v>
      </c>
      <c r="F16140">
        <v>0.65444599999999997</v>
      </c>
    </row>
    <row r="16141" spans="5:6" x14ac:dyDescent="0.2">
      <c r="E16141" s="97">
        <v>43807.890405092592</v>
      </c>
      <c r="F16141">
        <v>0.67129499999999998</v>
      </c>
    </row>
    <row r="16142" spans="5:6" x14ac:dyDescent="0.2">
      <c r="E16142" s="97">
        <v>43807.904293981483</v>
      </c>
      <c r="F16142">
        <v>0.67889200000000005</v>
      </c>
    </row>
    <row r="16143" spans="5:6" x14ac:dyDescent="0.2">
      <c r="E16143" s="97">
        <v>43807.918182870373</v>
      </c>
      <c r="F16143">
        <v>0.69434499999999999</v>
      </c>
    </row>
    <row r="16144" spans="5:6" x14ac:dyDescent="0.2">
      <c r="E16144" s="97">
        <v>43807.932071759256</v>
      </c>
      <c r="F16144">
        <v>0.66638500000000001</v>
      </c>
    </row>
    <row r="16145" spans="5:6" x14ac:dyDescent="0.2">
      <c r="E16145" s="97">
        <v>43807.946076388886</v>
      </c>
      <c r="F16145">
        <v>0.64846099999999995</v>
      </c>
    </row>
    <row r="16146" spans="5:6" x14ac:dyDescent="0.2">
      <c r="E16146" s="97">
        <v>43807.959965277776</v>
      </c>
      <c r="F16146">
        <v>0.62054900000000002</v>
      </c>
    </row>
    <row r="16147" spans="5:6" x14ac:dyDescent="0.2">
      <c r="E16147" s="97">
        <v>43807.974664351852</v>
      </c>
      <c r="F16147">
        <v>0.62054900000000002</v>
      </c>
    </row>
    <row r="16148" spans="5:6" x14ac:dyDescent="0.2">
      <c r="E16148" s="97">
        <v>43807.978807870371</v>
      </c>
      <c r="F16148">
        <v>4.0000000000000002E-4</v>
      </c>
    </row>
    <row r="16149" spans="5:6" x14ac:dyDescent="0.2">
      <c r="E16149" s="97">
        <v>43807.989224537036</v>
      </c>
      <c r="F16149">
        <v>4.0000000000000002E-4</v>
      </c>
    </row>
    <row r="16150" spans="5:6" x14ac:dyDescent="0.2">
      <c r="E16150" s="97">
        <v>43807.993391203701</v>
      </c>
      <c r="F16150">
        <v>4.0000000000000002E-4</v>
      </c>
    </row>
    <row r="16151" spans="5:6" x14ac:dyDescent="0.2">
      <c r="E16151" s="97">
        <v>43808.003923611112</v>
      </c>
      <c r="F16151">
        <v>4.0000000000000002E-4</v>
      </c>
    </row>
    <row r="16152" spans="5:6" x14ac:dyDescent="0.2">
      <c r="E16152" s="97">
        <v>43808.007743055554</v>
      </c>
      <c r="F16152">
        <v>4.0000000000000002E-4</v>
      </c>
    </row>
    <row r="16153" spans="5:6" x14ac:dyDescent="0.2">
      <c r="E16153" s="97">
        <v>43808.018159722225</v>
      </c>
      <c r="F16153">
        <v>4.0000000000000002E-4</v>
      </c>
    </row>
    <row r="16154" spans="5:6" x14ac:dyDescent="0.2">
      <c r="E16154" s="97">
        <v>43808.021979166668</v>
      </c>
      <c r="F16154">
        <v>4.0000000000000002E-4</v>
      </c>
    </row>
    <row r="16155" spans="5:6" x14ac:dyDescent="0.2">
      <c r="E16155" s="97">
        <v>43808.032858796294</v>
      </c>
      <c r="F16155">
        <v>4.0000000000000002E-4</v>
      </c>
    </row>
    <row r="16156" spans="5:6" x14ac:dyDescent="0.2">
      <c r="E16156" s="97">
        <v>43808.036678240744</v>
      </c>
      <c r="F16156">
        <v>4.0000000000000002E-4</v>
      </c>
    </row>
    <row r="16157" spans="5:6" x14ac:dyDescent="0.2">
      <c r="E16157" s="97">
        <v>43808.047094907408</v>
      </c>
      <c r="F16157">
        <v>4.0000000000000002E-4</v>
      </c>
    </row>
    <row r="16158" spans="5:6" x14ac:dyDescent="0.2">
      <c r="E16158" s="97">
        <v>43808.050937499997</v>
      </c>
      <c r="F16158">
        <v>1.1937E-2</v>
      </c>
    </row>
    <row r="16159" spans="5:6" x14ac:dyDescent="0.2">
      <c r="E16159" s="97">
        <v>43808.061354166668</v>
      </c>
      <c r="F16159">
        <v>1.1937E-2</v>
      </c>
    </row>
    <row r="16160" spans="5:6" x14ac:dyDescent="0.2">
      <c r="E16160" s="97">
        <v>43808.06517361111</v>
      </c>
      <c r="F16160">
        <v>4.0000000000000002E-4</v>
      </c>
    </row>
    <row r="16161" spans="5:6" x14ac:dyDescent="0.2">
      <c r="E16161" s="97">
        <v>43808.075590277775</v>
      </c>
      <c r="F16161">
        <v>4.0000000000000002E-4</v>
      </c>
    </row>
    <row r="16162" spans="5:6" x14ac:dyDescent="0.2">
      <c r="E16162" s="97">
        <v>43808.079409722224</v>
      </c>
      <c r="F16162">
        <v>0.38190000000000002</v>
      </c>
    </row>
    <row r="16163" spans="5:6" x14ac:dyDescent="0.2">
      <c r="E16163" s="97">
        <v>43808.089826388888</v>
      </c>
      <c r="F16163">
        <v>0.38190000000000002</v>
      </c>
    </row>
    <row r="16164" spans="5:6" x14ac:dyDescent="0.2">
      <c r="E16164" s="97">
        <v>43808.093645833331</v>
      </c>
      <c r="F16164">
        <v>0.46776200000000001</v>
      </c>
    </row>
    <row r="16165" spans="5:6" x14ac:dyDescent="0.2">
      <c r="E16165" s="97">
        <v>43808.104062500002</v>
      </c>
      <c r="F16165">
        <v>0.46776200000000001</v>
      </c>
    </row>
    <row r="16166" spans="5:6" x14ac:dyDescent="0.2">
      <c r="E16166" s="97">
        <v>43808.107881944445</v>
      </c>
      <c r="F16166">
        <v>4.0000000000000002E-4</v>
      </c>
    </row>
    <row r="16167" spans="5:6" x14ac:dyDescent="0.2">
      <c r="E16167" s="97">
        <v>43808.118298611109</v>
      </c>
      <c r="F16167">
        <v>4.0000000000000002E-4</v>
      </c>
    </row>
    <row r="16168" spans="5:6" x14ac:dyDescent="0.2">
      <c r="E16168" s="97">
        <v>43808.12222222222</v>
      </c>
      <c r="F16168">
        <v>4.0000000000000002E-4</v>
      </c>
    </row>
    <row r="16169" spans="5:6" x14ac:dyDescent="0.2">
      <c r="E16169" s="97">
        <v>43808.132638888892</v>
      </c>
      <c r="F16169">
        <v>4.0000000000000002E-4</v>
      </c>
    </row>
    <row r="16170" spans="5:6" x14ac:dyDescent="0.2">
      <c r="E16170" s="97">
        <v>43808.136458333334</v>
      </c>
      <c r="F16170">
        <v>4.0000000000000002E-4</v>
      </c>
    </row>
    <row r="16171" spans="5:6" x14ac:dyDescent="0.2">
      <c r="E16171" s="97">
        <v>43808.146874999999</v>
      </c>
      <c r="F16171">
        <v>4.0000000000000002E-4</v>
      </c>
    </row>
    <row r="16172" spans="5:6" x14ac:dyDescent="0.2">
      <c r="E16172" s="97">
        <v>43808.150694444441</v>
      </c>
      <c r="F16172">
        <v>4.0000000000000002E-4</v>
      </c>
    </row>
    <row r="16173" spans="5:6" x14ac:dyDescent="0.2">
      <c r="E16173" s="97">
        <v>43808.161111111112</v>
      </c>
      <c r="F16173">
        <v>4.0000000000000002E-4</v>
      </c>
    </row>
    <row r="16174" spans="5:6" x14ac:dyDescent="0.2">
      <c r="E16174" s="97">
        <v>43808.164930555555</v>
      </c>
      <c r="F16174">
        <v>4.0000000000000002E-4</v>
      </c>
    </row>
    <row r="16175" spans="5:6" x14ac:dyDescent="0.2">
      <c r="E16175" s="97">
        <v>43808.175347222219</v>
      </c>
      <c r="F16175">
        <v>4.0000000000000002E-4</v>
      </c>
    </row>
    <row r="16176" spans="5:6" x14ac:dyDescent="0.2">
      <c r="E16176" s="97">
        <v>43808.179166666669</v>
      </c>
      <c r="F16176">
        <v>4.0000000000000002E-4</v>
      </c>
    </row>
    <row r="16177" spans="5:6" x14ac:dyDescent="0.2">
      <c r="E16177" s="97">
        <v>43808.189583333333</v>
      </c>
      <c r="F16177">
        <v>4.0000000000000002E-4</v>
      </c>
    </row>
    <row r="16178" spans="5:6" x14ac:dyDescent="0.2">
      <c r="E16178" s="97">
        <v>43808.193495370368</v>
      </c>
      <c r="F16178">
        <v>4.0000000000000002E-4</v>
      </c>
    </row>
    <row r="16179" spans="5:6" x14ac:dyDescent="0.2">
      <c r="E16179" s="97">
        <v>43808.203912037039</v>
      </c>
      <c r="F16179">
        <v>4.0000000000000002E-4</v>
      </c>
    </row>
    <row r="16180" spans="5:6" x14ac:dyDescent="0.2">
      <c r="E16180" s="97">
        <v>43808.207731481481</v>
      </c>
      <c r="F16180">
        <v>4.0271000000000001E-2</v>
      </c>
    </row>
    <row r="16181" spans="5:6" x14ac:dyDescent="0.2">
      <c r="E16181" s="97">
        <v>43808.218148148146</v>
      </c>
      <c r="F16181">
        <v>4.0271000000000001E-2</v>
      </c>
    </row>
    <row r="16182" spans="5:6" x14ac:dyDescent="0.2">
      <c r="E16182" s="97">
        <v>43808.221967592595</v>
      </c>
      <c r="F16182">
        <v>4.0000000000000002E-4</v>
      </c>
    </row>
    <row r="16183" spans="5:6" x14ac:dyDescent="0.2">
      <c r="E16183" s="97">
        <v>43808.23238425926</v>
      </c>
      <c r="F16183">
        <v>4.0000000000000002E-4</v>
      </c>
    </row>
    <row r="16184" spans="5:6" x14ac:dyDescent="0.2">
      <c r="E16184" s="97">
        <v>43808.236203703702</v>
      </c>
      <c r="F16184">
        <v>4.0000000000000002E-4</v>
      </c>
    </row>
    <row r="16185" spans="5:6" x14ac:dyDescent="0.2">
      <c r="E16185" s="97">
        <v>43808.246620370373</v>
      </c>
      <c r="F16185">
        <v>4.0000000000000002E-4</v>
      </c>
    </row>
    <row r="16186" spans="5:6" x14ac:dyDescent="0.2">
      <c r="E16186" s="97">
        <v>43808.250439814816</v>
      </c>
      <c r="F16186">
        <v>4.0000000000000002E-4</v>
      </c>
    </row>
    <row r="16187" spans="5:6" x14ac:dyDescent="0.2">
      <c r="E16187" s="97">
        <v>43808.26085648148</v>
      </c>
      <c r="F16187">
        <v>4.0000000000000002E-4</v>
      </c>
    </row>
    <row r="16188" spans="5:6" x14ac:dyDescent="0.2">
      <c r="E16188" s="97">
        <v>43808.264756944445</v>
      </c>
      <c r="F16188">
        <v>5.1500000000000001E-3</v>
      </c>
    </row>
    <row r="16189" spans="5:6" x14ac:dyDescent="0.2">
      <c r="E16189" s="97">
        <v>43808.275173611109</v>
      </c>
      <c r="F16189">
        <v>5.1500000000000001E-3</v>
      </c>
    </row>
    <row r="16190" spans="5:6" x14ac:dyDescent="0.2">
      <c r="E16190" s="97">
        <v>43808.278993055559</v>
      </c>
      <c r="F16190">
        <v>4.0000000000000002E-4</v>
      </c>
    </row>
    <row r="16191" spans="5:6" x14ac:dyDescent="0.2">
      <c r="E16191" s="97">
        <v>43808.289409722223</v>
      </c>
      <c r="F16191">
        <v>4.0000000000000002E-4</v>
      </c>
    </row>
    <row r="16192" spans="5:6" x14ac:dyDescent="0.2">
      <c r="E16192" s="97">
        <v>43808.293229166666</v>
      </c>
      <c r="F16192">
        <v>4.0000000000000002E-4</v>
      </c>
    </row>
    <row r="16193" spans="5:6" x14ac:dyDescent="0.2">
      <c r="E16193" s="97">
        <v>43808.30364583333</v>
      </c>
      <c r="F16193">
        <v>1.6246E-2</v>
      </c>
    </row>
    <row r="16194" spans="5:6" x14ac:dyDescent="0.2">
      <c r="E16194" s="97">
        <v>43808.31753472222</v>
      </c>
      <c r="F16194">
        <v>4.0000000000000002E-4</v>
      </c>
    </row>
    <row r="16195" spans="5:6" x14ac:dyDescent="0.2">
      <c r="E16195" s="97">
        <v>43808.331423611111</v>
      </c>
      <c r="F16195">
        <v>4.0000000000000002E-4</v>
      </c>
    </row>
    <row r="16196" spans="5:6" x14ac:dyDescent="0.2">
      <c r="E16196" s="97">
        <v>43808.335243055553</v>
      </c>
      <c r="F16196">
        <v>4.0000000000000002E-4</v>
      </c>
    </row>
    <row r="16197" spans="5:6" x14ac:dyDescent="0.2">
      <c r="E16197" s="97">
        <v>43808.346238425926</v>
      </c>
      <c r="F16197">
        <v>4.0000000000000002E-4</v>
      </c>
    </row>
    <row r="16198" spans="5:6" x14ac:dyDescent="0.2">
      <c r="E16198" s="97">
        <v>43808.350115740737</v>
      </c>
      <c r="F16198">
        <v>0.21396200000000001</v>
      </c>
    </row>
    <row r="16199" spans="5:6" x14ac:dyDescent="0.2">
      <c r="E16199" s="97">
        <v>43808.360763888886</v>
      </c>
      <c r="F16199">
        <v>0.91719300000000004</v>
      </c>
    </row>
    <row r="16200" spans="5:6" x14ac:dyDescent="0.2">
      <c r="E16200" s="97">
        <v>43808.374652777777</v>
      </c>
      <c r="F16200">
        <v>0.998278</v>
      </c>
    </row>
    <row r="16201" spans="5:6" x14ac:dyDescent="0.2">
      <c r="E16201" s="97">
        <v>43808.388541666667</v>
      </c>
      <c r="F16201">
        <v>0.97852799999999995</v>
      </c>
    </row>
    <row r="16202" spans="5:6" x14ac:dyDescent="0.2">
      <c r="E16202" s="97">
        <v>43808.402430555558</v>
      </c>
      <c r="F16202">
        <v>0.76093100000000002</v>
      </c>
    </row>
    <row r="16203" spans="5:6" x14ac:dyDescent="0.2">
      <c r="E16203" s="97">
        <v>43808.416435185187</v>
      </c>
      <c r="F16203">
        <v>0.73511700000000002</v>
      </c>
    </row>
    <row r="16204" spans="5:6" x14ac:dyDescent="0.2">
      <c r="E16204" s="97">
        <v>43808.430324074077</v>
      </c>
      <c r="F16204">
        <v>0.73903200000000002</v>
      </c>
    </row>
    <row r="16205" spans="5:6" x14ac:dyDescent="0.2">
      <c r="E16205" s="97">
        <v>43808.444212962961</v>
      </c>
      <c r="F16205">
        <v>0.74355700000000002</v>
      </c>
    </row>
    <row r="16206" spans="5:6" x14ac:dyDescent="0.2">
      <c r="E16206" s="97">
        <v>43808.458101851851</v>
      </c>
      <c r="F16206">
        <v>0.72033700000000001</v>
      </c>
    </row>
    <row r="16207" spans="5:6" x14ac:dyDescent="0.2">
      <c r="E16207" s="97">
        <v>43808.471990740742</v>
      </c>
      <c r="F16207">
        <v>0.72990299999999997</v>
      </c>
    </row>
    <row r="16208" spans="5:6" x14ac:dyDescent="0.2">
      <c r="E16208" s="97">
        <v>43808.485983796294</v>
      </c>
      <c r="F16208">
        <v>0.70206999999999997</v>
      </c>
    </row>
    <row r="16209" spans="5:6" x14ac:dyDescent="0.2">
      <c r="E16209" s="97">
        <v>43808.499872685185</v>
      </c>
      <c r="F16209">
        <v>0.70053299999999996</v>
      </c>
    </row>
    <row r="16210" spans="5:6" x14ac:dyDescent="0.2">
      <c r="E16210" s="97">
        <v>43808.513761574075</v>
      </c>
      <c r="F16210">
        <v>0.70910499999999999</v>
      </c>
    </row>
    <row r="16211" spans="5:6" x14ac:dyDescent="0.2">
      <c r="E16211" s="97">
        <v>43808.527650462966</v>
      </c>
      <c r="F16211">
        <v>0.70835099999999995</v>
      </c>
    </row>
    <row r="16212" spans="5:6" x14ac:dyDescent="0.2">
      <c r="E16212" s="97">
        <v>43808.541539351849</v>
      </c>
      <c r="F16212">
        <v>0.68973300000000004</v>
      </c>
    </row>
    <row r="16213" spans="5:6" x14ac:dyDescent="0.2">
      <c r="E16213" s="97">
        <v>43808.555428240739</v>
      </c>
      <c r="F16213">
        <v>0.67803899999999995</v>
      </c>
    </row>
    <row r="16214" spans="5:6" x14ac:dyDescent="0.2">
      <c r="E16214" s="97">
        <v>43808.569432870368</v>
      </c>
      <c r="F16214">
        <v>0.66994200000000004</v>
      </c>
    </row>
    <row r="16215" spans="5:6" x14ac:dyDescent="0.2">
      <c r="E16215" s="97">
        <v>43808.583321759259</v>
      </c>
      <c r="F16215">
        <v>0.67782299999999995</v>
      </c>
    </row>
    <row r="16216" spans="5:6" x14ac:dyDescent="0.2">
      <c r="E16216" s="97">
        <v>43808.597210648149</v>
      </c>
      <c r="F16216">
        <v>0.66650200000000004</v>
      </c>
    </row>
    <row r="16217" spans="5:6" x14ac:dyDescent="0.2">
      <c r="E16217" s="97">
        <v>43808.61109953704</v>
      </c>
      <c r="F16217">
        <v>0.66591299999999998</v>
      </c>
    </row>
    <row r="16218" spans="5:6" x14ac:dyDescent="0.2">
      <c r="E16218" s="97">
        <v>43808.625057870369</v>
      </c>
      <c r="F16218">
        <v>0.65551599999999999</v>
      </c>
    </row>
    <row r="16219" spans="5:6" x14ac:dyDescent="0.2">
      <c r="E16219" s="97">
        <v>43808.63894675926</v>
      </c>
      <c r="F16219">
        <v>0.60696399999999995</v>
      </c>
    </row>
    <row r="16220" spans="5:6" x14ac:dyDescent="0.2">
      <c r="E16220" s="97">
        <v>43808.65283564815</v>
      </c>
      <c r="F16220">
        <v>0.64878899999999995</v>
      </c>
    </row>
    <row r="16221" spans="5:6" x14ac:dyDescent="0.2">
      <c r="E16221" s="97">
        <v>43808.666724537034</v>
      </c>
      <c r="F16221">
        <v>0.64575899999999997</v>
      </c>
    </row>
    <row r="16222" spans="5:6" x14ac:dyDescent="0.2">
      <c r="E16222" s="97">
        <v>43808.680613425924</v>
      </c>
      <c r="F16222">
        <v>0.63664299999999996</v>
      </c>
    </row>
    <row r="16223" spans="5:6" x14ac:dyDescent="0.2">
      <c r="E16223" s="97">
        <v>43808.694502314815</v>
      </c>
      <c r="F16223">
        <v>0.65261800000000003</v>
      </c>
    </row>
    <row r="16224" spans="5:6" x14ac:dyDescent="0.2">
      <c r="E16224" s="97">
        <v>43808.708506944444</v>
      </c>
      <c r="F16224">
        <v>0.64124099999999995</v>
      </c>
    </row>
    <row r="16225" spans="5:6" x14ac:dyDescent="0.2">
      <c r="E16225" s="97">
        <v>43808.721064814818</v>
      </c>
      <c r="F16225">
        <v>0.65351899999999996</v>
      </c>
    </row>
    <row r="16226" spans="5:6" x14ac:dyDescent="0.2">
      <c r="E16226" s="97">
        <v>43808.734953703701</v>
      </c>
      <c r="F16226">
        <v>0.65330600000000005</v>
      </c>
    </row>
    <row r="16227" spans="5:6" x14ac:dyDescent="0.2">
      <c r="E16227" s="97">
        <v>43808.748842592591</v>
      </c>
      <c r="F16227">
        <v>0.65840799999999999</v>
      </c>
    </row>
    <row r="16228" spans="5:6" x14ac:dyDescent="0.2">
      <c r="E16228" s="97">
        <v>43808.762731481482</v>
      </c>
      <c r="F16228">
        <v>0.64895599999999998</v>
      </c>
    </row>
    <row r="16229" spans="5:6" x14ac:dyDescent="0.2">
      <c r="E16229" s="97">
        <v>43808.776967592596</v>
      </c>
      <c r="F16229">
        <v>0.64895599999999998</v>
      </c>
    </row>
    <row r="16230" spans="5:6" x14ac:dyDescent="0.2">
      <c r="E16230" s="97">
        <v>43808.780787037038</v>
      </c>
      <c r="F16230">
        <v>4.0000000000000002E-4</v>
      </c>
    </row>
    <row r="16231" spans="5:6" x14ac:dyDescent="0.2">
      <c r="E16231" s="97">
        <v>43808.791203703702</v>
      </c>
      <c r="F16231">
        <v>0.24219199999999999</v>
      </c>
    </row>
    <row r="16232" spans="5:6" x14ac:dyDescent="0.2">
      <c r="E16232" s="97">
        <v>43808.805092592593</v>
      </c>
      <c r="F16232">
        <v>0.24219199999999999</v>
      </c>
    </row>
    <row r="16233" spans="5:6" x14ac:dyDescent="0.2">
      <c r="E16233" s="97">
        <v>43808.808912037035</v>
      </c>
      <c r="F16233">
        <v>4.0000000000000002E-4</v>
      </c>
    </row>
    <row r="16234" spans="5:6" x14ac:dyDescent="0.2">
      <c r="E16234" s="97">
        <v>43808.819560185184</v>
      </c>
      <c r="F16234">
        <v>0.52388299999999999</v>
      </c>
    </row>
    <row r="16235" spans="5:6" x14ac:dyDescent="0.2">
      <c r="E16235" s="97">
        <v>43808.833506944444</v>
      </c>
      <c r="F16235">
        <v>0.79796199999999995</v>
      </c>
    </row>
    <row r="16236" spans="5:6" x14ac:dyDescent="0.2">
      <c r="E16236" s="97">
        <v>43808.847395833334</v>
      </c>
      <c r="F16236">
        <v>0.80160699999999996</v>
      </c>
    </row>
    <row r="16237" spans="5:6" x14ac:dyDescent="0.2">
      <c r="E16237" s="97">
        <v>43808.861284722225</v>
      </c>
      <c r="F16237">
        <v>0.66770700000000005</v>
      </c>
    </row>
    <row r="16238" spans="5:6" x14ac:dyDescent="0.2">
      <c r="E16238" s="97">
        <v>43808.875173611108</v>
      </c>
      <c r="F16238">
        <v>0.68920899999999996</v>
      </c>
    </row>
    <row r="16239" spans="5:6" x14ac:dyDescent="0.2">
      <c r="E16239" s="97">
        <v>43808.889062499999</v>
      </c>
      <c r="F16239">
        <v>0.67094100000000001</v>
      </c>
    </row>
    <row r="16240" spans="5:6" x14ac:dyDescent="0.2">
      <c r="E16240" s="97">
        <v>43808.902951388889</v>
      </c>
      <c r="F16240">
        <v>0.714028</v>
      </c>
    </row>
    <row r="16241" spans="5:6" x14ac:dyDescent="0.2">
      <c r="E16241" s="97">
        <v>43808.916956018518</v>
      </c>
      <c r="F16241">
        <v>0.69622399999999995</v>
      </c>
    </row>
    <row r="16242" spans="5:6" x14ac:dyDescent="0.2">
      <c r="E16242" s="97">
        <v>43808.930844907409</v>
      </c>
      <c r="F16242">
        <v>0.70065699999999997</v>
      </c>
    </row>
    <row r="16243" spans="5:6" x14ac:dyDescent="0.2">
      <c r="E16243" s="97">
        <v>43808.944733796299</v>
      </c>
      <c r="F16243">
        <v>0.712422</v>
      </c>
    </row>
    <row r="16244" spans="5:6" x14ac:dyDescent="0.2">
      <c r="E16244" s="97">
        <v>43808.958622685182</v>
      </c>
      <c r="F16244">
        <v>0.71413800000000005</v>
      </c>
    </row>
    <row r="16245" spans="5:6" x14ac:dyDescent="0.2">
      <c r="E16245" s="97">
        <v>43808.972581018519</v>
      </c>
      <c r="F16245">
        <v>0.73329999999999995</v>
      </c>
    </row>
    <row r="16246" spans="5:6" x14ac:dyDescent="0.2">
      <c r="E16246" s="97">
        <v>43808.98646990741</v>
      </c>
      <c r="F16246">
        <v>0.72875400000000001</v>
      </c>
    </row>
    <row r="16247" spans="5:6" x14ac:dyDescent="0.2">
      <c r="E16247" s="97">
        <v>43809.000358796293</v>
      </c>
      <c r="F16247">
        <v>0.74554600000000004</v>
      </c>
    </row>
    <row r="16248" spans="5:6" x14ac:dyDescent="0.2">
      <c r="E16248" s="97">
        <v>43809.014247685183</v>
      </c>
      <c r="F16248">
        <v>0.751135</v>
      </c>
    </row>
    <row r="16249" spans="5:6" x14ac:dyDescent="0.2">
      <c r="E16249" s="97">
        <v>43809.028136574074</v>
      </c>
      <c r="F16249">
        <v>0.74758100000000005</v>
      </c>
    </row>
    <row r="16250" spans="5:6" x14ac:dyDescent="0.2">
      <c r="E16250" s="97">
        <v>43809.042025462964</v>
      </c>
      <c r="F16250">
        <v>0.75121300000000002</v>
      </c>
    </row>
    <row r="16251" spans="5:6" x14ac:dyDescent="0.2">
      <c r="E16251" s="97">
        <v>43809.056030092594</v>
      </c>
      <c r="F16251">
        <v>0.76290400000000003</v>
      </c>
    </row>
    <row r="16252" spans="5:6" x14ac:dyDescent="0.2">
      <c r="E16252" s="97">
        <v>43809.069918981484</v>
      </c>
      <c r="F16252">
        <v>0.77082700000000004</v>
      </c>
    </row>
    <row r="16253" spans="5:6" x14ac:dyDescent="0.2">
      <c r="E16253" s="97">
        <v>43809.083807870367</v>
      </c>
      <c r="F16253">
        <v>0.77541400000000005</v>
      </c>
    </row>
    <row r="16254" spans="5:6" x14ac:dyDescent="0.2">
      <c r="E16254" s="97">
        <v>43809.097696759258</v>
      </c>
      <c r="F16254">
        <v>0.77056400000000003</v>
      </c>
    </row>
    <row r="16255" spans="5:6" x14ac:dyDescent="0.2">
      <c r="E16255" s="97">
        <v>43809.111655092594</v>
      </c>
      <c r="F16255">
        <v>0.77132599999999996</v>
      </c>
    </row>
    <row r="16256" spans="5:6" x14ac:dyDescent="0.2">
      <c r="E16256" s="97">
        <v>43809.125543981485</v>
      </c>
      <c r="F16256">
        <v>0.75145399999999996</v>
      </c>
    </row>
    <row r="16257" spans="5:6" x14ac:dyDescent="0.2">
      <c r="E16257" s="97">
        <v>43809.139432870368</v>
      </c>
      <c r="F16257">
        <v>0.77930699999999997</v>
      </c>
    </row>
    <row r="16258" spans="5:6" x14ac:dyDescent="0.2">
      <c r="E16258" s="97">
        <v>43809.153321759259</v>
      </c>
      <c r="F16258">
        <v>0.82896899999999996</v>
      </c>
    </row>
    <row r="16259" spans="5:6" x14ac:dyDescent="0.2">
      <c r="E16259" s="97">
        <v>43809.167210648149</v>
      </c>
      <c r="F16259">
        <v>0.75783699999999998</v>
      </c>
    </row>
    <row r="16260" spans="5:6" x14ac:dyDescent="0.2">
      <c r="E16260" s="97">
        <v>43809.181226851855</v>
      </c>
      <c r="F16260">
        <v>0.77612999999999999</v>
      </c>
    </row>
    <row r="16261" spans="5:6" x14ac:dyDescent="0.2">
      <c r="E16261" s="97">
        <v>43809.195115740738</v>
      </c>
      <c r="F16261">
        <v>0.76767799999999997</v>
      </c>
    </row>
    <row r="16262" spans="5:6" x14ac:dyDescent="0.2">
      <c r="E16262" s="97">
        <v>43809.209004629629</v>
      </c>
      <c r="F16262">
        <v>0.76902300000000001</v>
      </c>
    </row>
    <row r="16263" spans="5:6" x14ac:dyDescent="0.2">
      <c r="E16263" s="97">
        <v>43809.222893518519</v>
      </c>
      <c r="F16263">
        <v>0.77761000000000002</v>
      </c>
    </row>
    <row r="16264" spans="5:6" x14ac:dyDescent="0.2">
      <c r="E16264" s="97">
        <v>43809.23678240741</v>
      </c>
      <c r="F16264">
        <v>0.78261599999999998</v>
      </c>
    </row>
    <row r="16265" spans="5:6" x14ac:dyDescent="0.2">
      <c r="E16265" s="97">
        <v>43809.250671296293</v>
      </c>
      <c r="F16265">
        <v>0.78934199999999999</v>
      </c>
    </row>
    <row r="16266" spans="5:6" x14ac:dyDescent="0.2">
      <c r="E16266" s="97">
        <v>43809.264675925922</v>
      </c>
      <c r="F16266">
        <v>0.760301</v>
      </c>
    </row>
    <row r="16267" spans="5:6" x14ac:dyDescent="0.2">
      <c r="E16267" s="97">
        <v>43809.278564814813</v>
      </c>
      <c r="F16267">
        <v>0.77946899999999997</v>
      </c>
    </row>
    <row r="16268" spans="5:6" x14ac:dyDescent="0.2">
      <c r="E16268" s="97">
        <v>43809.292453703703</v>
      </c>
      <c r="F16268">
        <v>0.77056400000000003</v>
      </c>
    </row>
    <row r="16269" spans="5:6" x14ac:dyDescent="0.2">
      <c r="E16269" s="97">
        <v>43809.306342592594</v>
      </c>
      <c r="F16269">
        <v>0.78911900000000001</v>
      </c>
    </row>
    <row r="16270" spans="5:6" x14ac:dyDescent="0.2">
      <c r="E16270" s="97">
        <v>43809.320300925923</v>
      </c>
      <c r="F16270">
        <v>0.77683400000000002</v>
      </c>
    </row>
    <row r="16271" spans="5:6" x14ac:dyDescent="0.2">
      <c r="E16271" s="97">
        <v>43809.334189814814</v>
      </c>
      <c r="F16271">
        <v>0.78160600000000002</v>
      </c>
    </row>
    <row r="16272" spans="5:6" x14ac:dyDescent="0.2">
      <c r="E16272" s="97">
        <v>43809.348078703704</v>
      </c>
      <c r="F16272">
        <v>0.76500999999999997</v>
      </c>
    </row>
    <row r="16273" spans="5:6" x14ac:dyDescent="0.2">
      <c r="E16273" s="97">
        <v>43809.361967592595</v>
      </c>
      <c r="F16273">
        <v>0.77336199999999999</v>
      </c>
    </row>
    <row r="16274" spans="5:6" x14ac:dyDescent="0.2">
      <c r="E16274" s="97">
        <v>43809.375856481478</v>
      </c>
      <c r="F16274">
        <v>0.75696300000000005</v>
      </c>
    </row>
    <row r="16275" spans="5:6" x14ac:dyDescent="0.2">
      <c r="E16275" s="97">
        <v>43809.389745370368</v>
      </c>
      <c r="F16275">
        <v>0.78482099999999999</v>
      </c>
    </row>
    <row r="16276" spans="5:6" x14ac:dyDescent="0.2">
      <c r="E16276" s="97">
        <v>43809.403749999998</v>
      </c>
      <c r="F16276">
        <v>0.75622299999999998</v>
      </c>
    </row>
    <row r="16277" spans="5:6" x14ac:dyDescent="0.2">
      <c r="E16277" s="97">
        <v>43809.417638888888</v>
      </c>
      <c r="F16277">
        <v>0.77456499999999995</v>
      </c>
    </row>
    <row r="16278" spans="5:6" x14ac:dyDescent="0.2">
      <c r="E16278" s="97">
        <v>43809.431527777779</v>
      </c>
      <c r="F16278">
        <v>0.76039100000000004</v>
      </c>
    </row>
    <row r="16279" spans="5:6" x14ac:dyDescent="0.2">
      <c r="E16279" s="97">
        <v>43809.445416666669</v>
      </c>
      <c r="F16279">
        <v>0.75461699999999998</v>
      </c>
    </row>
    <row r="16280" spans="5:6" x14ac:dyDescent="0.2">
      <c r="E16280" s="97">
        <v>43809.459374999999</v>
      </c>
      <c r="F16280">
        <v>0.75061699999999998</v>
      </c>
    </row>
    <row r="16281" spans="5:6" x14ac:dyDescent="0.2">
      <c r="E16281" s="97">
        <v>43809.473263888889</v>
      </c>
      <c r="F16281">
        <v>0.76298600000000005</v>
      </c>
    </row>
    <row r="16282" spans="5:6" x14ac:dyDescent="0.2">
      <c r="E16282" s="97">
        <v>43809.48715277778</v>
      </c>
      <c r="F16282">
        <v>0.76932299999999998</v>
      </c>
    </row>
    <row r="16283" spans="5:6" x14ac:dyDescent="0.2">
      <c r="E16283" s="97">
        <v>43809.50104166667</v>
      </c>
      <c r="F16283">
        <v>0.76866599999999996</v>
      </c>
    </row>
    <row r="16284" spans="5:6" x14ac:dyDescent="0.2">
      <c r="E16284" s="97">
        <v>43809.514930555553</v>
      </c>
      <c r="F16284">
        <v>0.74669799999999997</v>
      </c>
    </row>
    <row r="16285" spans="5:6" x14ac:dyDescent="0.2">
      <c r="E16285" s="97">
        <v>43809.528819444444</v>
      </c>
      <c r="F16285">
        <v>0.75164200000000003</v>
      </c>
    </row>
    <row r="16286" spans="5:6" x14ac:dyDescent="0.2">
      <c r="E16286" s="97">
        <v>43809.542824074073</v>
      </c>
      <c r="F16286">
        <v>0.739927</v>
      </c>
    </row>
    <row r="16287" spans="5:6" x14ac:dyDescent="0.2">
      <c r="E16287" s="97">
        <v>43809.556712962964</v>
      </c>
      <c r="F16287">
        <v>0.72929600000000006</v>
      </c>
    </row>
    <row r="16288" spans="5:6" x14ac:dyDescent="0.2">
      <c r="E16288" s="97">
        <v>43809.570601851854</v>
      </c>
      <c r="F16288">
        <v>0.65891599999999995</v>
      </c>
    </row>
    <row r="16289" spans="5:6" x14ac:dyDescent="0.2">
      <c r="E16289" s="97">
        <v>43809.584837962961</v>
      </c>
      <c r="F16289">
        <v>0.65891599999999995</v>
      </c>
    </row>
    <row r="16290" spans="5:6" x14ac:dyDescent="0.2">
      <c r="E16290" s="97">
        <v>43809.588888888888</v>
      </c>
      <c r="F16290">
        <v>0.76228600000000002</v>
      </c>
    </row>
    <row r="16291" spans="5:6" x14ac:dyDescent="0.2">
      <c r="E16291" s="97">
        <v>43809.599305555559</v>
      </c>
      <c r="F16291">
        <v>0.71932200000000002</v>
      </c>
    </row>
    <row r="16292" spans="5:6" x14ac:dyDescent="0.2">
      <c r="E16292" s="97">
        <v>43809.613194444442</v>
      </c>
      <c r="F16292">
        <v>0.69587299999999996</v>
      </c>
    </row>
    <row r="16293" spans="5:6" x14ac:dyDescent="0.2">
      <c r="E16293" s="97">
        <v>43809.627083333333</v>
      </c>
      <c r="F16293">
        <v>0.67623800000000001</v>
      </c>
    </row>
    <row r="16294" spans="5:6" x14ac:dyDescent="0.2">
      <c r="E16294" s="97">
        <v>43809.640972222223</v>
      </c>
      <c r="F16294">
        <v>0.66335999999999995</v>
      </c>
    </row>
    <row r="16295" spans="5:6" x14ac:dyDescent="0.2">
      <c r="E16295" s="97">
        <v>43809.654861111114</v>
      </c>
      <c r="F16295">
        <v>0.660161</v>
      </c>
    </row>
    <row r="16296" spans="5:6" x14ac:dyDescent="0.2">
      <c r="E16296" s="97">
        <v>43809.668865740743</v>
      </c>
      <c r="F16296">
        <v>0.65429300000000001</v>
      </c>
    </row>
    <row r="16297" spans="5:6" x14ac:dyDescent="0.2">
      <c r="E16297" s="97">
        <v>43809.682754629626</v>
      </c>
      <c r="F16297">
        <v>0.65063499999999996</v>
      </c>
    </row>
    <row r="16298" spans="5:6" x14ac:dyDescent="0.2">
      <c r="E16298" s="97">
        <v>43809.696643518517</v>
      </c>
      <c r="F16298">
        <v>0.629552</v>
      </c>
    </row>
    <row r="16299" spans="5:6" x14ac:dyDescent="0.2">
      <c r="E16299" s="97">
        <v>43809.710532407407</v>
      </c>
      <c r="F16299">
        <v>0.60362499999999997</v>
      </c>
    </row>
    <row r="16300" spans="5:6" x14ac:dyDescent="0.2">
      <c r="E16300" s="97">
        <v>43809.723136574074</v>
      </c>
      <c r="F16300">
        <v>0.652196</v>
      </c>
    </row>
    <row r="16301" spans="5:6" x14ac:dyDescent="0.2">
      <c r="E16301" s="97">
        <v>43809.737025462964</v>
      </c>
      <c r="F16301">
        <v>0.66509600000000002</v>
      </c>
    </row>
    <row r="16302" spans="5:6" x14ac:dyDescent="0.2">
      <c r="E16302" s="97">
        <v>43809.750914351855</v>
      </c>
      <c r="F16302">
        <v>0.64345600000000003</v>
      </c>
    </row>
    <row r="16303" spans="5:6" x14ac:dyDescent="0.2">
      <c r="E16303" s="97">
        <v>43809.764803240738</v>
      </c>
      <c r="F16303">
        <v>0.66442500000000004</v>
      </c>
    </row>
    <row r="16304" spans="5:6" x14ac:dyDescent="0.2">
      <c r="E16304" s="97">
        <v>43809.778692129628</v>
      </c>
      <c r="F16304">
        <v>0.64376699999999998</v>
      </c>
    </row>
    <row r="16305" spans="5:6" x14ac:dyDescent="0.2">
      <c r="E16305" s="97">
        <v>43809.792581018519</v>
      </c>
      <c r="F16305">
        <v>0.66608800000000001</v>
      </c>
    </row>
    <row r="16306" spans="5:6" x14ac:dyDescent="0.2">
      <c r="E16306" s="97">
        <v>43809.806585648148</v>
      </c>
      <c r="F16306">
        <v>0.66704600000000003</v>
      </c>
    </row>
    <row r="16307" spans="5:6" x14ac:dyDescent="0.2">
      <c r="E16307" s="97">
        <v>43809.820474537039</v>
      </c>
      <c r="F16307">
        <v>0.69243299999999997</v>
      </c>
    </row>
    <row r="16308" spans="5:6" x14ac:dyDescent="0.2">
      <c r="E16308" s="97">
        <v>43809.834363425929</v>
      </c>
      <c r="F16308">
        <v>0.69267299999999998</v>
      </c>
    </row>
    <row r="16309" spans="5:6" x14ac:dyDescent="0.2">
      <c r="E16309" s="97">
        <v>43809.848252314812</v>
      </c>
      <c r="F16309">
        <v>0.71598600000000001</v>
      </c>
    </row>
    <row r="16310" spans="5:6" x14ac:dyDescent="0.2">
      <c r="E16310" s="97">
        <v>43809.862210648149</v>
      </c>
      <c r="F16310">
        <v>0.71786799999999995</v>
      </c>
    </row>
    <row r="16311" spans="5:6" x14ac:dyDescent="0.2">
      <c r="E16311" s="97">
        <v>43809.876099537039</v>
      </c>
      <c r="F16311">
        <v>0.73167700000000002</v>
      </c>
    </row>
    <row r="16312" spans="5:6" x14ac:dyDescent="0.2">
      <c r="E16312" s="97">
        <v>43809.889988425923</v>
      </c>
      <c r="F16312">
        <v>0.68903199999999998</v>
      </c>
    </row>
    <row r="16313" spans="5:6" x14ac:dyDescent="0.2">
      <c r="E16313" s="97">
        <v>43809.903877314813</v>
      </c>
      <c r="F16313">
        <v>0.77958799999999995</v>
      </c>
    </row>
    <row r="16314" spans="5:6" x14ac:dyDescent="0.2">
      <c r="E16314" s="97">
        <v>43809.917766203704</v>
      </c>
      <c r="F16314">
        <v>0.77108200000000005</v>
      </c>
    </row>
    <row r="16315" spans="5:6" x14ac:dyDescent="0.2">
      <c r="E16315" s="97">
        <v>43809.931655092594</v>
      </c>
      <c r="F16315">
        <v>0.77363400000000004</v>
      </c>
    </row>
    <row r="16316" spans="5:6" x14ac:dyDescent="0.2">
      <c r="E16316" s="97">
        <v>43809.945543981485</v>
      </c>
      <c r="F16316">
        <v>0.783223</v>
      </c>
    </row>
    <row r="16317" spans="5:6" x14ac:dyDescent="0.2">
      <c r="E16317" s="97">
        <v>43809.959548611114</v>
      </c>
      <c r="F16317">
        <v>0.809361</v>
      </c>
    </row>
    <row r="16318" spans="5:6" x14ac:dyDescent="0.2">
      <c r="E16318" s="97">
        <v>43809.973437499997</v>
      </c>
      <c r="F16318">
        <v>0.78659299999999999</v>
      </c>
    </row>
    <row r="16319" spans="5:6" x14ac:dyDescent="0.2">
      <c r="E16319" s="97">
        <v>43809.987326388888</v>
      </c>
      <c r="F16319">
        <v>0.82228500000000004</v>
      </c>
    </row>
    <row r="16320" spans="5:6" x14ac:dyDescent="0.2">
      <c r="E16320" s="97">
        <v>43810.001273148147</v>
      </c>
      <c r="F16320">
        <v>0.83714699999999997</v>
      </c>
    </row>
    <row r="16321" spans="5:6" x14ac:dyDescent="0.2">
      <c r="E16321" s="97">
        <v>43810.015162037038</v>
      </c>
      <c r="F16321">
        <v>0.83793399999999996</v>
      </c>
    </row>
    <row r="16322" spans="5:6" x14ac:dyDescent="0.2">
      <c r="E16322" s="97">
        <v>43810.029143518521</v>
      </c>
      <c r="F16322">
        <v>0.75475099999999995</v>
      </c>
    </row>
    <row r="16323" spans="5:6" x14ac:dyDescent="0.2">
      <c r="E16323" s="97">
        <v>43810.043032407404</v>
      </c>
      <c r="F16323">
        <v>0.846723</v>
      </c>
    </row>
    <row r="16324" spans="5:6" x14ac:dyDescent="0.2">
      <c r="E16324" s="97">
        <v>43810.056921296295</v>
      </c>
      <c r="F16324">
        <v>0.85004599999999997</v>
      </c>
    </row>
    <row r="16325" spans="5:6" x14ac:dyDescent="0.2">
      <c r="E16325" s="97">
        <v>43810.070810185185</v>
      </c>
      <c r="F16325">
        <v>0.84266399999999997</v>
      </c>
    </row>
    <row r="16326" spans="5:6" x14ac:dyDescent="0.2">
      <c r="E16326" s="97">
        <v>43810.084699074076</v>
      </c>
      <c r="F16326">
        <v>0.87060499999999996</v>
      </c>
    </row>
    <row r="16327" spans="5:6" x14ac:dyDescent="0.2">
      <c r="E16327" s="97">
        <v>43810.098587962966</v>
      </c>
      <c r="F16327">
        <v>0.86051699999999998</v>
      </c>
    </row>
    <row r="16328" spans="5:6" x14ac:dyDescent="0.2">
      <c r="E16328" s="97">
        <v>43810.112476851849</v>
      </c>
      <c r="F16328">
        <v>0.85775100000000004</v>
      </c>
    </row>
    <row r="16329" spans="5:6" x14ac:dyDescent="0.2">
      <c r="E16329" s="97">
        <v>43810.126481481479</v>
      </c>
      <c r="F16329">
        <v>0.86701600000000001</v>
      </c>
    </row>
    <row r="16330" spans="5:6" x14ac:dyDescent="0.2">
      <c r="E16330" s="97">
        <v>43810.140370370369</v>
      </c>
      <c r="F16330">
        <v>0.88044500000000003</v>
      </c>
    </row>
    <row r="16331" spans="5:6" x14ac:dyDescent="0.2">
      <c r="E16331" s="97">
        <v>43810.15425925926</v>
      </c>
      <c r="F16331">
        <v>0.88542600000000005</v>
      </c>
    </row>
    <row r="16332" spans="5:6" x14ac:dyDescent="0.2">
      <c r="E16332" s="97">
        <v>43810.168217592596</v>
      </c>
      <c r="F16332">
        <v>0.88795199999999996</v>
      </c>
    </row>
    <row r="16333" spans="5:6" x14ac:dyDescent="0.2">
      <c r="E16333" s="97">
        <v>43810.182106481479</v>
      </c>
      <c r="F16333">
        <v>0.87966299999999997</v>
      </c>
    </row>
    <row r="16334" spans="5:6" x14ac:dyDescent="0.2">
      <c r="E16334" s="97">
        <v>43810.196030092593</v>
      </c>
      <c r="F16334">
        <v>0.86967000000000005</v>
      </c>
    </row>
    <row r="16335" spans="5:6" x14ac:dyDescent="0.2">
      <c r="E16335" s="97">
        <v>43810.209918981483</v>
      </c>
      <c r="F16335">
        <v>0.88065199999999999</v>
      </c>
    </row>
    <row r="16336" spans="5:6" x14ac:dyDescent="0.2">
      <c r="E16336" s="97">
        <v>43810.223807870374</v>
      </c>
      <c r="F16336">
        <v>0.84112500000000001</v>
      </c>
    </row>
    <row r="16337" spans="5:6" x14ac:dyDescent="0.2">
      <c r="E16337" s="97">
        <v>43810.237696759257</v>
      </c>
      <c r="F16337">
        <v>0.89147299999999996</v>
      </c>
    </row>
    <row r="16338" spans="5:6" x14ac:dyDescent="0.2">
      <c r="E16338" s="97">
        <v>43810.251585648148</v>
      </c>
      <c r="F16338">
        <v>0.87577400000000005</v>
      </c>
    </row>
    <row r="16339" spans="5:6" x14ac:dyDescent="0.2">
      <c r="E16339" s="97">
        <v>43810.265474537038</v>
      </c>
      <c r="F16339">
        <v>0.87921300000000002</v>
      </c>
    </row>
    <row r="16340" spans="5:6" x14ac:dyDescent="0.2">
      <c r="E16340" s="97">
        <v>43810.279363425929</v>
      </c>
      <c r="F16340">
        <v>0.86914400000000003</v>
      </c>
    </row>
    <row r="16341" spans="5:6" x14ac:dyDescent="0.2">
      <c r="E16341" s="97">
        <v>43810.293368055558</v>
      </c>
      <c r="F16341">
        <v>0.86283900000000002</v>
      </c>
    </row>
    <row r="16342" spans="5:6" x14ac:dyDescent="0.2">
      <c r="E16342" s="97">
        <v>43810.307256944441</v>
      </c>
      <c r="F16342">
        <v>0.89505299999999999</v>
      </c>
    </row>
    <row r="16343" spans="5:6" x14ac:dyDescent="0.2">
      <c r="E16343" s="97">
        <v>43810.321145833332</v>
      </c>
      <c r="F16343">
        <v>0.88250300000000004</v>
      </c>
    </row>
    <row r="16344" spans="5:6" x14ac:dyDescent="0.2">
      <c r="E16344" s="97">
        <v>43810.335092592592</v>
      </c>
      <c r="F16344">
        <v>0.87595999999999996</v>
      </c>
    </row>
    <row r="16345" spans="5:6" x14ac:dyDescent="0.2">
      <c r="E16345" s="97">
        <v>43810.348981481482</v>
      </c>
      <c r="F16345">
        <v>0.87641999999999998</v>
      </c>
    </row>
    <row r="16346" spans="5:6" x14ac:dyDescent="0.2">
      <c r="E16346" s="97">
        <v>43810.362870370373</v>
      </c>
      <c r="F16346">
        <v>0.88041599999999998</v>
      </c>
    </row>
    <row r="16347" spans="5:6" x14ac:dyDescent="0.2">
      <c r="E16347" s="97">
        <v>43810.376759259256</v>
      </c>
      <c r="F16347">
        <v>0.87642600000000004</v>
      </c>
    </row>
    <row r="16348" spans="5:6" x14ac:dyDescent="0.2">
      <c r="E16348" s="97">
        <v>43810.390648148146</v>
      </c>
      <c r="F16348">
        <v>0.85213399999999995</v>
      </c>
    </row>
    <row r="16349" spans="5:6" x14ac:dyDescent="0.2">
      <c r="E16349" s="97">
        <v>43810.404537037037</v>
      </c>
      <c r="F16349">
        <v>0.86295900000000003</v>
      </c>
    </row>
    <row r="16350" spans="5:6" x14ac:dyDescent="0.2">
      <c r="E16350" s="97">
        <v>43810.418541666666</v>
      </c>
      <c r="F16350">
        <v>0.81062599999999996</v>
      </c>
    </row>
    <row r="16351" spans="5:6" x14ac:dyDescent="0.2">
      <c r="E16351" s="97">
        <v>43810.432430555556</v>
      </c>
      <c r="F16351">
        <v>0.85536299999999998</v>
      </c>
    </row>
    <row r="16352" spans="5:6" x14ac:dyDescent="0.2">
      <c r="E16352" s="97">
        <v>43810.446319444447</v>
      </c>
      <c r="F16352">
        <v>0.85201400000000005</v>
      </c>
    </row>
    <row r="16353" spans="5:6" x14ac:dyDescent="0.2">
      <c r="E16353" s="97">
        <v>43810.46020833333</v>
      </c>
      <c r="F16353">
        <v>0.81950900000000004</v>
      </c>
    </row>
    <row r="16354" spans="5:6" x14ac:dyDescent="0.2">
      <c r="E16354" s="97">
        <v>43810.474166666667</v>
      </c>
      <c r="F16354">
        <v>0.83129500000000001</v>
      </c>
    </row>
    <row r="16355" spans="5:6" x14ac:dyDescent="0.2">
      <c r="E16355" s="97">
        <v>43810.488055555557</v>
      </c>
      <c r="F16355">
        <v>0.82703400000000005</v>
      </c>
    </row>
    <row r="16356" spans="5:6" x14ac:dyDescent="0.2">
      <c r="E16356" s="97">
        <v>43810.501944444448</v>
      </c>
      <c r="F16356">
        <v>0.79215400000000002</v>
      </c>
    </row>
    <row r="16357" spans="5:6" x14ac:dyDescent="0.2">
      <c r="E16357" s="97">
        <v>43810.515833333331</v>
      </c>
      <c r="F16357">
        <v>0.77607899999999996</v>
      </c>
    </row>
    <row r="16358" spans="5:6" x14ac:dyDescent="0.2">
      <c r="E16358" s="97">
        <v>43810.529722222222</v>
      </c>
      <c r="F16358">
        <v>0.78929700000000003</v>
      </c>
    </row>
    <row r="16359" spans="5:6" x14ac:dyDescent="0.2">
      <c r="E16359" s="97">
        <v>43810.543611111112</v>
      </c>
      <c r="F16359">
        <v>0.77846700000000002</v>
      </c>
    </row>
    <row r="16360" spans="5:6" x14ac:dyDescent="0.2">
      <c r="E16360" s="97">
        <v>43810.557615740741</v>
      </c>
      <c r="F16360">
        <v>0.77701900000000002</v>
      </c>
    </row>
    <row r="16361" spans="5:6" x14ac:dyDescent="0.2">
      <c r="E16361" s="97">
        <v>43810.571504629632</v>
      </c>
      <c r="F16361">
        <v>0.73065800000000003</v>
      </c>
    </row>
    <row r="16362" spans="5:6" x14ac:dyDescent="0.2">
      <c r="E16362" s="97">
        <v>43810.585393518515</v>
      </c>
      <c r="F16362">
        <v>0.75165099999999996</v>
      </c>
    </row>
    <row r="16363" spans="5:6" x14ac:dyDescent="0.2">
      <c r="E16363" s="97">
        <v>43810.599282407406</v>
      </c>
      <c r="F16363">
        <v>0.73512299999999997</v>
      </c>
    </row>
    <row r="16364" spans="5:6" x14ac:dyDescent="0.2">
      <c r="E16364" s="97">
        <v>43810.613252314812</v>
      </c>
      <c r="F16364">
        <v>0.72354300000000005</v>
      </c>
    </row>
    <row r="16365" spans="5:6" x14ac:dyDescent="0.2">
      <c r="E16365" s="97">
        <v>43810.627141203702</v>
      </c>
      <c r="F16365">
        <v>0.72975400000000001</v>
      </c>
    </row>
    <row r="16366" spans="5:6" x14ac:dyDescent="0.2">
      <c r="E16366" s="97">
        <v>43810.641030092593</v>
      </c>
      <c r="F16366">
        <v>0.71626800000000002</v>
      </c>
    </row>
    <row r="16367" spans="5:6" x14ac:dyDescent="0.2">
      <c r="E16367" s="97">
        <v>43810.654918981483</v>
      </c>
      <c r="F16367">
        <v>0.70038400000000001</v>
      </c>
    </row>
    <row r="16368" spans="5:6" x14ac:dyDescent="0.2">
      <c r="E16368" s="97">
        <v>43810.668807870374</v>
      </c>
      <c r="F16368">
        <v>0.71261799999999997</v>
      </c>
    </row>
    <row r="16369" spans="5:6" x14ac:dyDescent="0.2">
      <c r="E16369" s="97">
        <v>43810.682696759257</v>
      </c>
      <c r="F16369">
        <v>0.67974800000000002</v>
      </c>
    </row>
    <row r="16370" spans="5:6" x14ac:dyDescent="0.2">
      <c r="E16370" s="97">
        <v>43810.696701388886</v>
      </c>
      <c r="F16370">
        <v>0.68940000000000001</v>
      </c>
    </row>
    <row r="16371" spans="5:6" x14ac:dyDescent="0.2">
      <c r="E16371" s="97">
        <v>43810.710590277777</v>
      </c>
      <c r="F16371">
        <v>0.69038299999999997</v>
      </c>
    </row>
    <row r="16372" spans="5:6" x14ac:dyDescent="0.2">
      <c r="E16372" s="97">
        <v>43810.72315972222</v>
      </c>
      <c r="F16372">
        <v>0.71992199999999995</v>
      </c>
    </row>
    <row r="16373" spans="5:6" x14ac:dyDescent="0.2">
      <c r="E16373" s="97">
        <v>43810.73704861111</v>
      </c>
      <c r="F16373">
        <v>0.71958299999999997</v>
      </c>
    </row>
    <row r="16374" spans="5:6" x14ac:dyDescent="0.2">
      <c r="E16374" s="97">
        <v>43810.751516203702</v>
      </c>
      <c r="F16374">
        <v>0.71958299999999997</v>
      </c>
    </row>
    <row r="16375" spans="5:6" x14ac:dyDescent="0.2">
      <c r="E16375" s="97">
        <v>43810.755798611113</v>
      </c>
      <c r="F16375">
        <v>0.89195899999999995</v>
      </c>
    </row>
    <row r="16376" spans="5:6" x14ac:dyDescent="0.2">
      <c r="E16376" s="97">
        <v>43810.766215277778</v>
      </c>
      <c r="F16376">
        <v>0.701345</v>
      </c>
    </row>
    <row r="16377" spans="5:6" x14ac:dyDescent="0.2">
      <c r="E16377" s="97">
        <v>43810.780104166668</v>
      </c>
      <c r="F16377">
        <v>0.67496900000000004</v>
      </c>
    </row>
    <row r="16378" spans="5:6" x14ac:dyDescent="0.2">
      <c r="E16378" s="97">
        <v>43810.793993055559</v>
      </c>
      <c r="F16378">
        <v>0.69090099999999999</v>
      </c>
    </row>
    <row r="16379" spans="5:6" x14ac:dyDescent="0.2">
      <c r="E16379" s="97">
        <v>43810.807997685188</v>
      </c>
      <c r="F16379">
        <v>0.68351399999999995</v>
      </c>
    </row>
    <row r="16380" spans="5:6" x14ac:dyDescent="0.2">
      <c r="E16380" s="97">
        <v>43810.821886574071</v>
      </c>
      <c r="F16380">
        <v>0.68795099999999998</v>
      </c>
    </row>
    <row r="16381" spans="5:6" x14ac:dyDescent="0.2">
      <c r="E16381" s="97">
        <v>43810.835775462961</v>
      </c>
      <c r="F16381">
        <v>0.69153100000000001</v>
      </c>
    </row>
    <row r="16382" spans="5:6" x14ac:dyDescent="0.2">
      <c r="E16382" s="97">
        <v>43810.849722222221</v>
      </c>
      <c r="F16382">
        <v>0.69040999999999997</v>
      </c>
    </row>
    <row r="16383" spans="5:6" x14ac:dyDescent="0.2">
      <c r="E16383" s="97">
        <v>43810.863611111112</v>
      </c>
      <c r="F16383">
        <v>0.67528500000000002</v>
      </c>
    </row>
    <row r="16384" spans="5:6" x14ac:dyDescent="0.2">
      <c r="E16384" s="97">
        <v>43810.877581018518</v>
      </c>
      <c r="F16384">
        <v>0.69034600000000002</v>
      </c>
    </row>
    <row r="16385" spans="5:6" x14ac:dyDescent="0.2">
      <c r="E16385" s="97">
        <v>43810.891469907408</v>
      </c>
      <c r="F16385">
        <v>0.69362599999999996</v>
      </c>
    </row>
    <row r="16386" spans="5:6" x14ac:dyDescent="0.2">
      <c r="E16386" s="97">
        <v>43810.905358796299</v>
      </c>
      <c r="F16386">
        <v>0.67708699999999999</v>
      </c>
    </row>
    <row r="16387" spans="5:6" x14ac:dyDescent="0.2">
      <c r="E16387" s="97">
        <v>43810.919247685182</v>
      </c>
      <c r="F16387">
        <v>0.70495399999999997</v>
      </c>
    </row>
    <row r="16388" spans="5:6" x14ac:dyDescent="0.2">
      <c r="E16388" s="97">
        <v>43810.933136574073</v>
      </c>
      <c r="F16388">
        <v>0.69958600000000004</v>
      </c>
    </row>
    <row r="16389" spans="5:6" x14ac:dyDescent="0.2">
      <c r="E16389" s="97">
        <v>43810.947025462963</v>
      </c>
      <c r="F16389">
        <v>0.70402100000000001</v>
      </c>
    </row>
    <row r="16390" spans="5:6" x14ac:dyDescent="0.2">
      <c r="E16390" s="97">
        <v>43810.961030092592</v>
      </c>
      <c r="F16390">
        <v>0.68315000000000003</v>
      </c>
    </row>
    <row r="16391" spans="5:6" x14ac:dyDescent="0.2">
      <c r="E16391" s="97">
        <v>43810.974918981483</v>
      </c>
      <c r="F16391">
        <v>0.70717200000000002</v>
      </c>
    </row>
    <row r="16392" spans="5:6" x14ac:dyDescent="0.2">
      <c r="E16392" s="97">
        <v>43810.988807870373</v>
      </c>
      <c r="F16392">
        <v>0.71060400000000001</v>
      </c>
    </row>
    <row r="16393" spans="5:6" x14ac:dyDescent="0.2">
      <c r="E16393" s="97">
        <v>43811.002696759257</v>
      </c>
      <c r="F16393">
        <v>0.71422099999999999</v>
      </c>
    </row>
    <row r="16394" spans="5:6" x14ac:dyDescent="0.2">
      <c r="E16394" s="97">
        <v>43811.016655092593</v>
      </c>
      <c r="F16394">
        <v>0.71971499999999999</v>
      </c>
    </row>
    <row r="16395" spans="5:6" x14ac:dyDescent="0.2">
      <c r="E16395" s="97">
        <v>43811.030543981484</v>
      </c>
      <c r="F16395">
        <v>0.71351200000000004</v>
      </c>
    </row>
    <row r="16396" spans="5:6" x14ac:dyDescent="0.2">
      <c r="E16396" s="97">
        <v>43811.044432870367</v>
      </c>
      <c r="F16396">
        <v>0.733209</v>
      </c>
    </row>
    <row r="16397" spans="5:6" x14ac:dyDescent="0.2">
      <c r="E16397" s="97">
        <v>43811.058321759258</v>
      </c>
      <c r="F16397">
        <v>0.743062</v>
      </c>
    </row>
    <row r="16398" spans="5:6" x14ac:dyDescent="0.2">
      <c r="E16398" s="97">
        <v>43811.072210648148</v>
      </c>
      <c r="F16398">
        <v>0.75356500000000004</v>
      </c>
    </row>
    <row r="16399" spans="5:6" x14ac:dyDescent="0.2">
      <c r="E16399" s="97">
        <v>43811.086099537039</v>
      </c>
      <c r="F16399">
        <v>0.74328799999999995</v>
      </c>
    </row>
    <row r="16400" spans="5:6" x14ac:dyDescent="0.2">
      <c r="E16400" s="97">
        <v>43811.099988425929</v>
      </c>
      <c r="F16400">
        <v>0.71047099999999996</v>
      </c>
    </row>
    <row r="16401" spans="5:6" x14ac:dyDescent="0.2">
      <c r="E16401" s="97">
        <v>43811.113993055558</v>
      </c>
      <c r="F16401">
        <v>0.73346500000000003</v>
      </c>
    </row>
    <row r="16402" spans="5:6" x14ac:dyDescent="0.2">
      <c r="E16402" s="97">
        <v>43811.127881944441</v>
      </c>
      <c r="F16402">
        <v>0.74036500000000005</v>
      </c>
    </row>
    <row r="16403" spans="5:6" x14ac:dyDescent="0.2">
      <c r="E16403" s="97">
        <v>43811.141770833332</v>
      </c>
      <c r="F16403">
        <v>0.74288299999999996</v>
      </c>
    </row>
    <row r="16404" spans="5:6" x14ac:dyDescent="0.2">
      <c r="E16404" s="97">
        <v>43811.155729166669</v>
      </c>
      <c r="F16404">
        <v>0.75020200000000004</v>
      </c>
    </row>
    <row r="16405" spans="5:6" x14ac:dyDescent="0.2">
      <c r="E16405" s="97">
        <v>43811.169618055559</v>
      </c>
      <c r="F16405">
        <v>0.740541</v>
      </c>
    </row>
    <row r="16406" spans="5:6" x14ac:dyDescent="0.2">
      <c r="E16406" s="97">
        <v>43811.183506944442</v>
      </c>
      <c r="F16406">
        <v>0.75678199999999995</v>
      </c>
    </row>
    <row r="16407" spans="5:6" x14ac:dyDescent="0.2">
      <c r="E16407" s="97">
        <v>43811.197395833333</v>
      </c>
      <c r="F16407">
        <v>0.75020900000000001</v>
      </c>
    </row>
    <row r="16408" spans="5:6" x14ac:dyDescent="0.2">
      <c r="E16408" s="97">
        <v>43811.211284722223</v>
      </c>
      <c r="F16408">
        <v>0.77229599999999998</v>
      </c>
    </row>
    <row r="16409" spans="5:6" x14ac:dyDescent="0.2">
      <c r="E16409" s="97">
        <v>43811.225173611114</v>
      </c>
      <c r="F16409">
        <v>0.77241300000000002</v>
      </c>
    </row>
    <row r="16410" spans="5:6" x14ac:dyDescent="0.2">
      <c r="E16410" s="97">
        <v>43811.239062499997</v>
      </c>
      <c r="F16410">
        <v>0.74633000000000005</v>
      </c>
    </row>
    <row r="16411" spans="5:6" x14ac:dyDescent="0.2">
      <c r="E16411" s="97">
        <v>43811.253067129626</v>
      </c>
      <c r="F16411">
        <v>0.76729499999999995</v>
      </c>
    </row>
    <row r="16412" spans="5:6" x14ac:dyDescent="0.2">
      <c r="E16412" s="97">
        <v>43811.266956018517</v>
      </c>
      <c r="F16412">
        <v>0.76574200000000003</v>
      </c>
    </row>
    <row r="16413" spans="5:6" x14ac:dyDescent="0.2">
      <c r="E16413" s="97">
        <v>43811.280844907407</v>
      </c>
      <c r="F16413">
        <v>0.74599800000000005</v>
      </c>
    </row>
    <row r="16414" spans="5:6" x14ac:dyDescent="0.2">
      <c r="E16414" s="97">
        <v>43811.294791666667</v>
      </c>
      <c r="F16414">
        <v>0.74509999999999998</v>
      </c>
    </row>
    <row r="16415" spans="5:6" x14ac:dyDescent="0.2">
      <c r="E16415" s="97">
        <v>43811.308680555558</v>
      </c>
      <c r="F16415">
        <v>0.75697499999999995</v>
      </c>
    </row>
    <row r="16416" spans="5:6" x14ac:dyDescent="0.2">
      <c r="E16416" s="97">
        <v>43811.322569444441</v>
      </c>
      <c r="F16416">
        <v>0.73903200000000002</v>
      </c>
    </row>
    <row r="16417" spans="5:6" x14ac:dyDescent="0.2">
      <c r="E16417" s="97">
        <v>43811.336458333331</v>
      </c>
      <c r="F16417">
        <v>0.76758199999999999</v>
      </c>
    </row>
    <row r="16418" spans="5:6" x14ac:dyDescent="0.2">
      <c r="E16418" s="97">
        <v>43811.350347222222</v>
      </c>
      <c r="F16418">
        <v>0.779864</v>
      </c>
    </row>
    <row r="16419" spans="5:6" x14ac:dyDescent="0.2">
      <c r="E16419" s="97">
        <v>43811.364236111112</v>
      </c>
      <c r="F16419">
        <v>0.727993</v>
      </c>
    </row>
    <row r="16420" spans="5:6" x14ac:dyDescent="0.2">
      <c r="E16420" s="97">
        <v>43811.378240740742</v>
      </c>
      <c r="F16420">
        <v>0.60619500000000004</v>
      </c>
    </row>
    <row r="16421" spans="5:6" x14ac:dyDescent="0.2">
      <c r="E16421" s="97">
        <v>43811.392129629632</v>
      </c>
      <c r="F16421">
        <v>0.72514199999999995</v>
      </c>
    </row>
    <row r="16422" spans="5:6" x14ac:dyDescent="0.2">
      <c r="E16422" s="97">
        <v>43811.406018518515</v>
      </c>
      <c r="F16422">
        <v>0.73105100000000001</v>
      </c>
    </row>
    <row r="16423" spans="5:6" x14ac:dyDescent="0.2">
      <c r="E16423" s="97">
        <v>43811.419907407406</v>
      </c>
      <c r="F16423">
        <v>0.72876700000000005</v>
      </c>
    </row>
    <row r="16424" spans="5:6" x14ac:dyDescent="0.2">
      <c r="E16424" s="97">
        <v>43811.433865740742</v>
      </c>
      <c r="F16424">
        <v>0.71739600000000003</v>
      </c>
    </row>
    <row r="16425" spans="5:6" x14ac:dyDescent="0.2">
      <c r="E16425" s="97">
        <v>43811.447754629633</v>
      </c>
      <c r="F16425">
        <v>0.71831500000000004</v>
      </c>
    </row>
    <row r="16426" spans="5:6" x14ac:dyDescent="0.2">
      <c r="E16426" s="97">
        <v>43811.461643518516</v>
      </c>
      <c r="F16426">
        <v>0.70775500000000002</v>
      </c>
    </row>
    <row r="16427" spans="5:6" x14ac:dyDescent="0.2">
      <c r="E16427" s="97">
        <v>43811.475532407407</v>
      </c>
      <c r="F16427">
        <v>0.687608</v>
      </c>
    </row>
    <row r="16428" spans="5:6" x14ac:dyDescent="0.2">
      <c r="E16428" s="97">
        <v>43811.489421296297</v>
      </c>
      <c r="F16428">
        <v>0.68286599999999997</v>
      </c>
    </row>
    <row r="16429" spans="5:6" x14ac:dyDescent="0.2">
      <c r="E16429" s="97">
        <v>43811.503310185188</v>
      </c>
      <c r="F16429">
        <v>0.66769500000000004</v>
      </c>
    </row>
    <row r="16430" spans="5:6" x14ac:dyDescent="0.2">
      <c r="E16430" s="97">
        <v>43811.517199074071</v>
      </c>
      <c r="F16430">
        <v>0.66260600000000003</v>
      </c>
    </row>
    <row r="16431" spans="5:6" x14ac:dyDescent="0.2">
      <c r="E16431" s="97">
        <v>43811.5312037037</v>
      </c>
      <c r="F16431">
        <v>0.63431099999999996</v>
      </c>
    </row>
    <row r="16432" spans="5:6" x14ac:dyDescent="0.2">
      <c r="E16432" s="97">
        <v>43811.545092592591</v>
      </c>
      <c r="F16432">
        <v>0.647594</v>
      </c>
    </row>
    <row r="16433" spans="5:6" x14ac:dyDescent="0.2">
      <c r="E16433" s="97">
        <v>43811.558981481481</v>
      </c>
      <c r="F16433">
        <v>0.60672099999999995</v>
      </c>
    </row>
    <row r="16434" spans="5:6" x14ac:dyDescent="0.2">
      <c r="E16434" s="97">
        <v>43811.572939814818</v>
      </c>
      <c r="F16434">
        <v>0.62513300000000005</v>
      </c>
    </row>
    <row r="16435" spans="5:6" x14ac:dyDescent="0.2">
      <c r="E16435" s="97">
        <v>43811.586828703701</v>
      </c>
      <c r="F16435">
        <v>0.614039</v>
      </c>
    </row>
    <row r="16436" spans="5:6" x14ac:dyDescent="0.2">
      <c r="E16436" s="97">
        <v>43811.600717592592</v>
      </c>
      <c r="F16436">
        <v>0.60736199999999996</v>
      </c>
    </row>
    <row r="16437" spans="5:6" x14ac:dyDescent="0.2">
      <c r="E16437" s="97">
        <v>43811.614606481482</v>
      </c>
      <c r="F16437">
        <v>0.57657199999999997</v>
      </c>
    </row>
    <row r="16438" spans="5:6" x14ac:dyDescent="0.2">
      <c r="E16438" s="97">
        <v>43811.628495370373</v>
      </c>
      <c r="F16438">
        <v>0.592835</v>
      </c>
    </row>
    <row r="16439" spans="5:6" x14ac:dyDescent="0.2">
      <c r="E16439" s="97">
        <v>43811.642384259256</v>
      </c>
      <c r="F16439">
        <v>0.58606100000000005</v>
      </c>
    </row>
    <row r="16440" spans="5:6" x14ac:dyDescent="0.2">
      <c r="E16440" s="97">
        <v>43811.656273148146</v>
      </c>
      <c r="F16440">
        <v>0.57124200000000003</v>
      </c>
    </row>
    <row r="16441" spans="5:6" x14ac:dyDescent="0.2">
      <c r="E16441" s="97">
        <v>43811.670277777775</v>
      </c>
      <c r="F16441">
        <v>0.56963699999999995</v>
      </c>
    </row>
    <row r="16442" spans="5:6" x14ac:dyDescent="0.2">
      <c r="E16442" s="97">
        <v>43811.684166666666</v>
      </c>
      <c r="F16442">
        <v>0.57289100000000004</v>
      </c>
    </row>
    <row r="16443" spans="5:6" x14ac:dyDescent="0.2">
      <c r="E16443" s="97">
        <v>43811.698055555556</v>
      </c>
      <c r="F16443">
        <v>0.53839599999999999</v>
      </c>
    </row>
    <row r="16444" spans="5:6" x14ac:dyDescent="0.2">
      <c r="E16444" s="97">
        <v>43811.712002314816</v>
      </c>
      <c r="F16444">
        <v>0.55505899999999997</v>
      </c>
    </row>
    <row r="16445" spans="5:6" x14ac:dyDescent="0.2">
      <c r="E16445" s="97">
        <v>43811.724606481483</v>
      </c>
      <c r="F16445">
        <v>0.53739300000000001</v>
      </c>
    </row>
    <row r="16446" spans="5:6" x14ac:dyDescent="0.2">
      <c r="E16446" s="97">
        <v>43811.738495370373</v>
      </c>
      <c r="F16446">
        <v>0.58029299999999995</v>
      </c>
    </row>
    <row r="16447" spans="5:6" x14ac:dyDescent="0.2">
      <c r="E16447" s="97">
        <v>43811.752384259256</v>
      </c>
      <c r="F16447">
        <v>0.57479999999999998</v>
      </c>
    </row>
    <row r="16448" spans="5:6" x14ac:dyDescent="0.2">
      <c r="E16448" s="97">
        <v>43811.766273148147</v>
      </c>
      <c r="F16448">
        <v>0.57079100000000005</v>
      </c>
    </row>
    <row r="16449" spans="5:6" x14ac:dyDescent="0.2">
      <c r="E16449" s="97">
        <v>43811.780162037037</v>
      </c>
      <c r="F16449">
        <v>0.57075500000000001</v>
      </c>
    </row>
    <row r="16450" spans="5:6" x14ac:dyDescent="0.2">
      <c r="E16450" s="97">
        <v>43811.794050925928</v>
      </c>
      <c r="F16450">
        <v>0.56440400000000002</v>
      </c>
    </row>
    <row r="16451" spans="5:6" x14ac:dyDescent="0.2">
      <c r="E16451" s="97">
        <v>43811.808055555557</v>
      </c>
      <c r="F16451">
        <v>0.55990099999999998</v>
      </c>
    </row>
    <row r="16452" spans="5:6" x14ac:dyDescent="0.2">
      <c r="E16452" s="97">
        <v>43811.821944444448</v>
      </c>
      <c r="F16452">
        <v>0.54664599999999997</v>
      </c>
    </row>
    <row r="16453" spans="5:6" x14ac:dyDescent="0.2">
      <c r="E16453" s="97">
        <v>43811.835833333331</v>
      </c>
      <c r="F16453">
        <v>0.51580599999999999</v>
      </c>
    </row>
    <row r="16454" spans="5:6" x14ac:dyDescent="0.2">
      <c r="E16454" s="97">
        <v>43811.849722222221</v>
      </c>
      <c r="F16454">
        <v>0.55595000000000006</v>
      </c>
    </row>
    <row r="16455" spans="5:6" x14ac:dyDescent="0.2">
      <c r="E16455" s="97">
        <v>43811.863680555558</v>
      </c>
      <c r="F16455">
        <v>0.56259899999999996</v>
      </c>
    </row>
    <row r="16456" spans="5:6" x14ac:dyDescent="0.2">
      <c r="E16456" s="97">
        <v>43811.877569444441</v>
      </c>
      <c r="F16456">
        <v>0.57538699999999998</v>
      </c>
    </row>
    <row r="16457" spans="5:6" x14ac:dyDescent="0.2">
      <c r="E16457" s="97">
        <v>43811.891458333332</v>
      </c>
      <c r="F16457">
        <v>0.56430599999999997</v>
      </c>
    </row>
    <row r="16458" spans="5:6" x14ac:dyDescent="0.2">
      <c r="E16458" s="97">
        <v>43811.905347222222</v>
      </c>
      <c r="F16458">
        <v>0.58243299999999998</v>
      </c>
    </row>
    <row r="16459" spans="5:6" x14ac:dyDescent="0.2">
      <c r="E16459" s="97">
        <v>43811.919236111113</v>
      </c>
      <c r="F16459">
        <v>0.58082999999999996</v>
      </c>
    </row>
    <row r="16460" spans="5:6" x14ac:dyDescent="0.2">
      <c r="E16460" s="97">
        <v>43811.933125000003</v>
      </c>
      <c r="F16460">
        <v>0.58220700000000003</v>
      </c>
    </row>
    <row r="16461" spans="5:6" x14ac:dyDescent="0.2">
      <c r="E16461" s="97">
        <v>43811.947129629632</v>
      </c>
      <c r="F16461">
        <v>0.597858</v>
      </c>
    </row>
    <row r="16462" spans="5:6" x14ac:dyDescent="0.2">
      <c r="E16462" s="97">
        <v>43811.961018518516</v>
      </c>
      <c r="F16462">
        <v>0.60722799999999999</v>
      </c>
    </row>
    <row r="16463" spans="5:6" x14ac:dyDescent="0.2">
      <c r="E16463" s="97">
        <v>43811.974907407406</v>
      </c>
      <c r="F16463">
        <v>0.58227200000000001</v>
      </c>
    </row>
    <row r="16464" spans="5:6" x14ac:dyDescent="0.2">
      <c r="E16464" s="97">
        <v>43811.988796296297</v>
      </c>
      <c r="F16464">
        <v>0.61862399999999995</v>
      </c>
    </row>
    <row r="16465" spans="5:6" x14ac:dyDescent="0.2">
      <c r="E16465" s="97">
        <v>43812.002754629626</v>
      </c>
      <c r="F16465">
        <v>0.65782099999999999</v>
      </c>
    </row>
    <row r="16466" spans="5:6" x14ac:dyDescent="0.2">
      <c r="E16466" s="97">
        <v>43812.016643518517</v>
      </c>
      <c r="F16466">
        <v>0.62923899999999999</v>
      </c>
    </row>
    <row r="16467" spans="5:6" x14ac:dyDescent="0.2">
      <c r="E16467" s="97">
        <v>43812.030532407407</v>
      </c>
      <c r="F16467">
        <v>0.62800900000000004</v>
      </c>
    </row>
    <row r="16468" spans="5:6" x14ac:dyDescent="0.2">
      <c r="E16468" s="97">
        <v>43812.044421296298</v>
      </c>
      <c r="F16468">
        <v>0.62932399999999999</v>
      </c>
    </row>
    <row r="16469" spans="5:6" x14ac:dyDescent="0.2">
      <c r="E16469" s="97">
        <v>43812.058310185188</v>
      </c>
      <c r="F16469">
        <v>0.64237999999999995</v>
      </c>
    </row>
    <row r="16470" spans="5:6" x14ac:dyDescent="0.2">
      <c r="E16470" s="97">
        <v>43812.072199074071</v>
      </c>
      <c r="F16470">
        <v>0.658026</v>
      </c>
    </row>
    <row r="16471" spans="5:6" x14ac:dyDescent="0.2">
      <c r="E16471" s="97">
        <v>43812.0862037037</v>
      </c>
      <c r="F16471">
        <v>0.64188199999999995</v>
      </c>
    </row>
    <row r="16472" spans="5:6" x14ac:dyDescent="0.2">
      <c r="E16472" s="97">
        <v>43812.100092592591</v>
      </c>
      <c r="F16472">
        <v>0.62328099999999997</v>
      </c>
    </row>
    <row r="16473" spans="5:6" x14ac:dyDescent="0.2">
      <c r="E16473" s="97">
        <v>43812.113981481481</v>
      </c>
      <c r="F16473">
        <v>0.62002199999999996</v>
      </c>
    </row>
    <row r="16474" spans="5:6" x14ac:dyDescent="0.2">
      <c r="E16474" s="97">
        <v>43812.128680555557</v>
      </c>
      <c r="F16474">
        <v>0.62002199999999996</v>
      </c>
    </row>
    <row r="16475" spans="5:6" x14ac:dyDescent="0.2">
      <c r="E16475" s="97">
        <v>43812.132604166669</v>
      </c>
      <c r="F16475">
        <v>4.0000000000000002E-4</v>
      </c>
    </row>
    <row r="16476" spans="5:6" x14ac:dyDescent="0.2">
      <c r="E16476" s="97">
        <v>43812.143020833333</v>
      </c>
      <c r="F16476">
        <v>4.0000000000000002E-4</v>
      </c>
    </row>
    <row r="16477" spans="5:6" x14ac:dyDescent="0.2">
      <c r="E16477" s="97">
        <v>43812.146840277775</v>
      </c>
      <c r="F16477">
        <v>4.0000000000000002E-4</v>
      </c>
    </row>
    <row r="16478" spans="5:6" x14ac:dyDescent="0.2">
      <c r="E16478" s="97">
        <v>43812.157256944447</v>
      </c>
      <c r="F16478">
        <v>4.0000000000000002E-4</v>
      </c>
    </row>
    <row r="16479" spans="5:6" x14ac:dyDescent="0.2">
      <c r="E16479" s="97">
        <v>43812.161076388889</v>
      </c>
      <c r="F16479">
        <v>4.0000000000000002E-4</v>
      </c>
    </row>
    <row r="16480" spans="5:6" x14ac:dyDescent="0.2">
      <c r="E16480" s="97">
        <v>43812.171493055554</v>
      </c>
      <c r="F16480">
        <v>4.0000000000000002E-4</v>
      </c>
    </row>
    <row r="16481" spans="5:6" x14ac:dyDescent="0.2">
      <c r="E16481" s="97">
        <v>43812.175312500003</v>
      </c>
      <c r="F16481">
        <v>4.0000000000000002E-4</v>
      </c>
    </row>
    <row r="16482" spans="5:6" x14ac:dyDescent="0.2">
      <c r="E16482" s="97">
        <v>43812.185729166667</v>
      </c>
      <c r="F16482">
        <v>4.0000000000000002E-4</v>
      </c>
    </row>
    <row r="16483" spans="5:6" x14ac:dyDescent="0.2">
      <c r="E16483" s="97">
        <v>43812.18954861111</v>
      </c>
      <c r="F16483">
        <v>4.0000000000000002E-4</v>
      </c>
    </row>
    <row r="16484" spans="5:6" x14ac:dyDescent="0.2">
      <c r="E16484" s="97">
        <v>43812.199965277781</v>
      </c>
      <c r="F16484">
        <v>4.0000000000000002E-4</v>
      </c>
    </row>
    <row r="16485" spans="5:6" x14ac:dyDescent="0.2">
      <c r="E16485" s="97">
        <v>43812.203900462962</v>
      </c>
      <c r="F16485">
        <v>0.30059599999999997</v>
      </c>
    </row>
    <row r="16486" spans="5:6" x14ac:dyDescent="0.2">
      <c r="E16486" s="97">
        <v>43812.214317129627</v>
      </c>
      <c r="F16486">
        <v>0.421684</v>
      </c>
    </row>
    <row r="16487" spans="5:6" x14ac:dyDescent="0.2">
      <c r="E16487" s="97">
        <v>43812.228206018517</v>
      </c>
      <c r="F16487">
        <v>0.27116699999999999</v>
      </c>
    </row>
    <row r="16488" spans="5:6" x14ac:dyDescent="0.2">
      <c r="E16488" s="97">
        <v>43812.242094907408</v>
      </c>
      <c r="F16488">
        <v>1.8349000000000001E-2</v>
      </c>
    </row>
    <row r="16489" spans="5:6" x14ac:dyDescent="0.2">
      <c r="E16489" s="97">
        <v>43812.255983796298</v>
      </c>
      <c r="F16489">
        <v>1.8349000000000001E-2</v>
      </c>
    </row>
    <row r="16490" spans="5:6" x14ac:dyDescent="0.2">
      <c r="E16490" s="97">
        <v>43812.25980324074</v>
      </c>
      <c r="F16490">
        <v>4.0000000000000002E-4</v>
      </c>
    </row>
    <row r="16491" spans="5:6" x14ac:dyDescent="0.2">
      <c r="E16491" s="97">
        <v>43812.270219907405</v>
      </c>
      <c r="F16491">
        <v>4.0000000000000002E-4</v>
      </c>
    </row>
    <row r="16492" spans="5:6" x14ac:dyDescent="0.2">
      <c r="E16492" s="97">
        <v>43812.274039351854</v>
      </c>
      <c r="F16492">
        <v>4.0000000000000002E-4</v>
      </c>
    </row>
    <row r="16493" spans="5:6" x14ac:dyDescent="0.2">
      <c r="E16493" s="97">
        <v>43812.284456018519</v>
      </c>
      <c r="F16493">
        <v>4.0000000000000002E-4</v>
      </c>
    </row>
    <row r="16494" spans="5:6" x14ac:dyDescent="0.2">
      <c r="E16494" s="97">
        <v>43812.288275462961</v>
      </c>
      <c r="F16494">
        <v>4.0000000000000002E-4</v>
      </c>
    </row>
    <row r="16495" spans="5:6" x14ac:dyDescent="0.2">
      <c r="E16495" s="97">
        <v>43812.298819444448</v>
      </c>
      <c r="F16495">
        <v>4.0000000000000002E-4</v>
      </c>
    </row>
    <row r="16496" spans="5:6" x14ac:dyDescent="0.2">
      <c r="E16496" s="97">
        <v>43812.30263888889</v>
      </c>
      <c r="F16496">
        <v>4.0000000000000002E-4</v>
      </c>
    </row>
    <row r="16497" spans="5:6" x14ac:dyDescent="0.2">
      <c r="E16497" s="97">
        <v>43812.313055555554</v>
      </c>
      <c r="F16497">
        <v>4.0000000000000002E-4</v>
      </c>
    </row>
    <row r="16498" spans="5:6" x14ac:dyDescent="0.2">
      <c r="E16498" s="97">
        <v>43812.316874999997</v>
      </c>
      <c r="F16498">
        <v>4.0000000000000002E-4</v>
      </c>
    </row>
    <row r="16499" spans="5:6" x14ac:dyDescent="0.2">
      <c r="E16499" s="97">
        <v>43812.327291666668</v>
      </c>
      <c r="F16499">
        <v>4.0000000000000002E-4</v>
      </c>
    </row>
    <row r="16500" spans="5:6" x14ac:dyDescent="0.2">
      <c r="E16500" s="97">
        <v>43812.331111111111</v>
      </c>
      <c r="F16500">
        <v>4.0000000000000002E-4</v>
      </c>
    </row>
    <row r="16501" spans="5:6" x14ac:dyDescent="0.2">
      <c r="E16501" s="97">
        <v>43812.341527777775</v>
      </c>
      <c r="F16501">
        <v>4.0000000000000002E-4</v>
      </c>
    </row>
    <row r="16502" spans="5:6" x14ac:dyDescent="0.2">
      <c r="E16502" s="97">
        <v>43812.345347222225</v>
      </c>
      <c r="F16502">
        <v>0.186001</v>
      </c>
    </row>
    <row r="16503" spans="5:6" x14ac:dyDescent="0.2">
      <c r="E16503" s="97">
        <v>43812.355763888889</v>
      </c>
      <c r="F16503">
        <v>0.186001</v>
      </c>
    </row>
    <row r="16504" spans="5:6" x14ac:dyDescent="0.2">
      <c r="E16504" s="97">
        <v>43812.359583333331</v>
      </c>
      <c r="F16504">
        <v>0.245252</v>
      </c>
    </row>
    <row r="16505" spans="5:6" x14ac:dyDescent="0.2">
      <c r="E16505" s="97">
        <v>43812.370092592595</v>
      </c>
      <c r="F16505">
        <v>0.245252</v>
      </c>
    </row>
    <row r="16506" spans="5:6" x14ac:dyDescent="0.2">
      <c r="E16506" s="97">
        <v>43812.373912037037</v>
      </c>
      <c r="F16506">
        <v>4.0000000000000002E-4</v>
      </c>
    </row>
    <row r="16507" spans="5:6" x14ac:dyDescent="0.2">
      <c r="E16507" s="97">
        <v>43812.384328703702</v>
      </c>
      <c r="F16507">
        <v>4.0000000000000002E-4</v>
      </c>
    </row>
    <row r="16508" spans="5:6" x14ac:dyDescent="0.2">
      <c r="E16508" s="97">
        <v>43812.388148148151</v>
      </c>
      <c r="F16508">
        <v>4.0000000000000002E-4</v>
      </c>
    </row>
    <row r="16509" spans="5:6" x14ac:dyDescent="0.2">
      <c r="E16509" s="97">
        <v>43812.398564814815</v>
      </c>
      <c r="F16509">
        <v>0.28995599999999999</v>
      </c>
    </row>
    <row r="16510" spans="5:6" x14ac:dyDescent="0.2">
      <c r="E16510" s="97">
        <v>43812.412453703706</v>
      </c>
      <c r="F16510">
        <v>0.28995599999999999</v>
      </c>
    </row>
    <row r="16511" spans="5:6" x14ac:dyDescent="0.2">
      <c r="E16511" s="97">
        <v>43812.41673611111</v>
      </c>
      <c r="F16511">
        <v>4.0000000000000002E-4</v>
      </c>
    </row>
    <row r="16512" spans="5:6" x14ac:dyDescent="0.2">
      <c r="E16512" s="97">
        <v>43812.427152777775</v>
      </c>
      <c r="F16512">
        <v>4.0000000000000002E-4</v>
      </c>
    </row>
    <row r="16513" spans="5:6" x14ac:dyDescent="0.2">
      <c r="E16513" s="97">
        <v>43812.430972222224</v>
      </c>
      <c r="F16513">
        <v>4.0000000000000002E-4</v>
      </c>
    </row>
    <row r="16514" spans="5:6" x14ac:dyDescent="0.2">
      <c r="E16514" s="97">
        <v>43812.441388888888</v>
      </c>
      <c r="F16514">
        <v>4.0000000000000002E-4</v>
      </c>
    </row>
    <row r="16515" spans="5:6" x14ac:dyDescent="0.2">
      <c r="E16515" s="97">
        <v>43812.445243055554</v>
      </c>
      <c r="F16515">
        <v>4.0000000000000002E-4</v>
      </c>
    </row>
    <row r="16516" spans="5:6" x14ac:dyDescent="0.2">
      <c r="E16516" s="97">
        <v>43812.455659722225</v>
      </c>
      <c r="F16516">
        <v>4.0000000000000002E-4</v>
      </c>
    </row>
    <row r="16517" spans="5:6" x14ac:dyDescent="0.2">
      <c r="E16517" s="97">
        <v>43812.459479166668</v>
      </c>
      <c r="F16517">
        <v>4.0000000000000002E-4</v>
      </c>
    </row>
    <row r="16518" spans="5:6" x14ac:dyDescent="0.2">
      <c r="E16518" s="97">
        <v>43812.469895833332</v>
      </c>
      <c r="F16518">
        <v>4.0000000000000002E-4</v>
      </c>
    </row>
    <row r="16519" spans="5:6" x14ac:dyDescent="0.2">
      <c r="E16519" s="97">
        <v>43812.473715277774</v>
      </c>
      <c r="F16519">
        <v>7.0759999999999998E-3</v>
      </c>
    </row>
    <row r="16520" spans="5:6" x14ac:dyDescent="0.2">
      <c r="E16520" s="97">
        <v>43812.484247685185</v>
      </c>
      <c r="F16520">
        <v>0.238783</v>
      </c>
    </row>
    <row r="16521" spans="5:6" x14ac:dyDescent="0.2">
      <c r="E16521" s="97">
        <v>43812.498483796298</v>
      </c>
      <c r="F16521">
        <v>0.238783</v>
      </c>
    </row>
    <row r="16522" spans="5:6" x14ac:dyDescent="0.2">
      <c r="E16522" s="97">
        <v>43812.502534722225</v>
      </c>
      <c r="F16522">
        <v>4.0000000000000002E-4</v>
      </c>
    </row>
    <row r="16523" spans="5:6" x14ac:dyDescent="0.2">
      <c r="E16523" s="97">
        <v>43812.51295138889</v>
      </c>
      <c r="F16523">
        <v>0.74068900000000004</v>
      </c>
    </row>
    <row r="16524" spans="5:6" x14ac:dyDescent="0.2">
      <c r="E16524" s="97">
        <v>43812.52684027778</v>
      </c>
      <c r="F16524">
        <v>0.74020799999999998</v>
      </c>
    </row>
    <row r="16525" spans="5:6" x14ac:dyDescent="0.2">
      <c r="E16525" s="97">
        <v>43812.540833333333</v>
      </c>
      <c r="F16525">
        <v>0.73089599999999999</v>
      </c>
    </row>
    <row r="16526" spans="5:6" x14ac:dyDescent="0.2">
      <c r="E16526" s="97">
        <v>43812.554722222223</v>
      </c>
      <c r="F16526">
        <v>0.69530099999999995</v>
      </c>
    </row>
    <row r="16527" spans="5:6" x14ac:dyDescent="0.2">
      <c r="E16527" s="97">
        <v>43812.568611111114</v>
      </c>
      <c r="F16527">
        <v>0.71954700000000005</v>
      </c>
    </row>
    <row r="16528" spans="5:6" x14ac:dyDescent="0.2">
      <c r="E16528" s="97">
        <v>43812.582499999997</v>
      </c>
      <c r="F16528">
        <v>0.65699700000000005</v>
      </c>
    </row>
    <row r="16529" spans="5:6" x14ac:dyDescent="0.2">
      <c r="E16529" s="97">
        <v>43812.596388888887</v>
      </c>
      <c r="F16529">
        <v>0.70099800000000001</v>
      </c>
    </row>
    <row r="16530" spans="5:6" x14ac:dyDescent="0.2">
      <c r="E16530" s="97">
        <v>43812.610277777778</v>
      </c>
      <c r="F16530">
        <v>0.69901000000000002</v>
      </c>
    </row>
    <row r="16531" spans="5:6" x14ac:dyDescent="0.2">
      <c r="E16531" s="97">
        <v>43812.624282407407</v>
      </c>
      <c r="F16531">
        <v>0.67315199999999997</v>
      </c>
    </row>
    <row r="16532" spans="5:6" x14ac:dyDescent="0.2">
      <c r="E16532" s="97">
        <v>43812.638171296298</v>
      </c>
      <c r="F16532">
        <v>0.67101200000000005</v>
      </c>
    </row>
    <row r="16533" spans="5:6" x14ac:dyDescent="0.2">
      <c r="E16533" s="97">
        <v>43812.652060185188</v>
      </c>
      <c r="F16533">
        <v>0.65929800000000005</v>
      </c>
    </row>
    <row r="16534" spans="5:6" x14ac:dyDescent="0.2">
      <c r="E16534" s="97">
        <v>43812.665949074071</v>
      </c>
      <c r="F16534">
        <v>0.666906</v>
      </c>
    </row>
    <row r="16535" spans="5:6" x14ac:dyDescent="0.2">
      <c r="E16535" s="97">
        <v>43812.679907407408</v>
      </c>
      <c r="F16535">
        <v>0.65883700000000001</v>
      </c>
    </row>
    <row r="16536" spans="5:6" x14ac:dyDescent="0.2">
      <c r="E16536" s="97">
        <v>43812.693796296298</v>
      </c>
      <c r="F16536">
        <v>0.65171999999999997</v>
      </c>
    </row>
    <row r="16537" spans="5:6" x14ac:dyDescent="0.2">
      <c r="E16537" s="97">
        <v>43812.707685185182</v>
      </c>
      <c r="F16537">
        <v>0.64497800000000005</v>
      </c>
    </row>
    <row r="16538" spans="5:6" x14ac:dyDescent="0.2">
      <c r="E16538" s="97">
        <v>43812.723414351851</v>
      </c>
      <c r="F16538">
        <v>0.65806799999999999</v>
      </c>
    </row>
    <row r="16539" spans="5:6" x14ac:dyDescent="0.2">
      <c r="E16539" s="97">
        <v>43812.737303240741</v>
      </c>
      <c r="F16539">
        <v>0.66495300000000002</v>
      </c>
    </row>
    <row r="16540" spans="5:6" x14ac:dyDescent="0.2">
      <c r="E16540" s="97">
        <v>43812.751539351855</v>
      </c>
      <c r="F16540">
        <v>0.66495300000000002</v>
      </c>
    </row>
    <row r="16541" spans="5:6" x14ac:dyDescent="0.2">
      <c r="E16541" s="97">
        <v>43812.755358796298</v>
      </c>
      <c r="F16541">
        <v>4.0000000000000002E-4</v>
      </c>
    </row>
    <row r="16542" spans="5:6" x14ac:dyDescent="0.2">
      <c r="E16542" s="97">
        <v>43812.76635416667</v>
      </c>
      <c r="F16542">
        <v>4.0000000000000002E-4</v>
      </c>
    </row>
    <row r="16543" spans="5:6" x14ac:dyDescent="0.2">
      <c r="E16543" s="97">
        <v>43812.770636574074</v>
      </c>
      <c r="F16543">
        <v>0.66863099999999998</v>
      </c>
    </row>
    <row r="16544" spans="5:6" x14ac:dyDescent="0.2">
      <c r="E16544" s="97">
        <v>43812.781053240738</v>
      </c>
      <c r="F16544">
        <v>0.62940200000000002</v>
      </c>
    </row>
    <row r="16545" spans="5:6" x14ac:dyDescent="0.2">
      <c r="E16545" s="97">
        <v>43812.795057870368</v>
      </c>
      <c r="F16545">
        <v>0.64637900000000004</v>
      </c>
    </row>
    <row r="16546" spans="5:6" x14ac:dyDescent="0.2">
      <c r="E16546" s="97">
        <v>43812.808946759258</v>
      </c>
      <c r="F16546">
        <v>0.61968900000000005</v>
      </c>
    </row>
    <row r="16547" spans="5:6" x14ac:dyDescent="0.2">
      <c r="E16547" s="97">
        <v>43812.822835648149</v>
      </c>
      <c r="F16547">
        <v>0.64351800000000003</v>
      </c>
    </row>
    <row r="16548" spans="5:6" x14ac:dyDescent="0.2">
      <c r="E16548" s="97">
        <v>43812.836793981478</v>
      </c>
      <c r="F16548">
        <v>0.63837900000000003</v>
      </c>
    </row>
    <row r="16549" spans="5:6" x14ac:dyDescent="0.2">
      <c r="E16549" s="97">
        <v>43812.850682870368</v>
      </c>
      <c r="F16549">
        <v>0.644065</v>
      </c>
    </row>
    <row r="16550" spans="5:6" x14ac:dyDescent="0.2">
      <c r="E16550" s="97">
        <v>43812.864571759259</v>
      </c>
      <c r="F16550">
        <v>0.652752</v>
      </c>
    </row>
    <row r="16551" spans="5:6" x14ac:dyDescent="0.2">
      <c r="E16551" s="97">
        <v>43812.878460648149</v>
      </c>
      <c r="F16551">
        <v>0.65631099999999998</v>
      </c>
    </row>
    <row r="16552" spans="5:6" x14ac:dyDescent="0.2">
      <c r="E16552" s="97">
        <v>43812.89234953704</v>
      </c>
      <c r="F16552">
        <v>0.654895</v>
      </c>
    </row>
    <row r="16553" spans="5:6" x14ac:dyDescent="0.2">
      <c r="E16553" s="97">
        <v>43812.906238425923</v>
      </c>
      <c r="F16553">
        <v>0.66815500000000005</v>
      </c>
    </row>
    <row r="16554" spans="5:6" x14ac:dyDescent="0.2">
      <c r="E16554" s="97">
        <v>43812.920243055552</v>
      </c>
      <c r="F16554">
        <v>0.67456899999999997</v>
      </c>
    </row>
    <row r="16555" spans="5:6" x14ac:dyDescent="0.2">
      <c r="E16555" s="97">
        <v>43812.934131944443</v>
      </c>
      <c r="F16555">
        <v>0.65954000000000002</v>
      </c>
    </row>
    <row r="16556" spans="5:6" x14ac:dyDescent="0.2">
      <c r="E16556" s="97">
        <v>43812.948020833333</v>
      </c>
      <c r="F16556">
        <v>0.68077799999999999</v>
      </c>
    </row>
    <row r="16557" spans="5:6" x14ac:dyDescent="0.2">
      <c r="E16557" s="97">
        <v>43812.961909722224</v>
      </c>
      <c r="F16557">
        <v>0.66730100000000003</v>
      </c>
    </row>
    <row r="16558" spans="5:6" x14ac:dyDescent="0.2">
      <c r="E16558" s="97">
        <v>43812.975868055553</v>
      </c>
      <c r="F16558">
        <v>0.68043699999999996</v>
      </c>
    </row>
    <row r="16559" spans="5:6" x14ac:dyDescent="0.2">
      <c r="E16559" s="97">
        <v>43812.989756944444</v>
      </c>
      <c r="F16559">
        <v>0.70205200000000001</v>
      </c>
    </row>
    <row r="16560" spans="5:6" x14ac:dyDescent="0.2">
      <c r="E16560" s="97">
        <v>43813.003645833334</v>
      </c>
      <c r="F16560">
        <v>0.67435599999999996</v>
      </c>
    </row>
    <row r="16561" spans="5:6" x14ac:dyDescent="0.2">
      <c r="E16561" s="97">
        <v>43813.017534722225</v>
      </c>
      <c r="F16561">
        <v>0.70563500000000001</v>
      </c>
    </row>
    <row r="16562" spans="5:6" x14ac:dyDescent="0.2">
      <c r="E16562" s="97">
        <v>43813.031423611108</v>
      </c>
      <c r="F16562">
        <v>0.69833199999999995</v>
      </c>
    </row>
    <row r="16563" spans="5:6" x14ac:dyDescent="0.2">
      <c r="E16563" s="97">
        <v>43813.045405092591</v>
      </c>
      <c r="F16563">
        <v>0.71723700000000001</v>
      </c>
    </row>
    <row r="16564" spans="5:6" x14ac:dyDescent="0.2">
      <c r="E16564" s="97">
        <v>43813.059293981481</v>
      </c>
      <c r="F16564">
        <v>0.69703499999999996</v>
      </c>
    </row>
    <row r="16565" spans="5:6" x14ac:dyDescent="0.2">
      <c r="E16565" s="97">
        <v>43813.073182870372</v>
      </c>
      <c r="F16565">
        <v>0.71142799999999995</v>
      </c>
    </row>
    <row r="16566" spans="5:6" x14ac:dyDescent="0.2">
      <c r="E16566" s="97">
        <v>43813.087071759262</v>
      </c>
      <c r="F16566">
        <v>0.72175900000000004</v>
      </c>
    </row>
    <row r="16567" spans="5:6" x14ac:dyDescent="0.2">
      <c r="E16567" s="97">
        <v>43813.100960648146</v>
      </c>
      <c r="F16567">
        <v>0.72677599999999998</v>
      </c>
    </row>
    <row r="16568" spans="5:6" x14ac:dyDescent="0.2">
      <c r="E16568" s="97">
        <v>43813.114849537036</v>
      </c>
      <c r="F16568">
        <v>0.73018899999999998</v>
      </c>
    </row>
    <row r="16569" spans="5:6" x14ac:dyDescent="0.2">
      <c r="E16569" s="97">
        <v>43813.128854166665</v>
      </c>
      <c r="F16569">
        <v>0.73022299999999996</v>
      </c>
    </row>
    <row r="16570" spans="5:6" x14ac:dyDescent="0.2">
      <c r="E16570" s="97">
        <v>43813.142743055556</v>
      </c>
      <c r="F16570">
        <v>0.739622</v>
      </c>
    </row>
    <row r="16571" spans="5:6" x14ac:dyDescent="0.2">
      <c r="E16571" s="97">
        <v>43813.156631944446</v>
      </c>
      <c r="F16571">
        <v>0.73500900000000002</v>
      </c>
    </row>
    <row r="16572" spans="5:6" x14ac:dyDescent="0.2">
      <c r="E16572" s="97">
        <v>43813.170520833337</v>
      </c>
      <c r="F16572">
        <v>0.73337699999999995</v>
      </c>
    </row>
    <row r="16573" spans="5:6" x14ac:dyDescent="0.2">
      <c r="E16573" s="97">
        <v>43813.184479166666</v>
      </c>
      <c r="F16573">
        <v>0.71755800000000003</v>
      </c>
    </row>
    <row r="16574" spans="5:6" x14ac:dyDescent="0.2">
      <c r="E16574" s="97">
        <v>43813.198368055557</v>
      </c>
      <c r="F16574">
        <v>0.73383299999999996</v>
      </c>
    </row>
    <row r="16575" spans="5:6" x14ac:dyDescent="0.2">
      <c r="E16575" s="97">
        <v>43813.212256944447</v>
      </c>
      <c r="F16575">
        <v>0.72477499999999995</v>
      </c>
    </row>
    <row r="16576" spans="5:6" x14ac:dyDescent="0.2">
      <c r="E16576" s="97">
        <v>43813.226145833331</v>
      </c>
      <c r="F16576">
        <v>0.72715700000000005</v>
      </c>
    </row>
    <row r="16577" spans="5:6" x14ac:dyDescent="0.2">
      <c r="E16577" s="97">
        <v>43813.240034722221</v>
      </c>
      <c r="F16577">
        <v>0.73450899999999997</v>
      </c>
    </row>
    <row r="16578" spans="5:6" x14ac:dyDescent="0.2">
      <c r="E16578" s="97">
        <v>43813.253923611112</v>
      </c>
      <c r="F16578">
        <v>0.75450099999999998</v>
      </c>
    </row>
    <row r="16579" spans="5:6" x14ac:dyDescent="0.2">
      <c r="E16579" s="97">
        <v>43813.267812500002</v>
      </c>
      <c r="F16579">
        <v>0.72291099999999997</v>
      </c>
    </row>
    <row r="16580" spans="5:6" x14ac:dyDescent="0.2">
      <c r="E16580" s="97">
        <v>43813.281817129631</v>
      </c>
      <c r="F16580">
        <v>0.73838199999999998</v>
      </c>
    </row>
    <row r="16581" spans="5:6" x14ac:dyDescent="0.2">
      <c r="E16581" s="97">
        <v>43813.295706018522</v>
      </c>
      <c r="F16581">
        <v>0.74494099999999996</v>
      </c>
    </row>
    <row r="16582" spans="5:6" x14ac:dyDescent="0.2">
      <c r="E16582" s="97">
        <v>43813.309594907405</v>
      </c>
      <c r="F16582">
        <v>0.75125500000000001</v>
      </c>
    </row>
    <row r="16583" spans="5:6" x14ac:dyDescent="0.2">
      <c r="E16583" s="97">
        <v>43813.323587962965</v>
      </c>
      <c r="F16583">
        <v>0.75155099999999997</v>
      </c>
    </row>
    <row r="16584" spans="5:6" x14ac:dyDescent="0.2">
      <c r="E16584" s="97">
        <v>43813.337476851855</v>
      </c>
      <c r="F16584">
        <v>0.75855499999999998</v>
      </c>
    </row>
    <row r="16585" spans="5:6" x14ac:dyDescent="0.2">
      <c r="E16585" s="97">
        <v>43813.351365740738</v>
      </c>
      <c r="F16585">
        <v>0.75657799999999997</v>
      </c>
    </row>
    <row r="16586" spans="5:6" x14ac:dyDescent="0.2">
      <c r="E16586" s="97">
        <v>43813.365254629629</v>
      </c>
      <c r="F16586">
        <v>0.73411999999999999</v>
      </c>
    </row>
    <row r="16587" spans="5:6" x14ac:dyDescent="0.2">
      <c r="E16587" s="97">
        <v>43813.379143518519</v>
      </c>
      <c r="F16587">
        <v>0.75234999999999996</v>
      </c>
    </row>
    <row r="16588" spans="5:6" x14ac:dyDescent="0.2">
      <c r="E16588" s="97">
        <v>43813.39303240741</v>
      </c>
      <c r="F16588">
        <v>0.75316099999999997</v>
      </c>
    </row>
    <row r="16589" spans="5:6" x14ac:dyDescent="0.2">
      <c r="E16589" s="97">
        <v>43813.407037037039</v>
      </c>
      <c r="F16589">
        <v>0.75062099999999998</v>
      </c>
    </row>
    <row r="16590" spans="5:6" x14ac:dyDescent="0.2">
      <c r="E16590" s="97">
        <v>43813.420925925922</v>
      </c>
      <c r="F16590">
        <v>0.75344199999999995</v>
      </c>
    </row>
    <row r="16591" spans="5:6" x14ac:dyDescent="0.2">
      <c r="E16591" s="97">
        <v>43813.434814814813</v>
      </c>
      <c r="F16591">
        <v>0.75301200000000001</v>
      </c>
    </row>
    <row r="16592" spans="5:6" x14ac:dyDescent="0.2">
      <c r="E16592" s="97">
        <v>43813.448703703703</v>
      </c>
      <c r="F16592">
        <v>0.74915699999999996</v>
      </c>
    </row>
    <row r="16593" spans="5:6" x14ac:dyDescent="0.2">
      <c r="E16593" s="97">
        <v>43813.46266203704</v>
      </c>
      <c r="F16593">
        <v>0.76124199999999997</v>
      </c>
    </row>
    <row r="16594" spans="5:6" x14ac:dyDescent="0.2">
      <c r="E16594" s="97">
        <v>43813.476550925923</v>
      </c>
      <c r="F16594">
        <v>0.74157799999999996</v>
      </c>
    </row>
    <row r="16595" spans="5:6" x14ac:dyDescent="0.2">
      <c r="E16595" s="97">
        <v>43813.490439814814</v>
      </c>
      <c r="F16595">
        <v>0.76150700000000004</v>
      </c>
    </row>
    <row r="16596" spans="5:6" x14ac:dyDescent="0.2">
      <c r="E16596" s="97">
        <v>43813.504328703704</v>
      </c>
      <c r="F16596">
        <v>0.75208399999999997</v>
      </c>
    </row>
    <row r="16597" spans="5:6" x14ac:dyDescent="0.2">
      <c r="E16597" s="97">
        <v>43813.518217592595</v>
      </c>
      <c r="F16597">
        <v>0.75578000000000001</v>
      </c>
    </row>
    <row r="16598" spans="5:6" x14ac:dyDescent="0.2">
      <c r="E16598" s="97">
        <v>43813.532106481478</v>
      </c>
      <c r="F16598">
        <v>0.74764399999999998</v>
      </c>
    </row>
    <row r="16599" spans="5:6" x14ac:dyDescent="0.2">
      <c r="E16599" s="97">
        <v>43813.546111111114</v>
      </c>
      <c r="F16599">
        <v>0.75875199999999998</v>
      </c>
    </row>
    <row r="16600" spans="5:6" x14ac:dyDescent="0.2">
      <c r="E16600" s="97">
        <v>43813.56</v>
      </c>
      <c r="F16600">
        <v>0.74273599999999995</v>
      </c>
    </row>
    <row r="16601" spans="5:6" x14ac:dyDescent="0.2">
      <c r="E16601" s="97">
        <v>43813.573888888888</v>
      </c>
      <c r="F16601">
        <v>0.742008</v>
      </c>
    </row>
    <row r="16602" spans="5:6" x14ac:dyDescent="0.2">
      <c r="E16602" s="97">
        <v>43813.587777777779</v>
      </c>
      <c r="F16602">
        <v>0.73038700000000001</v>
      </c>
    </row>
    <row r="16603" spans="5:6" x14ac:dyDescent="0.2">
      <c r="E16603" s="97">
        <v>43813.601736111108</v>
      </c>
      <c r="F16603">
        <v>0.75392700000000001</v>
      </c>
    </row>
    <row r="16604" spans="5:6" x14ac:dyDescent="0.2">
      <c r="E16604" s="97">
        <v>43813.615624999999</v>
      </c>
      <c r="F16604">
        <v>0.73780100000000004</v>
      </c>
    </row>
    <row r="16605" spans="5:6" x14ac:dyDescent="0.2">
      <c r="E16605" s="97">
        <v>43813.629513888889</v>
      </c>
      <c r="F16605">
        <v>0.74926700000000002</v>
      </c>
    </row>
    <row r="16606" spans="5:6" x14ac:dyDescent="0.2">
      <c r="E16606" s="97">
        <v>43813.64340277778</v>
      </c>
      <c r="F16606">
        <v>0.74534</v>
      </c>
    </row>
    <row r="16607" spans="5:6" x14ac:dyDescent="0.2">
      <c r="E16607" s="97">
        <v>43813.65729166667</v>
      </c>
      <c r="F16607">
        <v>0.62773800000000002</v>
      </c>
    </row>
    <row r="16608" spans="5:6" x14ac:dyDescent="0.2">
      <c r="E16608" s="97">
        <v>43813.671180555553</v>
      </c>
      <c r="F16608">
        <v>0.73075500000000004</v>
      </c>
    </row>
    <row r="16609" spans="5:6" x14ac:dyDescent="0.2">
      <c r="E16609" s="97">
        <v>43813.685185185182</v>
      </c>
      <c r="F16609">
        <v>0.72867700000000002</v>
      </c>
    </row>
    <row r="16610" spans="5:6" x14ac:dyDescent="0.2">
      <c r="E16610" s="97">
        <v>43813.699074074073</v>
      </c>
      <c r="F16610">
        <v>0.70443</v>
      </c>
    </row>
    <row r="16611" spans="5:6" x14ac:dyDescent="0.2">
      <c r="E16611" s="97">
        <v>43813.721736111111</v>
      </c>
      <c r="F16611">
        <v>0.740846</v>
      </c>
    </row>
    <row r="16612" spans="5:6" x14ac:dyDescent="0.2">
      <c r="E16612" s="97">
        <v>43813.735625000001</v>
      </c>
      <c r="F16612">
        <v>0.67050699999999996</v>
      </c>
    </row>
    <row r="16613" spans="5:6" x14ac:dyDescent="0.2">
      <c r="E16613" s="97">
        <v>43813.749513888892</v>
      </c>
      <c r="F16613">
        <v>0.718781</v>
      </c>
    </row>
    <row r="16614" spans="5:6" x14ac:dyDescent="0.2">
      <c r="E16614" s="97">
        <v>43813.763402777775</v>
      </c>
      <c r="F16614">
        <v>0.73582400000000003</v>
      </c>
    </row>
    <row r="16615" spans="5:6" x14ac:dyDescent="0.2">
      <c r="E16615" s="97">
        <v>43813.777291666665</v>
      </c>
      <c r="F16615">
        <v>0.75221899999999997</v>
      </c>
    </row>
    <row r="16616" spans="5:6" x14ac:dyDescent="0.2">
      <c r="E16616" s="97">
        <v>43813.791180555556</v>
      </c>
      <c r="F16616">
        <v>0.73250999999999999</v>
      </c>
    </row>
    <row r="16617" spans="5:6" x14ac:dyDescent="0.2">
      <c r="E16617" s="97">
        <v>43813.805069444446</v>
      </c>
      <c r="F16617">
        <v>0.68836699999999995</v>
      </c>
    </row>
    <row r="16618" spans="5:6" x14ac:dyDescent="0.2">
      <c r="E16618" s="97">
        <v>43813.819074074076</v>
      </c>
      <c r="F16618">
        <v>0.70099199999999995</v>
      </c>
    </row>
    <row r="16619" spans="5:6" x14ac:dyDescent="0.2">
      <c r="E16619" s="97">
        <v>43813.832962962966</v>
      </c>
      <c r="F16619">
        <v>0.71582800000000002</v>
      </c>
    </row>
    <row r="16620" spans="5:6" x14ac:dyDescent="0.2">
      <c r="E16620" s="97">
        <v>43813.846851851849</v>
      </c>
      <c r="F16620">
        <v>0.70731599999999994</v>
      </c>
    </row>
    <row r="16621" spans="5:6" x14ac:dyDescent="0.2">
      <c r="E16621" s="97">
        <v>43813.860798611109</v>
      </c>
      <c r="F16621">
        <v>0.71296300000000001</v>
      </c>
    </row>
    <row r="16622" spans="5:6" x14ac:dyDescent="0.2">
      <c r="E16622" s="97">
        <v>43813.8746875</v>
      </c>
      <c r="F16622">
        <v>0.72059600000000001</v>
      </c>
    </row>
    <row r="16623" spans="5:6" x14ac:dyDescent="0.2">
      <c r="E16623" s="97">
        <v>43813.88857638889</v>
      </c>
      <c r="F16623">
        <v>0.72593300000000005</v>
      </c>
    </row>
    <row r="16624" spans="5:6" x14ac:dyDescent="0.2">
      <c r="E16624" s="97">
        <v>43813.902465277781</v>
      </c>
      <c r="F16624">
        <v>0.73718300000000003</v>
      </c>
    </row>
    <row r="16625" spans="5:6" x14ac:dyDescent="0.2">
      <c r="E16625" s="97">
        <v>43813.916354166664</v>
      </c>
      <c r="F16625">
        <v>0.73339399999999999</v>
      </c>
    </row>
    <row r="16626" spans="5:6" x14ac:dyDescent="0.2">
      <c r="E16626" s="97">
        <v>43813.930243055554</v>
      </c>
      <c r="F16626">
        <v>0.68399500000000002</v>
      </c>
    </row>
    <row r="16627" spans="5:6" x14ac:dyDescent="0.2">
      <c r="E16627" s="97">
        <v>43813.944247685184</v>
      </c>
      <c r="F16627">
        <v>0.73939500000000002</v>
      </c>
    </row>
    <row r="16628" spans="5:6" x14ac:dyDescent="0.2">
      <c r="E16628" s="97">
        <v>43813.958136574074</v>
      </c>
      <c r="F16628">
        <v>0.71938100000000005</v>
      </c>
    </row>
    <row r="16629" spans="5:6" x14ac:dyDescent="0.2">
      <c r="E16629" s="97">
        <v>43813.972025462965</v>
      </c>
      <c r="F16629">
        <v>0.758934</v>
      </c>
    </row>
    <row r="16630" spans="5:6" x14ac:dyDescent="0.2">
      <c r="E16630" s="97">
        <v>43813.985914351855</v>
      </c>
      <c r="F16630">
        <v>0.751004</v>
      </c>
    </row>
    <row r="16631" spans="5:6" x14ac:dyDescent="0.2">
      <c r="E16631" s="97">
        <v>43813.999872685185</v>
      </c>
      <c r="F16631">
        <v>0.74143800000000004</v>
      </c>
    </row>
    <row r="16632" spans="5:6" x14ac:dyDescent="0.2">
      <c r="E16632" s="97">
        <v>43814.013761574075</v>
      </c>
      <c r="F16632">
        <v>0.757741</v>
      </c>
    </row>
    <row r="16633" spans="5:6" x14ac:dyDescent="0.2">
      <c r="E16633" s="97">
        <v>43814.027650462966</v>
      </c>
      <c r="F16633">
        <v>0.77629300000000001</v>
      </c>
    </row>
    <row r="16634" spans="5:6" x14ac:dyDescent="0.2">
      <c r="E16634" s="97">
        <v>43814.041539351849</v>
      </c>
      <c r="F16634">
        <v>0.76540699999999995</v>
      </c>
    </row>
    <row r="16635" spans="5:6" x14ac:dyDescent="0.2">
      <c r="E16635" s="97">
        <v>43814.055428240739</v>
      </c>
      <c r="F16635">
        <v>0.81995799999999996</v>
      </c>
    </row>
    <row r="16636" spans="5:6" x14ac:dyDescent="0.2">
      <c r="E16636" s="97">
        <v>43814.06931712963</v>
      </c>
      <c r="F16636">
        <v>0.77429800000000004</v>
      </c>
    </row>
    <row r="16637" spans="5:6" x14ac:dyDescent="0.2">
      <c r="E16637" s="97">
        <v>43814.08320601852</v>
      </c>
      <c r="F16637">
        <v>0.77118799999999998</v>
      </c>
    </row>
    <row r="16638" spans="5:6" x14ac:dyDescent="0.2">
      <c r="E16638" s="97">
        <v>43814.097210648149</v>
      </c>
      <c r="F16638">
        <v>0.76167600000000002</v>
      </c>
    </row>
    <row r="16639" spans="5:6" x14ac:dyDescent="0.2">
      <c r="E16639" s="97">
        <v>43814.11109953704</v>
      </c>
      <c r="F16639">
        <v>0.77563199999999999</v>
      </c>
    </row>
    <row r="16640" spans="5:6" x14ac:dyDescent="0.2">
      <c r="E16640" s="97">
        <v>43814.124988425923</v>
      </c>
      <c r="F16640">
        <v>0.77485300000000001</v>
      </c>
    </row>
    <row r="16641" spans="5:6" x14ac:dyDescent="0.2">
      <c r="E16641" s="97">
        <v>43814.13894675926</v>
      </c>
      <c r="F16641">
        <v>0.76707499999999995</v>
      </c>
    </row>
    <row r="16642" spans="5:6" x14ac:dyDescent="0.2">
      <c r="E16642" s="97">
        <v>43814.15289351852</v>
      </c>
      <c r="F16642">
        <v>0.78464800000000001</v>
      </c>
    </row>
    <row r="16643" spans="5:6" x14ac:dyDescent="0.2">
      <c r="E16643" s="97">
        <v>43814.16678240741</v>
      </c>
      <c r="F16643">
        <v>0.77345399999999997</v>
      </c>
    </row>
    <row r="16644" spans="5:6" x14ac:dyDescent="0.2">
      <c r="E16644" s="97">
        <v>43814.180671296293</v>
      </c>
      <c r="F16644">
        <v>0.77494399999999997</v>
      </c>
    </row>
    <row r="16645" spans="5:6" x14ac:dyDescent="0.2">
      <c r="E16645" s="97">
        <v>43814.194560185184</v>
      </c>
      <c r="F16645">
        <v>0.76053099999999996</v>
      </c>
    </row>
    <row r="16646" spans="5:6" x14ac:dyDescent="0.2">
      <c r="E16646" s="97">
        <v>43814.208449074074</v>
      </c>
      <c r="F16646">
        <v>0.77828900000000001</v>
      </c>
    </row>
    <row r="16647" spans="5:6" x14ac:dyDescent="0.2">
      <c r="E16647" s="97">
        <v>43814.222337962965</v>
      </c>
      <c r="F16647">
        <v>0.76583900000000005</v>
      </c>
    </row>
    <row r="16648" spans="5:6" x14ac:dyDescent="0.2">
      <c r="E16648" s="97">
        <v>43814.236226851855</v>
      </c>
      <c r="F16648">
        <v>0.77236199999999999</v>
      </c>
    </row>
    <row r="16649" spans="5:6" x14ac:dyDescent="0.2">
      <c r="E16649" s="97">
        <v>43814.250231481485</v>
      </c>
      <c r="F16649">
        <v>0.77616099999999999</v>
      </c>
    </row>
    <row r="16650" spans="5:6" x14ac:dyDescent="0.2">
      <c r="E16650" s="97">
        <v>43814.264120370368</v>
      </c>
      <c r="F16650">
        <v>0.77317499999999995</v>
      </c>
    </row>
    <row r="16651" spans="5:6" x14ac:dyDescent="0.2">
      <c r="E16651" s="97">
        <v>43814.278009259258</v>
      </c>
      <c r="F16651">
        <v>0.75720299999999996</v>
      </c>
    </row>
    <row r="16652" spans="5:6" x14ac:dyDescent="0.2">
      <c r="E16652" s="97">
        <v>43814.291967592595</v>
      </c>
      <c r="F16652">
        <v>0.76756599999999997</v>
      </c>
    </row>
    <row r="16653" spans="5:6" x14ac:dyDescent="0.2">
      <c r="E16653" s="97">
        <v>43814.305856481478</v>
      </c>
      <c r="F16653">
        <v>0.76415500000000003</v>
      </c>
    </row>
    <row r="16654" spans="5:6" x14ac:dyDescent="0.2">
      <c r="E16654" s="97">
        <v>43814.319745370369</v>
      </c>
      <c r="F16654">
        <v>0.75370599999999999</v>
      </c>
    </row>
    <row r="16655" spans="5:6" x14ac:dyDescent="0.2">
      <c r="E16655" s="97">
        <v>43814.333634259259</v>
      </c>
      <c r="F16655">
        <v>0.75307299999999999</v>
      </c>
    </row>
    <row r="16656" spans="5:6" x14ac:dyDescent="0.2">
      <c r="E16656" s="97">
        <v>43814.34752314815</v>
      </c>
      <c r="F16656">
        <v>0.74136899999999994</v>
      </c>
    </row>
    <row r="16657" spans="5:6" x14ac:dyDescent="0.2">
      <c r="E16657" s="97">
        <v>43814.36141203704</v>
      </c>
      <c r="F16657">
        <v>0.73905100000000001</v>
      </c>
    </row>
    <row r="16658" spans="5:6" x14ac:dyDescent="0.2">
      <c r="E16658" s="97">
        <v>43814.375416666669</v>
      </c>
      <c r="F16658">
        <v>0.74542399999999998</v>
      </c>
    </row>
    <row r="16659" spans="5:6" x14ac:dyDescent="0.2">
      <c r="E16659" s="97">
        <v>43814.389305555553</v>
      </c>
      <c r="F16659">
        <v>0.71782699999999999</v>
      </c>
    </row>
    <row r="16660" spans="5:6" x14ac:dyDescent="0.2">
      <c r="E16660" s="97">
        <v>43814.403194444443</v>
      </c>
      <c r="F16660">
        <v>0.73915399999999998</v>
      </c>
    </row>
    <row r="16661" spans="5:6" x14ac:dyDescent="0.2">
      <c r="E16661" s="97">
        <v>43814.417083333334</v>
      </c>
      <c r="F16661">
        <v>0.726939</v>
      </c>
    </row>
    <row r="16662" spans="5:6" x14ac:dyDescent="0.2">
      <c r="E16662" s="97">
        <v>43814.431041666663</v>
      </c>
      <c r="F16662">
        <v>0.73392500000000005</v>
      </c>
    </row>
    <row r="16663" spans="5:6" x14ac:dyDescent="0.2">
      <c r="E16663" s="97">
        <v>43814.444930555554</v>
      </c>
      <c r="F16663">
        <v>0.74435700000000005</v>
      </c>
    </row>
    <row r="16664" spans="5:6" x14ac:dyDescent="0.2">
      <c r="E16664" s="97">
        <v>43814.458819444444</v>
      </c>
      <c r="F16664">
        <v>0.74603200000000003</v>
      </c>
    </row>
    <row r="16665" spans="5:6" x14ac:dyDescent="0.2">
      <c r="E16665" s="97">
        <v>43814.472708333335</v>
      </c>
      <c r="F16665">
        <v>0.73136800000000002</v>
      </c>
    </row>
    <row r="16666" spans="5:6" x14ac:dyDescent="0.2">
      <c r="E16666" s="97">
        <v>43814.486597222225</v>
      </c>
      <c r="F16666">
        <v>0.72561900000000001</v>
      </c>
    </row>
    <row r="16667" spans="5:6" x14ac:dyDescent="0.2">
      <c r="E16667" s="97">
        <v>43814.500486111108</v>
      </c>
      <c r="F16667">
        <v>0.70913700000000002</v>
      </c>
    </row>
    <row r="16668" spans="5:6" x14ac:dyDescent="0.2">
      <c r="E16668" s="97">
        <v>43814.514490740738</v>
      </c>
      <c r="F16668">
        <v>0.76744199999999996</v>
      </c>
    </row>
    <row r="16669" spans="5:6" x14ac:dyDescent="0.2">
      <c r="E16669" s="97">
        <v>43814.528379629628</v>
      </c>
      <c r="F16669">
        <v>0.703712</v>
      </c>
    </row>
    <row r="16670" spans="5:6" x14ac:dyDescent="0.2">
      <c r="E16670" s="97">
        <v>43814.542268518519</v>
      </c>
      <c r="F16670">
        <v>0.703712</v>
      </c>
    </row>
    <row r="16671" spans="5:6" x14ac:dyDescent="0.2">
      <c r="E16671" s="97">
        <v>43814.546087962961</v>
      </c>
      <c r="F16671">
        <v>0.63043700000000003</v>
      </c>
    </row>
    <row r="16672" spans="5:6" x14ac:dyDescent="0.2">
      <c r="E16672" s="97">
        <v>43814.556550925925</v>
      </c>
      <c r="F16672">
        <v>0.64310800000000001</v>
      </c>
    </row>
    <row r="16673" spans="5:6" x14ac:dyDescent="0.2">
      <c r="E16673" s="97">
        <v>43814.570439814815</v>
      </c>
      <c r="F16673">
        <v>0.61597199999999996</v>
      </c>
    </row>
    <row r="16674" spans="5:6" x14ac:dyDescent="0.2">
      <c r="E16674" s="97">
        <v>43814.584328703706</v>
      </c>
      <c r="F16674">
        <v>0.60782199999999997</v>
      </c>
    </row>
    <row r="16675" spans="5:6" x14ac:dyDescent="0.2">
      <c r="E16675" s="97">
        <v>43814.598217592589</v>
      </c>
      <c r="F16675">
        <v>0.572102</v>
      </c>
    </row>
    <row r="16676" spans="5:6" x14ac:dyDescent="0.2">
      <c r="E16676" s="97">
        <v>43814.61210648148</v>
      </c>
      <c r="F16676">
        <v>0.56272</v>
      </c>
    </row>
    <row r="16677" spans="5:6" x14ac:dyDescent="0.2">
      <c r="E16677" s="97">
        <v>43814.62599537037</v>
      </c>
      <c r="F16677">
        <v>0.54925999999999997</v>
      </c>
    </row>
    <row r="16678" spans="5:6" x14ac:dyDescent="0.2">
      <c r="E16678" s="97">
        <v>43814.64</v>
      </c>
      <c r="F16678">
        <v>0.55098000000000003</v>
      </c>
    </row>
    <row r="16679" spans="5:6" x14ac:dyDescent="0.2">
      <c r="E16679" s="97">
        <v>43814.65388888889</v>
      </c>
      <c r="F16679">
        <v>0.539524</v>
      </c>
    </row>
    <row r="16680" spans="5:6" x14ac:dyDescent="0.2">
      <c r="E16680" s="97">
        <v>43814.66777777778</v>
      </c>
      <c r="F16680">
        <v>0.55367299999999997</v>
      </c>
    </row>
    <row r="16681" spans="5:6" x14ac:dyDescent="0.2">
      <c r="E16681" s="97">
        <v>43814.681666666664</v>
      </c>
      <c r="F16681">
        <v>0.56772400000000001</v>
      </c>
    </row>
    <row r="16682" spans="5:6" x14ac:dyDescent="0.2">
      <c r="E16682" s="97">
        <v>43814.695625</v>
      </c>
      <c r="F16682">
        <v>0.57766499999999998</v>
      </c>
    </row>
    <row r="16683" spans="5:6" x14ac:dyDescent="0.2">
      <c r="E16683" s="97">
        <v>43814.709513888891</v>
      </c>
      <c r="F16683">
        <v>0.55322300000000002</v>
      </c>
    </row>
    <row r="16684" spans="5:6" x14ac:dyDescent="0.2">
      <c r="E16684" s="97">
        <v>43814.722094907411</v>
      </c>
      <c r="F16684">
        <v>0.61508799999999997</v>
      </c>
    </row>
    <row r="16685" spans="5:6" x14ac:dyDescent="0.2">
      <c r="E16685" s="97">
        <v>43814.735983796294</v>
      </c>
      <c r="F16685">
        <v>0.64335100000000001</v>
      </c>
    </row>
    <row r="16686" spans="5:6" x14ac:dyDescent="0.2">
      <c r="E16686" s="97">
        <v>43814.749872685185</v>
      </c>
      <c r="F16686">
        <v>0.67059000000000002</v>
      </c>
    </row>
    <row r="16687" spans="5:6" x14ac:dyDescent="0.2">
      <c r="E16687" s="97">
        <v>43814.763761574075</v>
      </c>
      <c r="F16687">
        <v>0.68181899999999995</v>
      </c>
    </row>
    <row r="16688" spans="5:6" x14ac:dyDescent="0.2">
      <c r="E16688" s="97">
        <v>43814.777650462966</v>
      </c>
      <c r="F16688">
        <v>0.69552199999999997</v>
      </c>
    </row>
    <row r="16689" spans="5:6" x14ac:dyDescent="0.2">
      <c r="E16689" s="97">
        <v>43814.791539351849</v>
      </c>
      <c r="F16689">
        <v>0.75002400000000002</v>
      </c>
    </row>
    <row r="16690" spans="5:6" x14ac:dyDescent="0.2">
      <c r="E16690" s="97">
        <v>43814.805428240739</v>
      </c>
      <c r="F16690">
        <v>0.76473899999999995</v>
      </c>
    </row>
    <row r="16691" spans="5:6" x14ac:dyDescent="0.2">
      <c r="E16691" s="97">
        <v>43814.819432870368</v>
      </c>
      <c r="F16691">
        <v>0.77112199999999997</v>
      </c>
    </row>
    <row r="16692" spans="5:6" x14ac:dyDescent="0.2">
      <c r="E16692" s="97">
        <v>43814.833321759259</v>
      </c>
      <c r="F16692">
        <v>0.80506100000000003</v>
      </c>
    </row>
    <row r="16693" spans="5:6" x14ac:dyDescent="0.2">
      <c r="E16693" s="97">
        <v>43814.847210648149</v>
      </c>
      <c r="F16693">
        <v>0.83221000000000001</v>
      </c>
    </row>
    <row r="16694" spans="5:6" x14ac:dyDescent="0.2">
      <c r="E16694" s="97">
        <v>43814.861157407409</v>
      </c>
      <c r="F16694">
        <v>0.87057799999999996</v>
      </c>
    </row>
    <row r="16695" spans="5:6" x14ac:dyDescent="0.2">
      <c r="E16695" s="97">
        <v>43814.8750462963</v>
      </c>
      <c r="F16695">
        <v>0.88050499999999998</v>
      </c>
    </row>
    <row r="16696" spans="5:6" x14ac:dyDescent="0.2">
      <c r="E16696" s="97">
        <v>43814.888935185183</v>
      </c>
      <c r="F16696">
        <v>0.91440999999999995</v>
      </c>
    </row>
    <row r="16697" spans="5:6" x14ac:dyDescent="0.2">
      <c r="E16697" s="97">
        <v>43814.902824074074</v>
      </c>
      <c r="F16697">
        <v>0.93866000000000005</v>
      </c>
    </row>
    <row r="16698" spans="5:6" x14ac:dyDescent="0.2">
      <c r="E16698" s="97">
        <v>43814.916712962964</v>
      </c>
      <c r="F16698">
        <v>0.96690100000000001</v>
      </c>
    </row>
    <row r="16699" spans="5:6" x14ac:dyDescent="0.2">
      <c r="E16699" s="97">
        <v>43814.930601851855</v>
      </c>
      <c r="F16699">
        <v>0.98032900000000001</v>
      </c>
    </row>
    <row r="16700" spans="5:6" x14ac:dyDescent="0.2">
      <c r="E16700" s="97">
        <v>43814.944606481484</v>
      </c>
      <c r="F16700">
        <v>1.0247630000000001</v>
      </c>
    </row>
    <row r="16701" spans="5:6" x14ac:dyDescent="0.2">
      <c r="E16701" s="97">
        <v>43814.958495370367</v>
      </c>
      <c r="F16701">
        <v>1.0582640000000001</v>
      </c>
    </row>
    <row r="16702" spans="5:6" x14ac:dyDescent="0.2">
      <c r="E16702" s="97">
        <v>43814.972384259258</v>
      </c>
      <c r="F16702">
        <v>1.0720499999999999</v>
      </c>
    </row>
    <row r="16703" spans="5:6" x14ac:dyDescent="0.2">
      <c r="E16703" s="97">
        <v>43814.98636574074</v>
      </c>
      <c r="F16703">
        <v>1.0880339999999999</v>
      </c>
    </row>
    <row r="16704" spans="5:6" x14ac:dyDescent="0.2">
      <c r="E16704" s="97">
        <v>43815.000254629631</v>
      </c>
      <c r="F16704">
        <v>1.093224</v>
      </c>
    </row>
    <row r="16705" spans="5:6" x14ac:dyDescent="0.2">
      <c r="E16705" s="97">
        <v>43815.014143518521</v>
      </c>
      <c r="F16705">
        <v>1.117494</v>
      </c>
    </row>
    <row r="16706" spans="5:6" x14ac:dyDescent="0.2">
      <c r="E16706" s="97">
        <v>43815.028032407405</v>
      </c>
      <c r="F16706">
        <v>1.1464529999999999</v>
      </c>
    </row>
    <row r="16707" spans="5:6" x14ac:dyDescent="0.2">
      <c r="E16707" s="97">
        <v>43815.041921296295</v>
      </c>
      <c r="F16707">
        <v>1.1593500000000001</v>
      </c>
    </row>
    <row r="16708" spans="5:6" x14ac:dyDescent="0.2">
      <c r="E16708" s="97">
        <v>43815.055810185186</v>
      </c>
      <c r="F16708">
        <v>1.1872750000000001</v>
      </c>
    </row>
    <row r="16709" spans="5:6" x14ac:dyDescent="0.2">
      <c r="E16709" s="97">
        <v>43815.069814814815</v>
      </c>
      <c r="F16709">
        <v>1.1839059999999999</v>
      </c>
    </row>
    <row r="16710" spans="5:6" x14ac:dyDescent="0.2">
      <c r="E16710" s="97">
        <v>43815.083703703705</v>
      </c>
      <c r="F16710">
        <v>1.20903</v>
      </c>
    </row>
    <row r="16711" spans="5:6" x14ac:dyDescent="0.2">
      <c r="E16711" s="97">
        <v>43815.097592592596</v>
      </c>
      <c r="F16711">
        <v>1.2246170000000001</v>
      </c>
    </row>
    <row r="16712" spans="5:6" x14ac:dyDescent="0.2">
      <c r="E16712" s="97">
        <v>43815.111481481479</v>
      </c>
      <c r="F16712">
        <v>1.241441</v>
      </c>
    </row>
    <row r="16713" spans="5:6" x14ac:dyDescent="0.2">
      <c r="E16713" s="97">
        <v>43815.125439814816</v>
      </c>
      <c r="F16713">
        <v>1.2412030000000001</v>
      </c>
    </row>
    <row r="16714" spans="5:6" x14ac:dyDescent="0.2">
      <c r="E16714" s="97">
        <v>43815.139328703706</v>
      </c>
      <c r="F16714">
        <v>1.2408509999999999</v>
      </c>
    </row>
    <row r="16715" spans="5:6" x14ac:dyDescent="0.2">
      <c r="E16715" s="97">
        <v>43815.153217592589</v>
      </c>
      <c r="F16715">
        <v>1.243471</v>
      </c>
    </row>
    <row r="16716" spans="5:6" x14ac:dyDescent="0.2">
      <c r="E16716" s="97">
        <v>43815.16710648148</v>
      </c>
      <c r="F16716">
        <v>1.2548429999999999</v>
      </c>
    </row>
    <row r="16717" spans="5:6" x14ac:dyDescent="0.2">
      <c r="E16717" s="97">
        <v>43815.180995370371</v>
      </c>
      <c r="F16717">
        <v>1.260778</v>
      </c>
    </row>
    <row r="16718" spans="5:6" x14ac:dyDescent="0.2">
      <c r="E16718" s="97">
        <v>43815.194884259261</v>
      </c>
      <c r="F16718">
        <v>1.2824850000000001</v>
      </c>
    </row>
    <row r="16719" spans="5:6" x14ac:dyDescent="0.2">
      <c r="E16719" s="97">
        <v>43815.208773148152</v>
      </c>
      <c r="F16719">
        <v>1.269903</v>
      </c>
    </row>
    <row r="16720" spans="5:6" x14ac:dyDescent="0.2">
      <c r="E16720" s="97">
        <v>43815.222777777781</v>
      </c>
      <c r="F16720">
        <v>1.2763679999999999</v>
      </c>
    </row>
    <row r="16721" spans="5:6" x14ac:dyDescent="0.2">
      <c r="E16721" s="97">
        <v>43815.236666666664</v>
      </c>
      <c r="F16721">
        <v>1.286977</v>
      </c>
    </row>
    <row r="16722" spans="5:6" x14ac:dyDescent="0.2">
      <c r="E16722" s="97">
        <v>43815.250555555554</v>
      </c>
      <c r="F16722">
        <v>1.290022</v>
      </c>
    </row>
    <row r="16723" spans="5:6" x14ac:dyDescent="0.2">
      <c r="E16723" s="97">
        <v>43815.264502314814</v>
      </c>
      <c r="F16723">
        <v>1.292365</v>
      </c>
    </row>
    <row r="16724" spans="5:6" x14ac:dyDescent="0.2">
      <c r="E16724" s="97">
        <v>43815.278391203705</v>
      </c>
      <c r="F16724">
        <v>1.204898</v>
      </c>
    </row>
    <row r="16725" spans="5:6" x14ac:dyDescent="0.2">
      <c r="E16725" s="97">
        <v>43815.292280092595</v>
      </c>
      <c r="F16725">
        <v>1.301428</v>
      </c>
    </row>
    <row r="16726" spans="5:6" x14ac:dyDescent="0.2">
      <c r="E16726" s="97">
        <v>43815.306168981479</v>
      </c>
      <c r="F16726">
        <v>1.337278</v>
      </c>
    </row>
    <row r="16727" spans="5:6" x14ac:dyDescent="0.2">
      <c r="E16727" s="97">
        <v>43815.320057870369</v>
      </c>
      <c r="F16727">
        <v>1.3088219999999999</v>
      </c>
    </row>
    <row r="16728" spans="5:6" x14ac:dyDescent="0.2">
      <c r="E16728" s="97">
        <v>43815.33394675926</v>
      </c>
      <c r="F16728">
        <v>1.307895</v>
      </c>
    </row>
    <row r="16729" spans="5:6" x14ac:dyDescent="0.2">
      <c r="E16729" s="97">
        <v>43815.347951388889</v>
      </c>
      <c r="F16729">
        <v>1.311615</v>
      </c>
    </row>
    <row r="16730" spans="5:6" x14ac:dyDescent="0.2">
      <c r="E16730" s="97">
        <v>43815.361840277779</v>
      </c>
      <c r="F16730">
        <v>1.3071820000000001</v>
      </c>
    </row>
    <row r="16731" spans="5:6" x14ac:dyDescent="0.2">
      <c r="E16731" s="97">
        <v>43815.37572916667</v>
      </c>
      <c r="F16731">
        <v>1.2275180000000001</v>
      </c>
    </row>
    <row r="16732" spans="5:6" x14ac:dyDescent="0.2">
      <c r="E16732" s="97">
        <v>43815.389618055553</v>
      </c>
      <c r="F16732">
        <v>1.320308</v>
      </c>
    </row>
    <row r="16733" spans="5:6" x14ac:dyDescent="0.2">
      <c r="E16733" s="97">
        <v>43815.40357638889</v>
      </c>
      <c r="F16733">
        <v>1.378457</v>
      </c>
    </row>
    <row r="16734" spans="5:6" x14ac:dyDescent="0.2">
      <c r="E16734" s="97">
        <v>43815.41746527778</v>
      </c>
      <c r="F16734">
        <v>1.336759</v>
      </c>
    </row>
    <row r="16735" spans="5:6" x14ac:dyDescent="0.2">
      <c r="E16735" s="97">
        <v>43815.431354166663</v>
      </c>
      <c r="F16735">
        <v>1.3295060000000001</v>
      </c>
    </row>
    <row r="16736" spans="5:6" x14ac:dyDescent="0.2">
      <c r="E16736" s="97">
        <v>43815.445243055554</v>
      </c>
      <c r="F16736">
        <v>1.3333729999999999</v>
      </c>
    </row>
    <row r="16737" spans="5:6" x14ac:dyDescent="0.2">
      <c r="E16737" s="97">
        <v>43815.459131944444</v>
      </c>
      <c r="F16737">
        <v>1.342848</v>
      </c>
    </row>
    <row r="16738" spans="5:6" x14ac:dyDescent="0.2">
      <c r="E16738" s="97">
        <v>43815.473020833335</v>
      </c>
      <c r="F16738">
        <v>1.3398380000000001</v>
      </c>
    </row>
    <row r="16739" spans="5:6" x14ac:dyDescent="0.2">
      <c r="E16739" s="97">
        <v>43815.487025462964</v>
      </c>
      <c r="F16739">
        <v>1.300727</v>
      </c>
    </row>
    <row r="16740" spans="5:6" x14ac:dyDescent="0.2">
      <c r="E16740" s="97">
        <v>43815.500914351855</v>
      </c>
      <c r="F16740">
        <v>1.370684</v>
      </c>
    </row>
    <row r="16741" spans="5:6" x14ac:dyDescent="0.2">
      <c r="E16741" s="97">
        <v>43815.514803240738</v>
      </c>
      <c r="F16741">
        <v>1.3716360000000001</v>
      </c>
    </row>
    <row r="16742" spans="5:6" x14ac:dyDescent="0.2">
      <c r="E16742" s="97">
        <v>43815.528692129628</v>
      </c>
      <c r="F16742">
        <v>1.3794599999999999</v>
      </c>
    </row>
    <row r="16743" spans="5:6" x14ac:dyDescent="0.2">
      <c r="E16743" s="97">
        <v>43815.542650462965</v>
      </c>
      <c r="F16743">
        <v>1.3612789999999999</v>
      </c>
    </row>
    <row r="16744" spans="5:6" x14ac:dyDescent="0.2">
      <c r="E16744" s="97">
        <v>43815.556539351855</v>
      </c>
      <c r="F16744">
        <v>1.329356</v>
      </c>
    </row>
    <row r="16745" spans="5:6" x14ac:dyDescent="0.2">
      <c r="E16745" s="97">
        <v>43815.570428240739</v>
      </c>
      <c r="F16745">
        <v>1.3701950000000001</v>
      </c>
    </row>
    <row r="16746" spans="5:6" x14ac:dyDescent="0.2">
      <c r="E16746" s="97">
        <v>43815.584317129629</v>
      </c>
      <c r="F16746">
        <v>1.3517749999999999</v>
      </c>
    </row>
    <row r="16747" spans="5:6" x14ac:dyDescent="0.2">
      <c r="E16747" s="97">
        <v>43815.59820601852</v>
      </c>
      <c r="F16747">
        <v>1.3333820000000001</v>
      </c>
    </row>
    <row r="16748" spans="5:6" x14ac:dyDescent="0.2">
      <c r="E16748" s="97">
        <v>43815.61209490741</v>
      </c>
      <c r="F16748">
        <v>1.3236019999999999</v>
      </c>
    </row>
    <row r="16749" spans="5:6" x14ac:dyDescent="0.2">
      <c r="E16749" s="97">
        <v>43815.626099537039</v>
      </c>
      <c r="F16749">
        <v>1.307561</v>
      </c>
    </row>
    <row r="16750" spans="5:6" x14ac:dyDescent="0.2">
      <c r="E16750" s="97">
        <v>43815.639988425923</v>
      </c>
      <c r="F16750">
        <v>1.2965199999999999</v>
      </c>
    </row>
    <row r="16751" spans="5:6" x14ac:dyDescent="0.2">
      <c r="E16751" s="97">
        <v>43815.653877314813</v>
      </c>
      <c r="F16751">
        <v>1.2199770000000001</v>
      </c>
    </row>
    <row r="16752" spans="5:6" x14ac:dyDescent="0.2">
      <c r="E16752" s="97">
        <v>43815.667766203704</v>
      </c>
      <c r="F16752">
        <v>1.223395</v>
      </c>
    </row>
    <row r="16753" spans="5:6" x14ac:dyDescent="0.2">
      <c r="E16753" s="97">
        <v>43815.68172453704</v>
      </c>
      <c r="F16753">
        <v>1.1879949999999999</v>
      </c>
    </row>
    <row r="16754" spans="5:6" x14ac:dyDescent="0.2">
      <c r="E16754" s="97">
        <v>43815.695613425924</v>
      </c>
      <c r="F16754">
        <v>1.159518</v>
      </c>
    </row>
    <row r="16755" spans="5:6" x14ac:dyDescent="0.2">
      <c r="E16755" s="97">
        <v>43815.709502314814</v>
      </c>
      <c r="F16755">
        <v>1.1125609999999999</v>
      </c>
    </row>
    <row r="16756" spans="5:6" x14ac:dyDescent="0.2">
      <c r="E16756" s="97">
        <v>43815.722094907411</v>
      </c>
      <c r="F16756">
        <v>1.076829</v>
      </c>
    </row>
    <row r="16757" spans="5:6" x14ac:dyDescent="0.2">
      <c r="E16757" s="97">
        <v>43815.735983796294</v>
      </c>
      <c r="F16757">
        <v>1.0979289999999999</v>
      </c>
    </row>
    <row r="16758" spans="5:6" x14ac:dyDescent="0.2">
      <c r="E16758" s="97">
        <v>43815.749872685185</v>
      </c>
      <c r="F16758">
        <v>1.0663590000000001</v>
      </c>
    </row>
    <row r="16759" spans="5:6" x14ac:dyDescent="0.2">
      <c r="E16759" s="97">
        <v>43815.763761574075</v>
      </c>
      <c r="F16759">
        <v>1.0403389999999999</v>
      </c>
    </row>
    <row r="16760" spans="5:6" x14ac:dyDescent="0.2">
      <c r="E16760" s="97">
        <v>43815.777650462966</v>
      </c>
      <c r="F16760">
        <v>1.039037</v>
      </c>
    </row>
    <row r="16761" spans="5:6" x14ac:dyDescent="0.2">
      <c r="E16761" s="97">
        <v>43815.791539351849</v>
      </c>
      <c r="F16761">
        <v>1.039593</v>
      </c>
    </row>
    <row r="16762" spans="5:6" x14ac:dyDescent="0.2">
      <c r="E16762" s="97">
        <v>43815.805590277778</v>
      </c>
      <c r="F16762">
        <v>1.02498</v>
      </c>
    </row>
    <row r="16763" spans="5:6" x14ac:dyDescent="0.2">
      <c r="E16763" s="97">
        <v>43815.819479166668</v>
      </c>
      <c r="F16763">
        <v>1.058422</v>
      </c>
    </row>
    <row r="16764" spans="5:6" x14ac:dyDescent="0.2">
      <c r="E16764" s="97">
        <v>43815.833368055559</v>
      </c>
      <c r="F16764">
        <v>0.93277900000000002</v>
      </c>
    </row>
    <row r="16765" spans="5:6" x14ac:dyDescent="0.2">
      <c r="E16765" s="97">
        <v>43815.847256944442</v>
      </c>
      <c r="F16765">
        <v>1.0669040000000001</v>
      </c>
    </row>
    <row r="16766" spans="5:6" x14ac:dyDescent="0.2">
      <c r="E16766" s="97">
        <v>43815.861145833333</v>
      </c>
      <c r="F16766">
        <v>1.063016</v>
      </c>
    </row>
    <row r="16767" spans="5:6" x14ac:dyDescent="0.2">
      <c r="E16767" s="97">
        <v>43815.875034722223</v>
      </c>
      <c r="F16767">
        <v>1.099316</v>
      </c>
    </row>
    <row r="16768" spans="5:6" x14ac:dyDescent="0.2">
      <c r="E16768" s="97">
        <v>43815.888923611114</v>
      </c>
      <c r="F16768">
        <v>1.1116699999999999</v>
      </c>
    </row>
    <row r="16769" spans="5:6" x14ac:dyDescent="0.2">
      <c r="E16769" s="97">
        <v>43815.902928240743</v>
      </c>
      <c r="F16769">
        <v>1.128096</v>
      </c>
    </row>
    <row r="16770" spans="5:6" x14ac:dyDescent="0.2">
      <c r="E16770" s="97">
        <v>43815.916817129626</v>
      </c>
      <c r="F16770">
        <v>1.1519410000000001</v>
      </c>
    </row>
    <row r="16771" spans="5:6" x14ac:dyDescent="0.2">
      <c r="E16771" s="97">
        <v>43815.930706018517</v>
      </c>
      <c r="F16771">
        <v>1.1751659999999999</v>
      </c>
    </row>
    <row r="16772" spans="5:6" x14ac:dyDescent="0.2">
      <c r="E16772" s="97">
        <v>43815.944664351853</v>
      </c>
      <c r="F16772">
        <v>1.1920729999999999</v>
      </c>
    </row>
    <row r="16773" spans="5:6" x14ac:dyDescent="0.2">
      <c r="E16773" s="97">
        <v>43815.958553240744</v>
      </c>
      <c r="F16773">
        <v>1.211694</v>
      </c>
    </row>
    <row r="16774" spans="5:6" x14ac:dyDescent="0.2">
      <c r="E16774" s="97">
        <v>43815.972442129627</v>
      </c>
      <c r="F16774">
        <v>1.2380439999999999</v>
      </c>
    </row>
    <row r="16775" spans="5:6" x14ac:dyDescent="0.2">
      <c r="E16775" s="97">
        <v>43815.986331018517</v>
      </c>
      <c r="F16775">
        <v>1.2604569999999999</v>
      </c>
    </row>
    <row r="16776" spans="5:6" x14ac:dyDescent="0.2">
      <c r="E16776" s="97">
        <v>43816.000219907408</v>
      </c>
      <c r="F16776">
        <v>1.2454989999999999</v>
      </c>
    </row>
    <row r="16777" spans="5:6" x14ac:dyDescent="0.2">
      <c r="E16777" s="97">
        <v>43816.014108796298</v>
      </c>
      <c r="F16777">
        <v>1.2607159999999999</v>
      </c>
    </row>
    <row r="16778" spans="5:6" x14ac:dyDescent="0.2">
      <c r="E16778" s="97">
        <v>43816.027997685182</v>
      </c>
      <c r="F16778">
        <v>1.328802</v>
      </c>
    </row>
    <row r="16779" spans="5:6" x14ac:dyDescent="0.2">
      <c r="E16779" s="97">
        <v>43816.042002314818</v>
      </c>
      <c r="F16779">
        <v>1.347278</v>
      </c>
    </row>
    <row r="16780" spans="5:6" x14ac:dyDescent="0.2">
      <c r="E16780" s="97">
        <v>43816.055891203701</v>
      </c>
      <c r="F16780">
        <v>1.348449</v>
      </c>
    </row>
    <row r="16781" spans="5:6" x14ac:dyDescent="0.2">
      <c r="E16781" s="97">
        <v>43816.069780092592</v>
      </c>
      <c r="F16781">
        <v>1.3774109999999999</v>
      </c>
    </row>
    <row r="16782" spans="5:6" x14ac:dyDescent="0.2">
      <c r="E16782" s="97">
        <v>43816.083726851852</v>
      </c>
      <c r="F16782">
        <v>1.3989180000000001</v>
      </c>
    </row>
    <row r="16783" spans="5:6" x14ac:dyDescent="0.2">
      <c r="E16783" s="97">
        <v>43816.097615740742</v>
      </c>
      <c r="F16783">
        <v>1.415664</v>
      </c>
    </row>
    <row r="16784" spans="5:6" x14ac:dyDescent="0.2">
      <c r="E16784" s="97">
        <v>43816.111504629633</v>
      </c>
      <c r="F16784">
        <v>1.4089700000000001</v>
      </c>
    </row>
    <row r="16785" spans="5:6" x14ac:dyDescent="0.2">
      <c r="E16785" s="97">
        <v>43816.125740740739</v>
      </c>
      <c r="F16785">
        <v>1.4089700000000001</v>
      </c>
    </row>
    <row r="16786" spans="5:6" x14ac:dyDescent="0.2">
      <c r="E16786" s="97">
        <v>43816.129560185182</v>
      </c>
      <c r="F16786">
        <v>6.6808000000000006E-2</v>
      </c>
    </row>
    <row r="16787" spans="5:6" x14ac:dyDescent="0.2">
      <c r="E16787" s="97">
        <v>43816.139976851853</v>
      </c>
      <c r="F16787">
        <v>0.20760400000000001</v>
      </c>
    </row>
    <row r="16788" spans="5:6" x14ac:dyDescent="0.2">
      <c r="E16788" s="97">
        <v>43816.153981481482</v>
      </c>
      <c r="F16788">
        <v>0.20760400000000001</v>
      </c>
    </row>
    <row r="16789" spans="5:6" x14ac:dyDescent="0.2">
      <c r="E16789" s="97">
        <v>43816.157800925925</v>
      </c>
      <c r="F16789">
        <v>4.0000000000000002E-4</v>
      </c>
    </row>
    <row r="16790" spans="5:6" x14ac:dyDescent="0.2">
      <c r="E16790" s="97">
        <v>43816.168217592596</v>
      </c>
      <c r="F16790">
        <v>4.0000000000000002E-4</v>
      </c>
    </row>
    <row r="16791" spans="5:6" x14ac:dyDescent="0.2">
      <c r="E16791" s="97">
        <v>43816.172037037039</v>
      </c>
      <c r="F16791">
        <v>4.0000000000000002E-4</v>
      </c>
    </row>
    <row r="16792" spans="5:6" x14ac:dyDescent="0.2">
      <c r="E16792" s="97">
        <v>43816.182500000003</v>
      </c>
      <c r="F16792">
        <v>4.0000000000000002E-4</v>
      </c>
    </row>
    <row r="16793" spans="5:6" x14ac:dyDescent="0.2">
      <c r="E16793" s="97">
        <v>43816.186319444445</v>
      </c>
      <c r="F16793">
        <v>4.0000000000000002E-4</v>
      </c>
    </row>
    <row r="16794" spans="5:6" x14ac:dyDescent="0.2">
      <c r="E16794" s="97">
        <v>43816.196736111109</v>
      </c>
      <c r="F16794">
        <v>4.0000000000000002E-4</v>
      </c>
    </row>
    <row r="16795" spans="5:6" x14ac:dyDescent="0.2">
      <c r="E16795" s="97">
        <v>43816.210625</v>
      </c>
      <c r="F16795">
        <v>4.0000000000000002E-4</v>
      </c>
    </row>
    <row r="16796" spans="5:6" x14ac:dyDescent="0.2">
      <c r="E16796" s="97">
        <v>43816.22451388889</v>
      </c>
      <c r="F16796">
        <v>1.9859000000000002E-2</v>
      </c>
    </row>
    <row r="16797" spans="5:6" x14ac:dyDescent="0.2">
      <c r="E16797" s="97">
        <v>43816.238402777781</v>
      </c>
      <c r="F16797">
        <v>1.9859000000000002E-2</v>
      </c>
    </row>
    <row r="16798" spans="5:6" x14ac:dyDescent="0.2">
      <c r="E16798" s="97">
        <v>43816.242222222223</v>
      </c>
      <c r="F16798">
        <v>0.20550299999999999</v>
      </c>
    </row>
    <row r="16799" spans="5:6" x14ac:dyDescent="0.2">
      <c r="E16799" s="97">
        <v>43816.252638888887</v>
      </c>
      <c r="F16799">
        <v>0.20550299999999999</v>
      </c>
    </row>
    <row r="16800" spans="5:6" x14ac:dyDescent="0.2">
      <c r="E16800" s="97">
        <v>43816.256458333337</v>
      </c>
      <c r="F16800">
        <v>4.0000000000000002E-4</v>
      </c>
    </row>
    <row r="16801" spans="5:6" x14ac:dyDescent="0.2">
      <c r="E16801" s="97">
        <v>43816.266875000001</v>
      </c>
      <c r="F16801">
        <v>4.0000000000000002E-4</v>
      </c>
    </row>
    <row r="16802" spans="5:6" x14ac:dyDescent="0.2">
      <c r="E16802" s="97">
        <v>43816.270798611113</v>
      </c>
      <c r="F16802">
        <v>4.0000000000000002E-4</v>
      </c>
    </row>
    <row r="16803" spans="5:6" x14ac:dyDescent="0.2">
      <c r="E16803" s="97">
        <v>43816.281215277777</v>
      </c>
      <c r="F16803">
        <v>4.0000000000000002E-4</v>
      </c>
    </row>
    <row r="16804" spans="5:6" x14ac:dyDescent="0.2">
      <c r="E16804" s="97">
        <v>43816.285034722219</v>
      </c>
      <c r="F16804">
        <v>4.0000000000000002E-4</v>
      </c>
    </row>
    <row r="16805" spans="5:6" x14ac:dyDescent="0.2">
      <c r="E16805" s="97">
        <v>43816.295451388891</v>
      </c>
      <c r="F16805">
        <v>4.0000000000000002E-4</v>
      </c>
    </row>
    <row r="16806" spans="5:6" x14ac:dyDescent="0.2">
      <c r="E16806" s="97">
        <v>43816.299270833333</v>
      </c>
      <c r="F16806">
        <v>4.0000000000000002E-4</v>
      </c>
    </row>
    <row r="16807" spans="5:6" x14ac:dyDescent="0.2">
      <c r="E16807" s="97">
        <v>43816.309687499997</v>
      </c>
      <c r="F16807">
        <v>4.0000000000000002E-4</v>
      </c>
    </row>
    <row r="16808" spans="5:6" x14ac:dyDescent="0.2">
      <c r="E16808" s="97">
        <v>43816.313506944447</v>
      </c>
      <c r="F16808">
        <v>4.0000000000000002E-4</v>
      </c>
    </row>
    <row r="16809" spans="5:6" x14ac:dyDescent="0.2">
      <c r="E16809" s="97">
        <v>43816.323923611111</v>
      </c>
      <c r="F16809">
        <v>4.0000000000000002E-4</v>
      </c>
    </row>
    <row r="16810" spans="5:6" x14ac:dyDescent="0.2">
      <c r="E16810" s="97">
        <v>43816.327743055554</v>
      </c>
      <c r="F16810">
        <v>4.0000000000000002E-4</v>
      </c>
    </row>
    <row r="16811" spans="5:6" x14ac:dyDescent="0.2">
      <c r="E16811" s="97">
        <v>43816.338159722225</v>
      </c>
      <c r="F16811">
        <v>1.6879000000000002E-2</v>
      </c>
    </row>
    <row r="16812" spans="5:6" x14ac:dyDescent="0.2">
      <c r="E16812" s="97">
        <v>43816.352164351854</v>
      </c>
      <c r="F16812">
        <v>1.6879000000000002E-2</v>
      </c>
    </row>
    <row r="16813" spans="5:6" x14ac:dyDescent="0.2">
      <c r="E16813" s="97">
        <v>43816.355983796297</v>
      </c>
      <c r="F16813">
        <v>4.0000000000000002E-4</v>
      </c>
    </row>
    <row r="16814" spans="5:6" x14ac:dyDescent="0.2">
      <c r="E16814" s="97">
        <v>43816.366400462961</v>
      </c>
      <c r="F16814">
        <v>4.0000000000000002E-4</v>
      </c>
    </row>
    <row r="16815" spans="5:6" x14ac:dyDescent="0.2">
      <c r="E16815" s="97">
        <v>43816.370219907411</v>
      </c>
      <c r="F16815">
        <v>4.0000000000000002E-4</v>
      </c>
    </row>
    <row r="16816" spans="5:6" x14ac:dyDescent="0.2">
      <c r="E16816" s="97">
        <v>43816.380636574075</v>
      </c>
      <c r="F16816">
        <v>4.0000000000000002E-4</v>
      </c>
    </row>
    <row r="16817" spans="5:6" x14ac:dyDescent="0.2">
      <c r="E16817" s="97">
        <v>43816.394525462965</v>
      </c>
      <c r="F16817">
        <v>4.0000000000000002E-4</v>
      </c>
    </row>
    <row r="16818" spans="5:6" x14ac:dyDescent="0.2">
      <c r="E16818" s="97">
        <v>43816.398344907408</v>
      </c>
      <c r="F16818">
        <v>4.0000000000000002E-4</v>
      </c>
    </row>
    <row r="16819" spans="5:6" x14ac:dyDescent="0.2">
      <c r="E16819" s="97">
        <v>43816.408761574072</v>
      </c>
      <c r="F16819">
        <v>4.0000000000000002E-4</v>
      </c>
    </row>
    <row r="16820" spans="5:6" x14ac:dyDescent="0.2">
      <c r="E16820" s="97">
        <v>43816.412581018521</v>
      </c>
      <c r="F16820">
        <v>4.0000000000000002E-4</v>
      </c>
    </row>
    <row r="16821" spans="5:6" x14ac:dyDescent="0.2">
      <c r="E16821" s="97">
        <v>43816.422997685186</v>
      </c>
      <c r="F16821">
        <v>4.0000000000000002E-4</v>
      </c>
    </row>
    <row r="16822" spans="5:6" x14ac:dyDescent="0.2">
      <c r="E16822" s="97">
        <v>43816.426898148151</v>
      </c>
      <c r="F16822">
        <v>4.0000000000000002E-4</v>
      </c>
    </row>
    <row r="16823" spans="5:6" x14ac:dyDescent="0.2">
      <c r="E16823" s="97">
        <v>43816.437314814815</v>
      </c>
      <c r="F16823">
        <v>4.0000000000000002E-4</v>
      </c>
    </row>
    <row r="16824" spans="5:6" x14ac:dyDescent="0.2">
      <c r="E16824" s="97">
        <v>43816.441134259258</v>
      </c>
      <c r="F16824">
        <v>4.0000000000000002E-4</v>
      </c>
    </row>
    <row r="16825" spans="5:6" x14ac:dyDescent="0.2">
      <c r="E16825" s="97">
        <v>43816.451550925929</v>
      </c>
      <c r="F16825">
        <v>4.0000000000000002E-4</v>
      </c>
    </row>
    <row r="16826" spans="5:6" x14ac:dyDescent="0.2">
      <c r="E16826" s="97">
        <v>43816.455370370371</v>
      </c>
      <c r="F16826">
        <v>1.1202999999999999E-2</v>
      </c>
    </row>
    <row r="16827" spans="5:6" x14ac:dyDescent="0.2">
      <c r="E16827" s="97">
        <v>43816.465787037036</v>
      </c>
      <c r="F16827">
        <v>0.73782899999999996</v>
      </c>
    </row>
    <row r="16828" spans="5:6" x14ac:dyDescent="0.2">
      <c r="E16828" s="97">
        <v>43816.479907407411</v>
      </c>
      <c r="F16828">
        <v>1.0472410000000001</v>
      </c>
    </row>
    <row r="16829" spans="5:6" x14ac:dyDescent="0.2">
      <c r="E16829" s="97">
        <v>43816.493796296294</v>
      </c>
      <c r="F16829">
        <v>1.59026</v>
      </c>
    </row>
    <row r="16830" spans="5:6" x14ac:dyDescent="0.2">
      <c r="E16830" s="97">
        <v>43816.507685185185</v>
      </c>
      <c r="F16830">
        <v>1.4078360000000001</v>
      </c>
    </row>
    <row r="16831" spans="5:6" x14ac:dyDescent="0.2">
      <c r="E16831" s="97">
        <v>43816.521574074075</v>
      </c>
      <c r="F16831">
        <v>1.348943</v>
      </c>
    </row>
    <row r="16832" spans="5:6" x14ac:dyDescent="0.2">
      <c r="E16832" s="97">
        <v>43816.535555555558</v>
      </c>
      <c r="F16832">
        <v>1.5140469999999999</v>
      </c>
    </row>
    <row r="16833" spans="5:6" x14ac:dyDescent="0.2">
      <c r="E16833" s="97">
        <v>43816.549444444441</v>
      </c>
      <c r="F16833">
        <v>1.607073</v>
      </c>
    </row>
    <row r="16834" spans="5:6" x14ac:dyDescent="0.2">
      <c r="E16834" s="97">
        <v>43816.563333333332</v>
      </c>
      <c r="F16834">
        <v>1.619035</v>
      </c>
    </row>
    <row r="16835" spans="5:6" x14ac:dyDescent="0.2">
      <c r="E16835" s="97">
        <v>43816.577222222222</v>
      </c>
      <c r="F16835">
        <v>1.5793809999999999</v>
      </c>
    </row>
    <row r="16836" spans="5:6" x14ac:dyDescent="0.2">
      <c r="E16836" s="97">
        <v>43816.591111111113</v>
      </c>
      <c r="F16836">
        <v>1.595064</v>
      </c>
    </row>
    <row r="16837" spans="5:6" x14ac:dyDescent="0.2">
      <c r="E16837" s="97">
        <v>43816.605000000003</v>
      </c>
      <c r="F16837">
        <v>1.5983989999999999</v>
      </c>
    </row>
    <row r="16838" spans="5:6" x14ac:dyDescent="0.2">
      <c r="E16838" s="97">
        <v>43816.619351851848</v>
      </c>
      <c r="F16838">
        <v>1.5983989999999999</v>
      </c>
    </row>
    <row r="16839" spans="5:6" x14ac:dyDescent="0.2">
      <c r="E16839" s="97">
        <v>43816.623171296298</v>
      </c>
      <c r="F16839">
        <v>4.0000000000000002E-4</v>
      </c>
    </row>
    <row r="16840" spans="5:6" x14ac:dyDescent="0.2">
      <c r="E16840" s="97">
        <v>43816.633819444447</v>
      </c>
      <c r="F16840">
        <v>1.387778</v>
      </c>
    </row>
    <row r="16841" spans="5:6" x14ac:dyDescent="0.2">
      <c r="E16841" s="97">
        <v>43816.64770833333</v>
      </c>
      <c r="F16841">
        <v>1.5889470000000001</v>
      </c>
    </row>
    <row r="16842" spans="5:6" x14ac:dyDescent="0.2">
      <c r="E16842" s="97">
        <v>43816.661631944444</v>
      </c>
      <c r="F16842">
        <v>1.515838</v>
      </c>
    </row>
    <row r="16843" spans="5:6" x14ac:dyDescent="0.2">
      <c r="E16843" s="97">
        <v>43816.675520833334</v>
      </c>
      <c r="F16843">
        <v>1.575636</v>
      </c>
    </row>
    <row r="16844" spans="5:6" x14ac:dyDescent="0.2">
      <c r="E16844" s="97">
        <v>43816.689409722225</v>
      </c>
      <c r="F16844">
        <v>1.58324</v>
      </c>
    </row>
    <row r="16845" spans="5:6" x14ac:dyDescent="0.2">
      <c r="E16845" s="97">
        <v>43816.703402777777</v>
      </c>
      <c r="F16845">
        <v>1.5651930000000001</v>
      </c>
    </row>
    <row r="16846" spans="5:6" x14ac:dyDescent="0.2">
      <c r="E16846" s="97">
        <v>43816.722569444442</v>
      </c>
      <c r="F16846">
        <v>1.5723050000000001</v>
      </c>
    </row>
    <row r="16847" spans="5:6" x14ac:dyDescent="0.2">
      <c r="E16847" s="97">
        <v>43816.736458333333</v>
      </c>
      <c r="F16847">
        <v>1.6120490000000001</v>
      </c>
    </row>
    <row r="16848" spans="5:6" x14ac:dyDescent="0.2">
      <c r="E16848" s="97">
        <v>43816.750347222223</v>
      </c>
      <c r="F16848">
        <v>1.6116809999999999</v>
      </c>
    </row>
    <row r="16849" spans="5:6" x14ac:dyDescent="0.2">
      <c r="E16849" s="97">
        <v>43816.764236111114</v>
      </c>
      <c r="F16849">
        <v>1.6228469999999999</v>
      </c>
    </row>
    <row r="16850" spans="5:6" x14ac:dyDescent="0.2">
      <c r="E16850" s="97">
        <v>43816.778124999997</v>
      </c>
      <c r="F16850">
        <v>1.642342</v>
      </c>
    </row>
    <row r="16851" spans="5:6" x14ac:dyDescent="0.2">
      <c r="E16851" s="97">
        <v>43816.792013888888</v>
      </c>
      <c r="F16851">
        <v>1.6395660000000001</v>
      </c>
    </row>
    <row r="16852" spans="5:6" x14ac:dyDescent="0.2">
      <c r="E16852" s="97">
        <v>43816.806018518517</v>
      </c>
      <c r="F16852">
        <v>1.6320730000000001</v>
      </c>
    </row>
    <row r="16853" spans="5:6" x14ac:dyDescent="0.2">
      <c r="E16853" s="97">
        <v>43816.819907407407</v>
      </c>
      <c r="F16853">
        <v>1.6683870000000001</v>
      </c>
    </row>
    <row r="16854" spans="5:6" x14ac:dyDescent="0.2">
      <c r="E16854" s="97">
        <v>43816.833796296298</v>
      </c>
      <c r="F16854">
        <v>1.6638459999999999</v>
      </c>
    </row>
    <row r="16855" spans="5:6" x14ac:dyDescent="0.2">
      <c r="E16855" s="97">
        <v>43816.847685185188</v>
      </c>
      <c r="F16855">
        <v>1.69651</v>
      </c>
    </row>
    <row r="16856" spans="5:6" x14ac:dyDescent="0.2">
      <c r="E16856" s="97">
        <v>43816.861643518518</v>
      </c>
      <c r="F16856">
        <v>1.7144109999999999</v>
      </c>
    </row>
    <row r="16857" spans="5:6" x14ac:dyDescent="0.2">
      <c r="E16857" s="97">
        <v>43816.875532407408</v>
      </c>
      <c r="F16857">
        <v>1.7256389999999999</v>
      </c>
    </row>
    <row r="16858" spans="5:6" x14ac:dyDescent="0.2">
      <c r="E16858" s="97">
        <v>43816.889421296299</v>
      </c>
      <c r="F16858">
        <v>1.739843</v>
      </c>
    </row>
    <row r="16859" spans="5:6" x14ac:dyDescent="0.2">
      <c r="E16859" s="97">
        <v>43816.903310185182</v>
      </c>
      <c r="F16859">
        <v>1.764418</v>
      </c>
    </row>
    <row r="16860" spans="5:6" x14ac:dyDescent="0.2">
      <c r="E16860" s="97">
        <v>43816.917199074072</v>
      </c>
      <c r="F16860">
        <v>1.7450939999999999</v>
      </c>
    </row>
    <row r="16861" spans="5:6" x14ac:dyDescent="0.2">
      <c r="E16861" s="97">
        <v>43816.931087962963</v>
      </c>
      <c r="F16861">
        <v>1.780281</v>
      </c>
    </row>
    <row r="16862" spans="5:6" x14ac:dyDescent="0.2">
      <c r="E16862" s="97">
        <v>43816.945092592592</v>
      </c>
      <c r="F16862">
        <v>1.780688</v>
      </c>
    </row>
    <row r="16863" spans="5:6" x14ac:dyDescent="0.2">
      <c r="E16863" s="97">
        <v>43816.958981481483</v>
      </c>
      <c r="F16863">
        <v>1.80549</v>
      </c>
    </row>
    <row r="16864" spans="5:6" x14ac:dyDescent="0.2">
      <c r="E16864" s="97">
        <v>43816.972870370373</v>
      </c>
      <c r="F16864">
        <v>1.821982</v>
      </c>
    </row>
    <row r="16865" spans="5:6" x14ac:dyDescent="0.2">
      <c r="E16865" s="97">
        <v>43816.986759259256</v>
      </c>
      <c r="F16865">
        <v>1.839804</v>
      </c>
    </row>
    <row r="16866" spans="5:6" x14ac:dyDescent="0.2">
      <c r="E16866" s="97">
        <v>43817.000717592593</v>
      </c>
      <c r="F16866">
        <v>1.844244</v>
      </c>
    </row>
    <row r="16867" spans="5:6" x14ac:dyDescent="0.2">
      <c r="E16867" s="97">
        <v>43817.014606481483</v>
      </c>
      <c r="F16867">
        <v>1.846627</v>
      </c>
    </row>
    <row r="16868" spans="5:6" x14ac:dyDescent="0.2">
      <c r="E16868" s="97">
        <v>43817.028495370374</v>
      </c>
      <c r="F16868">
        <v>1.8747750000000001</v>
      </c>
    </row>
    <row r="16869" spans="5:6" x14ac:dyDescent="0.2">
      <c r="E16869" s="97">
        <v>43817.042384259257</v>
      </c>
      <c r="F16869">
        <v>1.8759349999999999</v>
      </c>
    </row>
    <row r="16870" spans="5:6" x14ac:dyDescent="0.2">
      <c r="E16870" s="97">
        <v>43817.056273148148</v>
      </c>
      <c r="F16870">
        <v>1.8815379999999999</v>
      </c>
    </row>
    <row r="16871" spans="5:6" x14ac:dyDescent="0.2">
      <c r="E16871" s="97">
        <v>43817.070162037038</v>
      </c>
      <c r="F16871">
        <v>1.8893720000000001</v>
      </c>
    </row>
    <row r="16872" spans="5:6" x14ac:dyDescent="0.2">
      <c r="E16872" s="97">
        <v>43817.084166666667</v>
      </c>
      <c r="F16872">
        <v>1.887202</v>
      </c>
    </row>
    <row r="16873" spans="5:6" x14ac:dyDescent="0.2">
      <c r="E16873" s="97">
        <v>43817.098055555558</v>
      </c>
      <c r="F16873">
        <v>1.8964730000000001</v>
      </c>
    </row>
    <row r="16874" spans="5:6" x14ac:dyDescent="0.2">
      <c r="E16874" s="97">
        <v>43817.111944444441</v>
      </c>
      <c r="F16874">
        <v>1.9024030000000001</v>
      </c>
    </row>
    <row r="16875" spans="5:6" x14ac:dyDescent="0.2">
      <c r="E16875" s="97">
        <v>43817.125833333332</v>
      </c>
      <c r="F16875">
        <v>1.9157169999999999</v>
      </c>
    </row>
    <row r="16876" spans="5:6" x14ac:dyDescent="0.2">
      <c r="E16876" s="97">
        <v>43817.139791666668</v>
      </c>
      <c r="F16876">
        <v>1.9264520000000001</v>
      </c>
    </row>
    <row r="16877" spans="5:6" x14ac:dyDescent="0.2">
      <c r="E16877" s="97">
        <v>43817.153680555559</v>
      </c>
      <c r="F16877">
        <v>1.9079520000000001</v>
      </c>
    </row>
    <row r="16878" spans="5:6" x14ac:dyDescent="0.2">
      <c r="E16878" s="97">
        <v>43817.167569444442</v>
      </c>
      <c r="F16878">
        <v>1.9200109999999999</v>
      </c>
    </row>
    <row r="16879" spans="5:6" x14ac:dyDescent="0.2">
      <c r="E16879" s="97">
        <v>43817.181458333333</v>
      </c>
      <c r="F16879">
        <v>1.9367449999999999</v>
      </c>
    </row>
    <row r="16880" spans="5:6" x14ac:dyDescent="0.2">
      <c r="E16880" s="97">
        <v>43817.195347222223</v>
      </c>
      <c r="F16880">
        <v>1.9035869999999999</v>
      </c>
    </row>
    <row r="16881" spans="5:6" x14ac:dyDescent="0.2">
      <c r="E16881" s="97">
        <v>43817.209236111114</v>
      </c>
      <c r="F16881">
        <v>1.9113279999999999</v>
      </c>
    </row>
    <row r="16882" spans="5:6" x14ac:dyDescent="0.2">
      <c r="E16882" s="97">
        <v>43817.223124999997</v>
      </c>
      <c r="F16882">
        <v>1.929997</v>
      </c>
    </row>
    <row r="16883" spans="5:6" x14ac:dyDescent="0.2">
      <c r="E16883" s="97">
        <v>43817.237129629626</v>
      </c>
      <c r="F16883">
        <v>1.9128890000000001</v>
      </c>
    </row>
    <row r="16884" spans="5:6" x14ac:dyDescent="0.2">
      <c r="E16884" s="97">
        <v>43817.251018518517</v>
      </c>
      <c r="F16884">
        <v>1.915181</v>
      </c>
    </row>
    <row r="16885" spans="5:6" x14ac:dyDescent="0.2">
      <c r="E16885" s="97">
        <v>43817.264907407407</v>
      </c>
      <c r="F16885">
        <v>2.1707740000000002</v>
      </c>
    </row>
    <row r="16886" spans="5:6" x14ac:dyDescent="0.2">
      <c r="E16886" s="97">
        <v>43817.279224537036</v>
      </c>
      <c r="F16886">
        <v>2.1707740000000002</v>
      </c>
    </row>
    <row r="16887" spans="5:6" x14ac:dyDescent="0.2">
      <c r="E16887" s="97">
        <v>43817.283043981479</v>
      </c>
      <c r="F16887">
        <v>4.0000000000000002E-4</v>
      </c>
    </row>
    <row r="16888" spans="5:6" x14ac:dyDescent="0.2">
      <c r="E16888" s="97">
        <v>43817.29346064815</v>
      </c>
      <c r="F16888">
        <v>4.0000000000000002E-4</v>
      </c>
    </row>
    <row r="16889" spans="5:6" x14ac:dyDescent="0.2">
      <c r="E16889" s="97">
        <v>43817.297280092593</v>
      </c>
      <c r="F16889">
        <v>4.0000000000000002E-4</v>
      </c>
    </row>
    <row r="16890" spans="5:6" x14ac:dyDescent="0.2">
      <c r="E16890" s="97">
        <v>43817.307696759257</v>
      </c>
      <c r="F16890">
        <v>4.6553999999999998E-2</v>
      </c>
    </row>
    <row r="16891" spans="5:6" x14ac:dyDescent="0.2">
      <c r="E16891" s="97">
        <v>43817.321585648147</v>
      </c>
      <c r="F16891">
        <v>4.6553999999999998E-2</v>
      </c>
    </row>
    <row r="16892" spans="5:6" x14ac:dyDescent="0.2">
      <c r="E16892" s="97">
        <v>43817.32540509259</v>
      </c>
      <c r="F16892">
        <v>3.4549999999999997E-2</v>
      </c>
    </row>
    <row r="16893" spans="5:6" x14ac:dyDescent="0.2">
      <c r="E16893" s="97">
        <v>43817.335821759261</v>
      </c>
      <c r="F16893">
        <v>8.3651000000000003E-2</v>
      </c>
    </row>
    <row r="16894" spans="5:6" x14ac:dyDescent="0.2">
      <c r="E16894" s="97">
        <v>43817.349710648145</v>
      </c>
      <c r="F16894">
        <v>4.0000000000000002E-4</v>
      </c>
    </row>
    <row r="16895" spans="5:6" x14ac:dyDescent="0.2">
      <c r="E16895" s="97">
        <v>43817.363715277781</v>
      </c>
      <c r="F16895">
        <v>4.0000000000000002E-4</v>
      </c>
    </row>
    <row r="16896" spans="5:6" x14ac:dyDescent="0.2">
      <c r="E16896" s="97">
        <v>43817.377627314818</v>
      </c>
      <c r="F16896">
        <v>4.0000000000000002E-4</v>
      </c>
    </row>
    <row r="16897" spans="5:6" x14ac:dyDescent="0.2">
      <c r="E16897" s="97">
        <v>43817.391516203701</v>
      </c>
      <c r="F16897">
        <v>4.0000000000000002E-4</v>
      </c>
    </row>
    <row r="16898" spans="5:6" x14ac:dyDescent="0.2">
      <c r="E16898" s="97">
        <v>43817.395335648151</v>
      </c>
      <c r="F16898">
        <v>4.0000000000000002E-4</v>
      </c>
    </row>
    <row r="16899" spans="5:6" x14ac:dyDescent="0.2">
      <c r="E16899" s="97">
        <v>43817.405752314815</v>
      </c>
      <c r="F16899">
        <v>4.0000000000000002E-4</v>
      </c>
    </row>
    <row r="16900" spans="5:6" x14ac:dyDescent="0.2">
      <c r="E16900" s="97">
        <v>43817.419641203705</v>
      </c>
      <c r="F16900">
        <v>4.0000000000000002E-4</v>
      </c>
    </row>
    <row r="16901" spans="5:6" x14ac:dyDescent="0.2">
      <c r="E16901" s="97">
        <v>43817.433530092596</v>
      </c>
      <c r="F16901">
        <v>4.0000000000000002E-4</v>
      </c>
    </row>
    <row r="16902" spans="5:6" x14ac:dyDescent="0.2">
      <c r="E16902" s="97">
        <v>43817.447418981479</v>
      </c>
      <c r="F16902">
        <v>6.2791560000000004</v>
      </c>
    </row>
    <row r="16903" spans="5:6" x14ac:dyDescent="0.2">
      <c r="E16903" s="97">
        <v>43817.461539351854</v>
      </c>
      <c r="F16903">
        <v>3.1368860000000001</v>
      </c>
    </row>
    <row r="16904" spans="5:6" x14ac:dyDescent="0.2">
      <c r="E16904" s="97">
        <v>43817.475428240738</v>
      </c>
      <c r="F16904">
        <v>1.9026989999999999</v>
      </c>
    </row>
    <row r="16905" spans="5:6" x14ac:dyDescent="0.2">
      <c r="E16905" s="97">
        <v>43817.489317129628</v>
      </c>
      <c r="F16905">
        <v>1.901459</v>
      </c>
    </row>
    <row r="16906" spans="5:6" x14ac:dyDescent="0.2">
      <c r="E16906" s="97">
        <v>43817.503263888888</v>
      </c>
      <c r="F16906">
        <v>1.7991790000000001</v>
      </c>
    </row>
    <row r="16907" spans="5:6" x14ac:dyDescent="0.2">
      <c r="E16907" s="97">
        <v>43817.517152777778</v>
      </c>
      <c r="F16907">
        <v>1.8692420000000001</v>
      </c>
    </row>
    <row r="16908" spans="5:6" x14ac:dyDescent="0.2">
      <c r="E16908" s="97">
        <v>43817.531041666669</v>
      </c>
      <c r="F16908">
        <v>1.967168</v>
      </c>
    </row>
    <row r="16909" spans="5:6" x14ac:dyDescent="0.2">
      <c r="E16909" s="97">
        <v>43817.544930555552</v>
      </c>
      <c r="F16909">
        <v>1.863005</v>
      </c>
    </row>
    <row r="16910" spans="5:6" x14ac:dyDescent="0.2">
      <c r="E16910" s="97">
        <v>43817.559166666666</v>
      </c>
      <c r="F16910">
        <v>1.863005</v>
      </c>
    </row>
    <row r="16911" spans="5:6" x14ac:dyDescent="0.2">
      <c r="E16911" s="97">
        <v>43817.562986111108</v>
      </c>
      <c r="F16911">
        <v>4.0000000000000002E-4</v>
      </c>
    </row>
    <row r="16912" spans="5:6" x14ac:dyDescent="0.2">
      <c r="E16912" s="97">
        <v>43817.573761574073</v>
      </c>
      <c r="F16912">
        <v>1.4834799999999999</v>
      </c>
    </row>
    <row r="16913" spans="5:6" x14ac:dyDescent="0.2">
      <c r="E16913" s="97">
        <v>43817.587650462963</v>
      </c>
      <c r="F16913">
        <v>1.9224669999999999</v>
      </c>
    </row>
    <row r="16914" spans="5:6" x14ac:dyDescent="0.2">
      <c r="E16914" s="97">
        <v>43817.601539351854</v>
      </c>
      <c r="F16914">
        <v>1.886029</v>
      </c>
    </row>
    <row r="16915" spans="5:6" x14ac:dyDescent="0.2">
      <c r="E16915" s="97">
        <v>43817.615428240744</v>
      </c>
      <c r="F16915">
        <v>1.859113</v>
      </c>
    </row>
    <row r="16916" spans="5:6" x14ac:dyDescent="0.2">
      <c r="E16916" s="97">
        <v>43817.629317129627</v>
      </c>
      <c r="F16916">
        <v>1.85181</v>
      </c>
    </row>
    <row r="16917" spans="5:6" x14ac:dyDescent="0.2">
      <c r="E16917" s="97">
        <v>43817.643206018518</v>
      </c>
      <c r="F16917">
        <v>1.8545510000000001</v>
      </c>
    </row>
    <row r="16918" spans="5:6" x14ac:dyDescent="0.2">
      <c r="E16918" s="97">
        <v>43817.657210648147</v>
      </c>
      <c r="F16918">
        <v>1.8257350000000001</v>
      </c>
    </row>
    <row r="16919" spans="5:6" x14ac:dyDescent="0.2">
      <c r="E16919" s="97">
        <v>43817.671099537038</v>
      </c>
      <c r="F16919">
        <v>1.8078959999999999</v>
      </c>
    </row>
    <row r="16920" spans="5:6" x14ac:dyDescent="0.2">
      <c r="E16920" s="97">
        <v>43817.684988425928</v>
      </c>
      <c r="F16920">
        <v>1.825027</v>
      </c>
    </row>
    <row r="16921" spans="5:6" x14ac:dyDescent="0.2">
      <c r="E16921" s="97">
        <v>43817.698877314811</v>
      </c>
      <c r="F16921">
        <v>1.82226</v>
      </c>
    </row>
    <row r="16922" spans="5:6" x14ac:dyDescent="0.2">
      <c r="E16922" s="97">
        <v>43817.721574074072</v>
      </c>
      <c r="F16922">
        <v>1.849378</v>
      </c>
    </row>
    <row r="16923" spans="5:6" x14ac:dyDescent="0.2">
      <c r="E16923" s="97">
        <v>43817.735462962963</v>
      </c>
      <c r="F16923">
        <v>1.8448469999999999</v>
      </c>
    </row>
    <row r="16924" spans="5:6" x14ac:dyDescent="0.2">
      <c r="E16924" s="97">
        <v>43817.749351851853</v>
      </c>
      <c r="F16924">
        <v>1.83565</v>
      </c>
    </row>
    <row r="16925" spans="5:6" x14ac:dyDescent="0.2">
      <c r="E16925" s="97">
        <v>43817.763240740744</v>
      </c>
      <c r="F16925">
        <v>1.829626</v>
      </c>
    </row>
    <row r="16926" spans="5:6" x14ac:dyDescent="0.2">
      <c r="E16926" s="97">
        <v>43817.777129629627</v>
      </c>
      <c r="F16926">
        <v>1.845572</v>
      </c>
    </row>
    <row r="16927" spans="5:6" x14ac:dyDescent="0.2">
      <c r="E16927" s="97">
        <v>43817.791018518517</v>
      </c>
      <c r="F16927">
        <v>1.844482</v>
      </c>
    </row>
    <row r="16928" spans="5:6" x14ac:dyDescent="0.2">
      <c r="E16928" s="97">
        <v>43817.804907407408</v>
      </c>
      <c r="F16928">
        <v>1.85762</v>
      </c>
    </row>
    <row r="16929" spans="5:6" x14ac:dyDescent="0.2">
      <c r="E16929" s="97">
        <v>43817.818912037037</v>
      </c>
      <c r="F16929">
        <v>1.8588880000000001</v>
      </c>
    </row>
    <row r="16930" spans="5:6" x14ac:dyDescent="0.2">
      <c r="E16930" s="97">
        <v>43817.832800925928</v>
      </c>
      <c r="F16930">
        <v>1.881149</v>
      </c>
    </row>
    <row r="16931" spans="5:6" x14ac:dyDescent="0.2">
      <c r="E16931" s="97">
        <v>43817.846689814818</v>
      </c>
      <c r="F16931">
        <v>1.8975280000000001</v>
      </c>
    </row>
    <row r="16932" spans="5:6" x14ac:dyDescent="0.2">
      <c r="E16932" s="97">
        <v>43817.860648148147</v>
      </c>
      <c r="F16932">
        <v>1.89174</v>
      </c>
    </row>
    <row r="16933" spans="5:6" x14ac:dyDescent="0.2">
      <c r="E16933" s="97">
        <v>43817.874537037038</v>
      </c>
      <c r="F16933">
        <v>1.879569</v>
      </c>
    </row>
    <row r="16934" spans="5:6" x14ac:dyDescent="0.2">
      <c r="E16934" s="97">
        <v>43817.888425925928</v>
      </c>
      <c r="F16934">
        <v>1.9091530000000001</v>
      </c>
    </row>
    <row r="16935" spans="5:6" x14ac:dyDescent="0.2">
      <c r="E16935" s="97">
        <v>43817.902314814812</v>
      </c>
      <c r="F16935">
        <v>1.875901</v>
      </c>
    </row>
    <row r="16936" spans="5:6" x14ac:dyDescent="0.2">
      <c r="E16936" s="97">
        <v>43817.916203703702</v>
      </c>
      <c r="F16936">
        <v>1.9301790000000001</v>
      </c>
    </row>
    <row r="16937" spans="5:6" x14ac:dyDescent="0.2">
      <c r="E16937" s="97">
        <v>43817.930092592593</v>
      </c>
      <c r="F16937">
        <v>1.953859</v>
      </c>
    </row>
    <row r="16938" spans="5:6" x14ac:dyDescent="0.2">
      <c r="E16938" s="97">
        <v>43817.943981481483</v>
      </c>
      <c r="F16938">
        <v>1.9537640000000001</v>
      </c>
    </row>
    <row r="16939" spans="5:6" x14ac:dyDescent="0.2">
      <c r="E16939" s="97">
        <v>43817.957986111112</v>
      </c>
      <c r="F16939">
        <v>1.9536089999999999</v>
      </c>
    </row>
    <row r="16940" spans="5:6" x14ac:dyDescent="0.2">
      <c r="E16940" s="97">
        <v>43817.971875000003</v>
      </c>
      <c r="F16940">
        <v>1.9881770000000001</v>
      </c>
    </row>
    <row r="16941" spans="5:6" x14ac:dyDescent="0.2">
      <c r="E16941" s="97">
        <v>43817.985763888886</v>
      </c>
      <c r="F16941">
        <v>2.0025029999999999</v>
      </c>
    </row>
    <row r="16942" spans="5:6" x14ac:dyDescent="0.2">
      <c r="E16942" s="97">
        <v>43817.999710648146</v>
      </c>
      <c r="F16942">
        <v>1.9998959999999999</v>
      </c>
    </row>
    <row r="16943" spans="5:6" x14ac:dyDescent="0.2">
      <c r="E16943" s="97">
        <v>43818.013599537036</v>
      </c>
      <c r="F16943">
        <v>2.017633</v>
      </c>
    </row>
    <row r="16944" spans="5:6" x14ac:dyDescent="0.2">
      <c r="E16944" s="97">
        <v>43818.027488425927</v>
      </c>
      <c r="F16944">
        <v>2.0192709999999998</v>
      </c>
    </row>
    <row r="16945" spans="5:6" x14ac:dyDescent="0.2">
      <c r="E16945" s="97">
        <v>43818.041377314818</v>
      </c>
      <c r="F16945">
        <v>2.060765</v>
      </c>
    </row>
    <row r="16946" spans="5:6" x14ac:dyDescent="0.2">
      <c r="E16946" s="97">
        <v>43818.055266203701</v>
      </c>
      <c r="F16946">
        <v>2.0217130000000001</v>
      </c>
    </row>
    <row r="16947" spans="5:6" x14ac:dyDescent="0.2">
      <c r="E16947" s="97">
        <v>43818.069155092591</v>
      </c>
      <c r="F16947">
        <v>2.0575739999999998</v>
      </c>
    </row>
    <row r="16948" spans="5:6" x14ac:dyDescent="0.2">
      <c r="E16948" s="97">
        <v>43818.08315972222</v>
      </c>
      <c r="F16948">
        <v>2.0628540000000002</v>
      </c>
    </row>
    <row r="16949" spans="5:6" x14ac:dyDescent="0.2">
      <c r="E16949" s="97">
        <v>43818.097048611111</v>
      </c>
      <c r="F16949">
        <v>2.064883</v>
      </c>
    </row>
    <row r="16950" spans="5:6" x14ac:dyDescent="0.2">
      <c r="E16950" s="97">
        <v>43818.110937500001</v>
      </c>
      <c r="F16950">
        <v>2.0795309999999998</v>
      </c>
    </row>
    <row r="16951" spans="5:6" x14ac:dyDescent="0.2">
      <c r="E16951" s="97">
        <v>43818.124826388892</v>
      </c>
      <c r="F16951">
        <v>2.0814889999999999</v>
      </c>
    </row>
    <row r="16952" spans="5:6" x14ac:dyDescent="0.2">
      <c r="E16952" s="97">
        <v>43818.138784722221</v>
      </c>
      <c r="F16952">
        <v>2.0954389999999998</v>
      </c>
    </row>
    <row r="16953" spans="5:6" x14ac:dyDescent="0.2">
      <c r="E16953" s="97">
        <v>43818.152673611112</v>
      </c>
      <c r="F16953">
        <v>2.0832299999999999</v>
      </c>
    </row>
    <row r="16954" spans="5:6" x14ac:dyDescent="0.2">
      <c r="E16954" s="97">
        <v>43818.166562500002</v>
      </c>
      <c r="F16954">
        <v>2.1041820000000002</v>
      </c>
    </row>
    <row r="16955" spans="5:6" x14ac:dyDescent="0.2">
      <c r="E16955" s="97">
        <v>43818.180451388886</v>
      </c>
      <c r="F16955">
        <v>2.0964119999999999</v>
      </c>
    </row>
    <row r="16956" spans="5:6" x14ac:dyDescent="0.2">
      <c r="E16956" s="97">
        <v>43818.194340277776</v>
      </c>
      <c r="F16956">
        <v>2.1058319999999999</v>
      </c>
    </row>
    <row r="16957" spans="5:6" x14ac:dyDescent="0.2">
      <c r="E16957" s="97">
        <v>43818.208229166667</v>
      </c>
      <c r="F16957">
        <v>2.1106690000000001</v>
      </c>
    </row>
    <row r="16958" spans="5:6" x14ac:dyDescent="0.2">
      <c r="E16958" s="97">
        <v>43818.222233796296</v>
      </c>
      <c r="F16958">
        <v>2.1012729999999999</v>
      </c>
    </row>
    <row r="16959" spans="5:6" x14ac:dyDescent="0.2">
      <c r="E16959" s="97">
        <v>43818.236122685186</v>
      </c>
      <c r="F16959">
        <v>2.11503</v>
      </c>
    </row>
    <row r="16960" spans="5:6" x14ac:dyDescent="0.2">
      <c r="E16960" s="97">
        <v>43818.250011574077</v>
      </c>
      <c r="F16960">
        <v>2.110087</v>
      </c>
    </row>
    <row r="16961" spans="5:6" x14ac:dyDescent="0.2">
      <c r="E16961" s="97">
        <v>43818.26390046296</v>
      </c>
      <c r="F16961">
        <v>2.111049</v>
      </c>
    </row>
    <row r="16962" spans="5:6" x14ac:dyDescent="0.2">
      <c r="E16962" s="97">
        <v>43818.277858796297</v>
      </c>
      <c r="F16962">
        <v>2.1102020000000001</v>
      </c>
    </row>
    <row r="16963" spans="5:6" x14ac:dyDescent="0.2">
      <c r="E16963" s="97">
        <v>43818.291747685187</v>
      </c>
      <c r="F16963">
        <v>2.1271279999999999</v>
      </c>
    </row>
    <row r="16964" spans="5:6" x14ac:dyDescent="0.2">
      <c r="E16964" s="97">
        <v>43818.305636574078</v>
      </c>
      <c r="F16964">
        <v>2.1169959999999999</v>
      </c>
    </row>
    <row r="16965" spans="5:6" x14ac:dyDescent="0.2">
      <c r="E16965" s="97">
        <v>43818.319525462961</v>
      </c>
      <c r="F16965">
        <v>2.1024500000000002</v>
      </c>
    </row>
    <row r="16966" spans="5:6" x14ac:dyDescent="0.2">
      <c r="E16966" s="97">
        <v>43818.333414351851</v>
      </c>
      <c r="F16966">
        <v>2.1173670000000002</v>
      </c>
    </row>
    <row r="16967" spans="5:6" x14ac:dyDescent="0.2">
      <c r="E16967" s="97">
        <v>43818.347303240742</v>
      </c>
      <c r="F16967">
        <v>2.1034350000000002</v>
      </c>
    </row>
    <row r="16968" spans="5:6" x14ac:dyDescent="0.2">
      <c r="E16968" s="97">
        <v>43818.361307870371</v>
      </c>
      <c r="F16968">
        <v>2.093324</v>
      </c>
    </row>
    <row r="16969" spans="5:6" x14ac:dyDescent="0.2">
      <c r="E16969" s="97">
        <v>43818.375196759262</v>
      </c>
      <c r="F16969">
        <v>2.0999919999999999</v>
      </c>
    </row>
    <row r="16970" spans="5:6" x14ac:dyDescent="0.2">
      <c r="E16970" s="97">
        <v>43818.389166666668</v>
      </c>
      <c r="F16970">
        <v>2.1110540000000002</v>
      </c>
    </row>
    <row r="16971" spans="5:6" x14ac:dyDescent="0.2">
      <c r="E16971" s="97">
        <v>43818.403055555558</v>
      </c>
      <c r="F16971">
        <v>2.118093</v>
      </c>
    </row>
    <row r="16972" spans="5:6" x14ac:dyDescent="0.2">
      <c r="E16972" s="97">
        <v>43818.416944444441</v>
      </c>
      <c r="F16972">
        <v>2.0994429999999999</v>
      </c>
    </row>
    <row r="16973" spans="5:6" x14ac:dyDescent="0.2">
      <c r="E16973" s="97">
        <v>43818.430833333332</v>
      </c>
      <c r="F16973">
        <v>2.0779049999999999</v>
      </c>
    </row>
    <row r="16974" spans="5:6" x14ac:dyDescent="0.2">
      <c r="E16974" s="97">
        <v>43818.444722222222</v>
      </c>
      <c r="F16974">
        <v>2.0887419999999999</v>
      </c>
    </row>
    <row r="16975" spans="5:6" x14ac:dyDescent="0.2">
      <c r="E16975" s="97">
        <v>43818.458611111113</v>
      </c>
      <c r="F16975">
        <v>2.0795870000000001</v>
      </c>
    </row>
    <row r="16976" spans="5:6" x14ac:dyDescent="0.2">
      <c r="E16976" s="97">
        <v>43818.472500000003</v>
      </c>
      <c r="F16976">
        <v>2.0729920000000002</v>
      </c>
    </row>
    <row r="16977" spans="5:6" x14ac:dyDescent="0.2">
      <c r="E16977" s="97">
        <v>43818.486504629633</v>
      </c>
      <c r="F16977">
        <v>2.0674290000000002</v>
      </c>
    </row>
    <row r="16978" spans="5:6" x14ac:dyDescent="0.2">
      <c r="E16978" s="97">
        <v>43818.500393518516</v>
      </c>
      <c r="F16978">
        <v>2.0381480000000001</v>
      </c>
    </row>
    <row r="16979" spans="5:6" x14ac:dyDescent="0.2">
      <c r="E16979" s="97">
        <v>43818.514282407406</v>
      </c>
      <c r="F16979">
        <v>2.0131359999999998</v>
      </c>
    </row>
    <row r="16980" spans="5:6" x14ac:dyDescent="0.2">
      <c r="E16980" s="97">
        <v>43818.528229166666</v>
      </c>
      <c r="F16980">
        <v>2.0266410000000001</v>
      </c>
    </row>
    <row r="16981" spans="5:6" x14ac:dyDescent="0.2">
      <c r="E16981" s="97">
        <v>43818.542118055557</v>
      </c>
      <c r="F16981">
        <v>1.9967220000000001</v>
      </c>
    </row>
    <row r="16982" spans="5:6" x14ac:dyDescent="0.2">
      <c r="E16982" s="97">
        <v>43818.556006944447</v>
      </c>
      <c r="F16982">
        <v>2.007876</v>
      </c>
    </row>
    <row r="16983" spans="5:6" x14ac:dyDescent="0.2">
      <c r="E16983" s="97">
        <v>43818.569895833331</v>
      </c>
      <c r="F16983">
        <v>1.971868</v>
      </c>
    </row>
    <row r="16984" spans="5:6" x14ac:dyDescent="0.2">
      <c r="E16984" s="97">
        <v>43818.583784722221</v>
      </c>
      <c r="F16984">
        <v>1.981085</v>
      </c>
    </row>
    <row r="16985" spans="5:6" x14ac:dyDescent="0.2">
      <c r="E16985" s="97">
        <v>43818.597673611112</v>
      </c>
      <c r="F16985">
        <v>1.9757659999999999</v>
      </c>
    </row>
    <row r="16986" spans="5:6" x14ac:dyDescent="0.2">
      <c r="E16986" s="97">
        <v>43818.611678240741</v>
      </c>
      <c r="F16986">
        <v>1.955498</v>
      </c>
    </row>
    <row r="16987" spans="5:6" x14ac:dyDescent="0.2">
      <c r="E16987" s="97">
        <v>43818.625567129631</v>
      </c>
      <c r="F16987">
        <v>1.939797</v>
      </c>
    </row>
    <row r="16988" spans="5:6" x14ac:dyDescent="0.2">
      <c r="E16988" s="97">
        <v>43818.639456018522</v>
      </c>
      <c r="F16988">
        <v>1.9264779999999999</v>
      </c>
    </row>
    <row r="16989" spans="5:6" x14ac:dyDescent="0.2">
      <c r="E16989" s="97">
        <v>43818.653344907405</v>
      </c>
      <c r="F16989">
        <v>1.9083220000000001</v>
      </c>
    </row>
    <row r="16990" spans="5:6" x14ac:dyDescent="0.2">
      <c r="E16990" s="97">
        <v>43818.667303240742</v>
      </c>
      <c r="F16990">
        <v>1.925964</v>
      </c>
    </row>
    <row r="16991" spans="5:6" x14ac:dyDescent="0.2">
      <c r="E16991" s="97">
        <v>43818.681192129632</v>
      </c>
      <c r="F16991">
        <v>1.9102520000000001</v>
      </c>
    </row>
    <row r="16992" spans="5:6" x14ac:dyDescent="0.2">
      <c r="E16992" s="97">
        <v>43818.695081018515</v>
      </c>
      <c r="F16992">
        <v>1.885499</v>
      </c>
    </row>
    <row r="16993" spans="5:6" x14ac:dyDescent="0.2">
      <c r="E16993" s="97">
        <v>43818.708969907406</v>
      </c>
      <c r="F16993">
        <v>1.894158</v>
      </c>
    </row>
    <row r="16994" spans="5:6" x14ac:dyDescent="0.2">
      <c r="E16994" s="97">
        <v>43818.721574074072</v>
      </c>
      <c r="F16994">
        <v>1.8708199999999999</v>
      </c>
    </row>
    <row r="16995" spans="5:6" x14ac:dyDescent="0.2">
      <c r="E16995" s="97">
        <v>43818.735462962963</v>
      </c>
      <c r="F16995">
        <v>1.9283980000000001</v>
      </c>
    </row>
    <row r="16996" spans="5:6" x14ac:dyDescent="0.2">
      <c r="E16996" s="97">
        <v>43818.749351851853</v>
      </c>
      <c r="F16996">
        <v>1.878228</v>
      </c>
    </row>
    <row r="16997" spans="5:6" x14ac:dyDescent="0.2">
      <c r="E16997" s="97">
        <v>43818.763240740744</v>
      </c>
      <c r="F16997">
        <v>1.9333149999999999</v>
      </c>
    </row>
    <row r="16998" spans="5:6" x14ac:dyDescent="0.2">
      <c r="E16998" s="97">
        <v>43818.777129629627</v>
      </c>
      <c r="F16998">
        <v>1.8541540000000001</v>
      </c>
    </row>
    <row r="16999" spans="5:6" x14ac:dyDescent="0.2">
      <c r="E16999" s="97">
        <v>43818.791018518517</v>
      </c>
      <c r="F16999">
        <v>1.921081</v>
      </c>
    </row>
    <row r="17000" spans="5:6" x14ac:dyDescent="0.2">
      <c r="E17000" s="97">
        <v>43818.805023148147</v>
      </c>
      <c r="F17000">
        <v>1.914482</v>
      </c>
    </row>
    <row r="17001" spans="5:6" x14ac:dyDescent="0.2">
      <c r="E17001" s="97">
        <v>43818.818912037037</v>
      </c>
      <c r="F17001">
        <v>1.9493450000000001</v>
      </c>
    </row>
    <row r="17002" spans="5:6" x14ac:dyDescent="0.2">
      <c r="E17002" s="97">
        <v>43818.832800925928</v>
      </c>
      <c r="F17002">
        <v>1.7791140000000001</v>
      </c>
    </row>
    <row r="17003" spans="5:6" x14ac:dyDescent="0.2">
      <c r="E17003" s="97">
        <v>43818.846689814818</v>
      </c>
      <c r="F17003">
        <v>1.9202509999999999</v>
      </c>
    </row>
    <row r="17004" spans="5:6" x14ac:dyDescent="0.2">
      <c r="E17004" s="97">
        <v>43818.860648148147</v>
      </c>
      <c r="F17004">
        <v>1.9354359999999999</v>
      </c>
    </row>
    <row r="17005" spans="5:6" x14ac:dyDescent="0.2">
      <c r="E17005" s="97">
        <v>43818.874537037038</v>
      </c>
      <c r="F17005">
        <v>1.968653</v>
      </c>
    </row>
    <row r="17006" spans="5:6" x14ac:dyDescent="0.2">
      <c r="E17006" s="97">
        <v>43818.888425925928</v>
      </c>
      <c r="F17006">
        <v>1.8316699999999999</v>
      </c>
    </row>
    <row r="17007" spans="5:6" x14ac:dyDescent="0.2">
      <c r="E17007" s="97">
        <v>43818.902314814812</v>
      </c>
      <c r="F17007">
        <v>1.984621</v>
      </c>
    </row>
    <row r="17008" spans="5:6" x14ac:dyDescent="0.2">
      <c r="E17008" s="97">
        <v>43818.916203703702</v>
      </c>
      <c r="F17008">
        <v>1.978766</v>
      </c>
    </row>
    <row r="17009" spans="5:6" x14ac:dyDescent="0.2">
      <c r="E17009" s="97">
        <v>43818.930092592593</v>
      </c>
      <c r="F17009">
        <v>2.0128029999999999</v>
      </c>
    </row>
    <row r="17010" spans="5:6" x14ac:dyDescent="0.2">
      <c r="E17010" s="97">
        <v>43818.944097222222</v>
      </c>
      <c r="F17010">
        <v>1.990146</v>
      </c>
    </row>
    <row r="17011" spans="5:6" x14ac:dyDescent="0.2">
      <c r="E17011" s="97">
        <v>43818.957986111112</v>
      </c>
      <c r="F17011">
        <v>2.0331800000000002</v>
      </c>
    </row>
    <row r="17012" spans="5:6" x14ac:dyDescent="0.2">
      <c r="E17012" s="97">
        <v>43818.971875000003</v>
      </c>
      <c r="F17012">
        <v>2.0341399999999998</v>
      </c>
    </row>
    <row r="17013" spans="5:6" x14ac:dyDescent="0.2">
      <c r="E17013" s="97">
        <v>43818.985763888886</v>
      </c>
      <c r="F17013">
        <v>2.0473479999999999</v>
      </c>
    </row>
    <row r="17014" spans="5:6" x14ac:dyDescent="0.2">
      <c r="E17014" s="97">
        <v>43818.999722222223</v>
      </c>
      <c r="F17014">
        <v>2.0508190000000002</v>
      </c>
    </row>
    <row r="17015" spans="5:6" x14ac:dyDescent="0.2">
      <c r="E17015" s="97">
        <v>43819.013611111113</v>
      </c>
      <c r="F17015">
        <v>2.0603069999999999</v>
      </c>
    </row>
    <row r="17016" spans="5:6" x14ac:dyDescent="0.2">
      <c r="E17016" s="97">
        <v>43819.027499999997</v>
      </c>
      <c r="F17016">
        <v>2.054227</v>
      </c>
    </row>
    <row r="17017" spans="5:6" x14ac:dyDescent="0.2">
      <c r="E17017" s="97">
        <v>43819.041388888887</v>
      </c>
      <c r="F17017">
        <v>2.0768279999999999</v>
      </c>
    </row>
    <row r="17018" spans="5:6" x14ac:dyDescent="0.2">
      <c r="E17018" s="97">
        <v>43819.055277777778</v>
      </c>
      <c r="F17018">
        <v>2.0816560000000002</v>
      </c>
    </row>
    <row r="17019" spans="5:6" x14ac:dyDescent="0.2">
      <c r="E17019" s="97">
        <v>43819.069166666668</v>
      </c>
      <c r="F17019">
        <v>2.0547439999999999</v>
      </c>
    </row>
    <row r="17020" spans="5:6" x14ac:dyDescent="0.2">
      <c r="E17020" s="97">
        <v>43819.083171296297</v>
      </c>
      <c r="F17020">
        <v>2.0968580000000001</v>
      </c>
    </row>
    <row r="17021" spans="5:6" x14ac:dyDescent="0.2">
      <c r="E17021" s="97">
        <v>43819.097071759257</v>
      </c>
      <c r="F17021">
        <v>2.0190009999999998</v>
      </c>
    </row>
    <row r="17022" spans="5:6" x14ac:dyDescent="0.2">
      <c r="E17022" s="97">
        <v>43819.110960648148</v>
      </c>
      <c r="F17022">
        <v>2.0904940000000001</v>
      </c>
    </row>
    <row r="17023" spans="5:6" x14ac:dyDescent="0.2">
      <c r="E17023" s="97">
        <v>43819.124849537038</v>
      </c>
      <c r="F17023">
        <v>2.1183999999999998</v>
      </c>
    </row>
    <row r="17024" spans="5:6" x14ac:dyDescent="0.2">
      <c r="E17024" s="97">
        <v>43819.138738425929</v>
      </c>
      <c r="F17024">
        <v>2.1059920000000001</v>
      </c>
    </row>
    <row r="17025" spans="5:6" x14ac:dyDescent="0.2">
      <c r="E17025" s="97">
        <v>43819.152627314812</v>
      </c>
      <c r="F17025">
        <v>2.088946</v>
      </c>
    </row>
    <row r="17026" spans="5:6" x14ac:dyDescent="0.2">
      <c r="E17026" s="97">
        <v>43819.166516203702</v>
      </c>
      <c r="F17026">
        <v>2.0707749999999998</v>
      </c>
    </row>
    <row r="17027" spans="5:6" x14ac:dyDescent="0.2">
      <c r="E17027" s="97">
        <v>43819.180520833332</v>
      </c>
      <c r="F17027">
        <v>2.0973039999999998</v>
      </c>
    </row>
    <row r="17028" spans="5:6" x14ac:dyDescent="0.2">
      <c r="E17028" s="97">
        <v>43819.194641203707</v>
      </c>
      <c r="F17028">
        <v>2.0099849999999999</v>
      </c>
    </row>
    <row r="17029" spans="5:6" x14ac:dyDescent="0.2">
      <c r="E17029" s="97">
        <v>43819.209502314814</v>
      </c>
      <c r="F17029">
        <v>0.52026600000000001</v>
      </c>
    </row>
    <row r="17030" spans="5:6" x14ac:dyDescent="0.2">
      <c r="E17030" s="97">
        <v>43819.223391203705</v>
      </c>
      <c r="F17030">
        <v>0.52026600000000001</v>
      </c>
    </row>
    <row r="17031" spans="5:6" x14ac:dyDescent="0.2">
      <c r="E17031" s="97">
        <v>43819.227210648147</v>
      </c>
      <c r="F17031">
        <v>1.5461480000000001</v>
      </c>
    </row>
    <row r="17032" spans="5:6" x14ac:dyDescent="0.2">
      <c r="E17032" s="97">
        <v>43819.237627314818</v>
      </c>
      <c r="F17032">
        <v>1.5461480000000001</v>
      </c>
    </row>
    <row r="17033" spans="5:6" x14ac:dyDescent="0.2">
      <c r="E17033" s="97">
        <v>43819.241446759261</v>
      </c>
      <c r="F17033">
        <v>4.0000000000000002E-4</v>
      </c>
    </row>
    <row r="17034" spans="5:6" x14ac:dyDescent="0.2">
      <c r="E17034" s="97">
        <v>43819.251863425925</v>
      </c>
      <c r="F17034">
        <v>4.0000000000000002E-4</v>
      </c>
    </row>
    <row r="17035" spans="5:6" x14ac:dyDescent="0.2">
      <c r="E17035" s="97">
        <v>43819.255682870367</v>
      </c>
      <c r="F17035">
        <v>9.9350999999999995E-2</v>
      </c>
    </row>
    <row r="17036" spans="5:6" x14ac:dyDescent="0.2">
      <c r="E17036" s="97">
        <v>43819.266099537039</v>
      </c>
      <c r="F17036">
        <v>9.9350999999999995E-2</v>
      </c>
    </row>
    <row r="17037" spans="5:6" x14ac:dyDescent="0.2">
      <c r="E17037" s="97">
        <v>43819.269918981481</v>
      </c>
      <c r="F17037">
        <v>4.0000000000000002E-4</v>
      </c>
    </row>
    <row r="17038" spans="5:6" x14ac:dyDescent="0.2">
      <c r="E17038" s="97">
        <v>43819.280335648145</v>
      </c>
      <c r="F17038">
        <v>4.0000000000000002E-4</v>
      </c>
    </row>
    <row r="17039" spans="5:6" x14ac:dyDescent="0.2">
      <c r="E17039" s="97">
        <v>43819.284259259257</v>
      </c>
      <c r="F17039">
        <v>4.0000000000000002E-4</v>
      </c>
    </row>
    <row r="17040" spans="5:6" x14ac:dyDescent="0.2">
      <c r="E17040" s="97">
        <v>43819.294675925928</v>
      </c>
      <c r="F17040">
        <v>4.0000000000000002E-4</v>
      </c>
    </row>
    <row r="17041" spans="5:6" x14ac:dyDescent="0.2">
      <c r="E17041" s="97">
        <v>43819.298495370371</v>
      </c>
      <c r="F17041">
        <v>4.0000000000000002E-4</v>
      </c>
    </row>
    <row r="17042" spans="5:6" x14ac:dyDescent="0.2">
      <c r="E17042" s="97">
        <v>43819.308912037035</v>
      </c>
      <c r="F17042">
        <v>4.0000000000000002E-4</v>
      </c>
    </row>
    <row r="17043" spans="5:6" x14ac:dyDescent="0.2">
      <c r="E17043" s="97">
        <v>43819.312731481485</v>
      </c>
      <c r="F17043">
        <v>4.1589000000000001E-2</v>
      </c>
    </row>
    <row r="17044" spans="5:6" x14ac:dyDescent="0.2">
      <c r="E17044" s="97">
        <v>43819.323148148149</v>
      </c>
      <c r="F17044">
        <v>4.0000000000000002E-4</v>
      </c>
    </row>
    <row r="17045" spans="5:6" x14ac:dyDescent="0.2">
      <c r="E17045" s="97">
        <v>43819.337037037039</v>
      </c>
      <c r="F17045">
        <v>4.0000000000000002E-4</v>
      </c>
    </row>
    <row r="17046" spans="5:6" x14ac:dyDescent="0.2">
      <c r="E17046" s="97">
        <v>43819.340856481482</v>
      </c>
      <c r="F17046">
        <v>4.0000000000000002E-4</v>
      </c>
    </row>
    <row r="17047" spans="5:6" x14ac:dyDescent="0.2">
      <c r="E17047" s="97">
        <v>43819.351273148146</v>
      </c>
      <c r="F17047">
        <v>4.0000000000000002E-4</v>
      </c>
    </row>
    <row r="17048" spans="5:6" x14ac:dyDescent="0.2">
      <c r="E17048" s="97">
        <v>43819.355092592596</v>
      </c>
      <c r="F17048">
        <v>4.0163999999999998E-2</v>
      </c>
    </row>
    <row r="17049" spans="5:6" x14ac:dyDescent="0.2">
      <c r="E17049" s="97">
        <v>43819.365624999999</v>
      </c>
      <c r="F17049">
        <v>4.0163999999999998E-2</v>
      </c>
    </row>
    <row r="17050" spans="5:6" x14ac:dyDescent="0.2">
      <c r="E17050" s="97">
        <v>43819.369444444441</v>
      </c>
      <c r="F17050">
        <v>0.20303199999999999</v>
      </c>
    </row>
    <row r="17051" spans="5:6" x14ac:dyDescent="0.2">
      <c r="E17051" s="97">
        <v>43819.379861111112</v>
      </c>
      <c r="F17051">
        <v>4.0000000000000002E-4</v>
      </c>
    </row>
    <row r="17052" spans="5:6" x14ac:dyDescent="0.2">
      <c r="E17052" s="97">
        <v>43819.393750000003</v>
      </c>
      <c r="F17052">
        <v>4.0000000000000002E-4</v>
      </c>
    </row>
    <row r="17053" spans="5:6" x14ac:dyDescent="0.2">
      <c r="E17053" s="97">
        <v>43819.397569444445</v>
      </c>
      <c r="F17053">
        <v>4.0000000000000002E-4</v>
      </c>
    </row>
    <row r="17054" spans="5:6" x14ac:dyDescent="0.2">
      <c r="E17054" s="97">
        <v>43819.407986111109</v>
      </c>
      <c r="F17054">
        <v>4.2620000000000002E-3</v>
      </c>
    </row>
    <row r="17055" spans="5:6" x14ac:dyDescent="0.2">
      <c r="E17055" s="97">
        <v>43819.421875</v>
      </c>
      <c r="F17055">
        <v>0.58275299999999997</v>
      </c>
    </row>
    <row r="17056" spans="5:6" x14ac:dyDescent="0.2">
      <c r="E17056" s="97">
        <v>43819.436574074076</v>
      </c>
      <c r="F17056">
        <v>0.65783400000000003</v>
      </c>
    </row>
    <row r="17057" spans="5:6" x14ac:dyDescent="0.2">
      <c r="E17057" s="97">
        <v>43819.450810185182</v>
      </c>
      <c r="F17057">
        <v>2.476979</v>
      </c>
    </row>
    <row r="17058" spans="5:6" x14ac:dyDescent="0.2">
      <c r="E17058" s="97">
        <v>43819.464699074073</v>
      </c>
      <c r="F17058">
        <v>2.1436630000000001</v>
      </c>
    </row>
    <row r="17059" spans="5:6" x14ac:dyDescent="0.2">
      <c r="E17059" s="97">
        <v>43819.478634259256</v>
      </c>
      <c r="F17059">
        <v>1.8799980000000001</v>
      </c>
    </row>
    <row r="17060" spans="5:6" x14ac:dyDescent="0.2">
      <c r="E17060" s="97">
        <v>43819.492523148147</v>
      </c>
      <c r="F17060">
        <v>2.0518350000000001</v>
      </c>
    </row>
    <row r="17061" spans="5:6" x14ac:dyDescent="0.2">
      <c r="E17061" s="97">
        <v>43819.506412037037</v>
      </c>
      <c r="F17061">
        <v>2.1101770000000002</v>
      </c>
    </row>
    <row r="17062" spans="5:6" x14ac:dyDescent="0.2">
      <c r="E17062" s="97">
        <v>43819.520300925928</v>
      </c>
      <c r="F17062">
        <v>2.1226850000000002</v>
      </c>
    </row>
    <row r="17063" spans="5:6" x14ac:dyDescent="0.2">
      <c r="E17063" s="97">
        <v>43819.534189814818</v>
      </c>
      <c r="F17063">
        <v>2.140663</v>
      </c>
    </row>
    <row r="17064" spans="5:6" x14ac:dyDescent="0.2">
      <c r="E17064" s="97">
        <v>43819.548078703701</v>
      </c>
      <c r="F17064">
        <v>2.1363289999999999</v>
      </c>
    </row>
    <row r="17065" spans="5:6" x14ac:dyDescent="0.2">
      <c r="E17065" s="97">
        <v>43819.561967592592</v>
      </c>
      <c r="F17065">
        <v>2.1287660000000002</v>
      </c>
    </row>
    <row r="17066" spans="5:6" x14ac:dyDescent="0.2">
      <c r="E17066" s="97">
        <v>43819.575972222221</v>
      </c>
      <c r="F17066">
        <v>2.1482619999999999</v>
      </c>
    </row>
    <row r="17067" spans="5:6" x14ac:dyDescent="0.2">
      <c r="E17067" s="97">
        <v>43819.589861111112</v>
      </c>
      <c r="F17067">
        <v>2.1498930000000001</v>
      </c>
    </row>
    <row r="17068" spans="5:6" x14ac:dyDescent="0.2">
      <c r="E17068" s="97">
        <v>43819.604097222225</v>
      </c>
      <c r="F17068">
        <v>2.1498930000000001</v>
      </c>
    </row>
    <row r="17069" spans="5:6" x14ac:dyDescent="0.2">
      <c r="E17069" s="97">
        <v>43819.607916666668</v>
      </c>
      <c r="F17069">
        <v>4.0000000000000002E-4</v>
      </c>
    </row>
    <row r="17070" spans="5:6" x14ac:dyDescent="0.2">
      <c r="E17070" s="97">
        <v>43819.618333333332</v>
      </c>
      <c r="F17070">
        <v>4.0000000000000002E-4</v>
      </c>
    </row>
    <row r="17071" spans="5:6" x14ac:dyDescent="0.2">
      <c r="E17071" s="97">
        <v>43819.62226851852</v>
      </c>
      <c r="F17071">
        <v>1.808357</v>
      </c>
    </row>
    <row r="17072" spans="5:6" x14ac:dyDescent="0.2">
      <c r="E17072" s="97">
        <v>43819.632685185185</v>
      </c>
      <c r="F17072">
        <v>1.9815640000000001</v>
      </c>
    </row>
    <row r="17073" spans="5:6" x14ac:dyDescent="0.2">
      <c r="E17073" s="97">
        <v>43819.646574074075</v>
      </c>
      <c r="F17073">
        <v>2.0902639999999999</v>
      </c>
    </row>
    <row r="17074" spans="5:6" x14ac:dyDescent="0.2">
      <c r="E17074" s="97">
        <v>43819.660578703704</v>
      </c>
      <c r="F17074">
        <v>2.0751580000000001</v>
      </c>
    </row>
    <row r="17075" spans="5:6" x14ac:dyDescent="0.2">
      <c r="E17075" s="97">
        <v>43819.674467592595</v>
      </c>
      <c r="F17075">
        <v>2.0464790000000002</v>
      </c>
    </row>
    <row r="17076" spans="5:6" x14ac:dyDescent="0.2">
      <c r="E17076" s="97">
        <v>43819.688356481478</v>
      </c>
      <c r="F17076">
        <v>2.035237</v>
      </c>
    </row>
    <row r="17077" spans="5:6" x14ac:dyDescent="0.2">
      <c r="E17077" s="97">
        <v>43819.702245370368</v>
      </c>
      <c r="F17077">
        <v>2.0429750000000002</v>
      </c>
    </row>
    <row r="17078" spans="5:6" x14ac:dyDescent="0.2">
      <c r="E17078" s="97">
        <v>43819.72146990741</v>
      </c>
      <c r="F17078">
        <v>2.03668</v>
      </c>
    </row>
    <row r="17079" spans="5:6" x14ac:dyDescent="0.2">
      <c r="E17079" s="97">
        <v>43819.735358796293</v>
      </c>
      <c r="F17079">
        <v>2.0496020000000001</v>
      </c>
    </row>
    <row r="17080" spans="5:6" x14ac:dyDescent="0.2">
      <c r="E17080" s="97">
        <v>43819.749247685184</v>
      </c>
      <c r="F17080">
        <v>2.0195989999999999</v>
      </c>
    </row>
    <row r="17081" spans="5:6" x14ac:dyDescent="0.2">
      <c r="E17081" s="97">
        <v>43819.763136574074</v>
      </c>
      <c r="F17081">
        <v>2.0504920000000002</v>
      </c>
    </row>
    <row r="17082" spans="5:6" x14ac:dyDescent="0.2">
      <c r="E17082" s="97">
        <v>43819.777025462965</v>
      </c>
      <c r="F17082">
        <v>2.0478160000000001</v>
      </c>
    </row>
    <row r="17083" spans="5:6" x14ac:dyDescent="0.2">
      <c r="E17083" s="97">
        <v>43819.790914351855</v>
      </c>
      <c r="F17083">
        <v>2.0168409999999999</v>
      </c>
    </row>
    <row r="17084" spans="5:6" x14ac:dyDescent="0.2">
      <c r="E17084" s="97">
        <v>43819.804803240739</v>
      </c>
      <c r="F17084">
        <v>2.041042</v>
      </c>
    </row>
    <row r="17085" spans="5:6" x14ac:dyDescent="0.2">
      <c r="E17085" s="97">
        <v>43819.818807870368</v>
      </c>
      <c r="F17085">
        <v>2.060988</v>
      </c>
    </row>
    <row r="17086" spans="5:6" x14ac:dyDescent="0.2">
      <c r="E17086" s="97">
        <v>43819.832696759258</v>
      </c>
      <c r="F17086">
        <v>2.0582400000000001</v>
      </c>
    </row>
    <row r="17087" spans="5:6" x14ac:dyDescent="0.2">
      <c r="E17087" s="97">
        <v>43819.846585648149</v>
      </c>
      <c r="F17087">
        <v>2.063984</v>
      </c>
    </row>
    <row r="17088" spans="5:6" x14ac:dyDescent="0.2">
      <c r="E17088" s="97">
        <v>43819.860543981478</v>
      </c>
      <c r="F17088">
        <v>2.0873029999999999</v>
      </c>
    </row>
    <row r="17089" spans="5:6" x14ac:dyDescent="0.2">
      <c r="E17089" s="97">
        <v>43819.874432870369</v>
      </c>
      <c r="F17089">
        <v>2.0585659999999999</v>
      </c>
    </row>
    <row r="17090" spans="5:6" x14ac:dyDescent="0.2">
      <c r="E17090" s="97">
        <v>43819.888321759259</v>
      </c>
      <c r="F17090">
        <v>2.0642369999999999</v>
      </c>
    </row>
    <row r="17091" spans="5:6" x14ac:dyDescent="0.2">
      <c r="E17091" s="97">
        <v>43819.90221064815</v>
      </c>
      <c r="F17091">
        <v>2.0877970000000001</v>
      </c>
    </row>
    <row r="17092" spans="5:6" x14ac:dyDescent="0.2">
      <c r="E17092" s="97">
        <v>43819.91609953704</v>
      </c>
      <c r="F17092">
        <v>2.0960079999999999</v>
      </c>
    </row>
    <row r="17093" spans="5:6" x14ac:dyDescent="0.2">
      <c r="E17093" s="97">
        <v>43819.929988425924</v>
      </c>
      <c r="F17093">
        <v>2.0984310000000002</v>
      </c>
    </row>
    <row r="17094" spans="5:6" x14ac:dyDescent="0.2">
      <c r="E17094" s="97">
        <v>43819.943877314814</v>
      </c>
      <c r="F17094">
        <v>2.1035159999999999</v>
      </c>
    </row>
    <row r="17095" spans="5:6" x14ac:dyDescent="0.2">
      <c r="E17095" s="97">
        <v>43819.957881944443</v>
      </c>
      <c r="F17095">
        <v>2.0653899999999998</v>
      </c>
    </row>
    <row r="17096" spans="5:6" x14ac:dyDescent="0.2">
      <c r="E17096" s="97">
        <v>43819.971770833334</v>
      </c>
      <c r="F17096">
        <v>2.128768</v>
      </c>
    </row>
    <row r="17097" spans="5:6" x14ac:dyDescent="0.2">
      <c r="E17097" s="97">
        <v>43819.985659722224</v>
      </c>
      <c r="F17097">
        <v>2.1299260000000002</v>
      </c>
    </row>
    <row r="17098" spans="5:6" x14ac:dyDescent="0.2">
      <c r="E17098" s="97">
        <v>43819.999606481484</v>
      </c>
      <c r="F17098">
        <v>2.0903800000000001</v>
      </c>
    </row>
    <row r="17099" spans="5:6" x14ac:dyDescent="0.2">
      <c r="E17099" s="97">
        <v>43820.013495370367</v>
      </c>
      <c r="F17099">
        <v>2.145918</v>
      </c>
    </row>
    <row r="17100" spans="5:6" x14ac:dyDescent="0.2">
      <c r="E17100" s="97">
        <v>43820.027465277781</v>
      </c>
      <c r="F17100">
        <v>2.1622309999999998</v>
      </c>
    </row>
    <row r="17101" spans="5:6" x14ac:dyDescent="0.2">
      <c r="E17101" s="97">
        <v>43820.041354166664</v>
      </c>
      <c r="F17101">
        <v>2.161807</v>
      </c>
    </row>
    <row r="17102" spans="5:6" x14ac:dyDescent="0.2">
      <c r="E17102" s="97">
        <v>43820.055243055554</v>
      </c>
      <c r="F17102">
        <v>2.1927669999999999</v>
      </c>
    </row>
    <row r="17103" spans="5:6" x14ac:dyDescent="0.2">
      <c r="E17103" s="97">
        <v>43820.069131944445</v>
      </c>
      <c r="F17103">
        <v>2.1905999999999999</v>
      </c>
    </row>
    <row r="17104" spans="5:6" x14ac:dyDescent="0.2">
      <c r="E17104" s="97">
        <v>43820.083020833335</v>
      </c>
      <c r="F17104">
        <v>2.1926730000000001</v>
      </c>
    </row>
    <row r="17105" spans="5:6" x14ac:dyDescent="0.2">
      <c r="E17105" s="97">
        <v>43820.096909722219</v>
      </c>
      <c r="F17105">
        <v>2.1921490000000001</v>
      </c>
    </row>
    <row r="17106" spans="5:6" x14ac:dyDescent="0.2">
      <c r="E17106" s="97">
        <v>43820.110914351855</v>
      </c>
      <c r="F17106">
        <v>2.210842</v>
      </c>
    </row>
    <row r="17107" spans="5:6" x14ac:dyDescent="0.2">
      <c r="E17107" s="97">
        <v>43820.124803240738</v>
      </c>
      <c r="F17107">
        <v>2.2020900000000001</v>
      </c>
    </row>
    <row r="17108" spans="5:6" x14ac:dyDescent="0.2">
      <c r="E17108" s="97">
        <v>43820.138692129629</v>
      </c>
      <c r="F17108">
        <v>2.2290770000000002</v>
      </c>
    </row>
    <row r="17109" spans="5:6" x14ac:dyDescent="0.2">
      <c r="E17109" s="97">
        <v>43820.152581018519</v>
      </c>
      <c r="F17109">
        <v>2.118071</v>
      </c>
    </row>
    <row r="17110" spans="5:6" x14ac:dyDescent="0.2">
      <c r="E17110" s="97">
        <v>43820.166539351849</v>
      </c>
      <c r="F17110">
        <v>2.2189510000000001</v>
      </c>
    </row>
    <row r="17111" spans="5:6" x14ac:dyDescent="0.2">
      <c r="E17111" s="97">
        <v>43820.180428240739</v>
      </c>
      <c r="F17111">
        <v>2.2144180000000002</v>
      </c>
    </row>
    <row r="17112" spans="5:6" x14ac:dyDescent="0.2">
      <c r="E17112" s="97">
        <v>43820.19431712963</v>
      </c>
      <c r="F17112">
        <v>2.2241379999999999</v>
      </c>
    </row>
    <row r="17113" spans="5:6" x14ac:dyDescent="0.2">
      <c r="E17113" s="97">
        <v>43820.20820601852</v>
      </c>
      <c r="F17113">
        <v>2.2498320000000001</v>
      </c>
    </row>
    <row r="17114" spans="5:6" x14ac:dyDescent="0.2">
      <c r="E17114" s="97">
        <v>43820.222094907411</v>
      </c>
      <c r="F17114">
        <v>2.2315659999999999</v>
      </c>
    </row>
    <row r="17115" spans="5:6" x14ac:dyDescent="0.2">
      <c r="E17115" s="97">
        <v>43820.235983796294</v>
      </c>
      <c r="F17115">
        <v>2.2459530000000001</v>
      </c>
    </row>
    <row r="17116" spans="5:6" x14ac:dyDescent="0.2">
      <c r="E17116" s="97">
        <v>43820.249988425923</v>
      </c>
      <c r="F17116">
        <v>2.2420629999999999</v>
      </c>
    </row>
    <row r="17117" spans="5:6" x14ac:dyDescent="0.2">
      <c r="E17117" s="97">
        <v>43820.263877314814</v>
      </c>
      <c r="F17117">
        <v>2.254505</v>
      </c>
    </row>
    <row r="17118" spans="5:6" x14ac:dyDescent="0.2">
      <c r="E17118" s="97">
        <v>43820.277766203704</v>
      </c>
      <c r="F17118">
        <v>2.2537850000000001</v>
      </c>
    </row>
    <row r="17119" spans="5:6" x14ac:dyDescent="0.2">
      <c r="E17119" s="97">
        <v>43820.291655092595</v>
      </c>
      <c r="F17119">
        <v>2.2534239999999999</v>
      </c>
    </row>
    <row r="17120" spans="5:6" x14ac:dyDescent="0.2">
      <c r="E17120" s="97">
        <v>43820.305613425924</v>
      </c>
      <c r="F17120">
        <v>2.234108</v>
      </c>
    </row>
    <row r="17121" spans="5:6" x14ac:dyDescent="0.2">
      <c r="E17121" s="97">
        <v>43820.319502314815</v>
      </c>
      <c r="F17121">
        <v>2.2284130000000002</v>
      </c>
    </row>
    <row r="17122" spans="5:6" x14ac:dyDescent="0.2">
      <c r="E17122" s="97">
        <v>43820.333391203705</v>
      </c>
      <c r="F17122">
        <v>2.2096239999999998</v>
      </c>
    </row>
    <row r="17123" spans="5:6" x14ac:dyDescent="0.2">
      <c r="E17123" s="97">
        <v>43820.347280092596</v>
      </c>
      <c r="F17123">
        <v>2.2439849999999999</v>
      </c>
    </row>
    <row r="17124" spans="5:6" x14ac:dyDescent="0.2">
      <c r="E17124" s="97">
        <v>43820.361168981479</v>
      </c>
      <c r="F17124">
        <v>2.2184149999999998</v>
      </c>
    </row>
    <row r="17125" spans="5:6" x14ac:dyDescent="0.2">
      <c r="E17125" s="97">
        <v>43820.375057870369</v>
      </c>
      <c r="F17125">
        <v>2.239417</v>
      </c>
    </row>
    <row r="17126" spans="5:6" x14ac:dyDescent="0.2">
      <c r="E17126" s="97">
        <v>43820.38894675926</v>
      </c>
      <c r="F17126">
        <v>2.2135159999999998</v>
      </c>
    </row>
    <row r="17127" spans="5:6" x14ac:dyDescent="0.2">
      <c r="E17127" s="97">
        <v>43820.402951388889</v>
      </c>
      <c r="F17127">
        <v>2.2084790000000001</v>
      </c>
    </row>
    <row r="17128" spans="5:6" x14ac:dyDescent="0.2">
      <c r="E17128" s="97">
        <v>43820.41684027778</v>
      </c>
      <c r="F17128">
        <v>2.223741</v>
      </c>
    </row>
    <row r="17129" spans="5:6" x14ac:dyDescent="0.2">
      <c r="E17129" s="97">
        <v>43820.43072916667</v>
      </c>
      <c r="F17129">
        <v>2.2163599999999999</v>
      </c>
    </row>
    <row r="17130" spans="5:6" x14ac:dyDescent="0.2">
      <c r="E17130" s="97">
        <v>43820.444675925923</v>
      </c>
      <c r="F17130">
        <v>2.2043529999999998</v>
      </c>
    </row>
    <row r="17131" spans="5:6" x14ac:dyDescent="0.2">
      <c r="E17131" s="97">
        <v>43820.458564814813</v>
      </c>
      <c r="F17131">
        <v>2.193702</v>
      </c>
    </row>
    <row r="17132" spans="5:6" x14ac:dyDescent="0.2">
      <c r="E17132" s="97">
        <v>43820.472453703704</v>
      </c>
      <c r="F17132">
        <v>2.1788720000000001</v>
      </c>
    </row>
    <row r="17133" spans="5:6" x14ac:dyDescent="0.2">
      <c r="E17133" s="97">
        <v>43820.486342592594</v>
      </c>
      <c r="F17133">
        <v>2.1849129999999999</v>
      </c>
    </row>
    <row r="17134" spans="5:6" x14ac:dyDescent="0.2">
      <c r="E17134" s="97">
        <v>43820.500231481485</v>
      </c>
      <c r="F17134">
        <v>2.1872750000000001</v>
      </c>
    </row>
    <row r="17135" spans="5:6" x14ac:dyDescent="0.2">
      <c r="E17135" s="97">
        <v>43820.514120370368</v>
      </c>
      <c r="F17135">
        <v>2.181451</v>
      </c>
    </row>
    <row r="17136" spans="5:6" x14ac:dyDescent="0.2">
      <c r="E17136" s="97">
        <v>43820.528124999997</v>
      </c>
      <c r="F17136">
        <v>2.1945730000000001</v>
      </c>
    </row>
    <row r="17137" spans="5:6" x14ac:dyDescent="0.2">
      <c r="E17137" s="97">
        <v>43820.542013888888</v>
      </c>
      <c r="F17137">
        <v>2.1547809999999998</v>
      </c>
    </row>
    <row r="17138" spans="5:6" x14ac:dyDescent="0.2">
      <c r="E17138" s="97">
        <v>43820.555902777778</v>
      </c>
      <c r="F17138">
        <v>2.1421749999999999</v>
      </c>
    </row>
    <row r="17139" spans="5:6" x14ac:dyDescent="0.2">
      <c r="E17139" s="97">
        <v>43820.569791666669</v>
      </c>
      <c r="F17139">
        <v>2.1246839999999998</v>
      </c>
    </row>
    <row r="17140" spans="5:6" x14ac:dyDescent="0.2">
      <c r="E17140" s="97">
        <v>43820.583749999998</v>
      </c>
      <c r="F17140">
        <v>2.1139779999999999</v>
      </c>
    </row>
    <row r="17141" spans="5:6" x14ac:dyDescent="0.2">
      <c r="E17141" s="97">
        <v>43820.597638888888</v>
      </c>
      <c r="F17141">
        <v>2.114128</v>
      </c>
    </row>
    <row r="17142" spans="5:6" x14ac:dyDescent="0.2">
      <c r="E17142" s="97">
        <v>43820.611527777779</v>
      </c>
      <c r="F17142">
        <v>2.0691310000000001</v>
      </c>
    </row>
    <row r="17143" spans="5:6" x14ac:dyDescent="0.2">
      <c r="E17143" s="97">
        <v>43820.625416666669</v>
      </c>
      <c r="F17143">
        <v>2.105874</v>
      </c>
    </row>
    <row r="17144" spans="5:6" x14ac:dyDescent="0.2">
      <c r="E17144" s="97">
        <v>43820.639305555553</v>
      </c>
      <c r="F17144">
        <v>2.0785830000000001</v>
      </c>
    </row>
    <row r="17145" spans="5:6" x14ac:dyDescent="0.2">
      <c r="E17145" s="97">
        <v>43820.653194444443</v>
      </c>
      <c r="F17145">
        <v>2.0881780000000001</v>
      </c>
    </row>
    <row r="17146" spans="5:6" x14ac:dyDescent="0.2">
      <c r="E17146" s="97">
        <v>43820.667083333334</v>
      </c>
      <c r="F17146">
        <v>2.0454340000000002</v>
      </c>
    </row>
    <row r="17147" spans="5:6" x14ac:dyDescent="0.2">
      <c r="E17147" s="97">
        <v>43820.681087962963</v>
      </c>
      <c r="F17147">
        <v>2.0622569999999998</v>
      </c>
    </row>
    <row r="17148" spans="5:6" x14ac:dyDescent="0.2">
      <c r="E17148" s="97">
        <v>43820.694976851853</v>
      </c>
      <c r="F17148">
        <v>2.0570750000000002</v>
      </c>
    </row>
    <row r="17149" spans="5:6" x14ac:dyDescent="0.2">
      <c r="E17149" s="97">
        <v>43820.708865740744</v>
      </c>
      <c r="F17149">
        <v>2.0396109999999998</v>
      </c>
    </row>
    <row r="17150" spans="5:6" x14ac:dyDescent="0.2">
      <c r="E17150" s="97">
        <v>43820.72146990741</v>
      </c>
      <c r="F17150">
        <v>2.0420560000000001</v>
      </c>
    </row>
    <row r="17151" spans="5:6" x14ac:dyDescent="0.2">
      <c r="E17151" s="97">
        <v>43820.735358796293</v>
      </c>
      <c r="F17151">
        <v>2.056559</v>
      </c>
    </row>
    <row r="17152" spans="5:6" x14ac:dyDescent="0.2">
      <c r="E17152" s="97">
        <v>43820.749247685184</v>
      </c>
      <c r="F17152">
        <v>1.9734100000000001</v>
      </c>
    </row>
    <row r="17153" spans="5:6" x14ac:dyDescent="0.2">
      <c r="E17153" s="97">
        <v>43820.763136574074</v>
      </c>
      <c r="F17153">
        <v>2.037099</v>
      </c>
    </row>
    <row r="17154" spans="5:6" x14ac:dyDescent="0.2">
      <c r="E17154" s="97">
        <v>43820.777025462965</v>
      </c>
      <c r="F17154">
        <v>2.0705480000000001</v>
      </c>
    </row>
    <row r="17155" spans="5:6" x14ac:dyDescent="0.2">
      <c r="E17155" s="97">
        <v>43820.790914351855</v>
      </c>
      <c r="F17155">
        <v>2.0519189999999998</v>
      </c>
    </row>
    <row r="17156" spans="5:6" x14ac:dyDescent="0.2">
      <c r="E17156" s="97">
        <v>43820.804803240739</v>
      </c>
      <c r="F17156">
        <v>2.03796</v>
      </c>
    </row>
    <row r="17157" spans="5:6" x14ac:dyDescent="0.2">
      <c r="E17157" s="97">
        <v>43820.818807870368</v>
      </c>
      <c r="F17157">
        <v>2.0180760000000002</v>
      </c>
    </row>
    <row r="17158" spans="5:6" x14ac:dyDescent="0.2">
      <c r="E17158" s="97">
        <v>43820.832696759258</v>
      </c>
      <c r="F17158">
        <v>2.0339100000000001</v>
      </c>
    </row>
    <row r="17159" spans="5:6" x14ac:dyDescent="0.2">
      <c r="E17159" s="97">
        <v>43820.846585648149</v>
      </c>
      <c r="F17159">
        <v>2.0271759999999999</v>
      </c>
    </row>
    <row r="17160" spans="5:6" x14ac:dyDescent="0.2">
      <c r="E17160" s="97">
        <v>43820.860532407409</v>
      </c>
      <c r="F17160">
        <v>2.0561600000000002</v>
      </c>
    </row>
    <row r="17161" spans="5:6" x14ac:dyDescent="0.2">
      <c r="E17161" s="97">
        <v>43820.874490740738</v>
      </c>
      <c r="F17161">
        <v>2.0465719999999998</v>
      </c>
    </row>
    <row r="17162" spans="5:6" x14ac:dyDescent="0.2">
      <c r="E17162" s="97">
        <v>43820.888379629629</v>
      </c>
      <c r="F17162">
        <v>2.018281</v>
      </c>
    </row>
    <row r="17163" spans="5:6" x14ac:dyDescent="0.2">
      <c r="E17163" s="97">
        <v>43820.902268518519</v>
      </c>
      <c r="F17163">
        <v>2.0553379999999999</v>
      </c>
    </row>
    <row r="17164" spans="5:6" x14ac:dyDescent="0.2">
      <c r="E17164" s="97">
        <v>43820.91615740741</v>
      </c>
      <c r="F17164">
        <v>2.0776279999999998</v>
      </c>
    </row>
    <row r="17165" spans="5:6" x14ac:dyDescent="0.2">
      <c r="E17165" s="97">
        <v>43820.930046296293</v>
      </c>
      <c r="F17165">
        <v>2.088212</v>
      </c>
    </row>
    <row r="17166" spans="5:6" x14ac:dyDescent="0.2">
      <c r="E17166" s="97">
        <v>43820.943935185183</v>
      </c>
      <c r="F17166">
        <v>2.085642</v>
      </c>
    </row>
    <row r="17167" spans="5:6" x14ac:dyDescent="0.2">
      <c r="E17167" s="97">
        <v>43820.957824074074</v>
      </c>
      <c r="F17167">
        <v>2.086516</v>
      </c>
    </row>
    <row r="17168" spans="5:6" x14ac:dyDescent="0.2">
      <c r="E17168" s="97">
        <v>43820.971828703703</v>
      </c>
      <c r="F17168">
        <v>2.0798990000000002</v>
      </c>
    </row>
    <row r="17169" spans="5:6" x14ac:dyDescent="0.2">
      <c r="E17169" s="97">
        <v>43820.985717592594</v>
      </c>
      <c r="F17169">
        <v>2.0937399999999999</v>
      </c>
    </row>
    <row r="17170" spans="5:6" x14ac:dyDescent="0.2">
      <c r="E17170" s="97">
        <v>43820.999606481484</v>
      </c>
      <c r="F17170">
        <v>2.0887790000000002</v>
      </c>
    </row>
    <row r="17171" spans="5:6" x14ac:dyDescent="0.2">
      <c r="E17171" s="97">
        <v>43821.013564814813</v>
      </c>
      <c r="F17171">
        <v>2.094468</v>
      </c>
    </row>
    <row r="17172" spans="5:6" x14ac:dyDescent="0.2">
      <c r="E17172" s="97">
        <v>43821.027453703704</v>
      </c>
      <c r="F17172">
        <v>2.1018680000000001</v>
      </c>
    </row>
    <row r="17173" spans="5:6" x14ac:dyDescent="0.2">
      <c r="E17173" s="97">
        <v>43821.041342592594</v>
      </c>
      <c r="F17173">
        <v>2.0987830000000001</v>
      </c>
    </row>
    <row r="17174" spans="5:6" x14ac:dyDescent="0.2">
      <c r="E17174" s="97">
        <v>43821.055231481485</v>
      </c>
      <c r="F17174">
        <v>2.0974560000000002</v>
      </c>
    </row>
    <row r="17175" spans="5:6" x14ac:dyDescent="0.2">
      <c r="E17175" s="97">
        <v>43821.069120370368</v>
      </c>
      <c r="F17175">
        <v>2.1092029999999999</v>
      </c>
    </row>
    <row r="17176" spans="5:6" x14ac:dyDescent="0.2">
      <c r="E17176" s="97">
        <v>43821.083009259259</v>
      </c>
      <c r="F17176">
        <v>2.1042239999999999</v>
      </c>
    </row>
    <row r="17177" spans="5:6" x14ac:dyDescent="0.2">
      <c r="E17177" s="97">
        <v>43821.097013888888</v>
      </c>
      <c r="F17177">
        <v>2.09748</v>
      </c>
    </row>
    <row r="17178" spans="5:6" x14ac:dyDescent="0.2">
      <c r="E17178" s="97">
        <v>43821.110902777778</v>
      </c>
      <c r="F17178">
        <v>2.1346790000000002</v>
      </c>
    </row>
    <row r="17179" spans="5:6" x14ac:dyDescent="0.2">
      <c r="E17179" s="97">
        <v>43821.124791666669</v>
      </c>
      <c r="F17179">
        <v>2.1346790000000002</v>
      </c>
    </row>
    <row r="17180" spans="5:6" x14ac:dyDescent="0.2">
      <c r="E17180" s="97">
        <v>43821.128611111111</v>
      </c>
      <c r="F17180">
        <v>1.5060199999999999</v>
      </c>
    </row>
    <row r="17181" spans="5:6" x14ac:dyDescent="0.2">
      <c r="E17181" s="97">
        <v>43821.139085648145</v>
      </c>
      <c r="F17181">
        <v>2.1624439999999998</v>
      </c>
    </row>
    <row r="17182" spans="5:6" x14ac:dyDescent="0.2">
      <c r="E17182" s="97">
        <v>43821.152974537035</v>
      </c>
      <c r="F17182">
        <v>2.1384400000000001</v>
      </c>
    </row>
    <row r="17183" spans="5:6" x14ac:dyDescent="0.2">
      <c r="E17183" s="97">
        <v>43821.166863425926</v>
      </c>
      <c r="F17183">
        <v>1.9402250000000001</v>
      </c>
    </row>
    <row r="17184" spans="5:6" x14ac:dyDescent="0.2">
      <c r="E17184" s="97">
        <v>43821.180752314816</v>
      </c>
      <c r="F17184">
        <v>2.1484779999999999</v>
      </c>
    </row>
    <row r="17185" spans="5:6" x14ac:dyDescent="0.2">
      <c r="E17185" s="97">
        <v>43821.194641203707</v>
      </c>
      <c r="F17185">
        <v>2.1124719999999999</v>
      </c>
    </row>
    <row r="17186" spans="5:6" x14ac:dyDescent="0.2">
      <c r="E17186" s="97">
        <v>43821.20853009259</v>
      </c>
      <c r="F17186">
        <v>2.114074</v>
      </c>
    </row>
    <row r="17187" spans="5:6" x14ac:dyDescent="0.2">
      <c r="E17187" s="97">
        <v>43821.222534722219</v>
      </c>
      <c r="F17187">
        <v>2.1165669999999999</v>
      </c>
    </row>
    <row r="17188" spans="5:6" x14ac:dyDescent="0.2">
      <c r="E17188" s="97">
        <v>43821.23642361111</v>
      </c>
      <c r="F17188">
        <v>2.0979260000000002</v>
      </c>
    </row>
    <row r="17189" spans="5:6" x14ac:dyDescent="0.2">
      <c r="E17189" s="97">
        <v>43821.2503125</v>
      </c>
      <c r="F17189">
        <v>2.1626530000000002</v>
      </c>
    </row>
    <row r="17190" spans="5:6" x14ac:dyDescent="0.2">
      <c r="E17190" s="97">
        <v>43821.264201388891</v>
      </c>
      <c r="F17190">
        <v>2.1061969999999999</v>
      </c>
    </row>
    <row r="17191" spans="5:6" x14ac:dyDescent="0.2">
      <c r="E17191" s="97">
        <v>43821.27815972222</v>
      </c>
      <c r="F17191">
        <v>2.0920649999999998</v>
      </c>
    </row>
    <row r="17192" spans="5:6" x14ac:dyDescent="0.2">
      <c r="E17192" s="97">
        <v>43821.292048611111</v>
      </c>
      <c r="F17192">
        <v>2.0975630000000001</v>
      </c>
    </row>
    <row r="17193" spans="5:6" x14ac:dyDescent="0.2">
      <c r="E17193" s="97">
        <v>43821.305937500001</v>
      </c>
      <c r="F17193">
        <v>2.1026180000000001</v>
      </c>
    </row>
    <row r="17194" spans="5:6" x14ac:dyDescent="0.2">
      <c r="E17194" s="97">
        <v>43821.319826388892</v>
      </c>
      <c r="F17194">
        <v>2.0902949999999998</v>
      </c>
    </row>
    <row r="17195" spans="5:6" x14ac:dyDescent="0.2">
      <c r="E17195" s="97">
        <v>43821.333715277775</v>
      </c>
      <c r="F17195">
        <v>2.083663</v>
      </c>
    </row>
    <row r="17196" spans="5:6" x14ac:dyDescent="0.2">
      <c r="E17196" s="97">
        <v>43821.347604166665</v>
      </c>
      <c r="F17196">
        <v>2.0906829999999998</v>
      </c>
    </row>
    <row r="17197" spans="5:6" x14ac:dyDescent="0.2">
      <c r="E17197" s="97">
        <v>43821.361608796295</v>
      </c>
      <c r="F17197">
        <v>2.0857250000000001</v>
      </c>
    </row>
    <row r="17198" spans="5:6" x14ac:dyDescent="0.2">
      <c r="E17198" s="97">
        <v>43821.375497685185</v>
      </c>
      <c r="F17198">
        <v>2.0876450000000002</v>
      </c>
    </row>
    <row r="17199" spans="5:6" x14ac:dyDescent="0.2">
      <c r="E17199" s="97">
        <v>43821.389386574076</v>
      </c>
      <c r="F17199">
        <v>2.0766119999999999</v>
      </c>
    </row>
    <row r="17200" spans="5:6" x14ac:dyDescent="0.2">
      <c r="E17200" s="97">
        <v>43821.403275462966</v>
      </c>
      <c r="F17200">
        <v>2.074735</v>
      </c>
    </row>
    <row r="17201" spans="5:6" x14ac:dyDescent="0.2">
      <c r="E17201" s="97">
        <v>43821.417233796295</v>
      </c>
      <c r="F17201">
        <v>2.073556</v>
      </c>
    </row>
    <row r="17202" spans="5:6" x14ac:dyDescent="0.2">
      <c r="E17202" s="97">
        <v>43821.431122685186</v>
      </c>
      <c r="F17202">
        <v>2.0810580000000001</v>
      </c>
    </row>
    <row r="17203" spans="5:6" x14ac:dyDescent="0.2">
      <c r="E17203" s="97">
        <v>43821.445011574076</v>
      </c>
      <c r="F17203">
        <v>2.0994920000000001</v>
      </c>
    </row>
    <row r="17204" spans="5:6" x14ac:dyDescent="0.2">
      <c r="E17204" s="97">
        <v>43821.45890046296</v>
      </c>
      <c r="F17204">
        <v>2.0994920000000001</v>
      </c>
    </row>
    <row r="17205" spans="5:6" x14ac:dyDescent="0.2">
      <c r="E17205" s="97">
        <v>43821.462719907409</v>
      </c>
      <c r="F17205">
        <v>1.6438539999999999</v>
      </c>
    </row>
    <row r="17206" spans="5:6" x14ac:dyDescent="0.2">
      <c r="E17206" s="97">
        <v>43821.473136574074</v>
      </c>
      <c r="F17206">
        <v>2.073636</v>
      </c>
    </row>
    <row r="17207" spans="5:6" x14ac:dyDescent="0.2">
      <c r="E17207" s="97">
        <v>43821.487025462964</v>
      </c>
      <c r="F17207">
        <v>2.0510320000000002</v>
      </c>
    </row>
    <row r="17208" spans="5:6" x14ac:dyDescent="0.2">
      <c r="E17208" s="97">
        <v>43821.501030092593</v>
      </c>
      <c r="F17208">
        <v>2.067069</v>
      </c>
    </row>
    <row r="17209" spans="5:6" x14ac:dyDescent="0.2">
      <c r="E17209" s="97">
        <v>43821.514918981484</v>
      </c>
      <c r="F17209">
        <v>2.063901</v>
      </c>
    </row>
    <row r="17210" spans="5:6" x14ac:dyDescent="0.2">
      <c r="E17210" s="97">
        <v>43821.528807870367</v>
      </c>
      <c r="F17210">
        <v>2.061839</v>
      </c>
    </row>
    <row r="17211" spans="5:6" x14ac:dyDescent="0.2">
      <c r="E17211" s="97">
        <v>43821.542766203704</v>
      </c>
      <c r="F17211">
        <v>2.0387590000000002</v>
      </c>
    </row>
    <row r="17212" spans="5:6" x14ac:dyDescent="0.2">
      <c r="E17212" s="97">
        <v>43821.556655092594</v>
      </c>
      <c r="F17212">
        <v>2.0609419999999998</v>
      </c>
    </row>
    <row r="17213" spans="5:6" x14ac:dyDescent="0.2">
      <c r="E17213" s="97">
        <v>43821.570543981485</v>
      </c>
      <c r="F17213">
        <v>2.0122399999999998</v>
      </c>
    </row>
    <row r="17214" spans="5:6" x14ac:dyDescent="0.2">
      <c r="E17214" s="97">
        <v>43821.584432870368</v>
      </c>
      <c r="F17214">
        <v>2.0577700000000001</v>
      </c>
    </row>
    <row r="17215" spans="5:6" x14ac:dyDescent="0.2">
      <c r="E17215" s="97">
        <v>43821.598321759258</v>
      </c>
      <c r="F17215">
        <v>2.048924</v>
      </c>
    </row>
    <row r="17216" spans="5:6" x14ac:dyDescent="0.2">
      <c r="E17216" s="97">
        <v>43821.612210648149</v>
      </c>
      <c r="F17216">
        <v>2.0476589999999999</v>
      </c>
    </row>
    <row r="17217" spans="5:6" x14ac:dyDescent="0.2">
      <c r="E17217" s="97">
        <v>43821.626099537039</v>
      </c>
      <c r="F17217">
        <v>2.0290710000000001</v>
      </c>
    </row>
    <row r="17218" spans="5:6" x14ac:dyDescent="0.2">
      <c r="E17218" s="97">
        <v>43821.640104166669</v>
      </c>
      <c r="F17218">
        <v>2.0361400000000001</v>
      </c>
    </row>
    <row r="17219" spans="5:6" x14ac:dyDescent="0.2">
      <c r="E17219" s="97">
        <v>43821.653993055559</v>
      </c>
      <c r="F17219">
        <v>2.026932</v>
      </c>
    </row>
    <row r="17220" spans="5:6" x14ac:dyDescent="0.2">
      <c r="E17220" s="97">
        <v>43821.667881944442</v>
      </c>
      <c r="F17220">
        <v>2.0529120000000001</v>
      </c>
    </row>
    <row r="17221" spans="5:6" x14ac:dyDescent="0.2">
      <c r="E17221" s="97">
        <v>43821.681828703702</v>
      </c>
      <c r="F17221">
        <v>2.0206279999999999</v>
      </c>
    </row>
    <row r="17222" spans="5:6" x14ac:dyDescent="0.2">
      <c r="E17222" s="97">
        <v>43821.695717592593</v>
      </c>
      <c r="F17222">
        <v>2.0415390000000002</v>
      </c>
    </row>
    <row r="17223" spans="5:6" x14ac:dyDescent="0.2">
      <c r="E17223" s="97">
        <v>43821.709699074076</v>
      </c>
      <c r="F17223">
        <v>2.0377879999999999</v>
      </c>
    </row>
    <row r="17224" spans="5:6" x14ac:dyDescent="0.2">
      <c r="E17224" s="97">
        <v>43821.722256944442</v>
      </c>
      <c r="F17224">
        <v>2.1139329999999998</v>
      </c>
    </row>
    <row r="17225" spans="5:6" x14ac:dyDescent="0.2">
      <c r="E17225" s="97">
        <v>43821.736145833333</v>
      </c>
      <c r="F17225">
        <v>2.1666110000000001</v>
      </c>
    </row>
    <row r="17226" spans="5:6" x14ac:dyDescent="0.2">
      <c r="E17226" s="97">
        <v>43821.750034722223</v>
      </c>
      <c r="F17226">
        <v>2.16587</v>
      </c>
    </row>
    <row r="17227" spans="5:6" x14ac:dyDescent="0.2">
      <c r="E17227" s="97">
        <v>43821.763923611114</v>
      </c>
      <c r="F17227">
        <v>2.16587</v>
      </c>
    </row>
    <row r="17228" spans="5:6" x14ac:dyDescent="0.2">
      <c r="E17228" s="97">
        <v>43821.767743055556</v>
      </c>
      <c r="F17228">
        <v>1.7198199999999999</v>
      </c>
    </row>
    <row r="17229" spans="5:6" x14ac:dyDescent="0.2">
      <c r="E17229" s="97">
        <v>43821.77815972222</v>
      </c>
      <c r="F17229">
        <v>2.058662</v>
      </c>
    </row>
    <row r="17230" spans="5:6" x14ac:dyDescent="0.2">
      <c r="E17230" s="97">
        <v>43821.792048611111</v>
      </c>
      <c r="F17230">
        <v>2.0713919999999999</v>
      </c>
    </row>
    <row r="17231" spans="5:6" x14ac:dyDescent="0.2">
      <c r="E17231" s="97">
        <v>43821.80605324074</v>
      </c>
      <c r="F17231">
        <v>2.0497369999999999</v>
      </c>
    </row>
    <row r="17232" spans="5:6" x14ac:dyDescent="0.2">
      <c r="E17232" s="97">
        <v>43821.81994212963</v>
      </c>
      <c r="F17232">
        <v>2.0314760000000001</v>
      </c>
    </row>
    <row r="17233" spans="5:6" x14ac:dyDescent="0.2">
      <c r="E17233" s="97">
        <v>43821.833831018521</v>
      </c>
      <c r="F17233">
        <v>2.0149849999999998</v>
      </c>
    </row>
    <row r="17234" spans="5:6" x14ac:dyDescent="0.2">
      <c r="E17234" s="97">
        <v>43821.847766203704</v>
      </c>
      <c r="F17234">
        <v>2.043774</v>
      </c>
    </row>
    <row r="17235" spans="5:6" x14ac:dyDescent="0.2">
      <c r="E17235" s="97">
        <v>43821.861655092594</v>
      </c>
      <c r="F17235">
        <v>2.0344829999999998</v>
      </c>
    </row>
    <row r="17236" spans="5:6" x14ac:dyDescent="0.2">
      <c r="E17236" s="97">
        <v>43821.875543981485</v>
      </c>
      <c r="F17236">
        <v>2.0559639999999999</v>
      </c>
    </row>
    <row r="17237" spans="5:6" x14ac:dyDescent="0.2">
      <c r="E17237" s="97">
        <v>43821.889432870368</v>
      </c>
      <c r="F17237">
        <v>2.0480990000000001</v>
      </c>
    </row>
    <row r="17238" spans="5:6" x14ac:dyDescent="0.2">
      <c r="E17238" s="97">
        <v>43821.903321759259</v>
      </c>
      <c r="F17238">
        <v>2.068044</v>
      </c>
    </row>
    <row r="17239" spans="5:6" x14ac:dyDescent="0.2">
      <c r="E17239" s="97">
        <v>43821.917210648149</v>
      </c>
      <c r="F17239">
        <v>2.0619489999999998</v>
      </c>
    </row>
    <row r="17240" spans="5:6" x14ac:dyDescent="0.2">
      <c r="E17240" s="97">
        <v>43821.931215277778</v>
      </c>
      <c r="F17240">
        <v>2.0653229999999998</v>
      </c>
    </row>
    <row r="17241" spans="5:6" x14ac:dyDescent="0.2">
      <c r="E17241" s="97">
        <v>43821.945104166669</v>
      </c>
      <c r="F17241">
        <v>2.0692620000000002</v>
      </c>
    </row>
    <row r="17242" spans="5:6" x14ac:dyDescent="0.2">
      <c r="E17242" s="97">
        <v>43821.958993055552</v>
      </c>
      <c r="F17242">
        <v>2.0586129999999998</v>
      </c>
    </row>
    <row r="17243" spans="5:6" x14ac:dyDescent="0.2">
      <c r="E17243" s="97">
        <v>43821.972881944443</v>
      </c>
      <c r="F17243">
        <v>2.0727000000000002</v>
      </c>
    </row>
    <row r="17244" spans="5:6" x14ac:dyDescent="0.2">
      <c r="E17244" s="97">
        <v>43821.986840277779</v>
      </c>
      <c r="F17244">
        <v>2.0943290000000001</v>
      </c>
    </row>
    <row r="17245" spans="5:6" x14ac:dyDescent="0.2">
      <c r="E17245" s="97">
        <v>43822.00072916667</v>
      </c>
      <c r="F17245">
        <v>2.0952760000000001</v>
      </c>
    </row>
    <row r="17246" spans="5:6" x14ac:dyDescent="0.2">
      <c r="E17246" s="97">
        <v>43822.014618055553</v>
      </c>
      <c r="F17246">
        <v>2.0915089999999998</v>
      </c>
    </row>
    <row r="17247" spans="5:6" x14ac:dyDescent="0.2">
      <c r="E17247" s="97">
        <v>43822.028506944444</v>
      </c>
      <c r="F17247">
        <v>2.09327</v>
      </c>
    </row>
    <row r="17248" spans="5:6" x14ac:dyDescent="0.2">
      <c r="E17248" s="97">
        <v>43822.042395833334</v>
      </c>
      <c r="F17248">
        <v>2.097286</v>
      </c>
    </row>
    <row r="17249" spans="5:6" x14ac:dyDescent="0.2">
      <c r="E17249" s="97">
        <v>43822.056284722225</v>
      </c>
      <c r="F17249">
        <v>2.1180210000000002</v>
      </c>
    </row>
    <row r="17250" spans="5:6" x14ac:dyDescent="0.2">
      <c r="E17250" s="97">
        <v>43822.070289351854</v>
      </c>
      <c r="F17250">
        <v>2.1259459999999999</v>
      </c>
    </row>
    <row r="17251" spans="5:6" x14ac:dyDescent="0.2">
      <c r="E17251" s="97">
        <v>43822.084178240744</v>
      </c>
      <c r="F17251">
        <v>2.1123449999999999</v>
      </c>
    </row>
    <row r="17252" spans="5:6" x14ac:dyDescent="0.2">
      <c r="E17252" s="97">
        <v>43822.098067129627</v>
      </c>
      <c r="F17252">
        <v>2.1203789999999998</v>
      </c>
    </row>
    <row r="17253" spans="5:6" x14ac:dyDescent="0.2">
      <c r="E17253" s="97">
        <v>43822.111956018518</v>
      </c>
      <c r="F17253">
        <v>2.1269629999999999</v>
      </c>
    </row>
    <row r="17254" spans="5:6" x14ac:dyDescent="0.2">
      <c r="E17254" s="97">
        <v>43822.125844907408</v>
      </c>
      <c r="F17254">
        <v>2.1240790000000001</v>
      </c>
    </row>
    <row r="17255" spans="5:6" x14ac:dyDescent="0.2">
      <c r="E17255" s="97">
        <v>43822.139733796299</v>
      </c>
      <c r="F17255">
        <v>2.1175190000000002</v>
      </c>
    </row>
    <row r="17256" spans="5:6" x14ac:dyDescent="0.2">
      <c r="E17256" s="97">
        <v>43822.153738425928</v>
      </c>
      <c r="F17256">
        <v>2.1084969999999998</v>
      </c>
    </row>
    <row r="17257" spans="5:6" x14ac:dyDescent="0.2">
      <c r="E17257" s="97">
        <v>43822.167627314811</v>
      </c>
      <c r="F17257">
        <v>2.119605</v>
      </c>
    </row>
    <row r="17258" spans="5:6" x14ac:dyDescent="0.2">
      <c r="E17258" s="97">
        <v>43822.181516203702</v>
      </c>
      <c r="F17258">
        <v>2.1246330000000002</v>
      </c>
    </row>
    <row r="17259" spans="5:6" x14ac:dyDescent="0.2">
      <c r="E17259" s="97">
        <v>43822.195405092592</v>
      </c>
      <c r="F17259">
        <v>1.957749</v>
      </c>
    </row>
    <row r="17260" spans="5:6" x14ac:dyDescent="0.2">
      <c r="E17260" s="97">
        <v>43822.209594907406</v>
      </c>
      <c r="F17260">
        <v>2.017582</v>
      </c>
    </row>
    <row r="17261" spans="5:6" x14ac:dyDescent="0.2">
      <c r="E17261" s="97">
        <v>43822.223483796297</v>
      </c>
      <c r="F17261">
        <v>2.063097</v>
      </c>
    </row>
    <row r="17262" spans="5:6" x14ac:dyDescent="0.2">
      <c r="E17262" s="97">
        <v>43822.237835648149</v>
      </c>
      <c r="F17262">
        <v>4.0000000000000002E-4</v>
      </c>
    </row>
    <row r="17263" spans="5:6" x14ac:dyDescent="0.2">
      <c r="E17263" s="97">
        <v>43822.252071759256</v>
      </c>
      <c r="F17263">
        <v>2.0525069999999999</v>
      </c>
    </row>
    <row r="17264" spans="5:6" x14ac:dyDescent="0.2">
      <c r="E17264" s="97">
        <v>43822.266770833332</v>
      </c>
      <c r="F17264">
        <v>0.43100300000000002</v>
      </c>
    </row>
    <row r="17265" spans="5:6" x14ac:dyDescent="0.2">
      <c r="E17265" s="97">
        <v>43822.280659722222</v>
      </c>
      <c r="F17265">
        <v>0.43100300000000002</v>
      </c>
    </row>
    <row r="17266" spans="5:6" x14ac:dyDescent="0.2">
      <c r="E17266" s="97">
        <v>43822.284479166665</v>
      </c>
      <c r="F17266">
        <v>3.0849999999999999E-2</v>
      </c>
    </row>
    <row r="17267" spans="5:6" x14ac:dyDescent="0.2">
      <c r="E17267" s="97">
        <v>43822.295011574075</v>
      </c>
      <c r="F17267">
        <v>3.0849999999999999E-2</v>
      </c>
    </row>
    <row r="17268" spans="5:6" x14ac:dyDescent="0.2">
      <c r="E17268" s="97">
        <v>43822.298831018517</v>
      </c>
      <c r="F17268">
        <v>4.0000000000000002E-4</v>
      </c>
    </row>
    <row r="17269" spans="5:6" x14ac:dyDescent="0.2">
      <c r="E17269" s="97">
        <v>43822.309247685182</v>
      </c>
      <c r="F17269">
        <v>4.0000000000000002E-4</v>
      </c>
    </row>
    <row r="17270" spans="5:6" x14ac:dyDescent="0.2">
      <c r="E17270" s="97">
        <v>43822.313101851854</v>
      </c>
      <c r="F17270">
        <v>4.0000000000000002E-4</v>
      </c>
    </row>
    <row r="17271" spans="5:6" x14ac:dyDescent="0.2">
      <c r="E17271" s="97">
        <v>43822.323518518519</v>
      </c>
      <c r="F17271">
        <v>4.0000000000000002E-4</v>
      </c>
    </row>
    <row r="17272" spans="5:6" x14ac:dyDescent="0.2">
      <c r="E17272" s="97">
        <v>43822.327569444446</v>
      </c>
      <c r="F17272">
        <v>4.0000000000000002E-4</v>
      </c>
    </row>
    <row r="17273" spans="5:6" x14ac:dyDescent="0.2">
      <c r="E17273" s="97">
        <v>43822.33798611111</v>
      </c>
      <c r="F17273">
        <v>4.0000000000000002E-4</v>
      </c>
    </row>
    <row r="17274" spans="5:6" x14ac:dyDescent="0.2">
      <c r="E17274" s="97">
        <v>43822.341805555552</v>
      </c>
      <c r="F17274">
        <v>4.0000000000000002E-4</v>
      </c>
    </row>
    <row r="17275" spans="5:6" x14ac:dyDescent="0.2">
      <c r="E17275" s="97">
        <v>43822.352685185186</v>
      </c>
      <c r="F17275">
        <v>4.0000000000000002E-4</v>
      </c>
    </row>
    <row r="17276" spans="5:6" x14ac:dyDescent="0.2">
      <c r="E17276" s="97">
        <v>43822.356504629628</v>
      </c>
      <c r="F17276">
        <v>4.0000000000000002E-4</v>
      </c>
    </row>
    <row r="17277" spans="5:6" x14ac:dyDescent="0.2">
      <c r="E17277" s="97">
        <v>43822.3669212963</v>
      </c>
      <c r="F17277">
        <v>4.0000000000000002E-4</v>
      </c>
    </row>
    <row r="17278" spans="5:6" x14ac:dyDescent="0.2">
      <c r="E17278" s="97">
        <v>43822.370740740742</v>
      </c>
      <c r="F17278">
        <v>4.0000000000000002E-4</v>
      </c>
    </row>
    <row r="17279" spans="5:6" x14ac:dyDescent="0.2">
      <c r="E17279" s="97">
        <v>43822.381157407406</v>
      </c>
      <c r="F17279">
        <v>4.0000000000000002E-4</v>
      </c>
    </row>
    <row r="17280" spans="5:6" x14ac:dyDescent="0.2">
      <c r="E17280" s="97">
        <v>43822.38548611111</v>
      </c>
      <c r="F17280">
        <v>4.0000000000000002E-4</v>
      </c>
    </row>
    <row r="17281" spans="5:6" x14ac:dyDescent="0.2">
      <c r="E17281" s="97">
        <v>43822.395902777775</v>
      </c>
      <c r="F17281">
        <v>4.0000000000000002E-4</v>
      </c>
    </row>
    <row r="17282" spans="5:6" x14ac:dyDescent="0.2">
      <c r="E17282" s="97">
        <v>43822.399722222224</v>
      </c>
      <c r="F17282">
        <v>4.0000000000000002E-4</v>
      </c>
    </row>
    <row r="17283" spans="5:6" x14ac:dyDescent="0.2">
      <c r="E17283" s="97">
        <v>43822.410138888888</v>
      </c>
      <c r="F17283">
        <v>4.0000000000000002E-4</v>
      </c>
    </row>
    <row r="17284" spans="5:6" x14ac:dyDescent="0.2">
      <c r="E17284" s="97">
        <v>43822.414189814815</v>
      </c>
      <c r="F17284">
        <v>4.0000000000000002E-4</v>
      </c>
    </row>
    <row r="17285" spans="5:6" x14ac:dyDescent="0.2">
      <c r="E17285" s="97">
        <v>43822.42460648148</v>
      </c>
      <c r="F17285">
        <v>4.0000000000000002E-4</v>
      </c>
    </row>
    <row r="17286" spans="5:6" x14ac:dyDescent="0.2">
      <c r="E17286" s="97">
        <v>43822.428425925929</v>
      </c>
      <c r="F17286">
        <v>0.52121099999999998</v>
      </c>
    </row>
    <row r="17287" spans="5:6" x14ac:dyDescent="0.2">
      <c r="E17287" s="97">
        <v>43822.439189814817</v>
      </c>
      <c r="F17287">
        <v>2.3656299999999999</v>
      </c>
    </row>
    <row r="17288" spans="5:6" x14ac:dyDescent="0.2">
      <c r="E17288" s="97">
        <v>43822.4530787037</v>
      </c>
      <c r="F17288">
        <v>2.2110240000000001</v>
      </c>
    </row>
    <row r="17289" spans="5:6" x14ac:dyDescent="0.2">
      <c r="E17289" s="97">
        <v>43822.466967592591</v>
      </c>
      <c r="F17289">
        <v>2.127507</v>
      </c>
    </row>
    <row r="17290" spans="5:6" x14ac:dyDescent="0.2">
      <c r="E17290" s="97">
        <v>43822.480949074074</v>
      </c>
      <c r="F17290">
        <v>2.112873</v>
      </c>
    </row>
    <row r="17291" spans="5:6" x14ac:dyDescent="0.2">
      <c r="E17291" s="97">
        <v>43822.494837962964</v>
      </c>
      <c r="F17291">
        <v>2.1020989999999999</v>
      </c>
    </row>
    <row r="17292" spans="5:6" x14ac:dyDescent="0.2">
      <c r="E17292" s="97">
        <v>43822.508726851855</v>
      </c>
      <c r="F17292">
        <v>2.1125609999999999</v>
      </c>
    </row>
    <row r="17293" spans="5:6" x14ac:dyDescent="0.2">
      <c r="E17293" s="97">
        <v>43822.522615740738</v>
      </c>
      <c r="F17293">
        <v>2.1067960000000001</v>
      </c>
    </row>
    <row r="17294" spans="5:6" x14ac:dyDescent="0.2">
      <c r="E17294" s="97">
        <v>43822.536886574075</v>
      </c>
      <c r="F17294">
        <v>2.1067960000000001</v>
      </c>
    </row>
    <row r="17295" spans="5:6" x14ac:dyDescent="0.2">
      <c r="E17295" s="97">
        <v>43822.540706018517</v>
      </c>
      <c r="F17295">
        <v>4.0000000000000002E-4</v>
      </c>
    </row>
    <row r="17296" spans="5:6" x14ac:dyDescent="0.2">
      <c r="E17296" s="97">
        <v>43822.551122685189</v>
      </c>
      <c r="F17296">
        <v>4.0000000000000002E-4</v>
      </c>
    </row>
    <row r="17297" spans="5:6" x14ac:dyDescent="0.2">
      <c r="E17297" s="97">
        <v>43822.554942129631</v>
      </c>
      <c r="F17297">
        <v>1.957E-3</v>
      </c>
    </row>
    <row r="17298" spans="5:6" x14ac:dyDescent="0.2">
      <c r="E17298" s="97">
        <v>43822.565474537034</v>
      </c>
      <c r="F17298">
        <v>1.8638330000000001</v>
      </c>
    </row>
    <row r="17299" spans="5:6" x14ac:dyDescent="0.2">
      <c r="E17299" s="97">
        <v>43822.579363425924</v>
      </c>
      <c r="F17299">
        <v>2.1080040000000002</v>
      </c>
    </row>
    <row r="17300" spans="5:6" x14ac:dyDescent="0.2">
      <c r="E17300" s="97">
        <v>43822.593368055554</v>
      </c>
      <c r="F17300">
        <v>2.0844909999999999</v>
      </c>
    </row>
    <row r="17301" spans="5:6" x14ac:dyDescent="0.2">
      <c r="E17301" s="97">
        <v>43822.607256944444</v>
      </c>
      <c r="F17301">
        <v>2.0477780000000001</v>
      </c>
    </row>
    <row r="17302" spans="5:6" x14ac:dyDescent="0.2">
      <c r="E17302" s="97">
        <v>43822.621145833335</v>
      </c>
      <c r="F17302">
        <v>2.0590579999999998</v>
      </c>
    </row>
    <row r="17303" spans="5:6" x14ac:dyDescent="0.2">
      <c r="E17303" s="97">
        <v>43822.635034722225</v>
      </c>
      <c r="F17303">
        <v>2.093156</v>
      </c>
    </row>
    <row r="17304" spans="5:6" x14ac:dyDescent="0.2">
      <c r="E17304" s="97">
        <v>43822.649004629631</v>
      </c>
      <c r="F17304">
        <v>2.0641829999999999</v>
      </c>
    </row>
    <row r="17305" spans="5:6" x14ac:dyDescent="0.2">
      <c r="E17305" s="97">
        <v>43822.662893518522</v>
      </c>
      <c r="F17305">
        <v>2.0346350000000002</v>
      </c>
    </row>
    <row r="17306" spans="5:6" x14ac:dyDescent="0.2">
      <c r="E17306" s="97">
        <v>43822.676782407405</v>
      </c>
      <c r="F17306">
        <v>2.032511</v>
      </c>
    </row>
    <row r="17307" spans="5:6" x14ac:dyDescent="0.2">
      <c r="E17307" s="97">
        <v>43822.690671296295</v>
      </c>
      <c r="F17307">
        <v>2.051472</v>
      </c>
    </row>
    <row r="17308" spans="5:6" x14ac:dyDescent="0.2">
      <c r="E17308" s="97">
        <v>43822.704560185186</v>
      </c>
      <c r="F17308">
        <v>2.063469</v>
      </c>
    </row>
    <row r="17309" spans="5:6" x14ac:dyDescent="0.2">
      <c r="E17309" s="97">
        <v>43822.723807870374</v>
      </c>
      <c r="F17309">
        <v>2.1110289999999998</v>
      </c>
    </row>
    <row r="17310" spans="5:6" x14ac:dyDescent="0.2">
      <c r="E17310" s="97">
        <v>43822.737696759257</v>
      </c>
      <c r="F17310">
        <v>2.0819969999999999</v>
      </c>
    </row>
    <row r="17311" spans="5:6" x14ac:dyDescent="0.2">
      <c r="E17311" s="97">
        <v>43822.751585648148</v>
      </c>
      <c r="F17311">
        <v>2.081874</v>
      </c>
    </row>
    <row r="17312" spans="5:6" x14ac:dyDescent="0.2">
      <c r="E17312" s="97">
        <v>43822.765474537038</v>
      </c>
      <c r="F17312">
        <v>2.0741339999999999</v>
      </c>
    </row>
    <row r="17313" spans="5:6" x14ac:dyDescent="0.2">
      <c r="E17313" s="97">
        <v>43822.779363425929</v>
      </c>
      <c r="F17313">
        <v>2.0785710000000002</v>
      </c>
    </row>
    <row r="17314" spans="5:6" x14ac:dyDescent="0.2">
      <c r="E17314" s="97">
        <v>43822.793252314812</v>
      </c>
      <c r="F17314">
        <v>2.067097</v>
      </c>
    </row>
    <row r="17315" spans="5:6" x14ac:dyDescent="0.2">
      <c r="E17315" s="97">
        <v>43822.807141203702</v>
      </c>
      <c r="F17315">
        <v>2.0757509999999999</v>
      </c>
    </row>
    <row r="17316" spans="5:6" x14ac:dyDescent="0.2">
      <c r="E17316" s="97">
        <v>43822.821145833332</v>
      </c>
      <c r="F17316">
        <v>2.084524</v>
      </c>
    </row>
    <row r="17317" spans="5:6" x14ac:dyDescent="0.2">
      <c r="E17317" s="97">
        <v>43822.835034722222</v>
      </c>
      <c r="F17317">
        <v>2.0735359999999998</v>
      </c>
    </row>
    <row r="17318" spans="5:6" x14ac:dyDescent="0.2">
      <c r="E17318" s="97">
        <v>43822.848923611113</v>
      </c>
      <c r="F17318">
        <v>2.0891069999999998</v>
      </c>
    </row>
    <row r="17319" spans="5:6" x14ac:dyDescent="0.2">
      <c r="E17319" s="97">
        <v>43822.862870370373</v>
      </c>
      <c r="F17319">
        <v>2.0973169999999999</v>
      </c>
    </row>
    <row r="17320" spans="5:6" x14ac:dyDescent="0.2">
      <c r="E17320" s="97">
        <v>43822.876759259256</v>
      </c>
      <c r="F17320">
        <v>2.0983070000000001</v>
      </c>
    </row>
    <row r="17321" spans="5:6" x14ac:dyDescent="0.2">
      <c r="E17321" s="97">
        <v>43822.890648148146</v>
      </c>
      <c r="F17321">
        <v>2.1226219999999998</v>
      </c>
    </row>
    <row r="17322" spans="5:6" x14ac:dyDescent="0.2">
      <c r="E17322" s="97">
        <v>43822.904537037037</v>
      </c>
      <c r="F17322">
        <v>2.126134</v>
      </c>
    </row>
    <row r="17323" spans="5:6" x14ac:dyDescent="0.2">
      <c r="E17323" s="97">
        <v>43822.918425925927</v>
      </c>
      <c r="F17323">
        <v>2.1256339999999998</v>
      </c>
    </row>
    <row r="17324" spans="5:6" x14ac:dyDescent="0.2">
      <c r="E17324" s="97">
        <v>43822.932314814818</v>
      </c>
      <c r="F17324">
        <v>2.1338819999999998</v>
      </c>
    </row>
    <row r="17325" spans="5:6" x14ac:dyDescent="0.2">
      <c r="E17325" s="97">
        <v>43822.946319444447</v>
      </c>
      <c r="F17325">
        <v>2.1590240000000001</v>
      </c>
    </row>
    <row r="17326" spans="5:6" x14ac:dyDescent="0.2">
      <c r="E17326" s="97">
        <v>43822.96020833333</v>
      </c>
      <c r="F17326">
        <v>2.1477529999999998</v>
      </c>
    </row>
    <row r="17327" spans="5:6" x14ac:dyDescent="0.2">
      <c r="E17327" s="97">
        <v>43822.974097222221</v>
      </c>
      <c r="F17327">
        <v>2.1746279999999998</v>
      </c>
    </row>
    <row r="17328" spans="5:6" x14ac:dyDescent="0.2">
      <c r="E17328" s="97">
        <v>43822.987986111111</v>
      </c>
      <c r="F17328">
        <v>2.1886920000000001</v>
      </c>
    </row>
    <row r="17329" spans="5:6" x14ac:dyDescent="0.2">
      <c r="E17329" s="97">
        <v>43823.001956018517</v>
      </c>
      <c r="F17329">
        <v>2.1871149999999999</v>
      </c>
    </row>
    <row r="17330" spans="5:6" x14ac:dyDescent="0.2">
      <c r="E17330" s="97">
        <v>43823.015844907408</v>
      </c>
      <c r="F17330">
        <v>2.2025290000000002</v>
      </c>
    </row>
    <row r="17331" spans="5:6" x14ac:dyDescent="0.2">
      <c r="E17331" s="97">
        <v>43823.029733796298</v>
      </c>
      <c r="F17331">
        <v>2.217263</v>
      </c>
    </row>
    <row r="17332" spans="5:6" x14ac:dyDescent="0.2">
      <c r="E17332" s="97">
        <v>43823.043622685182</v>
      </c>
      <c r="F17332">
        <v>2.2213579999999999</v>
      </c>
    </row>
    <row r="17333" spans="5:6" x14ac:dyDescent="0.2">
      <c r="E17333" s="97">
        <v>43823.057511574072</v>
      </c>
      <c r="F17333">
        <v>2.236418</v>
      </c>
    </row>
    <row r="17334" spans="5:6" x14ac:dyDescent="0.2">
      <c r="E17334" s="97">
        <v>43823.071400462963</v>
      </c>
      <c r="F17334">
        <v>2.2348370000000002</v>
      </c>
    </row>
    <row r="17335" spans="5:6" x14ac:dyDescent="0.2">
      <c r="E17335" s="97">
        <v>43823.085289351853</v>
      </c>
      <c r="F17335">
        <v>2.1897389999999999</v>
      </c>
    </row>
    <row r="17336" spans="5:6" x14ac:dyDescent="0.2">
      <c r="E17336" s="97">
        <v>43823.099293981482</v>
      </c>
      <c r="F17336">
        <v>2.2281870000000001</v>
      </c>
    </row>
    <row r="17337" spans="5:6" x14ac:dyDescent="0.2">
      <c r="E17337" s="97">
        <v>43823.113182870373</v>
      </c>
      <c r="F17337">
        <v>2.2572420000000002</v>
      </c>
    </row>
    <row r="17338" spans="5:6" x14ac:dyDescent="0.2">
      <c r="E17338" s="97">
        <v>43823.127071759256</v>
      </c>
      <c r="F17338">
        <v>2.237787</v>
      </c>
    </row>
    <row r="17339" spans="5:6" x14ac:dyDescent="0.2">
      <c r="E17339" s="97">
        <v>43823.141018518516</v>
      </c>
      <c r="F17339">
        <v>2.2419929999999999</v>
      </c>
    </row>
    <row r="17340" spans="5:6" x14ac:dyDescent="0.2">
      <c r="E17340" s="97">
        <v>43823.154907407406</v>
      </c>
      <c r="F17340">
        <v>2.247074</v>
      </c>
    </row>
    <row r="17341" spans="5:6" x14ac:dyDescent="0.2">
      <c r="E17341" s="97">
        <v>43823.168796296297</v>
      </c>
      <c r="F17341">
        <v>2.260596</v>
      </c>
    </row>
    <row r="17342" spans="5:6" x14ac:dyDescent="0.2">
      <c r="E17342" s="97">
        <v>43823.182685185187</v>
      </c>
      <c r="F17342">
        <v>2.2768069999999998</v>
      </c>
    </row>
    <row r="17343" spans="5:6" x14ac:dyDescent="0.2">
      <c r="E17343" s="97">
        <v>43823.196574074071</v>
      </c>
      <c r="F17343">
        <v>2.1471269999999998</v>
      </c>
    </row>
    <row r="17344" spans="5:6" x14ac:dyDescent="0.2">
      <c r="E17344" s="97">
        <v>43823.210462962961</v>
      </c>
      <c r="F17344">
        <v>2.2764720000000001</v>
      </c>
    </row>
    <row r="17345" spans="5:6" x14ac:dyDescent="0.2">
      <c r="E17345" s="97">
        <v>43823.22446759259</v>
      </c>
      <c r="F17345">
        <v>2.230264</v>
      </c>
    </row>
    <row r="17346" spans="5:6" x14ac:dyDescent="0.2">
      <c r="E17346" s="97">
        <v>43823.238356481481</v>
      </c>
      <c r="F17346">
        <v>2.2666189999999999</v>
      </c>
    </row>
    <row r="17347" spans="5:6" x14ac:dyDescent="0.2">
      <c r="E17347" s="97">
        <v>43823.252245370371</v>
      </c>
      <c r="F17347">
        <v>2.2749980000000001</v>
      </c>
    </row>
    <row r="17348" spans="5:6" x14ac:dyDescent="0.2">
      <c r="E17348" s="97">
        <v>43823.266134259262</v>
      </c>
      <c r="F17348">
        <v>2.263585</v>
      </c>
    </row>
    <row r="17349" spans="5:6" x14ac:dyDescent="0.2">
      <c r="E17349" s="97">
        <v>43823.280092592591</v>
      </c>
      <c r="F17349">
        <v>2.289021</v>
      </c>
    </row>
    <row r="17350" spans="5:6" x14ac:dyDescent="0.2">
      <c r="E17350" s="97">
        <v>43823.293981481482</v>
      </c>
      <c r="F17350">
        <v>2.2596980000000002</v>
      </c>
    </row>
    <row r="17351" spans="5:6" x14ac:dyDescent="0.2">
      <c r="E17351" s="97">
        <v>43823.307870370372</v>
      </c>
      <c r="F17351">
        <v>2.2826</v>
      </c>
    </row>
    <row r="17352" spans="5:6" x14ac:dyDescent="0.2">
      <c r="E17352" s="97">
        <v>43823.321759259263</v>
      </c>
      <c r="F17352">
        <v>2.268224</v>
      </c>
    </row>
    <row r="17353" spans="5:6" x14ac:dyDescent="0.2">
      <c r="E17353" s="97">
        <v>43823.335648148146</v>
      </c>
      <c r="F17353">
        <v>2.2837700000000001</v>
      </c>
    </row>
    <row r="17354" spans="5:6" x14ac:dyDescent="0.2">
      <c r="E17354" s="97">
        <v>43823.349687499998</v>
      </c>
      <c r="F17354">
        <v>2.189289</v>
      </c>
    </row>
    <row r="17355" spans="5:6" x14ac:dyDescent="0.2">
      <c r="E17355" s="97">
        <v>43823.363576388889</v>
      </c>
      <c r="F17355">
        <v>2.2786249999999999</v>
      </c>
    </row>
    <row r="17356" spans="5:6" x14ac:dyDescent="0.2">
      <c r="E17356" s="97">
        <v>43823.377465277779</v>
      </c>
      <c r="F17356">
        <v>2.2795740000000002</v>
      </c>
    </row>
    <row r="17357" spans="5:6" x14ac:dyDescent="0.2">
      <c r="E17357" s="97">
        <v>43823.39135416667</v>
      </c>
      <c r="F17357">
        <v>2.2800280000000002</v>
      </c>
    </row>
    <row r="17358" spans="5:6" x14ac:dyDescent="0.2">
      <c r="E17358" s="97">
        <v>43823.405243055553</v>
      </c>
      <c r="F17358">
        <v>2.2621449999999999</v>
      </c>
    </row>
    <row r="17359" spans="5:6" x14ac:dyDescent="0.2">
      <c r="E17359" s="97">
        <v>43823.419131944444</v>
      </c>
      <c r="F17359">
        <v>2.2447210000000002</v>
      </c>
    </row>
    <row r="17360" spans="5:6" x14ac:dyDescent="0.2">
      <c r="E17360" s="97">
        <v>43823.433020833334</v>
      </c>
      <c r="F17360">
        <v>2.2690410000000001</v>
      </c>
    </row>
    <row r="17361" spans="5:6" x14ac:dyDescent="0.2">
      <c r="E17361" s="97">
        <v>43823.447025462963</v>
      </c>
      <c r="F17361">
        <v>2.2647919999999999</v>
      </c>
    </row>
    <row r="17362" spans="5:6" x14ac:dyDescent="0.2">
      <c r="E17362" s="97">
        <v>43823.460914351854</v>
      </c>
      <c r="F17362">
        <v>2.2609750000000002</v>
      </c>
    </row>
    <row r="17363" spans="5:6" x14ac:dyDescent="0.2">
      <c r="E17363" s="97">
        <v>43823.474803240744</v>
      </c>
      <c r="F17363">
        <v>2.2506940000000002</v>
      </c>
    </row>
    <row r="17364" spans="5:6" x14ac:dyDescent="0.2">
      <c r="E17364" s="97">
        <v>43823.488761574074</v>
      </c>
      <c r="F17364">
        <v>2.2481059999999999</v>
      </c>
    </row>
    <row r="17365" spans="5:6" x14ac:dyDescent="0.2">
      <c r="E17365" s="97">
        <v>43823.502650462964</v>
      </c>
      <c r="F17365">
        <v>2.2507269999999999</v>
      </c>
    </row>
    <row r="17366" spans="5:6" x14ac:dyDescent="0.2">
      <c r="E17366" s="97">
        <v>43823.516539351855</v>
      </c>
      <c r="F17366">
        <v>2.2423099999999998</v>
      </c>
    </row>
    <row r="17367" spans="5:6" x14ac:dyDescent="0.2">
      <c r="E17367" s="97">
        <v>43823.530428240738</v>
      </c>
      <c r="F17367">
        <v>2.2547199999999998</v>
      </c>
    </row>
    <row r="17368" spans="5:6" x14ac:dyDescent="0.2">
      <c r="E17368" s="97">
        <v>43823.544317129628</v>
      </c>
      <c r="F17368">
        <v>2.2478549999999999</v>
      </c>
    </row>
    <row r="17369" spans="5:6" x14ac:dyDescent="0.2">
      <c r="E17369" s="97">
        <v>43823.558206018519</v>
      </c>
      <c r="F17369">
        <v>2.2304750000000002</v>
      </c>
    </row>
    <row r="17370" spans="5:6" x14ac:dyDescent="0.2">
      <c r="E17370" s="97">
        <v>43823.572094907409</v>
      </c>
      <c r="F17370">
        <v>2.2136870000000002</v>
      </c>
    </row>
    <row r="17371" spans="5:6" x14ac:dyDescent="0.2">
      <c r="E17371" s="97">
        <v>43823.586099537039</v>
      </c>
      <c r="F17371">
        <v>2.2076889999999998</v>
      </c>
    </row>
    <row r="17372" spans="5:6" x14ac:dyDescent="0.2">
      <c r="E17372" s="97">
        <v>43823.599988425929</v>
      </c>
      <c r="F17372">
        <v>2.2063700000000002</v>
      </c>
    </row>
    <row r="17373" spans="5:6" x14ac:dyDescent="0.2">
      <c r="E17373" s="97">
        <v>43823.613877314812</v>
      </c>
      <c r="F17373">
        <v>2.1936610000000001</v>
      </c>
    </row>
    <row r="17374" spans="5:6" x14ac:dyDescent="0.2">
      <c r="E17374" s="97">
        <v>43823.627824074072</v>
      </c>
      <c r="F17374">
        <v>2.1911299999999998</v>
      </c>
    </row>
    <row r="17375" spans="5:6" x14ac:dyDescent="0.2">
      <c r="E17375" s="97">
        <v>43823.641712962963</v>
      </c>
      <c r="F17375">
        <v>2.1873779999999998</v>
      </c>
    </row>
    <row r="17376" spans="5:6" x14ac:dyDescent="0.2">
      <c r="E17376" s="97">
        <v>43823.655601851853</v>
      </c>
      <c r="F17376">
        <v>2.1871350000000001</v>
      </c>
    </row>
    <row r="17377" spans="5:6" x14ac:dyDescent="0.2">
      <c r="E17377" s="97">
        <v>43823.669490740744</v>
      </c>
      <c r="F17377">
        <v>2.151497</v>
      </c>
    </row>
    <row r="17378" spans="5:6" x14ac:dyDescent="0.2">
      <c r="E17378" s="97">
        <v>43823.683379629627</v>
      </c>
      <c r="F17378">
        <v>2.1630069999999999</v>
      </c>
    </row>
    <row r="17379" spans="5:6" x14ac:dyDescent="0.2">
      <c r="E17379" s="97">
        <v>43823.697268518517</v>
      </c>
      <c r="F17379">
        <v>2.1415090000000001</v>
      </c>
    </row>
    <row r="17380" spans="5:6" x14ac:dyDescent="0.2">
      <c r="E17380" s="97">
        <v>43823.711273148147</v>
      </c>
      <c r="F17380">
        <v>2.1777060000000001</v>
      </c>
    </row>
    <row r="17381" spans="5:6" x14ac:dyDescent="0.2">
      <c r="E17381" s="97">
        <v>43823.72383101852</v>
      </c>
      <c r="F17381">
        <v>2.1703749999999999</v>
      </c>
    </row>
    <row r="17382" spans="5:6" x14ac:dyDescent="0.2">
      <c r="E17382" s="97">
        <v>43823.737719907411</v>
      </c>
      <c r="F17382">
        <v>2.1800169999999999</v>
      </c>
    </row>
    <row r="17383" spans="5:6" x14ac:dyDescent="0.2">
      <c r="E17383" s="97">
        <v>43823.751608796294</v>
      </c>
      <c r="F17383">
        <v>2.172002</v>
      </c>
    </row>
    <row r="17384" spans="5:6" x14ac:dyDescent="0.2">
      <c r="E17384" s="97">
        <v>43823.765497685185</v>
      </c>
      <c r="F17384">
        <v>2.163751</v>
      </c>
    </row>
    <row r="17385" spans="5:6" x14ac:dyDescent="0.2">
      <c r="E17385" s="97">
        <v>43823.779386574075</v>
      </c>
      <c r="F17385">
        <v>2.1782970000000001</v>
      </c>
    </row>
    <row r="17386" spans="5:6" x14ac:dyDescent="0.2">
      <c r="E17386" s="97">
        <v>43823.793275462966</v>
      </c>
      <c r="F17386">
        <v>2.1776439999999999</v>
      </c>
    </row>
    <row r="17387" spans="5:6" x14ac:dyDescent="0.2">
      <c r="E17387" s="97">
        <v>43823.807164351849</v>
      </c>
      <c r="F17387">
        <v>2.1788080000000001</v>
      </c>
    </row>
    <row r="17388" spans="5:6" x14ac:dyDescent="0.2">
      <c r="E17388" s="97">
        <v>43823.821168981478</v>
      </c>
      <c r="F17388">
        <v>2.1844220000000001</v>
      </c>
    </row>
    <row r="17389" spans="5:6" x14ac:dyDescent="0.2">
      <c r="E17389" s="97">
        <v>43823.835057870368</v>
      </c>
      <c r="F17389">
        <v>2.2084619999999999</v>
      </c>
    </row>
    <row r="17390" spans="5:6" x14ac:dyDescent="0.2">
      <c r="E17390" s="97">
        <v>43823.848946759259</v>
      </c>
      <c r="F17390">
        <v>2.1954859999999998</v>
      </c>
    </row>
    <row r="17391" spans="5:6" x14ac:dyDescent="0.2">
      <c r="E17391" s="97">
        <v>43823.862905092596</v>
      </c>
      <c r="F17391">
        <v>2.2096960000000001</v>
      </c>
    </row>
    <row r="17392" spans="5:6" x14ac:dyDescent="0.2">
      <c r="E17392" s="97">
        <v>43823.876793981479</v>
      </c>
      <c r="F17392">
        <v>2.1993040000000001</v>
      </c>
    </row>
    <row r="17393" spans="5:6" x14ac:dyDescent="0.2">
      <c r="E17393" s="97">
        <v>43823.890682870369</v>
      </c>
      <c r="F17393">
        <v>2.2082700000000002</v>
      </c>
    </row>
    <row r="17394" spans="5:6" x14ac:dyDescent="0.2">
      <c r="E17394" s="97">
        <v>43823.90457175926</v>
      </c>
      <c r="F17394">
        <v>2.2014420000000001</v>
      </c>
    </row>
    <row r="17395" spans="5:6" x14ac:dyDescent="0.2">
      <c r="E17395" s="97">
        <v>43823.91846064815</v>
      </c>
      <c r="F17395">
        <v>2.1959840000000002</v>
      </c>
    </row>
    <row r="17396" spans="5:6" x14ac:dyDescent="0.2">
      <c r="E17396" s="97">
        <v>43823.932349537034</v>
      </c>
      <c r="F17396">
        <v>2.2127539999999999</v>
      </c>
    </row>
    <row r="17397" spans="5:6" x14ac:dyDescent="0.2">
      <c r="E17397" s="97">
        <v>43823.946238425924</v>
      </c>
      <c r="F17397">
        <v>2.2165910000000002</v>
      </c>
    </row>
    <row r="17398" spans="5:6" x14ac:dyDescent="0.2">
      <c r="E17398" s="97">
        <v>43823.960243055553</v>
      </c>
      <c r="F17398">
        <v>2.2037149999999999</v>
      </c>
    </row>
    <row r="17399" spans="5:6" x14ac:dyDescent="0.2">
      <c r="E17399" s="97">
        <v>43823.974131944444</v>
      </c>
      <c r="F17399">
        <v>2.2380080000000002</v>
      </c>
    </row>
    <row r="17400" spans="5:6" x14ac:dyDescent="0.2">
      <c r="E17400" s="97">
        <v>43823.988020833334</v>
      </c>
      <c r="F17400">
        <v>2.2347169999999998</v>
      </c>
    </row>
    <row r="17401" spans="5:6" x14ac:dyDescent="0.2">
      <c r="E17401" s="97">
        <v>43824.001967592594</v>
      </c>
      <c r="F17401">
        <v>2.2356769999999999</v>
      </c>
    </row>
    <row r="17402" spans="5:6" x14ac:dyDescent="0.2">
      <c r="E17402" s="97">
        <v>43824.015856481485</v>
      </c>
      <c r="F17402">
        <v>2.222086</v>
      </c>
    </row>
    <row r="17403" spans="5:6" x14ac:dyDescent="0.2">
      <c r="E17403" s="97">
        <v>43824.029745370368</v>
      </c>
      <c r="F17403">
        <v>2.243716</v>
      </c>
    </row>
    <row r="17404" spans="5:6" x14ac:dyDescent="0.2">
      <c r="E17404" s="97">
        <v>43824.043634259258</v>
      </c>
      <c r="F17404">
        <v>2.2511580000000002</v>
      </c>
    </row>
    <row r="17405" spans="5:6" x14ac:dyDescent="0.2">
      <c r="E17405" s="97">
        <v>43824.057523148149</v>
      </c>
      <c r="F17405">
        <v>2.2375319999999999</v>
      </c>
    </row>
    <row r="17406" spans="5:6" x14ac:dyDescent="0.2">
      <c r="E17406" s="97">
        <v>43824.071412037039</v>
      </c>
      <c r="F17406">
        <v>2.2389739999999998</v>
      </c>
    </row>
    <row r="17407" spans="5:6" x14ac:dyDescent="0.2">
      <c r="E17407" s="97">
        <v>43824.085416666669</v>
      </c>
      <c r="F17407">
        <v>2.2633299999999998</v>
      </c>
    </row>
    <row r="17408" spans="5:6" x14ac:dyDescent="0.2">
      <c r="E17408" s="97">
        <v>43824.099305555559</v>
      </c>
      <c r="F17408">
        <v>2.253962</v>
      </c>
    </row>
    <row r="17409" spans="5:6" x14ac:dyDescent="0.2">
      <c r="E17409" s="97">
        <v>43824.113194444442</v>
      </c>
      <c r="F17409">
        <v>2.2617989999999999</v>
      </c>
    </row>
    <row r="17410" spans="5:6" x14ac:dyDescent="0.2">
      <c r="E17410" s="97">
        <v>43824.127083333333</v>
      </c>
      <c r="F17410">
        <v>2.2478880000000001</v>
      </c>
    </row>
    <row r="17411" spans="5:6" x14ac:dyDescent="0.2">
      <c r="E17411" s="97">
        <v>43824.141041666669</v>
      </c>
      <c r="F17411">
        <v>2.2410600000000001</v>
      </c>
    </row>
    <row r="17412" spans="5:6" x14ac:dyDescent="0.2">
      <c r="E17412" s="97">
        <v>43824.154930555553</v>
      </c>
      <c r="F17412">
        <v>2.2696329999999998</v>
      </c>
    </row>
    <row r="17413" spans="5:6" x14ac:dyDescent="0.2">
      <c r="E17413" s="97">
        <v>43824.168819444443</v>
      </c>
      <c r="F17413">
        <v>2.24017</v>
      </c>
    </row>
    <row r="17414" spans="5:6" x14ac:dyDescent="0.2">
      <c r="E17414" s="97">
        <v>43824.182708333334</v>
      </c>
      <c r="F17414">
        <v>2.2606099999999998</v>
      </c>
    </row>
    <row r="17415" spans="5:6" x14ac:dyDescent="0.2">
      <c r="E17415" s="97">
        <v>43824.196597222224</v>
      </c>
      <c r="F17415">
        <v>2.242359</v>
      </c>
    </row>
    <row r="17416" spans="5:6" x14ac:dyDescent="0.2">
      <c r="E17416" s="97">
        <v>43824.210486111115</v>
      </c>
      <c r="F17416">
        <v>2.2592449999999999</v>
      </c>
    </row>
    <row r="17417" spans="5:6" x14ac:dyDescent="0.2">
      <c r="E17417" s="97">
        <v>43824.224490740744</v>
      </c>
      <c r="F17417">
        <v>2.244993</v>
      </c>
    </row>
    <row r="17418" spans="5:6" x14ac:dyDescent="0.2">
      <c r="E17418" s="97">
        <v>43824.238379629627</v>
      </c>
      <c r="F17418">
        <v>2.2189070000000002</v>
      </c>
    </row>
    <row r="17419" spans="5:6" x14ac:dyDescent="0.2">
      <c r="E17419" s="97">
        <v>43824.252268518518</v>
      </c>
      <c r="F17419">
        <v>2.2349700000000001</v>
      </c>
    </row>
    <row r="17420" spans="5:6" x14ac:dyDescent="0.2">
      <c r="E17420" s="97">
        <v>43824.266157407408</v>
      </c>
      <c r="F17420">
        <v>2.2997700000000001</v>
      </c>
    </row>
    <row r="17421" spans="5:6" x14ac:dyDescent="0.2">
      <c r="E17421" s="97">
        <v>43824.280115740738</v>
      </c>
      <c r="F17421">
        <v>2.221473</v>
      </c>
    </row>
    <row r="17422" spans="5:6" x14ac:dyDescent="0.2">
      <c r="E17422" s="97">
        <v>43824.294004629628</v>
      </c>
      <c r="F17422">
        <v>2.3392569999999999</v>
      </c>
    </row>
    <row r="17423" spans="5:6" x14ac:dyDescent="0.2">
      <c r="E17423" s="97">
        <v>43824.307893518519</v>
      </c>
      <c r="F17423">
        <v>2.2125870000000001</v>
      </c>
    </row>
    <row r="17424" spans="5:6" x14ac:dyDescent="0.2">
      <c r="E17424" s="97">
        <v>43824.321782407409</v>
      </c>
      <c r="F17424">
        <v>2.2049310000000002</v>
      </c>
    </row>
    <row r="17425" spans="5:6" x14ac:dyDescent="0.2">
      <c r="E17425" s="97">
        <v>43824.3356712963</v>
      </c>
      <c r="F17425">
        <v>2.2222029999999999</v>
      </c>
    </row>
    <row r="17426" spans="5:6" x14ac:dyDescent="0.2">
      <c r="E17426" s="97">
        <v>43824.349699074075</v>
      </c>
      <c r="F17426">
        <v>2.1762410000000001</v>
      </c>
    </row>
    <row r="17427" spans="5:6" x14ac:dyDescent="0.2">
      <c r="E17427" s="97">
        <v>43824.363587962966</v>
      </c>
      <c r="F17427">
        <v>2.197028</v>
      </c>
    </row>
    <row r="17428" spans="5:6" x14ac:dyDescent="0.2">
      <c r="E17428" s="97">
        <v>43824.377476851849</v>
      </c>
      <c r="F17428">
        <v>2.210474</v>
      </c>
    </row>
    <row r="17429" spans="5:6" x14ac:dyDescent="0.2">
      <c r="E17429" s="97">
        <v>43824.391365740739</v>
      </c>
      <c r="F17429">
        <v>2.1761889999999999</v>
      </c>
    </row>
    <row r="17430" spans="5:6" x14ac:dyDescent="0.2">
      <c r="E17430" s="97">
        <v>43824.40525462963</v>
      </c>
      <c r="F17430">
        <v>2.1910859999999999</v>
      </c>
    </row>
    <row r="17431" spans="5:6" x14ac:dyDescent="0.2">
      <c r="E17431" s="97">
        <v>43824.41914351852</v>
      </c>
      <c r="F17431">
        <v>2.1748479999999999</v>
      </c>
    </row>
    <row r="17432" spans="5:6" x14ac:dyDescent="0.2">
      <c r="E17432" s="97">
        <v>43824.433148148149</v>
      </c>
      <c r="F17432">
        <v>2.152657</v>
      </c>
    </row>
    <row r="17433" spans="5:6" x14ac:dyDescent="0.2">
      <c r="E17433" s="97">
        <v>43824.44703703704</v>
      </c>
      <c r="F17433">
        <v>2.1696469999999999</v>
      </c>
    </row>
    <row r="17434" spans="5:6" x14ac:dyDescent="0.2">
      <c r="E17434" s="97">
        <v>43824.460925925923</v>
      </c>
      <c r="F17434">
        <v>2.1504669999999999</v>
      </c>
    </row>
    <row r="17435" spans="5:6" x14ac:dyDescent="0.2">
      <c r="E17435" s="97">
        <v>43824.474814814814</v>
      </c>
      <c r="F17435">
        <v>2.1324540000000001</v>
      </c>
    </row>
    <row r="17436" spans="5:6" x14ac:dyDescent="0.2">
      <c r="E17436" s="97">
        <v>43824.48877314815</v>
      </c>
      <c r="F17436">
        <v>2.1556730000000002</v>
      </c>
    </row>
    <row r="17437" spans="5:6" x14ac:dyDescent="0.2">
      <c r="E17437" s="97">
        <v>43824.502662037034</v>
      </c>
      <c r="F17437">
        <v>2.1236660000000001</v>
      </c>
    </row>
    <row r="17438" spans="5:6" x14ac:dyDescent="0.2">
      <c r="E17438" s="97">
        <v>43824.516550925924</v>
      </c>
      <c r="F17438">
        <v>2.1300150000000002</v>
      </c>
    </row>
    <row r="17439" spans="5:6" x14ac:dyDescent="0.2">
      <c r="E17439" s="97">
        <v>43824.530439814815</v>
      </c>
      <c r="F17439">
        <v>2.117054</v>
      </c>
    </row>
    <row r="17440" spans="5:6" x14ac:dyDescent="0.2">
      <c r="E17440" s="97">
        <v>43824.544328703705</v>
      </c>
      <c r="F17440">
        <v>2.073858</v>
      </c>
    </row>
    <row r="17441" spans="5:6" x14ac:dyDescent="0.2">
      <c r="E17441" s="97">
        <v>43824.558217592596</v>
      </c>
      <c r="F17441">
        <v>2.0954579999999998</v>
      </c>
    </row>
    <row r="17442" spans="5:6" x14ac:dyDescent="0.2">
      <c r="E17442" s="97">
        <v>43824.572106481479</v>
      </c>
      <c r="F17442">
        <v>2.0913270000000002</v>
      </c>
    </row>
    <row r="17443" spans="5:6" x14ac:dyDescent="0.2">
      <c r="E17443" s="97">
        <v>43824.586111111108</v>
      </c>
      <c r="F17443">
        <v>2.0864289999999999</v>
      </c>
    </row>
    <row r="17444" spans="5:6" x14ac:dyDescent="0.2">
      <c r="E17444" s="97">
        <v>43824.6</v>
      </c>
      <c r="F17444">
        <v>2.085521</v>
      </c>
    </row>
    <row r="17445" spans="5:6" x14ac:dyDescent="0.2">
      <c r="E17445" s="97">
        <v>43824.613888888889</v>
      </c>
      <c r="F17445">
        <v>2.0738490000000001</v>
      </c>
    </row>
    <row r="17446" spans="5:6" x14ac:dyDescent="0.2">
      <c r="E17446" s="97">
        <v>43824.627847222226</v>
      </c>
      <c r="F17446">
        <v>2.0734430000000001</v>
      </c>
    </row>
    <row r="17447" spans="5:6" x14ac:dyDescent="0.2">
      <c r="E17447" s="97">
        <v>43824.641967592594</v>
      </c>
      <c r="F17447">
        <v>2.0734430000000001</v>
      </c>
    </row>
    <row r="17448" spans="5:6" x14ac:dyDescent="0.2">
      <c r="E17448" s="97">
        <v>43824.646249999998</v>
      </c>
      <c r="F17448">
        <v>4.0000000000000002E-4</v>
      </c>
    </row>
    <row r="17449" spans="5:6" x14ac:dyDescent="0.2">
      <c r="E17449" s="97">
        <v>43824.656782407408</v>
      </c>
      <c r="F17449">
        <v>4.0000000000000002E-4</v>
      </c>
    </row>
    <row r="17450" spans="5:6" x14ac:dyDescent="0.2">
      <c r="E17450" s="97">
        <v>43824.671134259261</v>
      </c>
      <c r="F17450">
        <v>1.981973</v>
      </c>
    </row>
    <row r="17451" spans="5:6" x14ac:dyDescent="0.2">
      <c r="E17451" s="97">
        <v>43824.685023148151</v>
      </c>
      <c r="F17451">
        <v>2.1383839999999998</v>
      </c>
    </row>
    <row r="17452" spans="5:6" x14ac:dyDescent="0.2">
      <c r="E17452" s="97">
        <v>43824.698912037034</v>
      </c>
      <c r="F17452">
        <v>2.1287349999999998</v>
      </c>
    </row>
    <row r="17453" spans="5:6" x14ac:dyDescent="0.2">
      <c r="E17453" s="97">
        <v>43824.721620370372</v>
      </c>
      <c r="F17453">
        <v>2.008194</v>
      </c>
    </row>
    <row r="17454" spans="5:6" x14ac:dyDescent="0.2">
      <c r="E17454" s="97">
        <v>43824.735509259262</v>
      </c>
      <c r="F17454">
        <v>2.0132249999999998</v>
      </c>
    </row>
    <row r="17455" spans="5:6" x14ac:dyDescent="0.2">
      <c r="E17455" s="97">
        <v>43824.749398148146</v>
      </c>
      <c r="F17455">
        <v>1.9822470000000001</v>
      </c>
    </row>
    <row r="17456" spans="5:6" x14ac:dyDescent="0.2">
      <c r="E17456" s="97">
        <v>43824.763287037036</v>
      </c>
      <c r="F17456">
        <v>1.9713240000000001</v>
      </c>
    </row>
    <row r="17457" spans="5:6" x14ac:dyDescent="0.2">
      <c r="E17457" s="97">
        <v>43824.777175925927</v>
      </c>
      <c r="F17457">
        <v>1.9852590000000001</v>
      </c>
    </row>
    <row r="17458" spans="5:6" x14ac:dyDescent="0.2">
      <c r="E17458" s="97">
        <v>43824.791064814817</v>
      </c>
      <c r="F17458">
        <v>1.976505</v>
      </c>
    </row>
    <row r="17459" spans="5:6" x14ac:dyDescent="0.2">
      <c r="E17459" s="97">
        <v>43824.805069444446</v>
      </c>
      <c r="F17459">
        <v>1.970799</v>
      </c>
    </row>
    <row r="17460" spans="5:6" x14ac:dyDescent="0.2">
      <c r="E17460" s="97">
        <v>43824.818958333337</v>
      </c>
      <c r="F17460">
        <v>1.964944</v>
      </c>
    </row>
    <row r="17461" spans="5:6" x14ac:dyDescent="0.2">
      <c r="E17461" s="97">
        <v>43824.83284722222</v>
      </c>
      <c r="F17461">
        <v>1.9537929999999999</v>
      </c>
    </row>
    <row r="17462" spans="5:6" x14ac:dyDescent="0.2">
      <c r="E17462" s="97">
        <v>43824.846736111111</v>
      </c>
      <c r="F17462">
        <v>1.9515530000000001</v>
      </c>
    </row>
    <row r="17463" spans="5:6" x14ac:dyDescent="0.2">
      <c r="E17463" s="97">
        <v>43824.860706018517</v>
      </c>
      <c r="F17463">
        <v>1.9048830000000001</v>
      </c>
    </row>
    <row r="17464" spans="5:6" x14ac:dyDescent="0.2">
      <c r="E17464" s="97">
        <v>43824.874594907407</v>
      </c>
      <c r="F17464">
        <v>1.9762090000000001</v>
      </c>
    </row>
    <row r="17465" spans="5:6" x14ac:dyDescent="0.2">
      <c r="E17465" s="97">
        <v>43824.888483796298</v>
      </c>
      <c r="F17465">
        <v>1.968251</v>
      </c>
    </row>
    <row r="17466" spans="5:6" x14ac:dyDescent="0.2">
      <c r="E17466" s="97">
        <v>43824.902372685188</v>
      </c>
      <c r="F17466">
        <v>1.963419</v>
      </c>
    </row>
    <row r="17467" spans="5:6" x14ac:dyDescent="0.2">
      <c r="E17467" s="97">
        <v>43824.916261574072</v>
      </c>
      <c r="F17467">
        <v>1.967827</v>
      </c>
    </row>
    <row r="17468" spans="5:6" x14ac:dyDescent="0.2">
      <c r="E17468" s="97">
        <v>43824.930150462962</v>
      </c>
      <c r="F17468">
        <v>1.967986</v>
      </c>
    </row>
    <row r="17469" spans="5:6" x14ac:dyDescent="0.2">
      <c r="E17469" s="97">
        <v>43824.944039351853</v>
      </c>
      <c r="F17469">
        <v>1.940931</v>
      </c>
    </row>
    <row r="17470" spans="5:6" x14ac:dyDescent="0.2">
      <c r="E17470" s="97">
        <v>43824.958043981482</v>
      </c>
      <c r="F17470">
        <v>1.963203</v>
      </c>
    </row>
    <row r="17471" spans="5:6" x14ac:dyDescent="0.2">
      <c r="E17471" s="97">
        <v>43824.971932870372</v>
      </c>
      <c r="F17471">
        <v>1.9669650000000001</v>
      </c>
    </row>
    <row r="17472" spans="5:6" x14ac:dyDescent="0.2">
      <c r="E17472" s="97">
        <v>43824.985821759263</v>
      </c>
      <c r="F17472">
        <v>1.9847520000000001</v>
      </c>
    </row>
    <row r="17473" spans="5:6" x14ac:dyDescent="0.2">
      <c r="E17473" s="97">
        <v>43824.999768518515</v>
      </c>
      <c r="F17473">
        <v>1.999503</v>
      </c>
    </row>
    <row r="17474" spans="5:6" x14ac:dyDescent="0.2">
      <c r="E17474" s="97">
        <v>43825.013657407406</v>
      </c>
      <c r="F17474">
        <v>1.9907589999999999</v>
      </c>
    </row>
    <row r="17475" spans="5:6" x14ac:dyDescent="0.2">
      <c r="E17475" s="97">
        <v>43825.027546296296</v>
      </c>
      <c r="F17475">
        <v>1.9959290000000001</v>
      </c>
    </row>
    <row r="17476" spans="5:6" x14ac:dyDescent="0.2">
      <c r="E17476" s="97">
        <v>43825.041435185187</v>
      </c>
      <c r="F17476">
        <v>2.001871</v>
      </c>
    </row>
    <row r="17477" spans="5:6" x14ac:dyDescent="0.2">
      <c r="E17477" s="97">
        <v>43825.055324074077</v>
      </c>
      <c r="F17477">
        <v>2.0053740000000002</v>
      </c>
    </row>
    <row r="17478" spans="5:6" x14ac:dyDescent="0.2">
      <c r="E17478" s="97">
        <v>43825.069212962961</v>
      </c>
      <c r="F17478">
        <v>2.010869</v>
      </c>
    </row>
    <row r="17479" spans="5:6" x14ac:dyDescent="0.2">
      <c r="E17479" s="97">
        <v>43825.08321759259</v>
      </c>
      <c r="F17479">
        <v>2.015819</v>
      </c>
    </row>
    <row r="17480" spans="5:6" x14ac:dyDescent="0.2">
      <c r="E17480" s="97">
        <v>43825.09710648148</v>
      </c>
      <c r="F17480">
        <v>2.0040930000000001</v>
      </c>
    </row>
    <row r="17481" spans="5:6" x14ac:dyDescent="0.2">
      <c r="E17481" s="97">
        <v>43825.110995370371</v>
      </c>
      <c r="F17481">
        <v>2.000461</v>
      </c>
    </row>
    <row r="17482" spans="5:6" x14ac:dyDescent="0.2">
      <c r="E17482" s="97">
        <v>43825.124884259261</v>
      </c>
      <c r="F17482">
        <v>2.030761</v>
      </c>
    </row>
    <row r="17483" spans="5:6" x14ac:dyDescent="0.2">
      <c r="E17483" s="97">
        <v>43825.138773148145</v>
      </c>
      <c r="F17483">
        <v>1.9862299999999999</v>
      </c>
    </row>
    <row r="17484" spans="5:6" x14ac:dyDescent="0.2">
      <c r="E17484" s="97">
        <v>43825.152662037035</v>
      </c>
      <c r="F17484">
        <v>2.0302519999999999</v>
      </c>
    </row>
    <row r="17485" spans="5:6" x14ac:dyDescent="0.2">
      <c r="E17485" s="97">
        <v>43825.166550925926</v>
      </c>
      <c r="F17485">
        <v>2.00013</v>
      </c>
    </row>
    <row r="17486" spans="5:6" x14ac:dyDescent="0.2">
      <c r="E17486" s="97">
        <v>43825.180555555555</v>
      </c>
      <c r="F17486">
        <v>2.023733</v>
      </c>
    </row>
    <row r="17487" spans="5:6" x14ac:dyDescent="0.2">
      <c r="E17487" s="97">
        <v>43825.194444444445</v>
      </c>
      <c r="F17487">
        <v>2.0167899999999999</v>
      </c>
    </row>
    <row r="17488" spans="5:6" x14ac:dyDescent="0.2">
      <c r="E17488" s="97">
        <v>43825.208333333336</v>
      </c>
      <c r="F17488">
        <v>1.93045</v>
      </c>
    </row>
    <row r="17489" spans="5:6" x14ac:dyDescent="0.2">
      <c r="E17489" s="97">
        <v>43825.222326388888</v>
      </c>
      <c r="F17489">
        <v>2.0083639999999998</v>
      </c>
    </row>
    <row r="17490" spans="5:6" x14ac:dyDescent="0.2">
      <c r="E17490" s="97">
        <v>43825.236215277779</v>
      </c>
      <c r="F17490">
        <v>2.0145409999999999</v>
      </c>
    </row>
    <row r="17491" spans="5:6" x14ac:dyDescent="0.2">
      <c r="E17491" s="97">
        <v>43825.250104166669</v>
      </c>
      <c r="F17491">
        <v>2.0157470000000002</v>
      </c>
    </row>
    <row r="17492" spans="5:6" x14ac:dyDescent="0.2">
      <c r="E17492" s="97">
        <v>43825.263993055552</v>
      </c>
      <c r="F17492">
        <v>1.984337</v>
      </c>
    </row>
    <row r="17493" spans="5:6" x14ac:dyDescent="0.2">
      <c r="E17493" s="97">
        <v>43825.277881944443</v>
      </c>
      <c r="F17493">
        <v>2.0114610000000002</v>
      </c>
    </row>
    <row r="17494" spans="5:6" x14ac:dyDescent="0.2">
      <c r="E17494" s="97">
        <v>43825.291770833333</v>
      </c>
      <c r="F17494">
        <v>2.0230800000000002</v>
      </c>
    </row>
    <row r="17495" spans="5:6" x14ac:dyDescent="0.2">
      <c r="E17495" s="97">
        <v>43825.305775462963</v>
      </c>
      <c r="F17495">
        <v>2.0019040000000001</v>
      </c>
    </row>
    <row r="17496" spans="5:6" x14ac:dyDescent="0.2">
      <c r="E17496" s="97">
        <v>43825.319664351853</v>
      </c>
      <c r="F17496">
        <v>2.009395</v>
      </c>
    </row>
    <row r="17497" spans="5:6" x14ac:dyDescent="0.2">
      <c r="E17497" s="97">
        <v>43825.333553240744</v>
      </c>
      <c r="F17497">
        <v>1.978305</v>
      </c>
    </row>
    <row r="17498" spans="5:6" x14ac:dyDescent="0.2">
      <c r="E17498" s="97">
        <v>43825.347442129627</v>
      </c>
      <c r="F17498">
        <v>1.974453</v>
      </c>
    </row>
    <row r="17499" spans="5:6" x14ac:dyDescent="0.2">
      <c r="E17499" s="97">
        <v>43825.361400462964</v>
      </c>
      <c r="F17499">
        <v>1.9955909999999999</v>
      </c>
    </row>
    <row r="17500" spans="5:6" x14ac:dyDescent="0.2">
      <c r="E17500" s="97">
        <v>43825.375289351854</v>
      </c>
      <c r="F17500">
        <v>1.994143</v>
      </c>
    </row>
    <row r="17501" spans="5:6" x14ac:dyDescent="0.2">
      <c r="E17501" s="97">
        <v>43825.389178240737</v>
      </c>
      <c r="F17501">
        <v>2.0138259999999999</v>
      </c>
    </row>
    <row r="17502" spans="5:6" x14ac:dyDescent="0.2">
      <c r="E17502" s="97">
        <v>43825.403067129628</v>
      </c>
      <c r="F17502">
        <v>1.971813</v>
      </c>
    </row>
    <row r="17503" spans="5:6" x14ac:dyDescent="0.2">
      <c r="E17503" s="97">
        <v>43825.416956018518</v>
      </c>
      <c r="F17503">
        <v>1.998372</v>
      </c>
    </row>
    <row r="17504" spans="5:6" x14ac:dyDescent="0.2">
      <c r="E17504" s="97">
        <v>43825.430844907409</v>
      </c>
      <c r="F17504">
        <v>1.9786820000000001</v>
      </c>
    </row>
    <row r="17505" spans="5:6" x14ac:dyDescent="0.2">
      <c r="E17505" s="97">
        <v>43825.444733796299</v>
      </c>
      <c r="F17505">
        <v>1.9813400000000001</v>
      </c>
    </row>
    <row r="17506" spans="5:6" x14ac:dyDescent="0.2">
      <c r="E17506" s="97">
        <v>43825.458738425928</v>
      </c>
      <c r="F17506">
        <v>1.9903519999999999</v>
      </c>
    </row>
    <row r="17507" spans="5:6" x14ac:dyDescent="0.2">
      <c r="E17507" s="97">
        <v>43825.472627314812</v>
      </c>
      <c r="F17507">
        <v>1.9654659999999999</v>
      </c>
    </row>
    <row r="17508" spans="5:6" x14ac:dyDescent="0.2">
      <c r="E17508" s="97">
        <v>43825.486516203702</v>
      </c>
      <c r="F17508">
        <v>1.98186</v>
      </c>
    </row>
    <row r="17509" spans="5:6" x14ac:dyDescent="0.2">
      <c r="E17509" s="97">
        <v>43825.500474537039</v>
      </c>
      <c r="F17509">
        <v>1.986111</v>
      </c>
    </row>
    <row r="17510" spans="5:6" x14ac:dyDescent="0.2">
      <c r="E17510" s="97">
        <v>43825.514363425929</v>
      </c>
      <c r="F17510">
        <v>1.982569</v>
      </c>
    </row>
    <row r="17511" spans="5:6" x14ac:dyDescent="0.2">
      <c r="E17511" s="97">
        <v>43825.528252314813</v>
      </c>
      <c r="F17511">
        <v>1.988831</v>
      </c>
    </row>
    <row r="17512" spans="5:6" x14ac:dyDescent="0.2">
      <c r="E17512" s="97">
        <v>43825.542141203703</v>
      </c>
      <c r="F17512">
        <v>1.975068</v>
      </c>
    </row>
    <row r="17513" spans="5:6" x14ac:dyDescent="0.2">
      <c r="E17513" s="97">
        <v>43825.556030092594</v>
      </c>
      <c r="F17513">
        <v>1.9805250000000001</v>
      </c>
    </row>
    <row r="17514" spans="5:6" x14ac:dyDescent="0.2">
      <c r="E17514" s="97">
        <v>43825.570381944446</v>
      </c>
      <c r="F17514">
        <v>1.9805250000000001</v>
      </c>
    </row>
    <row r="17515" spans="5:6" x14ac:dyDescent="0.2">
      <c r="E17515" s="97">
        <v>43825.574317129627</v>
      </c>
      <c r="F17515">
        <v>1.979357</v>
      </c>
    </row>
    <row r="17516" spans="5:6" x14ac:dyDescent="0.2">
      <c r="E17516" s="97">
        <v>43825.584733796299</v>
      </c>
      <c r="F17516">
        <v>1.9730000000000001</v>
      </c>
    </row>
    <row r="17517" spans="5:6" x14ac:dyDescent="0.2">
      <c r="E17517" s="97">
        <v>43825.598738425928</v>
      </c>
      <c r="F17517">
        <v>1.9747060000000001</v>
      </c>
    </row>
    <row r="17518" spans="5:6" x14ac:dyDescent="0.2">
      <c r="E17518" s="97">
        <v>43825.612627314818</v>
      </c>
      <c r="F17518">
        <v>1.9558549999999999</v>
      </c>
    </row>
    <row r="17519" spans="5:6" x14ac:dyDescent="0.2">
      <c r="E17519" s="97">
        <v>43825.626550925925</v>
      </c>
      <c r="F17519">
        <v>1.9668909999999999</v>
      </c>
    </row>
    <row r="17520" spans="5:6" x14ac:dyDescent="0.2">
      <c r="E17520" s="97">
        <v>43825.640439814815</v>
      </c>
      <c r="F17520">
        <v>1.973366</v>
      </c>
    </row>
    <row r="17521" spans="5:6" x14ac:dyDescent="0.2">
      <c r="E17521" s="97">
        <v>43825.654328703706</v>
      </c>
      <c r="F17521">
        <v>1.9715419999999999</v>
      </c>
    </row>
    <row r="17522" spans="5:6" x14ac:dyDescent="0.2">
      <c r="E17522" s="97">
        <v>43825.668217592596</v>
      </c>
      <c r="F17522">
        <v>1.971573</v>
      </c>
    </row>
    <row r="17523" spans="5:6" x14ac:dyDescent="0.2">
      <c r="E17523" s="97">
        <v>43825.682106481479</v>
      </c>
      <c r="F17523">
        <v>1.941751</v>
      </c>
    </row>
    <row r="17524" spans="5:6" x14ac:dyDescent="0.2">
      <c r="E17524" s="97">
        <v>43825.69599537037</v>
      </c>
      <c r="F17524">
        <v>1.9645570000000001</v>
      </c>
    </row>
    <row r="17525" spans="5:6" x14ac:dyDescent="0.2">
      <c r="E17525" s="97">
        <v>43825.71</v>
      </c>
      <c r="F17525">
        <v>1.9528430000000001</v>
      </c>
    </row>
    <row r="17526" spans="5:6" x14ac:dyDescent="0.2">
      <c r="E17526" s="97">
        <v>43825.722546296296</v>
      </c>
      <c r="F17526">
        <v>1.94791</v>
      </c>
    </row>
    <row r="17527" spans="5:6" x14ac:dyDescent="0.2">
      <c r="E17527" s="97">
        <v>43825.736435185187</v>
      </c>
      <c r="F17527">
        <v>1.988658</v>
      </c>
    </row>
    <row r="17528" spans="5:6" x14ac:dyDescent="0.2">
      <c r="E17528" s="97">
        <v>43825.750324074077</v>
      </c>
      <c r="F17528">
        <v>1.977058</v>
      </c>
    </row>
    <row r="17529" spans="5:6" x14ac:dyDescent="0.2">
      <c r="E17529" s="97">
        <v>43825.76421296296</v>
      </c>
      <c r="F17529">
        <v>1.9896309999999999</v>
      </c>
    </row>
    <row r="17530" spans="5:6" x14ac:dyDescent="0.2">
      <c r="E17530" s="97">
        <v>43825.778101851851</v>
      </c>
      <c r="F17530">
        <v>1.9873940000000001</v>
      </c>
    </row>
    <row r="17531" spans="5:6" x14ac:dyDescent="0.2">
      <c r="E17531" s="97">
        <v>43825.791990740741</v>
      </c>
      <c r="F17531">
        <v>2.0182470000000001</v>
      </c>
    </row>
    <row r="17532" spans="5:6" x14ac:dyDescent="0.2">
      <c r="E17532" s="97">
        <v>43825.805995370371</v>
      </c>
      <c r="F17532">
        <v>1.976882</v>
      </c>
    </row>
    <row r="17533" spans="5:6" x14ac:dyDescent="0.2">
      <c r="E17533" s="97">
        <v>43825.819884259261</v>
      </c>
      <c r="F17533">
        <v>2.0072649999999999</v>
      </c>
    </row>
    <row r="17534" spans="5:6" x14ac:dyDescent="0.2">
      <c r="E17534" s="97">
        <v>43825.833773148152</v>
      </c>
      <c r="F17534">
        <v>2.0164949999999999</v>
      </c>
    </row>
    <row r="17535" spans="5:6" x14ac:dyDescent="0.2">
      <c r="E17535" s="97">
        <v>43825.847662037035</v>
      </c>
      <c r="F17535">
        <v>2.0260120000000001</v>
      </c>
    </row>
    <row r="17536" spans="5:6" x14ac:dyDescent="0.2">
      <c r="E17536" s="97">
        <v>43825.861620370371</v>
      </c>
      <c r="F17536">
        <v>2.0483920000000002</v>
      </c>
    </row>
    <row r="17537" spans="5:6" x14ac:dyDescent="0.2">
      <c r="E17537" s="97">
        <v>43825.875509259262</v>
      </c>
      <c r="F17537">
        <v>1.9540580000000001</v>
      </c>
    </row>
    <row r="17538" spans="5:6" x14ac:dyDescent="0.2">
      <c r="E17538" s="97">
        <v>43825.889398148145</v>
      </c>
      <c r="F17538">
        <v>2.0619589999999999</v>
      </c>
    </row>
    <row r="17539" spans="5:6" x14ac:dyDescent="0.2">
      <c r="E17539" s="97">
        <v>43825.903287037036</v>
      </c>
      <c r="F17539">
        <v>2.0697139999999998</v>
      </c>
    </row>
    <row r="17540" spans="5:6" x14ac:dyDescent="0.2">
      <c r="E17540" s="97">
        <v>43825.917175925926</v>
      </c>
      <c r="F17540">
        <v>2.0833750000000002</v>
      </c>
    </row>
    <row r="17541" spans="5:6" x14ac:dyDescent="0.2">
      <c r="E17541" s="97">
        <v>43825.931064814817</v>
      </c>
      <c r="F17541">
        <v>2.0956260000000002</v>
      </c>
    </row>
    <row r="17542" spans="5:6" x14ac:dyDescent="0.2">
      <c r="E17542" s="97">
        <v>43825.944953703707</v>
      </c>
      <c r="F17542">
        <v>2.1046870000000002</v>
      </c>
    </row>
    <row r="17543" spans="5:6" x14ac:dyDescent="0.2">
      <c r="E17543" s="97">
        <v>43825.958958333336</v>
      </c>
      <c r="F17543">
        <v>2.1090059999999999</v>
      </c>
    </row>
    <row r="17544" spans="5:6" x14ac:dyDescent="0.2">
      <c r="E17544" s="97">
        <v>43825.97284722222</v>
      </c>
      <c r="F17544">
        <v>2.1012189999999999</v>
      </c>
    </row>
    <row r="17545" spans="5:6" x14ac:dyDescent="0.2">
      <c r="E17545" s="97">
        <v>43825.98673611111</v>
      </c>
      <c r="F17545">
        <v>2.1338200000000001</v>
      </c>
    </row>
    <row r="17546" spans="5:6" x14ac:dyDescent="0.2">
      <c r="E17546" s="97">
        <v>43826.00068287037</v>
      </c>
      <c r="F17546">
        <v>2.1503739999999998</v>
      </c>
    </row>
    <row r="17547" spans="5:6" x14ac:dyDescent="0.2">
      <c r="E17547" s="97">
        <v>43826.01457175926</v>
      </c>
      <c r="F17547">
        <v>2.165295</v>
      </c>
    </row>
    <row r="17548" spans="5:6" x14ac:dyDescent="0.2">
      <c r="E17548" s="97">
        <v>43826.028460648151</v>
      </c>
      <c r="F17548">
        <v>2.1710910000000001</v>
      </c>
    </row>
    <row r="17549" spans="5:6" x14ac:dyDescent="0.2">
      <c r="E17549" s="97">
        <v>43826.042453703703</v>
      </c>
      <c r="F17549">
        <v>2.1729099999999999</v>
      </c>
    </row>
    <row r="17550" spans="5:6" x14ac:dyDescent="0.2">
      <c r="E17550" s="97">
        <v>43826.056342592594</v>
      </c>
      <c r="F17550">
        <v>2.1887289999999999</v>
      </c>
    </row>
    <row r="17551" spans="5:6" x14ac:dyDescent="0.2">
      <c r="E17551" s="97">
        <v>43826.070231481484</v>
      </c>
      <c r="F17551">
        <v>2.1677840000000002</v>
      </c>
    </row>
    <row r="17552" spans="5:6" x14ac:dyDescent="0.2">
      <c r="E17552" s="97">
        <v>43826.084120370368</v>
      </c>
      <c r="F17552">
        <v>2.2111839999999998</v>
      </c>
    </row>
    <row r="17553" spans="5:6" x14ac:dyDescent="0.2">
      <c r="E17553" s="97">
        <v>43826.098009259258</v>
      </c>
      <c r="F17553">
        <v>2.1876540000000002</v>
      </c>
    </row>
    <row r="17554" spans="5:6" x14ac:dyDescent="0.2">
      <c r="E17554" s="97">
        <v>43826.111898148149</v>
      </c>
      <c r="F17554">
        <v>2.208278</v>
      </c>
    </row>
    <row r="17555" spans="5:6" x14ac:dyDescent="0.2">
      <c r="E17555" s="97">
        <v>43826.125902777778</v>
      </c>
      <c r="F17555">
        <v>2.2119819999999999</v>
      </c>
    </row>
    <row r="17556" spans="5:6" x14ac:dyDescent="0.2">
      <c r="E17556" s="97">
        <v>43826.139791666668</v>
      </c>
      <c r="F17556">
        <v>2.2119819999999999</v>
      </c>
    </row>
    <row r="17557" spans="5:6" x14ac:dyDescent="0.2">
      <c r="E17557" s="97">
        <v>43826.143611111111</v>
      </c>
      <c r="F17557">
        <v>2.1031279999999999</v>
      </c>
    </row>
    <row r="17558" spans="5:6" x14ac:dyDescent="0.2">
      <c r="E17558" s="97">
        <v>43826.154027777775</v>
      </c>
      <c r="F17558">
        <v>2.196186</v>
      </c>
    </row>
    <row r="17559" spans="5:6" x14ac:dyDescent="0.2">
      <c r="E17559" s="97">
        <v>43826.167962962965</v>
      </c>
      <c r="F17559">
        <v>2.1920649999999999</v>
      </c>
    </row>
    <row r="17560" spans="5:6" x14ac:dyDescent="0.2">
      <c r="E17560" s="97">
        <v>43826.181851851848</v>
      </c>
      <c r="F17560">
        <v>2.2236220000000002</v>
      </c>
    </row>
    <row r="17561" spans="5:6" x14ac:dyDescent="0.2">
      <c r="E17561" s="97">
        <v>43826.195740740739</v>
      </c>
      <c r="F17561">
        <v>2.206976</v>
      </c>
    </row>
    <row r="17562" spans="5:6" x14ac:dyDescent="0.2">
      <c r="E17562" s="97">
        <v>43826.209629629629</v>
      </c>
      <c r="F17562">
        <v>2.207824</v>
      </c>
    </row>
    <row r="17563" spans="5:6" x14ac:dyDescent="0.2">
      <c r="E17563" s="97">
        <v>43826.22351851852</v>
      </c>
      <c r="F17563">
        <v>2.1901350000000002</v>
      </c>
    </row>
    <row r="17564" spans="5:6" x14ac:dyDescent="0.2">
      <c r="E17564" s="97">
        <v>43826.237407407411</v>
      </c>
      <c r="F17564">
        <v>2.2176040000000001</v>
      </c>
    </row>
    <row r="17565" spans="5:6" x14ac:dyDescent="0.2">
      <c r="E17565" s="97">
        <v>43826.25141203704</v>
      </c>
      <c r="F17565">
        <v>2.2118609999999999</v>
      </c>
    </row>
    <row r="17566" spans="5:6" x14ac:dyDescent="0.2">
      <c r="E17566" s="97">
        <v>43826.265300925923</v>
      </c>
      <c r="F17566">
        <v>2.2098260000000001</v>
      </c>
    </row>
    <row r="17567" spans="5:6" x14ac:dyDescent="0.2">
      <c r="E17567" s="97">
        <v>43826.279189814813</v>
      </c>
      <c r="F17567">
        <v>2.1900569999999999</v>
      </c>
    </row>
    <row r="17568" spans="5:6" x14ac:dyDescent="0.2">
      <c r="E17568" s="97">
        <v>43826.293078703704</v>
      </c>
      <c r="F17568">
        <v>2.2636270000000001</v>
      </c>
    </row>
    <row r="17569" spans="5:6" x14ac:dyDescent="0.2">
      <c r="E17569" s="97">
        <v>43826.307037037041</v>
      </c>
      <c r="F17569">
        <v>2.1914829999999998</v>
      </c>
    </row>
    <row r="17570" spans="5:6" x14ac:dyDescent="0.2">
      <c r="E17570" s="97">
        <v>43826.320925925924</v>
      </c>
      <c r="F17570">
        <v>2.1831900000000002</v>
      </c>
    </row>
    <row r="17571" spans="5:6" x14ac:dyDescent="0.2">
      <c r="E17571" s="97">
        <v>43826.334814814814</v>
      </c>
      <c r="F17571">
        <v>2.206216</v>
      </c>
    </row>
    <row r="17572" spans="5:6" x14ac:dyDescent="0.2">
      <c r="E17572" s="97">
        <v>43826.348703703705</v>
      </c>
      <c r="F17572">
        <v>2.1954470000000001</v>
      </c>
    </row>
    <row r="17573" spans="5:6" x14ac:dyDescent="0.2">
      <c r="E17573" s="97">
        <v>43826.362592592595</v>
      </c>
      <c r="F17573">
        <v>2.190636</v>
      </c>
    </row>
    <row r="17574" spans="5:6" x14ac:dyDescent="0.2">
      <c r="E17574" s="97">
        <v>43826.376481481479</v>
      </c>
      <c r="F17574">
        <v>2.1913209999999999</v>
      </c>
    </row>
    <row r="17575" spans="5:6" x14ac:dyDescent="0.2">
      <c r="E17575" s="97">
        <v>43826.390370370369</v>
      </c>
      <c r="F17575">
        <v>2.1838359999999999</v>
      </c>
    </row>
    <row r="17576" spans="5:6" x14ac:dyDescent="0.2">
      <c r="E17576" s="97">
        <v>43826.404374999998</v>
      </c>
      <c r="F17576">
        <v>2.180749</v>
      </c>
    </row>
    <row r="17577" spans="5:6" x14ac:dyDescent="0.2">
      <c r="E17577" s="97">
        <v>43826.418263888889</v>
      </c>
      <c r="F17577">
        <v>2.1528770000000002</v>
      </c>
    </row>
    <row r="17578" spans="5:6" x14ac:dyDescent="0.2">
      <c r="E17578" s="97">
        <v>43826.432152777779</v>
      </c>
      <c r="F17578">
        <v>2.1683460000000001</v>
      </c>
    </row>
    <row r="17579" spans="5:6" x14ac:dyDescent="0.2">
      <c r="E17579" s="97">
        <v>43826.446099537039</v>
      </c>
      <c r="F17579">
        <v>2.171049</v>
      </c>
    </row>
    <row r="17580" spans="5:6" x14ac:dyDescent="0.2">
      <c r="E17580" s="97">
        <v>43826.459988425922</v>
      </c>
      <c r="F17580">
        <v>2.1615660000000001</v>
      </c>
    </row>
    <row r="17581" spans="5:6" x14ac:dyDescent="0.2">
      <c r="E17581" s="97">
        <v>43826.473877314813</v>
      </c>
      <c r="F17581">
        <v>2.1520899999999998</v>
      </c>
    </row>
    <row r="17582" spans="5:6" x14ac:dyDescent="0.2">
      <c r="E17582" s="97">
        <v>43826.487766203703</v>
      </c>
      <c r="F17582">
        <v>2.1506500000000002</v>
      </c>
    </row>
    <row r="17583" spans="5:6" x14ac:dyDescent="0.2">
      <c r="E17583" s="97">
        <v>43826.501655092594</v>
      </c>
      <c r="F17583">
        <v>2.1447240000000001</v>
      </c>
    </row>
    <row r="17584" spans="5:6" x14ac:dyDescent="0.2">
      <c r="E17584" s="97">
        <v>43826.515543981484</v>
      </c>
      <c r="F17584">
        <v>2.1494840000000002</v>
      </c>
    </row>
    <row r="17585" spans="5:6" x14ac:dyDescent="0.2">
      <c r="E17585" s="97">
        <v>43826.529548611114</v>
      </c>
      <c r="F17585">
        <v>2.139354</v>
      </c>
    </row>
    <row r="17586" spans="5:6" x14ac:dyDescent="0.2">
      <c r="E17586" s="97">
        <v>43826.543437499997</v>
      </c>
      <c r="F17586">
        <v>2.1451229999999999</v>
      </c>
    </row>
    <row r="17587" spans="5:6" x14ac:dyDescent="0.2">
      <c r="E17587" s="97">
        <v>43826.557326388887</v>
      </c>
      <c r="F17587">
        <v>2.1449690000000001</v>
      </c>
    </row>
    <row r="17588" spans="5:6" x14ac:dyDescent="0.2">
      <c r="E17588" s="97">
        <v>43826.571215277778</v>
      </c>
      <c r="F17588">
        <v>2.119469</v>
      </c>
    </row>
    <row r="17589" spans="5:6" x14ac:dyDescent="0.2">
      <c r="E17589" s="97">
        <v>43826.585173611114</v>
      </c>
      <c r="F17589">
        <v>2.1116419999999998</v>
      </c>
    </row>
    <row r="17590" spans="5:6" x14ac:dyDescent="0.2">
      <c r="E17590" s="97">
        <v>43826.599062499998</v>
      </c>
      <c r="F17590">
        <v>2.0849700000000002</v>
      </c>
    </row>
    <row r="17591" spans="5:6" x14ac:dyDescent="0.2">
      <c r="E17591" s="97">
        <v>43826.612951388888</v>
      </c>
      <c r="F17591">
        <v>2.0556909999999999</v>
      </c>
    </row>
    <row r="17592" spans="5:6" x14ac:dyDescent="0.2">
      <c r="E17592" s="97">
        <v>43826.626840277779</v>
      </c>
      <c r="F17592">
        <v>2.0983290000000001</v>
      </c>
    </row>
    <row r="17593" spans="5:6" x14ac:dyDescent="0.2">
      <c r="E17593" s="97">
        <v>43826.640729166669</v>
      </c>
      <c r="F17593">
        <v>2.0888499999999999</v>
      </c>
    </row>
    <row r="17594" spans="5:6" x14ac:dyDescent="0.2">
      <c r="E17594" s="97">
        <v>43826.654618055552</v>
      </c>
      <c r="F17594">
        <v>2.0667260000000001</v>
      </c>
    </row>
    <row r="17595" spans="5:6" x14ac:dyDescent="0.2">
      <c r="E17595" s="97">
        <v>43826.668622685182</v>
      </c>
      <c r="F17595">
        <v>2.0607519999999999</v>
      </c>
    </row>
    <row r="17596" spans="5:6" x14ac:dyDescent="0.2">
      <c r="E17596" s="97">
        <v>43826.682511574072</v>
      </c>
      <c r="F17596">
        <v>2.0705309999999999</v>
      </c>
    </row>
    <row r="17597" spans="5:6" x14ac:dyDescent="0.2">
      <c r="E17597" s="97">
        <v>43826.696400462963</v>
      </c>
      <c r="F17597">
        <v>2.025566</v>
      </c>
    </row>
    <row r="17598" spans="5:6" x14ac:dyDescent="0.2">
      <c r="E17598" s="97">
        <v>43826.710289351853</v>
      </c>
      <c r="F17598">
        <v>2.06542</v>
      </c>
    </row>
    <row r="17599" spans="5:6" x14ac:dyDescent="0.2">
      <c r="E17599" s="97">
        <v>43826.722893518519</v>
      </c>
      <c r="F17599">
        <v>2.0408539999999999</v>
      </c>
    </row>
    <row r="17600" spans="5:6" x14ac:dyDescent="0.2">
      <c r="E17600" s="97">
        <v>43826.73678240741</v>
      </c>
      <c r="F17600">
        <v>2.0803790000000002</v>
      </c>
    </row>
    <row r="17601" spans="5:6" x14ac:dyDescent="0.2">
      <c r="E17601" s="97">
        <v>43826.750671296293</v>
      </c>
      <c r="F17601">
        <v>2.040972</v>
      </c>
    </row>
    <row r="17602" spans="5:6" x14ac:dyDescent="0.2">
      <c r="E17602" s="97">
        <v>43826.764560185184</v>
      </c>
      <c r="F17602">
        <v>2.031161</v>
      </c>
    </row>
    <row r="17603" spans="5:6" x14ac:dyDescent="0.2">
      <c r="E17603" s="97">
        <v>43826.778449074074</v>
      </c>
      <c r="F17603">
        <v>2.0316770000000002</v>
      </c>
    </row>
    <row r="17604" spans="5:6" x14ac:dyDescent="0.2">
      <c r="E17604" s="97">
        <v>43826.792337962965</v>
      </c>
      <c r="F17604">
        <v>2.0380980000000002</v>
      </c>
    </row>
    <row r="17605" spans="5:6" x14ac:dyDescent="0.2">
      <c r="E17605" s="97">
        <v>43826.806226851855</v>
      </c>
      <c r="F17605">
        <v>2.0254819999999998</v>
      </c>
    </row>
    <row r="17606" spans="5:6" x14ac:dyDescent="0.2">
      <c r="E17606" s="97">
        <v>43826.820231481484</v>
      </c>
      <c r="F17606">
        <v>2.0204909999999998</v>
      </c>
    </row>
    <row r="17607" spans="5:6" x14ac:dyDescent="0.2">
      <c r="E17607" s="97">
        <v>43826.834201388891</v>
      </c>
      <c r="F17607">
        <v>2.0528279999999999</v>
      </c>
    </row>
    <row r="17608" spans="5:6" x14ac:dyDescent="0.2">
      <c r="E17608" s="97">
        <v>43826.848090277781</v>
      </c>
      <c r="F17608">
        <v>2.0388860000000002</v>
      </c>
    </row>
    <row r="17609" spans="5:6" x14ac:dyDescent="0.2">
      <c r="E17609" s="97">
        <v>43826.861979166664</v>
      </c>
      <c r="F17609">
        <v>2.0555270000000001</v>
      </c>
    </row>
    <row r="17610" spans="5:6" x14ac:dyDescent="0.2">
      <c r="E17610" s="97">
        <v>43826.875868055555</v>
      </c>
      <c r="F17610">
        <v>2.0422470000000001</v>
      </c>
    </row>
    <row r="17611" spans="5:6" x14ac:dyDescent="0.2">
      <c r="E17611" s="97">
        <v>43826.889756944445</v>
      </c>
      <c r="F17611">
        <v>2.0609709999999999</v>
      </c>
    </row>
    <row r="17612" spans="5:6" x14ac:dyDescent="0.2">
      <c r="E17612" s="97">
        <v>43826.903645833336</v>
      </c>
      <c r="F17612">
        <v>2.0565150000000001</v>
      </c>
    </row>
    <row r="17613" spans="5:6" x14ac:dyDescent="0.2">
      <c r="E17613" s="97">
        <v>43826.917534722219</v>
      </c>
      <c r="F17613">
        <v>2.0801440000000002</v>
      </c>
    </row>
    <row r="17614" spans="5:6" x14ac:dyDescent="0.2">
      <c r="E17614" s="97">
        <v>43826.931539351855</v>
      </c>
      <c r="F17614">
        <v>2.090881</v>
      </c>
    </row>
    <row r="17615" spans="5:6" x14ac:dyDescent="0.2">
      <c r="E17615" s="97">
        <v>43826.945428240739</v>
      </c>
      <c r="F17615">
        <v>2.0742820000000002</v>
      </c>
    </row>
    <row r="17616" spans="5:6" x14ac:dyDescent="0.2">
      <c r="E17616" s="97">
        <v>43826.959317129629</v>
      </c>
      <c r="F17616">
        <v>2.114808</v>
      </c>
    </row>
    <row r="17617" spans="5:6" x14ac:dyDescent="0.2">
      <c r="E17617" s="97">
        <v>43826.973275462966</v>
      </c>
      <c r="F17617">
        <v>2.1060819999999998</v>
      </c>
    </row>
    <row r="17618" spans="5:6" x14ac:dyDescent="0.2">
      <c r="E17618" s="97">
        <v>43826.987164351849</v>
      </c>
      <c r="F17618">
        <v>2.100015</v>
      </c>
    </row>
    <row r="17619" spans="5:6" x14ac:dyDescent="0.2">
      <c r="E17619" s="97">
        <v>43827.00105324074</v>
      </c>
      <c r="F17619">
        <v>2.1182310000000002</v>
      </c>
    </row>
    <row r="17620" spans="5:6" x14ac:dyDescent="0.2">
      <c r="E17620" s="97">
        <v>43827.01494212963</v>
      </c>
      <c r="F17620">
        <v>2.1299359999999998</v>
      </c>
    </row>
    <row r="17621" spans="5:6" x14ac:dyDescent="0.2">
      <c r="E17621" s="97">
        <v>43827.028831018521</v>
      </c>
      <c r="F17621">
        <v>2.1163349999999999</v>
      </c>
    </row>
    <row r="17622" spans="5:6" x14ac:dyDescent="0.2">
      <c r="E17622" s="97">
        <v>43827.042719907404</v>
      </c>
      <c r="F17622">
        <v>2.1408330000000002</v>
      </c>
    </row>
    <row r="17623" spans="5:6" x14ac:dyDescent="0.2">
      <c r="E17623" s="97">
        <v>43827.056608796294</v>
      </c>
      <c r="F17623">
        <v>2.1424400000000001</v>
      </c>
    </row>
    <row r="17624" spans="5:6" x14ac:dyDescent="0.2">
      <c r="E17624" s="97">
        <v>43827.070613425924</v>
      </c>
      <c r="F17624">
        <v>2.143834</v>
      </c>
    </row>
    <row r="17625" spans="5:6" x14ac:dyDescent="0.2">
      <c r="E17625" s="97">
        <v>43827.084502314814</v>
      </c>
      <c r="F17625">
        <v>2.1624880000000002</v>
      </c>
    </row>
    <row r="17626" spans="5:6" x14ac:dyDescent="0.2">
      <c r="E17626" s="97">
        <v>43827.098391203705</v>
      </c>
      <c r="F17626">
        <v>2.160094</v>
      </c>
    </row>
    <row r="17627" spans="5:6" x14ac:dyDescent="0.2">
      <c r="E17627" s="97">
        <v>43827.112349537034</v>
      </c>
      <c r="F17627">
        <v>2.1770990000000001</v>
      </c>
    </row>
    <row r="17628" spans="5:6" x14ac:dyDescent="0.2">
      <c r="E17628" s="97">
        <v>43827.126238425924</v>
      </c>
      <c r="F17628">
        <v>2.1600869999999999</v>
      </c>
    </row>
    <row r="17629" spans="5:6" x14ac:dyDescent="0.2">
      <c r="E17629" s="97">
        <v>43827.140127314815</v>
      </c>
      <c r="F17629">
        <v>2.1668810000000001</v>
      </c>
    </row>
    <row r="17630" spans="5:6" x14ac:dyDescent="0.2">
      <c r="E17630" s="97">
        <v>43827.154016203705</v>
      </c>
      <c r="F17630">
        <v>2.1725180000000002</v>
      </c>
    </row>
    <row r="17631" spans="5:6" x14ac:dyDescent="0.2">
      <c r="E17631" s="97">
        <v>43827.167905092596</v>
      </c>
      <c r="F17631">
        <v>2.1789879999999999</v>
      </c>
    </row>
    <row r="17632" spans="5:6" x14ac:dyDescent="0.2">
      <c r="E17632" s="97">
        <v>43827.181793981479</v>
      </c>
      <c r="F17632">
        <v>2.1711610000000001</v>
      </c>
    </row>
    <row r="17633" spans="5:6" x14ac:dyDescent="0.2">
      <c r="E17633" s="97">
        <v>43827.19568287037</v>
      </c>
      <c r="F17633">
        <v>2.1829689999999999</v>
      </c>
    </row>
    <row r="17634" spans="5:6" x14ac:dyDescent="0.2">
      <c r="E17634" s="97">
        <v>43827.209687499999</v>
      </c>
      <c r="F17634">
        <v>2.1740870000000001</v>
      </c>
    </row>
    <row r="17635" spans="5:6" x14ac:dyDescent="0.2">
      <c r="E17635" s="97">
        <v>43827.223576388889</v>
      </c>
      <c r="F17635">
        <v>2.1811150000000001</v>
      </c>
    </row>
    <row r="17636" spans="5:6" x14ac:dyDescent="0.2">
      <c r="E17636" s="97">
        <v>43827.23746527778</v>
      </c>
      <c r="F17636">
        <v>2.1545109999999998</v>
      </c>
    </row>
    <row r="17637" spans="5:6" x14ac:dyDescent="0.2">
      <c r="E17637" s="97">
        <v>43827.251423611109</v>
      </c>
      <c r="F17637">
        <v>2.129956</v>
      </c>
    </row>
    <row r="17638" spans="5:6" x14ac:dyDescent="0.2">
      <c r="E17638" s="97">
        <v>43827.2653125</v>
      </c>
      <c r="F17638">
        <v>2.1835119999999999</v>
      </c>
    </row>
    <row r="17639" spans="5:6" x14ac:dyDescent="0.2">
      <c r="E17639" s="97">
        <v>43827.27920138889</v>
      </c>
      <c r="F17639">
        <v>2.1599390000000001</v>
      </c>
    </row>
    <row r="17640" spans="5:6" x14ac:dyDescent="0.2">
      <c r="E17640" s="97">
        <v>43827.293090277781</v>
      </c>
      <c r="F17640">
        <v>2.1805569999999999</v>
      </c>
    </row>
    <row r="17641" spans="5:6" x14ac:dyDescent="0.2">
      <c r="E17641" s="97">
        <v>43827.306979166664</v>
      </c>
      <c r="F17641">
        <v>2.1585549999999998</v>
      </c>
    </row>
    <row r="17642" spans="5:6" x14ac:dyDescent="0.2">
      <c r="E17642" s="97">
        <v>43827.320868055554</v>
      </c>
      <c r="F17642">
        <v>2.1369210000000001</v>
      </c>
    </row>
    <row r="17643" spans="5:6" x14ac:dyDescent="0.2">
      <c r="E17643" s="97">
        <v>43827.334756944445</v>
      </c>
      <c r="F17643">
        <v>2.1526000000000001</v>
      </c>
    </row>
    <row r="17644" spans="5:6" x14ac:dyDescent="0.2">
      <c r="E17644" s="97">
        <v>43827.348761574074</v>
      </c>
      <c r="F17644">
        <v>2.1723370000000002</v>
      </c>
    </row>
    <row r="17645" spans="5:6" x14ac:dyDescent="0.2">
      <c r="E17645" s="97">
        <v>43827.362650462965</v>
      </c>
      <c r="F17645">
        <v>2.1388159999999998</v>
      </c>
    </row>
    <row r="17646" spans="5:6" x14ac:dyDescent="0.2">
      <c r="E17646" s="97">
        <v>43827.376539351855</v>
      </c>
      <c r="F17646">
        <v>2.1478090000000001</v>
      </c>
    </row>
    <row r="17647" spans="5:6" x14ac:dyDescent="0.2">
      <c r="E17647" s="97">
        <v>43827.390497685185</v>
      </c>
      <c r="F17647">
        <v>2.1423909999999999</v>
      </c>
    </row>
    <row r="17648" spans="5:6" x14ac:dyDescent="0.2">
      <c r="E17648" s="97">
        <v>43827.404386574075</v>
      </c>
      <c r="F17648">
        <v>2.1390500000000001</v>
      </c>
    </row>
    <row r="17649" spans="5:6" x14ac:dyDescent="0.2">
      <c r="E17649" s="97">
        <v>43827.418275462966</v>
      </c>
      <c r="F17649">
        <v>2.1020300000000001</v>
      </c>
    </row>
    <row r="17650" spans="5:6" x14ac:dyDescent="0.2">
      <c r="E17650" s="97">
        <v>43827.432164351849</v>
      </c>
      <c r="F17650">
        <v>2.1351</v>
      </c>
    </row>
    <row r="17651" spans="5:6" x14ac:dyDescent="0.2">
      <c r="E17651" s="97">
        <v>43827.446053240739</v>
      </c>
      <c r="F17651">
        <v>2.1164360000000002</v>
      </c>
    </row>
    <row r="17652" spans="5:6" x14ac:dyDescent="0.2">
      <c r="E17652" s="97">
        <v>43827.45994212963</v>
      </c>
      <c r="F17652">
        <v>2.1186910000000001</v>
      </c>
    </row>
    <row r="17653" spans="5:6" x14ac:dyDescent="0.2">
      <c r="E17653" s="97">
        <v>43827.47383101852</v>
      </c>
      <c r="F17653">
        <v>2.1205970000000001</v>
      </c>
    </row>
    <row r="17654" spans="5:6" x14ac:dyDescent="0.2">
      <c r="E17654" s="97">
        <v>43827.487835648149</v>
      </c>
      <c r="F17654">
        <v>2.123764</v>
      </c>
    </row>
    <row r="17655" spans="5:6" x14ac:dyDescent="0.2">
      <c r="E17655" s="97">
        <v>43827.50172453704</v>
      </c>
      <c r="F17655">
        <v>2.0994299999999999</v>
      </c>
    </row>
    <row r="17656" spans="5:6" x14ac:dyDescent="0.2">
      <c r="E17656" s="97">
        <v>43827.515613425923</v>
      </c>
      <c r="F17656">
        <v>2.111475</v>
      </c>
    </row>
    <row r="17657" spans="5:6" x14ac:dyDescent="0.2">
      <c r="E17657" s="97">
        <v>43827.529560185183</v>
      </c>
      <c r="F17657">
        <v>2.104981</v>
      </c>
    </row>
    <row r="17658" spans="5:6" x14ac:dyDescent="0.2">
      <c r="E17658" s="97">
        <v>43827.543449074074</v>
      </c>
      <c r="F17658">
        <v>2.0685250000000002</v>
      </c>
    </row>
    <row r="17659" spans="5:6" x14ac:dyDescent="0.2">
      <c r="E17659" s="97">
        <v>43827.557337962964</v>
      </c>
      <c r="F17659">
        <v>2.072384</v>
      </c>
    </row>
    <row r="17660" spans="5:6" x14ac:dyDescent="0.2">
      <c r="E17660" s="97">
        <v>43827.571226851855</v>
      </c>
      <c r="F17660">
        <v>2.0735169999999998</v>
      </c>
    </row>
    <row r="17661" spans="5:6" x14ac:dyDescent="0.2">
      <c r="E17661" s="97">
        <v>43827.585115740738</v>
      </c>
      <c r="F17661">
        <v>2.0517940000000001</v>
      </c>
    </row>
    <row r="17662" spans="5:6" x14ac:dyDescent="0.2">
      <c r="E17662" s="97">
        <v>43827.599004629628</v>
      </c>
      <c r="F17662">
        <v>2.0719460000000001</v>
      </c>
    </row>
    <row r="17663" spans="5:6" x14ac:dyDescent="0.2">
      <c r="E17663" s="97">
        <v>43827.613009259258</v>
      </c>
      <c r="F17663">
        <v>2.0660880000000001</v>
      </c>
    </row>
    <row r="17664" spans="5:6" x14ac:dyDescent="0.2">
      <c r="E17664" s="97">
        <v>43827.626898148148</v>
      </c>
      <c r="F17664">
        <v>2.059059</v>
      </c>
    </row>
    <row r="17665" spans="5:6" x14ac:dyDescent="0.2">
      <c r="E17665" s="97">
        <v>43827.640787037039</v>
      </c>
      <c r="F17665">
        <v>2.0444059999999999</v>
      </c>
    </row>
    <row r="17666" spans="5:6" x14ac:dyDescent="0.2">
      <c r="E17666" s="97">
        <v>43827.654675925929</v>
      </c>
      <c r="F17666">
        <v>2.0235650000000001</v>
      </c>
    </row>
    <row r="17667" spans="5:6" x14ac:dyDescent="0.2">
      <c r="E17667" s="97">
        <v>43827.668634259258</v>
      </c>
      <c r="F17667">
        <v>2.050478</v>
      </c>
    </row>
    <row r="17668" spans="5:6" x14ac:dyDescent="0.2">
      <c r="E17668" s="97">
        <v>43827.682592592595</v>
      </c>
      <c r="F17668">
        <v>2.0216660000000002</v>
      </c>
    </row>
    <row r="17669" spans="5:6" x14ac:dyDescent="0.2">
      <c r="E17669" s="97">
        <v>43827.696481481478</v>
      </c>
      <c r="F17669">
        <v>2.0099840000000002</v>
      </c>
    </row>
    <row r="17670" spans="5:6" x14ac:dyDescent="0.2">
      <c r="E17670" s="97">
        <v>43827.710370370369</v>
      </c>
      <c r="F17670">
        <v>2.0147379999999999</v>
      </c>
    </row>
    <row r="17671" spans="5:6" x14ac:dyDescent="0.2">
      <c r="E17671" s="97">
        <v>43827.722962962966</v>
      </c>
      <c r="F17671">
        <v>2.0023089999999999</v>
      </c>
    </row>
    <row r="17672" spans="5:6" x14ac:dyDescent="0.2">
      <c r="E17672" s="97">
        <v>43827.736851851849</v>
      </c>
      <c r="F17672">
        <v>2.0254080000000001</v>
      </c>
    </row>
    <row r="17673" spans="5:6" x14ac:dyDescent="0.2">
      <c r="E17673" s="97">
        <v>43827.750740740739</v>
      </c>
      <c r="F17673">
        <v>2.0180769999999999</v>
      </c>
    </row>
    <row r="17674" spans="5:6" x14ac:dyDescent="0.2">
      <c r="E17674" s="97">
        <v>43827.76462962963</v>
      </c>
      <c r="F17674">
        <v>1.9914179999999999</v>
      </c>
    </row>
    <row r="17675" spans="5:6" x14ac:dyDescent="0.2">
      <c r="E17675" s="97">
        <v>43827.77851851852</v>
      </c>
      <c r="F17675">
        <v>2.0037389999999999</v>
      </c>
    </row>
    <row r="17676" spans="5:6" x14ac:dyDescent="0.2">
      <c r="E17676" s="97">
        <v>43827.792407407411</v>
      </c>
      <c r="F17676">
        <v>1.936769</v>
      </c>
    </row>
    <row r="17677" spans="5:6" x14ac:dyDescent="0.2">
      <c r="E17677" s="97">
        <v>43827.806296296294</v>
      </c>
      <c r="F17677">
        <v>1.9890000000000001</v>
      </c>
    </row>
    <row r="17678" spans="5:6" x14ac:dyDescent="0.2">
      <c r="E17678" s="97">
        <v>43827.820300925923</v>
      </c>
      <c r="F17678">
        <v>1.9986360000000001</v>
      </c>
    </row>
    <row r="17679" spans="5:6" x14ac:dyDescent="0.2">
      <c r="E17679" s="97">
        <v>43827.834189814814</v>
      </c>
      <c r="F17679">
        <v>1.99929</v>
      </c>
    </row>
    <row r="17680" spans="5:6" x14ac:dyDescent="0.2">
      <c r="E17680" s="97">
        <v>43827.848078703704</v>
      </c>
      <c r="F17680">
        <v>1.9792700000000001</v>
      </c>
    </row>
    <row r="17681" spans="5:6" x14ac:dyDescent="0.2">
      <c r="E17681" s="97">
        <v>43827.862025462964</v>
      </c>
      <c r="F17681">
        <v>2.0145339999999998</v>
      </c>
    </row>
    <row r="17682" spans="5:6" x14ac:dyDescent="0.2">
      <c r="E17682" s="97">
        <v>43827.875914351855</v>
      </c>
      <c r="F17682">
        <v>1.9806220000000001</v>
      </c>
    </row>
    <row r="17683" spans="5:6" x14ac:dyDescent="0.2">
      <c r="E17683" s="97">
        <v>43827.889803240738</v>
      </c>
      <c r="F17683">
        <v>1.9934670000000001</v>
      </c>
    </row>
    <row r="17684" spans="5:6" x14ac:dyDescent="0.2">
      <c r="E17684" s="97">
        <v>43827.903692129628</v>
      </c>
      <c r="F17684">
        <v>2.003587</v>
      </c>
    </row>
    <row r="17685" spans="5:6" x14ac:dyDescent="0.2">
      <c r="E17685" s="97">
        <v>43827.917581018519</v>
      </c>
      <c r="F17685">
        <v>2.038386</v>
      </c>
    </row>
    <row r="17686" spans="5:6" x14ac:dyDescent="0.2">
      <c r="E17686" s="97">
        <v>43827.931469907409</v>
      </c>
      <c r="F17686">
        <v>2.0311720000000002</v>
      </c>
    </row>
    <row r="17687" spans="5:6" x14ac:dyDescent="0.2">
      <c r="E17687" s="97">
        <v>43827.945474537039</v>
      </c>
      <c r="F17687">
        <v>2.0333209999999999</v>
      </c>
    </row>
    <row r="17688" spans="5:6" x14ac:dyDescent="0.2">
      <c r="E17688" s="97">
        <v>43827.959363425929</v>
      </c>
      <c r="F17688">
        <v>2.0368010000000001</v>
      </c>
    </row>
    <row r="17689" spans="5:6" x14ac:dyDescent="0.2">
      <c r="E17689" s="97">
        <v>43827.973252314812</v>
      </c>
      <c r="F17689">
        <v>2.0493749999999999</v>
      </c>
    </row>
    <row r="17690" spans="5:6" x14ac:dyDescent="0.2">
      <c r="E17690" s="97">
        <v>43827.987141203703</v>
      </c>
      <c r="F17690">
        <v>2.0673300000000001</v>
      </c>
    </row>
    <row r="17691" spans="5:6" x14ac:dyDescent="0.2">
      <c r="E17691" s="97">
        <v>43828.001099537039</v>
      </c>
      <c r="F17691">
        <v>2.048759</v>
      </c>
    </row>
    <row r="17692" spans="5:6" x14ac:dyDescent="0.2">
      <c r="E17692" s="97">
        <v>43828.014988425923</v>
      </c>
      <c r="F17692">
        <v>2.0644369999999999</v>
      </c>
    </row>
    <row r="17693" spans="5:6" x14ac:dyDescent="0.2">
      <c r="E17693" s="97">
        <v>43828.028877314813</v>
      </c>
      <c r="F17693">
        <v>2.0680190000000001</v>
      </c>
    </row>
    <row r="17694" spans="5:6" x14ac:dyDescent="0.2">
      <c r="E17694" s="97">
        <v>43828.042766203704</v>
      </c>
      <c r="F17694">
        <v>2.0718709999999998</v>
      </c>
    </row>
    <row r="17695" spans="5:6" x14ac:dyDescent="0.2">
      <c r="E17695" s="97">
        <v>43828.056655092594</v>
      </c>
      <c r="F17695">
        <v>2.0939510000000001</v>
      </c>
    </row>
    <row r="17696" spans="5:6" x14ac:dyDescent="0.2">
      <c r="E17696" s="97">
        <v>43828.070543981485</v>
      </c>
      <c r="F17696">
        <v>2.0891600000000001</v>
      </c>
    </row>
    <row r="17697" spans="5:6" x14ac:dyDescent="0.2">
      <c r="E17697" s="97">
        <v>43828.084432870368</v>
      </c>
      <c r="F17697">
        <v>2.1135809999999999</v>
      </c>
    </row>
    <row r="17698" spans="5:6" x14ac:dyDescent="0.2">
      <c r="E17698" s="97">
        <v>43828.098437499997</v>
      </c>
      <c r="F17698">
        <v>2.1066470000000002</v>
      </c>
    </row>
    <row r="17699" spans="5:6" x14ac:dyDescent="0.2">
      <c r="E17699" s="97">
        <v>43828.112326388888</v>
      </c>
      <c r="F17699">
        <v>2.093661</v>
      </c>
    </row>
    <row r="17700" spans="5:6" x14ac:dyDescent="0.2">
      <c r="E17700" s="97">
        <v>43828.126215277778</v>
      </c>
      <c r="F17700">
        <v>2.127173</v>
      </c>
    </row>
    <row r="17701" spans="5:6" x14ac:dyDescent="0.2">
      <c r="E17701" s="97">
        <v>43828.140162037038</v>
      </c>
      <c r="F17701">
        <v>2.1129850000000001</v>
      </c>
    </row>
    <row r="17702" spans="5:6" x14ac:dyDescent="0.2">
      <c r="E17702" s="97">
        <v>43828.154050925928</v>
      </c>
      <c r="F17702">
        <v>2.0733039999999998</v>
      </c>
    </row>
    <row r="17703" spans="5:6" x14ac:dyDescent="0.2">
      <c r="E17703" s="97">
        <v>43828.167939814812</v>
      </c>
      <c r="F17703">
        <v>2.1160999999999999</v>
      </c>
    </row>
    <row r="17704" spans="5:6" x14ac:dyDescent="0.2">
      <c r="E17704" s="97">
        <v>43828.181828703702</v>
      </c>
      <c r="F17704">
        <v>2.1438950000000001</v>
      </c>
    </row>
    <row r="17705" spans="5:6" x14ac:dyDescent="0.2">
      <c r="E17705" s="97">
        <v>43828.195717592593</v>
      </c>
      <c r="F17705">
        <v>2.1274060000000001</v>
      </c>
    </row>
    <row r="17706" spans="5:6" x14ac:dyDescent="0.2">
      <c r="E17706" s="97">
        <v>43828.209606481483</v>
      </c>
      <c r="F17706">
        <v>2.1443530000000002</v>
      </c>
    </row>
    <row r="17707" spans="5:6" x14ac:dyDescent="0.2">
      <c r="E17707" s="97">
        <v>43828.223611111112</v>
      </c>
      <c r="F17707">
        <v>2.1175109999999999</v>
      </c>
    </row>
    <row r="17708" spans="5:6" x14ac:dyDescent="0.2">
      <c r="E17708" s="97">
        <v>43828.237511574072</v>
      </c>
      <c r="F17708">
        <v>2.1582270000000001</v>
      </c>
    </row>
    <row r="17709" spans="5:6" x14ac:dyDescent="0.2">
      <c r="E17709" s="97">
        <v>43828.251400462963</v>
      </c>
      <c r="F17709">
        <v>2.1478839999999999</v>
      </c>
    </row>
    <row r="17710" spans="5:6" x14ac:dyDescent="0.2">
      <c r="E17710" s="97">
        <v>43828.265289351853</v>
      </c>
      <c r="F17710">
        <v>2.158312</v>
      </c>
    </row>
    <row r="17711" spans="5:6" x14ac:dyDescent="0.2">
      <c r="E17711" s="97">
        <v>43828.279178240744</v>
      </c>
      <c r="F17711">
        <v>2.158992</v>
      </c>
    </row>
    <row r="17712" spans="5:6" x14ac:dyDescent="0.2">
      <c r="E17712" s="97">
        <v>43828.293067129627</v>
      </c>
      <c r="F17712">
        <v>2.1606390000000002</v>
      </c>
    </row>
    <row r="17713" spans="5:6" x14ac:dyDescent="0.2">
      <c r="E17713" s="97">
        <v>43828.306956018518</v>
      </c>
      <c r="F17713">
        <v>2.1569639999999999</v>
      </c>
    </row>
    <row r="17714" spans="5:6" x14ac:dyDescent="0.2">
      <c r="E17714" s="97">
        <v>43828.320844907408</v>
      </c>
      <c r="F17714">
        <v>2.1589390000000002</v>
      </c>
    </row>
    <row r="17715" spans="5:6" x14ac:dyDescent="0.2">
      <c r="E17715" s="97">
        <v>43828.334849537037</v>
      </c>
      <c r="F17715">
        <v>2.142665</v>
      </c>
    </row>
    <row r="17716" spans="5:6" x14ac:dyDescent="0.2">
      <c r="E17716" s="97">
        <v>43828.348738425928</v>
      </c>
      <c r="F17716">
        <v>2.1806030000000001</v>
      </c>
    </row>
    <row r="17717" spans="5:6" x14ac:dyDescent="0.2">
      <c r="E17717" s="97">
        <v>43828.362627314818</v>
      </c>
      <c r="F17717">
        <v>2.1527189999999998</v>
      </c>
    </row>
    <row r="17718" spans="5:6" x14ac:dyDescent="0.2">
      <c r="E17718" s="97">
        <v>43828.376585648148</v>
      </c>
      <c r="F17718">
        <v>2.1562519999999998</v>
      </c>
    </row>
    <row r="17719" spans="5:6" x14ac:dyDescent="0.2">
      <c r="E17719" s="97">
        <v>43828.390474537038</v>
      </c>
      <c r="F17719">
        <v>2.1498050000000002</v>
      </c>
    </row>
    <row r="17720" spans="5:6" x14ac:dyDescent="0.2">
      <c r="E17720" s="97">
        <v>43828.404363425929</v>
      </c>
      <c r="F17720">
        <v>2.1602489999999999</v>
      </c>
    </row>
    <row r="17721" spans="5:6" x14ac:dyDescent="0.2">
      <c r="E17721" s="97">
        <v>43828.418252314812</v>
      </c>
      <c r="F17721">
        <v>2.1450629999999999</v>
      </c>
    </row>
    <row r="17722" spans="5:6" x14ac:dyDescent="0.2">
      <c r="E17722" s="97">
        <v>43828.432141203702</v>
      </c>
      <c r="F17722">
        <v>2.144371</v>
      </c>
    </row>
    <row r="17723" spans="5:6" x14ac:dyDescent="0.2">
      <c r="E17723" s="97">
        <v>43828.446030092593</v>
      </c>
      <c r="F17723">
        <v>2.149734</v>
      </c>
    </row>
    <row r="17724" spans="5:6" x14ac:dyDescent="0.2">
      <c r="E17724" s="97">
        <v>43828.459918981483</v>
      </c>
      <c r="F17724">
        <v>2.1433819999999999</v>
      </c>
    </row>
    <row r="17725" spans="5:6" x14ac:dyDescent="0.2">
      <c r="E17725" s="97">
        <v>43828.473923611113</v>
      </c>
      <c r="F17725">
        <v>2.14933</v>
      </c>
    </row>
    <row r="17726" spans="5:6" x14ac:dyDescent="0.2">
      <c r="E17726" s="97">
        <v>43828.487812500003</v>
      </c>
      <c r="F17726">
        <v>2.1459990000000002</v>
      </c>
    </row>
    <row r="17727" spans="5:6" x14ac:dyDescent="0.2">
      <c r="E17727" s="97">
        <v>43828.501701388886</v>
      </c>
      <c r="F17727">
        <v>2.1501790000000001</v>
      </c>
    </row>
    <row r="17728" spans="5:6" x14ac:dyDescent="0.2">
      <c r="E17728" s="97">
        <v>43828.515648148146</v>
      </c>
      <c r="F17728">
        <v>2.1349990000000001</v>
      </c>
    </row>
    <row r="17729" spans="5:6" x14ac:dyDescent="0.2">
      <c r="E17729" s="97">
        <v>43828.529606481483</v>
      </c>
      <c r="F17729">
        <v>2.1424099999999999</v>
      </c>
    </row>
    <row r="17730" spans="5:6" x14ac:dyDescent="0.2">
      <c r="E17730" s="97">
        <v>43828.543495370373</v>
      </c>
      <c r="F17730">
        <v>2.062732</v>
      </c>
    </row>
    <row r="17731" spans="5:6" x14ac:dyDescent="0.2">
      <c r="E17731" s="97">
        <v>43828.557384259257</v>
      </c>
      <c r="F17731">
        <v>2.1335890000000002</v>
      </c>
    </row>
    <row r="17732" spans="5:6" x14ac:dyDescent="0.2">
      <c r="E17732" s="97">
        <v>43828.571273148147</v>
      </c>
      <c r="F17732">
        <v>2.1221329999999998</v>
      </c>
    </row>
    <row r="17733" spans="5:6" x14ac:dyDescent="0.2">
      <c r="E17733" s="97">
        <v>43828.585162037038</v>
      </c>
      <c r="F17733">
        <v>2.1346189999999998</v>
      </c>
    </row>
    <row r="17734" spans="5:6" x14ac:dyDescent="0.2">
      <c r="E17734" s="97">
        <v>43828.599050925928</v>
      </c>
      <c r="F17734">
        <v>2.0712579999999998</v>
      </c>
    </row>
    <row r="17735" spans="5:6" x14ac:dyDescent="0.2">
      <c r="E17735" s="97">
        <v>43828.612939814811</v>
      </c>
      <c r="F17735">
        <v>2.100082</v>
      </c>
    </row>
    <row r="17736" spans="5:6" x14ac:dyDescent="0.2">
      <c r="E17736" s="97">
        <v>43828.626944444448</v>
      </c>
      <c r="F17736">
        <v>2.0897920000000001</v>
      </c>
    </row>
    <row r="17737" spans="5:6" x14ac:dyDescent="0.2">
      <c r="E17737" s="97">
        <v>43828.640833333331</v>
      </c>
      <c r="F17737">
        <v>2.0991089999999999</v>
      </c>
    </row>
    <row r="17738" spans="5:6" x14ac:dyDescent="0.2">
      <c r="E17738" s="97">
        <v>43828.654722222222</v>
      </c>
      <c r="F17738">
        <v>2.0728149999999999</v>
      </c>
    </row>
    <row r="17739" spans="5:6" x14ac:dyDescent="0.2">
      <c r="E17739" s="97">
        <v>43828.668680555558</v>
      </c>
      <c r="F17739">
        <v>2.082776</v>
      </c>
    </row>
    <row r="17740" spans="5:6" x14ac:dyDescent="0.2">
      <c r="E17740" s="97">
        <v>43828.682569444441</v>
      </c>
      <c r="F17740">
        <v>2.0694159999999999</v>
      </c>
    </row>
    <row r="17741" spans="5:6" x14ac:dyDescent="0.2">
      <c r="E17741" s="97">
        <v>43828.696458333332</v>
      </c>
      <c r="F17741">
        <v>2.0863770000000001</v>
      </c>
    </row>
    <row r="17742" spans="5:6" x14ac:dyDescent="0.2">
      <c r="E17742" s="97">
        <v>43828.710347222222</v>
      </c>
      <c r="F17742">
        <v>2.0348039999999998</v>
      </c>
    </row>
    <row r="17743" spans="5:6" x14ac:dyDescent="0.2">
      <c r="E17743" s="97">
        <v>43828.722951388889</v>
      </c>
      <c r="F17743">
        <v>1.9788079999999999</v>
      </c>
    </row>
    <row r="17744" spans="5:6" x14ac:dyDescent="0.2">
      <c r="E17744" s="97">
        <v>43828.736840277779</v>
      </c>
      <c r="F17744">
        <v>2.0820270000000001</v>
      </c>
    </row>
    <row r="17745" spans="5:6" x14ac:dyDescent="0.2">
      <c r="E17745" s="97">
        <v>43828.75072916667</v>
      </c>
      <c r="F17745">
        <v>2.0746000000000002</v>
      </c>
    </row>
    <row r="17746" spans="5:6" x14ac:dyDescent="0.2">
      <c r="E17746" s="97">
        <v>43828.764618055553</v>
      </c>
      <c r="F17746">
        <v>2.0516070000000002</v>
      </c>
    </row>
    <row r="17747" spans="5:6" x14ac:dyDescent="0.2">
      <c r="E17747" s="97">
        <v>43828.778506944444</v>
      </c>
      <c r="F17747">
        <v>2.0602360000000002</v>
      </c>
    </row>
    <row r="17748" spans="5:6" x14ac:dyDescent="0.2">
      <c r="E17748" s="97">
        <v>43828.792395833334</v>
      </c>
      <c r="F17748">
        <v>2.0651250000000001</v>
      </c>
    </row>
    <row r="17749" spans="5:6" x14ac:dyDescent="0.2">
      <c r="E17749" s="97">
        <v>43828.806400462963</v>
      </c>
      <c r="F17749">
        <v>2.0513750000000002</v>
      </c>
    </row>
    <row r="17750" spans="5:6" x14ac:dyDescent="0.2">
      <c r="E17750" s="97">
        <v>43828.820289351854</v>
      </c>
      <c r="F17750">
        <v>2.0497169999999998</v>
      </c>
    </row>
    <row r="17751" spans="5:6" x14ac:dyDescent="0.2">
      <c r="E17751" s="97">
        <v>43828.834178240744</v>
      </c>
      <c r="F17751">
        <v>2.06332</v>
      </c>
    </row>
    <row r="17752" spans="5:6" x14ac:dyDescent="0.2">
      <c r="E17752" s="97">
        <v>43828.848067129627</v>
      </c>
      <c r="F17752">
        <v>2.044127</v>
      </c>
    </row>
    <row r="17753" spans="5:6" x14ac:dyDescent="0.2">
      <c r="E17753" s="97">
        <v>43828.862037037034</v>
      </c>
      <c r="F17753">
        <v>2.042157</v>
      </c>
    </row>
    <row r="17754" spans="5:6" x14ac:dyDescent="0.2">
      <c r="E17754" s="97">
        <v>43828.875925925924</v>
      </c>
      <c r="F17754">
        <v>2.0615250000000001</v>
      </c>
    </row>
    <row r="17755" spans="5:6" x14ac:dyDescent="0.2">
      <c r="E17755" s="97">
        <v>43828.889814814815</v>
      </c>
      <c r="F17755">
        <v>2.0637340000000002</v>
      </c>
    </row>
    <row r="17756" spans="5:6" x14ac:dyDescent="0.2">
      <c r="E17756" s="97">
        <v>43828.903703703705</v>
      </c>
      <c r="F17756">
        <v>2.0691799999999998</v>
      </c>
    </row>
    <row r="17757" spans="5:6" x14ac:dyDescent="0.2">
      <c r="E17757" s="97">
        <v>43828.917592592596</v>
      </c>
      <c r="F17757">
        <v>2.0491630000000001</v>
      </c>
    </row>
    <row r="17758" spans="5:6" x14ac:dyDescent="0.2">
      <c r="E17758" s="97">
        <v>43828.931481481479</v>
      </c>
      <c r="F17758">
        <v>2.080003</v>
      </c>
    </row>
    <row r="17759" spans="5:6" x14ac:dyDescent="0.2">
      <c r="E17759" s="97">
        <v>43828.945370370369</v>
      </c>
      <c r="F17759">
        <v>2.0714070000000002</v>
      </c>
    </row>
    <row r="17760" spans="5:6" x14ac:dyDescent="0.2">
      <c r="E17760" s="97">
        <v>43828.959374999999</v>
      </c>
      <c r="F17760">
        <v>2.0691809999999999</v>
      </c>
    </row>
    <row r="17761" spans="5:6" x14ac:dyDescent="0.2">
      <c r="E17761" s="97">
        <v>43828.973263888889</v>
      </c>
      <c r="F17761">
        <v>2.0756139999999998</v>
      </c>
    </row>
    <row r="17762" spans="5:6" x14ac:dyDescent="0.2">
      <c r="E17762" s="97">
        <v>43828.98715277778</v>
      </c>
      <c r="F17762">
        <v>2.0982530000000001</v>
      </c>
    </row>
    <row r="17763" spans="5:6" x14ac:dyDescent="0.2">
      <c r="E17763" s="97">
        <v>43829.001111111109</v>
      </c>
      <c r="F17763">
        <v>2.1169030000000002</v>
      </c>
    </row>
    <row r="17764" spans="5:6" x14ac:dyDescent="0.2">
      <c r="E17764" s="97">
        <v>43829.014999999999</v>
      </c>
      <c r="F17764">
        <v>2.120536</v>
      </c>
    </row>
    <row r="17765" spans="5:6" x14ac:dyDescent="0.2">
      <c r="E17765" s="97">
        <v>43829.02888888889</v>
      </c>
      <c r="F17765">
        <v>2.104117</v>
      </c>
    </row>
    <row r="17766" spans="5:6" x14ac:dyDescent="0.2">
      <c r="E17766" s="97">
        <v>43829.04277777778</v>
      </c>
      <c r="F17766">
        <v>2.4361030000000001</v>
      </c>
    </row>
    <row r="17767" spans="5:6" x14ac:dyDescent="0.2">
      <c r="E17767" s="97">
        <v>43829.057476851849</v>
      </c>
      <c r="F17767">
        <v>2.4361030000000001</v>
      </c>
    </row>
    <row r="17768" spans="5:6" x14ac:dyDescent="0.2">
      <c r="E17768" s="97">
        <v>43829.061296296299</v>
      </c>
      <c r="F17768">
        <v>4.0000000000000002E-4</v>
      </c>
    </row>
    <row r="17769" spans="5:6" x14ac:dyDescent="0.2">
      <c r="E17769" s="97">
        <v>43829.071712962963</v>
      </c>
      <c r="F17769">
        <v>4.0000000000000002E-4</v>
      </c>
    </row>
    <row r="17770" spans="5:6" x14ac:dyDescent="0.2">
      <c r="E17770" s="97">
        <v>43829.075532407405</v>
      </c>
      <c r="F17770">
        <v>4.0000000000000002E-4</v>
      </c>
    </row>
    <row r="17771" spans="5:6" x14ac:dyDescent="0.2">
      <c r="E17771" s="97">
        <v>43829.085949074077</v>
      </c>
      <c r="F17771">
        <v>4.0000000000000002E-4</v>
      </c>
    </row>
    <row r="17772" spans="5:6" x14ac:dyDescent="0.2">
      <c r="E17772" s="97">
        <v>43829.089768518519</v>
      </c>
      <c r="F17772">
        <v>4.0000000000000002E-4</v>
      </c>
    </row>
    <row r="17773" spans="5:6" x14ac:dyDescent="0.2">
      <c r="E17773" s="97">
        <v>43829.100254629629</v>
      </c>
      <c r="F17773">
        <v>4.0000000000000002E-4</v>
      </c>
    </row>
    <row r="17774" spans="5:6" x14ac:dyDescent="0.2">
      <c r="E17774" s="97">
        <v>43829.104074074072</v>
      </c>
      <c r="F17774">
        <v>4.0000000000000002E-4</v>
      </c>
    </row>
    <row r="17775" spans="5:6" x14ac:dyDescent="0.2">
      <c r="E17775" s="97">
        <v>43829.114490740743</v>
      </c>
      <c r="F17775">
        <v>4.0000000000000002E-4</v>
      </c>
    </row>
    <row r="17776" spans="5:6" x14ac:dyDescent="0.2">
      <c r="E17776" s="97">
        <v>43829.118310185186</v>
      </c>
      <c r="F17776">
        <v>4.0000000000000002E-4</v>
      </c>
    </row>
    <row r="17777" spans="5:6" x14ac:dyDescent="0.2">
      <c r="E17777" s="97">
        <v>43829.12872685185</v>
      </c>
      <c r="F17777">
        <v>4.0000000000000002E-4</v>
      </c>
    </row>
    <row r="17778" spans="5:6" x14ac:dyDescent="0.2">
      <c r="E17778" s="97">
        <v>43829.1325462963</v>
      </c>
      <c r="F17778">
        <v>4.0000000000000002E-4</v>
      </c>
    </row>
    <row r="17779" spans="5:6" x14ac:dyDescent="0.2">
      <c r="E17779" s="97">
        <v>43829.142962962964</v>
      </c>
      <c r="F17779">
        <v>4.0000000000000002E-4</v>
      </c>
    </row>
    <row r="17780" spans="5:6" x14ac:dyDescent="0.2">
      <c r="E17780" s="97">
        <v>43829.146782407406</v>
      </c>
      <c r="F17780">
        <v>4.0000000000000002E-4</v>
      </c>
    </row>
    <row r="17781" spans="5:6" x14ac:dyDescent="0.2">
      <c r="E17781" s="97">
        <v>43829.157199074078</v>
      </c>
      <c r="F17781">
        <v>6.3143000000000005E-2</v>
      </c>
    </row>
    <row r="17782" spans="5:6" x14ac:dyDescent="0.2">
      <c r="E17782" s="97">
        <v>43829.171087962961</v>
      </c>
      <c r="F17782">
        <v>4.0000000000000002E-4</v>
      </c>
    </row>
    <row r="17783" spans="5:6" x14ac:dyDescent="0.2">
      <c r="E17783" s="97">
        <v>43829.18509259259</v>
      </c>
      <c r="F17783">
        <v>4.0000000000000002E-4</v>
      </c>
    </row>
    <row r="17784" spans="5:6" x14ac:dyDescent="0.2">
      <c r="E17784" s="97">
        <v>43829.18891203704</v>
      </c>
      <c r="F17784">
        <v>4.0000000000000002E-4</v>
      </c>
    </row>
    <row r="17785" spans="5:6" x14ac:dyDescent="0.2">
      <c r="E17785" s="97">
        <v>43829.199328703704</v>
      </c>
      <c r="F17785">
        <v>4.0000000000000002E-4</v>
      </c>
    </row>
    <row r="17786" spans="5:6" x14ac:dyDescent="0.2">
      <c r="E17786" s="97">
        <v>43829.203148148146</v>
      </c>
      <c r="F17786">
        <v>4.0000000000000002E-4</v>
      </c>
    </row>
    <row r="17787" spans="5:6" x14ac:dyDescent="0.2">
      <c r="E17787" s="97">
        <v>43829.213564814818</v>
      </c>
      <c r="F17787">
        <v>9.7050000000000001E-3</v>
      </c>
    </row>
    <row r="17788" spans="5:6" x14ac:dyDescent="0.2">
      <c r="E17788" s="97">
        <v>43829.227453703701</v>
      </c>
      <c r="F17788">
        <v>9.7050000000000001E-3</v>
      </c>
    </row>
    <row r="17789" spans="5:6" x14ac:dyDescent="0.2">
      <c r="E17789" s="97">
        <v>43829.231273148151</v>
      </c>
      <c r="F17789">
        <v>4.0000000000000002E-4</v>
      </c>
    </row>
    <row r="17790" spans="5:6" x14ac:dyDescent="0.2">
      <c r="E17790" s="97">
        <v>43829.241689814815</v>
      </c>
      <c r="F17790">
        <v>1.4992999999999999E-2</v>
      </c>
    </row>
    <row r="17791" spans="5:6" x14ac:dyDescent="0.2">
      <c r="E17791" s="97">
        <v>43829.255578703705</v>
      </c>
      <c r="F17791">
        <v>1.4992999999999999E-2</v>
      </c>
    </row>
    <row r="17792" spans="5:6" x14ac:dyDescent="0.2">
      <c r="E17792" s="97">
        <v>43829.259398148148</v>
      </c>
      <c r="F17792">
        <v>4.0000000000000002E-4</v>
      </c>
    </row>
    <row r="17793" spans="5:6" x14ac:dyDescent="0.2">
      <c r="E17793" s="97">
        <v>43829.269918981481</v>
      </c>
      <c r="F17793">
        <v>4.0000000000000002E-4</v>
      </c>
    </row>
    <row r="17794" spans="5:6" x14ac:dyDescent="0.2">
      <c r="E17794" s="97">
        <v>43829.273738425924</v>
      </c>
      <c r="F17794">
        <v>4.0000000000000002E-4</v>
      </c>
    </row>
    <row r="17795" spans="5:6" x14ac:dyDescent="0.2">
      <c r="E17795" s="97">
        <v>43829.284155092595</v>
      </c>
      <c r="F17795">
        <v>4.0000000000000002E-4</v>
      </c>
    </row>
    <row r="17796" spans="5:6" x14ac:dyDescent="0.2">
      <c r="E17796" s="97">
        <v>43829.287974537037</v>
      </c>
      <c r="F17796">
        <v>4.0000000000000002E-4</v>
      </c>
    </row>
    <row r="17797" spans="5:6" x14ac:dyDescent="0.2">
      <c r="E17797" s="97">
        <v>43829.298391203702</v>
      </c>
      <c r="F17797">
        <v>4.0000000000000002E-4</v>
      </c>
    </row>
    <row r="17798" spans="5:6" x14ac:dyDescent="0.2">
      <c r="E17798" s="97">
        <v>43829.302210648151</v>
      </c>
      <c r="F17798">
        <v>4.5775000000000003E-2</v>
      </c>
    </row>
    <row r="17799" spans="5:6" x14ac:dyDescent="0.2">
      <c r="E17799" s="97">
        <v>43829.312627314815</v>
      </c>
      <c r="F17799">
        <v>4.0000000000000002E-4</v>
      </c>
    </row>
    <row r="17800" spans="5:6" x14ac:dyDescent="0.2">
      <c r="E17800" s="97">
        <v>43829.326516203706</v>
      </c>
      <c r="F17800">
        <v>4.0000000000000002E-4</v>
      </c>
    </row>
    <row r="17801" spans="5:6" x14ac:dyDescent="0.2">
      <c r="E17801" s="97">
        <v>43829.330335648148</v>
      </c>
      <c r="F17801">
        <v>4.0000000000000002E-4</v>
      </c>
    </row>
    <row r="17802" spans="5:6" x14ac:dyDescent="0.2">
      <c r="E17802" s="97">
        <v>43829.340752314813</v>
      </c>
      <c r="F17802">
        <v>4.0000000000000002E-4</v>
      </c>
    </row>
    <row r="17803" spans="5:6" x14ac:dyDescent="0.2">
      <c r="E17803" s="97">
        <v>43829.344652777778</v>
      </c>
      <c r="F17803">
        <v>4.0000000000000002E-4</v>
      </c>
    </row>
    <row r="17804" spans="5:6" x14ac:dyDescent="0.2">
      <c r="E17804" s="97">
        <v>43829.355069444442</v>
      </c>
      <c r="F17804">
        <v>4.0000000000000002E-4</v>
      </c>
    </row>
    <row r="17805" spans="5:6" x14ac:dyDescent="0.2">
      <c r="E17805" s="97">
        <v>43829.358888888892</v>
      </c>
      <c r="F17805">
        <v>4.0000000000000002E-4</v>
      </c>
    </row>
    <row r="17806" spans="5:6" x14ac:dyDescent="0.2">
      <c r="E17806" s="97">
        <v>43829.369305555556</v>
      </c>
      <c r="F17806">
        <v>4.0000000000000002E-4</v>
      </c>
    </row>
    <row r="17807" spans="5:6" x14ac:dyDescent="0.2">
      <c r="E17807" s="97">
        <v>43829.373124999998</v>
      </c>
      <c r="F17807">
        <v>4.0000000000000002E-4</v>
      </c>
    </row>
    <row r="17808" spans="5:6" x14ac:dyDescent="0.2">
      <c r="E17808" s="97">
        <v>43829.38354166667</v>
      </c>
      <c r="F17808">
        <v>4.0000000000000002E-4</v>
      </c>
    </row>
    <row r="17809" spans="5:6" x14ac:dyDescent="0.2">
      <c r="E17809" s="97">
        <v>43829.387361111112</v>
      </c>
      <c r="F17809">
        <v>4.0000000000000002E-4</v>
      </c>
    </row>
    <row r="17810" spans="5:6" x14ac:dyDescent="0.2">
      <c r="E17810" s="97">
        <v>43829.397777777776</v>
      </c>
      <c r="F17810">
        <v>4.0000000000000002E-4</v>
      </c>
    </row>
    <row r="17811" spans="5:6" x14ac:dyDescent="0.2">
      <c r="E17811" s="97">
        <v>43829.401597222219</v>
      </c>
      <c r="F17811">
        <v>4.0000000000000002E-4</v>
      </c>
    </row>
    <row r="17812" spans="5:6" x14ac:dyDescent="0.2">
      <c r="E17812" s="97">
        <v>43829.41201388889</v>
      </c>
      <c r="F17812">
        <v>4.0000000000000002E-4</v>
      </c>
    </row>
    <row r="17813" spans="5:6" x14ac:dyDescent="0.2">
      <c r="E17813" s="97">
        <v>43829.415925925925</v>
      </c>
      <c r="F17813">
        <v>4.0000000000000002E-4</v>
      </c>
    </row>
    <row r="17814" spans="5:6" x14ac:dyDescent="0.2">
      <c r="E17814" s="97">
        <v>43829.426412037035</v>
      </c>
      <c r="F17814">
        <v>4.0000000000000002E-4</v>
      </c>
    </row>
    <row r="17815" spans="5:6" x14ac:dyDescent="0.2">
      <c r="E17815" s="97">
        <v>43829.430231481485</v>
      </c>
      <c r="F17815">
        <v>4.0000000000000002E-4</v>
      </c>
    </row>
    <row r="17816" spans="5:6" x14ac:dyDescent="0.2">
      <c r="E17816" s="97">
        <v>43829.440648148149</v>
      </c>
      <c r="F17816">
        <v>4.0000000000000002E-4</v>
      </c>
    </row>
    <row r="17817" spans="5:6" x14ac:dyDescent="0.2">
      <c r="E17817" s="97">
        <v>43829.444467592592</v>
      </c>
      <c r="F17817">
        <v>4.0000000000000002E-4</v>
      </c>
    </row>
    <row r="17818" spans="5:6" x14ac:dyDescent="0.2">
      <c r="E17818" s="97">
        <v>43829.454884259256</v>
      </c>
      <c r="F17818">
        <v>4.0000000000000002E-4</v>
      </c>
    </row>
    <row r="17819" spans="5:6" x14ac:dyDescent="0.2">
      <c r="E17819" s="97">
        <v>43829.458703703705</v>
      </c>
      <c r="F17819">
        <v>4.0000000000000002E-4</v>
      </c>
    </row>
    <row r="17820" spans="5:6" x14ac:dyDescent="0.2">
      <c r="E17820" s="97">
        <v>43829.46912037037</v>
      </c>
      <c r="F17820">
        <v>4.0000000000000002E-4</v>
      </c>
    </row>
    <row r="17821" spans="5:6" x14ac:dyDescent="0.2">
      <c r="E17821" s="97">
        <v>43829.472939814812</v>
      </c>
      <c r="F17821">
        <v>4.0000000000000002E-4</v>
      </c>
    </row>
    <row r="17822" spans="5:6" x14ac:dyDescent="0.2">
      <c r="E17822" s="97">
        <v>43829.483356481483</v>
      </c>
      <c r="F17822">
        <v>4.0000000000000002E-4</v>
      </c>
    </row>
    <row r="17823" spans="5:6" x14ac:dyDescent="0.2">
      <c r="E17823" s="97">
        <v>43829.487175925926</v>
      </c>
      <c r="F17823">
        <v>4.0000000000000002E-4</v>
      </c>
    </row>
    <row r="17824" spans="5:6" x14ac:dyDescent="0.2">
      <c r="E17824" s="97">
        <v>43829.497685185182</v>
      </c>
      <c r="F17824">
        <v>0.43892199999999998</v>
      </c>
    </row>
    <row r="17825" spans="5:6" x14ac:dyDescent="0.2">
      <c r="E17825" s="97">
        <v>43829.511574074073</v>
      </c>
      <c r="F17825">
        <v>1.443954</v>
      </c>
    </row>
    <row r="17826" spans="5:6" x14ac:dyDescent="0.2">
      <c r="E17826" s="97">
        <v>43829.525462962964</v>
      </c>
      <c r="F17826">
        <v>2.1180659999999998</v>
      </c>
    </row>
    <row r="17827" spans="5:6" x14ac:dyDescent="0.2">
      <c r="E17827" s="97">
        <v>43829.539351851854</v>
      </c>
      <c r="F17827">
        <v>2.1090740000000001</v>
      </c>
    </row>
    <row r="17828" spans="5:6" x14ac:dyDescent="0.2">
      <c r="E17828" s="97">
        <v>43829.553240740737</v>
      </c>
      <c r="F17828">
        <v>2.1076109999999999</v>
      </c>
    </row>
    <row r="17829" spans="5:6" x14ac:dyDescent="0.2">
      <c r="E17829" s="97">
        <v>43829.567129629628</v>
      </c>
      <c r="F17829">
        <v>2.0918770000000002</v>
      </c>
    </row>
    <row r="17830" spans="5:6" x14ac:dyDescent="0.2">
      <c r="E17830" s="97">
        <v>43829.581134259257</v>
      </c>
      <c r="F17830">
        <v>2.0847959999999999</v>
      </c>
    </row>
    <row r="17831" spans="5:6" x14ac:dyDescent="0.2">
      <c r="E17831" s="97">
        <v>43829.595023148147</v>
      </c>
      <c r="F17831">
        <v>2.0765709999999999</v>
      </c>
    </row>
    <row r="17832" spans="5:6" x14ac:dyDescent="0.2">
      <c r="E17832" s="97">
        <v>43829.608912037038</v>
      </c>
      <c r="F17832">
        <v>2.0445690000000001</v>
      </c>
    </row>
    <row r="17833" spans="5:6" x14ac:dyDescent="0.2">
      <c r="E17833" s="97">
        <v>43829.622800925928</v>
      </c>
      <c r="F17833">
        <v>2.040629</v>
      </c>
    </row>
    <row r="17834" spans="5:6" x14ac:dyDescent="0.2">
      <c r="E17834" s="97">
        <v>43829.636759259258</v>
      </c>
      <c r="F17834">
        <v>2.0151279999999998</v>
      </c>
    </row>
    <row r="17835" spans="5:6" x14ac:dyDescent="0.2">
      <c r="E17835" s="97">
        <v>43829.650648148148</v>
      </c>
      <c r="F17835">
        <v>2.0279560000000001</v>
      </c>
    </row>
    <row r="17836" spans="5:6" x14ac:dyDescent="0.2">
      <c r="E17836" s="97">
        <v>43829.664537037039</v>
      </c>
      <c r="F17836">
        <v>2.02291</v>
      </c>
    </row>
    <row r="17837" spans="5:6" x14ac:dyDescent="0.2">
      <c r="E17837" s="97">
        <v>43829.678425925929</v>
      </c>
      <c r="F17837">
        <v>2.0254099999999999</v>
      </c>
    </row>
    <row r="17838" spans="5:6" x14ac:dyDescent="0.2">
      <c r="E17838" s="97">
        <v>43829.692314814813</v>
      </c>
      <c r="F17838">
        <v>2.0301999999999998</v>
      </c>
    </row>
    <row r="17839" spans="5:6" x14ac:dyDescent="0.2">
      <c r="E17839" s="97">
        <v>43829.706203703703</v>
      </c>
      <c r="F17839">
        <v>1.999039</v>
      </c>
    </row>
    <row r="17840" spans="5:6" x14ac:dyDescent="0.2">
      <c r="E17840" s="97">
        <v>43829.721990740742</v>
      </c>
      <c r="F17840">
        <v>2.0023970000000002</v>
      </c>
    </row>
    <row r="17841" spans="5:6" x14ac:dyDescent="0.2">
      <c r="E17841" s="97">
        <v>43829.735879629632</v>
      </c>
      <c r="F17841">
        <v>2.0590310000000001</v>
      </c>
    </row>
    <row r="17842" spans="5:6" x14ac:dyDescent="0.2">
      <c r="E17842" s="97">
        <v>43829.749768518515</v>
      </c>
      <c r="F17842">
        <v>2.0604749999999998</v>
      </c>
    </row>
    <row r="17843" spans="5:6" x14ac:dyDescent="0.2">
      <c r="E17843" s="97">
        <v>43829.763657407406</v>
      </c>
      <c r="F17843">
        <v>1.990124</v>
      </c>
    </row>
    <row r="17844" spans="5:6" x14ac:dyDescent="0.2">
      <c r="E17844" s="97">
        <v>43829.777546296296</v>
      </c>
      <c r="F17844">
        <v>2.0342880000000001</v>
      </c>
    </row>
    <row r="17845" spans="5:6" x14ac:dyDescent="0.2">
      <c r="E17845" s="97">
        <v>43829.791435185187</v>
      </c>
      <c r="F17845">
        <v>2.0581839999999998</v>
      </c>
    </row>
    <row r="17846" spans="5:6" x14ac:dyDescent="0.2">
      <c r="E17846" s="97">
        <v>43829.805439814816</v>
      </c>
      <c r="F17846">
        <v>2.0605020000000001</v>
      </c>
    </row>
    <row r="17847" spans="5:6" x14ac:dyDescent="0.2">
      <c r="E17847" s="97">
        <v>43829.819328703707</v>
      </c>
      <c r="F17847">
        <v>2.0493749999999999</v>
      </c>
    </row>
    <row r="17848" spans="5:6" x14ac:dyDescent="0.2">
      <c r="E17848" s="97">
        <v>43829.83321759259</v>
      </c>
      <c r="F17848">
        <v>2.0843340000000001</v>
      </c>
    </row>
    <row r="17849" spans="5:6" x14ac:dyDescent="0.2">
      <c r="E17849" s="97">
        <v>43829.84710648148</v>
      </c>
      <c r="F17849">
        <v>2.0845579999999999</v>
      </c>
    </row>
    <row r="17850" spans="5:6" x14ac:dyDescent="0.2">
      <c r="E17850" s="97">
        <v>43829.861064814817</v>
      </c>
      <c r="F17850">
        <v>2.0902440000000002</v>
      </c>
    </row>
    <row r="17851" spans="5:6" x14ac:dyDescent="0.2">
      <c r="E17851" s="97">
        <v>43829.8749537037</v>
      </c>
      <c r="F17851">
        <v>2.1568049999999999</v>
      </c>
    </row>
    <row r="17852" spans="5:6" x14ac:dyDescent="0.2">
      <c r="E17852" s="97">
        <v>43829.888842592591</v>
      </c>
      <c r="F17852">
        <v>2.1020210000000001</v>
      </c>
    </row>
    <row r="17853" spans="5:6" x14ac:dyDescent="0.2">
      <c r="E17853" s="97">
        <v>43829.902731481481</v>
      </c>
      <c r="F17853">
        <v>2.1263359999999998</v>
      </c>
    </row>
    <row r="17854" spans="5:6" x14ac:dyDescent="0.2">
      <c r="E17854" s="97">
        <v>43829.916620370372</v>
      </c>
      <c r="F17854">
        <v>2.1013549999999999</v>
      </c>
    </row>
    <row r="17855" spans="5:6" x14ac:dyDescent="0.2">
      <c r="E17855" s="97">
        <v>43829.930509259262</v>
      </c>
      <c r="F17855">
        <v>2.1194389999999999</v>
      </c>
    </row>
    <row r="17856" spans="5:6" x14ac:dyDescent="0.2">
      <c r="E17856" s="97">
        <v>43829.944513888891</v>
      </c>
      <c r="F17856">
        <v>2.1569739999999999</v>
      </c>
    </row>
    <row r="17857" spans="5:6" x14ac:dyDescent="0.2">
      <c r="E17857" s="97">
        <v>43829.958402777775</v>
      </c>
      <c r="F17857">
        <v>2.153384</v>
      </c>
    </row>
    <row r="17858" spans="5:6" x14ac:dyDescent="0.2">
      <c r="E17858" s="97">
        <v>43829.972291666665</v>
      </c>
      <c r="F17858">
        <v>2.1643279999999998</v>
      </c>
    </row>
    <row r="17859" spans="5:6" x14ac:dyDescent="0.2">
      <c r="E17859" s="97">
        <v>43829.986180555556</v>
      </c>
      <c r="F17859">
        <v>2.1408510000000001</v>
      </c>
    </row>
    <row r="17860" spans="5:6" x14ac:dyDescent="0.2">
      <c r="E17860" s="97">
        <v>43830.000138888892</v>
      </c>
      <c r="F17860">
        <v>2.1795610000000001</v>
      </c>
    </row>
    <row r="17861" spans="5:6" x14ac:dyDescent="0.2">
      <c r="E17861" s="97">
        <v>43830.014027777775</v>
      </c>
      <c r="F17861">
        <v>2.1791360000000002</v>
      </c>
    </row>
    <row r="17862" spans="5:6" x14ac:dyDescent="0.2">
      <c r="E17862" s="97">
        <v>43830.027916666666</v>
      </c>
      <c r="F17862">
        <v>2.182204</v>
      </c>
    </row>
    <row r="17863" spans="5:6" x14ac:dyDescent="0.2">
      <c r="E17863" s="97">
        <v>43830.041805555556</v>
      </c>
      <c r="F17863">
        <v>2.205384</v>
      </c>
    </row>
    <row r="17864" spans="5:6" x14ac:dyDescent="0.2">
      <c r="E17864" s="97">
        <v>43830.055694444447</v>
      </c>
      <c r="F17864">
        <v>2.0665659999999999</v>
      </c>
    </row>
    <row r="17865" spans="5:6" x14ac:dyDescent="0.2">
      <c r="E17865" s="97">
        <v>43830.06958333333</v>
      </c>
      <c r="F17865">
        <v>2.1929289999999999</v>
      </c>
    </row>
    <row r="17866" spans="5:6" x14ac:dyDescent="0.2">
      <c r="E17866" s="97">
        <v>43830.083587962959</v>
      </c>
      <c r="F17866">
        <v>2.2154790000000002</v>
      </c>
    </row>
    <row r="17867" spans="5:6" x14ac:dyDescent="0.2">
      <c r="E17867" s="97">
        <v>43830.09747685185</v>
      </c>
      <c r="F17867">
        <v>2.20275</v>
      </c>
    </row>
    <row r="17868" spans="5:6" x14ac:dyDescent="0.2">
      <c r="E17868" s="97">
        <v>43830.11136574074</v>
      </c>
      <c r="F17868">
        <v>2.1837460000000002</v>
      </c>
    </row>
    <row r="17869" spans="5:6" x14ac:dyDescent="0.2">
      <c r="E17869" s="97">
        <v>43830.125254629631</v>
      </c>
      <c r="F17869">
        <v>2.1870720000000001</v>
      </c>
    </row>
    <row r="17870" spans="5:6" x14ac:dyDescent="0.2">
      <c r="E17870" s="97">
        <v>43830.139224537037</v>
      </c>
      <c r="F17870">
        <v>2.2121569999999999</v>
      </c>
    </row>
    <row r="17871" spans="5:6" x14ac:dyDescent="0.2">
      <c r="E17871" s="97">
        <v>43830.153113425928</v>
      </c>
      <c r="F17871">
        <v>2.2159960000000001</v>
      </c>
    </row>
    <row r="17872" spans="5:6" x14ac:dyDescent="0.2">
      <c r="E17872" s="97">
        <v>43830.167002314818</v>
      </c>
      <c r="F17872">
        <v>2.2030430000000001</v>
      </c>
    </row>
    <row r="17873" spans="5:6" x14ac:dyDescent="0.2">
      <c r="E17873" s="97">
        <v>43830.180891203701</v>
      </c>
      <c r="F17873">
        <v>2.183011</v>
      </c>
    </row>
    <row r="17874" spans="5:6" x14ac:dyDescent="0.2">
      <c r="E17874" s="97">
        <v>43830.194780092592</v>
      </c>
      <c r="F17874">
        <v>2.1984840000000001</v>
      </c>
    </row>
    <row r="17875" spans="5:6" x14ac:dyDescent="0.2">
      <c r="E17875" s="97">
        <v>43830.208668981482</v>
      </c>
      <c r="F17875">
        <v>2.2130990000000001</v>
      </c>
    </row>
    <row r="17876" spans="5:6" x14ac:dyDescent="0.2">
      <c r="E17876" s="97">
        <v>43830.222557870373</v>
      </c>
      <c r="F17876">
        <v>2.1578539999999999</v>
      </c>
    </row>
    <row r="17877" spans="5:6" x14ac:dyDescent="0.2">
      <c r="E17877" s="97">
        <v>43830.236562500002</v>
      </c>
      <c r="F17877">
        <v>2.2034950000000002</v>
      </c>
    </row>
    <row r="17878" spans="5:6" x14ac:dyDescent="0.2">
      <c r="E17878" s="97">
        <v>43830.250451388885</v>
      </c>
      <c r="F17878">
        <v>2.1842800000000002</v>
      </c>
    </row>
    <row r="17879" spans="5:6" x14ac:dyDescent="0.2">
      <c r="E17879" s="97">
        <v>43830.264340277776</v>
      </c>
      <c r="F17879">
        <v>2.1786279999999998</v>
      </c>
    </row>
    <row r="17880" spans="5:6" x14ac:dyDescent="0.2">
      <c r="E17880" s="97">
        <v>43830.278287037036</v>
      </c>
      <c r="F17880">
        <v>2.1170339999999999</v>
      </c>
    </row>
    <row r="17881" spans="5:6" x14ac:dyDescent="0.2">
      <c r="E17881" s="97">
        <v>43830.292175925926</v>
      </c>
      <c r="F17881">
        <v>2.1832750000000001</v>
      </c>
    </row>
    <row r="17882" spans="5:6" x14ac:dyDescent="0.2">
      <c r="E17882" s="97">
        <v>43830.306157407409</v>
      </c>
      <c r="F17882">
        <v>2.1669170000000002</v>
      </c>
    </row>
    <row r="17883" spans="5:6" x14ac:dyDescent="0.2">
      <c r="E17883" s="97">
        <v>43830.3200462963</v>
      </c>
      <c r="F17883">
        <v>2.1845279999999998</v>
      </c>
    </row>
    <row r="17884" spans="5:6" x14ac:dyDescent="0.2">
      <c r="E17884" s="97">
        <v>43830.333935185183</v>
      </c>
      <c r="F17884">
        <v>2.4489779999999999</v>
      </c>
    </row>
    <row r="17885" spans="5:6" x14ac:dyDescent="0.2">
      <c r="E17885" s="97">
        <v>43830.347824074073</v>
      </c>
      <c r="F17885">
        <v>2.8129149999999998</v>
      </c>
    </row>
    <row r="17886" spans="5:6" x14ac:dyDescent="0.2">
      <c r="E17886" s="97">
        <v>43830.361712962964</v>
      </c>
      <c r="F17886">
        <v>2.3333059999999999</v>
      </c>
    </row>
    <row r="17887" spans="5:6" x14ac:dyDescent="0.2">
      <c r="E17887" s="97">
        <v>43830.375601851854</v>
      </c>
      <c r="F17887">
        <v>2.0395889999999999</v>
      </c>
    </row>
    <row r="17888" spans="5:6" x14ac:dyDescent="0.2">
      <c r="E17888" s="97">
        <v>43830.389490740738</v>
      </c>
      <c r="F17888">
        <v>2.2140460000000002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431E-244A-4204-9AA7-1C6F91F1D28B}">
  <dimension ref="B1:AN217"/>
  <sheetViews>
    <sheetView workbookViewId="0">
      <pane ySplit="4" topLeftCell="A5" activePane="bottomLeft" state="frozen"/>
      <selection activeCell="X1" sqref="X1"/>
      <selection pane="bottomLeft" activeCell="AT12" sqref="AT12"/>
    </sheetView>
  </sheetViews>
  <sheetFormatPr baseColWidth="10" defaultColWidth="8.83203125" defaultRowHeight="15" x14ac:dyDescent="0.2"/>
  <cols>
    <col min="1" max="1" width="4.5" customWidth="1"/>
    <col min="2" max="2" width="12.5" bestFit="1" customWidth="1"/>
    <col min="3" max="3" width="8.6640625" bestFit="1" customWidth="1"/>
    <col min="4" max="4" width="11.1640625" bestFit="1" customWidth="1"/>
    <col min="5" max="5" width="11.1640625" customWidth="1"/>
    <col min="6" max="6" width="13.83203125" bestFit="1" customWidth="1"/>
    <col min="7" max="7" width="9.5" bestFit="1" customWidth="1"/>
    <col min="8" max="8" width="8.5" bestFit="1" customWidth="1"/>
    <col min="9" max="9" width="4" customWidth="1"/>
    <col min="10" max="10" width="12.5" bestFit="1" customWidth="1"/>
    <col min="11" max="11" width="8.33203125" bestFit="1" customWidth="1"/>
    <col min="12" max="12" width="8.6640625" bestFit="1" customWidth="1"/>
    <col min="13" max="13" width="11.1640625" bestFit="1" customWidth="1"/>
    <col min="14" max="14" width="13.83203125" bestFit="1" customWidth="1"/>
    <col min="15" max="15" width="9.5" bestFit="1" customWidth="1"/>
    <col min="16" max="16" width="8.5" bestFit="1" customWidth="1"/>
    <col min="17" max="17" width="4.5" customWidth="1"/>
    <col min="18" max="18" width="10" bestFit="1" customWidth="1"/>
    <col min="21" max="21" width="11.1640625" bestFit="1" customWidth="1"/>
    <col min="22" max="22" width="13.83203125" bestFit="1" customWidth="1"/>
    <col min="26" max="26" width="9.5" bestFit="1" customWidth="1"/>
    <col min="27" max="28" width="10.5" bestFit="1" customWidth="1"/>
    <col min="29" max="29" width="4.6640625" customWidth="1"/>
    <col min="30" max="30" width="10" bestFit="1" customWidth="1"/>
    <col min="33" max="33" width="11.1640625" bestFit="1" customWidth="1"/>
    <col min="34" max="34" width="13.83203125" bestFit="1" customWidth="1"/>
    <col min="39" max="40" width="10.5" bestFit="1" customWidth="1"/>
    <col min="41" max="41" width="4.33203125" customWidth="1"/>
  </cols>
  <sheetData>
    <row r="1" spans="2:40" ht="16" thickBot="1" x14ac:dyDescent="0.25"/>
    <row r="2" spans="2:40" ht="16" thickBot="1" x14ac:dyDescent="0.25">
      <c r="B2" s="247" t="s">
        <v>24</v>
      </c>
      <c r="C2" s="248"/>
      <c r="D2" s="248"/>
      <c r="E2" s="248"/>
      <c r="F2" s="248"/>
      <c r="G2" s="248"/>
      <c r="H2" s="249"/>
      <c r="J2" s="247" t="s">
        <v>25</v>
      </c>
      <c r="K2" s="248"/>
      <c r="L2" s="248"/>
      <c r="M2" s="248"/>
      <c r="N2" s="248"/>
      <c r="O2" s="248"/>
      <c r="P2" s="249"/>
      <c r="R2" s="250" t="s">
        <v>26</v>
      </c>
      <c r="S2" s="228"/>
      <c r="T2" s="228"/>
      <c r="U2" s="228"/>
      <c r="V2" s="228"/>
      <c r="W2" s="228"/>
      <c r="X2" s="228"/>
      <c r="Y2" s="228"/>
      <c r="Z2" s="228"/>
      <c r="AA2" s="228"/>
      <c r="AB2" s="229"/>
      <c r="AD2" s="247" t="s">
        <v>27</v>
      </c>
      <c r="AE2" s="248"/>
      <c r="AF2" s="248"/>
      <c r="AG2" s="248"/>
      <c r="AH2" s="248"/>
      <c r="AI2" s="248"/>
      <c r="AJ2" s="248"/>
      <c r="AK2" s="248"/>
      <c r="AL2" s="248"/>
      <c r="AM2" s="248"/>
      <c r="AN2" s="249"/>
    </row>
    <row r="3" spans="2:40" ht="30.75" customHeight="1" x14ac:dyDescent="0.2">
      <c r="B3" s="62"/>
      <c r="C3" s="4" t="s">
        <v>14</v>
      </c>
      <c r="D3" s="4" t="s">
        <v>15</v>
      </c>
      <c r="E3" s="4" t="s">
        <v>28</v>
      </c>
      <c r="F3" s="4" t="s">
        <v>29</v>
      </c>
      <c r="G3" s="4" t="s">
        <v>30</v>
      </c>
      <c r="H3" s="5" t="s">
        <v>31</v>
      </c>
      <c r="J3" s="62"/>
      <c r="K3" s="4" t="s">
        <v>14</v>
      </c>
      <c r="L3" s="4" t="s">
        <v>15</v>
      </c>
      <c r="M3" s="4" t="s">
        <v>28</v>
      </c>
      <c r="N3" s="4" t="s">
        <v>29</v>
      </c>
      <c r="O3" s="4" t="s">
        <v>30</v>
      </c>
      <c r="P3" s="5" t="s">
        <v>31</v>
      </c>
      <c r="R3" s="62"/>
      <c r="S3" s="4" t="s">
        <v>14</v>
      </c>
      <c r="T3" s="4" t="s">
        <v>15</v>
      </c>
      <c r="U3" s="4" t="s">
        <v>28</v>
      </c>
      <c r="V3" s="4" t="s">
        <v>29</v>
      </c>
      <c r="W3" s="4" t="s">
        <v>17</v>
      </c>
      <c r="X3" s="4" t="s">
        <v>31</v>
      </c>
      <c r="Y3" s="4" t="s">
        <v>32</v>
      </c>
      <c r="Z3" s="4" t="s">
        <v>33</v>
      </c>
      <c r="AA3" s="4" t="s">
        <v>34</v>
      </c>
      <c r="AB3" s="5" t="s">
        <v>35</v>
      </c>
      <c r="AD3" s="62"/>
      <c r="AE3" s="4" t="s">
        <v>14</v>
      </c>
      <c r="AF3" s="4" t="s">
        <v>15</v>
      </c>
      <c r="AG3" s="4" t="s">
        <v>28</v>
      </c>
      <c r="AH3" s="4" t="s">
        <v>29</v>
      </c>
      <c r="AI3" s="4" t="s">
        <v>17</v>
      </c>
      <c r="AJ3" s="4" t="s">
        <v>31</v>
      </c>
      <c r="AK3" s="4" t="s">
        <v>32</v>
      </c>
      <c r="AL3" s="4" t="s">
        <v>33</v>
      </c>
      <c r="AM3" s="4" t="s">
        <v>34</v>
      </c>
      <c r="AN3" s="5" t="s">
        <v>35</v>
      </c>
    </row>
    <row r="4" spans="2:40" x14ac:dyDescent="0.2">
      <c r="B4" s="59"/>
      <c r="C4" t="s">
        <v>20</v>
      </c>
      <c r="D4" t="s">
        <v>21</v>
      </c>
      <c r="E4" t="s">
        <v>36</v>
      </c>
      <c r="F4" t="s">
        <v>37</v>
      </c>
      <c r="G4" t="s">
        <v>23</v>
      </c>
      <c r="H4" s="36" t="s">
        <v>23</v>
      </c>
      <c r="J4" s="59"/>
      <c r="K4" t="s">
        <v>20</v>
      </c>
      <c r="L4" t="s">
        <v>21</v>
      </c>
      <c r="M4" t="s">
        <v>36</v>
      </c>
      <c r="N4" t="s">
        <v>37</v>
      </c>
      <c r="O4" t="s">
        <v>23</v>
      </c>
      <c r="P4" s="36" t="s">
        <v>23</v>
      </c>
      <c r="R4" s="59"/>
      <c r="S4" t="s">
        <v>20</v>
      </c>
      <c r="T4" t="s">
        <v>21</v>
      </c>
      <c r="U4" t="s">
        <v>36</v>
      </c>
      <c r="V4" t="s">
        <v>37</v>
      </c>
      <c r="W4" t="s">
        <v>23</v>
      </c>
      <c r="X4" t="s">
        <v>23</v>
      </c>
      <c r="Y4" t="s">
        <v>38</v>
      </c>
      <c r="Z4" t="s">
        <v>39</v>
      </c>
      <c r="AA4" t="s">
        <v>19</v>
      </c>
      <c r="AB4" s="36" t="s">
        <v>19</v>
      </c>
      <c r="AD4" s="59"/>
      <c r="AE4" t="s">
        <v>20</v>
      </c>
      <c r="AF4" t="s">
        <v>21</v>
      </c>
      <c r="AG4" t="s">
        <v>36</v>
      </c>
      <c r="AH4" t="s">
        <v>37</v>
      </c>
      <c r="AI4" t="s">
        <v>23</v>
      </c>
      <c r="AJ4" t="s">
        <v>23</v>
      </c>
      <c r="AK4" t="s">
        <v>38</v>
      </c>
      <c r="AL4" t="s">
        <v>39</v>
      </c>
      <c r="AM4" t="s">
        <v>19</v>
      </c>
      <c r="AN4" s="36" t="s">
        <v>19</v>
      </c>
    </row>
    <row r="5" spans="2:40" x14ac:dyDescent="0.2">
      <c r="B5" s="64">
        <v>43669</v>
      </c>
      <c r="C5" s="65">
        <v>783.2</v>
      </c>
      <c r="D5" s="65">
        <v>53.55</v>
      </c>
      <c r="E5" s="66">
        <v>4.0199999999999996</v>
      </c>
      <c r="F5" s="66">
        <v>88</v>
      </c>
      <c r="G5" s="67">
        <v>241.28</v>
      </c>
      <c r="H5" s="68">
        <v>9.36</v>
      </c>
      <c r="J5" s="69">
        <v>43669</v>
      </c>
      <c r="K5" s="67">
        <v>543.20000000000005</v>
      </c>
      <c r="L5" s="67">
        <v>92.4</v>
      </c>
      <c r="M5" s="67">
        <v>6.38</v>
      </c>
      <c r="N5" s="67">
        <v>91</v>
      </c>
      <c r="O5" s="67">
        <v>420.16</v>
      </c>
      <c r="P5" s="68">
        <v>56.16</v>
      </c>
      <c r="R5" s="69">
        <v>43669</v>
      </c>
      <c r="S5" s="70"/>
      <c r="T5" s="71">
        <v>168</v>
      </c>
      <c r="U5" s="71">
        <v>2.48</v>
      </c>
      <c r="V5" s="71">
        <v>79</v>
      </c>
      <c r="W5" s="71">
        <v>422.24</v>
      </c>
      <c r="X5" s="71">
        <v>22.88</v>
      </c>
      <c r="Y5" s="71">
        <v>7.18</v>
      </c>
      <c r="Z5" s="71">
        <v>1066.24</v>
      </c>
      <c r="AA5" s="72">
        <f>336102.117/1000</f>
        <v>336.10211700000002</v>
      </c>
      <c r="AB5" s="73">
        <f>55370.954/1000</f>
        <v>55.370953999999998</v>
      </c>
      <c r="AD5" s="69">
        <v>43669</v>
      </c>
      <c r="AE5" s="67">
        <v>480.15</v>
      </c>
      <c r="AF5" s="67">
        <v>121.8</v>
      </c>
      <c r="AG5" s="67">
        <v>2.2200000000000002</v>
      </c>
      <c r="AH5" s="67">
        <v>76</v>
      </c>
      <c r="AI5" s="67">
        <v>453.44</v>
      </c>
      <c r="AJ5" s="67">
        <v>14.56</v>
      </c>
      <c r="AK5" s="67">
        <v>7.28</v>
      </c>
      <c r="AL5" s="67">
        <v>1590.33</v>
      </c>
      <c r="AM5" s="74">
        <f>622663.935/1000</f>
        <v>622.66393500000004</v>
      </c>
      <c r="AN5" s="75">
        <f>104516.485/1000</f>
        <v>104.516485</v>
      </c>
    </row>
    <row r="6" spans="2:40" x14ac:dyDescent="0.2">
      <c r="B6" s="64">
        <v>43670</v>
      </c>
      <c r="C6" s="65"/>
      <c r="D6" s="65"/>
      <c r="E6" s="66"/>
      <c r="F6" s="66"/>
      <c r="G6" s="67"/>
      <c r="H6" s="68"/>
      <c r="J6" s="69">
        <v>43670</v>
      </c>
      <c r="K6" s="67"/>
      <c r="L6" s="67"/>
      <c r="M6" s="67"/>
      <c r="N6" s="67"/>
      <c r="O6" s="67"/>
      <c r="P6" s="68"/>
      <c r="R6" s="69">
        <v>43670</v>
      </c>
      <c r="S6" s="70"/>
      <c r="T6" s="71"/>
      <c r="U6" s="71"/>
      <c r="V6" s="71"/>
      <c r="W6" s="71"/>
      <c r="X6" s="71"/>
      <c r="Y6" s="71"/>
      <c r="Z6" s="71"/>
      <c r="AA6" s="72"/>
      <c r="AB6" s="73"/>
      <c r="AD6" s="69">
        <v>43670</v>
      </c>
      <c r="AE6" s="67"/>
      <c r="AF6" s="67"/>
      <c r="AG6" s="67"/>
      <c r="AH6" s="67"/>
      <c r="AI6" s="67"/>
      <c r="AJ6" s="67"/>
      <c r="AK6" s="67"/>
      <c r="AL6" s="67"/>
      <c r="AM6" s="74"/>
      <c r="AN6" s="75"/>
    </row>
    <row r="7" spans="2:40" x14ac:dyDescent="0.2">
      <c r="B7" s="64">
        <v>43671</v>
      </c>
      <c r="C7" s="65"/>
      <c r="D7" s="65"/>
      <c r="E7" s="66"/>
      <c r="F7" s="66"/>
      <c r="G7" s="67"/>
      <c r="H7" s="68"/>
      <c r="J7" s="69">
        <v>43671</v>
      </c>
      <c r="K7" s="67"/>
      <c r="L7" s="67"/>
      <c r="M7" s="67"/>
      <c r="N7" s="67"/>
      <c r="O7" s="67"/>
      <c r="P7" s="68"/>
      <c r="R7" s="69">
        <v>43671</v>
      </c>
      <c r="S7" s="70"/>
      <c r="T7" s="71"/>
      <c r="U7" s="71"/>
      <c r="V7" s="71"/>
      <c r="W7" s="71"/>
      <c r="X7" s="71"/>
      <c r="Y7" s="71"/>
      <c r="Z7" s="71"/>
      <c r="AA7" s="72"/>
      <c r="AB7" s="73"/>
      <c r="AD7" s="69">
        <v>43671</v>
      </c>
      <c r="AE7" s="67"/>
      <c r="AF7" s="67"/>
      <c r="AG7" s="67"/>
      <c r="AH7" s="67"/>
      <c r="AI7" s="67"/>
      <c r="AJ7" s="67"/>
      <c r="AK7" s="67"/>
      <c r="AL7" s="67"/>
      <c r="AM7" s="74"/>
      <c r="AN7" s="75"/>
    </row>
    <row r="8" spans="2:40" x14ac:dyDescent="0.2">
      <c r="B8" s="64">
        <v>43672</v>
      </c>
      <c r="C8" s="65"/>
      <c r="D8" s="65"/>
      <c r="E8" s="66"/>
      <c r="F8" s="66"/>
      <c r="G8" s="67"/>
      <c r="H8" s="68"/>
      <c r="J8" s="69">
        <v>43672</v>
      </c>
      <c r="K8" s="67"/>
      <c r="L8" s="67"/>
      <c r="M8" s="67"/>
      <c r="N8" s="67"/>
      <c r="O8" s="67"/>
      <c r="P8" s="68"/>
      <c r="R8" s="69">
        <v>43672</v>
      </c>
      <c r="S8" s="70"/>
      <c r="T8" s="71"/>
      <c r="U8" s="71"/>
      <c r="V8" s="71"/>
      <c r="W8" s="71"/>
      <c r="X8" s="71"/>
      <c r="Y8" s="71"/>
      <c r="Z8" s="71"/>
      <c r="AA8" s="72"/>
      <c r="AB8" s="73"/>
      <c r="AD8" s="69">
        <v>43672</v>
      </c>
      <c r="AE8" s="67"/>
      <c r="AF8" s="67"/>
      <c r="AG8" s="67"/>
      <c r="AH8" s="67"/>
      <c r="AI8" s="67"/>
      <c r="AJ8" s="67"/>
      <c r="AK8" s="67"/>
      <c r="AL8" s="67"/>
      <c r="AM8" s="74"/>
      <c r="AN8" s="75"/>
    </row>
    <row r="9" spans="2:40" x14ac:dyDescent="0.2">
      <c r="B9" s="64">
        <v>43673</v>
      </c>
      <c r="C9" s="65"/>
      <c r="D9" s="65"/>
      <c r="E9" s="66"/>
      <c r="F9" s="66"/>
      <c r="G9" s="67"/>
      <c r="H9" s="68"/>
      <c r="J9" s="69">
        <v>43673</v>
      </c>
      <c r="K9" s="67"/>
      <c r="L9" s="67"/>
      <c r="M9" s="67"/>
      <c r="N9" s="67"/>
      <c r="O9" s="67"/>
      <c r="P9" s="68"/>
      <c r="R9" s="69">
        <v>43673</v>
      </c>
      <c r="S9" s="70"/>
      <c r="T9" s="71"/>
      <c r="U9" s="71"/>
      <c r="V9" s="71"/>
      <c r="W9" s="71"/>
      <c r="X9" s="71"/>
      <c r="Y9" s="71"/>
      <c r="Z9" s="71"/>
      <c r="AA9" s="72"/>
      <c r="AB9" s="73"/>
      <c r="AD9" s="69">
        <v>43673</v>
      </c>
      <c r="AE9" s="67"/>
      <c r="AF9" s="67"/>
      <c r="AG9" s="67"/>
      <c r="AH9" s="67"/>
      <c r="AI9" s="67"/>
      <c r="AJ9" s="67"/>
      <c r="AK9" s="67"/>
      <c r="AL9" s="67"/>
      <c r="AM9" s="74"/>
      <c r="AN9" s="75"/>
    </row>
    <row r="10" spans="2:40" x14ac:dyDescent="0.2">
      <c r="B10" s="64">
        <v>43674</v>
      </c>
      <c r="C10" s="65"/>
      <c r="D10" s="65"/>
      <c r="E10" s="66"/>
      <c r="F10" s="66"/>
      <c r="G10" s="67"/>
      <c r="H10" s="68"/>
      <c r="J10" s="69">
        <v>43674</v>
      </c>
      <c r="K10" s="67"/>
      <c r="L10" s="67"/>
      <c r="M10" s="67"/>
      <c r="N10" s="67"/>
      <c r="O10" s="67"/>
      <c r="P10" s="68"/>
      <c r="R10" s="69">
        <v>43674</v>
      </c>
      <c r="S10" s="70"/>
      <c r="T10" s="71"/>
      <c r="U10" s="71"/>
      <c r="V10" s="71"/>
      <c r="W10" s="71"/>
      <c r="X10" s="71"/>
      <c r="Y10" s="71"/>
      <c r="Z10" s="71"/>
      <c r="AA10" s="72"/>
      <c r="AB10" s="73"/>
      <c r="AD10" s="69">
        <v>43674</v>
      </c>
      <c r="AE10" s="67"/>
      <c r="AF10" s="67"/>
      <c r="AG10" s="67"/>
      <c r="AH10" s="67"/>
      <c r="AI10" s="67"/>
      <c r="AJ10" s="67"/>
      <c r="AK10" s="67"/>
      <c r="AL10" s="67"/>
      <c r="AM10" s="74"/>
      <c r="AN10" s="75"/>
    </row>
    <row r="11" spans="2:40" x14ac:dyDescent="0.2">
      <c r="B11" s="64">
        <v>43675</v>
      </c>
      <c r="C11" s="65"/>
      <c r="D11" s="65"/>
      <c r="E11" s="66"/>
      <c r="F11" s="66"/>
      <c r="G11" s="67"/>
      <c r="H11" s="68"/>
      <c r="J11" s="69">
        <v>43675</v>
      </c>
      <c r="K11" s="67"/>
      <c r="L11" s="67"/>
      <c r="M11" s="67"/>
      <c r="N11" s="67"/>
      <c r="O11" s="67"/>
      <c r="P11" s="68"/>
      <c r="R11" s="69">
        <v>43675</v>
      </c>
      <c r="S11" s="70"/>
      <c r="T11" s="71"/>
      <c r="U11" s="71"/>
      <c r="V11" s="71"/>
      <c r="W11" s="71"/>
      <c r="X11" s="71"/>
      <c r="Y11" s="71"/>
      <c r="Z11" s="71"/>
      <c r="AA11" s="72"/>
      <c r="AB11" s="73"/>
      <c r="AD11" s="69">
        <v>43675</v>
      </c>
      <c r="AE11" s="67"/>
      <c r="AF11" s="67"/>
      <c r="AG11" s="67"/>
      <c r="AH11" s="67"/>
      <c r="AI11" s="67"/>
      <c r="AJ11" s="67"/>
      <c r="AK11" s="67"/>
      <c r="AL11" s="67"/>
      <c r="AM11" s="74"/>
      <c r="AN11" s="75"/>
    </row>
    <row r="12" spans="2:40" x14ac:dyDescent="0.2">
      <c r="B12" s="64">
        <v>43676</v>
      </c>
      <c r="C12" s="65">
        <v>700</v>
      </c>
      <c r="D12" s="65">
        <v>31.36</v>
      </c>
      <c r="E12" s="66">
        <v>4.22</v>
      </c>
      <c r="F12" s="66">
        <v>89</v>
      </c>
      <c r="G12" s="67">
        <v>307.83999999999997</v>
      </c>
      <c r="H12" s="68">
        <v>5.72</v>
      </c>
      <c r="J12" s="69">
        <v>43676</v>
      </c>
      <c r="K12" s="67">
        <v>410</v>
      </c>
      <c r="L12" s="67">
        <v>44.1</v>
      </c>
      <c r="M12" s="67">
        <v>6.66</v>
      </c>
      <c r="N12" s="67">
        <v>89</v>
      </c>
      <c r="O12" s="67">
        <v>339.04</v>
      </c>
      <c r="P12" s="68">
        <v>19.239999999999998</v>
      </c>
      <c r="R12" s="69">
        <v>43676</v>
      </c>
      <c r="S12" s="71">
        <v>450</v>
      </c>
      <c r="T12" s="71">
        <v>168.56</v>
      </c>
      <c r="U12" s="71">
        <v>2.56</v>
      </c>
      <c r="V12" s="71">
        <v>79</v>
      </c>
      <c r="W12" s="71">
        <v>301.60000000000002</v>
      </c>
      <c r="X12" s="71">
        <v>18.72</v>
      </c>
      <c r="Y12" s="71">
        <v>7.29</v>
      </c>
      <c r="Z12" s="71">
        <v>1315.56</v>
      </c>
      <c r="AA12" s="72">
        <f>588774.375/1000</f>
        <v>588.77437499999996</v>
      </c>
      <c r="AB12" s="73">
        <f>93626.672/1000</f>
        <v>93.626671999999999</v>
      </c>
      <c r="AD12" s="69">
        <v>43676</v>
      </c>
      <c r="AE12" s="67">
        <v>600</v>
      </c>
      <c r="AF12" s="67">
        <v>162.68</v>
      </c>
      <c r="AG12" s="67">
        <v>2.31</v>
      </c>
      <c r="AH12" s="67">
        <v>76</v>
      </c>
      <c r="AI12" s="67">
        <v>453.44</v>
      </c>
      <c r="AJ12" s="67">
        <v>17.68</v>
      </c>
      <c r="AK12" s="67">
        <v>7.33</v>
      </c>
      <c r="AL12" s="67">
        <v>1230.03</v>
      </c>
      <c r="AM12" s="74">
        <f>719128.453/1000</f>
        <v>719.12845300000004</v>
      </c>
      <c r="AN12" s="75">
        <f>114279.136/1000</f>
        <v>114.27913599999999</v>
      </c>
    </row>
    <row r="13" spans="2:40" x14ac:dyDescent="0.2">
      <c r="B13" s="64">
        <v>43677</v>
      </c>
      <c r="C13" s="65"/>
      <c r="D13" s="65"/>
      <c r="E13" s="66"/>
      <c r="F13" s="66"/>
      <c r="G13" s="67"/>
      <c r="H13" s="68"/>
      <c r="J13" s="69">
        <v>43677</v>
      </c>
      <c r="K13" s="67"/>
      <c r="L13" s="67"/>
      <c r="M13" s="67"/>
      <c r="N13" s="67"/>
      <c r="O13" s="67"/>
      <c r="P13" s="68"/>
      <c r="R13" s="69">
        <v>43677</v>
      </c>
      <c r="S13" s="71"/>
      <c r="T13" s="71"/>
      <c r="U13" s="71"/>
      <c r="V13" s="71"/>
      <c r="W13" s="71"/>
      <c r="X13" s="71"/>
      <c r="Y13" s="71"/>
      <c r="Z13" s="71"/>
      <c r="AA13" s="72"/>
      <c r="AB13" s="73"/>
      <c r="AD13" s="69">
        <v>43677</v>
      </c>
      <c r="AE13" s="67"/>
      <c r="AF13" s="67"/>
      <c r="AG13" s="67"/>
      <c r="AH13" s="67"/>
      <c r="AI13" s="67"/>
      <c r="AJ13" s="67"/>
      <c r="AK13" s="67"/>
      <c r="AL13" s="67"/>
      <c r="AM13" s="74"/>
      <c r="AN13" s="75"/>
    </row>
    <row r="14" spans="2:40" x14ac:dyDescent="0.2">
      <c r="B14" s="64">
        <v>43678</v>
      </c>
      <c r="C14" s="65"/>
      <c r="D14" s="65"/>
      <c r="E14" s="66"/>
      <c r="F14" s="66"/>
      <c r="G14" s="67"/>
      <c r="H14" s="68"/>
      <c r="J14" s="69">
        <v>43678</v>
      </c>
      <c r="K14" s="67"/>
      <c r="L14" s="67"/>
      <c r="M14" s="67"/>
      <c r="N14" s="67"/>
      <c r="O14" s="67"/>
      <c r="P14" s="68"/>
      <c r="R14" s="69">
        <v>43678</v>
      </c>
      <c r="S14" s="71"/>
      <c r="T14" s="71"/>
      <c r="U14" s="71"/>
      <c r="V14" s="71"/>
      <c r="W14" s="71"/>
      <c r="X14" s="71"/>
      <c r="Y14" s="71"/>
      <c r="Z14" s="71"/>
      <c r="AA14" s="72"/>
      <c r="AB14" s="73"/>
      <c r="AD14" s="69">
        <v>43678</v>
      </c>
      <c r="AE14" s="67"/>
      <c r="AF14" s="67"/>
      <c r="AG14" s="67"/>
      <c r="AH14" s="67"/>
      <c r="AI14" s="67"/>
      <c r="AJ14" s="67"/>
      <c r="AK14" s="67"/>
      <c r="AL14" s="67"/>
      <c r="AM14" s="74"/>
      <c r="AN14" s="75"/>
    </row>
    <row r="15" spans="2:40" x14ac:dyDescent="0.2">
      <c r="B15" s="64">
        <v>43679</v>
      </c>
      <c r="C15" s="65"/>
      <c r="D15" s="65"/>
      <c r="E15" s="66"/>
      <c r="F15" s="66"/>
      <c r="G15" s="67"/>
      <c r="H15" s="68"/>
      <c r="J15" s="69">
        <v>43679</v>
      </c>
      <c r="K15" s="67"/>
      <c r="L15" s="67"/>
      <c r="M15" s="67"/>
      <c r="N15" s="67"/>
      <c r="O15" s="67"/>
      <c r="P15" s="68"/>
      <c r="R15" s="69">
        <v>43679</v>
      </c>
      <c r="S15" s="71"/>
      <c r="T15" s="71"/>
      <c r="U15" s="71"/>
      <c r="V15" s="71"/>
      <c r="W15" s="71"/>
      <c r="X15" s="71"/>
      <c r="Y15" s="71"/>
      <c r="Z15" s="71"/>
      <c r="AA15" s="72"/>
      <c r="AB15" s="73"/>
      <c r="AD15" s="69">
        <v>43679</v>
      </c>
      <c r="AE15" s="67"/>
      <c r="AF15" s="67"/>
      <c r="AG15" s="67"/>
      <c r="AH15" s="67"/>
      <c r="AI15" s="67"/>
      <c r="AJ15" s="67"/>
      <c r="AK15" s="67"/>
      <c r="AL15" s="67"/>
      <c r="AM15" s="74"/>
      <c r="AN15" s="75"/>
    </row>
    <row r="16" spans="2:40" x14ac:dyDescent="0.2">
      <c r="B16" s="64">
        <v>43680</v>
      </c>
      <c r="C16" s="65"/>
      <c r="D16" s="65"/>
      <c r="E16" s="66"/>
      <c r="F16" s="66"/>
      <c r="G16" s="67"/>
      <c r="H16" s="68"/>
      <c r="J16" s="69">
        <v>43680</v>
      </c>
      <c r="K16" s="67"/>
      <c r="L16" s="67"/>
      <c r="M16" s="67"/>
      <c r="N16" s="67"/>
      <c r="O16" s="67"/>
      <c r="P16" s="68"/>
      <c r="R16" s="69">
        <v>43680</v>
      </c>
      <c r="S16" s="71"/>
      <c r="T16" s="71"/>
      <c r="U16" s="71"/>
      <c r="V16" s="71"/>
      <c r="W16" s="71"/>
      <c r="X16" s="71"/>
      <c r="Y16" s="71"/>
      <c r="Z16" s="71"/>
      <c r="AA16" s="72"/>
      <c r="AB16" s="73"/>
      <c r="AD16" s="69">
        <v>43680</v>
      </c>
      <c r="AE16" s="67"/>
      <c r="AF16" s="67"/>
      <c r="AG16" s="67"/>
      <c r="AH16" s="67"/>
      <c r="AI16" s="67"/>
      <c r="AJ16" s="67"/>
      <c r="AK16" s="67"/>
      <c r="AL16" s="67"/>
      <c r="AM16" s="74"/>
      <c r="AN16" s="75"/>
    </row>
    <row r="17" spans="2:40" x14ac:dyDescent="0.2">
      <c r="B17" s="64">
        <v>43681</v>
      </c>
      <c r="C17" s="65"/>
      <c r="D17" s="65"/>
      <c r="E17" s="66"/>
      <c r="F17" s="66"/>
      <c r="G17" s="67"/>
      <c r="H17" s="68"/>
      <c r="J17" s="69">
        <v>43681</v>
      </c>
      <c r="K17" s="67"/>
      <c r="L17" s="67"/>
      <c r="M17" s="67"/>
      <c r="N17" s="67"/>
      <c r="O17" s="67"/>
      <c r="P17" s="68"/>
      <c r="R17" s="69">
        <v>43681</v>
      </c>
      <c r="S17" s="71"/>
      <c r="T17" s="71"/>
      <c r="U17" s="71"/>
      <c r="V17" s="71"/>
      <c r="W17" s="71"/>
      <c r="X17" s="71"/>
      <c r="Y17" s="71"/>
      <c r="Z17" s="71"/>
      <c r="AA17" s="72"/>
      <c r="AB17" s="73"/>
      <c r="AD17" s="69">
        <v>43681</v>
      </c>
      <c r="AE17" s="67"/>
      <c r="AF17" s="67"/>
      <c r="AG17" s="67"/>
      <c r="AH17" s="67"/>
      <c r="AI17" s="67"/>
      <c r="AJ17" s="67"/>
      <c r="AK17" s="67"/>
      <c r="AL17" s="67"/>
      <c r="AM17" s="74"/>
      <c r="AN17" s="75"/>
    </row>
    <row r="18" spans="2:40" x14ac:dyDescent="0.2">
      <c r="B18" s="64">
        <v>43682</v>
      </c>
      <c r="C18" s="65"/>
      <c r="D18" s="65"/>
      <c r="E18" s="66"/>
      <c r="F18" s="66"/>
      <c r="G18" s="67"/>
      <c r="H18" s="68"/>
      <c r="J18" s="69">
        <v>43682</v>
      </c>
      <c r="K18" s="67"/>
      <c r="L18" s="67"/>
      <c r="M18" s="67"/>
      <c r="N18" s="67"/>
      <c r="O18" s="67"/>
      <c r="P18" s="68"/>
      <c r="R18" s="69">
        <v>43682</v>
      </c>
      <c r="S18" s="71"/>
      <c r="T18" s="71"/>
      <c r="U18" s="71"/>
      <c r="V18" s="71"/>
      <c r="W18" s="71"/>
      <c r="X18" s="71"/>
      <c r="Y18" s="71"/>
      <c r="Z18" s="71"/>
      <c r="AA18" s="72"/>
      <c r="AB18" s="73"/>
      <c r="AD18" s="69">
        <v>43682</v>
      </c>
      <c r="AE18" s="67"/>
      <c r="AF18" s="67"/>
      <c r="AG18" s="67"/>
      <c r="AH18" s="67"/>
      <c r="AI18" s="67"/>
      <c r="AJ18" s="67"/>
      <c r="AK18" s="67"/>
      <c r="AL18" s="67"/>
      <c r="AM18" s="74"/>
      <c r="AN18" s="75"/>
    </row>
    <row r="19" spans="2:40" x14ac:dyDescent="0.2">
      <c r="B19" s="64">
        <v>43683</v>
      </c>
      <c r="C19" s="65">
        <v>1118.7</v>
      </c>
      <c r="D19" s="65">
        <v>59.59</v>
      </c>
      <c r="E19" s="66"/>
      <c r="F19" s="66"/>
      <c r="G19" s="67"/>
      <c r="H19" s="68"/>
      <c r="J19" s="69">
        <v>43683</v>
      </c>
      <c r="K19" s="67">
        <v>306.89999999999998</v>
      </c>
      <c r="L19" s="67">
        <v>34.340000000000003</v>
      </c>
      <c r="M19" s="67">
        <v>6.41</v>
      </c>
      <c r="N19" s="67">
        <v>91</v>
      </c>
      <c r="O19" s="67">
        <v>280.5</v>
      </c>
      <c r="P19" s="68">
        <v>19.89</v>
      </c>
      <c r="R19" s="69">
        <v>43683</v>
      </c>
      <c r="S19" s="71">
        <v>455.4</v>
      </c>
      <c r="T19" s="71">
        <v>181.8</v>
      </c>
      <c r="U19" s="71">
        <v>2.85</v>
      </c>
      <c r="V19" s="71">
        <v>80</v>
      </c>
      <c r="W19" s="71">
        <v>300.89999999999998</v>
      </c>
      <c r="X19" s="71">
        <v>15.3</v>
      </c>
      <c r="Y19" s="71">
        <v>7.22</v>
      </c>
      <c r="Z19" s="71">
        <v>1190.8</v>
      </c>
      <c r="AA19" s="72">
        <f>684632.06/1000</f>
        <v>684.63206000000002</v>
      </c>
      <c r="AB19" s="73">
        <f>106682.115/1000</f>
        <v>106.68211500000001</v>
      </c>
      <c r="AD19" s="69">
        <v>43683</v>
      </c>
      <c r="AE19" s="67">
        <v>425.7</v>
      </c>
      <c r="AF19" s="67">
        <v>149.47999999999999</v>
      </c>
      <c r="AG19" s="67">
        <v>2.31</v>
      </c>
      <c r="AH19" s="67">
        <v>75</v>
      </c>
      <c r="AI19" s="67">
        <v>377.4</v>
      </c>
      <c r="AJ19" s="67">
        <v>12.75</v>
      </c>
      <c r="AK19" s="67">
        <v>7.35</v>
      </c>
      <c r="AL19" s="67">
        <v>1382.69</v>
      </c>
      <c r="AM19" s="74">
        <f>686533.57/1000</f>
        <v>686.53356999999994</v>
      </c>
      <c r="AN19" s="75">
        <f>106369.333/1000</f>
        <v>106.369333</v>
      </c>
    </row>
    <row r="20" spans="2:40" x14ac:dyDescent="0.2">
      <c r="B20" s="64">
        <v>43684</v>
      </c>
      <c r="C20" s="65"/>
      <c r="D20" s="65"/>
      <c r="E20" s="66"/>
      <c r="F20" s="66"/>
      <c r="G20" s="67"/>
      <c r="H20" s="68"/>
      <c r="J20" s="69">
        <v>43684</v>
      </c>
      <c r="K20" s="67"/>
      <c r="L20" s="67"/>
      <c r="M20" s="67"/>
      <c r="N20" s="67"/>
      <c r="O20" s="67"/>
      <c r="P20" s="68"/>
      <c r="R20" s="69">
        <v>43684</v>
      </c>
      <c r="S20" s="71"/>
      <c r="T20" s="71"/>
      <c r="U20" s="71"/>
      <c r="V20" s="71"/>
      <c r="W20" s="71"/>
      <c r="X20" s="71"/>
      <c r="Y20" s="71"/>
      <c r="Z20" s="71"/>
      <c r="AA20" s="72"/>
      <c r="AB20" s="73"/>
      <c r="AD20" s="69">
        <v>43684</v>
      </c>
      <c r="AE20" s="67"/>
      <c r="AF20" s="67"/>
      <c r="AG20" s="67"/>
      <c r="AH20" s="67"/>
      <c r="AI20" s="67"/>
      <c r="AJ20" s="67"/>
      <c r="AK20" s="67"/>
      <c r="AL20" s="67"/>
      <c r="AM20" s="76"/>
      <c r="AN20" s="77"/>
    </row>
    <row r="21" spans="2:40" x14ac:dyDescent="0.2">
      <c r="B21" s="64">
        <v>43685</v>
      </c>
      <c r="C21" s="65"/>
      <c r="D21" s="65"/>
      <c r="E21" s="66"/>
      <c r="F21" s="66"/>
      <c r="G21" s="67"/>
      <c r="H21" s="68"/>
      <c r="J21" s="69">
        <v>43685</v>
      </c>
      <c r="K21" s="67"/>
      <c r="L21" s="67"/>
      <c r="M21" s="67"/>
      <c r="N21" s="67"/>
      <c r="O21" s="67"/>
      <c r="P21" s="68"/>
      <c r="R21" s="69">
        <v>43685</v>
      </c>
      <c r="S21" s="71"/>
      <c r="T21" s="71"/>
      <c r="U21" s="71"/>
      <c r="V21" s="71"/>
      <c r="W21" s="71"/>
      <c r="X21" s="71"/>
      <c r="Y21" s="71"/>
      <c r="Z21" s="71"/>
      <c r="AA21" s="72"/>
      <c r="AB21" s="73"/>
      <c r="AD21" s="69">
        <v>43685</v>
      </c>
      <c r="AE21" s="67"/>
      <c r="AF21" s="67"/>
      <c r="AG21" s="67"/>
      <c r="AH21" s="67"/>
      <c r="AI21" s="67"/>
      <c r="AJ21" s="67"/>
      <c r="AK21" s="67"/>
      <c r="AL21" s="67"/>
      <c r="AM21" s="76"/>
      <c r="AN21" s="77"/>
    </row>
    <row r="22" spans="2:40" x14ac:dyDescent="0.2">
      <c r="B22" s="64">
        <v>43686</v>
      </c>
      <c r="C22" s="65"/>
      <c r="D22" s="65"/>
      <c r="E22" s="66"/>
      <c r="F22" s="66"/>
      <c r="G22" s="67"/>
      <c r="H22" s="68"/>
      <c r="J22" s="69">
        <v>43686</v>
      </c>
      <c r="K22" s="67"/>
      <c r="L22" s="67"/>
      <c r="M22" s="67"/>
      <c r="N22" s="67"/>
      <c r="O22" s="67"/>
      <c r="P22" s="68"/>
      <c r="R22" s="69">
        <v>43686</v>
      </c>
      <c r="S22" s="71"/>
      <c r="T22" s="71"/>
      <c r="U22" s="71"/>
      <c r="V22" s="71"/>
      <c r="W22" s="71"/>
      <c r="X22" s="71"/>
      <c r="Y22" s="71"/>
      <c r="Z22" s="71"/>
      <c r="AA22" s="72"/>
      <c r="AB22" s="73"/>
      <c r="AD22" s="69">
        <v>43686</v>
      </c>
      <c r="AE22" s="67"/>
      <c r="AF22" s="67"/>
      <c r="AG22" s="67"/>
      <c r="AH22" s="67"/>
      <c r="AI22" s="67"/>
      <c r="AJ22" s="67"/>
      <c r="AK22" s="67"/>
      <c r="AL22" s="67"/>
      <c r="AM22" s="76"/>
      <c r="AN22" s="77"/>
    </row>
    <row r="23" spans="2:40" x14ac:dyDescent="0.2">
      <c r="B23" s="64">
        <v>43687</v>
      </c>
      <c r="C23" s="65"/>
      <c r="D23" s="65"/>
      <c r="E23" s="66"/>
      <c r="F23" s="66"/>
      <c r="G23" s="67"/>
      <c r="H23" s="68"/>
      <c r="J23" s="69">
        <v>43687</v>
      </c>
      <c r="K23" s="67"/>
      <c r="L23" s="67"/>
      <c r="M23" s="67"/>
      <c r="N23" s="67"/>
      <c r="O23" s="67"/>
      <c r="P23" s="68"/>
      <c r="R23" s="69">
        <v>43687</v>
      </c>
      <c r="S23" s="71"/>
      <c r="T23" s="71"/>
      <c r="U23" s="71"/>
      <c r="V23" s="71"/>
      <c r="W23" s="71"/>
      <c r="X23" s="71"/>
      <c r="Y23" s="71"/>
      <c r="Z23" s="71"/>
      <c r="AA23" s="72"/>
      <c r="AB23" s="73"/>
      <c r="AD23" s="69">
        <v>43687</v>
      </c>
      <c r="AE23" s="67"/>
      <c r="AF23" s="67"/>
      <c r="AG23" s="67"/>
      <c r="AH23" s="67"/>
      <c r="AI23" s="67"/>
      <c r="AJ23" s="67"/>
      <c r="AK23" s="67"/>
      <c r="AL23" s="67"/>
      <c r="AM23" s="76"/>
      <c r="AN23" s="77"/>
    </row>
    <row r="24" spans="2:40" x14ac:dyDescent="0.2">
      <c r="B24" s="64">
        <v>43688</v>
      </c>
      <c r="C24" s="65"/>
      <c r="D24" s="65"/>
      <c r="E24" s="66"/>
      <c r="F24" s="66"/>
      <c r="G24" s="67"/>
      <c r="H24" s="68"/>
      <c r="J24" s="69">
        <v>43688</v>
      </c>
      <c r="K24" s="67"/>
      <c r="L24" s="67"/>
      <c r="M24" s="67"/>
      <c r="N24" s="67"/>
      <c r="O24" s="67"/>
      <c r="P24" s="68"/>
      <c r="R24" s="69">
        <v>43688</v>
      </c>
      <c r="S24" s="71"/>
      <c r="T24" s="71"/>
      <c r="U24" s="71"/>
      <c r="V24" s="71"/>
      <c r="W24" s="71"/>
      <c r="X24" s="71"/>
      <c r="Y24" s="71"/>
      <c r="Z24" s="71"/>
      <c r="AA24" s="72"/>
      <c r="AB24" s="73"/>
      <c r="AD24" s="69">
        <v>43688</v>
      </c>
      <c r="AE24" s="67"/>
      <c r="AF24" s="67"/>
      <c r="AG24" s="67"/>
      <c r="AH24" s="67"/>
      <c r="AI24" s="67"/>
      <c r="AJ24" s="67"/>
      <c r="AK24" s="67"/>
      <c r="AL24" s="67"/>
      <c r="AM24" s="76"/>
      <c r="AN24" s="77"/>
    </row>
    <row r="25" spans="2:40" x14ac:dyDescent="0.2">
      <c r="B25" s="64">
        <v>43689</v>
      </c>
      <c r="C25" s="65"/>
      <c r="D25" s="65"/>
      <c r="E25" s="66"/>
      <c r="F25" s="66"/>
      <c r="G25" s="67"/>
      <c r="H25" s="68"/>
      <c r="J25" s="69">
        <v>43689</v>
      </c>
      <c r="K25" s="67"/>
      <c r="L25" s="67"/>
      <c r="M25" s="67"/>
      <c r="N25" s="67"/>
      <c r="O25" s="67"/>
      <c r="P25" s="68"/>
      <c r="R25" s="69">
        <v>43689</v>
      </c>
      <c r="S25" s="71"/>
      <c r="T25" s="71"/>
      <c r="U25" s="71"/>
      <c r="V25" s="71"/>
      <c r="W25" s="71"/>
      <c r="X25" s="71"/>
      <c r="Y25" s="71"/>
      <c r="Z25" s="71"/>
      <c r="AA25" s="72"/>
      <c r="AB25" s="73"/>
      <c r="AD25" s="69">
        <v>43689</v>
      </c>
      <c r="AE25" s="67"/>
      <c r="AF25" s="67"/>
      <c r="AG25" s="67"/>
      <c r="AH25" s="67"/>
      <c r="AI25" s="67"/>
      <c r="AJ25" s="67"/>
      <c r="AK25" s="67"/>
      <c r="AL25" s="67"/>
      <c r="AM25" s="76"/>
      <c r="AN25" s="77"/>
    </row>
    <row r="26" spans="2:40" x14ac:dyDescent="0.2">
      <c r="B26" s="64">
        <v>43690</v>
      </c>
      <c r="C26" s="65">
        <v>699.6</v>
      </c>
      <c r="D26" s="65">
        <v>30.69</v>
      </c>
      <c r="E26" s="66">
        <v>4.59</v>
      </c>
      <c r="F26" s="66">
        <v>87</v>
      </c>
      <c r="G26" s="67">
        <v>183.6</v>
      </c>
      <c r="H26" s="68">
        <v>19.38</v>
      </c>
      <c r="J26" s="69">
        <v>43690</v>
      </c>
      <c r="K26" s="67">
        <v>424</v>
      </c>
      <c r="L26" s="67">
        <v>46.53</v>
      </c>
      <c r="M26" s="67">
        <v>6.63</v>
      </c>
      <c r="N26" s="67">
        <v>89</v>
      </c>
      <c r="O26" s="67">
        <v>403.92</v>
      </c>
      <c r="P26" s="68">
        <v>42.84</v>
      </c>
      <c r="R26" s="69">
        <v>43690</v>
      </c>
      <c r="S26" s="71">
        <v>445.2</v>
      </c>
      <c r="T26" s="71">
        <v>203.94</v>
      </c>
      <c r="U26" s="71">
        <v>2.87</v>
      </c>
      <c r="V26" s="71">
        <v>81</v>
      </c>
      <c r="W26" s="71">
        <v>210.12</v>
      </c>
      <c r="X26" s="71">
        <v>16.32</v>
      </c>
      <c r="Y26" s="71">
        <v>7.2</v>
      </c>
      <c r="Z26" s="71">
        <v>1016.44</v>
      </c>
      <c r="AB26" s="36"/>
      <c r="AD26" s="69">
        <v>43690</v>
      </c>
      <c r="AE26" s="67">
        <v>445.2</v>
      </c>
      <c r="AF26" s="67">
        <v>160.38</v>
      </c>
      <c r="AG26" s="67">
        <v>2.34</v>
      </c>
      <c r="AH26" s="67">
        <v>77</v>
      </c>
      <c r="AI26" s="67">
        <v>244.8</v>
      </c>
      <c r="AJ26" s="67">
        <v>11.22</v>
      </c>
      <c r="AK26" s="67">
        <v>7.31</v>
      </c>
      <c r="AL26" s="67">
        <v>1251.24</v>
      </c>
      <c r="AN26" s="36"/>
    </row>
    <row r="27" spans="2:40" x14ac:dyDescent="0.2">
      <c r="B27" s="64">
        <v>43691</v>
      </c>
      <c r="C27" s="65"/>
      <c r="D27" s="65"/>
      <c r="E27" s="66"/>
      <c r="F27" s="66"/>
      <c r="G27" s="67"/>
      <c r="H27" s="68"/>
      <c r="J27" s="69">
        <v>43691</v>
      </c>
      <c r="K27" s="67"/>
      <c r="L27" s="67"/>
      <c r="M27" s="67"/>
      <c r="N27" s="67"/>
      <c r="O27" s="67"/>
      <c r="P27" s="68"/>
      <c r="R27" s="69">
        <v>43691</v>
      </c>
      <c r="S27" s="71"/>
      <c r="T27" s="71"/>
      <c r="U27" s="71"/>
      <c r="V27" s="71"/>
      <c r="W27" s="71"/>
      <c r="X27" s="71"/>
      <c r="Y27" s="71"/>
      <c r="Z27" s="71"/>
      <c r="AB27" s="36"/>
      <c r="AD27" s="69">
        <v>43691</v>
      </c>
      <c r="AE27" s="67"/>
      <c r="AF27" s="67"/>
      <c r="AG27" s="67"/>
      <c r="AH27" s="67"/>
      <c r="AI27" s="67"/>
      <c r="AJ27" s="67"/>
      <c r="AK27" s="67"/>
      <c r="AL27" s="67"/>
      <c r="AN27" s="36"/>
    </row>
    <row r="28" spans="2:40" x14ac:dyDescent="0.2">
      <c r="B28" s="64">
        <v>43692</v>
      </c>
      <c r="C28" s="65"/>
      <c r="D28" s="65"/>
      <c r="E28" s="66"/>
      <c r="F28" s="66"/>
      <c r="G28" s="67"/>
      <c r="H28" s="68"/>
      <c r="J28" s="69">
        <v>43692</v>
      </c>
      <c r="K28" s="67"/>
      <c r="L28" s="67"/>
      <c r="M28" s="67"/>
      <c r="N28" s="67"/>
      <c r="O28" s="67"/>
      <c r="P28" s="68"/>
      <c r="R28" s="69">
        <v>43692</v>
      </c>
      <c r="S28" s="71"/>
      <c r="T28" s="71"/>
      <c r="U28" s="71"/>
      <c r="V28" s="71"/>
      <c r="W28" s="71"/>
      <c r="X28" s="71"/>
      <c r="Y28" s="71"/>
      <c r="Z28" s="71"/>
      <c r="AB28" s="36"/>
      <c r="AD28" s="69">
        <v>43692</v>
      </c>
      <c r="AE28" s="67"/>
      <c r="AF28" s="67"/>
      <c r="AG28" s="67"/>
      <c r="AH28" s="67"/>
      <c r="AI28" s="67"/>
      <c r="AJ28" s="67"/>
      <c r="AK28" s="67"/>
      <c r="AL28" s="67"/>
      <c r="AN28" s="36"/>
    </row>
    <row r="29" spans="2:40" x14ac:dyDescent="0.2">
      <c r="B29" s="64">
        <v>43693</v>
      </c>
      <c r="C29" s="65"/>
      <c r="D29" s="65"/>
      <c r="E29" s="66"/>
      <c r="F29" s="66"/>
      <c r="G29" s="67"/>
      <c r="H29" s="68"/>
      <c r="J29" s="69">
        <v>43693</v>
      </c>
      <c r="K29" s="67"/>
      <c r="L29" s="67"/>
      <c r="M29" s="67"/>
      <c r="N29" s="67"/>
      <c r="O29" s="67"/>
      <c r="P29" s="68"/>
      <c r="R29" s="69">
        <v>43693</v>
      </c>
      <c r="S29" s="71"/>
      <c r="T29" s="71"/>
      <c r="U29" s="71"/>
      <c r="V29" s="71"/>
      <c r="W29" s="71"/>
      <c r="X29" s="71"/>
      <c r="Y29" s="71"/>
      <c r="Z29" s="71"/>
      <c r="AB29" s="36"/>
      <c r="AD29" s="69">
        <v>43693</v>
      </c>
      <c r="AE29" s="67"/>
      <c r="AF29" s="67"/>
      <c r="AG29" s="67"/>
      <c r="AH29" s="67"/>
      <c r="AI29" s="67"/>
      <c r="AJ29" s="67"/>
      <c r="AK29" s="67"/>
      <c r="AL29" s="67"/>
      <c r="AN29" s="36"/>
    </row>
    <row r="30" spans="2:40" x14ac:dyDescent="0.2">
      <c r="B30" s="64">
        <v>43694</v>
      </c>
      <c r="C30" s="65"/>
      <c r="D30" s="65"/>
      <c r="E30" s="66"/>
      <c r="F30" s="66"/>
      <c r="G30" s="67"/>
      <c r="H30" s="68"/>
      <c r="J30" s="69">
        <v>43694</v>
      </c>
      <c r="K30" s="67"/>
      <c r="L30" s="67"/>
      <c r="M30" s="67"/>
      <c r="N30" s="67"/>
      <c r="O30" s="67"/>
      <c r="P30" s="68"/>
      <c r="R30" s="69">
        <v>43694</v>
      </c>
      <c r="S30" s="71"/>
      <c r="T30" s="71"/>
      <c r="U30" s="71"/>
      <c r="V30" s="71"/>
      <c r="W30" s="71"/>
      <c r="X30" s="71"/>
      <c r="Y30" s="71"/>
      <c r="Z30" s="71"/>
      <c r="AB30" s="36"/>
      <c r="AD30" s="69">
        <v>43694</v>
      </c>
      <c r="AE30" s="67"/>
      <c r="AF30" s="67"/>
      <c r="AG30" s="67"/>
      <c r="AH30" s="67"/>
      <c r="AI30" s="67"/>
      <c r="AJ30" s="67"/>
      <c r="AK30" s="67"/>
      <c r="AL30" s="67"/>
      <c r="AN30" s="36"/>
    </row>
    <row r="31" spans="2:40" x14ac:dyDescent="0.2">
      <c r="B31" s="64">
        <v>43695</v>
      </c>
      <c r="C31" s="65"/>
      <c r="D31" s="65"/>
      <c r="E31" s="66"/>
      <c r="F31" s="66"/>
      <c r="G31" s="67"/>
      <c r="H31" s="68"/>
      <c r="J31" s="69">
        <v>43695</v>
      </c>
      <c r="K31" s="67"/>
      <c r="L31" s="67"/>
      <c r="M31" s="67"/>
      <c r="N31" s="67"/>
      <c r="O31" s="67"/>
      <c r="P31" s="68"/>
      <c r="R31" s="69">
        <v>43695</v>
      </c>
      <c r="S31" s="71"/>
      <c r="T31" s="71"/>
      <c r="U31" s="71"/>
      <c r="V31" s="71"/>
      <c r="W31" s="71"/>
      <c r="X31" s="71"/>
      <c r="Y31" s="71"/>
      <c r="Z31" s="71"/>
      <c r="AB31" s="36"/>
      <c r="AD31" s="69">
        <v>43695</v>
      </c>
      <c r="AE31" s="67"/>
      <c r="AF31" s="67"/>
      <c r="AG31" s="67"/>
      <c r="AH31" s="67"/>
      <c r="AI31" s="67"/>
      <c r="AJ31" s="67"/>
      <c r="AK31" s="67"/>
      <c r="AL31" s="67"/>
      <c r="AN31" s="36"/>
    </row>
    <row r="32" spans="2:40" x14ac:dyDescent="0.2">
      <c r="B32" s="64">
        <v>43696</v>
      </c>
      <c r="C32" s="65"/>
      <c r="D32" s="65"/>
      <c r="E32" s="66"/>
      <c r="F32" s="66"/>
      <c r="G32" s="67"/>
      <c r="H32" s="68"/>
      <c r="J32" s="69">
        <v>43696</v>
      </c>
      <c r="K32" s="67"/>
      <c r="L32" s="67"/>
      <c r="M32" s="67"/>
      <c r="N32" s="67"/>
      <c r="O32" s="67"/>
      <c r="P32" s="68"/>
      <c r="R32" s="69">
        <v>43696</v>
      </c>
      <c r="S32" s="71"/>
      <c r="T32" s="71"/>
      <c r="U32" s="71"/>
      <c r="V32" s="71"/>
      <c r="W32" s="71"/>
      <c r="X32" s="71"/>
      <c r="Y32" s="71"/>
      <c r="Z32" s="71"/>
      <c r="AB32" s="36"/>
      <c r="AD32" s="69">
        <v>43696</v>
      </c>
      <c r="AE32" s="67"/>
      <c r="AF32" s="67"/>
      <c r="AG32" s="67"/>
      <c r="AH32" s="67"/>
      <c r="AI32" s="67"/>
      <c r="AJ32" s="67"/>
      <c r="AK32" s="67"/>
      <c r="AL32" s="67"/>
      <c r="AN32" s="36"/>
    </row>
    <row r="33" spans="2:40" x14ac:dyDescent="0.2">
      <c r="B33" s="64">
        <v>43697</v>
      </c>
      <c r="C33" s="65">
        <v>843.6</v>
      </c>
      <c r="D33" s="65">
        <v>87.3</v>
      </c>
      <c r="E33" s="66">
        <v>4.67</v>
      </c>
      <c r="F33" s="66">
        <v>86</v>
      </c>
      <c r="G33" s="67">
        <v>665</v>
      </c>
      <c r="H33" s="68">
        <v>2</v>
      </c>
      <c r="J33" s="69">
        <v>43697</v>
      </c>
      <c r="K33" s="67">
        <v>244.2</v>
      </c>
      <c r="L33" s="67">
        <v>56.26</v>
      </c>
      <c r="M33" s="67">
        <v>7.14</v>
      </c>
      <c r="N33" s="67">
        <v>91</v>
      </c>
      <c r="O33" s="67">
        <v>596</v>
      </c>
      <c r="P33" s="68">
        <v>35.5</v>
      </c>
      <c r="R33" s="69">
        <v>43697</v>
      </c>
      <c r="S33" s="71">
        <v>244.2</v>
      </c>
      <c r="T33" s="71">
        <v>207.58</v>
      </c>
      <c r="U33" s="71">
        <v>3.08</v>
      </c>
      <c r="V33" s="71">
        <v>83</v>
      </c>
      <c r="W33" s="71">
        <v>352</v>
      </c>
      <c r="X33" s="71">
        <v>16</v>
      </c>
      <c r="Y33" s="71">
        <v>7.23</v>
      </c>
      <c r="Z33" s="71">
        <v>837.75</v>
      </c>
      <c r="AB33" s="36"/>
      <c r="AD33" s="69">
        <v>43697</v>
      </c>
      <c r="AE33" s="67">
        <v>499.5</v>
      </c>
      <c r="AF33" s="67">
        <v>164.9</v>
      </c>
      <c r="AG33" s="67">
        <v>2.36</v>
      </c>
      <c r="AH33" s="67">
        <v>78</v>
      </c>
      <c r="AI33" s="67">
        <v>396</v>
      </c>
      <c r="AJ33" s="67">
        <v>13</v>
      </c>
      <c r="AK33" s="67">
        <v>7.35</v>
      </c>
      <c r="AL33" s="67">
        <v>1278.54</v>
      </c>
      <c r="AN33" s="36"/>
    </row>
    <row r="34" spans="2:40" x14ac:dyDescent="0.2">
      <c r="B34" s="64">
        <v>43698</v>
      </c>
      <c r="C34" s="65"/>
      <c r="D34" s="65"/>
      <c r="E34" s="66"/>
      <c r="F34" s="66"/>
      <c r="G34" s="67"/>
      <c r="H34" s="68"/>
      <c r="J34" s="69">
        <v>43698</v>
      </c>
      <c r="K34" s="67"/>
      <c r="L34" s="67"/>
      <c r="M34" s="67"/>
      <c r="N34" s="67"/>
      <c r="O34" s="67"/>
      <c r="P34" s="68"/>
      <c r="R34" s="69">
        <v>43698</v>
      </c>
      <c r="S34" s="71"/>
      <c r="T34" s="71"/>
      <c r="U34" s="71"/>
      <c r="V34" s="71"/>
      <c r="W34" s="71"/>
      <c r="X34" s="71"/>
      <c r="Y34" s="71"/>
      <c r="Z34" s="71"/>
      <c r="AB34" s="36"/>
      <c r="AD34" s="69">
        <v>43698</v>
      </c>
      <c r="AE34" s="67"/>
      <c r="AF34" s="67"/>
      <c r="AG34" s="67"/>
      <c r="AH34" s="67"/>
      <c r="AI34" s="67"/>
      <c r="AJ34" s="67"/>
      <c r="AK34" s="67"/>
      <c r="AL34" s="67"/>
      <c r="AN34" s="36"/>
    </row>
    <row r="35" spans="2:40" x14ac:dyDescent="0.2">
      <c r="B35" s="64">
        <v>43699</v>
      </c>
      <c r="C35" s="65"/>
      <c r="D35" s="65"/>
      <c r="E35" s="66"/>
      <c r="F35" s="66"/>
      <c r="G35" s="67"/>
      <c r="H35" s="68"/>
      <c r="J35" s="69">
        <v>43699</v>
      </c>
      <c r="K35" s="67"/>
      <c r="L35" s="67"/>
      <c r="M35" s="67"/>
      <c r="N35" s="67"/>
      <c r="O35" s="67"/>
      <c r="P35" s="68"/>
      <c r="R35" s="69">
        <v>43699</v>
      </c>
      <c r="S35" s="71"/>
      <c r="T35" s="71"/>
      <c r="U35" s="71"/>
      <c r="V35" s="71"/>
      <c r="W35" s="71"/>
      <c r="X35" s="71"/>
      <c r="Y35" s="71"/>
      <c r="Z35" s="71"/>
      <c r="AB35" s="36"/>
      <c r="AD35" s="69">
        <v>43699</v>
      </c>
      <c r="AE35" s="67"/>
      <c r="AF35" s="67"/>
      <c r="AG35" s="67"/>
      <c r="AH35" s="67"/>
      <c r="AI35" s="67"/>
      <c r="AJ35" s="67"/>
      <c r="AK35" s="67"/>
      <c r="AL35" s="67"/>
      <c r="AN35" s="36"/>
    </row>
    <row r="36" spans="2:40" x14ac:dyDescent="0.2">
      <c r="B36" s="64">
        <v>43700</v>
      </c>
      <c r="C36" s="65"/>
      <c r="D36" s="65"/>
      <c r="E36" s="66"/>
      <c r="F36" s="66"/>
      <c r="G36" s="67"/>
      <c r="H36" s="68"/>
      <c r="J36" s="69">
        <v>43700</v>
      </c>
      <c r="K36" s="67"/>
      <c r="L36" s="67"/>
      <c r="M36" s="67"/>
      <c r="N36" s="67"/>
      <c r="O36" s="67"/>
      <c r="P36" s="68"/>
      <c r="R36" s="69">
        <v>43700</v>
      </c>
      <c r="S36" s="71"/>
      <c r="T36" s="71"/>
      <c r="U36" s="71"/>
      <c r="V36" s="71"/>
      <c r="W36" s="71"/>
      <c r="X36" s="71"/>
      <c r="Y36" s="71"/>
      <c r="Z36" s="71"/>
      <c r="AB36" s="36"/>
      <c r="AD36" s="69">
        <v>43700</v>
      </c>
      <c r="AE36" s="67"/>
      <c r="AF36" s="67"/>
      <c r="AG36" s="67"/>
      <c r="AH36" s="67"/>
      <c r="AI36" s="67"/>
      <c r="AJ36" s="67"/>
      <c r="AK36" s="67"/>
      <c r="AL36" s="67"/>
      <c r="AN36" s="36"/>
    </row>
    <row r="37" spans="2:40" x14ac:dyDescent="0.2">
      <c r="B37" s="64">
        <v>43701</v>
      </c>
      <c r="C37" s="65"/>
      <c r="D37" s="65"/>
      <c r="E37" s="66"/>
      <c r="F37" s="66"/>
      <c r="G37" s="67"/>
      <c r="H37" s="68"/>
      <c r="J37" s="69">
        <v>43701</v>
      </c>
      <c r="K37" s="67"/>
      <c r="L37" s="67"/>
      <c r="M37" s="67"/>
      <c r="N37" s="67"/>
      <c r="O37" s="67"/>
      <c r="P37" s="68"/>
      <c r="R37" s="69">
        <v>43701</v>
      </c>
      <c r="S37" s="71"/>
      <c r="T37" s="71"/>
      <c r="U37" s="71"/>
      <c r="V37" s="71"/>
      <c r="W37" s="71"/>
      <c r="X37" s="71"/>
      <c r="Y37" s="71"/>
      <c r="Z37" s="71"/>
      <c r="AB37" s="36"/>
      <c r="AD37" s="69">
        <v>43701</v>
      </c>
      <c r="AE37" s="67"/>
      <c r="AF37" s="67"/>
      <c r="AG37" s="67"/>
      <c r="AH37" s="67"/>
      <c r="AI37" s="67"/>
      <c r="AJ37" s="67"/>
      <c r="AK37" s="67"/>
      <c r="AL37" s="67"/>
      <c r="AN37" s="36"/>
    </row>
    <row r="38" spans="2:40" x14ac:dyDescent="0.2">
      <c r="B38" s="64">
        <v>43702</v>
      </c>
      <c r="C38" s="65"/>
      <c r="D38" s="65"/>
      <c r="E38" s="66"/>
      <c r="F38" s="66"/>
      <c r="G38" s="67"/>
      <c r="H38" s="68"/>
      <c r="J38" s="69">
        <v>43702</v>
      </c>
      <c r="K38" s="67"/>
      <c r="L38" s="67"/>
      <c r="M38" s="67"/>
      <c r="N38" s="67"/>
      <c r="O38" s="67"/>
      <c r="P38" s="68"/>
      <c r="R38" s="69">
        <v>43702</v>
      </c>
      <c r="S38" s="71"/>
      <c r="T38" s="71"/>
      <c r="U38" s="71"/>
      <c r="V38" s="71"/>
      <c r="W38" s="71"/>
      <c r="X38" s="71"/>
      <c r="Y38" s="71"/>
      <c r="Z38" s="71"/>
      <c r="AB38" s="36"/>
      <c r="AD38" s="69">
        <v>43702</v>
      </c>
      <c r="AE38" s="67"/>
      <c r="AF38" s="67"/>
      <c r="AG38" s="67"/>
      <c r="AH38" s="67"/>
      <c r="AI38" s="67"/>
      <c r="AJ38" s="67"/>
      <c r="AK38" s="67"/>
      <c r="AL38" s="67"/>
      <c r="AN38" s="36"/>
    </row>
    <row r="39" spans="2:40" x14ac:dyDescent="0.2">
      <c r="B39" s="64">
        <v>43703</v>
      </c>
      <c r="C39" s="65"/>
      <c r="D39" s="65"/>
      <c r="E39" s="66"/>
      <c r="F39" s="66"/>
      <c r="G39" s="67"/>
      <c r="H39" s="68"/>
      <c r="J39" s="69">
        <v>43703</v>
      </c>
      <c r="K39" s="67"/>
      <c r="L39" s="67"/>
      <c r="M39" s="67"/>
      <c r="N39" s="67"/>
      <c r="O39" s="67"/>
      <c r="P39" s="68"/>
      <c r="R39" s="69">
        <v>43703</v>
      </c>
      <c r="S39" s="71"/>
      <c r="T39" s="71"/>
      <c r="U39" s="71"/>
      <c r="V39" s="71"/>
      <c r="W39" s="71"/>
      <c r="X39" s="71"/>
      <c r="Y39" s="71"/>
      <c r="Z39" s="71"/>
      <c r="AB39" s="36"/>
      <c r="AD39" s="69">
        <v>43703</v>
      </c>
      <c r="AE39" s="67"/>
      <c r="AF39" s="67"/>
      <c r="AG39" s="67"/>
      <c r="AH39" s="67"/>
      <c r="AI39" s="67"/>
      <c r="AJ39" s="67"/>
      <c r="AK39" s="67"/>
      <c r="AL39" s="67"/>
      <c r="AN39" s="36"/>
    </row>
    <row r="40" spans="2:40" x14ac:dyDescent="0.2">
      <c r="B40" s="64">
        <v>43704</v>
      </c>
      <c r="C40" s="65">
        <v>1078.8</v>
      </c>
      <c r="D40" s="65">
        <v>77.739999999999995</v>
      </c>
      <c r="E40" s="66">
        <v>4.29</v>
      </c>
      <c r="F40" s="66">
        <v>80</v>
      </c>
      <c r="G40" s="67">
        <v>1519.8</v>
      </c>
      <c r="H40" s="68">
        <v>18.87</v>
      </c>
      <c r="J40" s="69">
        <v>43704</v>
      </c>
      <c r="K40" s="67">
        <v>548.70000000000005</v>
      </c>
      <c r="L40" s="67">
        <v>57.83</v>
      </c>
      <c r="M40" s="67">
        <v>6.22</v>
      </c>
      <c r="N40" s="67">
        <v>91</v>
      </c>
      <c r="O40" s="67">
        <v>448.8</v>
      </c>
      <c r="P40" s="68">
        <v>53.55</v>
      </c>
      <c r="R40" s="69">
        <v>43704</v>
      </c>
      <c r="S40" s="71">
        <v>632.4</v>
      </c>
      <c r="T40" s="71">
        <v>163.06</v>
      </c>
      <c r="U40" s="71">
        <v>2.72</v>
      </c>
      <c r="V40" s="71">
        <v>79</v>
      </c>
      <c r="W40" s="71">
        <v>423.3</v>
      </c>
      <c r="X40" s="71">
        <v>18.87</v>
      </c>
      <c r="Y40" s="71">
        <v>7.24</v>
      </c>
      <c r="Z40" s="71">
        <v>1222.01</v>
      </c>
      <c r="AB40" s="36"/>
      <c r="AD40" s="69">
        <v>43704</v>
      </c>
      <c r="AE40" s="67">
        <v>576.6</v>
      </c>
      <c r="AF40" s="67">
        <v>155.47</v>
      </c>
      <c r="AG40" s="67">
        <v>2.2400000000000002</v>
      </c>
      <c r="AH40" s="67">
        <v>76</v>
      </c>
      <c r="AI40" s="67">
        <v>453.9</v>
      </c>
      <c r="AJ40" s="67">
        <v>13.77</v>
      </c>
      <c r="AK40" s="67">
        <v>7.37</v>
      </c>
      <c r="AL40" s="67">
        <v>1485.86</v>
      </c>
      <c r="AN40" s="36"/>
    </row>
    <row r="41" spans="2:40" x14ac:dyDescent="0.2">
      <c r="B41" s="64">
        <v>43705</v>
      </c>
      <c r="C41" s="65"/>
      <c r="D41" s="65"/>
      <c r="E41" s="66"/>
      <c r="F41" s="66"/>
      <c r="G41" s="67"/>
      <c r="H41" s="68"/>
      <c r="J41" s="69">
        <v>43705</v>
      </c>
      <c r="K41" s="67"/>
      <c r="L41" s="67"/>
      <c r="M41" s="67"/>
      <c r="N41" s="67"/>
      <c r="O41" s="67"/>
      <c r="P41" s="68"/>
      <c r="R41" s="69">
        <v>43705</v>
      </c>
      <c r="S41" s="71"/>
      <c r="T41" s="71"/>
      <c r="U41" s="71"/>
      <c r="V41" s="71"/>
      <c r="W41" s="71"/>
      <c r="X41" s="71"/>
      <c r="Y41" s="71"/>
      <c r="Z41" s="71"/>
      <c r="AB41" s="36"/>
      <c r="AD41" s="69">
        <v>43705</v>
      </c>
      <c r="AE41" s="67"/>
      <c r="AF41" s="67"/>
      <c r="AG41" s="67"/>
      <c r="AH41" s="67"/>
      <c r="AI41" s="67"/>
      <c r="AJ41" s="67"/>
      <c r="AK41" s="67"/>
      <c r="AL41" s="67"/>
      <c r="AN41" s="36"/>
    </row>
    <row r="42" spans="2:40" x14ac:dyDescent="0.2">
      <c r="B42" s="64">
        <v>43706</v>
      </c>
      <c r="C42" s="65"/>
      <c r="D42" s="65"/>
      <c r="E42" s="66"/>
      <c r="F42" s="66"/>
      <c r="G42" s="67"/>
      <c r="H42" s="68"/>
      <c r="J42" s="69">
        <v>43706</v>
      </c>
      <c r="K42" s="67"/>
      <c r="L42" s="67"/>
      <c r="M42" s="67"/>
      <c r="N42" s="67"/>
      <c r="O42" s="67"/>
      <c r="P42" s="68"/>
      <c r="R42" s="69">
        <v>43706</v>
      </c>
      <c r="S42" s="71"/>
      <c r="T42" s="71"/>
      <c r="U42" s="71"/>
      <c r="V42" s="71"/>
      <c r="W42" s="71"/>
      <c r="X42" s="71"/>
      <c r="Y42" s="71"/>
      <c r="Z42" s="71"/>
      <c r="AB42" s="36"/>
      <c r="AD42" s="69">
        <v>43706</v>
      </c>
      <c r="AE42" s="67"/>
      <c r="AF42" s="67"/>
      <c r="AG42" s="67"/>
      <c r="AH42" s="67"/>
      <c r="AI42" s="67"/>
      <c r="AJ42" s="67"/>
      <c r="AK42" s="67"/>
      <c r="AL42" s="67"/>
      <c r="AN42" s="36"/>
    </row>
    <row r="43" spans="2:40" x14ac:dyDescent="0.2">
      <c r="B43" s="64">
        <v>43707</v>
      </c>
      <c r="C43" s="65"/>
      <c r="D43" s="65"/>
      <c r="E43" s="66"/>
      <c r="F43" s="66"/>
      <c r="G43" s="67"/>
      <c r="H43" s="68"/>
      <c r="J43" s="69">
        <v>43707</v>
      </c>
      <c r="K43" s="67"/>
      <c r="L43" s="67"/>
      <c r="M43" s="67"/>
      <c r="N43" s="67"/>
      <c r="O43" s="67"/>
      <c r="P43" s="68"/>
      <c r="R43" s="69">
        <v>43707</v>
      </c>
      <c r="S43" s="71"/>
      <c r="T43" s="71"/>
      <c r="U43" s="71"/>
      <c r="V43" s="71"/>
      <c r="W43" s="71"/>
      <c r="X43" s="71"/>
      <c r="Y43" s="71"/>
      <c r="Z43" s="71"/>
      <c r="AB43" s="36"/>
      <c r="AD43" s="69">
        <v>43707</v>
      </c>
      <c r="AE43" s="67"/>
      <c r="AF43" s="67"/>
      <c r="AG43" s="67"/>
      <c r="AH43" s="67"/>
      <c r="AI43" s="67"/>
      <c r="AJ43" s="67"/>
      <c r="AK43" s="67"/>
      <c r="AL43" s="67"/>
      <c r="AN43" s="36"/>
    </row>
    <row r="44" spans="2:40" x14ac:dyDescent="0.2">
      <c r="B44" s="64">
        <v>43708</v>
      </c>
      <c r="C44" s="65"/>
      <c r="D44" s="65"/>
      <c r="E44" s="66"/>
      <c r="F44" s="66"/>
      <c r="G44" s="67"/>
      <c r="H44" s="68"/>
      <c r="J44" s="69">
        <v>43708</v>
      </c>
      <c r="K44" s="67"/>
      <c r="L44" s="67"/>
      <c r="M44" s="67"/>
      <c r="N44" s="67"/>
      <c r="O44" s="67"/>
      <c r="P44" s="68"/>
      <c r="R44" s="69">
        <v>43708</v>
      </c>
      <c r="S44" s="71"/>
      <c r="T44" s="71"/>
      <c r="U44" s="71"/>
      <c r="V44" s="71"/>
      <c r="W44" s="71"/>
      <c r="X44" s="71"/>
      <c r="Y44" s="71"/>
      <c r="Z44" s="71"/>
      <c r="AB44" s="36"/>
      <c r="AD44" s="69">
        <v>43708</v>
      </c>
      <c r="AE44" s="67"/>
      <c r="AF44" s="67"/>
      <c r="AG44" s="67"/>
      <c r="AH44" s="67"/>
      <c r="AI44" s="67"/>
      <c r="AJ44" s="67"/>
      <c r="AK44" s="67"/>
      <c r="AL44" s="67"/>
      <c r="AN44" s="36"/>
    </row>
    <row r="45" spans="2:40" x14ac:dyDescent="0.2">
      <c r="B45" s="64">
        <v>43709</v>
      </c>
      <c r="C45" s="65"/>
      <c r="D45" s="65"/>
      <c r="E45" s="66"/>
      <c r="F45" s="66"/>
      <c r="G45" s="67"/>
      <c r="H45" s="68"/>
      <c r="J45" s="69">
        <v>43709</v>
      </c>
      <c r="K45" s="67"/>
      <c r="L45" s="67"/>
      <c r="M45" s="67"/>
      <c r="N45" s="67"/>
      <c r="O45" s="67"/>
      <c r="P45" s="68"/>
      <c r="R45" s="69">
        <v>43709</v>
      </c>
      <c r="S45" s="71"/>
      <c r="T45" s="71"/>
      <c r="U45" s="71"/>
      <c r="V45" s="71"/>
      <c r="W45" s="71"/>
      <c r="X45" s="71"/>
      <c r="Y45" s="71"/>
      <c r="Z45" s="71"/>
      <c r="AB45" s="36"/>
      <c r="AD45" s="69">
        <v>43709</v>
      </c>
      <c r="AE45" s="67"/>
      <c r="AF45" s="67"/>
      <c r="AG45" s="67"/>
      <c r="AH45" s="67"/>
      <c r="AI45" s="67"/>
      <c r="AJ45" s="67"/>
      <c r="AK45" s="67"/>
      <c r="AL45" s="67"/>
      <c r="AN45" s="36"/>
    </row>
    <row r="46" spans="2:40" x14ac:dyDescent="0.2">
      <c r="B46" s="64">
        <v>43710</v>
      </c>
      <c r="C46" s="65"/>
      <c r="D46" s="65"/>
      <c r="E46" s="66"/>
      <c r="F46" s="66"/>
      <c r="G46" s="67"/>
      <c r="H46" s="68"/>
      <c r="J46" s="69">
        <v>43710</v>
      </c>
      <c r="K46" s="67"/>
      <c r="L46" s="67"/>
      <c r="M46" s="67"/>
      <c r="N46" s="67"/>
      <c r="O46" s="67"/>
      <c r="P46" s="68"/>
      <c r="R46" s="69">
        <v>43710</v>
      </c>
      <c r="S46" s="71"/>
      <c r="T46" s="71"/>
      <c r="U46" s="71"/>
      <c r="V46" s="71"/>
      <c r="W46" s="71"/>
      <c r="X46" s="71"/>
      <c r="Y46" s="71"/>
      <c r="Z46" s="71"/>
      <c r="AB46" s="36"/>
      <c r="AD46" s="69">
        <v>43710</v>
      </c>
      <c r="AE46" s="67"/>
      <c r="AF46" s="67"/>
      <c r="AG46" s="67"/>
      <c r="AH46" s="67"/>
      <c r="AI46" s="67"/>
      <c r="AJ46" s="67"/>
      <c r="AK46" s="67"/>
      <c r="AL46" s="67"/>
      <c r="AN46" s="36"/>
    </row>
    <row r="47" spans="2:40" x14ac:dyDescent="0.2">
      <c r="B47" s="64">
        <v>43711</v>
      </c>
      <c r="C47" s="65">
        <v>1404</v>
      </c>
      <c r="D47" s="65">
        <v>46</v>
      </c>
      <c r="E47" s="66">
        <v>4.25</v>
      </c>
      <c r="F47" s="66">
        <v>77</v>
      </c>
      <c r="G47" s="67">
        <v>2142.4</v>
      </c>
      <c r="H47" s="68">
        <v>17.16</v>
      </c>
      <c r="J47" s="69">
        <v>43711</v>
      </c>
      <c r="K47" s="67">
        <v>442.8</v>
      </c>
      <c r="L47" s="67">
        <v>45</v>
      </c>
      <c r="M47" s="67">
        <v>6.5</v>
      </c>
      <c r="N47" s="67">
        <v>92</v>
      </c>
      <c r="O47" s="67">
        <v>60.84</v>
      </c>
      <c r="P47" s="68">
        <v>14.56</v>
      </c>
      <c r="R47" s="69">
        <v>43711</v>
      </c>
      <c r="S47" s="71">
        <v>540</v>
      </c>
      <c r="T47" s="71">
        <v>135</v>
      </c>
      <c r="U47" s="71">
        <v>3.28</v>
      </c>
      <c r="V47" s="71">
        <v>80</v>
      </c>
      <c r="W47" s="71">
        <v>296.39999999999998</v>
      </c>
      <c r="X47" s="71">
        <v>4.68</v>
      </c>
      <c r="Y47" s="71">
        <v>7.28</v>
      </c>
      <c r="Z47" s="71">
        <v>1115</v>
      </c>
      <c r="AB47" s="36"/>
      <c r="AD47" s="69">
        <v>43711</v>
      </c>
      <c r="AE47" s="67">
        <v>381.5</v>
      </c>
      <c r="AF47" s="67">
        <v>100</v>
      </c>
      <c r="AG47" s="67">
        <v>2.38</v>
      </c>
      <c r="AH47" s="67">
        <v>77</v>
      </c>
      <c r="AI47" s="67">
        <v>299</v>
      </c>
      <c r="AJ47" s="67">
        <v>1.82</v>
      </c>
      <c r="AK47" s="67">
        <v>7.45</v>
      </c>
      <c r="AL47" s="67">
        <v>829</v>
      </c>
      <c r="AN47" s="36"/>
    </row>
    <row r="48" spans="2:40" x14ac:dyDescent="0.2">
      <c r="B48" s="64">
        <v>43712</v>
      </c>
      <c r="C48" s="65"/>
      <c r="D48" s="65"/>
      <c r="E48" s="66"/>
      <c r="F48" s="66"/>
      <c r="G48" s="67"/>
      <c r="H48" s="68"/>
      <c r="J48" s="69">
        <v>43712</v>
      </c>
      <c r="K48" s="71"/>
      <c r="L48" s="71"/>
      <c r="M48" s="67"/>
      <c r="N48" s="67"/>
      <c r="O48" s="71"/>
      <c r="P48" s="78"/>
      <c r="R48" s="69">
        <v>43712</v>
      </c>
      <c r="S48" s="71"/>
      <c r="T48" s="71"/>
      <c r="U48" s="71"/>
      <c r="V48" s="71"/>
      <c r="W48" s="71"/>
      <c r="X48" s="71"/>
      <c r="Y48" s="71"/>
      <c r="Z48" s="71"/>
      <c r="AB48" s="36"/>
      <c r="AD48" s="69">
        <v>43712</v>
      </c>
      <c r="AE48" s="67"/>
      <c r="AF48" s="67"/>
      <c r="AG48" s="67"/>
      <c r="AH48" s="67"/>
      <c r="AI48" s="67"/>
      <c r="AJ48" s="67"/>
      <c r="AK48" s="67"/>
      <c r="AL48" s="67"/>
      <c r="AN48" s="36"/>
    </row>
    <row r="49" spans="2:40" x14ac:dyDescent="0.2">
      <c r="B49" s="64">
        <v>43713</v>
      </c>
      <c r="C49" s="65"/>
      <c r="D49" s="65"/>
      <c r="E49" s="66"/>
      <c r="F49" s="66"/>
      <c r="G49" s="67"/>
      <c r="H49" s="68"/>
      <c r="J49" s="69">
        <v>43713</v>
      </c>
      <c r="K49" s="71"/>
      <c r="L49" s="71"/>
      <c r="M49" s="67"/>
      <c r="N49" s="67"/>
      <c r="O49" s="71"/>
      <c r="P49" s="78"/>
      <c r="R49" s="69">
        <v>43713</v>
      </c>
      <c r="S49" s="71"/>
      <c r="T49" s="71"/>
      <c r="U49" s="71"/>
      <c r="V49" s="71"/>
      <c r="W49" s="71"/>
      <c r="X49" s="71"/>
      <c r="Y49" s="71"/>
      <c r="Z49" s="71"/>
      <c r="AB49" s="36"/>
      <c r="AD49" s="69">
        <v>43713</v>
      </c>
      <c r="AE49" s="67"/>
      <c r="AF49" s="67"/>
      <c r="AG49" s="67"/>
      <c r="AH49" s="67"/>
      <c r="AI49" s="67"/>
      <c r="AJ49" s="67"/>
      <c r="AK49" s="67"/>
      <c r="AL49" s="67"/>
      <c r="AN49" s="36"/>
    </row>
    <row r="50" spans="2:40" x14ac:dyDescent="0.2">
      <c r="B50" s="64">
        <v>43714</v>
      </c>
      <c r="C50" s="65"/>
      <c r="D50" s="65"/>
      <c r="E50" s="66"/>
      <c r="F50" s="66"/>
      <c r="G50" s="67"/>
      <c r="H50" s="68"/>
      <c r="J50" s="69">
        <v>43714</v>
      </c>
      <c r="K50" s="71"/>
      <c r="L50" s="71"/>
      <c r="M50" s="67"/>
      <c r="N50" s="67"/>
      <c r="O50" s="71"/>
      <c r="P50" s="78"/>
      <c r="R50" s="69">
        <v>43714</v>
      </c>
      <c r="S50" s="71"/>
      <c r="T50" s="71"/>
      <c r="U50" s="71"/>
      <c r="V50" s="71"/>
      <c r="W50" s="71"/>
      <c r="X50" s="71"/>
      <c r="Y50" s="71"/>
      <c r="Z50" s="71"/>
      <c r="AB50" s="36"/>
      <c r="AD50" s="69">
        <v>43714</v>
      </c>
      <c r="AE50" s="67"/>
      <c r="AF50" s="67"/>
      <c r="AG50" s="67"/>
      <c r="AH50" s="67"/>
      <c r="AI50" s="67"/>
      <c r="AJ50" s="67"/>
      <c r="AK50" s="67"/>
      <c r="AL50" s="67"/>
      <c r="AN50" s="36"/>
    </row>
    <row r="51" spans="2:40" x14ac:dyDescent="0.2">
      <c r="B51" s="64">
        <v>43715</v>
      </c>
      <c r="C51" s="65"/>
      <c r="D51" s="65"/>
      <c r="E51" s="66"/>
      <c r="F51" s="66"/>
      <c r="G51" s="67"/>
      <c r="H51" s="68"/>
      <c r="J51" s="69">
        <v>43715</v>
      </c>
      <c r="K51" s="71"/>
      <c r="L51" s="71"/>
      <c r="M51" s="67"/>
      <c r="N51" s="67"/>
      <c r="O51" s="71"/>
      <c r="P51" s="78"/>
      <c r="R51" s="69">
        <v>43715</v>
      </c>
      <c r="S51" s="71"/>
      <c r="T51" s="71"/>
      <c r="U51" s="71"/>
      <c r="V51" s="71"/>
      <c r="W51" s="71"/>
      <c r="X51" s="71"/>
      <c r="Y51" s="71"/>
      <c r="Z51" s="71"/>
      <c r="AB51" s="36"/>
      <c r="AD51" s="69">
        <v>43715</v>
      </c>
      <c r="AE51" s="67"/>
      <c r="AF51" s="67"/>
      <c r="AG51" s="67"/>
      <c r="AH51" s="67"/>
      <c r="AI51" s="67"/>
      <c r="AJ51" s="67"/>
      <c r="AK51" s="67"/>
      <c r="AL51" s="67"/>
      <c r="AN51" s="36"/>
    </row>
    <row r="52" spans="2:40" x14ac:dyDescent="0.2">
      <c r="B52" s="64">
        <v>43716</v>
      </c>
      <c r="C52" s="65"/>
      <c r="D52" s="65"/>
      <c r="E52" s="66"/>
      <c r="F52" s="66"/>
      <c r="G52" s="67"/>
      <c r="H52" s="68"/>
      <c r="J52" s="69">
        <v>43716</v>
      </c>
      <c r="K52" s="71"/>
      <c r="L52" s="71"/>
      <c r="M52" s="67"/>
      <c r="N52" s="67"/>
      <c r="O52" s="71"/>
      <c r="P52" s="78"/>
      <c r="R52" s="69">
        <v>43716</v>
      </c>
      <c r="S52" s="71"/>
      <c r="T52" s="71"/>
      <c r="U52" s="71"/>
      <c r="V52" s="71"/>
      <c r="W52" s="71"/>
      <c r="X52" s="71"/>
      <c r="Y52" s="71"/>
      <c r="Z52" s="71"/>
      <c r="AB52" s="36"/>
      <c r="AD52" s="69">
        <v>43716</v>
      </c>
      <c r="AE52" s="67"/>
      <c r="AF52" s="67"/>
      <c r="AG52" s="67"/>
      <c r="AH52" s="67"/>
      <c r="AI52" s="67"/>
      <c r="AJ52" s="67"/>
      <c r="AK52" s="67"/>
      <c r="AL52" s="67"/>
      <c r="AN52" s="36"/>
    </row>
    <row r="53" spans="2:40" x14ac:dyDescent="0.2">
      <c r="B53" s="64">
        <v>43717</v>
      </c>
      <c r="C53" s="65"/>
      <c r="D53" s="65"/>
      <c r="E53" s="66"/>
      <c r="F53" s="66"/>
      <c r="G53" s="67"/>
      <c r="H53" s="68"/>
      <c r="J53" s="69">
        <v>43717</v>
      </c>
      <c r="K53" s="71"/>
      <c r="L53" s="71"/>
      <c r="M53" s="67"/>
      <c r="N53" s="67"/>
      <c r="O53" s="71"/>
      <c r="P53" s="78"/>
      <c r="R53" s="69">
        <v>43717</v>
      </c>
      <c r="S53" s="71"/>
      <c r="T53" s="71"/>
      <c r="U53" s="71"/>
      <c r="V53" s="71"/>
      <c r="W53" s="71"/>
      <c r="X53" s="71"/>
      <c r="Y53" s="71"/>
      <c r="Z53" s="71"/>
      <c r="AB53" s="36"/>
      <c r="AD53" s="69">
        <v>43717</v>
      </c>
      <c r="AE53" s="67"/>
      <c r="AF53" s="67"/>
      <c r="AG53" s="67"/>
      <c r="AH53" s="67"/>
      <c r="AI53" s="67"/>
      <c r="AJ53" s="67"/>
      <c r="AK53" s="67"/>
      <c r="AL53" s="67"/>
      <c r="AN53" s="36"/>
    </row>
    <row r="54" spans="2:40" x14ac:dyDescent="0.2">
      <c r="B54" s="64">
        <v>43718</v>
      </c>
      <c r="C54" s="65">
        <v>1260</v>
      </c>
      <c r="D54" s="65">
        <v>42.68</v>
      </c>
      <c r="E54" s="66">
        <v>3.64</v>
      </c>
      <c r="F54" s="66">
        <v>79</v>
      </c>
      <c r="G54" s="67">
        <v>1734</v>
      </c>
      <c r="H54" s="68">
        <v>3.06</v>
      </c>
      <c r="J54" s="69">
        <v>43718</v>
      </c>
      <c r="M54" s="67">
        <v>6.71</v>
      </c>
      <c r="N54" s="67">
        <v>91</v>
      </c>
      <c r="P54" s="36"/>
      <c r="R54" s="69">
        <v>43718</v>
      </c>
      <c r="S54" s="71">
        <v>110</v>
      </c>
      <c r="T54" s="71">
        <v>126.1</v>
      </c>
      <c r="U54" s="71">
        <v>3.09</v>
      </c>
      <c r="V54" s="71">
        <v>80</v>
      </c>
      <c r="W54" s="71">
        <v>362.1</v>
      </c>
      <c r="X54" s="71">
        <v>4.08</v>
      </c>
      <c r="Y54" s="71">
        <v>7.18</v>
      </c>
      <c r="Z54" s="71">
        <v>1388.92</v>
      </c>
      <c r="AB54" s="36"/>
      <c r="AD54" s="69">
        <v>43718</v>
      </c>
      <c r="AE54" s="67">
        <v>526.4</v>
      </c>
      <c r="AF54" s="67">
        <v>128.52000000000001</v>
      </c>
      <c r="AG54" s="67">
        <v>2.36</v>
      </c>
      <c r="AH54" s="67">
        <v>76</v>
      </c>
      <c r="AI54" s="67">
        <v>257.55</v>
      </c>
      <c r="AJ54" s="67">
        <v>3.32</v>
      </c>
      <c r="AK54" s="67">
        <v>7.38</v>
      </c>
      <c r="AL54" s="67">
        <v>1429.18</v>
      </c>
      <c r="AN54" s="36"/>
    </row>
    <row r="55" spans="2:40" x14ac:dyDescent="0.2">
      <c r="B55" s="64">
        <v>43719</v>
      </c>
      <c r="C55" s="65"/>
      <c r="D55" s="65"/>
      <c r="E55" s="66"/>
      <c r="F55" s="66"/>
      <c r="G55" s="67"/>
      <c r="H55" s="68"/>
      <c r="J55" s="69">
        <v>43719</v>
      </c>
      <c r="M55" s="67"/>
      <c r="N55" s="67"/>
      <c r="P55" s="36"/>
      <c r="R55" s="69">
        <v>43719</v>
      </c>
      <c r="S55" s="71"/>
      <c r="T55" s="71"/>
      <c r="U55" s="71"/>
      <c r="V55" s="71"/>
      <c r="W55" s="71"/>
      <c r="X55" s="71"/>
      <c r="Y55" s="71"/>
      <c r="Z55" s="71"/>
      <c r="AB55" s="36"/>
      <c r="AD55" s="69">
        <v>43719</v>
      </c>
      <c r="AE55" s="67"/>
      <c r="AF55" s="67"/>
      <c r="AG55" s="67"/>
      <c r="AH55" s="67"/>
      <c r="AI55" s="67"/>
      <c r="AJ55" s="67"/>
      <c r="AK55" s="67"/>
      <c r="AL55" s="67"/>
      <c r="AN55" s="36"/>
    </row>
    <row r="56" spans="2:40" x14ac:dyDescent="0.2">
      <c r="B56" s="64">
        <v>43720</v>
      </c>
      <c r="C56" s="65"/>
      <c r="D56" s="65"/>
      <c r="E56" s="66"/>
      <c r="F56" s="66"/>
      <c r="G56" s="67"/>
      <c r="H56" s="68"/>
      <c r="J56" s="69">
        <v>43720</v>
      </c>
      <c r="M56" s="67"/>
      <c r="N56" s="67"/>
      <c r="P56" s="36"/>
      <c r="R56" s="69">
        <v>43720</v>
      </c>
      <c r="S56" s="71"/>
      <c r="T56" s="71"/>
      <c r="U56" s="71"/>
      <c r="V56" s="71"/>
      <c r="W56" s="71"/>
      <c r="X56" s="71"/>
      <c r="Y56" s="71"/>
      <c r="Z56" s="71"/>
      <c r="AB56" s="36"/>
      <c r="AD56" s="69">
        <v>43720</v>
      </c>
      <c r="AE56" s="67"/>
      <c r="AF56" s="67"/>
      <c r="AG56" s="67"/>
      <c r="AH56" s="67"/>
      <c r="AI56" s="67"/>
      <c r="AJ56" s="67"/>
      <c r="AK56" s="67"/>
      <c r="AL56" s="67"/>
      <c r="AN56" s="36"/>
    </row>
    <row r="57" spans="2:40" x14ac:dyDescent="0.2">
      <c r="B57" s="64">
        <v>43721</v>
      </c>
      <c r="C57" s="65"/>
      <c r="D57" s="65"/>
      <c r="E57" s="66"/>
      <c r="F57" s="66"/>
      <c r="G57" s="67"/>
      <c r="H57" s="68"/>
      <c r="J57" s="69">
        <v>43721</v>
      </c>
      <c r="M57" s="67"/>
      <c r="N57" s="67"/>
      <c r="P57" s="36"/>
      <c r="R57" s="69">
        <v>43721</v>
      </c>
      <c r="S57" s="71"/>
      <c r="T57" s="71"/>
      <c r="U57" s="71"/>
      <c r="V57" s="71"/>
      <c r="W57" s="71"/>
      <c r="X57" s="71"/>
      <c r="Y57" s="71"/>
      <c r="Z57" s="71"/>
      <c r="AB57" s="36"/>
      <c r="AD57" s="69">
        <v>43721</v>
      </c>
      <c r="AE57" s="67"/>
      <c r="AF57" s="67"/>
      <c r="AG57" s="67"/>
      <c r="AH57" s="67"/>
      <c r="AI57" s="67"/>
      <c r="AJ57" s="67"/>
      <c r="AK57" s="67"/>
      <c r="AL57" s="67"/>
      <c r="AN57" s="36"/>
    </row>
    <row r="58" spans="2:40" x14ac:dyDescent="0.2">
      <c r="B58" s="64">
        <v>43722</v>
      </c>
      <c r="C58" s="65"/>
      <c r="D58" s="65"/>
      <c r="E58" s="66"/>
      <c r="F58" s="66"/>
      <c r="G58" s="67"/>
      <c r="H58" s="68"/>
      <c r="J58" s="69">
        <v>43722</v>
      </c>
      <c r="M58" s="67"/>
      <c r="N58" s="67"/>
      <c r="P58" s="36"/>
      <c r="R58" s="69">
        <v>43722</v>
      </c>
      <c r="S58" s="71"/>
      <c r="T58" s="71"/>
      <c r="U58" s="71"/>
      <c r="V58" s="71"/>
      <c r="W58" s="71"/>
      <c r="X58" s="71"/>
      <c r="Y58" s="71"/>
      <c r="Z58" s="71"/>
      <c r="AB58" s="36"/>
      <c r="AD58" s="69">
        <v>43722</v>
      </c>
      <c r="AE58" s="67"/>
      <c r="AF58" s="67"/>
      <c r="AG58" s="67"/>
      <c r="AH58" s="67"/>
      <c r="AI58" s="67"/>
      <c r="AJ58" s="67"/>
      <c r="AK58" s="67"/>
      <c r="AL58" s="67"/>
      <c r="AN58" s="36"/>
    </row>
    <row r="59" spans="2:40" x14ac:dyDescent="0.2">
      <c r="B59" s="64">
        <v>43723</v>
      </c>
      <c r="C59" s="65"/>
      <c r="D59" s="65"/>
      <c r="E59" s="66"/>
      <c r="F59" s="66"/>
      <c r="G59" s="67"/>
      <c r="H59" s="68"/>
      <c r="J59" s="69">
        <v>43723</v>
      </c>
      <c r="M59" s="67"/>
      <c r="N59" s="67"/>
      <c r="P59" s="36"/>
      <c r="R59" s="69">
        <v>43723</v>
      </c>
      <c r="S59" s="71"/>
      <c r="T59" s="71"/>
      <c r="U59" s="71"/>
      <c r="V59" s="71"/>
      <c r="W59" s="71"/>
      <c r="X59" s="71"/>
      <c r="Y59" s="71"/>
      <c r="Z59" s="71"/>
      <c r="AB59" s="36"/>
      <c r="AD59" s="69">
        <v>43723</v>
      </c>
      <c r="AE59" s="67"/>
      <c r="AF59" s="67"/>
      <c r="AG59" s="67"/>
      <c r="AH59" s="67"/>
      <c r="AI59" s="67"/>
      <c r="AJ59" s="67"/>
      <c r="AK59" s="67"/>
      <c r="AL59" s="67"/>
      <c r="AN59" s="36"/>
    </row>
    <row r="60" spans="2:40" x14ac:dyDescent="0.2">
      <c r="B60" s="64">
        <v>43724</v>
      </c>
      <c r="C60" s="65"/>
      <c r="D60" s="65"/>
      <c r="E60" s="66"/>
      <c r="F60" s="66"/>
      <c r="G60" s="67"/>
      <c r="H60" s="68"/>
      <c r="J60" s="69">
        <v>43724</v>
      </c>
      <c r="M60" s="67"/>
      <c r="N60" s="67"/>
      <c r="P60" s="36"/>
      <c r="R60" s="69">
        <v>43724</v>
      </c>
      <c r="S60" s="71"/>
      <c r="T60" s="71"/>
      <c r="U60" s="71"/>
      <c r="V60" s="71"/>
      <c r="W60" s="71"/>
      <c r="X60" s="71"/>
      <c r="Y60" s="71"/>
      <c r="Z60" s="71"/>
      <c r="AB60" s="36"/>
      <c r="AD60" s="69">
        <v>43724</v>
      </c>
      <c r="AE60" s="67"/>
      <c r="AF60" s="67"/>
      <c r="AG60" s="67"/>
      <c r="AH60" s="67"/>
      <c r="AI60" s="67"/>
      <c r="AJ60" s="67"/>
      <c r="AK60" s="67"/>
      <c r="AL60" s="67"/>
      <c r="AN60" s="36"/>
    </row>
    <row r="61" spans="2:40" x14ac:dyDescent="0.2">
      <c r="B61" s="64">
        <v>43725</v>
      </c>
      <c r="C61" s="65">
        <v>726</v>
      </c>
      <c r="D61" s="65">
        <v>57.23</v>
      </c>
      <c r="E61" s="66">
        <v>3.68</v>
      </c>
      <c r="F61" s="66">
        <v>79</v>
      </c>
      <c r="G61" s="67">
        <v>1125.3</v>
      </c>
      <c r="H61" s="68">
        <v>5.12</v>
      </c>
      <c r="J61" s="69">
        <v>43725</v>
      </c>
      <c r="M61" s="67">
        <v>6.33</v>
      </c>
      <c r="N61" s="67">
        <v>91</v>
      </c>
      <c r="P61" s="36"/>
      <c r="R61" s="69">
        <v>43725</v>
      </c>
      <c r="S61" s="71">
        <v>319</v>
      </c>
      <c r="T61" s="71">
        <v>118.82</v>
      </c>
      <c r="U61" s="71">
        <v>2.56</v>
      </c>
      <c r="V61" s="71">
        <v>75</v>
      </c>
      <c r="W61" s="71">
        <v>227.85</v>
      </c>
      <c r="X61" s="71">
        <v>4.1900000000000004</v>
      </c>
      <c r="Y61" s="71">
        <v>7.25</v>
      </c>
      <c r="Z61" s="71">
        <v>1220.72</v>
      </c>
      <c r="AB61" s="36"/>
      <c r="AD61" s="69">
        <v>43725</v>
      </c>
      <c r="AE61" s="67">
        <v>231</v>
      </c>
      <c r="AF61" s="67">
        <v>117.61</v>
      </c>
      <c r="AG61" s="67">
        <v>2.2000000000000002</v>
      </c>
      <c r="AH61" s="67">
        <v>73</v>
      </c>
      <c r="AI61" s="67">
        <v>297.60000000000002</v>
      </c>
      <c r="AJ61" s="67">
        <v>1.63</v>
      </c>
      <c r="AK61" s="67">
        <v>7.4</v>
      </c>
      <c r="AL61" s="67">
        <v>1542.09</v>
      </c>
      <c r="AN61" s="36"/>
    </row>
    <row r="62" spans="2:40" x14ac:dyDescent="0.2">
      <c r="B62" s="64">
        <v>43726</v>
      </c>
      <c r="C62" s="65"/>
      <c r="D62" s="65"/>
      <c r="E62" s="66"/>
      <c r="F62" s="66"/>
      <c r="G62" s="67"/>
      <c r="H62" s="68"/>
      <c r="J62" s="69">
        <v>43726</v>
      </c>
      <c r="M62" s="67"/>
      <c r="N62" s="67"/>
      <c r="P62" s="36"/>
      <c r="R62" s="69">
        <v>43726</v>
      </c>
      <c r="S62" s="71"/>
      <c r="T62" s="71"/>
      <c r="U62" s="71"/>
      <c r="V62" s="71"/>
      <c r="W62" s="71"/>
      <c r="X62" s="71"/>
      <c r="Y62" s="71"/>
      <c r="Z62" s="71"/>
      <c r="AB62" s="36"/>
      <c r="AD62" s="69">
        <v>43726</v>
      </c>
      <c r="AE62" s="67"/>
      <c r="AF62" s="67"/>
      <c r="AG62" s="67"/>
      <c r="AH62" s="67"/>
      <c r="AI62" s="67"/>
      <c r="AJ62" s="67"/>
      <c r="AK62" s="67"/>
      <c r="AL62" s="67"/>
      <c r="AN62" s="36"/>
    </row>
    <row r="63" spans="2:40" x14ac:dyDescent="0.2">
      <c r="B63" s="64">
        <v>43727</v>
      </c>
      <c r="C63" s="65"/>
      <c r="D63" s="65"/>
      <c r="E63" s="66"/>
      <c r="F63" s="66"/>
      <c r="G63" s="67"/>
      <c r="H63" s="68"/>
      <c r="J63" s="69">
        <v>43727</v>
      </c>
      <c r="M63" s="67"/>
      <c r="N63" s="67"/>
      <c r="P63" s="36"/>
      <c r="R63" s="69">
        <v>43727</v>
      </c>
      <c r="S63" s="71"/>
      <c r="T63" s="71"/>
      <c r="U63" s="71"/>
      <c r="V63" s="71"/>
      <c r="W63" s="71"/>
      <c r="X63" s="71"/>
      <c r="Y63" s="71"/>
      <c r="Z63" s="71"/>
      <c r="AB63" s="36"/>
      <c r="AD63" s="69">
        <v>43727</v>
      </c>
      <c r="AE63" s="67"/>
      <c r="AF63" s="67"/>
      <c r="AG63" s="67"/>
      <c r="AH63" s="67"/>
      <c r="AI63" s="67"/>
      <c r="AJ63" s="67"/>
      <c r="AK63" s="67"/>
      <c r="AL63" s="67"/>
      <c r="AN63" s="36"/>
    </row>
    <row r="64" spans="2:40" x14ac:dyDescent="0.2">
      <c r="B64" s="64">
        <v>43728</v>
      </c>
      <c r="C64" s="65"/>
      <c r="D64" s="65"/>
      <c r="E64" s="66"/>
      <c r="F64" s="66"/>
      <c r="G64" s="67"/>
      <c r="H64" s="68"/>
      <c r="J64" s="69">
        <v>43728</v>
      </c>
      <c r="M64" s="67"/>
      <c r="N64" s="67"/>
      <c r="P64" s="36"/>
      <c r="R64" s="69">
        <v>43728</v>
      </c>
      <c r="S64" s="71"/>
      <c r="T64" s="71"/>
      <c r="U64" s="71"/>
      <c r="V64" s="71"/>
      <c r="W64" s="71"/>
      <c r="X64" s="71"/>
      <c r="Y64" s="71"/>
      <c r="Z64" s="71"/>
      <c r="AB64" s="36"/>
      <c r="AD64" s="69">
        <v>43728</v>
      </c>
      <c r="AE64" s="67"/>
      <c r="AF64" s="67"/>
      <c r="AG64" s="67"/>
      <c r="AH64" s="67"/>
      <c r="AI64" s="67"/>
      <c r="AJ64" s="67"/>
      <c r="AK64" s="67"/>
      <c r="AL64" s="67"/>
      <c r="AN64" s="36"/>
    </row>
    <row r="65" spans="2:40" x14ac:dyDescent="0.2">
      <c r="B65" s="64">
        <v>43729</v>
      </c>
      <c r="C65" s="65"/>
      <c r="D65" s="65"/>
      <c r="E65" s="66"/>
      <c r="F65" s="66"/>
      <c r="G65" s="67"/>
      <c r="H65" s="68"/>
      <c r="J65" s="69">
        <v>43729</v>
      </c>
      <c r="M65" s="67"/>
      <c r="N65" s="67"/>
      <c r="P65" s="36"/>
      <c r="R65" s="69">
        <v>43729</v>
      </c>
      <c r="S65" s="71"/>
      <c r="T65" s="71"/>
      <c r="U65" s="71"/>
      <c r="V65" s="71"/>
      <c r="W65" s="71"/>
      <c r="X65" s="71"/>
      <c r="Y65" s="71"/>
      <c r="Z65" s="71"/>
      <c r="AB65" s="36"/>
      <c r="AD65" s="69">
        <v>43729</v>
      </c>
      <c r="AE65" s="67"/>
      <c r="AF65" s="67"/>
      <c r="AG65" s="67"/>
      <c r="AH65" s="67"/>
      <c r="AI65" s="67"/>
      <c r="AJ65" s="67"/>
      <c r="AK65" s="67"/>
      <c r="AL65" s="67"/>
      <c r="AN65" s="36"/>
    </row>
    <row r="66" spans="2:40" x14ac:dyDescent="0.2">
      <c r="B66" s="64">
        <v>43730</v>
      </c>
      <c r="C66" s="65"/>
      <c r="D66" s="65"/>
      <c r="E66" s="66"/>
      <c r="F66" s="66"/>
      <c r="G66" s="67"/>
      <c r="H66" s="68"/>
      <c r="J66" s="69">
        <v>43730</v>
      </c>
      <c r="M66" s="67"/>
      <c r="N66" s="67"/>
      <c r="P66" s="36"/>
      <c r="R66" s="69">
        <v>43730</v>
      </c>
      <c r="S66" s="71"/>
      <c r="T66" s="71"/>
      <c r="U66" s="71"/>
      <c r="V66" s="71"/>
      <c r="W66" s="71"/>
      <c r="X66" s="71"/>
      <c r="Y66" s="71"/>
      <c r="Z66" s="71"/>
      <c r="AB66" s="36"/>
      <c r="AD66" s="69">
        <v>43730</v>
      </c>
      <c r="AE66" s="67"/>
      <c r="AF66" s="67"/>
      <c r="AG66" s="67"/>
      <c r="AH66" s="67"/>
      <c r="AI66" s="67"/>
      <c r="AJ66" s="67"/>
      <c r="AK66" s="67"/>
      <c r="AL66" s="67"/>
      <c r="AN66" s="36"/>
    </row>
    <row r="67" spans="2:40" x14ac:dyDescent="0.2">
      <c r="B67" s="64">
        <v>43731</v>
      </c>
      <c r="C67" s="65"/>
      <c r="D67" s="65"/>
      <c r="E67" s="66"/>
      <c r="F67" s="66"/>
      <c r="G67" s="67"/>
      <c r="H67" s="68"/>
      <c r="J67" s="69">
        <v>43731</v>
      </c>
      <c r="M67" s="67"/>
      <c r="N67" s="67"/>
      <c r="P67" s="36"/>
      <c r="R67" s="69">
        <v>43731</v>
      </c>
      <c r="S67" s="71"/>
      <c r="T67" s="71"/>
      <c r="U67" s="71"/>
      <c r="V67" s="71"/>
      <c r="W67" s="71"/>
      <c r="X67" s="71"/>
      <c r="Y67" s="71"/>
      <c r="Z67" s="71"/>
      <c r="AB67" s="36"/>
      <c r="AD67" s="69">
        <v>43731</v>
      </c>
      <c r="AE67" s="67"/>
      <c r="AF67" s="67"/>
      <c r="AG67" s="67"/>
      <c r="AH67" s="67"/>
      <c r="AI67" s="67"/>
      <c r="AJ67" s="67"/>
      <c r="AK67" s="67"/>
      <c r="AL67" s="67"/>
      <c r="AN67" s="36"/>
    </row>
    <row r="68" spans="2:40" x14ac:dyDescent="0.2">
      <c r="B68" s="64">
        <v>43732</v>
      </c>
      <c r="C68" s="65">
        <v>1480</v>
      </c>
      <c r="D68" s="65">
        <v>55</v>
      </c>
      <c r="E68" s="66">
        <v>4.1100000000000003</v>
      </c>
      <c r="F68" s="66">
        <v>82</v>
      </c>
      <c r="G68" s="67">
        <v>1068.2</v>
      </c>
      <c r="H68" s="68">
        <v>4.9000000000000004</v>
      </c>
      <c r="J68" s="69">
        <v>43732</v>
      </c>
      <c r="M68" s="67">
        <v>5.65</v>
      </c>
      <c r="N68" s="67">
        <v>91</v>
      </c>
      <c r="P68" s="36"/>
      <c r="R68" s="69">
        <v>43732</v>
      </c>
      <c r="S68" s="71">
        <v>150</v>
      </c>
      <c r="T68" s="71">
        <v>126.25</v>
      </c>
      <c r="U68" s="71">
        <v>2.57</v>
      </c>
      <c r="V68" s="71">
        <v>76</v>
      </c>
      <c r="W68" s="71">
        <v>350.35</v>
      </c>
      <c r="X68" s="71">
        <v>3.43</v>
      </c>
      <c r="Y68" s="71">
        <v>7.2</v>
      </c>
      <c r="Z68" s="71">
        <v>1595.9</v>
      </c>
      <c r="AB68" s="36"/>
      <c r="AD68" s="69">
        <v>43732</v>
      </c>
      <c r="AE68" s="67">
        <v>760</v>
      </c>
      <c r="AF68" s="67">
        <v>130</v>
      </c>
      <c r="AG68" s="67">
        <v>2.2200000000000002</v>
      </c>
      <c r="AH68" s="67">
        <v>74</v>
      </c>
      <c r="AI68" s="67">
        <v>284.2</v>
      </c>
      <c r="AJ68" s="67">
        <v>2.4500000000000002</v>
      </c>
      <c r="AK68" s="67">
        <v>7.4</v>
      </c>
      <c r="AL68" s="67">
        <v>1658.7</v>
      </c>
      <c r="AN68" s="36"/>
    </row>
    <row r="69" spans="2:40" x14ac:dyDescent="0.2">
      <c r="B69" s="64">
        <v>43733</v>
      </c>
      <c r="C69" s="65"/>
      <c r="D69" s="65"/>
      <c r="E69" s="66"/>
      <c r="F69" s="66"/>
      <c r="G69" s="67"/>
      <c r="H69" s="68"/>
      <c r="J69" s="69">
        <v>43733</v>
      </c>
      <c r="M69" s="67"/>
      <c r="N69" s="67"/>
      <c r="P69" s="36"/>
      <c r="R69" s="69">
        <v>43733</v>
      </c>
      <c r="S69" s="71"/>
      <c r="T69" s="71"/>
      <c r="U69" s="71"/>
      <c r="V69" s="71"/>
      <c r="W69" s="71"/>
      <c r="X69" s="71"/>
      <c r="Y69" s="71"/>
      <c r="Z69" s="71"/>
      <c r="AB69" s="36"/>
      <c r="AD69" s="69">
        <v>43733</v>
      </c>
      <c r="AE69" s="67"/>
      <c r="AF69" s="67"/>
      <c r="AG69" s="67"/>
      <c r="AH69" s="67"/>
      <c r="AI69" s="67"/>
      <c r="AJ69" s="67"/>
      <c r="AK69" s="67"/>
      <c r="AL69" s="67"/>
      <c r="AN69" s="36"/>
    </row>
    <row r="70" spans="2:40" x14ac:dyDescent="0.2">
      <c r="B70" s="64">
        <v>43734</v>
      </c>
      <c r="C70" s="65"/>
      <c r="D70" s="65"/>
      <c r="E70" s="66"/>
      <c r="F70" s="66"/>
      <c r="G70" s="67"/>
      <c r="H70" s="68"/>
      <c r="J70" s="69">
        <v>43734</v>
      </c>
      <c r="M70" s="67"/>
      <c r="N70" s="67"/>
      <c r="P70" s="36"/>
      <c r="R70" s="69">
        <v>43734</v>
      </c>
      <c r="S70" s="71"/>
      <c r="T70" s="71"/>
      <c r="U70" s="71"/>
      <c r="V70" s="71"/>
      <c r="W70" s="71"/>
      <c r="X70" s="71"/>
      <c r="Y70" s="71"/>
      <c r="Z70" s="71"/>
      <c r="AB70" s="36"/>
      <c r="AD70" s="69">
        <v>43734</v>
      </c>
      <c r="AE70" s="67"/>
      <c r="AF70" s="67"/>
      <c r="AG70" s="67"/>
      <c r="AH70" s="67"/>
      <c r="AI70" s="67"/>
      <c r="AJ70" s="67"/>
      <c r="AK70" s="67"/>
      <c r="AL70" s="67"/>
      <c r="AN70" s="36"/>
    </row>
    <row r="71" spans="2:40" x14ac:dyDescent="0.2">
      <c r="B71" s="64">
        <v>43735</v>
      </c>
      <c r="C71" s="65"/>
      <c r="D71" s="65"/>
      <c r="E71" s="66"/>
      <c r="F71" s="66"/>
      <c r="G71" s="67"/>
      <c r="H71" s="68"/>
      <c r="J71" s="69">
        <v>43735</v>
      </c>
      <c r="M71" s="67"/>
      <c r="N71" s="67"/>
      <c r="P71" s="36"/>
      <c r="R71" s="69">
        <v>43735</v>
      </c>
      <c r="S71" s="71"/>
      <c r="T71" s="71"/>
      <c r="U71" s="71"/>
      <c r="V71" s="71"/>
      <c r="W71" s="71"/>
      <c r="X71" s="71"/>
      <c r="Y71" s="71"/>
      <c r="Z71" s="71"/>
      <c r="AB71" s="36"/>
      <c r="AD71" s="69">
        <v>43735</v>
      </c>
      <c r="AE71" s="67"/>
      <c r="AF71" s="67"/>
      <c r="AG71" s="67"/>
      <c r="AH71" s="67"/>
      <c r="AI71" s="67"/>
      <c r="AJ71" s="67"/>
      <c r="AK71" s="67"/>
      <c r="AL71" s="67"/>
      <c r="AN71" s="36"/>
    </row>
    <row r="72" spans="2:40" x14ac:dyDescent="0.2">
      <c r="B72" s="64">
        <v>43736</v>
      </c>
      <c r="C72" s="65"/>
      <c r="D72" s="65"/>
      <c r="E72" s="66"/>
      <c r="F72" s="66"/>
      <c r="G72" s="67"/>
      <c r="H72" s="68"/>
      <c r="J72" s="69">
        <v>43736</v>
      </c>
      <c r="M72" s="67"/>
      <c r="N72" s="67"/>
      <c r="P72" s="36"/>
      <c r="R72" s="69">
        <v>43736</v>
      </c>
      <c r="S72" s="71"/>
      <c r="T72" s="71"/>
      <c r="U72" s="71"/>
      <c r="V72" s="71"/>
      <c r="W72" s="71"/>
      <c r="X72" s="71"/>
      <c r="Y72" s="71"/>
      <c r="Z72" s="71"/>
      <c r="AB72" s="36"/>
      <c r="AD72" s="69">
        <v>43736</v>
      </c>
      <c r="AE72" s="67"/>
      <c r="AF72" s="67"/>
      <c r="AG72" s="67"/>
      <c r="AH72" s="67"/>
      <c r="AI72" s="67"/>
      <c r="AJ72" s="67"/>
      <c r="AK72" s="67"/>
      <c r="AL72" s="67"/>
      <c r="AN72" s="36"/>
    </row>
    <row r="73" spans="2:40" x14ac:dyDescent="0.2">
      <c r="B73" s="64">
        <v>43737</v>
      </c>
      <c r="C73" s="65"/>
      <c r="D73" s="65"/>
      <c r="E73" s="66"/>
      <c r="F73" s="66"/>
      <c r="G73" s="67"/>
      <c r="H73" s="68"/>
      <c r="J73" s="69">
        <v>43737</v>
      </c>
      <c r="M73" s="67"/>
      <c r="N73" s="67"/>
      <c r="P73" s="36"/>
      <c r="R73" s="69">
        <v>43737</v>
      </c>
      <c r="S73" s="71"/>
      <c r="T73" s="71"/>
      <c r="U73" s="71"/>
      <c r="V73" s="71"/>
      <c r="W73" s="71"/>
      <c r="X73" s="71"/>
      <c r="Y73" s="71"/>
      <c r="Z73" s="71"/>
      <c r="AB73" s="36"/>
      <c r="AD73" s="69">
        <v>43737</v>
      </c>
      <c r="AE73" s="67"/>
      <c r="AF73" s="67"/>
      <c r="AG73" s="67"/>
      <c r="AH73" s="67"/>
      <c r="AI73" s="67"/>
      <c r="AJ73" s="67"/>
      <c r="AK73" s="67"/>
      <c r="AL73" s="67"/>
      <c r="AN73" s="36"/>
    </row>
    <row r="74" spans="2:40" x14ac:dyDescent="0.2">
      <c r="B74" s="64">
        <v>43738</v>
      </c>
      <c r="C74" s="65"/>
      <c r="D74" s="65"/>
      <c r="E74" s="66"/>
      <c r="F74" s="66"/>
      <c r="G74" s="67"/>
      <c r="H74" s="68"/>
      <c r="J74" s="69">
        <v>43738</v>
      </c>
      <c r="M74" s="67"/>
      <c r="N74" s="67"/>
      <c r="P74" s="36"/>
      <c r="R74" s="69">
        <v>43738</v>
      </c>
      <c r="S74" s="71"/>
      <c r="T74" s="71"/>
      <c r="U74" s="71"/>
      <c r="V74" s="71"/>
      <c r="W74" s="71"/>
      <c r="X74" s="71"/>
      <c r="Y74" s="71"/>
      <c r="Z74" s="71"/>
      <c r="AB74" s="36"/>
      <c r="AD74" s="69">
        <v>43738</v>
      </c>
      <c r="AE74" s="67"/>
      <c r="AF74" s="67"/>
      <c r="AG74" s="67"/>
      <c r="AH74" s="67"/>
      <c r="AI74" s="67"/>
      <c r="AJ74" s="67"/>
      <c r="AK74" s="67"/>
      <c r="AL74" s="67"/>
      <c r="AN74" s="36"/>
    </row>
    <row r="75" spans="2:40" x14ac:dyDescent="0.2">
      <c r="B75" s="64">
        <v>43739</v>
      </c>
      <c r="C75" s="65">
        <v>1462.6</v>
      </c>
      <c r="D75" s="65">
        <v>112.12</v>
      </c>
      <c r="E75" s="66">
        <v>3.92</v>
      </c>
      <c r="F75" s="66">
        <v>84</v>
      </c>
      <c r="G75" s="67">
        <v>800</v>
      </c>
      <c r="H75" s="68">
        <v>4.5</v>
      </c>
      <c r="J75" s="69">
        <v>43739</v>
      </c>
      <c r="M75" s="67">
        <v>6.55</v>
      </c>
      <c r="N75" s="67">
        <v>92</v>
      </c>
      <c r="P75" s="36"/>
      <c r="R75" s="69">
        <v>43739</v>
      </c>
      <c r="S75" s="71">
        <v>607.70000000000005</v>
      </c>
      <c r="T75" s="71">
        <v>138.94</v>
      </c>
      <c r="U75" s="71">
        <v>2.96</v>
      </c>
      <c r="V75" s="71">
        <v>78</v>
      </c>
      <c r="W75" s="71">
        <v>215</v>
      </c>
      <c r="X75" s="71">
        <v>1.75</v>
      </c>
      <c r="Y75" s="71">
        <v>7.13</v>
      </c>
      <c r="Z75" s="71">
        <v>1071.53</v>
      </c>
      <c r="AB75" s="36"/>
      <c r="AD75" s="69">
        <v>43739</v>
      </c>
      <c r="AE75" s="67">
        <v>834.3</v>
      </c>
      <c r="AF75" s="67">
        <v>143.81</v>
      </c>
      <c r="AG75" s="67">
        <v>2.23</v>
      </c>
      <c r="AH75" s="67">
        <v>74</v>
      </c>
      <c r="AI75" s="67">
        <v>222.5</v>
      </c>
      <c r="AJ75" s="67">
        <v>2.75</v>
      </c>
      <c r="AK75" s="67">
        <v>7.38</v>
      </c>
      <c r="AL75" s="67">
        <v>1686.43</v>
      </c>
      <c r="AN75" s="36"/>
    </row>
    <row r="76" spans="2:40" x14ac:dyDescent="0.2">
      <c r="B76" s="64">
        <v>43740</v>
      </c>
      <c r="C76" s="79"/>
      <c r="D76" s="65"/>
      <c r="E76" s="66"/>
      <c r="F76" s="66"/>
      <c r="G76" s="71"/>
      <c r="H76" s="78"/>
      <c r="J76" s="69">
        <v>43740</v>
      </c>
      <c r="M76" s="67"/>
      <c r="N76" s="67"/>
      <c r="P76" s="36"/>
      <c r="R76" s="69">
        <v>43740</v>
      </c>
      <c r="S76" s="71"/>
      <c r="T76" s="71"/>
      <c r="U76" s="71"/>
      <c r="V76" s="71"/>
      <c r="W76" s="71"/>
      <c r="X76" s="71"/>
      <c r="Y76" s="71"/>
      <c r="Z76" s="71"/>
      <c r="AB76" s="36"/>
      <c r="AD76" s="69">
        <v>43740</v>
      </c>
      <c r="AE76" s="71"/>
      <c r="AF76" s="67"/>
      <c r="AG76" s="67"/>
      <c r="AH76" s="67"/>
      <c r="AI76" s="71"/>
      <c r="AJ76" s="71"/>
      <c r="AK76" s="67"/>
      <c r="AL76" s="67"/>
      <c r="AN76" s="36"/>
    </row>
    <row r="77" spans="2:40" x14ac:dyDescent="0.2">
      <c r="B77" s="64">
        <v>43741</v>
      </c>
      <c r="C77" s="79"/>
      <c r="D77" s="65"/>
      <c r="E77" s="66"/>
      <c r="F77" s="66"/>
      <c r="G77" s="71"/>
      <c r="H77" s="78"/>
      <c r="J77" s="69">
        <v>43741</v>
      </c>
      <c r="M77" s="67"/>
      <c r="N77" s="67"/>
      <c r="P77" s="36"/>
      <c r="R77" s="69">
        <v>43741</v>
      </c>
      <c r="S77" s="71"/>
      <c r="T77" s="71"/>
      <c r="U77" s="71"/>
      <c r="V77" s="71"/>
      <c r="W77" s="71"/>
      <c r="X77" s="71"/>
      <c r="Y77" s="71"/>
      <c r="Z77" s="71"/>
      <c r="AB77" s="36"/>
      <c r="AD77" s="69">
        <v>43741</v>
      </c>
      <c r="AE77" s="71"/>
      <c r="AF77" s="67"/>
      <c r="AG77" s="67"/>
      <c r="AH77" s="67"/>
      <c r="AI77" s="71"/>
      <c r="AJ77" s="71"/>
      <c r="AK77" s="67"/>
      <c r="AL77" s="67"/>
      <c r="AN77" s="36"/>
    </row>
    <row r="78" spans="2:40" x14ac:dyDescent="0.2">
      <c r="B78" s="64">
        <v>43742</v>
      </c>
      <c r="C78" s="79"/>
      <c r="D78" s="65"/>
      <c r="E78" s="66"/>
      <c r="F78" s="66"/>
      <c r="G78" s="71"/>
      <c r="H78" s="78"/>
      <c r="J78" s="69">
        <v>43742</v>
      </c>
      <c r="M78" s="67"/>
      <c r="N78" s="67"/>
      <c r="P78" s="36"/>
      <c r="R78" s="69">
        <v>43742</v>
      </c>
      <c r="S78" s="71"/>
      <c r="T78" s="71"/>
      <c r="U78" s="71"/>
      <c r="V78" s="71"/>
      <c r="W78" s="71"/>
      <c r="X78" s="71"/>
      <c r="Y78" s="71"/>
      <c r="Z78" s="71"/>
      <c r="AB78" s="36"/>
      <c r="AD78" s="69">
        <v>43742</v>
      </c>
      <c r="AE78" s="71"/>
      <c r="AF78" s="67"/>
      <c r="AG78" s="67"/>
      <c r="AH78" s="67"/>
      <c r="AI78" s="71"/>
      <c r="AJ78" s="71"/>
      <c r="AK78" s="67"/>
      <c r="AL78" s="67"/>
      <c r="AN78" s="36"/>
    </row>
    <row r="79" spans="2:40" x14ac:dyDescent="0.2">
      <c r="B79" s="64">
        <v>43743</v>
      </c>
      <c r="C79" s="79"/>
      <c r="D79" s="65"/>
      <c r="E79" s="66"/>
      <c r="F79" s="66"/>
      <c r="G79" s="71"/>
      <c r="H79" s="78"/>
      <c r="J79" s="69">
        <v>43743</v>
      </c>
      <c r="M79" s="67"/>
      <c r="N79" s="67"/>
      <c r="P79" s="36"/>
      <c r="R79" s="69">
        <v>43743</v>
      </c>
      <c r="S79" s="71"/>
      <c r="T79" s="71"/>
      <c r="U79" s="71"/>
      <c r="V79" s="71"/>
      <c r="W79" s="71"/>
      <c r="X79" s="71"/>
      <c r="Y79" s="71"/>
      <c r="Z79" s="71"/>
      <c r="AB79" s="36"/>
      <c r="AD79" s="69">
        <v>43743</v>
      </c>
      <c r="AE79" s="71"/>
      <c r="AF79" s="67"/>
      <c r="AG79" s="67"/>
      <c r="AH79" s="67"/>
      <c r="AI79" s="71"/>
      <c r="AJ79" s="71"/>
      <c r="AK79" s="67"/>
      <c r="AL79" s="67"/>
      <c r="AN79" s="36"/>
    </row>
    <row r="80" spans="2:40" x14ac:dyDescent="0.2">
      <c r="B80" s="64">
        <v>43744</v>
      </c>
      <c r="C80" s="79"/>
      <c r="D80" s="65"/>
      <c r="E80" s="66"/>
      <c r="F80" s="66"/>
      <c r="G80" s="71"/>
      <c r="H80" s="78"/>
      <c r="J80" s="69">
        <v>43744</v>
      </c>
      <c r="M80" s="67"/>
      <c r="N80" s="67"/>
      <c r="P80" s="36"/>
      <c r="R80" s="69">
        <v>43744</v>
      </c>
      <c r="S80" s="71"/>
      <c r="T80" s="71"/>
      <c r="U80" s="71"/>
      <c r="V80" s="71"/>
      <c r="W80" s="71"/>
      <c r="X80" s="71"/>
      <c r="Y80" s="71"/>
      <c r="Z80" s="71"/>
      <c r="AB80" s="36"/>
      <c r="AD80" s="69">
        <v>43744</v>
      </c>
      <c r="AE80" s="71"/>
      <c r="AF80" s="67"/>
      <c r="AG80" s="67"/>
      <c r="AH80" s="67"/>
      <c r="AI80" s="71"/>
      <c r="AJ80" s="71"/>
      <c r="AK80" s="67"/>
      <c r="AL80" s="67"/>
      <c r="AN80" s="36"/>
    </row>
    <row r="81" spans="2:40" x14ac:dyDescent="0.2">
      <c r="B81" s="64">
        <v>43745</v>
      </c>
      <c r="C81" s="79"/>
      <c r="D81" s="65"/>
      <c r="E81" s="66"/>
      <c r="F81" s="66"/>
      <c r="G81" s="71"/>
      <c r="H81" s="78"/>
      <c r="J81" s="69">
        <v>43745</v>
      </c>
      <c r="M81" s="67"/>
      <c r="N81" s="67"/>
      <c r="P81" s="36"/>
      <c r="R81" s="69">
        <v>43745</v>
      </c>
      <c r="S81" s="71"/>
      <c r="T81" s="71"/>
      <c r="U81" s="71"/>
      <c r="V81" s="71"/>
      <c r="W81" s="71"/>
      <c r="X81" s="71"/>
      <c r="Y81" s="71"/>
      <c r="Z81" s="71"/>
      <c r="AB81" s="36"/>
      <c r="AD81" s="69">
        <v>43745</v>
      </c>
      <c r="AE81" s="71"/>
      <c r="AF81" s="67"/>
      <c r="AG81" s="67"/>
      <c r="AH81" s="67"/>
      <c r="AI81" s="71"/>
      <c r="AJ81" s="71"/>
      <c r="AK81" s="67"/>
      <c r="AL81" s="67"/>
      <c r="AN81" s="36"/>
    </row>
    <row r="82" spans="2:40" x14ac:dyDescent="0.2">
      <c r="B82" s="64">
        <v>43746</v>
      </c>
      <c r="D82" s="65">
        <v>129.6</v>
      </c>
      <c r="E82" s="66">
        <v>4.1500000000000004</v>
      </c>
      <c r="F82" s="66">
        <v>85</v>
      </c>
      <c r="H82" s="36"/>
      <c r="J82" s="69">
        <v>43746</v>
      </c>
      <c r="M82" s="67">
        <v>6.06</v>
      </c>
      <c r="N82" s="67">
        <v>92</v>
      </c>
      <c r="P82" s="36"/>
      <c r="R82" s="69">
        <v>43746</v>
      </c>
      <c r="S82" s="71"/>
      <c r="T82" s="71">
        <v>122.4</v>
      </c>
      <c r="U82" s="71">
        <v>2.66</v>
      </c>
      <c r="V82" s="71">
        <v>78</v>
      </c>
      <c r="Y82" s="71">
        <v>7.19</v>
      </c>
      <c r="Z82" s="71">
        <v>870.47</v>
      </c>
      <c r="AB82" s="36"/>
      <c r="AD82" s="69">
        <v>43746</v>
      </c>
      <c r="AF82" s="67">
        <v>118.8</v>
      </c>
      <c r="AG82" s="67">
        <v>2.17</v>
      </c>
      <c r="AH82" s="67">
        <v>73</v>
      </c>
      <c r="AK82" s="67">
        <v>7.36</v>
      </c>
      <c r="AL82" s="67">
        <v>1190.0999999999999</v>
      </c>
      <c r="AN82" s="36"/>
    </row>
    <row r="83" spans="2:40" x14ac:dyDescent="0.2">
      <c r="B83" s="64">
        <v>43747</v>
      </c>
      <c r="D83" s="65"/>
      <c r="E83" s="66"/>
      <c r="F83" s="66"/>
      <c r="H83" s="36"/>
      <c r="J83" s="69">
        <v>43747</v>
      </c>
      <c r="M83" s="67"/>
      <c r="N83" s="67"/>
      <c r="P83" s="36"/>
      <c r="R83" s="69">
        <v>43747</v>
      </c>
      <c r="S83" s="71"/>
      <c r="T83" s="71"/>
      <c r="U83" s="71"/>
      <c r="V83" s="71"/>
      <c r="Y83" s="71"/>
      <c r="Z83" s="71"/>
      <c r="AB83" s="36"/>
      <c r="AD83" s="69">
        <v>43747</v>
      </c>
      <c r="AF83" s="67"/>
      <c r="AG83" s="67"/>
      <c r="AH83" s="67"/>
      <c r="AK83" s="67"/>
      <c r="AL83" s="67"/>
      <c r="AN83" s="36"/>
    </row>
    <row r="84" spans="2:40" x14ac:dyDescent="0.2">
      <c r="B84" s="64">
        <v>43748</v>
      </c>
      <c r="D84" s="65"/>
      <c r="E84" s="66"/>
      <c r="F84" s="66"/>
      <c r="H84" s="36"/>
      <c r="J84" s="69">
        <v>43748</v>
      </c>
      <c r="M84" s="67"/>
      <c r="N84" s="67"/>
      <c r="P84" s="36"/>
      <c r="R84" s="69">
        <v>43748</v>
      </c>
      <c r="S84" s="71"/>
      <c r="T84" s="71"/>
      <c r="U84" s="71"/>
      <c r="V84" s="71"/>
      <c r="Y84" s="71"/>
      <c r="Z84" s="71"/>
      <c r="AB84" s="36"/>
      <c r="AD84" s="69">
        <v>43748</v>
      </c>
      <c r="AF84" s="67"/>
      <c r="AG84" s="67"/>
      <c r="AH84" s="67"/>
      <c r="AK84" s="67"/>
      <c r="AL84" s="67"/>
      <c r="AN84" s="36"/>
    </row>
    <row r="85" spans="2:40" x14ac:dyDescent="0.2">
      <c r="B85" s="64">
        <v>43749</v>
      </c>
      <c r="D85" s="65"/>
      <c r="E85" s="66"/>
      <c r="F85" s="66"/>
      <c r="H85" s="36"/>
      <c r="J85" s="69">
        <v>43749</v>
      </c>
      <c r="M85" s="67"/>
      <c r="N85" s="67"/>
      <c r="P85" s="36"/>
      <c r="R85" s="69">
        <v>43749</v>
      </c>
      <c r="S85" s="71"/>
      <c r="T85" s="71"/>
      <c r="U85" s="71"/>
      <c r="V85" s="71"/>
      <c r="Y85" s="71"/>
      <c r="Z85" s="71"/>
      <c r="AB85" s="36"/>
      <c r="AD85" s="69">
        <v>43749</v>
      </c>
      <c r="AF85" s="67"/>
      <c r="AG85" s="67"/>
      <c r="AH85" s="67"/>
      <c r="AK85" s="67"/>
      <c r="AL85" s="67"/>
      <c r="AN85" s="36"/>
    </row>
    <row r="86" spans="2:40" x14ac:dyDescent="0.2">
      <c r="B86" s="64">
        <v>43750</v>
      </c>
      <c r="D86" s="65"/>
      <c r="E86" s="66"/>
      <c r="F86" s="66"/>
      <c r="H86" s="36"/>
      <c r="J86" s="69">
        <v>43750</v>
      </c>
      <c r="M86" s="67"/>
      <c r="N86" s="67"/>
      <c r="P86" s="36"/>
      <c r="R86" s="69">
        <v>43750</v>
      </c>
      <c r="S86" s="71"/>
      <c r="T86" s="71"/>
      <c r="U86" s="71"/>
      <c r="V86" s="71"/>
      <c r="Y86" s="71"/>
      <c r="Z86" s="71"/>
      <c r="AB86" s="36"/>
      <c r="AD86" s="69">
        <v>43750</v>
      </c>
      <c r="AF86" s="67"/>
      <c r="AG86" s="67"/>
      <c r="AH86" s="67"/>
      <c r="AK86" s="67"/>
      <c r="AL86" s="67"/>
      <c r="AN86" s="36"/>
    </row>
    <row r="87" spans="2:40" x14ac:dyDescent="0.2">
      <c r="B87" s="64">
        <v>43751</v>
      </c>
      <c r="D87" s="65"/>
      <c r="E87" s="66"/>
      <c r="F87" s="66"/>
      <c r="H87" s="36"/>
      <c r="J87" s="69">
        <v>43751</v>
      </c>
      <c r="M87" s="67"/>
      <c r="N87" s="67"/>
      <c r="P87" s="36"/>
      <c r="R87" s="69">
        <v>43751</v>
      </c>
      <c r="S87" s="71"/>
      <c r="T87" s="71"/>
      <c r="U87" s="71"/>
      <c r="V87" s="71"/>
      <c r="Y87" s="71"/>
      <c r="Z87" s="71"/>
      <c r="AB87" s="36"/>
      <c r="AD87" s="69">
        <v>43751</v>
      </c>
      <c r="AF87" s="67"/>
      <c r="AG87" s="67"/>
      <c r="AH87" s="67"/>
      <c r="AK87" s="67"/>
      <c r="AL87" s="67"/>
      <c r="AN87" s="36"/>
    </row>
    <row r="88" spans="2:40" x14ac:dyDescent="0.2">
      <c r="B88" s="64">
        <v>43752</v>
      </c>
      <c r="D88" s="65"/>
      <c r="E88" s="66"/>
      <c r="F88" s="66"/>
      <c r="H88" s="36"/>
      <c r="J88" s="69">
        <v>43752</v>
      </c>
      <c r="M88" s="67"/>
      <c r="N88" s="67"/>
      <c r="P88" s="36"/>
      <c r="R88" s="69">
        <v>43752</v>
      </c>
      <c r="S88" s="71"/>
      <c r="T88" s="71"/>
      <c r="U88" s="71"/>
      <c r="V88" s="71"/>
      <c r="Y88" s="71"/>
      <c r="Z88" s="71"/>
      <c r="AB88" s="36"/>
      <c r="AD88" s="69">
        <v>43752</v>
      </c>
      <c r="AF88" s="67"/>
      <c r="AG88" s="67"/>
      <c r="AH88" s="67"/>
      <c r="AK88" s="67"/>
      <c r="AL88" s="67"/>
      <c r="AN88" s="36"/>
    </row>
    <row r="89" spans="2:40" x14ac:dyDescent="0.2">
      <c r="B89" s="64">
        <v>43753</v>
      </c>
      <c r="C89" s="65">
        <v>880</v>
      </c>
      <c r="D89" s="65">
        <v>94.09</v>
      </c>
      <c r="E89" s="66">
        <v>4.17</v>
      </c>
      <c r="F89" s="66">
        <v>86</v>
      </c>
      <c r="H89" s="36"/>
      <c r="J89" s="69">
        <v>43753</v>
      </c>
      <c r="M89" s="67">
        <v>6.38</v>
      </c>
      <c r="N89" s="67">
        <v>92</v>
      </c>
      <c r="P89" s="36"/>
      <c r="R89" s="69">
        <v>43753</v>
      </c>
      <c r="S89" s="71">
        <v>700</v>
      </c>
      <c r="T89" s="71">
        <v>157.62</v>
      </c>
      <c r="U89" s="71">
        <v>2.68</v>
      </c>
      <c r="V89" s="71">
        <v>78</v>
      </c>
      <c r="W89" s="71">
        <v>230.3</v>
      </c>
      <c r="X89" s="71">
        <v>3.99</v>
      </c>
      <c r="Y89" s="71">
        <v>7.22</v>
      </c>
      <c r="Z89" s="71">
        <v>815.42</v>
      </c>
      <c r="AB89" s="36"/>
      <c r="AD89" s="69">
        <v>43753</v>
      </c>
      <c r="AE89" s="67">
        <v>650</v>
      </c>
      <c r="AF89" s="67">
        <v>160.05000000000001</v>
      </c>
      <c r="AG89" s="67">
        <v>2.1800000000000002</v>
      </c>
      <c r="AH89" s="67">
        <v>73</v>
      </c>
      <c r="AI89" s="67">
        <v>246.75</v>
      </c>
      <c r="AJ89" s="67">
        <v>2.82</v>
      </c>
      <c r="AK89" s="67">
        <v>7.36</v>
      </c>
      <c r="AL89" s="67">
        <v>1248.54</v>
      </c>
      <c r="AN89" s="36"/>
    </row>
    <row r="90" spans="2:40" x14ac:dyDescent="0.2">
      <c r="B90" s="64">
        <v>43754</v>
      </c>
      <c r="C90" s="65"/>
      <c r="D90" s="65"/>
      <c r="E90" s="66"/>
      <c r="F90" s="66"/>
      <c r="H90" s="36"/>
      <c r="J90" s="69">
        <v>43754</v>
      </c>
      <c r="M90" s="67"/>
      <c r="N90" s="67"/>
      <c r="P90" s="36"/>
      <c r="R90" s="69">
        <v>43754</v>
      </c>
      <c r="S90" s="71"/>
      <c r="T90" s="71"/>
      <c r="U90" s="71"/>
      <c r="V90" s="71"/>
      <c r="W90" s="71"/>
      <c r="X90" s="71"/>
      <c r="Y90" s="71"/>
      <c r="Z90" s="71"/>
      <c r="AB90" s="36"/>
      <c r="AD90" s="69">
        <v>43754</v>
      </c>
      <c r="AE90" s="67"/>
      <c r="AF90" s="67"/>
      <c r="AG90" s="67"/>
      <c r="AH90" s="67"/>
      <c r="AI90" s="71"/>
      <c r="AJ90" s="71"/>
      <c r="AK90" s="67"/>
      <c r="AL90" s="67"/>
      <c r="AN90" s="36"/>
    </row>
    <row r="91" spans="2:40" x14ac:dyDescent="0.2">
      <c r="B91" s="64">
        <v>43755</v>
      </c>
      <c r="C91" s="65"/>
      <c r="D91" s="65"/>
      <c r="E91" s="66"/>
      <c r="F91" s="66"/>
      <c r="H91" s="36"/>
      <c r="J91" s="69">
        <v>43755</v>
      </c>
      <c r="M91" s="67"/>
      <c r="N91" s="67"/>
      <c r="P91" s="36"/>
      <c r="R91" s="69">
        <v>43755</v>
      </c>
      <c r="S91" s="71"/>
      <c r="T91" s="71"/>
      <c r="U91" s="71"/>
      <c r="V91" s="71"/>
      <c r="W91" s="71"/>
      <c r="X91" s="71"/>
      <c r="Y91" s="71"/>
      <c r="Z91" s="71"/>
      <c r="AB91" s="36"/>
      <c r="AD91" s="69">
        <v>43755</v>
      </c>
      <c r="AE91" s="67"/>
      <c r="AF91" s="67"/>
      <c r="AG91" s="67"/>
      <c r="AH91" s="67"/>
      <c r="AI91" s="71"/>
      <c r="AJ91" s="71"/>
      <c r="AK91" s="67"/>
      <c r="AL91" s="67"/>
      <c r="AN91" s="36"/>
    </row>
    <row r="92" spans="2:40" x14ac:dyDescent="0.2">
      <c r="B92" s="64">
        <v>43756</v>
      </c>
      <c r="C92" s="65"/>
      <c r="D92" s="65"/>
      <c r="E92" s="66"/>
      <c r="F92" s="66"/>
      <c r="H92" s="36"/>
      <c r="J92" s="69">
        <v>43756</v>
      </c>
      <c r="M92" s="67"/>
      <c r="N92" s="67"/>
      <c r="P92" s="36"/>
      <c r="R92" s="69">
        <v>43756</v>
      </c>
      <c r="S92" s="71"/>
      <c r="T92" s="71"/>
      <c r="U92" s="71"/>
      <c r="V92" s="71"/>
      <c r="W92" s="71"/>
      <c r="X92" s="71"/>
      <c r="Y92" s="71"/>
      <c r="Z92" s="71"/>
      <c r="AB92" s="36"/>
      <c r="AD92" s="69">
        <v>43756</v>
      </c>
      <c r="AE92" s="67"/>
      <c r="AF92" s="67"/>
      <c r="AG92" s="67"/>
      <c r="AH92" s="67"/>
      <c r="AI92" s="71"/>
      <c r="AJ92" s="71"/>
      <c r="AK92" s="67"/>
      <c r="AL92" s="67"/>
      <c r="AN92" s="36"/>
    </row>
    <row r="93" spans="2:40" x14ac:dyDescent="0.2">
      <c r="B93" s="64">
        <v>43757</v>
      </c>
      <c r="C93" s="65"/>
      <c r="D93" s="65"/>
      <c r="E93" s="66"/>
      <c r="F93" s="66"/>
      <c r="H93" s="36"/>
      <c r="J93" s="69">
        <v>43757</v>
      </c>
      <c r="M93" s="67"/>
      <c r="N93" s="67"/>
      <c r="P93" s="36"/>
      <c r="R93" s="69">
        <v>43757</v>
      </c>
      <c r="S93" s="71"/>
      <c r="T93" s="71"/>
      <c r="U93" s="71"/>
      <c r="V93" s="71"/>
      <c r="W93" s="71"/>
      <c r="X93" s="71"/>
      <c r="Y93" s="71"/>
      <c r="Z93" s="71"/>
      <c r="AB93" s="36"/>
      <c r="AD93" s="69">
        <v>43757</v>
      </c>
      <c r="AE93" s="67"/>
      <c r="AF93" s="67"/>
      <c r="AG93" s="67"/>
      <c r="AH93" s="67"/>
      <c r="AI93" s="71"/>
      <c r="AJ93" s="71"/>
      <c r="AK93" s="67"/>
      <c r="AL93" s="67"/>
      <c r="AN93" s="36"/>
    </row>
    <row r="94" spans="2:40" x14ac:dyDescent="0.2">
      <c r="B94" s="64">
        <v>43758</v>
      </c>
      <c r="C94" s="65"/>
      <c r="D94" s="65"/>
      <c r="E94" s="66"/>
      <c r="F94" s="66"/>
      <c r="H94" s="36"/>
      <c r="J94" s="69">
        <v>43758</v>
      </c>
      <c r="M94" s="67"/>
      <c r="N94" s="67"/>
      <c r="P94" s="36"/>
      <c r="R94" s="69">
        <v>43758</v>
      </c>
      <c r="S94" s="71"/>
      <c r="T94" s="71"/>
      <c r="U94" s="71"/>
      <c r="V94" s="71"/>
      <c r="W94" s="71"/>
      <c r="X94" s="71"/>
      <c r="Y94" s="71"/>
      <c r="Z94" s="71"/>
      <c r="AB94" s="36"/>
      <c r="AD94" s="69">
        <v>43758</v>
      </c>
      <c r="AE94" s="67"/>
      <c r="AF94" s="67"/>
      <c r="AG94" s="67"/>
      <c r="AH94" s="67"/>
      <c r="AI94" s="71"/>
      <c r="AJ94" s="71"/>
      <c r="AK94" s="67"/>
      <c r="AL94" s="67"/>
      <c r="AN94" s="36"/>
    </row>
    <row r="95" spans="2:40" x14ac:dyDescent="0.2">
      <c r="B95" s="64">
        <v>43759</v>
      </c>
      <c r="C95" s="65"/>
      <c r="D95" s="65"/>
      <c r="E95" s="66"/>
      <c r="F95" s="66"/>
      <c r="H95" s="36"/>
      <c r="J95" s="69">
        <v>43759</v>
      </c>
      <c r="M95" s="67"/>
      <c r="N95" s="67"/>
      <c r="P95" s="36"/>
      <c r="R95" s="69">
        <v>43759</v>
      </c>
      <c r="S95" s="71"/>
      <c r="T95" s="71"/>
      <c r="U95" s="71"/>
      <c r="V95" s="71"/>
      <c r="W95" s="71"/>
      <c r="X95" s="71"/>
      <c r="Y95" s="71"/>
      <c r="Z95" s="71"/>
      <c r="AB95" s="36"/>
      <c r="AD95" s="69">
        <v>43759</v>
      </c>
      <c r="AE95" s="67"/>
      <c r="AF95" s="67"/>
      <c r="AG95" s="67"/>
      <c r="AH95" s="67"/>
      <c r="AI95" s="71"/>
      <c r="AJ95" s="71"/>
      <c r="AK95" s="67"/>
      <c r="AL95" s="67"/>
      <c r="AN95" s="36"/>
    </row>
    <row r="96" spans="2:40" x14ac:dyDescent="0.2">
      <c r="B96" s="64">
        <v>43760</v>
      </c>
      <c r="C96" s="65">
        <v>632.4</v>
      </c>
      <c r="D96" s="65">
        <v>41.58</v>
      </c>
      <c r="E96" s="66">
        <v>3.47</v>
      </c>
      <c r="F96" s="66">
        <v>87</v>
      </c>
      <c r="H96" s="36"/>
      <c r="J96" s="69">
        <v>43760</v>
      </c>
      <c r="K96" s="67">
        <v>418.2</v>
      </c>
      <c r="L96" s="67">
        <v>43.56</v>
      </c>
      <c r="M96" s="67">
        <v>5.93</v>
      </c>
      <c r="N96" s="67">
        <v>92</v>
      </c>
      <c r="P96" s="36"/>
      <c r="R96" s="69">
        <v>43760</v>
      </c>
      <c r="S96" s="71">
        <v>632.4</v>
      </c>
      <c r="T96" s="71">
        <v>196.02</v>
      </c>
      <c r="U96" s="71">
        <v>2.62</v>
      </c>
      <c r="V96" s="71">
        <v>79</v>
      </c>
      <c r="Y96" s="71">
        <v>7.21</v>
      </c>
      <c r="Z96" s="71">
        <v>375.16</v>
      </c>
      <c r="AB96" s="36"/>
      <c r="AD96" s="69">
        <v>43760</v>
      </c>
      <c r="AE96" s="67">
        <v>693.6</v>
      </c>
      <c r="AF96" s="67">
        <v>184.14</v>
      </c>
      <c r="AG96" s="67">
        <v>2.21</v>
      </c>
      <c r="AH96" s="67">
        <v>73</v>
      </c>
      <c r="AK96" s="67">
        <v>7.35</v>
      </c>
      <c r="AL96" s="67">
        <v>468.23</v>
      </c>
      <c r="AN96" s="36"/>
    </row>
    <row r="97" spans="2:40" x14ac:dyDescent="0.2">
      <c r="B97" s="64">
        <v>43761</v>
      </c>
      <c r="C97" s="65"/>
      <c r="D97" s="65"/>
      <c r="E97" s="66"/>
      <c r="F97" s="66"/>
      <c r="H97" s="36"/>
      <c r="J97" s="69">
        <v>43761</v>
      </c>
      <c r="K97" s="67"/>
      <c r="L97" s="67"/>
      <c r="M97" s="67"/>
      <c r="N97" s="67"/>
      <c r="P97" s="36"/>
      <c r="R97" s="69">
        <v>43761</v>
      </c>
      <c r="S97" s="71"/>
      <c r="T97" s="71"/>
      <c r="U97" s="71"/>
      <c r="V97" s="71"/>
      <c r="Y97" s="71"/>
      <c r="Z97" s="71"/>
      <c r="AB97" s="36"/>
      <c r="AD97" s="69">
        <v>43761</v>
      </c>
      <c r="AE97" s="67"/>
      <c r="AF97" s="67"/>
      <c r="AG97" s="67"/>
      <c r="AH97" s="67"/>
      <c r="AK97" s="67"/>
      <c r="AL97" s="67"/>
      <c r="AN97" s="36"/>
    </row>
    <row r="98" spans="2:40" x14ac:dyDescent="0.2">
      <c r="B98" s="64">
        <v>43762</v>
      </c>
      <c r="C98" s="65"/>
      <c r="D98" s="65"/>
      <c r="E98" s="66"/>
      <c r="F98" s="66"/>
      <c r="H98" s="36"/>
      <c r="J98" s="69">
        <v>43762</v>
      </c>
      <c r="K98" s="67"/>
      <c r="L98" s="67"/>
      <c r="M98" s="67"/>
      <c r="N98" s="67"/>
      <c r="P98" s="36"/>
      <c r="R98" s="69">
        <v>43762</v>
      </c>
      <c r="S98" s="71"/>
      <c r="T98" s="71"/>
      <c r="U98" s="71"/>
      <c r="V98" s="71"/>
      <c r="Y98" s="71"/>
      <c r="Z98" s="71"/>
      <c r="AB98" s="36"/>
      <c r="AD98" s="69">
        <v>43762</v>
      </c>
      <c r="AE98" s="67"/>
      <c r="AF98" s="67"/>
      <c r="AG98" s="67"/>
      <c r="AH98" s="67"/>
      <c r="AK98" s="67"/>
      <c r="AL98" s="67"/>
      <c r="AN98" s="36"/>
    </row>
    <row r="99" spans="2:40" x14ac:dyDescent="0.2">
      <c r="B99" s="64">
        <v>43763</v>
      </c>
      <c r="C99" s="65"/>
      <c r="D99" s="65"/>
      <c r="E99" s="66"/>
      <c r="F99" s="66"/>
      <c r="H99" s="36"/>
      <c r="J99" s="69">
        <v>43763</v>
      </c>
      <c r="K99" s="67"/>
      <c r="L99" s="67"/>
      <c r="M99" s="67"/>
      <c r="N99" s="67"/>
      <c r="P99" s="36"/>
      <c r="R99" s="69">
        <v>43763</v>
      </c>
      <c r="S99" s="71"/>
      <c r="T99" s="71"/>
      <c r="U99" s="71"/>
      <c r="V99" s="71"/>
      <c r="Y99" s="71"/>
      <c r="Z99" s="71"/>
      <c r="AB99" s="36"/>
      <c r="AD99" s="69">
        <v>43763</v>
      </c>
      <c r="AE99" s="67"/>
      <c r="AF99" s="67"/>
      <c r="AG99" s="67"/>
      <c r="AH99" s="67"/>
      <c r="AK99" s="67"/>
      <c r="AL99" s="67"/>
      <c r="AN99" s="36"/>
    </row>
    <row r="100" spans="2:40" x14ac:dyDescent="0.2">
      <c r="B100" s="64">
        <v>43764</v>
      </c>
      <c r="C100" s="65"/>
      <c r="D100" s="65"/>
      <c r="E100" s="66"/>
      <c r="F100" s="66"/>
      <c r="H100" s="36"/>
      <c r="J100" s="69">
        <v>43764</v>
      </c>
      <c r="K100" s="67"/>
      <c r="L100" s="67"/>
      <c r="M100" s="67"/>
      <c r="N100" s="67"/>
      <c r="P100" s="36"/>
      <c r="R100" s="69">
        <v>43764</v>
      </c>
      <c r="S100" s="71"/>
      <c r="T100" s="71"/>
      <c r="U100" s="71"/>
      <c r="V100" s="71"/>
      <c r="Y100" s="71"/>
      <c r="Z100" s="71"/>
      <c r="AB100" s="36"/>
      <c r="AD100" s="69">
        <v>43764</v>
      </c>
      <c r="AE100" s="67"/>
      <c r="AF100" s="67"/>
      <c r="AG100" s="67"/>
      <c r="AH100" s="67"/>
      <c r="AK100" s="67"/>
      <c r="AL100" s="67"/>
      <c r="AN100" s="36"/>
    </row>
    <row r="101" spans="2:40" x14ac:dyDescent="0.2">
      <c r="B101" s="64">
        <v>43765</v>
      </c>
      <c r="C101" s="65"/>
      <c r="D101" s="65"/>
      <c r="E101" s="66"/>
      <c r="F101" s="66"/>
      <c r="H101" s="36"/>
      <c r="J101" s="69">
        <v>43765</v>
      </c>
      <c r="K101" s="67"/>
      <c r="L101" s="67"/>
      <c r="M101" s="67"/>
      <c r="N101" s="67"/>
      <c r="P101" s="36"/>
      <c r="R101" s="69">
        <v>43765</v>
      </c>
      <c r="S101" s="71"/>
      <c r="T101" s="71"/>
      <c r="U101" s="71"/>
      <c r="V101" s="71"/>
      <c r="Y101" s="71"/>
      <c r="Z101" s="71"/>
      <c r="AB101" s="36"/>
      <c r="AD101" s="69">
        <v>43765</v>
      </c>
      <c r="AE101" s="67"/>
      <c r="AF101" s="67"/>
      <c r="AG101" s="67"/>
      <c r="AH101" s="67"/>
      <c r="AK101" s="67"/>
      <c r="AL101" s="67"/>
      <c r="AN101" s="36"/>
    </row>
    <row r="102" spans="2:40" x14ac:dyDescent="0.2">
      <c r="B102" s="64">
        <v>43766</v>
      </c>
      <c r="C102" s="65"/>
      <c r="D102" s="65"/>
      <c r="E102" s="66"/>
      <c r="F102" s="66"/>
      <c r="H102" s="36"/>
      <c r="J102" s="69">
        <v>43766</v>
      </c>
      <c r="K102" s="67"/>
      <c r="L102" s="67"/>
      <c r="M102" s="67"/>
      <c r="N102" s="67"/>
      <c r="P102" s="36"/>
      <c r="R102" s="69">
        <v>43766</v>
      </c>
      <c r="S102" s="71"/>
      <c r="T102" s="71"/>
      <c r="U102" s="71"/>
      <c r="V102" s="71"/>
      <c r="Y102" s="71"/>
      <c r="Z102" s="71"/>
      <c r="AB102" s="36"/>
      <c r="AD102" s="69">
        <v>43766</v>
      </c>
      <c r="AE102" s="67"/>
      <c r="AF102" s="67"/>
      <c r="AG102" s="67"/>
      <c r="AH102" s="67"/>
      <c r="AK102" s="67"/>
      <c r="AL102" s="67"/>
      <c r="AN102" s="36"/>
    </row>
    <row r="103" spans="2:40" x14ac:dyDescent="0.2">
      <c r="B103" s="64">
        <v>43767</v>
      </c>
      <c r="C103" s="65">
        <v>1140</v>
      </c>
      <c r="D103" s="65">
        <v>36.26</v>
      </c>
      <c r="E103" s="66">
        <v>4.25</v>
      </c>
      <c r="F103" s="66">
        <v>81</v>
      </c>
      <c r="H103" s="36"/>
      <c r="J103" s="69">
        <v>43767</v>
      </c>
      <c r="K103" s="67">
        <v>360</v>
      </c>
      <c r="L103" s="67">
        <v>38.22</v>
      </c>
      <c r="M103" s="67">
        <v>5.9</v>
      </c>
      <c r="N103" s="67">
        <v>92</v>
      </c>
      <c r="P103" s="36"/>
      <c r="R103" s="69">
        <v>43767</v>
      </c>
      <c r="S103" s="71">
        <v>610</v>
      </c>
      <c r="T103" s="71">
        <v>192.08</v>
      </c>
      <c r="U103" s="71">
        <v>2.52</v>
      </c>
      <c r="V103" s="71">
        <v>77</v>
      </c>
      <c r="Y103" s="71">
        <v>7.2</v>
      </c>
      <c r="Z103" s="71">
        <v>457.78</v>
      </c>
      <c r="AB103" s="36"/>
      <c r="AD103" s="69">
        <v>43767</v>
      </c>
      <c r="AE103" s="67">
        <v>650</v>
      </c>
      <c r="AF103" s="67">
        <v>192.08</v>
      </c>
      <c r="AG103" s="67">
        <v>2.19</v>
      </c>
      <c r="AH103" s="67">
        <v>74</v>
      </c>
      <c r="AK103" s="67">
        <v>7.34</v>
      </c>
      <c r="AL103" s="67">
        <v>641.64</v>
      </c>
      <c r="AN103" s="36"/>
    </row>
    <row r="104" spans="2:40" x14ac:dyDescent="0.2">
      <c r="B104" s="64">
        <v>43768</v>
      </c>
      <c r="C104" s="65"/>
      <c r="D104" s="65"/>
      <c r="E104" s="66"/>
      <c r="F104" s="66"/>
      <c r="H104" s="36"/>
      <c r="J104" s="69">
        <v>43768</v>
      </c>
      <c r="K104" s="67"/>
      <c r="L104" s="67"/>
      <c r="M104" s="67"/>
      <c r="N104" s="67"/>
      <c r="P104" s="36"/>
      <c r="R104" s="69">
        <v>43768</v>
      </c>
      <c r="S104" s="71"/>
      <c r="T104" s="71"/>
      <c r="U104" s="71"/>
      <c r="V104" s="71"/>
      <c r="Y104" s="71"/>
      <c r="Z104" s="71"/>
      <c r="AB104" s="36"/>
      <c r="AD104" s="69">
        <v>43768</v>
      </c>
      <c r="AE104" s="67"/>
      <c r="AF104" s="67"/>
      <c r="AG104" s="67"/>
      <c r="AH104" s="67"/>
      <c r="AK104" s="67"/>
      <c r="AL104" s="67"/>
      <c r="AN104" s="36"/>
    </row>
    <row r="105" spans="2:40" x14ac:dyDescent="0.2">
      <c r="B105" s="64">
        <v>43769</v>
      </c>
      <c r="C105" s="65"/>
      <c r="D105" s="65"/>
      <c r="E105" s="66"/>
      <c r="F105" s="66"/>
      <c r="H105" s="36"/>
      <c r="J105" s="69">
        <v>43769</v>
      </c>
      <c r="K105" s="67"/>
      <c r="L105" s="67"/>
      <c r="M105" s="67"/>
      <c r="N105" s="67"/>
      <c r="P105" s="36"/>
      <c r="R105" s="69">
        <v>43769</v>
      </c>
      <c r="S105" s="71"/>
      <c r="T105" s="71"/>
      <c r="U105" s="71"/>
      <c r="V105" s="71"/>
      <c r="Y105" s="71"/>
      <c r="Z105" s="71"/>
      <c r="AB105" s="36"/>
      <c r="AD105" s="69">
        <v>43769</v>
      </c>
      <c r="AE105" s="67"/>
      <c r="AF105" s="67"/>
      <c r="AG105" s="67"/>
      <c r="AH105" s="67"/>
      <c r="AK105" s="67"/>
      <c r="AL105" s="67"/>
      <c r="AN105" s="36"/>
    </row>
    <row r="106" spans="2:40" x14ac:dyDescent="0.2">
      <c r="B106" s="64">
        <v>43770</v>
      </c>
      <c r="C106" s="65"/>
      <c r="D106" s="65"/>
      <c r="E106" s="66"/>
      <c r="F106" s="66"/>
      <c r="H106" s="36"/>
      <c r="J106" s="69">
        <v>43770</v>
      </c>
      <c r="K106" s="67"/>
      <c r="L106" s="67"/>
      <c r="M106" s="67"/>
      <c r="N106" s="67"/>
      <c r="P106" s="36"/>
      <c r="R106" s="69">
        <v>43770</v>
      </c>
      <c r="S106" s="71"/>
      <c r="T106" s="71"/>
      <c r="U106" s="71"/>
      <c r="V106" s="71"/>
      <c r="Y106" s="71"/>
      <c r="Z106" s="71"/>
      <c r="AB106" s="36"/>
      <c r="AD106" s="69">
        <v>43770</v>
      </c>
      <c r="AE106" s="67"/>
      <c r="AF106" s="67"/>
      <c r="AG106" s="67"/>
      <c r="AH106" s="67"/>
      <c r="AK106" s="67"/>
      <c r="AL106" s="67"/>
      <c r="AN106" s="36"/>
    </row>
    <row r="107" spans="2:40" x14ac:dyDescent="0.2">
      <c r="B107" s="64">
        <v>43771</v>
      </c>
      <c r="C107" s="65"/>
      <c r="D107" s="65"/>
      <c r="E107" s="66"/>
      <c r="F107" s="66"/>
      <c r="H107" s="36"/>
      <c r="J107" s="69">
        <v>43771</v>
      </c>
      <c r="K107" s="67"/>
      <c r="L107" s="67"/>
      <c r="M107" s="67"/>
      <c r="N107" s="67"/>
      <c r="P107" s="36"/>
      <c r="R107" s="69">
        <v>43771</v>
      </c>
      <c r="S107" s="71"/>
      <c r="T107" s="71"/>
      <c r="U107" s="71"/>
      <c r="V107" s="71"/>
      <c r="Y107" s="71"/>
      <c r="Z107" s="71"/>
      <c r="AB107" s="36"/>
      <c r="AD107" s="69">
        <v>43771</v>
      </c>
      <c r="AE107" s="67"/>
      <c r="AF107" s="67"/>
      <c r="AG107" s="67"/>
      <c r="AH107" s="67"/>
      <c r="AK107" s="67"/>
      <c r="AL107" s="67"/>
      <c r="AN107" s="36"/>
    </row>
    <row r="108" spans="2:40" x14ac:dyDescent="0.2">
      <c r="B108" s="64">
        <v>43772</v>
      </c>
      <c r="C108" s="65"/>
      <c r="D108" s="65"/>
      <c r="E108" s="66"/>
      <c r="F108" s="66"/>
      <c r="H108" s="36"/>
      <c r="J108" s="69">
        <v>43772</v>
      </c>
      <c r="K108" s="67"/>
      <c r="L108" s="67"/>
      <c r="M108" s="67"/>
      <c r="N108" s="67"/>
      <c r="P108" s="36"/>
      <c r="R108" s="69">
        <v>43772</v>
      </c>
      <c r="S108" s="71"/>
      <c r="T108" s="71"/>
      <c r="U108" s="71"/>
      <c r="V108" s="71"/>
      <c r="Y108" s="71"/>
      <c r="Z108" s="71"/>
      <c r="AB108" s="36"/>
      <c r="AD108" s="69">
        <v>43772</v>
      </c>
      <c r="AE108" s="67"/>
      <c r="AF108" s="67"/>
      <c r="AG108" s="67"/>
      <c r="AH108" s="67"/>
      <c r="AK108" s="67"/>
      <c r="AL108" s="67"/>
      <c r="AN108" s="36"/>
    </row>
    <row r="109" spans="2:40" x14ac:dyDescent="0.2">
      <c r="B109" s="64">
        <v>43773</v>
      </c>
      <c r="C109" s="65"/>
      <c r="D109" s="65"/>
      <c r="E109" s="66"/>
      <c r="F109" s="66"/>
      <c r="H109" s="36"/>
      <c r="J109" s="69">
        <v>43773</v>
      </c>
      <c r="K109" s="67"/>
      <c r="L109" s="67"/>
      <c r="M109" s="67"/>
      <c r="N109" s="67"/>
      <c r="P109" s="36"/>
      <c r="R109" s="69">
        <v>43773</v>
      </c>
      <c r="S109" s="71"/>
      <c r="T109" s="71"/>
      <c r="U109" s="71"/>
      <c r="V109" s="71"/>
      <c r="Y109" s="71"/>
      <c r="Z109" s="71"/>
      <c r="AB109" s="36"/>
      <c r="AD109" s="69">
        <v>43773</v>
      </c>
      <c r="AE109" s="67"/>
      <c r="AF109" s="67"/>
      <c r="AG109" s="67"/>
      <c r="AH109" s="67"/>
      <c r="AK109" s="67"/>
      <c r="AL109" s="67"/>
      <c r="AN109" s="36"/>
    </row>
    <row r="110" spans="2:40" x14ac:dyDescent="0.2">
      <c r="B110" s="64">
        <v>43774</v>
      </c>
      <c r="C110" s="65">
        <v>1203.5999999999999</v>
      </c>
      <c r="D110" s="65">
        <v>58.8</v>
      </c>
      <c r="E110" s="66">
        <v>3.92</v>
      </c>
      <c r="F110" s="66">
        <v>80</v>
      </c>
      <c r="H110" s="36"/>
      <c r="J110" s="69">
        <v>43774</v>
      </c>
      <c r="K110" s="67">
        <v>408</v>
      </c>
      <c r="L110" s="67">
        <v>53.9</v>
      </c>
      <c r="M110" s="67">
        <v>6.28</v>
      </c>
      <c r="N110" s="67">
        <v>91</v>
      </c>
      <c r="P110" s="36"/>
      <c r="R110" s="69">
        <v>43774</v>
      </c>
      <c r="S110" s="71">
        <v>958.8</v>
      </c>
      <c r="T110" s="71">
        <v>180.32</v>
      </c>
      <c r="U110" s="71">
        <v>2.56</v>
      </c>
      <c r="V110" s="71">
        <v>76</v>
      </c>
      <c r="Y110" s="71">
        <v>7.17</v>
      </c>
      <c r="Z110" s="71">
        <v>819.62</v>
      </c>
      <c r="AB110" s="36"/>
      <c r="AD110" s="69">
        <v>43774</v>
      </c>
      <c r="AE110" s="67">
        <v>714</v>
      </c>
      <c r="AF110" s="67">
        <v>160.72</v>
      </c>
      <c r="AG110" s="67">
        <v>2.23</v>
      </c>
      <c r="AH110" s="67">
        <v>75</v>
      </c>
      <c r="AK110" s="67">
        <v>7.33</v>
      </c>
      <c r="AL110" s="67">
        <v>1164.1600000000001</v>
      </c>
      <c r="AN110" s="36"/>
    </row>
    <row r="111" spans="2:40" x14ac:dyDescent="0.2">
      <c r="B111" s="64">
        <v>43775</v>
      </c>
      <c r="C111" s="65"/>
      <c r="D111" s="65"/>
      <c r="E111" s="66"/>
      <c r="F111" s="66"/>
      <c r="H111" s="36"/>
      <c r="J111" s="69">
        <v>43775</v>
      </c>
      <c r="K111" s="67"/>
      <c r="L111" s="67"/>
      <c r="M111" s="67"/>
      <c r="N111" s="67"/>
      <c r="P111" s="36"/>
      <c r="R111" s="69">
        <v>43775</v>
      </c>
      <c r="S111" s="71"/>
      <c r="T111" s="71"/>
      <c r="U111" s="71"/>
      <c r="V111" s="71"/>
      <c r="Y111" s="71"/>
      <c r="Z111" s="71"/>
      <c r="AB111" s="36"/>
      <c r="AD111" s="69">
        <v>43775</v>
      </c>
      <c r="AE111" s="67"/>
      <c r="AF111" s="67"/>
      <c r="AG111" s="67"/>
      <c r="AH111" s="67"/>
      <c r="AK111" s="67"/>
      <c r="AL111" s="67"/>
      <c r="AN111" s="36"/>
    </row>
    <row r="112" spans="2:40" x14ac:dyDescent="0.2">
      <c r="B112" s="64">
        <v>43776</v>
      </c>
      <c r="C112" s="65"/>
      <c r="D112" s="65"/>
      <c r="E112" s="66"/>
      <c r="F112" s="66"/>
      <c r="H112" s="36"/>
      <c r="J112" s="69">
        <v>43776</v>
      </c>
      <c r="K112" s="67"/>
      <c r="L112" s="67"/>
      <c r="M112" s="67"/>
      <c r="N112" s="67"/>
      <c r="P112" s="36"/>
      <c r="R112" s="69">
        <v>43776</v>
      </c>
      <c r="S112" s="71"/>
      <c r="T112" s="71"/>
      <c r="U112" s="71"/>
      <c r="V112" s="71"/>
      <c r="Y112" s="71"/>
      <c r="Z112" s="71"/>
      <c r="AB112" s="36"/>
      <c r="AD112" s="69">
        <v>43776</v>
      </c>
      <c r="AE112" s="67"/>
      <c r="AF112" s="67"/>
      <c r="AG112" s="67"/>
      <c r="AH112" s="67"/>
      <c r="AK112" s="67"/>
      <c r="AL112" s="67"/>
      <c r="AN112" s="36"/>
    </row>
    <row r="113" spans="2:40" x14ac:dyDescent="0.2">
      <c r="B113" s="64">
        <v>43777</v>
      </c>
      <c r="C113" s="65"/>
      <c r="D113" s="65"/>
      <c r="E113" s="66"/>
      <c r="F113" s="66"/>
      <c r="H113" s="36"/>
      <c r="J113" s="69">
        <v>43777</v>
      </c>
      <c r="K113" s="67"/>
      <c r="L113" s="67"/>
      <c r="M113" s="67"/>
      <c r="N113" s="67"/>
      <c r="P113" s="36"/>
      <c r="R113" s="69">
        <v>43777</v>
      </c>
      <c r="S113" s="71"/>
      <c r="T113" s="71"/>
      <c r="U113" s="71"/>
      <c r="V113" s="71"/>
      <c r="Y113" s="71"/>
      <c r="Z113" s="71"/>
      <c r="AB113" s="36"/>
      <c r="AD113" s="69">
        <v>43777</v>
      </c>
      <c r="AE113" s="67"/>
      <c r="AF113" s="67"/>
      <c r="AG113" s="67"/>
      <c r="AH113" s="67"/>
      <c r="AK113" s="67"/>
      <c r="AL113" s="67"/>
      <c r="AN113" s="36"/>
    </row>
    <row r="114" spans="2:40" x14ac:dyDescent="0.2">
      <c r="B114" s="64">
        <v>43778</v>
      </c>
      <c r="C114" s="65"/>
      <c r="D114" s="65"/>
      <c r="E114" s="66"/>
      <c r="F114" s="66"/>
      <c r="H114" s="36"/>
      <c r="J114" s="69">
        <v>43778</v>
      </c>
      <c r="K114" s="67"/>
      <c r="L114" s="67"/>
      <c r="M114" s="67"/>
      <c r="N114" s="67"/>
      <c r="P114" s="36"/>
      <c r="R114" s="69">
        <v>43778</v>
      </c>
      <c r="S114" s="71"/>
      <c r="T114" s="71"/>
      <c r="U114" s="71"/>
      <c r="V114" s="71"/>
      <c r="Y114" s="71"/>
      <c r="Z114" s="71"/>
      <c r="AB114" s="36"/>
      <c r="AD114" s="69">
        <v>43778</v>
      </c>
      <c r="AE114" s="67"/>
      <c r="AF114" s="67"/>
      <c r="AG114" s="67"/>
      <c r="AH114" s="67"/>
      <c r="AK114" s="67"/>
      <c r="AL114" s="67"/>
      <c r="AN114" s="36"/>
    </row>
    <row r="115" spans="2:40" x14ac:dyDescent="0.2">
      <c r="B115" s="64">
        <v>43779</v>
      </c>
      <c r="C115" s="65"/>
      <c r="D115" s="65"/>
      <c r="E115" s="66"/>
      <c r="F115" s="66"/>
      <c r="H115" s="36"/>
      <c r="J115" s="69">
        <v>43779</v>
      </c>
      <c r="K115" s="67"/>
      <c r="L115" s="67"/>
      <c r="M115" s="67"/>
      <c r="N115" s="67"/>
      <c r="P115" s="36"/>
      <c r="R115" s="69">
        <v>43779</v>
      </c>
      <c r="S115" s="71"/>
      <c r="T115" s="71"/>
      <c r="U115" s="71"/>
      <c r="V115" s="71"/>
      <c r="Y115" s="71"/>
      <c r="Z115" s="71"/>
      <c r="AB115" s="36"/>
      <c r="AD115" s="69">
        <v>43779</v>
      </c>
      <c r="AE115" s="67"/>
      <c r="AF115" s="67"/>
      <c r="AG115" s="67"/>
      <c r="AH115" s="67"/>
      <c r="AK115" s="67"/>
      <c r="AL115" s="67"/>
      <c r="AN115" s="36"/>
    </row>
    <row r="116" spans="2:40" x14ac:dyDescent="0.2">
      <c r="B116" s="64">
        <v>43780</v>
      </c>
      <c r="C116" s="65"/>
      <c r="D116" s="65"/>
      <c r="E116" s="66"/>
      <c r="F116" s="66"/>
      <c r="H116" s="36"/>
      <c r="J116" s="69">
        <v>43780</v>
      </c>
      <c r="K116" s="67"/>
      <c r="L116" s="67"/>
      <c r="M116" s="67"/>
      <c r="N116" s="67"/>
      <c r="P116" s="36"/>
      <c r="R116" s="69">
        <v>43780</v>
      </c>
      <c r="S116" s="71"/>
      <c r="T116" s="71"/>
      <c r="U116" s="71"/>
      <c r="V116" s="71"/>
      <c r="Y116" s="71"/>
      <c r="Z116" s="71"/>
      <c r="AB116" s="36"/>
      <c r="AD116" s="69">
        <v>43780</v>
      </c>
      <c r="AE116" s="67"/>
      <c r="AF116" s="67"/>
      <c r="AG116" s="67"/>
      <c r="AH116" s="67"/>
      <c r="AK116" s="67"/>
      <c r="AL116" s="67"/>
      <c r="AN116" s="36"/>
    </row>
    <row r="117" spans="2:40" x14ac:dyDescent="0.2">
      <c r="B117" s="64">
        <v>43781</v>
      </c>
      <c r="C117" s="65">
        <v>1358</v>
      </c>
      <c r="D117" s="65">
        <v>32.979999999999997</v>
      </c>
      <c r="E117" s="66">
        <v>4.3</v>
      </c>
      <c r="F117" s="66">
        <v>78</v>
      </c>
      <c r="H117" s="36"/>
      <c r="J117" s="69">
        <v>43781</v>
      </c>
      <c r="K117" s="67">
        <v>368.6</v>
      </c>
      <c r="L117" s="67">
        <v>64.02</v>
      </c>
      <c r="M117" s="67">
        <v>5.35</v>
      </c>
      <c r="N117" s="67">
        <v>92</v>
      </c>
      <c r="P117" s="36"/>
      <c r="R117" s="69">
        <v>43781</v>
      </c>
      <c r="S117" s="71">
        <v>630.5</v>
      </c>
      <c r="T117" s="71">
        <v>162.96</v>
      </c>
      <c r="U117" s="71">
        <v>2.25</v>
      </c>
      <c r="V117" s="71">
        <v>73</v>
      </c>
      <c r="Y117" s="71">
        <v>7.19</v>
      </c>
      <c r="Z117" s="71">
        <v>379.16</v>
      </c>
      <c r="AB117" s="36"/>
      <c r="AD117" s="69">
        <v>43781</v>
      </c>
      <c r="AE117" s="67">
        <v>1067</v>
      </c>
      <c r="AF117" s="67">
        <v>166.84</v>
      </c>
      <c r="AG117" s="67">
        <v>2.75</v>
      </c>
      <c r="AH117" s="67">
        <v>77</v>
      </c>
      <c r="AK117" s="67">
        <v>7.32</v>
      </c>
      <c r="AL117" s="67">
        <v>269.45</v>
      </c>
      <c r="AN117" s="36"/>
    </row>
    <row r="118" spans="2:40" x14ac:dyDescent="0.2">
      <c r="B118" s="64">
        <v>43782</v>
      </c>
      <c r="C118" s="65"/>
      <c r="D118" s="65"/>
      <c r="E118" s="66"/>
      <c r="F118" s="66"/>
      <c r="H118" s="36"/>
      <c r="J118" s="69">
        <v>43782</v>
      </c>
      <c r="K118" s="67"/>
      <c r="L118" s="67"/>
      <c r="M118" s="67"/>
      <c r="N118" s="67"/>
      <c r="P118" s="36"/>
      <c r="R118" s="69">
        <v>43782</v>
      </c>
      <c r="S118" s="71"/>
      <c r="T118" s="71"/>
      <c r="U118" s="71"/>
      <c r="V118" s="71"/>
      <c r="Y118" s="71"/>
      <c r="Z118" s="71"/>
      <c r="AB118" s="36"/>
      <c r="AD118" s="69">
        <v>43782</v>
      </c>
      <c r="AE118" s="67"/>
      <c r="AF118" s="67"/>
      <c r="AG118" s="67"/>
      <c r="AH118" s="67"/>
      <c r="AK118" s="67"/>
      <c r="AL118" s="67"/>
      <c r="AN118" s="36"/>
    </row>
    <row r="119" spans="2:40" x14ac:dyDescent="0.2">
      <c r="B119" s="64">
        <v>43783</v>
      </c>
      <c r="C119" s="65"/>
      <c r="D119" s="65"/>
      <c r="E119" s="66"/>
      <c r="F119" s="66"/>
      <c r="H119" s="36"/>
      <c r="J119" s="69">
        <v>43783</v>
      </c>
      <c r="K119" s="67"/>
      <c r="L119" s="67"/>
      <c r="M119" s="67"/>
      <c r="N119" s="67"/>
      <c r="P119" s="36"/>
      <c r="R119" s="69">
        <v>43783</v>
      </c>
      <c r="S119" s="71"/>
      <c r="T119" s="71"/>
      <c r="U119" s="71"/>
      <c r="V119" s="71"/>
      <c r="Y119" s="71"/>
      <c r="Z119" s="71"/>
      <c r="AB119" s="36"/>
      <c r="AD119" s="69">
        <v>43783</v>
      </c>
      <c r="AE119" s="67"/>
      <c r="AF119" s="67"/>
      <c r="AG119" s="67"/>
      <c r="AH119" s="67"/>
      <c r="AK119" s="67"/>
      <c r="AL119" s="67"/>
      <c r="AN119" s="36"/>
    </row>
    <row r="120" spans="2:40" x14ac:dyDescent="0.2">
      <c r="B120" s="64">
        <v>43784</v>
      </c>
      <c r="C120" s="65"/>
      <c r="D120" s="65"/>
      <c r="E120" s="66"/>
      <c r="F120" s="66"/>
      <c r="H120" s="36"/>
      <c r="J120" s="69">
        <v>43784</v>
      </c>
      <c r="K120" s="67"/>
      <c r="L120" s="67"/>
      <c r="M120" s="67"/>
      <c r="N120" s="67"/>
      <c r="P120" s="36"/>
      <c r="R120" s="69">
        <v>43784</v>
      </c>
      <c r="S120" s="71"/>
      <c r="T120" s="71"/>
      <c r="U120" s="71"/>
      <c r="V120" s="71"/>
      <c r="Y120" s="71"/>
      <c r="Z120" s="71"/>
      <c r="AB120" s="36"/>
      <c r="AD120" s="69">
        <v>43784</v>
      </c>
      <c r="AE120" s="67"/>
      <c r="AF120" s="67"/>
      <c r="AG120" s="67"/>
      <c r="AH120" s="67"/>
      <c r="AK120" s="67"/>
      <c r="AL120" s="67"/>
      <c r="AN120" s="36"/>
    </row>
    <row r="121" spans="2:40" x14ac:dyDescent="0.2">
      <c r="B121" s="64">
        <v>43785</v>
      </c>
      <c r="C121" s="65"/>
      <c r="D121" s="65"/>
      <c r="E121" s="66"/>
      <c r="F121" s="66"/>
      <c r="H121" s="36"/>
      <c r="J121" s="69">
        <v>43785</v>
      </c>
      <c r="K121" s="67"/>
      <c r="L121" s="67"/>
      <c r="M121" s="67"/>
      <c r="N121" s="67"/>
      <c r="P121" s="36"/>
      <c r="R121" s="69">
        <v>43785</v>
      </c>
      <c r="S121" s="71"/>
      <c r="T121" s="71"/>
      <c r="U121" s="71"/>
      <c r="V121" s="71"/>
      <c r="Y121" s="71"/>
      <c r="Z121" s="71"/>
      <c r="AB121" s="36"/>
      <c r="AD121" s="69">
        <v>43785</v>
      </c>
      <c r="AE121" s="67"/>
      <c r="AF121" s="67"/>
      <c r="AG121" s="67"/>
      <c r="AH121" s="67"/>
      <c r="AK121" s="67"/>
      <c r="AL121" s="67"/>
      <c r="AN121" s="36"/>
    </row>
    <row r="122" spans="2:40" x14ac:dyDescent="0.2">
      <c r="B122" s="64">
        <v>43786</v>
      </c>
      <c r="C122" s="65"/>
      <c r="D122" s="65"/>
      <c r="E122" s="66"/>
      <c r="F122" s="66"/>
      <c r="H122" s="36"/>
      <c r="J122" s="69">
        <v>43786</v>
      </c>
      <c r="K122" s="67"/>
      <c r="L122" s="67"/>
      <c r="M122" s="67"/>
      <c r="N122" s="67"/>
      <c r="P122" s="36"/>
      <c r="R122" s="69">
        <v>43786</v>
      </c>
      <c r="S122" s="71"/>
      <c r="T122" s="71"/>
      <c r="U122" s="71"/>
      <c r="V122" s="71"/>
      <c r="Y122" s="71"/>
      <c r="Z122" s="71"/>
      <c r="AB122" s="36"/>
      <c r="AD122" s="69">
        <v>43786</v>
      </c>
      <c r="AE122" s="67"/>
      <c r="AF122" s="67"/>
      <c r="AG122" s="67"/>
      <c r="AH122" s="67"/>
      <c r="AK122" s="67"/>
      <c r="AL122" s="67"/>
      <c r="AN122" s="36"/>
    </row>
    <row r="123" spans="2:40" x14ac:dyDescent="0.2">
      <c r="B123" s="64">
        <v>43787</v>
      </c>
      <c r="C123" s="65"/>
      <c r="D123" s="65"/>
      <c r="E123" s="66"/>
      <c r="F123" s="66"/>
      <c r="H123" s="36"/>
      <c r="J123" s="69">
        <v>43787</v>
      </c>
      <c r="K123" s="67"/>
      <c r="L123" s="67"/>
      <c r="M123" s="67"/>
      <c r="N123" s="67"/>
      <c r="P123" s="36"/>
      <c r="R123" s="69">
        <v>43787</v>
      </c>
      <c r="S123" s="71"/>
      <c r="T123" s="71"/>
      <c r="U123" s="71"/>
      <c r="V123" s="71"/>
      <c r="Y123" s="71"/>
      <c r="Z123" s="71"/>
      <c r="AB123" s="36"/>
      <c r="AD123" s="69">
        <v>43787</v>
      </c>
      <c r="AE123" s="67"/>
      <c r="AF123" s="67"/>
      <c r="AG123" s="67"/>
      <c r="AH123" s="67"/>
      <c r="AK123" s="67"/>
      <c r="AL123" s="67"/>
      <c r="AN123" s="36"/>
    </row>
    <row r="124" spans="2:40" x14ac:dyDescent="0.2">
      <c r="B124" s="64">
        <v>43788</v>
      </c>
      <c r="C124" s="65">
        <v>1248</v>
      </c>
      <c r="D124" s="65">
        <v>65.66</v>
      </c>
      <c r="E124" s="66">
        <v>4.33</v>
      </c>
      <c r="F124" s="66">
        <v>78</v>
      </c>
      <c r="H124" s="36"/>
      <c r="J124" s="69">
        <v>43788</v>
      </c>
      <c r="K124" s="67">
        <v>440</v>
      </c>
      <c r="L124" s="67">
        <v>55.66</v>
      </c>
      <c r="M124" s="67">
        <v>5.72</v>
      </c>
      <c r="N124" s="67">
        <v>92</v>
      </c>
      <c r="P124" s="36"/>
      <c r="R124" s="69">
        <v>43788</v>
      </c>
      <c r="S124" s="71">
        <v>880</v>
      </c>
      <c r="T124" s="71">
        <v>158.76</v>
      </c>
      <c r="U124" s="71">
        <v>2.69</v>
      </c>
      <c r="V124" s="71">
        <v>74</v>
      </c>
      <c r="Y124" s="71">
        <v>7.19</v>
      </c>
      <c r="Z124" s="71">
        <v>200.56</v>
      </c>
      <c r="AB124" s="36"/>
      <c r="AD124" s="69">
        <v>43788</v>
      </c>
      <c r="AE124" s="67">
        <v>700</v>
      </c>
      <c r="AF124" s="67">
        <v>150.91999999999999</v>
      </c>
      <c r="AG124" s="67">
        <v>2.33</v>
      </c>
      <c r="AH124" s="67">
        <v>72</v>
      </c>
      <c r="AK124" s="67">
        <v>7.32</v>
      </c>
      <c r="AL124" s="67">
        <v>267.70999999999998</v>
      </c>
      <c r="AN124" s="36"/>
    </row>
    <row r="125" spans="2:40" x14ac:dyDescent="0.2">
      <c r="B125" s="64">
        <v>43789</v>
      </c>
      <c r="C125" s="65"/>
      <c r="D125" s="65"/>
      <c r="E125" s="66"/>
      <c r="F125" s="66"/>
      <c r="H125" s="36"/>
      <c r="J125" s="69">
        <v>43789</v>
      </c>
      <c r="K125" s="67"/>
      <c r="L125" s="67"/>
      <c r="M125" s="67"/>
      <c r="N125" s="67"/>
      <c r="P125" s="36"/>
      <c r="R125" s="69">
        <v>43789</v>
      </c>
      <c r="S125" s="71"/>
      <c r="T125" s="71"/>
      <c r="U125" s="71"/>
      <c r="V125" s="71"/>
      <c r="Y125" s="71"/>
      <c r="Z125" s="71"/>
      <c r="AB125" s="36"/>
      <c r="AD125" s="69">
        <v>43789</v>
      </c>
      <c r="AE125" s="67"/>
      <c r="AF125" s="67"/>
      <c r="AG125" s="67"/>
      <c r="AH125" s="67"/>
      <c r="AK125" s="67"/>
      <c r="AL125" s="67"/>
      <c r="AN125" s="36"/>
    </row>
    <row r="126" spans="2:40" x14ac:dyDescent="0.2">
      <c r="B126" s="64">
        <v>43790</v>
      </c>
      <c r="C126" s="65"/>
      <c r="D126" s="65"/>
      <c r="E126" s="66"/>
      <c r="F126" s="66"/>
      <c r="H126" s="36"/>
      <c r="J126" s="69">
        <v>43790</v>
      </c>
      <c r="K126" s="67"/>
      <c r="L126" s="67"/>
      <c r="M126" s="67"/>
      <c r="N126" s="67"/>
      <c r="P126" s="36"/>
      <c r="R126" s="69">
        <v>43790</v>
      </c>
      <c r="S126" s="71"/>
      <c r="T126" s="71"/>
      <c r="U126" s="71"/>
      <c r="V126" s="71"/>
      <c r="Y126" s="71"/>
      <c r="Z126" s="71"/>
      <c r="AB126" s="36"/>
      <c r="AD126" s="69">
        <v>43790</v>
      </c>
      <c r="AE126" s="67"/>
      <c r="AF126" s="67"/>
      <c r="AG126" s="67"/>
      <c r="AH126" s="67"/>
      <c r="AK126" s="67"/>
      <c r="AL126" s="67"/>
      <c r="AN126" s="36"/>
    </row>
    <row r="127" spans="2:40" x14ac:dyDescent="0.2">
      <c r="B127" s="64">
        <v>43791</v>
      </c>
      <c r="C127" s="65"/>
      <c r="D127" s="65"/>
      <c r="E127" s="66"/>
      <c r="F127" s="66"/>
      <c r="H127" s="36"/>
      <c r="J127" s="69">
        <v>43791</v>
      </c>
      <c r="K127" s="67"/>
      <c r="L127" s="67"/>
      <c r="M127" s="67"/>
      <c r="N127" s="67"/>
      <c r="P127" s="36"/>
      <c r="R127" s="69">
        <v>43791</v>
      </c>
      <c r="S127" s="71"/>
      <c r="T127" s="71"/>
      <c r="U127" s="71"/>
      <c r="V127" s="71"/>
      <c r="Y127" s="71"/>
      <c r="Z127" s="71"/>
      <c r="AB127" s="36"/>
      <c r="AD127" s="69">
        <v>43791</v>
      </c>
      <c r="AE127" s="67"/>
      <c r="AF127" s="67"/>
      <c r="AG127" s="67"/>
      <c r="AH127" s="67"/>
      <c r="AK127" s="67"/>
      <c r="AL127" s="67"/>
      <c r="AN127" s="36"/>
    </row>
    <row r="128" spans="2:40" x14ac:dyDescent="0.2">
      <c r="B128" s="64">
        <v>43792</v>
      </c>
      <c r="C128" s="65"/>
      <c r="D128" s="65"/>
      <c r="E128" s="66"/>
      <c r="F128" s="66"/>
      <c r="H128" s="36"/>
      <c r="J128" s="69">
        <v>43792</v>
      </c>
      <c r="K128" s="67"/>
      <c r="L128" s="67"/>
      <c r="M128" s="67"/>
      <c r="N128" s="67"/>
      <c r="P128" s="36"/>
      <c r="R128" s="69">
        <v>43792</v>
      </c>
      <c r="S128" s="71"/>
      <c r="T128" s="71"/>
      <c r="U128" s="71"/>
      <c r="V128" s="71"/>
      <c r="Y128" s="71"/>
      <c r="Z128" s="71"/>
      <c r="AB128" s="36"/>
      <c r="AD128" s="69">
        <v>43792</v>
      </c>
      <c r="AE128" s="67"/>
      <c r="AF128" s="67"/>
      <c r="AG128" s="67"/>
      <c r="AH128" s="67"/>
      <c r="AK128" s="67"/>
      <c r="AL128" s="67"/>
      <c r="AN128" s="36"/>
    </row>
    <row r="129" spans="2:40" x14ac:dyDescent="0.2">
      <c r="B129" s="64">
        <v>43793</v>
      </c>
      <c r="C129" s="65"/>
      <c r="D129" s="65"/>
      <c r="E129" s="66"/>
      <c r="F129" s="66"/>
      <c r="H129" s="36"/>
      <c r="J129" s="69">
        <v>43793</v>
      </c>
      <c r="K129" s="67"/>
      <c r="L129" s="67"/>
      <c r="M129" s="67"/>
      <c r="N129" s="67"/>
      <c r="P129" s="36"/>
      <c r="R129" s="69">
        <v>43793</v>
      </c>
      <c r="S129" s="71"/>
      <c r="T129" s="71"/>
      <c r="U129" s="71"/>
      <c r="V129" s="71"/>
      <c r="Y129" s="71"/>
      <c r="Z129" s="71"/>
      <c r="AB129" s="36"/>
      <c r="AD129" s="69">
        <v>43793</v>
      </c>
      <c r="AE129" s="67"/>
      <c r="AF129" s="67"/>
      <c r="AG129" s="67"/>
      <c r="AH129" s="67"/>
      <c r="AK129" s="67"/>
      <c r="AL129" s="67"/>
      <c r="AN129" s="36"/>
    </row>
    <row r="130" spans="2:40" x14ac:dyDescent="0.2">
      <c r="B130" s="64">
        <v>43794</v>
      </c>
      <c r="C130" s="65"/>
      <c r="D130" s="65"/>
      <c r="E130" s="66"/>
      <c r="F130" s="66"/>
      <c r="H130" s="36"/>
      <c r="J130" s="69">
        <v>43794</v>
      </c>
      <c r="K130" s="67"/>
      <c r="L130" s="67"/>
      <c r="M130" s="67"/>
      <c r="N130" s="67"/>
      <c r="P130" s="36"/>
      <c r="R130" s="69">
        <v>43794</v>
      </c>
      <c r="S130" s="71"/>
      <c r="T130" s="71"/>
      <c r="U130" s="71"/>
      <c r="V130" s="71"/>
      <c r="Y130" s="71"/>
      <c r="Z130" s="71"/>
      <c r="AB130" s="36"/>
      <c r="AD130" s="69">
        <v>43794</v>
      </c>
      <c r="AE130" s="67"/>
      <c r="AF130" s="67"/>
      <c r="AG130" s="67"/>
      <c r="AH130" s="67"/>
      <c r="AK130" s="67"/>
      <c r="AL130" s="67"/>
      <c r="AN130" s="36"/>
    </row>
    <row r="131" spans="2:40" x14ac:dyDescent="0.2">
      <c r="B131" s="64">
        <v>43795</v>
      </c>
      <c r="C131" s="65"/>
      <c r="D131" s="65"/>
      <c r="E131" s="66"/>
      <c r="F131" s="66"/>
      <c r="H131" s="36"/>
      <c r="J131" s="69">
        <v>43795</v>
      </c>
      <c r="K131" s="67"/>
      <c r="L131" s="67"/>
      <c r="M131" s="67"/>
      <c r="N131" s="67"/>
      <c r="P131" s="36"/>
      <c r="R131" s="69">
        <v>43795</v>
      </c>
      <c r="S131" s="71">
        <v>897.6</v>
      </c>
      <c r="T131" s="71">
        <v>124.74</v>
      </c>
      <c r="U131" s="71">
        <v>2.7</v>
      </c>
      <c r="V131" s="71">
        <v>75</v>
      </c>
      <c r="Y131" s="71">
        <v>7.19</v>
      </c>
      <c r="Z131" s="71">
        <v>179.91</v>
      </c>
      <c r="AB131" s="36"/>
      <c r="AD131" s="69">
        <v>43795</v>
      </c>
      <c r="AE131" s="67">
        <v>897.6</v>
      </c>
      <c r="AF131" s="67">
        <v>136.62</v>
      </c>
      <c r="AG131" s="67">
        <v>2.38</v>
      </c>
      <c r="AH131" s="67">
        <v>72</v>
      </c>
      <c r="AK131" s="67">
        <v>7.38</v>
      </c>
      <c r="AL131" s="67">
        <v>250.67</v>
      </c>
      <c r="AN131" s="36"/>
    </row>
    <row r="132" spans="2:40" x14ac:dyDescent="0.2">
      <c r="B132" s="64">
        <v>43796</v>
      </c>
      <c r="C132" s="65"/>
      <c r="D132" s="65"/>
      <c r="E132" s="66"/>
      <c r="F132" s="66"/>
      <c r="H132" s="36"/>
      <c r="J132" s="69">
        <v>43796</v>
      </c>
      <c r="K132" s="67"/>
      <c r="L132" s="67"/>
      <c r="M132" s="67"/>
      <c r="N132" s="67"/>
      <c r="P132" s="36"/>
      <c r="R132" s="69">
        <v>43796</v>
      </c>
      <c r="S132" s="71"/>
      <c r="T132" s="71"/>
      <c r="U132" s="71"/>
      <c r="V132" s="71"/>
      <c r="Y132" s="71"/>
      <c r="Z132" s="71"/>
      <c r="AB132" s="36"/>
      <c r="AD132" s="69">
        <v>43796</v>
      </c>
      <c r="AE132" s="67"/>
      <c r="AF132" s="67"/>
      <c r="AG132" s="67"/>
      <c r="AH132" s="67"/>
      <c r="AK132" s="67"/>
      <c r="AL132" s="67"/>
      <c r="AN132" s="36"/>
    </row>
    <row r="133" spans="2:40" x14ac:dyDescent="0.2">
      <c r="B133" s="64">
        <v>43797</v>
      </c>
      <c r="C133" s="65"/>
      <c r="D133" s="65"/>
      <c r="E133" s="66"/>
      <c r="F133" s="66"/>
      <c r="H133" s="36"/>
      <c r="J133" s="69">
        <v>43797</v>
      </c>
      <c r="K133" s="67"/>
      <c r="L133" s="67"/>
      <c r="M133" s="67"/>
      <c r="N133" s="67"/>
      <c r="P133" s="36"/>
      <c r="R133" s="69">
        <v>43797</v>
      </c>
      <c r="S133" s="71"/>
      <c r="T133" s="71"/>
      <c r="U133" s="71"/>
      <c r="V133" s="71"/>
      <c r="Y133" s="71"/>
      <c r="Z133" s="71"/>
      <c r="AB133" s="36"/>
      <c r="AD133" s="69">
        <v>43797</v>
      </c>
      <c r="AE133" s="67"/>
      <c r="AF133" s="67"/>
      <c r="AG133" s="67"/>
      <c r="AH133" s="67"/>
      <c r="AK133" s="67"/>
      <c r="AL133" s="67"/>
      <c r="AN133" s="36"/>
    </row>
    <row r="134" spans="2:40" x14ac:dyDescent="0.2">
      <c r="B134" s="64">
        <v>43798</v>
      </c>
      <c r="C134" s="65"/>
      <c r="D134" s="65"/>
      <c r="E134" s="66"/>
      <c r="F134" s="66"/>
      <c r="H134" s="36"/>
      <c r="J134" s="69">
        <v>43798</v>
      </c>
      <c r="K134" s="67"/>
      <c r="L134" s="67"/>
      <c r="M134" s="67"/>
      <c r="N134" s="67"/>
      <c r="P134" s="36"/>
      <c r="R134" s="69">
        <v>43798</v>
      </c>
      <c r="S134" s="71"/>
      <c r="T134" s="71"/>
      <c r="U134" s="71"/>
      <c r="V134" s="71"/>
      <c r="Y134" s="71"/>
      <c r="Z134" s="71"/>
      <c r="AB134" s="36"/>
      <c r="AD134" s="69">
        <v>43798</v>
      </c>
      <c r="AE134" s="67"/>
      <c r="AF134" s="67"/>
      <c r="AG134" s="67"/>
      <c r="AH134" s="67"/>
      <c r="AK134" s="67"/>
      <c r="AL134" s="67"/>
      <c r="AN134" s="36"/>
    </row>
    <row r="135" spans="2:40" x14ac:dyDescent="0.2">
      <c r="B135" s="64">
        <v>43799</v>
      </c>
      <c r="C135" s="65"/>
      <c r="D135" s="65"/>
      <c r="E135" s="66"/>
      <c r="F135" s="66"/>
      <c r="H135" s="36"/>
      <c r="J135" s="69">
        <v>43799</v>
      </c>
      <c r="K135" s="67"/>
      <c r="L135" s="67"/>
      <c r="M135" s="67"/>
      <c r="N135" s="67"/>
      <c r="P135" s="36"/>
      <c r="R135" s="69">
        <v>43799</v>
      </c>
      <c r="S135" s="71"/>
      <c r="T135" s="71"/>
      <c r="U135" s="71"/>
      <c r="V135" s="71"/>
      <c r="Y135" s="71"/>
      <c r="Z135" s="71"/>
      <c r="AB135" s="36"/>
      <c r="AD135" s="69">
        <v>43799</v>
      </c>
      <c r="AE135" s="67"/>
      <c r="AF135" s="67"/>
      <c r="AG135" s="67"/>
      <c r="AH135" s="67"/>
      <c r="AK135" s="67"/>
      <c r="AL135" s="67"/>
      <c r="AN135" s="36"/>
    </row>
    <row r="136" spans="2:40" x14ac:dyDescent="0.2">
      <c r="B136" s="64">
        <v>43800</v>
      </c>
      <c r="C136" s="65"/>
      <c r="D136" s="65"/>
      <c r="E136" s="66"/>
      <c r="F136" s="66"/>
      <c r="H136" s="36"/>
      <c r="J136" s="69">
        <v>43800</v>
      </c>
      <c r="K136" s="67"/>
      <c r="L136" s="67"/>
      <c r="M136" s="67"/>
      <c r="N136" s="67"/>
      <c r="P136" s="36"/>
      <c r="R136" s="69">
        <v>43800</v>
      </c>
      <c r="S136" s="71"/>
      <c r="T136" s="71"/>
      <c r="U136" s="71"/>
      <c r="V136" s="71"/>
      <c r="Y136" s="71"/>
      <c r="Z136" s="71"/>
      <c r="AB136" s="36"/>
      <c r="AD136" s="69">
        <v>43800</v>
      </c>
      <c r="AE136" s="67"/>
      <c r="AF136" s="67"/>
      <c r="AG136" s="67"/>
      <c r="AH136" s="67"/>
      <c r="AK136" s="67"/>
      <c r="AL136" s="67"/>
      <c r="AN136" s="36"/>
    </row>
    <row r="137" spans="2:40" x14ac:dyDescent="0.2">
      <c r="B137" s="64">
        <v>43801</v>
      </c>
      <c r="C137" s="65"/>
      <c r="D137" s="65"/>
      <c r="E137" s="66"/>
      <c r="F137" s="66"/>
      <c r="H137" s="36"/>
      <c r="J137" s="69">
        <v>43801</v>
      </c>
      <c r="K137" s="67"/>
      <c r="L137" s="67"/>
      <c r="M137" s="67"/>
      <c r="N137" s="67"/>
      <c r="P137" s="36"/>
      <c r="R137" s="69">
        <v>43801</v>
      </c>
      <c r="S137" s="71"/>
      <c r="T137" s="71"/>
      <c r="U137" s="71"/>
      <c r="V137" s="71"/>
      <c r="Y137" s="71"/>
      <c r="Z137" s="71"/>
      <c r="AB137" s="36"/>
      <c r="AD137" s="69">
        <v>43801</v>
      </c>
      <c r="AE137" s="67"/>
      <c r="AF137" s="67"/>
      <c r="AG137" s="67"/>
      <c r="AH137" s="67"/>
      <c r="AK137" s="67"/>
      <c r="AL137" s="67"/>
      <c r="AN137" s="36"/>
    </row>
    <row r="138" spans="2:40" x14ac:dyDescent="0.2">
      <c r="B138" s="64">
        <v>43802</v>
      </c>
      <c r="C138" s="65">
        <v>1660</v>
      </c>
      <c r="D138" s="65">
        <v>51</v>
      </c>
      <c r="E138" s="66">
        <v>4.2</v>
      </c>
      <c r="F138" s="66">
        <v>78</v>
      </c>
      <c r="H138" s="36"/>
      <c r="J138" s="69">
        <v>43802</v>
      </c>
      <c r="K138" s="67">
        <v>330</v>
      </c>
      <c r="L138" s="67">
        <v>57</v>
      </c>
      <c r="M138" s="67">
        <v>5.0599999999999996</v>
      </c>
      <c r="N138" s="67">
        <v>91</v>
      </c>
      <c r="P138" s="36"/>
      <c r="R138" s="69">
        <v>43802</v>
      </c>
      <c r="S138" s="71">
        <v>840</v>
      </c>
      <c r="T138" s="71">
        <v>120</v>
      </c>
      <c r="U138" s="71">
        <v>2.74</v>
      </c>
      <c r="V138" s="71">
        <v>74</v>
      </c>
      <c r="Y138" s="71">
        <v>7.2</v>
      </c>
      <c r="Z138" s="71">
        <v>1019.59</v>
      </c>
      <c r="AB138" s="36"/>
      <c r="AD138" s="69">
        <v>43802</v>
      </c>
      <c r="AE138" s="67">
        <v>760</v>
      </c>
      <c r="AF138" s="67">
        <v>108</v>
      </c>
      <c r="AG138" s="67">
        <v>2.33</v>
      </c>
      <c r="AH138" s="67">
        <v>72</v>
      </c>
      <c r="AK138" s="67">
        <v>7.33</v>
      </c>
      <c r="AL138" s="67">
        <v>1388.22</v>
      </c>
      <c r="AN138" s="36"/>
    </row>
    <row r="139" spans="2:40" x14ac:dyDescent="0.2">
      <c r="B139" s="64">
        <v>43803</v>
      </c>
      <c r="C139" s="65"/>
      <c r="D139" s="65"/>
      <c r="E139" s="66"/>
      <c r="F139" s="66"/>
      <c r="H139" s="36"/>
      <c r="J139" s="69">
        <v>43803</v>
      </c>
      <c r="K139" s="67"/>
      <c r="L139" s="67"/>
      <c r="M139" s="67"/>
      <c r="N139" s="67"/>
      <c r="P139" s="36"/>
      <c r="R139" s="69">
        <v>43803</v>
      </c>
      <c r="S139" s="71"/>
      <c r="T139" s="71"/>
      <c r="U139" s="71"/>
      <c r="V139" s="71"/>
      <c r="Y139" s="71"/>
      <c r="Z139" s="71"/>
      <c r="AB139" s="36"/>
      <c r="AD139" s="69">
        <v>43803</v>
      </c>
      <c r="AE139" s="67"/>
      <c r="AF139" s="67"/>
      <c r="AG139" s="67"/>
      <c r="AH139" s="67"/>
      <c r="AK139" s="67"/>
      <c r="AL139" s="67"/>
      <c r="AN139" s="36"/>
    </row>
    <row r="140" spans="2:40" x14ac:dyDescent="0.2">
      <c r="B140" s="64">
        <v>43804</v>
      </c>
      <c r="C140" s="65"/>
      <c r="D140" s="65"/>
      <c r="E140" s="66"/>
      <c r="F140" s="66"/>
      <c r="H140" s="36"/>
      <c r="J140" s="69">
        <v>43804</v>
      </c>
      <c r="K140" s="67"/>
      <c r="L140" s="67"/>
      <c r="M140" s="67"/>
      <c r="N140" s="67"/>
      <c r="P140" s="36"/>
      <c r="R140" s="69">
        <v>43804</v>
      </c>
      <c r="S140" s="71"/>
      <c r="T140" s="71"/>
      <c r="U140" s="71"/>
      <c r="V140" s="71"/>
      <c r="Y140" s="71"/>
      <c r="Z140" s="71"/>
      <c r="AB140" s="36"/>
      <c r="AD140" s="69">
        <v>43804</v>
      </c>
      <c r="AE140" s="67"/>
      <c r="AF140" s="67"/>
      <c r="AG140" s="67"/>
      <c r="AH140" s="67"/>
      <c r="AK140" s="67"/>
      <c r="AL140" s="67"/>
      <c r="AN140" s="36"/>
    </row>
    <row r="141" spans="2:40" x14ac:dyDescent="0.2">
      <c r="B141" s="64">
        <v>43805</v>
      </c>
      <c r="C141" s="65"/>
      <c r="D141" s="65"/>
      <c r="E141" s="66"/>
      <c r="F141" s="66"/>
      <c r="H141" s="36"/>
      <c r="J141" s="69">
        <v>43805</v>
      </c>
      <c r="K141" s="67"/>
      <c r="L141" s="67"/>
      <c r="M141" s="67"/>
      <c r="N141" s="67"/>
      <c r="P141" s="36"/>
      <c r="R141" s="69">
        <v>43805</v>
      </c>
      <c r="S141" s="71"/>
      <c r="T141" s="71"/>
      <c r="U141" s="71"/>
      <c r="V141" s="71"/>
      <c r="Y141" s="71"/>
      <c r="Z141" s="71"/>
      <c r="AB141" s="36"/>
      <c r="AD141" s="69">
        <v>43805</v>
      </c>
      <c r="AE141" s="67"/>
      <c r="AF141" s="67"/>
      <c r="AG141" s="67"/>
      <c r="AH141" s="67"/>
      <c r="AK141" s="67"/>
      <c r="AL141" s="67"/>
      <c r="AN141" s="36"/>
    </row>
    <row r="142" spans="2:40" x14ac:dyDescent="0.2">
      <c r="B142" s="64">
        <v>43806</v>
      </c>
      <c r="C142" s="65"/>
      <c r="D142" s="65"/>
      <c r="E142" s="66"/>
      <c r="F142" s="66"/>
      <c r="H142" s="36"/>
      <c r="J142" s="69">
        <v>43806</v>
      </c>
      <c r="K142" s="67"/>
      <c r="L142" s="67"/>
      <c r="M142" s="67"/>
      <c r="N142" s="67"/>
      <c r="P142" s="36"/>
      <c r="R142" s="69">
        <v>43806</v>
      </c>
      <c r="S142" s="71"/>
      <c r="T142" s="71"/>
      <c r="U142" s="71"/>
      <c r="V142" s="71"/>
      <c r="Y142" s="71"/>
      <c r="Z142" s="71"/>
      <c r="AB142" s="36"/>
      <c r="AD142" s="69">
        <v>43806</v>
      </c>
      <c r="AE142" s="67"/>
      <c r="AF142" s="67"/>
      <c r="AG142" s="67"/>
      <c r="AH142" s="67"/>
      <c r="AK142" s="67"/>
      <c r="AL142" s="67"/>
      <c r="AN142" s="36"/>
    </row>
    <row r="143" spans="2:40" x14ac:dyDescent="0.2">
      <c r="B143" s="64">
        <v>43807</v>
      </c>
      <c r="C143" s="65"/>
      <c r="D143" s="65"/>
      <c r="E143" s="66"/>
      <c r="F143" s="66"/>
      <c r="H143" s="36"/>
      <c r="J143" s="69">
        <v>43807</v>
      </c>
      <c r="K143" s="67"/>
      <c r="L143" s="67"/>
      <c r="M143" s="67"/>
      <c r="N143" s="67"/>
      <c r="P143" s="36"/>
      <c r="R143" s="69">
        <v>43807</v>
      </c>
      <c r="S143" s="71"/>
      <c r="T143" s="71"/>
      <c r="U143" s="71"/>
      <c r="V143" s="71"/>
      <c r="Y143" s="71"/>
      <c r="Z143" s="71"/>
      <c r="AB143" s="36"/>
      <c r="AD143" s="69">
        <v>43807</v>
      </c>
      <c r="AE143" s="67"/>
      <c r="AF143" s="67"/>
      <c r="AG143" s="67"/>
      <c r="AH143" s="67"/>
      <c r="AK143" s="67"/>
      <c r="AL143" s="67"/>
      <c r="AN143" s="36"/>
    </row>
    <row r="144" spans="2:40" x14ac:dyDescent="0.2">
      <c r="B144" s="64">
        <v>43808</v>
      </c>
      <c r="C144" s="65"/>
      <c r="D144" s="65"/>
      <c r="E144" s="66"/>
      <c r="F144" s="66"/>
      <c r="H144" s="36"/>
      <c r="J144" s="69">
        <v>43808</v>
      </c>
      <c r="K144" s="67"/>
      <c r="L144" s="67"/>
      <c r="M144" s="67"/>
      <c r="N144" s="67"/>
      <c r="P144" s="36"/>
      <c r="R144" s="69">
        <v>43808</v>
      </c>
      <c r="S144" s="71"/>
      <c r="T144" s="71"/>
      <c r="U144" s="71"/>
      <c r="V144" s="71"/>
      <c r="Y144" s="71"/>
      <c r="Z144" s="71"/>
      <c r="AB144" s="36"/>
      <c r="AD144" s="69">
        <v>43808</v>
      </c>
      <c r="AE144" s="67"/>
      <c r="AF144" s="67"/>
      <c r="AG144" s="67"/>
      <c r="AH144" s="67"/>
      <c r="AK144" s="67"/>
      <c r="AL144" s="67"/>
      <c r="AN144" s="36"/>
    </row>
    <row r="145" spans="2:40" x14ac:dyDescent="0.2">
      <c r="B145" s="64">
        <v>43809</v>
      </c>
      <c r="C145" s="65">
        <v>1434.2</v>
      </c>
      <c r="D145" s="65">
        <v>24.24</v>
      </c>
      <c r="E145" s="66">
        <v>4.38</v>
      </c>
      <c r="F145" s="66">
        <v>78</v>
      </c>
      <c r="H145" s="36"/>
      <c r="J145" s="69">
        <v>43809</v>
      </c>
      <c r="K145" s="67">
        <v>353.5</v>
      </c>
      <c r="L145" s="67">
        <v>37.369999999999997</v>
      </c>
      <c r="M145" s="67">
        <v>6.18</v>
      </c>
      <c r="N145" s="67">
        <v>92</v>
      </c>
      <c r="P145" s="36"/>
      <c r="R145" s="69">
        <v>43809</v>
      </c>
      <c r="S145" s="71">
        <v>1020.1</v>
      </c>
      <c r="T145" s="71">
        <v>48.48</v>
      </c>
      <c r="U145" s="71">
        <v>2.72</v>
      </c>
      <c r="V145" s="71">
        <v>73</v>
      </c>
      <c r="Y145" s="71">
        <v>7.18</v>
      </c>
      <c r="Z145" s="71">
        <v>1518.1</v>
      </c>
      <c r="AB145" s="36"/>
      <c r="AD145" s="69">
        <v>43809</v>
      </c>
      <c r="AE145" s="67">
        <v>858.5</v>
      </c>
      <c r="AF145" s="67">
        <v>40.4</v>
      </c>
      <c r="AG145" s="67">
        <v>2.39</v>
      </c>
      <c r="AH145" s="67">
        <v>71</v>
      </c>
      <c r="AK145" s="67">
        <v>7.32</v>
      </c>
      <c r="AL145" s="67">
        <v>1662.78</v>
      </c>
      <c r="AN145" s="36"/>
    </row>
    <row r="146" spans="2:40" x14ac:dyDescent="0.2">
      <c r="B146" s="64">
        <v>43810</v>
      </c>
      <c r="C146" s="65"/>
      <c r="D146" s="65"/>
      <c r="E146" s="66"/>
      <c r="F146" s="66"/>
      <c r="H146" s="36"/>
      <c r="J146" s="69">
        <v>43810</v>
      </c>
      <c r="K146" s="67"/>
      <c r="L146" s="67"/>
      <c r="M146" s="67"/>
      <c r="N146" s="67"/>
      <c r="P146" s="36"/>
      <c r="R146" s="69">
        <v>43810</v>
      </c>
      <c r="S146" s="71"/>
      <c r="T146" s="71"/>
      <c r="U146" s="71"/>
      <c r="V146" s="71"/>
      <c r="Y146" s="71"/>
      <c r="Z146" s="71"/>
      <c r="AB146" s="36"/>
      <c r="AD146" s="69">
        <v>43810</v>
      </c>
      <c r="AE146" s="67"/>
      <c r="AF146" s="67"/>
      <c r="AG146" s="67"/>
      <c r="AH146" s="67"/>
      <c r="AK146" s="67"/>
      <c r="AL146" s="67"/>
      <c r="AN146" s="36"/>
    </row>
    <row r="147" spans="2:40" x14ac:dyDescent="0.2">
      <c r="B147" s="64">
        <v>43811</v>
      </c>
      <c r="C147" s="65"/>
      <c r="D147" s="65"/>
      <c r="E147" s="66"/>
      <c r="F147" s="66"/>
      <c r="H147" s="36"/>
      <c r="J147" s="69">
        <v>43811</v>
      </c>
      <c r="K147" s="67"/>
      <c r="L147" s="67"/>
      <c r="M147" s="67"/>
      <c r="N147" s="67"/>
      <c r="P147" s="36"/>
      <c r="R147" s="69">
        <v>43811</v>
      </c>
      <c r="S147" s="71"/>
      <c r="T147" s="71"/>
      <c r="U147" s="71"/>
      <c r="V147" s="71"/>
      <c r="Y147" s="71"/>
      <c r="Z147" s="71"/>
      <c r="AB147" s="36"/>
      <c r="AD147" s="69">
        <v>43811</v>
      </c>
      <c r="AE147" s="67"/>
      <c r="AF147" s="67"/>
      <c r="AG147" s="67"/>
      <c r="AH147" s="67"/>
      <c r="AK147" s="67"/>
      <c r="AL147" s="67"/>
      <c r="AN147" s="36"/>
    </row>
    <row r="148" spans="2:40" x14ac:dyDescent="0.2">
      <c r="B148" s="64">
        <v>43812</v>
      </c>
      <c r="C148" s="65"/>
      <c r="D148" s="65"/>
      <c r="E148" s="66"/>
      <c r="F148" s="66"/>
      <c r="H148" s="36"/>
      <c r="J148" s="69">
        <v>43812</v>
      </c>
      <c r="K148" s="67"/>
      <c r="L148" s="67"/>
      <c r="M148" s="67"/>
      <c r="N148" s="67"/>
      <c r="P148" s="36"/>
      <c r="R148" s="69">
        <v>43812</v>
      </c>
      <c r="S148" s="71"/>
      <c r="T148" s="71"/>
      <c r="U148" s="71"/>
      <c r="V148" s="71"/>
      <c r="Y148" s="71"/>
      <c r="Z148" s="71"/>
      <c r="AB148" s="36"/>
      <c r="AD148" s="69">
        <v>43812</v>
      </c>
      <c r="AE148" s="67"/>
      <c r="AF148" s="67"/>
      <c r="AG148" s="67"/>
      <c r="AH148" s="67"/>
      <c r="AK148" s="67"/>
      <c r="AL148" s="67"/>
      <c r="AN148" s="36"/>
    </row>
    <row r="149" spans="2:40" x14ac:dyDescent="0.2">
      <c r="B149" s="64">
        <v>43813</v>
      </c>
      <c r="C149" s="65"/>
      <c r="D149" s="65"/>
      <c r="E149" s="66"/>
      <c r="F149" s="66"/>
      <c r="H149" s="36"/>
      <c r="J149" s="69">
        <v>43813</v>
      </c>
      <c r="K149" s="67"/>
      <c r="L149" s="67"/>
      <c r="M149" s="67"/>
      <c r="N149" s="67"/>
      <c r="P149" s="36"/>
      <c r="R149" s="69">
        <v>43813</v>
      </c>
      <c r="S149" s="71"/>
      <c r="T149" s="71"/>
      <c r="U149" s="71"/>
      <c r="V149" s="71"/>
      <c r="Y149" s="71"/>
      <c r="Z149" s="71"/>
      <c r="AB149" s="36"/>
      <c r="AD149" s="69">
        <v>43813</v>
      </c>
      <c r="AE149" s="67"/>
      <c r="AF149" s="67"/>
      <c r="AG149" s="67"/>
      <c r="AH149" s="67"/>
      <c r="AK149" s="67"/>
      <c r="AL149" s="67"/>
      <c r="AN149" s="36"/>
    </row>
    <row r="150" spans="2:40" x14ac:dyDescent="0.2">
      <c r="B150" s="64">
        <v>43814</v>
      </c>
      <c r="C150" s="65"/>
      <c r="D150" s="65"/>
      <c r="E150" s="66"/>
      <c r="F150" s="66"/>
      <c r="H150" s="36"/>
      <c r="J150" s="69">
        <v>43814</v>
      </c>
      <c r="K150" s="67"/>
      <c r="L150" s="67"/>
      <c r="M150" s="67"/>
      <c r="N150" s="67"/>
      <c r="P150" s="36"/>
      <c r="R150" s="69">
        <v>43814</v>
      </c>
      <c r="S150" s="71"/>
      <c r="T150" s="71"/>
      <c r="U150" s="71"/>
      <c r="V150" s="71"/>
      <c r="Y150" s="71"/>
      <c r="Z150" s="71"/>
      <c r="AB150" s="36"/>
      <c r="AD150" s="69">
        <v>43814</v>
      </c>
      <c r="AE150" s="67"/>
      <c r="AF150" s="67"/>
      <c r="AG150" s="67"/>
      <c r="AH150" s="67"/>
      <c r="AK150" s="67"/>
      <c r="AL150" s="67"/>
      <c r="AN150" s="36"/>
    </row>
    <row r="151" spans="2:40" x14ac:dyDescent="0.2">
      <c r="B151" s="64">
        <v>43815</v>
      </c>
      <c r="C151" s="65"/>
      <c r="D151" s="65"/>
      <c r="E151" s="66"/>
      <c r="F151" s="66"/>
      <c r="H151" s="36"/>
      <c r="J151" s="69">
        <v>43815</v>
      </c>
      <c r="K151" s="67"/>
      <c r="L151" s="67"/>
      <c r="M151" s="67"/>
      <c r="N151" s="67"/>
      <c r="P151" s="36"/>
      <c r="R151" s="69">
        <v>43815</v>
      </c>
      <c r="S151" s="71"/>
      <c r="T151" s="71"/>
      <c r="U151" s="71"/>
      <c r="V151" s="71"/>
      <c r="Y151" s="71"/>
      <c r="Z151" s="71"/>
      <c r="AB151" s="36"/>
      <c r="AD151" s="69">
        <v>43815</v>
      </c>
      <c r="AE151" s="67"/>
      <c r="AF151" s="67"/>
      <c r="AG151" s="67"/>
      <c r="AH151" s="67"/>
      <c r="AK151" s="67"/>
      <c r="AL151" s="67"/>
      <c r="AN151" s="36"/>
    </row>
    <row r="152" spans="2:40" x14ac:dyDescent="0.2">
      <c r="B152" s="64">
        <v>43816</v>
      </c>
      <c r="C152" s="65">
        <v>1492.4</v>
      </c>
      <c r="D152" s="65">
        <v>63.36</v>
      </c>
      <c r="E152" s="66">
        <v>4.37</v>
      </c>
      <c r="F152" s="66">
        <v>79</v>
      </c>
      <c r="H152" s="36"/>
      <c r="J152" s="69">
        <v>43816</v>
      </c>
      <c r="K152" s="67">
        <v>327.60000000000002</v>
      </c>
      <c r="L152" s="67">
        <v>44.82</v>
      </c>
      <c r="M152" s="67">
        <v>5.38</v>
      </c>
      <c r="N152" s="67">
        <v>90</v>
      </c>
      <c r="P152" s="36"/>
      <c r="R152" s="69">
        <v>43816</v>
      </c>
      <c r="S152" s="71">
        <v>718.9</v>
      </c>
      <c r="T152" s="71">
        <v>59.52</v>
      </c>
      <c r="U152" s="71">
        <v>2.78</v>
      </c>
      <c r="V152" s="71">
        <v>73</v>
      </c>
      <c r="Y152" s="71">
        <v>7.18</v>
      </c>
      <c r="Z152" s="71">
        <v>146.06</v>
      </c>
      <c r="AB152" s="36"/>
      <c r="AD152" s="69">
        <v>43816</v>
      </c>
      <c r="AE152" s="67">
        <v>891.8</v>
      </c>
      <c r="AF152" s="67">
        <v>57.6</v>
      </c>
      <c r="AG152" s="67">
        <v>2.4900000000000002</v>
      </c>
      <c r="AH152" s="67">
        <v>72</v>
      </c>
      <c r="AK152" s="67">
        <v>7.34</v>
      </c>
      <c r="AL152" s="67">
        <v>181.5</v>
      </c>
      <c r="AN152" s="36"/>
    </row>
    <row r="153" spans="2:40" x14ac:dyDescent="0.2">
      <c r="B153" s="64">
        <v>43817</v>
      </c>
      <c r="C153" s="65"/>
      <c r="D153" s="65"/>
      <c r="E153" s="66"/>
      <c r="F153" s="66"/>
      <c r="H153" s="36"/>
      <c r="J153" s="69">
        <v>43817</v>
      </c>
      <c r="K153" s="67"/>
      <c r="L153" s="67"/>
      <c r="M153" s="67"/>
      <c r="N153" s="67"/>
      <c r="P153" s="36"/>
      <c r="R153" s="69">
        <v>43817</v>
      </c>
      <c r="S153" s="71"/>
      <c r="T153" s="71"/>
      <c r="U153" s="71"/>
      <c r="V153" s="71"/>
      <c r="Y153" s="71"/>
      <c r="Z153" s="71"/>
      <c r="AB153" s="36"/>
      <c r="AD153" s="69">
        <v>43817</v>
      </c>
      <c r="AE153" s="67"/>
      <c r="AF153" s="67"/>
      <c r="AG153" s="67"/>
      <c r="AH153" s="67"/>
      <c r="AK153" s="67"/>
      <c r="AL153" s="67"/>
      <c r="AN153" s="36"/>
    </row>
    <row r="154" spans="2:40" x14ac:dyDescent="0.2">
      <c r="B154" s="64">
        <v>43818</v>
      </c>
      <c r="C154" s="65"/>
      <c r="D154" s="65"/>
      <c r="E154" s="66"/>
      <c r="F154" s="66"/>
      <c r="H154" s="36"/>
      <c r="J154" s="69">
        <v>43818</v>
      </c>
      <c r="K154" s="67"/>
      <c r="L154" s="67"/>
      <c r="M154" s="67"/>
      <c r="N154" s="67"/>
      <c r="P154" s="36"/>
      <c r="R154" s="69">
        <v>43818</v>
      </c>
      <c r="S154" s="71"/>
      <c r="T154" s="71"/>
      <c r="U154" s="71"/>
      <c r="V154" s="71"/>
      <c r="Y154" s="71"/>
      <c r="Z154" s="71"/>
      <c r="AB154" s="36"/>
      <c r="AD154" s="69">
        <v>43818</v>
      </c>
      <c r="AE154" s="67"/>
      <c r="AF154" s="67"/>
      <c r="AG154" s="67"/>
      <c r="AH154" s="67"/>
      <c r="AK154" s="67"/>
      <c r="AL154" s="67"/>
      <c r="AN154" s="36"/>
    </row>
    <row r="155" spans="2:40" x14ac:dyDescent="0.2">
      <c r="B155" s="64">
        <v>43819</v>
      </c>
      <c r="C155" s="65"/>
      <c r="D155" s="65"/>
      <c r="E155" s="66"/>
      <c r="F155" s="66"/>
      <c r="H155" s="36"/>
      <c r="J155" s="69">
        <v>43819</v>
      </c>
      <c r="K155" s="67"/>
      <c r="L155" s="67"/>
      <c r="M155" s="67"/>
      <c r="N155" s="67"/>
      <c r="P155" s="36"/>
      <c r="R155" s="69">
        <v>43819</v>
      </c>
      <c r="S155" s="71"/>
      <c r="T155" s="71"/>
      <c r="U155" s="71"/>
      <c r="V155" s="71"/>
      <c r="Y155" s="71"/>
      <c r="Z155" s="71"/>
      <c r="AB155" s="36"/>
      <c r="AD155" s="69">
        <v>43819</v>
      </c>
      <c r="AE155" s="67"/>
      <c r="AF155" s="67"/>
      <c r="AG155" s="67"/>
      <c r="AH155" s="67"/>
      <c r="AK155" s="67"/>
      <c r="AL155" s="67"/>
      <c r="AN155" s="36"/>
    </row>
    <row r="156" spans="2:40" x14ac:dyDescent="0.2">
      <c r="B156" s="64">
        <v>43820</v>
      </c>
      <c r="C156" s="65"/>
      <c r="D156" s="65"/>
      <c r="E156" s="66"/>
      <c r="F156" s="66"/>
      <c r="H156" s="36"/>
      <c r="J156" s="69">
        <v>43820</v>
      </c>
      <c r="K156" s="67"/>
      <c r="L156" s="67"/>
      <c r="M156" s="67"/>
      <c r="N156" s="67"/>
      <c r="P156" s="36"/>
      <c r="R156" s="69">
        <v>43820</v>
      </c>
      <c r="S156" s="71"/>
      <c r="T156" s="71"/>
      <c r="U156" s="71"/>
      <c r="V156" s="71"/>
      <c r="Y156" s="71"/>
      <c r="Z156" s="71"/>
      <c r="AB156" s="36"/>
      <c r="AD156" s="69">
        <v>43820</v>
      </c>
      <c r="AE156" s="67"/>
      <c r="AF156" s="67"/>
      <c r="AG156" s="67"/>
      <c r="AH156" s="67"/>
      <c r="AK156" s="67"/>
      <c r="AL156" s="67"/>
      <c r="AN156" s="36"/>
    </row>
    <row r="157" spans="2:40" x14ac:dyDescent="0.2">
      <c r="B157" s="64">
        <v>43821</v>
      </c>
      <c r="C157" s="65"/>
      <c r="D157" s="65"/>
      <c r="E157" s="66"/>
      <c r="F157" s="66"/>
      <c r="H157" s="36"/>
      <c r="J157" s="69">
        <v>43821</v>
      </c>
      <c r="K157" s="67"/>
      <c r="L157" s="67"/>
      <c r="M157" s="67"/>
      <c r="N157" s="67"/>
      <c r="P157" s="36"/>
      <c r="R157" s="69">
        <v>43821</v>
      </c>
      <c r="S157" s="71"/>
      <c r="T157" s="71"/>
      <c r="U157" s="71"/>
      <c r="V157" s="71"/>
      <c r="Y157" s="71"/>
      <c r="Z157" s="71"/>
      <c r="AB157" s="36"/>
      <c r="AD157" s="69">
        <v>43821</v>
      </c>
      <c r="AE157" s="67"/>
      <c r="AF157" s="67"/>
      <c r="AG157" s="67"/>
      <c r="AH157" s="67"/>
      <c r="AK157" s="67"/>
      <c r="AL157" s="67"/>
      <c r="AN157" s="36"/>
    </row>
    <row r="158" spans="2:40" x14ac:dyDescent="0.2">
      <c r="B158" s="64">
        <v>43822</v>
      </c>
      <c r="C158" s="65"/>
      <c r="D158" s="65"/>
      <c r="E158" s="66"/>
      <c r="F158" s="66"/>
      <c r="H158" s="36"/>
      <c r="J158" s="69">
        <v>43822</v>
      </c>
      <c r="K158" s="67"/>
      <c r="L158" s="67"/>
      <c r="M158" s="67"/>
      <c r="N158" s="67"/>
      <c r="P158" s="36"/>
      <c r="R158" s="69">
        <v>43822</v>
      </c>
      <c r="S158" s="71"/>
      <c r="T158" s="71"/>
      <c r="U158" s="71"/>
      <c r="V158" s="71"/>
      <c r="Y158" s="71"/>
      <c r="Z158" s="71"/>
      <c r="AB158" s="36"/>
      <c r="AD158" s="69">
        <v>43822</v>
      </c>
      <c r="AE158" s="67"/>
      <c r="AF158" s="67"/>
      <c r="AG158" s="67"/>
      <c r="AH158" s="67"/>
      <c r="AK158" s="67"/>
      <c r="AL158" s="67"/>
      <c r="AN158" s="36"/>
    </row>
    <row r="159" spans="2:40" x14ac:dyDescent="0.2">
      <c r="B159" s="64">
        <v>43823</v>
      </c>
      <c r="C159" s="65"/>
      <c r="D159" s="65"/>
      <c r="E159" s="66"/>
      <c r="F159" s="66"/>
      <c r="H159" s="36"/>
      <c r="J159" s="69">
        <v>43823</v>
      </c>
      <c r="K159" s="67"/>
      <c r="L159" s="67"/>
      <c r="M159" s="67"/>
      <c r="N159" s="67"/>
      <c r="P159" s="36"/>
      <c r="R159" s="69">
        <v>43823</v>
      </c>
      <c r="S159" s="71">
        <v>970</v>
      </c>
      <c r="T159" s="71">
        <v>114.84</v>
      </c>
      <c r="U159" s="71">
        <v>2.73</v>
      </c>
      <c r="V159" s="71">
        <v>73</v>
      </c>
      <c r="Y159" s="71">
        <v>7.19</v>
      </c>
      <c r="Z159" s="71">
        <v>1402.92</v>
      </c>
      <c r="AB159" s="36"/>
      <c r="AD159" s="69">
        <v>43823</v>
      </c>
      <c r="AE159" s="67">
        <v>950.6</v>
      </c>
      <c r="AF159" s="67">
        <v>95.04</v>
      </c>
      <c r="AG159" s="67">
        <v>2.39</v>
      </c>
      <c r="AH159" s="67">
        <v>70</v>
      </c>
      <c r="AK159" s="67">
        <v>7.34</v>
      </c>
      <c r="AL159" s="67">
        <v>1799.46</v>
      </c>
      <c r="AN159" s="36"/>
    </row>
    <row r="160" spans="2:40" x14ac:dyDescent="0.2">
      <c r="B160" s="64">
        <v>43824</v>
      </c>
      <c r="C160" s="65"/>
      <c r="D160" s="65"/>
      <c r="E160" s="66"/>
      <c r="F160" s="66"/>
      <c r="H160" s="36"/>
      <c r="J160" s="69">
        <v>43824</v>
      </c>
      <c r="K160" s="67"/>
      <c r="L160" s="67"/>
      <c r="M160" s="67"/>
      <c r="N160" s="67"/>
      <c r="P160" s="36"/>
      <c r="R160" s="69">
        <v>43824</v>
      </c>
      <c r="S160" s="71"/>
      <c r="T160" s="71"/>
      <c r="U160" s="71"/>
      <c r="V160" s="71"/>
      <c r="Y160" s="71"/>
      <c r="Z160" s="71"/>
      <c r="AB160" s="36"/>
      <c r="AD160" s="69">
        <v>43824</v>
      </c>
      <c r="AE160" s="67"/>
      <c r="AF160" s="67"/>
      <c r="AG160" s="67"/>
      <c r="AH160" s="67"/>
      <c r="AK160" s="67"/>
      <c r="AL160" s="67"/>
      <c r="AN160" s="36"/>
    </row>
    <row r="161" spans="2:40" x14ac:dyDescent="0.2">
      <c r="B161" s="64">
        <v>43825</v>
      </c>
      <c r="C161" s="65">
        <v>873</v>
      </c>
      <c r="D161" s="65">
        <v>25.19</v>
      </c>
      <c r="E161" s="66">
        <v>4.28</v>
      </c>
      <c r="F161" s="66">
        <v>82</v>
      </c>
      <c r="H161" s="36"/>
      <c r="J161" s="69">
        <v>43825</v>
      </c>
      <c r="K161" s="67">
        <v>355.68</v>
      </c>
      <c r="L161" s="67">
        <v>41.83</v>
      </c>
      <c r="M161" s="67">
        <v>5.34</v>
      </c>
      <c r="N161" s="67">
        <v>92</v>
      </c>
      <c r="P161" s="36"/>
      <c r="R161" s="69">
        <v>43825</v>
      </c>
      <c r="S161" s="71"/>
      <c r="T161" s="71"/>
      <c r="U161" s="71"/>
      <c r="V161" s="71"/>
      <c r="Y161" s="71"/>
      <c r="Z161" s="71"/>
      <c r="AB161" s="36"/>
      <c r="AD161" s="69">
        <v>43825</v>
      </c>
      <c r="AE161" s="67"/>
      <c r="AF161" s="67"/>
      <c r="AG161" s="67"/>
      <c r="AH161" s="67"/>
      <c r="AK161" s="67"/>
      <c r="AL161" s="67"/>
      <c r="AN161" s="36"/>
    </row>
    <row r="162" spans="2:40" x14ac:dyDescent="0.2">
      <c r="B162" s="64">
        <v>43826</v>
      </c>
      <c r="C162" s="65"/>
      <c r="D162" s="65"/>
      <c r="E162" s="66"/>
      <c r="F162" s="66"/>
      <c r="H162" s="36"/>
      <c r="J162" s="69">
        <v>43826</v>
      </c>
      <c r="K162" s="67"/>
      <c r="L162" s="67"/>
      <c r="M162" s="67"/>
      <c r="N162" s="67"/>
      <c r="P162" s="36"/>
      <c r="R162" s="69">
        <v>43826</v>
      </c>
      <c r="S162" s="71"/>
      <c r="T162" s="71"/>
      <c r="U162" s="71"/>
      <c r="V162" s="71"/>
      <c r="Y162" s="71"/>
      <c r="Z162" s="71"/>
      <c r="AB162" s="36"/>
      <c r="AD162" s="69">
        <v>43826</v>
      </c>
      <c r="AE162" s="67"/>
      <c r="AF162" s="67"/>
      <c r="AG162" s="67"/>
      <c r="AH162" s="67"/>
      <c r="AK162" s="67"/>
      <c r="AL162" s="67"/>
      <c r="AN162" s="36"/>
    </row>
    <row r="163" spans="2:40" x14ac:dyDescent="0.2">
      <c r="B163" s="64">
        <v>43827</v>
      </c>
      <c r="C163" s="65"/>
      <c r="D163" s="65"/>
      <c r="E163" s="66"/>
      <c r="F163" s="66"/>
      <c r="H163" s="36"/>
      <c r="J163" s="69">
        <v>43827</v>
      </c>
      <c r="K163" s="67"/>
      <c r="L163" s="67"/>
      <c r="M163" s="67"/>
      <c r="N163" s="67"/>
      <c r="P163" s="36"/>
      <c r="R163" s="69">
        <v>43827</v>
      </c>
      <c r="S163" s="71"/>
      <c r="T163" s="71"/>
      <c r="U163" s="71"/>
      <c r="V163" s="71"/>
      <c r="Y163" s="71"/>
      <c r="Z163" s="71"/>
      <c r="AB163" s="36"/>
      <c r="AD163" s="69">
        <v>43827</v>
      </c>
      <c r="AE163" s="67"/>
      <c r="AF163" s="67"/>
      <c r="AG163" s="67"/>
      <c r="AH163" s="67"/>
      <c r="AK163" s="67"/>
      <c r="AL163" s="67"/>
      <c r="AN163" s="36"/>
    </row>
    <row r="164" spans="2:40" x14ac:dyDescent="0.2">
      <c r="B164" s="64">
        <v>43828</v>
      </c>
      <c r="C164" s="65"/>
      <c r="D164" s="65"/>
      <c r="E164" s="66"/>
      <c r="F164" s="66"/>
      <c r="H164" s="36"/>
      <c r="J164" s="69">
        <v>43828</v>
      </c>
      <c r="K164" s="67"/>
      <c r="L164" s="67"/>
      <c r="M164" s="67"/>
      <c r="N164" s="67"/>
      <c r="P164" s="36"/>
      <c r="R164" s="69">
        <v>43828</v>
      </c>
      <c r="S164" s="71"/>
      <c r="T164" s="71"/>
      <c r="U164" s="71"/>
      <c r="V164" s="71"/>
      <c r="Y164" s="71"/>
      <c r="Z164" s="71"/>
      <c r="AB164" s="36"/>
      <c r="AD164" s="69">
        <v>43828</v>
      </c>
      <c r="AE164" s="67"/>
      <c r="AF164" s="67"/>
      <c r="AG164" s="67"/>
      <c r="AH164" s="67"/>
      <c r="AK164" s="67"/>
      <c r="AL164" s="67"/>
      <c r="AN164" s="36"/>
    </row>
    <row r="165" spans="2:40" x14ac:dyDescent="0.2">
      <c r="B165" s="64">
        <v>43829</v>
      </c>
      <c r="C165" s="65"/>
      <c r="D165" s="65"/>
      <c r="E165" s="66"/>
      <c r="F165" s="66"/>
      <c r="H165" s="36"/>
      <c r="J165" s="69">
        <v>43829</v>
      </c>
      <c r="K165" s="67"/>
      <c r="L165" s="67"/>
      <c r="M165" s="67"/>
      <c r="N165" s="67"/>
      <c r="P165" s="36"/>
      <c r="R165" s="69">
        <v>43829</v>
      </c>
      <c r="S165" s="71"/>
      <c r="T165" s="71"/>
      <c r="U165" s="71"/>
      <c r="V165" s="71"/>
      <c r="Y165" s="71"/>
      <c r="Z165" s="71"/>
      <c r="AB165" s="36"/>
      <c r="AD165" s="69">
        <v>43829</v>
      </c>
      <c r="AE165" s="67"/>
      <c r="AF165" s="67"/>
      <c r="AG165" s="67"/>
      <c r="AH165" s="67"/>
      <c r="AK165" s="67"/>
      <c r="AL165" s="67"/>
      <c r="AN165" s="36"/>
    </row>
    <row r="166" spans="2:40" x14ac:dyDescent="0.2">
      <c r="B166" s="64">
        <v>43830</v>
      </c>
      <c r="C166" s="65"/>
      <c r="D166" s="65"/>
      <c r="E166" s="66"/>
      <c r="F166" s="66"/>
      <c r="H166" s="36"/>
      <c r="J166" s="69">
        <v>43830</v>
      </c>
      <c r="K166" s="67"/>
      <c r="L166" s="67"/>
      <c r="M166" s="67"/>
      <c r="N166" s="67"/>
      <c r="P166" s="36"/>
      <c r="R166" s="69">
        <v>43830</v>
      </c>
      <c r="S166" s="71">
        <v>892.4</v>
      </c>
      <c r="T166" s="71">
        <v>117.12</v>
      </c>
      <c r="U166" s="71">
        <v>2.61</v>
      </c>
      <c r="V166" s="71">
        <v>73</v>
      </c>
      <c r="Y166" s="71">
        <v>7.16</v>
      </c>
      <c r="Z166" s="71">
        <v>1435.48</v>
      </c>
      <c r="AB166" s="36"/>
      <c r="AD166" s="69">
        <v>43830</v>
      </c>
      <c r="AE166" s="67">
        <v>1076.7</v>
      </c>
      <c r="AF166" s="67">
        <v>109.44</v>
      </c>
      <c r="AG166" s="67">
        <v>2.37</v>
      </c>
      <c r="AH166" s="67">
        <v>71</v>
      </c>
      <c r="AK166" s="67">
        <v>7.29</v>
      </c>
      <c r="AL166" s="67">
        <v>2020</v>
      </c>
      <c r="AN166" s="36"/>
    </row>
    <row r="167" spans="2:40" x14ac:dyDescent="0.2">
      <c r="B167" s="64">
        <v>43831</v>
      </c>
      <c r="C167" s="65"/>
      <c r="D167" s="65"/>
      <c r="E167" s="66"/>
      <c r="F167" s="66"/>
      <c r="H167" s="36"/>
      <c r="J167" s="69">
        <v>43831</v>
      </c>
      <c r="K167" s="67"/>
      <c r="L167" s="67"/>
      <c r="M167" s="67"/>
      <c r="N167" s="67"/>
      <c r="P167" s="36"/>
      <c r="R167" s="69">
        <v>43831</v>
      </c>
      <c r="S167" s="71"/>
      <c r="T167" s="71"/>
      <c r="U167" s="71"/>
      <c r="V167" s="71"/>
      <c r="Y167" s="71"/>
      <c r="Z167" s="71"/>
      <c r="AB167" s="36"/>
      <c r="AD167" s="69">
        <v>43831</v>
      </c>
      <c r="AE167" s="67"/>
      <c r="AF167" s="67"/>
      <c r="AG167" s="67"/>
      <c r="AH167" s="80"/>
      <c r="AK167" s="80"/>
      <c r="AL167" s="80"/>
      <c r="AN167" s="36"/>
    </row>
    <row r="168" spans="2:40" x14ac:dyDescent="0.2">
      <c r="B168" s="64">
        <v>43832</v>
      </c>
      <c r="C168" s="65">
        <v>837</v>
      </c>
      <c r="D168" s="65">
        <v>106</v>
      </c>
      <c r="E168" s="66">
        <v>4.17</v>
      </c>
      <c r="F168" s="66">
        <v>83</v>
      </c>
      <c r="H168" s="36"/>
      <c r="J168" s="69">
        <v>43832</v>
      </c>
      <c r="K168" s="67">
        <v>396.79</v>
      </c>
      <c r="L168" s="67">
        <v>62.67</v>
      </c>
      <c r="M168" s="67">
        <v>6.14</v>
      </c>
      <c r="N168" s="67">
        <v>92</v>
      </c>
      <c r="P168" s="36"/>
      <c r="R168" s="69">
        <v>43832</v>
      </c>
      <c r="S168" s="71"/>
      <c r="T168" s="71"/>
      <c r="U168" s="71"/>
      <c r="V168" s="71"/>
      <c r="Y168" s="71"/>
      <c r="Z168" s="71"/>
      <c r="AB168" s="36"/>
      <c r="AD168" s="69">
        <v>43832</v>
      </c>
      <c r="AE168" s="67"/>
      <c r="AF168" s="67"/>
      <c r="AG168" s="67"/>
      <c r="AH168" s="80"/>
      <c r="AK168" s="80"/>
      <c r="AL168" s="80"/>
      <c r="AN168" s="36"/>
    </row>
    <row r="169" spans="2:40" x14ac:dyDescent="0.2">
      <c r="B169" s="64">
        <v>43833</v>
      </c>
      <c r="C169" s="79"/>
      <c r="D169" s="79"/>
      <c r="E169" s="81"/>
      <c r="F169" s="81"/>
      <c r="H169" s="36"/>
      <c r="J169" s="69">
        <v>43833</v>
      </c>
      <c r="K169" s="71"/>
      <c r="L169" s="71"/>
      <c r="M169" s="82"/>
      <c r="N169" s="82"/>
      <c r="P169" s="36"/>
      <c r="R169" s="69">
        <v>43833</v>
      </c>
      <c r="S169" s="71"/>
      <c r="T169" s="71"/>
      <c r="U169" s="71"/>
      <c r="V169" s="71"/>
      <c r="Y169" s="71"/>
      <c r="Z169" s="71"/>
      <c r="AB169" s="36"/>
      <c r="AD169" s="69">
        <v>43833</v>
      </c>
      <c r="AE169" s="67"/>
      <c r="AF169" s="67"/>
      <c r="AG169" s="67"/>
      <c r="AH169" s="80"/>
      <c r="AK169" s="80"/>
      <c r="AL169" s="80"/>
      <c r="AN169" s="36"/>
    </row>
    <row r="170" spans="2:40" x14ac:dyDescent="0.2">
      <c r="B170" s="64">
        <v>43834</v>
      </c>
      <c r="C170" s="79"/>
      <c r="D170" s="79"/>
      <c r="E170" s="81"/>
      <c r="F170" s="81"/>
      <c r="H170" s="36"/>
      <c r="J170" s="69">
        <v>43834</v>
      </c>
      <c r="K170" s="71"/>
      <c r="L170" s="71"/>
      <c r="M170" s="82"/>
      <c r="N170" s="82"/>
      <c r="P170" s="36"/>
      <c r="R170" s="69">
        <v>43834</v>
      </c>
      <c r="S170" s="71"/>
      <c r="T170" s="71"/>
      <c r="U170" s="71"/>
      <c r="V170" s="71"/>
      <c r="Y170" s="71"/>
      <c r="Z170" s="71"/>
      <c r="AB170" s="36"/>
      <c r="AD170" s="69">
        <v>43834</v>
      </c>
      <c r="AE170" s="67"/>
      <c r="AF170" s="67"/>
      <c r="AG170" s="67"/>
      <c r="AH170" s="80"/>
      <c r="AK170" s="80"/>
      <c r="AL170" s="80"/>
      <c r="AN170" s="36"/>
    </row>
    <row r="171" spans="2:40" x14ac:dyDescent="0.2">
      <c r="B171" s="64">
        <v>43835</v>
      </c>
      <c r="C171" s="79"/>
      <c r="D171" s="79"/>
      <c r="E171" s="81"/>
      <c r="F171" s="81"/>
      <c r="H171" s="36"/>
      <c r="J171" s="69">
        <v>43835</v>
      </c>
      <c r="K171" s="71"/>
      <c r="L171" s="71"/>
      <c r="M171" s="82"/>
      <c r="N171" s="82"/>
      <c r="P171" s="36"/>
      <c r="R171" s="69">
        <v>43835</v>
      </c>
      <c r="S171" s="71"/>
      <c r="T171" s="71"/>
      <c r="U171" s="71"/>
      <c r="V171" s="71"/>
      <c r="Y171" s="71"/>
      <c r="Z171" s="71"/>
      <c r="AB171" s="36"/>
      <c r="AD171" s="69">
        <v>43835</v>
      </c>
      <c r="AE171" s="67"/>
      <c r="AF171" s="67"/>
      <c r="AG171" s="67"/>
      <c r="AH171" s="80"/>
      <c r="AK171" s="80"/>
      <c r="AL171" s="80"/>
      <c r="AN171" s="36"/>
    </row>
    <row r="172" spans="2:40" x14ac:dyDescent="0.2">
      <c r="B172" s="64">
        <v>43836</v>
      </c>
      <c r="C172" s="79"/>
      <c r="D172" s="79"/>
      <c r="E172" s="81"/>
      <c r="F172" s="81"/>
      <c r="H172" s="36"/>
      <c r="J172" s="69">
        <v>43836</v>
      </c>
      <c r="K172" s="71"/>
      <c r="L172" s="71"/>
      <c r="M172" s="82"/>
      <c r="N172" s="82"/>
      <c r="P172" s="36"/>
      <c r="R172" s="69">
        <v>43836</v>
      </c>
      <c r="S172" s="71"/>
      <c r="T172" s="71"/>
      <c r="U172" s="71"/>
      <c r="V172" s="71"/>
      <c r="Y172" s="71"/>
      <c r="Z172" s="71"/>
      <c r="AB172" s="36"/>
      <c r="AD172" s="69">
        <v>43836</v>
      </c>
      <c r="AE172" s="67"/>
      <c r="AF172" s="67"/>
      <c r="AG172" s="67"/>
      <c r="AH172" s="80"/>
      <c r="AK172" s="80"/>
      <c r="AL172" s="80"/>
      <c r="AN172" s="36"/>
    </row>
    <row r="173" spans="2:40" ht="16" thickBot="1" x14ac:dyDescent="0.25">
      <c r="B173" s="83">
        <v>43837</v>
      </c>
      <c r="E173" s="81">
        <v>4.13</v>
      </c>
      <c r="F173" s="81">
        <v>84</v>
      </c>
      <c r="H173" s="36"/>
      <c r="J173" s="84">
        <v>43837</v>
      </c>
      <c r="M173" s="82">
        <v>6.78</v>
      </c>
      <c r="N173" s="82">
        <v>92</v>
      </c>
      <c r="P173" s="36"/>
      <c r="R173" s="69">
        <v>43837</v>
      </c>
      <c r="S173" s="71">
        <v>861.3</v>
      </c>
      <c r="T173" s="71">
        <v>130.68</v>
      </c>
      <c r="U173" s="71">
        <v>2.66</v>
      </c>
      <c r="V173" s="71">
        <v>75</v>
      </c>
      <c r="Y173" s="71">
        <v>7.19</v>
      </c>
      <c r="Z173" s="71">
        <v>1416.76</v>
      </c>
      <c r="AB173" s="36"/>
      <c r="AD173" s="69">
        <v>43837</v>
      </c>
      <c r="AE173" s="67">
        <v>940.5</v>
      </c>
      <c r="AF173" s="67">
        <v>114.84</v>
      </c>
      <c r="AG173" s="67">
        <v>2.39</v>
      </c>
      <c r="AH173" s="80">
        <v>71</v>
      </c>
      <c r="AK173" s="80">
        <v>7.27</v>
      </c>
      <c r="AL173" s="80">
        <v>1249.3800000000001</v>
      </c>
      <c r="AN173" s="36"/>
    </row>
    <row r="174" spans="2:40" x14ac:dyDescent="0.2">
      <c r="B174" s="85">
        <v>43838</v>
      </c>
      <c r="C174" s="4"/>
      <c r="D174" s="4"/>
      <c r="E174" s="86"/>
      <c r="F174" s="86"/>
      <c r="G174" s="4"/>
      <c r="H174" s="5"/>
      <c r="J174" s="87">
        <v>43838</v>
      </c>
      <c r="K174" s="4"/>
      <c r="L174" s="4"/>
      <c r="M174" s="88"/>
      <c r="N174" s="88"/>
      <c r="O174" s="4"/>
      <c r="P174" s="5"/>
      <c r="R174" s="69">
        <v>43838</v>
      </c>
      <c r="S174" s="71"/>
      <c r="T174" s="71"/>
      <c r="U174" s="71"/>
      <c r="V174" s="71"/>
      <c r="Y174" s="71"/>
      <c r="Z174" s="71"/>
      <c r="AB174" s="36"/>
      <c r="AD174" s="69">
        <v>43838</v>
      </c>
      <c r="AE174" s="67"/>
      <c r="AF174" s="67"/>
      <c r="AG174" s="67"/>
      <c r="AH174" s="80"/>
      <c r="AK174" s="80"/>
      <c r="AL174" s="80"/>
      <c r="AN174" s="36"/>
    </row>
    <row r="175" spans="2:40" x14ac:dyDescent="0.2">
      <c r="B175" s="64">
        <v>43839</v>
      </c>
      <c r="E175" s="89"/>
      <c r="F175" s="89"/>
      <c r="H175" s="36"/>
      <c r="J175" s="69">
        <v>43839</v>
      </c>
      <c r="M175" s="71"/>
      <c r="N175" s="71"/>
      <c r="P175" s="36"/>
      <c r="R175" s="69">
        <v>43839</v>
      </c>
      <c r="S175" s="71"/>
      <c r="T175" s="71"/>
      <c r="U175" s="71"/>
      <c r="V175" s="71"/>
      <c r="Y175" s="71"/>
      <c r="Z175" s="71"/>
      <c r="AB175" s="36"/>
      <c r="AD175" s="69">
        <v>43839</v>
      </c>
      <c r="AE175" s="67"/>
      <c r="AF175" s="67"/>
      <c r="AG175" s="67"/>
      <c r="AH175" s="80"/>
      <c r="AK175" s="80"/>
      <c r="AL175" s="80"/>
      <c r="AN175" s="36"/>
    </row>
    <row r="176" spans="2:40" x14ac:dyDescent="0.2">
      <c r="B176" s="64">
        <v>43840</v>
      </c>
      <c r="E176" s="89"/>
      <c r="F176" s="89"/>
      <c r="H176" s="36"/>
      <c r="J176" s="69">
        <v>43840</v>
      </c>
      <c r="M176" s="71"/>
      <c r="N176" s="71"/>
      <c r="P176" s="36"/>
      <c r="R176" s="69">
        <v>43840</v>
      </c>
      <c r="S176" s="71"/>
      <c r="T176" s="71"/>
      <c r="U176" s="71"/>
      <c r="V176" s="71"/>
      <c r="Y176" s="71"/>
      <c r="Z176" s="71"/>
      <c r="AB176" s="36"/>
      <c r="AD176" s="69">
        <v>43840</v>
      </c>
      <c r="AE176" s="67"/>
      <c r="AF176" s="67"/>
      <c r="AG176" s="67"/>
      <c r="AH176" s="80"/>
      <c r="AK176" s="80"/>
      <c r="AL176" s="80"/>
      <c r="AN176" s="36"/>
    </row>
    <row r="177" spans="2:40" x14ac:dyDescent="0.2">
      <c r="B177" s="64">
        <v>43841</v>
      </c>
      <c r="E177" s="89"/>
      <c r="F177" s="89"/>
      <c r="H177" s="36"/>
      <c r="J177" s="69">
        <v>43841</v>
      </c>
      <c r="M177" s="71"/>
      <c r="N177" s="71"/>
      <c r="P177" s="36"/>
      <c r="R177" s="69">
        <v>43841</v>
      </c>
      <c r="S177" s="71"/>
      <c r="T177" s="71"/>
      <c r="U177" s="71"/>
      <c r="V177" s="71"/>
      <c r="Y177" s="71"/>
      <c r="Z177" s="71"/>
      <c r="AB177" s="36"/>
      <c r="AD177" s="69">
        <v>43841</v>
      </c>
      <c r="AE177" s="67"/>
      <c r="AF177" s="67"/>
      <c r="AG177" s="67"/>
      <c r="AH177" s="80"/>
      <c r="AK177" s="80"/>
      <c r="AL177" s="80"/>
      <c r="AN177" s="36"/>
    </row>
    <row r="178" spans="2:40" x14ac:dyDescent="0.2">
      <c r="B178" s="64">
        <v>43842</v>
      </c>
      <c r="E178" s="89"/>
      <c r="F178" s="89"/>
      <c r="H178" s="36"/>
      <c r="J178" s="69">
        <v>43842</v>
      </c>
      <c r="M178" s="71"/>
      <c r="N178" s="71"/>
      <c r="P178" s="36"/>
      <c r="R178" s="69">
        <v>43842</v>
      </c>
      <c r="S178" s="71"/>
      <c r="T178" s="71"/>
      <c r="U178" s="71"/>
      <c r="V178" s="71"/>
      <c r="Y178" s="71"/>
      <c r="Z178" s="71"/>
      <c r="AB178" s="36"/>
      <c r="AD178" s="69">
        <v>43842</v>
      </c>
      <c r="AE178" s="67"/>
      <c r="AF178" s="67"/>
      <c r="AG178" s="67"/>
      <c r="AH178" s="80"/>
      <c r="AK178" s="80"/>
      <c r="AL178" s="80"/>
      <c r="AN178" s="36"/>
    </row>
    <row r="179" spans="2:40" x14ac:dyDescent="0.2">
      <c r="B179" s="64">
        <v>43843</v>
      </c>
      <c r="E179" s="89"/>
      <c r="F179" s="89"/>
      <c r="H179" s="36"/>
      <c r="J179" s="69">
        <v>43843</v>
      </c>
      <c r="M179" s="71"/>
      <c r="N179" s="71"/>
      <c r="P179" s="36"/>
      <c r="R179" s="69">
        <v>43843</v>
      </c>
      <c r="S179" s="71"/>
      <c r="T179" s="71"/>
      <c r="U179" s="71"/>
      <c r="V179" s="71"/>
      <c r="Y179" s="71"/>
      <c r="Z179" s="71"/>
      <c r="AB179" s="36"/>
      <c r="AD179" s="69">
        <v>43843</v>
      </c>
      <c r="AE179" s="67"/>
      <c r="AF179" s="67"/>
      <c r="AG179" s="67"/>
      <c r="AH179" s="80"/>
      <c r="AK179" s="80"/>
      <c r="AL179" s="80"/>
      <c r="AN179" s="36"/>
    </row>
    <row r="180" spans="2:40" x14ac:dyDescent="0.2">
      <c r="B180" s="64">
        <v>43844</v>
      </c>
      <c r="H180" s="36"/>
      <c r="J180" s="69">
        <v>43844</v>
      </c>
      <c r="P180" s="36"/>
      <c r="R180" s="69">
        <v>43844</v>
      </c>
      <c r="S180" s="71">
        <v>755.3</v>
      </c>
      <c r="T180" s="71">
        <v>116.16</v>
      </c>
      <c r="U180" s="71">
        <v>2.5299999999999998</v>
      </c>
      <c r="V180" s="71">
        <v>74</v>
      </c>
      <c r="Y180" s="71">
        <v>7.2</v>
      </c>
      <c r="Z180" s="71">
        <v>1739.32</v>
      </c>
      <c r="AB180" s="36"/>
      <c r="AD180" s="69">
        <v>43844</v>
      </c>
      <c r="AE180" s="67">
        <v>773.5</v>
      </c>
      <c r="AF180" s="67">
        <v>154.88</v>
      </c>
      <c r="AG180" s="67">
        <v>2.31</v>
      </c>
      <c r="AH180" s="80">
        <v>69</v>
      </c>
      <c r="AK180" s="80">
        <v>7.26</v>
      </c>
      <c r="AL180" s="80">
        <v>1789.41</v>
      </c>
      <c r="AN180" s="36"/>
    </row>
    <row r="181" spans="2:40" x14ac:dyDescent="0.2">
      <c r="B181" s="64">
        <v>43845</v>
      </c>
      <c r="H181" s="36"/>
      <c r="J181" s="69">
        <v>43845</v>
      </c>
      <c r="P181" s="36"/>
      <c r="R181" s="69">
        <v>43845</v>
      </c>
      <c r="S181" s="71"/>
      <c r="T181" s="71"/>
      <c r="U181" s="71"/>
      <c r="V181" s="71"/>
      <c r="Y181" s="71"/>
      <c r="Z181" s="71"/>
      <c r="AB181" s="36"/>
      <c r="AD181" s="69">
        <v>43845</v>
      </c>
      <c r="AE181" s="67"/>
      <c r="AF181" s="67"/>
      <c r="AG181" s="67"/>
      <c r="AH181" s="80"/>
      <c r="AK181" s="80"/>
      <c r="AL181" s="80"/>
      <c r="AN181" s="36"/>
    </row>
    <row r="182" spans="2:40" x14ac:dyDescent="0.2">
      <c r="B182" s="64">
        <v>43846</v>
      </c>
      <c r="H182" s="36"/>
      <c r="J182" s="69">
        <v>43846</v>
      </c>
      <c r="P182" s="36"/>
      <c r="R182" s="69">
        <v>43846</v>
      </c>
      <c r="S182" s="71"/>
      <c r="T182" s="71"/>
      <c r="U182" s="71"/>
      <c r="V182" s="71"/>
      <c r="Y182" s="71"/>
      <c r="Z182" s="71"/>
      <c r="AB182" s="36"/>
      <c r="AD182" s="69">
        <v>43846</v>
      </c>
      <c r="AE182" s="67"/>
      <c r="AF182" s="67"/>
      <c r="AG182" s="67"/>
      <c r="AH182" s="80"/>
      <c r="AK182" s="80"/>
      <c r="AL182" s="80"/>
      <c r="AN182" s="36"/>
    </row>
    <row r="183" spans="2:40" x14ac:dyDescent="0.2">
      <c r="B183" s="64">
        <v>43847</v>
      </c>
      <c r="H183" s="36"/>
      <c r="J183" s="69">
        <v>43847</v>
      </c>
      <c r="P183" s="36"/>
      <c r="R183" s="69">
        <v>43847</v>
      </c>
      <c r="S183" s="71"/>
      <c r="T183" s="71"/>
      <c r="U183" s="71"/>
      <c r="V183" s="71"/>
      <c r="Y183" s="71"/>
      <c r="Z183" s="71"/>
      <c r="AB183" s="36"/>
      <c r="AD183" s="69">
        <v>43847</v>
      </c>
      <c r="AE183" s="67"/>
      <c r="AF183" s="67"/>
      <c r="AG183" s="67"/>
      <c r="AH183" s="80"/>
      <c r="AK183" s="80"/>
      <c r="AL183" s="80"/>
      <c r="AN183" s="36"/>
    </row>
    <row r="184" spans="2:40" x14ac:dyDescent="0.2">
      <c r="B184" s="64">
        <v>43848</v>
      </c>
      <c r="H184" s="36"/>
      <c r="J184" s="69">
        <v>43848</v>
      </c>
      <c r="P184" s="36"/>
      <c r="R184" s="69">
        <v>43848</v>
      </c>
      <c r="S184" s="71"/>
      <c r="T184" s="71"/>
      <c r="U184" s="71"/>
      <c r="V184" s="71"/>
      <c r="Y184" s="71"/>
      <c r="Z184" s="71"/>
      <c r="AB184" s="36"/>
      <c r="AD184" s="69">
        <v>43848</v>
      </c>
      <c r="AE184" s="67"/>
      <c r="AF184" s="67"/>
      <c r="AG184" s="67"/>
      <c r="AH184" s="80"/>
      <c r="AK184" s="80"/>
      <c r="AL184" s="80"/>
      <c r="AN184" s="36"/>
    </row>
    <row r="185" spans="2:40" x14ac:dyDescent="0.2">
      <c r="B185" s="64">
        <v>43849</v>
      </c>
      <c r="H185" s="36"/>
      <c r="J185" s="69">
        <v>43849</v>
      </c>
      <c r="P185" s="36"/>
      <c r="R185" s="69">
        <v>43849</v>
      </c>
      <c r="S185" s="71"/>
      <c r="T185" s="71"/>
      <c r="U185" s="71"/>
      <c r="V185" s="71"/>
      <c r="Y185" s="71"/>
      <c r="Z185" s="71"/>
      <c r="AB185" s="36"/>
      <c r="AD185" s="69">
        <v>43849</v>
      </c>
      <c r="AE185" s="67"/>
      <c r="AF185" s="67"/>
      <c r="AG185" s="67"/>
      <c r="AH185" s="80"/>
      <c r="AK185" s="80"/>
      <c r="AL185" s="80"/>
      <c r="AN185" s="36"/>
    </row>
    <row r="186" spans="2:40" x14ac:dyDescent="0.2">
      <c r="B186" s="64">
        <v>43850</v>
      </c>
      <c r="H186" s="36"/>
      <c r="J186" s="69">
        <v>43850</v>
      </c>
      <c r="P186" s="36"/>
      <c r="R186" s="69">
        <v>43850</v>
      </c>
      <c r="S186" s="71"/>
      <c r="T186" s="71"/>
      <c r="U186" s="71"/>
      <c r="V186" s="71"/>
      <c r="Y186" s="71"/>
      <c r="Z186" s="71"/>
      <c r="AB186" s="36"/>
      <c r="AD186" s="69">
        <v>43850</v>
      </c>
      <c r="AE186" s="67"/>
      <c r="AF186" s="67"/>
      <c r="AG186" s="67"/>
      <c r="AH186" s="80"/>
      <c r="AK186" s="80"/>
      <c r="AL186" s="80"/>
      <c r="AN186" s="36"/>
    </row>
    <row r="187" spans="2:40" x14ac:dyDescent="0.2">
      <c r="B187" s="64">
        <v>43851</v>
      </c>
      <c r="H187" s="36"/>
      <c r="J187" s="69">
        <v>43851</v>
      </c>
      <c r="P187" s="36"/>
      <c r="R187" s="69">
        <v>43851</v>
      </c>
      <c r="S187" s="71">
        <v>1127</v>
      </c>
      <c r="T187" s="71">
        <v>172.26</v>
      </c>
      <c r="U187" s="71">
        <v>2.6</v>
      </c>
      <c r="V187" s="71">
        <v>75</v>
      </c>
      <c r="Y187" s="71">
        <v>7.23</v>
      </c>
      <c r="Z187" s="71">
        <v>1580.03</v>
      </c>
      <c r="AB187" s="36"/>
      <c r="AD187" s="69">
        <v>43851</v>
      </c>
      <c r="AE187" s="67">
        <v>842.8</v>
      </c>
      <c r="AF187" s="67">
        <v>100.98</v>
      </c>
      <c r="AG187" s="67">
        <v>2.34</v>
      </c>
      <c r="AH187" s="80">
        <v>70</v>
      </c>
      <c r="AK187" s="80">
        <v>7.29</v>
      </c>
      <c r="AL187" s="80">
        <v>1908.06</v>
      </c>
      <c r="AN187" s="36"/>
    </row>
    <row r="188" spans="2:40" x14ac:dyDescent="0.2">
      <c r="B188" s="64">
        <v>43852</v>
      </c>
      <c r="H188" s="36"/>
      <c r="J188" s="69">
        <v>43852</v>
      </c>
      <c r="P188" s="36"/>
      <c r="R188" s="69">
        <v>43852</v>
      </c>
      <c r="S188" s="71"/>
      <c r="T188" s="71"/>
      <c r="U188" s="71"/>
      <c r="V188" s="71"/>
      <c r="Y188" s="71"/>
      <c r="Z188" s="71"/>
      <c r="AB188" s="36"/>
      <c r="AD188" s="69">
        <v>43852</v>
      </c>
      <c r="AE188" s="82"/>
      <c r="AF188" s="82"/>
      <c r="AG188" s="82"/>
      <c r="AH188" s="80"/>
      <c r="AK188" s="80"/>
      <c r="AL188" s="80"/>
      <c r="AN188" s="36"/>
    </row>
    <row r="189" spans="2:40" x14ac:dyDescent="0.2">
      <c r="B189" s="64">
        <v>43853</v>
      </c>
      <c r="H189" s="36"/>
      <c r="J189" s="69">
        <v>43853</v>
      </c>
      <c r="P189" s="36"/>
      <c r="R189" s="69">
        <v>43853</v>
      </c>
      <c r="S189" s="71"/>
      <c r="T189" s="71"/>
      <c r="U189" s="71"/>
      <c r="V189" s="71"/>
      <c r="Y189" s="71"/>
      <c r="Z189" s="71"/>
      <c r="AB189" s="36"/>
      <c r="AD189" s="69">
        <v>43853</v>
      </c>
      <c r="AE189" s="82"/>
      <c r="AF189" s="82"/>
      <c r="AG189" s="82"/>
      <c r="AH189" s="80"/>
      <c r="AK189" s="80"/>
      <c r="AL189" s="80"/>
      <c r="AN189" s="36"/>
    </row>
    <row r="190" spans="2:40" x14ac:dyDescent="0.2">
      <c r="B190" s="64">
        <v>43854</v>
      </c>
      <c r="H190" s="36"/>
      <c r="J190" s="69">
        <v>43854</v>
      </c>
      <c r="P190" s="36"/>
      <c r="R190" s="69">
        <v>43854</v>
      </c>
      <c r="S190" s="71"/>
      <c r="T190" s="71"/>
      <c r="U190" s="71"/>
      <c r="V190" s="71"/>
      <c r="Y190" s="71"/>
      <c r="Z190" s="71"/>
      <c r="AB190" s="36"/>
      <c r="AD190" s="69">
        <v>43854</v>
      </c>
      <c r="AE190" s="82"/>
      <c r="AF190" s="82"/>
      <c r="AG190" s="82"/>
      <c r="AH190" s="80"/>
      <c r="AK190" s="80"/>
      <c r="AL190" s="80"/>
      <c r="AN190" s="36"/>
    </row>
    <row r="191" spans="2:40" x14ac:dyDescent="0.2">
      <c r="B191" s="64">
        <v>43855</v>
      </c>
      <c r="H191" s="36"/>
      <c r="J191" s="69">
        <v>43855</v>
      </c>
      <c r="P191" s="36"/>
      <c r="R191" s="69">
        <v>43855</v>
      </c>
      <c r="S191" s="71"/>
      <c r="T191" s="71"/>
      <c r="U191" s="71"/>
      <c r="V191" s="71"/>
      <c r="Y191" s="71"/>
      <c r="Z191" s="71"/>
      <c r="AB191" s="36"/>
      <c r="AD191" s="69">
        <v>43855</v>
      </c>
      <c r="AE191" s="82"/>
      <c r="AF191" s="82"/>
      <c r="AG191" s="82"/>
      <c r="AH191" s="80"/>
      <c r="AK191" s="80"/>
      <c r="AL191" s="80"/>
      <c r="AN191" s="36"/>
    </row>
    <row r="192" spans="2:40" x14ac:dyDescent="0.2">
      <c r="B192" s="64">
        <v>43856</v>
      </c>
      <c r="H192" s="36"/>
      <c r="J192" s="69">
        <v>43856</v>
      </c>
      <c r="P192" s="36"/>
      <c r="R192" s="69">
        <v>43856</v>
      </c>
      <c r="S192" s="71"/>
      <c r="T192" s="71"/>
      <c r="U192" s="71"/>
      <c r="V192" s="71"/>
      <c r="Y192" s="71"/>
      <c r="Z192" s="71"/>
      <c r="AB192" s="36"/>
      <c r="AD192" s="69">
        <v>43856</v>
      </c>
      <c r="AE192" s="82"/>
      <c r="AF192" s="82"/>
      <c r="AG192" s="82"/>
      <c r="AH192" s="80"/>
      <c r="AK192" s="80"/>
      <c r="AL192" s="80"/>
      <c r="AN192" s="36"/>
    </row>
    <row r="193" spans="2:40" x14ac:dyDescent="0.2">
      <c r="B193" s="64">
        <v>43857</v>
      </c>
      <c r="H193" s="36"/>
      <c r="J193" s="69">
        <v>43857</v>
      </c>
      <c r="P193" s="36"/>
      <c r="R193" s="69">
        <v>43857</v>
      </c>
      <c r="S193" s="71"/>
      <c r="T193" s="71"/>
      <c r="U193" s="71"/>
      <c r="V193" s="71"/>
      <c r="Y193" s="71"/>
      <c r="Z193" s="71"/>
      <c r="AB193" s="36"/>
      <c r="AD193" s="69">
        <v>43857</v>
      </c>
      <c r="AE193" s="82"/>
      <c r="AF193" s="82"/>
      <c r="AG193" s="82"/>
      <c r="AH193" s="80"/>
      <c r="AK193" s="80"/>
      <c r="AL193" s="80"/>
      <c r="AN193" s="36"/>
    </row>
    <row r="194" spans="2:40" ht="16" thickBot="1" x14ac:dyDescent="0.25">
      <c r="B194" s="64">
        <v>43858</v>
      </c>
      <c r="H194" s="36"/>
      <c r="J194" s="69">
        <v>43858</v>
      </c>
      <c r="P194" s="36"/>
      <c r="R194" s="84">
        <v>43858</v>
      </c>
      <c r="S194" s="71">
        <v>693</v>
      </c>
      <c r="T194" s="71">
        <v>150.91999999999999</v>
      </c>
      <c r="U194" s="71">
        <v>2.5499999999999998</v>
      </c>
      <c r="V194" s="71">
        <v>77</v>
      </c>
      <c r="Y194" s="71">
        <v>7.13</v>
      </c>
      <c r="Z194" s="71">
        <v>1228.27</v>
      </c>
      <c r="AB194" s="36"/>
      <c r="AD194" s="84">
        <v>43858</v>
      </c>
      <c r="AE194" s="82">
        <v>722.7</v>
      </c>
      <c r="AF194" s="82">
        <v>133.28</v>
      </c>
      <c r="AG194" s="82">
        <v>2.33</v>
      </c>
      <c r="AH194" s="80">
        <v>74</v>
      </c>
      <c r="AK194" s="80">
        <v>7.22</v>
      </c>
      <c r="AL194" s="80">
        <v>1454.9</v>
      </c>
      <c r="AN194" s="36"/>
    </row>
    <row r="195" spans="2:40" x14ac:dyDescent="0.2">
      <c r="B195" s="64">
        <v>43859</v>
      </c>
      <c r="H195" s="36"/>
      <c r="J195" s="69">
        <v>43859</v>
      </c>
      <c r="P195" s="36"/>
      <c r="R195" s="87">
        <v>43859</v>
      </c>
      <c r="S195" s="88"/>
      <c r="T195" s="88"/>
      <c r="U195" s="88"/>
      <c r="V195" s="88"/>
      <c r="W195" s="4"/>
      <c r="X195" s="4"/>
      <c r="Y195" s="88"/>
      <c r="Z195" s="88"/>
      <c r="AA195" s="4"/>
      <c r="AB195" s="5"/>
      <c r="AD195" s="87">
        <v>43859</v>
      </c>
      <c r="AE195" s="88"/>
      <c r="AF195" s="88"/>
      <c r="AG195" s="90"/>
      <c r="AH195" s="88"/>
      <c r="AI195" s="4"/>
      <c r="AJ195" s="4"/>
      <c r="AK195" s="88"/>
      <c r="AL195" s="88"/>
      <c r="AM195" s="4"/>
      <c r="AN195" s="5"/>
    </row>
    <row r="196" spans="2:40" ht="16" thickBot="1" x14ac:dyDescent="0.25">
      <c r="B196" s="91">
        <v>43860</v>
      </c>
      <c r="C196" s="54"/>
      <c r="D196" s="54"/>
      <c r="E196" s="54"/>
      <c r="F196" s="54"/>
      <c r="G196" s="54"/>
      <c r="H196" s="55"/>
      <c r="J196" s="92">
        <v>43860</v>
      </c>
      <c r="K196" s="54"/>
      <c r="L196" s="54"/>
      <c r="M196" s="54"/>
      <c r="N196" s="54"/>
      <c r="O196" s="54"/>
      <c r="P196" s="55"/>
      <c r="R196" s="92">
        <v>43860</v>
      </c>
      <c r="S196" s="54"/>
      <c r="T196" s="54"/>
      <c r="U196" s="54"/>
      <c r="V196" s="54"/>
      <c r="W196" s="54"/>
      <c r="X196" s="54"/>
      <c r="Y196" s="54"/>
      <c r="Z196" s="54"/>
      <c r="AA196" s="54"/>
      <c r="AB196" s="55"/>
      <c r="AD196" s="92">
        <v>43860</v>
      </c>
      <c r="AE196" s="54"/>
      <c r="AF196" s="54"/>
      <c r="AG196" s="93"/>
      <c r="AH196" s="54"/>
      <c r="AI196" s="54"/>
      <c r="AJ196" s="54"/>
      <c r="AK196" s="54"/>
      <c r="AL196" s="54"/>
      <c r="AM196" s="54"/>
      <c r="AN196" s="55"/>
    </row>
    <row r="197" spans="2:40" x14ac:dyDescent="0.2">
      <c r="AG197" s="94"/>
    </row>
    <row r="198" spans="2:40" x14ac:dyDescent="0.2">
      <c r="AG198" s="67"/>
    </row>
    <row r="199" spans="2:40" x14ac:dyDescent="0.2">
      <c r="AG199" s="67"/>
    </row>
    <row r="200" spans="2:40" x14ac:dyDescent="0.2">
      <c r="AG200" s="67"/>
    </row>
    <row r="201" spans="2:40" x14ac:dyDescent="0.2">
      <c r="AG201" s="67"/>
    </row>
    <row r="202" spans="2:40" x14ac:dyDescent="0.2">
      <c r="AG202" s="70"/>
    </row>
    <row r="203" spans="2:40" x14ac:dyDescent="0.2">
      <c r="AG203" s="67"/>
    </row>
    <row r="204" spans="2:40" x14ac:dyDescent="0.2">
      <c r="AG204" s="67"/>
    </row>
    <row r="205" spans="2:40" x14ac:dyDescent="0.2">
      <c r="AG205" s="67"/>
    </row>
    <row r="206" spans="2:40" x14ac:dyDescent="0.2">
      <c r="AG206" s="67"/>
    </row>
    <row r="207" spans="2:40" x14ac:dyDescent="0.2">
      <c r="AG207" s="67"/>
    </row>
    <row r="208" spans="2:40" x14ac:dyDescent="0.2">
      <c r="AG208" s="67"/>
    </row>
    <row r="209" spans="33:33" x14ac:dyDescent="0.2">
      <c r="AG209" s="67"/>
    </row>
    <row r="210" spans="33:33" x14ac:dyDescent="0.2">
      <c r="AG210" s="67"/>
    </row>
    <row r="211" spans="33:33" x14ac:dyDescent="0.2">
      <c r="AG211" s="67"/>
    </row>
    <row r="212" spans="33:33" x14ac:dyDescent="0.2">
      <c r="AG212" s="67"/>
    </row>
    <row r="213" spans="33:33" x14ac:dyDescent="0.2">
      <c r="AG213" s="67"/>
    </row>
    <row r="214" spans="33:33" x14ac:dyDescent="0.2">
      <c r="AG214" s="67"/>
    </row>
    <row r="215" spans="33:33" x14ac:dyDescent="0.2">
      <c r="AG215" s="67"/>
    </row>
    <row r="216" spans="33:33" x14ac:dyDescent="0.2">
      <c r="AG216" s="67"/>
    </row>
    <row r="217" spans="33:33" x14ac:dyDescent="0.2">
      <c r="AG217" s="67"/>
    </row>
  </sheetData>
  <mergeCells count="4">
    <mergeCell ref="B2:H2"/>
    <mergeCell ref="J2:P2"/>
    <mergeCell ref="R2:AB2"/>
    <mergeCell ref="AD2:AN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F71E4-17FB-42FA-AAC7-261DA93D315C}">
  <dimension ref="B2:E64"/>
  <sheetViews>
    <sheetView workbookViewId="0">
      <selection activeCell="J33" sqref="J33"/>
    </sheetView>
  </sheetViews>
  <sheetFormatPr baseColWidth="10" defaultColWidth="8.83203125" defaultRowHeight="15" x14ac:dyDescent="0.2"/>
  <cols>
    <col min="2" max="2" width="27" customWidth="1"/>
    <col min="3" max="3" width="10.6640625" customWidth="1"/>
    <col min="4" max="4" width="17.33203125" customWidth="1"/>
    <col min="5" max="5" width="12" bestFit="1" customWidth="1"/>
    <col min="6" max="6" width="18.83203125" customWidth="1"/>
    <col min="7" max="7" width="11" bestFit="1" customWidth="1"/>
    <col min="8" max="8" width="10.33203125" bestFit="1" customWidth="1"/>
    <col min="9" max="9" width="11.5" bestFit="1" customWidth="1"/>
    <col min="13" max="13" width="10.5" bestFit="1" customWidth="1"/>
    <col min="14" max="24" width="11.5" bestFit="1" customWidth="1"/>
  </cols>
  <sheetData>
    <row r="2" spans="2:4" ht="16" thickBot="1" x14ac:dyDescent="0.25"/>
    <row r="3" spans="2:4" x14ac:dyDescent="0.2">
      <c r="B3" s="255" t="s">
        <v>100</v>
      </c>
      <c r="C3" s="256"/>
      <c r="D3" s="257"/>
    </row>
    <row r="4" spans="2:4" ht="16" thickBot="1" x14ac:dyDescent="0.25">
      <c r="B4" s="258"/>
      <c r="C4" s="259"/>
      <c r="D4" s="260"/>
    </row>
    <row r="5" spans="2:4" ht="16" thickBot="1" x14ac:dyDescent="0.25">
      <c r="B5" s="261"/>
      <c r="C5" s="262"/>
      <c r="D5" s="263"/>
    </row>
    <row r="6" spans="2:4" ht="16" thickBot="1" x14ac:dyDescent="0.25">
      <c r="B6" s="167">
        <v>30.973762000000001</v>
      </c>
      <c r="C6" s="168" t="s">
        <v>101</v>
      </c>
      <c r="D6" s="169" t="s">
        <v>102</v>
      </c>
    </row>
    <row r="7" spans="2:4" ht="16" thickBot="1" x14ac:dyDescent="0.25">
      <c r="B7" s="108">
        <v>55.844999999999999</v>
      </c>
      <c r="C7" s="170" t="s">
        <v>101</v>
      </c>
      <c r="D7" s="9" t="s">
        <v>103</v>
      </c>
    </row>
    <row r="8" spans="2:4" ht="16" thickBot="1" x14ac:dyDescent="0.25">
      <c r="B8" s="167">
        <v>26.981999999999999</v>
      </c>
      <c r="C8" s="168" t="s">
        <v>101</v>
      </c>
      <c r="D8" s="169" t="s">
        <v>104</v>
      </c>
    </row>
    <row r="9" spans="2:4" x14ac:dyDescent="0.2">
      <c r="B9" s="108"/>
      <c r="C9" s="8"/>
      <c r="D9" s="9"/>
    </row>
    <row r="10" spans="2:4" x14ac:dyDescent="0.2">
      <c r="B10" s="171">
        <v>1220608</v>
      </c>
      <c r="C10" s="8" t="s">
        <v>40</v>
      </c>
      <c r="D10" s="9" t="s">
        <v>105</v>
      </c>
    </row>
    <row r="11" spans="2:4" x14ac:dyDescent="0.2">
      <c r="B11" s="171">
        <f>B10/7.48</f>
        <v>163182.88770053475</v>
      </c>
      <c r="C11" s="8" t="s">
        <v>106</v>
      </c>
      <c r="D11" s="9" t="s">
        <v>105</v>
      </c>
    </row>
    <row r="12" spans="2:4" x14ac:dyDescent="0.2">
      <c r="B12" s="171">
        <v>1220608</v>
      </c>
      <c r="C12" s="8" t="s">
        <v>40</v>
      </c>
      <c r="D12" s="9" t="s">
        <v>107</v>
      </c>
    </row>
    <row r="13" spans="2:4" x14ac:dyDescent="0.2">
      <c r="B13" s="171">
        <f>B12/7.48</f>
        <v>163182.88770053475</v>
      </c>
      <c r="C13" s="8" t="s">
        <v>106</v>
      </c>
      <c r="D13" s="9" t="s">
        <v>107</v>
      </c>
    </row>
    <row r="14" spans="2:4" x14ac:dyDescent="0.2">
      <c r="B14" s="171">
        <v>408528</v>
      </c>
      <c r="C14" s="8" t="s">
        <v>40</v>
      </c>
      <c r="D14" s="9" t="s">
        <v>108</v>
      </c>
    </row>
    <row r="15" spans="2:4" x14ac:dyDescent="0.2">
      <c r="B15" s="171">
        <f>B14/7.48</f>
        <v>54616.042780748663</v>
      </c>
      <c r="C15" s="8" t="s">
        <v>106</v>
      </c>
      <c r="D15" s="9" t="s">
        <v>108</v>
      </c>
    </row>
    <row r="16" spans="2:4" ht="16" thickBot="1" x14ac:dyDescent="0.25">
      <c r="B16" s="119"/>
      <c r="C16" s="13"/>
      <c r="D16" s="14"/>
    </row>
    <row r="17" spans="2:4" ht="16" thickBot="1" x14ac:dyDescent="0.25">
      <c r="B17" s="264" t="s">
        <v>109</v>
      </c>
      <c r="C17" s="265"/>
      <c r="D17" s="266"/>
    </row>
    <row r="18" spans="2:4" x14ac:dyDescent="0.2">
      <c r="B18" s="172">
        <v>0.38</v>
      </c>
      <c r="C18" s="173" t="s">
        <v>110</v>
      </c>
      <c r="D18" s="174" t="s">
        <v>111</v>
      </c>
    </row>
    <row r="19" spans="2:4" x14ac:dyDescent="0.2">
      <c r="B19" s="175">
        <v>162.5</v>
      </c>
      <c r="C19" s="176" t="s">
        <v>101</v>
      </c>
      <c r="D19" s="177" t="s">
        <v>112</v>
      </c>
    </row>
    <row r="20" spans="2:4" x14ac:dyDescent="0.2">
      <c r="B20" s="175">
        <v>270.3</v>
      </c>
      <c r="C20" s="176" t="s">
        <v>101</v>
      </c>
      <c r="D20" s="177" t="s">
        <v>113</v>
      </c>
    </row>
    <row r="21" spans="2:4" x14ac:dyDescent="0.2">
      <c r="B21" s="178">
        <v>14.5</v>
      </c>
      <c r="C21" s="176" t="s">
        <v>114</v>
      </c>
      <c r="D21" s="179">
        <v>18.015000000000001</v>
      </c>
    </row>
    <row r="22" spans="2:4" x14ac:dyDescent="0.2">
      <c r="B22" s="175">
        <f>B19+(D21*B21)</f>
        <v>423.71750000000003</v>
      </c>
      <c r="C22" s="180">
        <f>B19/B22</f>
        <v>0.38351023972340059</v>
      </c>
      <c r="D22" s="181" t="s">
        <v>110</v>
      </c>
    </row>
    <row r="23" spans="2:4" x14ac:dyDescent="0.2">
      <c r="B23" s="175">
        <v>1.39</v>
      </c>
      <c r="C23" s="251" t="s">
        <v>115</v>
      </c>
      <c r="D23" s="252"/>
    </row>
    <row r="24" spans="2:4" x14ac:dyDescent="0.2">
      <c r="B24" s="182">
        <f>8.34*B23</f>
        <v>11.592599999999999</v>
      </c>
      <c r="C24" s="251" t="s">
        <v>116</v>
      </c>
      <c r="D24" s="252"/>
    </row>
    <row r="25" spans="2:4" x14ac:dyDescent="0.2">
      <c r="B25" s="182">
        <f>B24*B18</f>
        <v>4.4051879999999999</v>
      </c>
      <c r="C25" s="251" t="s">
        <v>117</v>
      </c>
      <c r="D25" s="252"/>
    </row>
    <row r="26" spans="2:4" x14ac:dyDescent="0.2">
      <c r="B26" s="182">
        <f>((B25/2.2)*1000)/B19</f>
        <v>12.322204195804193</v>
      </c>
      <c r="C26" s="253" t="s">
        <v>118</v>
      </c>
      <c r="D26" s="254"/>
    </row>
    <row r="27" spans="2:4" x14ac:dyDescent="0.2">
      <c r="B27" s="182">
        <f>(2.2*(B26*B7/1000))/B24</f>
        <v>0.13059138461538461</v>
      </c>
      <c r="C27" s="176" t="s">
        <v>119</v>
      </c>
      <c r="D27" s="177"/>
    </row>
    <row r="28" spans="2:4" ht="16" thickBot="1" x14ac:dyDescent="0.25"/>
    <row r="29" spans="2:4" ht="16" thickBot="1" x14ac:dyDescent="0.25">
      <c r="B29" s="264" t="s">
        <v>120</v>
      </c>
      <c r="C29" s="265"/>
      <c r="D29" s="266"/>
    </row>
    <row r="30" spans="2:4" x14ac:dyDescent="0.2">
      <c r="B30" s="183">
        <v>0.48299999999999998</v>
      </c>
      <c r="C30" s="173" t="s">
        <v>110</v>
      </c>
      <c r="D30" s="174" t="s">
        <v>121</v>
      </c>
    </row>
    <row r="31" spans="2:4" x14ac:dyDescent="0.2">
      <c r="B31" s="184">
        <v>101.96</v>
      </c>
      <c r="C31" t="s">
        <v>101</v>
      </c>
      <c r="D31" s="185" t="s">
        <v>122</v>
      </c>
    </row>
    <row r="32" spans="2:4" x14ac:dyDescent="0.2">
      <c r="B32" s="175">
        <v>342.16</v>
      </c>
      <c r="C32" s="176" t="s">
        <v>101</v>
      </c>
      <c r="D32" s="185" t="s">
        <v>123</v>
      </c>
    </row>
    <row r="33" spans="2:5" x14ac:dyDescent="0.2">
      <c r="B33" s="175">
        <v>594.37</v>
      </c>
      <c r="C33" s="176" t="s">
        <v>101</v>
      </c>
      <c r="D33" s="185" t="s">
        <v>124</v>
      </c>
    </row>
    <row r="34" spans="2:5" x14ac:dyDescent="0.2">
      <c r="B34" s="178">
        <v>21</v>
      </c>
      <c r="C34" s="176" t="s">
        <v>114</v>
      </c>
      <c r="D34" s="179">
        <v>18.015000000000001</v>
      </c>
    </row>
    <row r="35" spans="2:5" x14ac:dyDescent="0.2">
      <c r="B35" s="175">
        <f>B32+(D34*B34)</f>
        <v>720.47500000000002</v>
      </c>
      <c r="C35" s="180">
        <v>0.47490891425795484</v>
      </c>
      <c r="D35" s="181" t="s">
        <v>125</v>
      </c>
    </row>
    <row r="36" spans="2:5" x14ac:dyDescent="0.2">
      <c r="B36" s="186">
        <v>8.14E-2</v>
      </c>
      <c r="C36" s="185" t="s">
        <v>122</v>
      </c>
      <c r="D36" s="185" t="s">
        <v>126</v>
      </c>
    </row>
    <row r="37" spans="2:5" x14ac:dyDescent="0.2">
      <c r="B37" s="175">
        <v>1.33</v>
      </c>
      <c r="C37" s="251" t="s">
        <v>115</v>
      </c>
      <c r="D37" s="252"/>
      <c r="E37" s="187"/>
    </row>
    <row r="38" spans="2:5" x14ac:dyDescent="0.2">
      <c r="B38" s="182">
        <f>8.34*B37</f>
        <v>11.0922</v>
      </c>
      <c r="C38" s="251" t="s">
        <v>116</v>
      </c>
      <c r="D38" s="252"/>
      <c r="E38" s="98"/>
    </row>
    <row r="39" spans="2:5" x14ac:dyDescent="0.2">
      <c r="B39" s="182">
        <f>B38*B30</f>
        <v>5.3575325999999999</v>
      </c>
      <c r="C39" s="251" t="s">
        <v>127</v>
      </c>
      <c r="D39" s="252"/>
    </row>
    <row r="40" spans="2:5" x14ac:dyDescent="0.2">
      <c r="B40" s="182">
        <f>((B38*B36)/((B31/1000)*2.2))*2</f>
        <v>8.0504393879952918</v>
      </c>
      <c r="C40" s="253" t="s">
        <v>128</v>
      </c>
      <c r="D40" s="254"/>
    </row>
    <row r="41" spans="2:5" x14ac:dyDescent="0.2">
      <c r="B41" s="182">
        <f>(2.2*(B40*B8/1000))/B38</f>
        <v>4.308228324833268E-2</v>
      </c>
      <c r="C41" s="251" t="s">
        <v>129</v>
      </c>
      <c r="D41" s="252"/>
    </row>
    <row r="49" spans="2:5" x14ac:dyDescent="0.2">
      <c r="B49" s="188"/>
      <c r="C49" s="101"/>
    </row>
    <row r="50" spans="2:5" x14ac:dyDescent="0.2">
      <c r="B50" s="188"/>
      <c r="C50" s="101"/>
    </row>
    <row r="51" spans="2:5" x14ac:dyDescent="0.2">
      <c r="B51" s="188"/>
      <c r="C51" s="101"/>
    </row>
    <row r="52" spans="2:5" x14ac:dyDescent="0.2">
      <c r="B52" s="188"/>
      <c r="C52" s="101"/>
    </row>
    <row r="53" spans="2:5" x14ac:dyDescent="0.2">
      <c r="B53" s="188"/>
      <c r="C53" s="101"/>
    </row>
    <row r="54" spans="2:5" x14ac:dyDescent="0.2">
      <c r="B54" s="188"/>
      <c r="C54" s="189"/>
    </row>
    <row r="55" spans="2:5" x14ac:dyDescent="0.2">
      <c r="B55" s="188"/>
      <c r="C55" s="189"/>
    </row>
    <row r="56" spans="2:5" x14ac:dyDescent="0.2">
      <c r="B56" s="188"/>
      <c r="C56" s="189"/>
    </row>
    <row r="57" spans="2:5" x14ac:dyDescent="0.2">
      <c r="B57" s="188"/>
      <c r="C57" s="189"/>
    </row>
    <row r="58" spans="2:5" x14ac:dyDescent="0.2">
      <c r="B58" s="188"/>
    </row>
    <row r="61" spans="2:5" x14ac:dyDescent="0.2">
      <c r="B61" s="224"/>
      <c r="C61" s="224"/>
      <c r="D61" s="3"/>
      <c r="E61" s="3"/>
    </row>
    <row r="62" spans="2:5" x14ac:dyDescent="0.2">
      <c r="B62" s="3"/>
      <c r="C62" s="3"/>
      <c r="D62" s="3"/>
      <c r="E62" s="3"/>
    </row>
    <row r="63" spans="2:5" x14ac:dyDescent="0.2">
      <c r="B63" s="3"/>
      <c r="C63" s="190"/>
      <c r="D63" s="191"/>
      <c r="E63" s="192"/>
    </row>
    <row r="64" spans="2:5" x14ac:dyDescent="0.2">
      <c r="B64" s="3"/>
      <c r="C64" s="190"/>
      <c r="D64" s="191"/>
      <c r="E64" s="192"/>
    </row>
  </sheetData>
  <mergeCells count="14">
    <mergeCell ref="C40:D40"/>
    <mergeCell ref="C41:D41"/>
    <mergeCell ref="B61:C61"/>
    <mergeCell ref="B29:D29"/>
    <mergeCell ref="C37:D37"/>
    <mergeCell ref="C38:D38"/>
    <mergeCell ref="C39:D39"/>
    <mergeCell ref="C23:D23"/>
    <mergeCell ref="C24:D24"/>
    <mergeCell ref="C25:D25"/>
    <mergeCell ref="C26:D26"/>
    <mergeCell ref="B3:D4"/>
    <mergeCell ref="B5:D5"/>
    <mergeCell ref="B17:D1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56092-442C-4841-B21F-C20A72F7CFEF}">
  <dimension ref="B2:H225"/>
  <sheetViews>
    <sheetView topLeftCell="A46" workbookViewId="0">
      <selection activeCell="H11" sqref="H11"/>
    </sheetView>
  </sheetViews>
  <sheetFormatPr baseColWidth="10" defaultColWidth="8.83203125" defaultRowHeight="15" x14ac:dyDescent="0.2"/>
  <cols>
    <col min="2" max="2" width="30.33203125" bestFit="1" customWidth="1"/>
    <col min="3" max="3" width="9.83203125" bestFit="1" customWidth="1"/>
    <col min="4" max="4" width="12" bestFit="1" customWidth="1"/>
    <col min="5" max="5" width="9.5" bestFit="1" customWidth="1"/>
    <col min="6" max="6" width="13.5" bestFit="1" customWidth="1"/>
    <col min="8" max="8" width="13.33203125" bestFit="1" customWidth="1"/>
  </cols>
  <sheetData>
    <row r="2" spans="2:8" ht="16" thickBot="1" x14ac:dyDescent="0.25"/>
    <row r="3" spans="2:8" ht="19" x14ac:dyDescent="0.2">
      <c r="B3" s="211"/>
      <c r="C3" s="267" t="s">
        <v>130</v>
      </c>
      <c r="D3" s="268"/>
      <c r="E3" s="268"/>
      <c r="F3" s="268"/>
      <c r="G3" s="268"/>
      <c r="H3" s="268"/>
    </row>
    <row r="4" spans="2:8" x14ac:dyDescent="0.2">
      <c r="B4" s="212"/>
      <c r="C4" s="193"/>
      <c r="D4" s="116" t="s">
        <v>131</v>
      </c>
      <c r="E4" s="116"/>
      <c r="F4" s="116" t="s">
        <v>132</v>
      </c>
      <c r="G4" s="116" t="s">
        <v>133</v>
      </c>
      <c r="H4" s="116" t="s">
        <v>134</v>
      </c>
    </row>
    <row r="5" spans="2:8" ht="16" thickBot="1" x14ac:dyDescent="0.25">
      <c r="B5" s="212" t="s">
        <v>144</v>
      </c>
      <c r="C5" s="193" t="s">
        <v>135</v>
      </c>
      <c r="D5" s="116" t="s">
        <v>136</v>
      </c>
      <c r="E5" s="116" t="s">
        <v>137</v>
      </c>
      <c r="F5" s="116" t="s">
        <v>138</v>
      </c>
      <c r="G5" s="116" t="s">
        <v>139</v>
      </c>
      <c r="H5" s="61" t="s">
        <v>140</v>
      </c>
    </row>
    <row r="6" spans="2:8" x14ac:dyDescent="0.2">
      <c r="B6" s="213" t="s">
        <v>145</v>
      </c>
      <c r="C6" s="194"/>
      <c r="D6" s="195"/>
      <c r="E6" s="195"/>
      <c r="F6" s="195"/>
      <c r="G6" s="195"/>
      <c r="H6" s="195"/>
    </row>
    <row r="7" spans="2:8" x14ac:dyDescent="0.2">
      <c r="B7" s="214" t="s">
        <v>146</v>
      </c>
      <c r="C7" s="196" t="s">
        <v>141</v>
      </c>
      <c r="D7" s="197">
        <v>566.67741532759237</v>
      </c>
      <c r="E7" s="197">
        <v>23.870647930076267</v>
      </c>
      <c r="F7" s="197">
        <v>6569.2646049266468</v>
      </c>
      <c r="G7" s="197">
        <v>1134.6911590327843</v>
      </c>
      <c r="H7" s="197">
        <v>6.9827148248171342</v>
      </c>
    </row>
    <row r="8" spans="2:8" x14ac:dyDescent="0.2">
      <c r="B8" s="212" t="s">
        <v>147</v>
      </c>
      <c r="C8" s="198"/>
      <c r="D8" s="199"/>
      <c r="E8" s="199"/>
      <c r="F8" s="199"/>
      <c r="G8" s="199"/>
      <c r="H8" s="199"/>
    </row>
    <row r="9" spans="2:8" x14ac:dyDescent="0.2">
      <c r="B9" s="215" t="s">
        <v>148</v>
      </c>
      <c r="C9" s="200" t="s">
        <v>142</v>
      </c>
      <c r="D9" s="201">
        <v>798.1432960146949</v>
      </c>
      <c r="E9" s="201">
        <v>34.071613686537276</v>
      </c>
      <c r="F9" s="201">
        <v>8853.1650680541989</v>
      </c>
      <c r="G9" s="201">
        <v>1943.6721490318992</v>
      </c>
      <c r="H9" s="201">
        <v>6.4254042275010859</v>
      </c>
    </row>
    <row r="10" spans="2:8" ht="16" thickBot="1" x14ac:dyDescent="0.25">
      <c r="B10" s="216" t="s">
        <v>149</v>
      </c>
      <c r="C10" s="202"/>
      <c r="D10" s="203"/>
      <c r="E10" s="203"/>
      <c r="F10" s="203"/>
      <c r="G10" s="203"/>
      <c r="H10" s="203"/>
    </row>
    <row r="11" spans="2:8" x14ac:dyDescent="0.2">
      <c r="B11" s="217">
        <v>43647</v>
      </c>
      <c r="C11" s="204" t="s">
        <v>143</v>
      </c>
      <c r="D11" s="205">
        <v>0</v>
      </c>
      <c r="E11" s="205">
        <v>0</v>
      </c>
      <c r="F11" s="205" t="e">
        <v>#N/A</v>
      </c>
      <c r="G11" s="205" t="e">
        <v>#N/A</v>
      </c>
      <c r="H11" s="205" t="e">
        <v>#N/A</v>
      </c>
    </row>
    <row r="12" spans="2:8" x14ac:dyDescent="0.2">
      <c r="B12" s="218">
        <v>43648</v>
      </c>
      <c r="C12" s="204" t="s">
        <v>143</v>
      </c>
      <c r="D12" s="205">
        <v>0</v>
      </c>
      <c r="E12" s="205">
        <v>0</v>
      </c>
      <c r="F12" s="205" t="e">
        <v>#N/A</v>
      </c>
      <c r="G12" s="205" t="e">
        <v>#N/A</v>
      </c>
      <c r="H12" s="205" t="e">
        <v>#N/A</v>
      </c>
    </row>
    <row r="13" spans="2:8" x14ac:dyDescent="0.2">
      <c r="B13" s="218">
        <v>43649</v>
      </c>
      <c r="C13" s="204" t="s">
        <v>143</v>
      </c>
      <c r="D13" s="205">
        <v>0</v>
      </c>
      <c r="E13" s="205">
        <v>0</v>
      </c>
      <c r="F13" s="205" t="e">
        <v>#N/A</v>
      </c>
      <c r="G13" s="205" t="e">
        <v>#N/A</v>
      </c>
      <c r="H13" s="205" t="e">
        <v>#N/A</v>
      </c>
    </row>
    <row r="14" spans="2:8" x14ac:dyDescent="0.2">
      <c r="B14" s="218">
        <v>43650</v>
      </c>
      <c r="C14" s="204" t="s">
        <v>143</v>
      </c>
      <c r="D14" s="205">
        <v>0</v>
      </c>
      <c r="E14" s="205">
        <v>0</v>
      </c>
      <c r="F14" s="205" t="e">
        <v>#N/A</v>
      </c>
      <c r="G14" s="205" t="e">
        <v>#N/A</v>
      </c>
      <c r="H14" s="205" t="e">
        <v>#N/A</v>
      </c>
    </row>
    <row r="15" spans="2:8" x14ac:dyDescent="0.2">
      <c r="B15" s="218">
        <v>43651</v>
      </c>
      <c r="C15" s="204" t="s">
        <v>143</v>
      </c>
      <c r="D15" s="205">
        <v>0</v>
      </c>
      <c r="E15" s="205">
        <v>0</v>
      </c>
      <c r="F15" s="205" t="e">
        <v>#N/A</v>
      </c>
      <c r="G15" s="205" t="e">
        <v>#N/A</v>
      </c>
      <c r="H15" s="205" t="e">
        <v>#N/A</v>
      </c>
    </row>
    <row r="16" spans="2:8" x14ac:dyDescent="0.2">
      <c r="B16" s="218">
        <v>43652</v>
      </c>
      <c r="C16" s="204" t="s">
        <v>143</v>
      </c>
      <c r="D16" s="205">
        <v>0</v>
      </c>
      <c r="E16" s="205">
        <v>0</v>
      </c>
      <c r="F16" s="205" t="e">
        <v>#N/A</v>
      </c>
      <c r="G16" s="205" t="e">
        <v>#N/A</v>
      </c>
      <c r="H16" s="205" t="e">
        <v>#N/A</v>
      </c>
    </row>
    <row r="17" spans="2:8" x14ac:dyDescent="0.2">
      <c r="B17" s="218">
        <v>43653</v>
      </c>
      <c r="C17" s="204" t="s">
        <v>143</v>
      </c>
      <c r="D17" s="205">
        <v>0</v>
      </c>
      <c r="E17" s="205">
        <v>0</v>
      </c>
      <c r="F17" s="205" t="e">
        <v>#N/A</v>
      </c>
      <c r="G17" s="205" t="e">
        <v>#N/A</v>
      </c>
      <c r="H17" s="205" t="e">
        <v>#N/A</v>
      </c>
    </row>
    <row r="18" spans="2:8" x14ac:dyDescent="0.2">
      <c r="B18" s="218">
        <v>43654</v>
      </c>
      <c r="C18" s="204" t="s">
        <v>143</v>
      </c>
      <c r="D18" s="205">
        <v>0</v>
      </c>
      <c r="E18" s="205">
        <v>0</v>
      </c>
      <c r="F18" s="205" t="e">
        <v>#N/A</v>
      </c>
      <c r="G18" s="205" t="e">
        <v>#N/A</v>
      </c>
      <c r="H18" s="205" t="e">
        <v>#N/A</v>
      </c>
    </row>
    <row r="19" spans="2:8" x14ac:dyDescent="0.2">
      <c r="B19" s="218">
        <v>43655</v>
      </c>
      <c r="C19" s="204" t="s">
        <v>143</v>
      </c>
      <c r="D19" s="205">
        <v>0</v>
      </c>
      <c r="E19" s="205">
        <v>0</v>
      </c>
      <c r="F19" s="205" t="e">
        <v>#N/A</v>
      </c>
      <c r="G19" s="205" t="e">
        <v>#N/A</v>
      </c>
      <c r="H19" s="205" t="e">
        <v>#N/A</v>
      </c>
    </row>
    <row r="20" spans="2:8" x14ac:dyDescent="0.2">
      <c r="B20" s="218">
        <v>43656</v>
      </c>
      <c r="C20" s="204" t="s">
        <v>143</v>
      </c>
      <c r="D20" s="205">
        <v>0</v>
      </c>
      <c r="E20" s="205">
        <v>0</v>
      </c>
      <c r="F20" s="205" t="e">
        <v>#N/A</v>
      </c>
      <c r="G20" s="205" t="e">
        <v>#N/A</v>
      </c>
      <c r="H20" s="205" t="e">
        <v>#N/A</v>
      </c>
    </row>
    <row r="21" spans="2:8" x14ac:dyDescent="0.2">
      <c r="B21" s="218">
        <v>43657</v>
      </c>
      <c r="C21" s="204" t="s">
        <v>143</v>
      </c>
      <c r="D21" s="205">
        <v>0</v>
      </c>
      <c r="E21" s="205">
        <v>0</v>
      </c>
      <c r="F21" s="205" t="e">
        <v>#N/A</v>
      </c>
      <c r="G21" s="205" t="e">
        <v>#N/A</v>
      </c>
      <c r="H21" s="205" t="e">
        <v>#N/A</v>
      </c>
    </row>
    <row r="22" spans="2:8" x14ac:dyDescent="0.2">
      <c r="B22" s="218">
        <v>43658</v>
      </c>
      <c r="C22" s="204" t="s">
        <v>143</v>
      </c>
      <c r="D22" s="205">
        <v>0</v>
      </c>
      <c r="E22" s="205">
        <v>0</v>
      </c>
      <c r="F22" s="205" t="e">
        <v>#N/A</v>
      </c>
      <c r="G22" s="205" t="e">
        <v>#N/A</v>
      </c>
      <c r="H22" s="205" t="e">
        <v>#N/A</v>
      </c>
    </row>
    <row r="23" spans="2:8" x14ac:dyDescent="0.2">
      <c r="B23" s="218">
        <v>43659</v>
      </c>
      <c r="C23" s="204" t="s">
        <v>143</v>
      </c>
      <c r="D23" s="205">
        <v>0</v>
      </c>
      <c r="E23" s="205">
        <v>0</v>
      </c>
      <c r="F23" s="205" t="e">
        <v>#N/A</v>
      </c>
      <c r="G23" s="205" t="e">
        <v>#N/A</v>
      </c>
      <c r="H23" s="205" t="e">
        <v>#N/A</v>
      </c>
    </row>
    <row r="24" spans="2:8" x14ac:dyDescent="0.2">
      <c r="B24" s="218">
        <v>43660</v>
      </c>
      <c r="C24" s="204" t="s">
        <v>143</v>
      </c>
      <c r="D24" s="205">
        <v>0</v>
      </c>
      <c r="E24" s="205">
        <v>0</v>
      </c>
      <c r="F24" s="205" t="e">
        <v>#N/A</v>
      </c>
      <c r="G24" s="205" t="e">
        <v>#N/A</v>
      </c>
      <c r="H24" s="205" t="e">
        <v>#N/A</v>
      </c>
    </row>
    <row r="25" spans="2:8" x14ac:dyDescent="0.2">
      <c r="B25" s="218">
        <v>43661</v>
      </c>
      <c r="C25" s="204" t="s">
        <v>143</v>
      </c>
      <c r="D25" s="205">
        <v>0</v>
      </c>
      <c r="E25" s="205">
        <v>0</v>
      </c>
      <c r="F25" s="205" t="e">
        <v>#N/A</v>
      </c>
      <c r="G25" s="205" t="e">
        <v>#N/A</v>
      </c>
      <c r="H25" s="205" t="e">
        <v>#N/A</v>
      </c>
    </row>
    <row r="26" spans="2:8" x14ac:dyDescent="0.2">
      <c r="B26" s="218">
        <v>43662</v>
      </c>
      <c r="C26" s="204" t="s">
        <v>143</v>
      </c>
      <c r="D26" s="205">
        <v>0</v>
      </c>
      <c r="E26" s="205">
        <v>0</v>
      </c>
      <c r="F26" s="205" t="e">
        <v>#N/A</v>
      </c>
      <c r="G26" s="205" t="e">
        <v>#N/A</v>
      </c>
      <c r="H26" s="205" t="e">
        <v>#N/A</v>
      </c>
    </row>
    <row r="27" spans="2:8" x14ac:dyDescent="0.2">
      <c r="B27" s="218">
        <v>43663</v>
      </c>
      <c r="C27" s="204" t="s">
        <v>143</v>
      </c>
      <c r="D27" s="205">
        <v>0</v>
      </c>
      <c r="E27" s="205">
        <v>0</v>
      </c>
      <c r="F27" s="205" t="e">
        <v>#N/A</v>
      </c>
      <c r="G27" s="205" t="e">
        <v>#N/A</v>
      </c>
      <c r="H27" s="205" t="e">
        <v>#N/A</v>
      </c>
    </row>
    <row r="28" spans="2:8" x14ac:dyDescent="0.2">
      <c r="B28" s="218">
        <v>43664</v>
      </c>
      <c r="C28" s="204" t="s">
        <v>143</v>
      </c>
      <c r="D28" s="205">
        <v>0</v>
      </c>
      <c r="E28" s="205">
        <v>0</v>
      </c>
      <c r="F28" s="205" t="e">
        <v>#N/A</v>
      </c>
      <c r="G28" s="205" t="e">
        <v>#N/A</v>
      </c>
      <c r="H28" s="205" t="e">
        <v>#N/A</v>
      </c>
    </row>
    <row r="29" spans="2:8" x14ac:dyDescent="0.2">
      <c r="B29" s="218">
        <v>43665</v>
      </c>
      <c r="C29" s="204" t="s">
        <v>143</v>
      </c>
      <c r="D29" s="205">
        <v>0</v>
      </c>
      <c r="E29" s="205">
        <v>0</v>
      </c>
      <c r="F29" s="205" t="e">
        <v>#N/A</v>
      </c>
      <c r="G29" s="205" t="e">
        <v>#N/A</v>
      </c>
      <c r="H29" s="205" t="e">
        <v>#N/A</v>
      </c>
    </row>
    <row r="30" spans="2:8" x14ac:dyDescent="0.2">
      <c r="B30" s="218">
        <v>43666</v>
      </c>
      <c r="C30" s="204" t="s">
        <v>143</v>
      </c>
      <c r="D30" s="205">
        <v>0</v>
      </c>
      <c r="E30" s="205">
        <v>0</v>
      </c>
      <c r="F30" s="205" t="e">
        <v>#N/A</v>
      </c>
      <c r="G30" s="205" t="e">
        <v>#N/A</v>
      </c>
      <c r="H30" s="205" t="e">
        <v>#N/A</v>
      </c>
    </row>
    <row r="31" spans="2:8" x14ac:dyDescent="0.2">
      <c r="B31" s="218">
        <v>43667</v>
      </c>
      <c r="C31" s="204" t="s">
        <v>143</v>
      </c>
      <c r="D31" s="205">
        <v>0</v>
      </c>
      <c r="E31" s="205">
        <v>0</v>
      </c>
      <c r="F31" s="205" t="e">
        <v>#N/A</v>
      </c>
      <c r="G31" s="205" t="e">
        <v>#N/A</v>
      </c>
      <c r="H31" s="205" t="e">
        <v>#N/A</v>
      </c>
    </row>
    <row r="32" spans="2:8" x14ac:dyDescent="0.2">
      <c r="B32" s="218">
        <v>43668</v>
      </c>
      <c r="C32" s="204" t="s">
        <v>143</v>
      </c>
      <c r="D32" s="205">
        <v>0</v>
      </c>
      <c r="E32" s="205">
        <v>0</v>
      </c>
      <c r="F32" s="205" t="e">
        <v>#N/A</v>
      </c>
      <c r="G32" s="205" t="e">
        <v>#N/A</v>
      </c>
      <c r="H32" s="205" t="e">
        <v>#N/A</v>
      </c>
    </row>
    <row r="33" spans="2:8" x14ac:dyDescent="0.2">
      <c r="B33" s="218">
        <v>43669</v>
      </c>
      <c r="C33" s="204" t="s">
        <v>143</v>
      </c>
      <c r="D33" s="205">
        <v>0</v>
      </c>
      <c r="E33" s="205">
        <v>0</v>
      </c>
      <c r="F33" s="205" t="e">
        <v>#N/A</v>
      </c>
      <c r="G33" s="205" t="e">
        <v>#N/A</v>
      </c>
      <c r="H33" s="205" t="e">
        <v>#N/A</v>
      </c>
    </row>
    <row r="34" spans="2:8" x14ac:dyDescent="0.2">
      <c r="B34" s="219">
        <v>43670</v>
      </c>
      <c r="C34" s="206" t="s">
        <v>143</v>
      </c>
      <c r="D34" s="207">
        <v>0</v>
      </c>
      <c r="E34" s="207">
        <v>0</v>
      </c>
      <c r="F34" s="207" t="e">
        <v>#N/A</v>
      </c>
      <c r="G34" s="207" t="e">
        <v>#N/A</v>
      </c>
      <c r="H34" s="207" t="e">
        <v>#N/A</v>
      </c>
    </row>
    <row r="35" spans="2:8" x14ac:dyDescent="0.2">
      <c r="B35" s="218">
        <v>43671</v>
      </c>
      <c r="C35" s="204" t="s">
        <v>143</v>
      </c>
      <c r="D35" s="205">
        <v>0</v>
      </c>
      <c r="E35" s="205">
        <v>0</v>
      </c>
      <c r="F35" s="205" t="e">
        <v>#N/A</v>
      </c>
      <c r="G35" s="205" t="e">
        <v>#N/A</v>
      </c>
      <c r="H35" s="205" t="e">
        <v>#N/A</v>
      </c>
    </row>
    <row r="36" spans="2:8" x14ac:dyDescent="0.2">
      <c r="B36" s="218">
        <v>43672</v>
      </c>
      <c r="C36" s="204" t="s">
        <v>143</v>
      </c>
      <c r="D36" s="205">
        <v>0</v>
      </c>
      <c r="E36" s="205">
        <v>0</v>
      </c>
      <c r="F36" s="205" t="e">
        <v>#N/A</v>
      </c>
      <c r="G36" s="205" t="e">
        <v>#N/A</v>
      </c>
      <c r="H36" s="205" t="e">
        <v>#N/A</v>
      </c>
    </row>
    <row r="37" spans="2:8" x14ac:dyDescent="0.2">
      <c r="B37" s="218">
        <v>43673</v>
      </c>
      <c r="C37" s="204" t="s">
        <v>143</v>
      </c>
      <c r="D37" s="205">
        <v>0</v>
      </c>
      <c r="E37" s="205">
        <v>0</v>
      </c>
      <c r="F37" s="205" t="e">
        <v>#N/A</v>
      </c>
      <c r="G37" s="205" t="e">
        <v>#N/A</v>
      </c>
      <c r="H37" s="205" t="e">
        <v>#N/A</v>
      </c>
    </row>
    <row r="38" spans="2:8" x14ac:dyDescent="0.2">
      <c r="B38" s="218">
        <v>43674</v>
      </c>
      <c r="C38" s="204" t="s">
        <v>143</v>
      </c>
      <c r="D38" s="205">
        <v>0</v>
      </c>
      <c r="E38" s="205">
        <v>0</v>
      </c>
      <c r="F38" s="205" t="e">
        <v>#N/A</v>
      </c>
      <c r="G38" s="205" t="e">
        <v>#N/A</v>
      </c>
      <c r="H38" s="205" t="e">
        <v>#N/A</v>
      </c>
    </row>
    <row r="39" spans="2:8" x14ac:dyDescent="0.2">
      <c r="B39" s="218">
        <v>43675</v>
      </c>
      <c r="C39" s="204" t="s">
        <v>143</v>
      </c>
      <c r="D39" s="205">
        <v>0</v>
      </c>
      <c r="E39" s="205">
        <v>0</v>
      </c>
      <c r="F39" s="205" t="e">
        <v>#N/A</v>
      </c>
      <c r="G39" s="205" t="e">
        <v>#N/A</v>
      </c>
      <c r="H39" s="205" t="e">
        <v>#N/A</v>
      </c>
    </row>
    <row r="40" spans="2:8" x14ac:dyDescent="0.2">
      <c r="B40" s="218">
        <v>43676</v>
      </c>
      <c r="C40" s="204" t="s">
        <v>143</v>
      </c>
      <c r="D40" s="205">
        <v>0</v>
      </c>
      <c r="E40" s="205">
        <v>0</v>
      </c>
      <c r="F40" s="205" t="e">
        <v>#N/A</v>
      </c>
      <c r="G40" s="205" t="e">
        <v>#N/A</v>
      </c>
      <c r="H40" s="205" t="e">
        <v>#N/A</v>
      </c>
    </row>
    <row r="41" spans="2:8" x14ac:dyDescent="0.2">
      <c r="B41" s="218">
        <v>43677</v>
      </c>
      <c r="C41" s="204" t="s">
        <v>143</v>
      </c>
      <c r="D41" s="205">
        <v>0</v>
      </c>
      <c r="E41" s="205">
        <v>0</v>
      </c>
      <c r="F41" s="205" t="e">
        <v>#N/A</v>
      </c>
      <c r="G41" s="205" t="e">
        <v>#N/A</v>
      </c>
      <c r="H41" s="205" t="e">
        <v>#N/A</v>
      </c>
    </row>
    <row r="42" spans="2:8" x14ac:dyDescent="0.2">
      <c r="B42" s="218">
        <v>43678</v>
      </c>
      <c r="C42" s="204" t="s">
        <v>143</v>
      </c>
      <c r="D42" s="205">
        <v>0</v>
      </c>
      <c r="E42" s="205">
        <v>0</v>
      </c>
      <c r="F42" s="205" t="e">
        <v>#N/A</v>
      </c>
      <c r="G42" s="205" t="e">
        <v>#N/A</v>
      </c>
      <c r="H42" s="205" t="e">
        <v>#N/A</v>
      </c>
    </row>
    <row r="43" spans="2:8" x14ac:dyDescent="0.2">
      <c r="B43" s="218">
        <v>43679</v>
      </c>
      <c r="C43" s="193" t="s">
        <v>143</v>
      </c>
      <c r="D43" s="116">
        <v>0</v>
      </c>
      <c r="E43" s="116">
        <v>0</v>
      </c>
      <c r="F43" s="116" t="e">
        <v>#N/A</v>
      </c>
      <c r="G43" s="116" t="e">
        <v>#N/A</v>
      </c>
      <c r="H43" s="116" t="e">
        <v>#N/A</v>
      </c>
    </row>
    <row r="44" spans="2:8" x14ac:dyDescent="0.2">
      <c r="B44" s="218">
        <v>43680</v>
      </c>
      <c r="C44" s="193" t="s">
        <v>143</v>
      </c>
      <c r="D44" s="116">
        <v>0</v>
      </c>
      <c r="E44" s="116">
        <v>0</v>
      </c>
      <c r="F44" s="116" t="e">
        <v>#N/A</v>
      </c>
      <c r="G44" s="116" t="e">
        <v>#N/A</v>
      </c>
      <c r="H44" s="116" t="e">
        <v>#N/A</v>
      </c>
    </row>
    <row r="45" spans="2:8" x14ac:dyDescent="0.2">
      <c r="B45" s="218">
        <v>43681</v>
      </c>
      <c r="C45" s="193" t="s">
        <v>143</v>
      </c>
      <c r="D45" s="116">
        <v>0</v>
      </c>
      <c r="E45" s="116">
        <v>0</v>
      </c>
      <c r="F45" s="116" t="e">
        <v>#N/A</v>
      </c>
      <c r="G45" s="116" t="e">
        <v>#N/A</v>
      </c>
      <c r="H45" s="116" t="e">
        <v>#N/A</v>
      </c>
    </row>
    <row r="46" spans="2:8" x14ac:dyDescent="0.2">
      <c r="B46" s="218">
        <v>43682</v>
      </c>
      <c r="C46" s="193" t="s">
        <v>143</v>
      </c>
      <c r="D46" s="116">
        <v>0</v>
      </c>
      <c r="E46" s="116">
        <v>0</v>
      </c>
      <c r="F46" s="116" t="e">
        <v>#N/A</v>
      </c>
      <c r="G46" s="116" t="e">
        <v>#N/A</v>
      </c>
      <c r="H46" s="116" t="e">
        <v>#N/A</v>
      </c>
    </row>
    <row r="47" spans="2:8" x14ac:dyDescent="0.2">
      <c r="B47" s="218">
        <v>43683</v>
      </c>
      <c r="C47" s="193" t="s">
        <v>143</v>
      </c>
      <c r="D47" s="116">
        <v>0</v>
      </c>
      <c r="E47" s="116">
        <v>0</v>
      </c>
      <c r="F47" s="116" t="e">
        <v>#N/A</v>
      </c>
      <c r="G47" s="116" t="e">
        <v>#N/A</v>
      </c>
      <c r="H47" s="116" t="e">
        <v>#N/A</v>
      </c>
    </row>
    <row r="48" spans="2:8" x14ac:dyDescent="0.2">
      <c r="B48" s="218">
        <v>43684</v>
      </c>
      <c r="C48" s="193" t="s">
        <v>143</v>
      </c>
      <c r="D48" s="116">
        <v>0</v>
      </c>
      <c r="E48" s="116">
        <v>0</v>
      </c>
      <c r="F48" s="116" t="e">
        <v>#N/A</v>
      </c>
      <c r="G48" s="116" t="e">
        <v>#N/A</v>
      </c>
      <c r="H48" s="116" t="e">
        <v>#N/A</v>
      </c>
    </row>
    <row r="49" spans="2:8" x14ac:dyDescent="0.2">
      <c r="B49" s="218">
        <v>43685</v>
      </c>
      <c r="C49" s="193" t="s">
        <v>143</v>
      </c>
      <c r="D49" s="116">
        <v>0</v>
      </c>
      <c r="E49" s="116">
        <v>0</v>
      </c>
      <c r="F49" s="116" t="e">
        <v>#N/A</v>
      </c>
      <c r="G49" s="116" t="e">
        <v>#N/A</v>
      </c>
      <c r="H49" s="116" t="e">
        <v>#N/A</v>
      </c>
    </row>
    <row r="50" spans="2:8" x14ac:dyDescent="0.2">
      <c r="B50" s="218">
        <v>43686</v>
      </c>
      <c r="C50" s="193" t="s">
        <v>143</v>
      </c>
      <c r="D50" s="116">
        <v>0</v>
      </c>
      <c r="E50" s="116">
        <v>0</v>
      </c>
      <c r="F50" s="116" t="e">
        <v>#N/A</v>
      </c>
      <c r="G50" s="116" t="e">
        <v>#N/A</v>
      </c>
      <c r="H50" s="116" t="e">
        <v>#N/A</v>
      </c>
    </row>
    <row r="51" spans="2:8" x14ac:dyDescent="0.2">
      <c r="B51" s="218">
        <v>43687</v>
      </c>
      <c r="C51" s="193" t="s">
        <v>143</v>
      </c>
      <c r="D51" s="116">
        <v>0</v>
      </c>
      <c r="E51" s="116">
        <v>0</v>
      </c>
      <c r="F51" s="116" t="e">
        <v>#N/A</v>
      </c>
      <c r="G51" s="116" t="e">
        <v>#N/A</v>
      </c>
      <c r="H51" s="116" t="e">
        <v>#N/A</v>
      </c>
    </row>
    <row r="52" spans="2:8" x14ac:dyDescent="0.2">
      <c r="B52" s="218">
        <v>43688</v>
      </c>
      <c r="C52" s="193" t="s">
        <v>143</v>
      </c>
      <c r="D52" s="116">
        <v>0</v>
      </c>
      <c r="E52" s="116">
        <v>0</v>
      </c>
      <c r="F52" s="116" t="e">
        <v>#N/A</v>
      </c>
      <c r="G52" s="116" t="e">
        <v>#N/A</v>
      </c>
      <c r="H52" s="116" t="e">
        <v>#N/A</v>
      </c>
    </row>
    <row r="53" spans="2:8" x14ac:dyDescent="0.2">
      <c r="B53" s="218">
        <v>43689</v>
      </c>
      <c r="C53" s="193" t="s">
        <v>143</v>
      </c>
      <c r="D53" s="116">
        <v>0</v>
      </c>
      <c r="E53" s="116">
        <v>0</v>
      </c>
      <c r="F53" s="116" t="e">
        <v>#N/A</v>
      </c>
      <c r="G53" s="116" t="e">
        <v>#N/A</v>
      </c>
      <c r="H53" s="116" t="e">
        <v>#N/A</v>
      </c>
    </row>
    <row r="54" spans="2:8" x14ac:dyDescent="0.2">
      <c r="B54" s="218">
        <v>43690</v>
      </c>
      <c r="C54" s="193" t="s">
        <v>143</v>
      </c>
      <c r="D54" s="116">
        <v>0</v>
      </c>
      <c r="E54" s="116">
        <v>0</v>
      </c>
      <c r="F54" s="116" t="e">
        <v>#N/A</v>
      </c>
      <c r="G54" s="116" t="e">
        <v>#N/A</v>
      </c>
      <c r="H54" s="116" t="e">
        <v>#N/A</v>
      </c>
    </row>
    <row r="55" spans="2:8" ht="16" thickBot="1" x14ac:dyDescent="0.25">
      <c r="B55" s="220">
        <v>43691</v>
      </c>
      <c r="C55" s="208" t="s">
        <v>143</v>
      </c>
      <c r="D55" s="122">
        <v>0</v>
      </c>
      <c r="E55" s="122">
        <v>0</v>
      </c>
      <c r="F55" s="122" t="e">
        <v>#N/A</v>
      </c>
      <c r="G55" s="122" t="e">
        <v>#N/A</v>
      </c>
      <c r="H55" s="122" t="e">
        <v>#N/A</v>
      </c>
    </row>
    <row r="56" spans="2:8" x14ac:dyDescent="0.2">
      <c r="B56" s="218">
        <v>43692</v>
      </c>
      <c r="C56" s="193" t="s">
        <v>141</v>
      </c>
      <c r="D56" s="116">
        <v>88.965644836425781</v>
      </c>
      <c r="E56" s="116">
        <v>3.8020429403800975</v>
      </c>
      <c r="F56" s="116">
        <v>1031.3431343307495</v>
      </c>
      <c r="G56" s="116">
        <v>178.14108683894761</v>
      </c>
      <c r="H56" s="116">
        <v>1.0962528420858313</v>
      </c>
    </row>
    <row r="57" spans="2:8" x14ac:dyDescent="0.2">
      <c r="B57" s="218">
        <v>43693</v>
      </c>
      <c r="C57" s="193" t="s">
        <v>141</v>
      </c>
      <c r="D57" s="116">
        <v>196.09713745117188</v>
      </c>
      <c r="E57" s="116">
        <v>8.5375831292466255</v>
      </c>
      <c r="F57" s="116">
        <v>2273.2756756164549</v>
      </c>
      <c r="G57" s="116">
        <v>392.65670760647856</v>
      </c>
      <c r="H57" s="116">
        <v>2.4163489698860219</v>
      </c>
    </row>
    <row r="58" spans="2:8" x14ac:dyDescent="0.2">
      <c r="B58" s="218">
        <v>43694</v>
      </c>
      <c r="C58" s="193" t="s">
        <v>141</v>
      </c>
      <c r="D58" s="116">
        <v>196.09713745117188</v>
      </c>
      <c r="E58" s="116">
        <v>8.846154907596155</v>
      </c>
      <c r="F58" s="116">
        <v>2273.2756756164549</v>
      </c>
      <c r="G58" s="116">
        <v>392.65670760647856</v>
      </c>
      <c r="H58" s="116">
        <v>2.4163489698860219</v>
      </c>
    </row>
    <row r="59" spans="2:8" x14ac:dyDescent="0.2">
      <c r="B59" s="218">
        <v>43695</v>
      </c>
      <c r="C59" s="193" t="s">
        <v>141</v>
      </c>
      <c r="D59" s="116">
        <v>193.62803649902344</v>
      </c>
      <c r="E59" s="116">
        <v>8.5617844954073092</v>
      </c>
      <c r="F59" s="116">
        <v>2244.6523759185789</v>
      </c>
      <c r="G59" s="116">
        <v>387.71268311320904</v>
      </c>
      <c r="H59" s="116">
        <v>2.3859242037735942</v>
      </c>
    </row>
    <row r="60" spans="2:8" x14ac:dyDescent="0.2">
      <c r="B60" s="218">
        <v>43696</v>
      </c>
      <c r="C60" s="193" t="s">
        <v>141</v>
      </c>
      <c r="D60" s="116">
        <v>308.13272094726562</v>
      </c>
      <c r="E60" s="116">
        <v>13.276904276354939</v>
      </c>
      <c r="F60" s="116">
        <v>3572.0593808532713</v>
      </c>
      <c r="G60" s="116">
        <v>616.99207487465594</v>
      </c>
      <c r="H60" s="116">
        <v>3.7968743069209592</v>
      </c>
    </row>
    <row r="61" spans="2:8" x14ac:dyDescent="0.2">
      <c r="B61" s="218">
        <v>43697</v>
      </c>
      <c r="C61" s="193" t="s">
        <v>141</v>
      </c>
      <c r="D61" s="116">
        <v>323.17010498046875</v>
      </c>
      <c r="E61" s="116">
        <v>15.237409409145414</v>
      </c>
      <c r="F61" s="116">
        <v>3746.3817589965815</v>
      </c>
      <c r="G61" s="116">
        <v>647.10230382668226</v>
      </c>
      <c r="H61" s="116">
        <v>3.9821680235488137</v>
      </c>
    </row>
    <row r="62" spans="2:8" x14ac:dyDescent="0.2">
      <c r="B62" s="218">
        <v>43698</v>
      </c>
      <c r="C62" s="193" t="s">
        <v>141</v>
      </c>
      <c r="D62" s="116">
        <v>323.17010498046875</v>
      </c>
      <c r="E62" s="116">
        <v>13.753137209694083</v>
      </c>
      <c r="F62" s="116">
        <v>3746.3817589965815</v>
      </c>
      <c r="G62" s="116">
        <v>647.10230382668226</v>
      </c>
      <c r="H62" s="116">
        <v>3.9821680235488137</v>
      </c>
    </row>
    <row r="63" spans="2:8" x14ac:dyDescent="0.2">
      <c r="B63" s="218">
        <v>43699</v>
      </c>
      <c r="C63" s="193" t="s">
        <v>141</v>
      </c>
      <c r="D63" s="116">
        <v>399.20538330078125</v>
      </c>
      <c r="E63" s="116">
        <v>16.91788346319796</v>
      </c>
      <c r="F63" s="116">
        <v>4627.8283264526362</v>
      </c>
      <c r="G63" s="116">
        <v>799.35216547818266</v>
      </c>
      <c r="H63" s="116">
        <v>4.9190902490965085</v>
      </c>
    </row>
    <row r="64" spans="2:8" x14ac:dyDescent="0.2">
      <c r="B64" s="218">
        <v>43700</v>
      </c>
      <c r="C64" s="193" t="s">
        <v>141</v>
      </c>
      <c r="D64" s="116">
        <v>432.53131103515625</v>
      </c>
      <c r="E64" s="116">
        <v>17.93507920115205</v>
      </c>
      <c r="F64" s="116">
        <v>5014.1624763061518</v>
      </c>
      <c r="G64" s="116">
        <v>866.08260954378989</v>
      </c>
      <c r="H64" s="116">
        <v>5.3297391356540915</v>
      </c>
    </row>
    <row r="65" spans="2:8" x14ac:dyDescent="0.2">
      <c r="B65" s="218">
        <v>43701</v>
      </c>
      <c r="C65" s="193" t="s">
        <v>141</v>
      </c>
      <c r="D65" s="116">
        <v>432.53131103515625</v>
      </c>
      <c r="E65" s="116">
        <v>18.312792928022173</v>
      </c>
      <c r="F65" s="116">
        <v>5014.1624763061518</v>
      </c>
      <c r="G65" s="116">
        <v>866.08260954378989</v>
      </c>
      <c r="H65" s="116">
        <v>5.3297391356540915</v>
      </c>
    </row>
    <row r="66" spans="2:8" x14ac:dyDescent="0.2">
      <c r="B66" s="218">
        <v>43702</v>
      </c>
      <c r="C66" s="193" t="s">
        <v>141</v>
      </c>
      <c r="D66" s="116">
        <v>424.51611328125</v>
      </c>
      <c r="E66" s="116">
        <v>18.036413190239539</v>
      </c>
      <c r="F66" s="116">
        <v>4921.2454948242184</v>
      </c>
      <c r="G66" s="116">
        <v>850.03331274236496</v>
      </c>
      <c r="H66" s="116">
        <v>5.2309742322607073</v>
      </c>
    </row>
    <row r="67" spans="2:8" x14ac:dyDescent="0.2">
      <c r="B67" s="218">
        <v>43703</v>
      </c>
      <c r="C67" s="193" t="s">
        <v>141</v>
      </c>
      <c r="D67" s="116">
        <v>511.56997680664062</v>
      </c>
      <c r="E67" s="116">
        <v>21.126662500905688</v>
      </c>
      <c r="F67" s="116">
        <v>5930.4261131286621</v>
      </c>
      <c r="G67" s="116">
        <v>1024.3463286313142</v>
      </c>
      <c r="H67" s="116">
        <v>6.3036697146542409</v>
      </c>
    </row>
    <row r="68" spans="2:8" x14ac:dyDescent="0.2">
      <c r="B68" s="218">
        <v>43704</v>
      </c>
      <c r="C68" s="193" t="s">
        <v>141</v>
      </c>
      <c r="D68" s="116">
        <v>588.3712158203125</v>
      </c>
      <c r="E68" s="116">
        <v>23.897806056897679</v>
      </c>
      <c r="F68" s="116">
        <v>6820.7521565185543</v>
      </c>
      <c r="G68" s="116">
        <v>1178.1299179441137</v>
      </c>
      <c r="H68" s="116">
        <v>7.2500302642714693</v>
      </c>
    </row>
    <row r="69" spans="2:8" x14ac:dyDescent="0.2">
      <c r="B69" s="219">
        <v>43705</v>
      </c>
      <c r="C69" s="209" t="s">
        <v>141</v>
      </c>
      <c r="D69" s="210">
        <v>588.3712158203125</v>
      </c>
      <c r="E69" s="210">
        <v>24.155869015771035</v>
      </c>
      <c r="F69" s="210">
        <v>6820.7521565185543</v>
      </c>
      <c r="G69" s="210">
        <v>1178.1299179441137</v>
      </c>
      <c r="H69" s="210">
        <v>7.2500302642714693</v>
      </c>
    </row>
    <row r="70" spans="2:8" x14ac:dyDescent="0.2">
      <c r="B70" s="219">
        <v>43706</v>
      </c>
      <c r="C70" s="209" t="s">
        <v>141</v>
      </c>
      <c r="D70" s="210">
        <v>592.74261474609375</v>
      </c>
      <c r="E70" s="210">
        <v>24.467611745764351</v>
      </c>
      <c r="F70" s="210">
        <v>6871.4280357055659</v>
      </c>
      <c r="G70" s="210">
        <v>1186.8830243491432</v>
      </c>
      <c r="H70" s="210">
        <v>7.3038955344562648</v>
      </c>
    </row>
    <row r="71" spans="2:8" x14ac:dyDescent="0.2">
      <c r="B71" s="218">
        <v>43707</v>
      </c>
      <c r="C71" s="193" t="s">
        <v>141</v>
      </c>
      <c r="D71" s="116">
        <v>592.74261474609375</v>
      </c>
      <c r="E71" s="116">
        <v>25.116739907529961</v>
      </c>
      <c r="F71" s="116">
        <v>6871.4280357055659</v>
      </c>
      <c r="G71" s="116">
        <v>1186.8830243491432</v>
      </c>
      <c r="H71" s="116">
        <v>7.3038955344562648</v>
      </c>
    </row>
    <row r="72" spans="2:8" x14ac:dyDescent="0.2">
      <c r="B72" s="218">
        <v>43708</v>
      </c>
      <c r="C72" s="193" t="s">
        <v>141</v>
      </c>
      <c r="D72" s="116">
        <v>590.4720458984375</v>
      </c>
      <c r="E72" s="116">
        <v>25.898226499912937</v>
      </c>
      <c r="F72" s="116">
        <v>6845.1062392822259</v>
      </c>
      <c r="G72" s="116">
        <v>1182.3365322396571</v>
      </c>
      <c r="H72" s="116">
        <v>7.2759171214748131</v>
      </c>
    </row>
    <row r="73" spans="2:8" x14ac:dyDescent="0.2">
      <c r="B73" s="218">
        <v>43709</v>
      </c>
      <c r="C73" s="193" t="s">
        <v>141</v>
      </c>
      <c r="D73" s="116">
        <v>555.18365478515625</v>
      </c>
      <c r="E73" s="116">
        <v>24.160366933475832</v>
      </c>
      <c r="F73" s="116">
        <v>6436.022036462402</v>
      </c>
      <c r="G73" s="116">
        <v>1111.6765335707785</v>
      </c>
      <c r="H73" s="116">
        <v>6.8410863604355594</v>
      </c>
    </row>
    <row r="74" spans="2:8" x14ac:dyDescent="0.2">
      <c r="B74" s="219">
        <v>43710</v>
      </c>
      <c r="C74" s="209" t="s">
        <v>141</v>
      </c>
      <c r="D74" s="210">
        <v>555.18365478515625</v>
      </c>
      <c r="E74" s="210">
        <v>24.120462413660857</v>
      </c>
      <c r="F74" s="210">
        <v>6436.022036462402</v>
      </c>
      <c r="G74" s="210">
        <v>1111.6765335707785</v>
      </c>
      <c r="H74" s="210">
        <v>6.8410863604355594</v>
      </c>
    </row>
    <row r="75" spans="2:8" x14ac:dyDescent="0.2">
      <c r="B75" s="219">
        <v>43711</v>
      </c>
      <c r="C75" s="209" t="s">
        <v>141</v>
      </c>
      <c r="D75" s="210">
        <v>563.62322998046875</v>
      </c>
      <c r="E75" s="210">
        <v>23.27816484584373</v>
      </c>
      <c r="F75" s="210">
        <v>6533.8586558715815</v>
      </c>
      <c r="G75" s="210">
        <v>1128.5755860141821</v>
      </c>
      <c r="H75" s="210">
        <v>6.9450805293180435</v>
      </c>
    </row>
    <row r="76" spans="2:8" x14ac:dyDescent="0.2">
      <c r="B76" s="219">
        <v>43712</v>
      </c>
      <c r="C76" s="209" t="s">
        <v>141</v>
      </c>
      <c r="D76" s="210">
        <v>563.62322998046875</v>
      </c>
      <c r="E76" s="210">
        <v>23.78420337921802</v>
      </c>
      <c r="F76" s="210">
        <v>6533.8586558715815</v>
      </c>
      <c r="G76" s="210">
        <v>1128.5755860141821</v>
      </c>
      <c r="H76" s="210">
        <v>6.9450805293180435</v>
      </c>
    </row>
    <row r="77" spans="2:8" x14ac:dyDescent="0.2">
      <c r="B77" s="218">
        <v>43713</v>
      </c>
      <c r="C77" s="193" t="s">
        <v>141</v>
      </c>
      <c r="D77" s="116">
        <v>531.568115234375</v>
      </c>
      <c r="E77" s="116">
        <v>22.571013931858857</v>
      </c>
      <c r="F77" s="116">
        <v>6162.2565326660151</v>
      </c>
      <c r="G77" s="116">
        <v>1064.3897647332208</v>
      </c>
      <c r="H77" s="116">
        <v>6.5500908598967422</v>
      </c>
    </row>
    <row r="78" spans="2:8" x14ac:dyDescent="0.2">
      <c r="B78" s="218">
        <v>43714</v>
      </c>
      <c r="C78" s="193" t="s">
        <v>141</v>
      </c>
      <c r="D78" s="116">
        <v>448.24856567382812</v>
      </c>
      <c r="E78" s="116">
        <v>18.821853456254622</v>
      </c>
      <c r="F78" s="116">
        <v>5196.3663224304191</v>
      </c>
      <c r="G78" s="116">
        <v>897.55418296525431</v>
      </c>
      <c r="H78" s="116">
        <v>5.5234103567092561</v>
      </c>
    </row>
    <row r="79" spans="2:8" ht="16" thickBot="1" x14ac:dyDescent="0.25">
      <c r="B79" s="220">
        <v>43715</v>
      </c>
      <c r="C79" s="208" t="s">
        <v>141</v>
      </c>
      <c r="D79" s="122">
        <v>238.6043701171875</v>
      </c>
      <c r="E79" s="122">
        <v>10.189407058722193</v>
      </c>
      <c r="F79" s="122">
        <v>2766.0450210205076</v>
      </c>
      <c r="G79" s="122">
        <v>477.771412721724</v>
      </c>
      <c r="H79" s="122">
        <v>2.9401317705952246</v>
      </c>
    </row>
    <row r="80" spans="2:8" x14ac:dyDescent="0.2">
      <c r="B80" s="218">
        <v>43716</v>
      </c>
      <c r="C80" s="193" t="s">
        <v>143</v>
      </c>
      <c r="D80" s="116">
        <v>0</v>
      </c>
      <c r="E80" s="116">
        <v>0</v>
      </c>
      <c r="F80" s="116" t="e">
        <v>#N/A</v>
      </c>
      <c r="G80" s="116" t="e">
        <v>#N/A</v>
      </c>
      <c r="H80" s="116" t="e">
        <v>#N/A</v>
      </c>
    </row>
    <row r="81" spans="2:8" x14ac:dyDescent="0.2">
      <c r="B81" s="218">
        <v>43717</v>
      </c>
      <c r="C81" s="193" t="s">
        <v>143</v>
      </c>
      <c r="D81" s="116">
        <v>0</v>
      </c>
      <c r="E81" s="116">
        <v>0</v>
      </c>
      <c r="F81" s="116" t="e">
        <v>#N/A</v>
      </c>
      <c r="G81" s="116" t="e">
        <v>#N/A</v>
      </c>
      <c r="H81" s="116" t="e">
        <v>#N/A</v>
      </c>
    </row>
    <row r="82" spans="2:8" x14ac:dyDescent="0.2">
      <c r="B82" s="218">
        <v>43718</v>
      </c>
      <c r="C82" s="193" t="s">
        <v>143</v>
      </c>
      <c r="D82" s="116">
        <v>0</v>
      </c>
      <c r="E82" s="116">
        <v>0</v>
      </c>
      <c r="F82" s="116" t="e">
        <v>#N/A</v>
      </c>
      <c r="G82" s="116" t="e">
        <v>#N/A</v>
      </c>
      <c r="H82" s="116" t="e">
        <v>#N/A</v>
      </c>
    </row>
    <row r="83" spans="2:8" x14ac:dyDescent="0.2">
      <c r="B83" s="218">
        <v>43719</v>
      </c>
      <c r="C83" s="193" t="s">
        <v>143</v>
      </c>
      <c r="D83" s="116">
        <v>0</v>
      </c>
      <c r="E83" s="116">
        <v>0</v>
      </c>
      <c r="F83" s="116" t="e">
        <v>#N/A</v>
      </c>
      <c r="G83" s="116" t="e">
        <v>#N/A</v>
      </c>
      <c r="H83" s="116" t="e">
        <v>#N/A</v>
      </c>
    </row>
    <row r="84" spans="2:8" x14ac:dyDescent="0.2">
      <c r="B84" s="218">
        <v>43720</v>
      </c>
      <c r="C84" s="193" t="s">
        <v>143</v>
      </c>
      <c r="D84" s="116">
        <v>0</v>
      </c>
      <c r="E84" s="116">
        <v>0</v>
      </c>
      <c r="F84" s="116" t="e">
        <v>#N/A</v>
      </c>
      <c r="G84" s="116" t="e">
        <v>#N/A</v>
      </c>
      <c r="H84" s="116" t="e">
        <v>#N/A</v>
      </c>
    </row>
    <row r="85" spans="2:8" x14ac:dyDescent="0.2">
      <c r="B85" s="218">
        <v>43721</v>
      </c>
      <c r="C85" s="193" t="s">
        <v>143</v>
      </c>
      <c r="D85" s="116">
        <v>0</v>
      </c>
      <c r="E85" s="116">
        <v>0</v>
      </c>
      <c r="F85" s="116" t="e">
        <v>#N/A</v>
      </c>
      <c r="G85" s="116" t="e">
        <v>#N/A</v>
      </c>
      <c r="H85" s="116" t="e">
        <v>#N/A</v>
      </c>
    </row>
    <row r="86" spans="2:8" x14ac:dyDescent="0.2">
      <c r="B86" s="219">
        <v>43722</v>
      </c>
      <c r="C86" s="209" t="s">
        <v>143</v>
      </c>
      <c r="D86" s="210">
        <v>0</v>
      </c>
      <c r="E86" s="210">
        <v>0</v>
      </c>
      <c r="F86" s="210" t="e">
        <v>#N/A</v>
      </c>
      <c r="G86" s="210" t="e">
        <v>#N/A</v>
      </c>
      <c r="H86" s="210" t="e">
        <v>#N/A</v>
      </c>
    </row>
    <row r="87" spans="2:8" x14ac:dyDescent="0.2">
      <c r="B87" s="218">
        <v>43723</v>
      </c>
      <c r="C87" s="193" t="s">
        <v>143</v>
      </c>
      <c r="D87" s="116">
        <v>0</v>
      </c>
      <c r="E87" s="116">
        <v>0</v>
      </c>
      <c r="F87" s="116" t="e">
        <v>#N/A</v>
      </c>
      <c r="G87" s="116" t="e">
        <v>#N/A</v>
      </c>
      <c r="H87" s="116" t="e">
        <v>#N/A</v>
      </c>
    </row>
    <row r="88" spans="2:8" x14ac:dyDescent="0.2">
      <c r="B88" s="218">
        <v>43724</v>
      </c>
      <c r="C88" s="193" t="s">
        <v>143</v>
      </c>
      <c r="D88" s="116">
        <v>0</v>
      </c>
      <c r="E88" s="116">
        <v>0</v>
      </c>
      <c r="F88" s="116" t="e">
        <v>#N/A</v>
      </c>
      <c r="G88" s="116" t="e">
        <v>#N/A</v>
      </c>
      <c r="H88" s="116" t="e">
        <v>#N/A</v>
      </c>
    </row>
    <row r="89" spans="2:8" x14ac:dyDescent="0.2">
      <c r="B89" s="218">
        <v>43725</v>
      </c>
      <c r="C89" s="193" t="s">
        <v>143</v>
      </c>
      <c r="D89" s="116">
        <v>0</v>
      </c>
      <c r="E89" s="116">
        <v>0</v>
      </c>
      <c r="F89" s="116" t="e">
        <v>#N/A</v>
      </c>
      <c r="G89" s="116" t="e">
        <v>#N/A</v>
      </c>
      <c r="H89" s="116" t="e">
        <v>#N/A</v>
      </c>
    </row>
    <row r="90" spans="2:8" x14ac:dyDescent="0.2">
      <c r="B90" s="218">
        <v>43726</v>
      </c>
      <c r="C90" s="193" t="s">
        <v>143</v>
      </c>
      <c r="D90" s="116">
        <v>0</v>
      </c>
      <c r="E90" s="116">
        <v>0</v>
      </c>
      <c r="F90" s="116" t="e">
        <v>#N/A</v>
      </c>
      <c r="G90" s="116" t="e">
        <v>#N/A</v>
      </c>
      <c r="H90" s="116" t="e">
        <v>#N/A</v>
      </c>
    </row>
    <row r="91" spans="2:8" x14ac:dyDescent="0.2">
      <c r="B91" s="218">
        <v>43727</v>
      </c>
      <c r="C91" s="193" t="s">
        <v>143</v>
      </c>
      <c r="D91" s="116">
        <v>0</v>
      </c>
      <c r="E91" s="116">
        <v>0</v>
      </c>
      <c r="F91" s="116" t="e">
        <v>#N/A</v>
      </c>
      <c r="G91" s="116" t="e">
        <v>#N/A</v>
      </c>
      <c r="H91" s="116" t="e">
        <v>#N/A</v>
      </c>
    </row>
    <row r="92" spans="2:8" x14ac:dyDescent="0.2">
      <c r="B92" s="218">
        <v>43728</v>
      </c>
      <c r="C92" s="193" t="s">
        <v>143</v>
      </c>
      <c r="D92" s="116">
        <v>0</v>
      </c>
      <c r="E92" s="116">
        <v>0</v>
      </c>
      <c r="F92" s="116" t="e">
        <v>#N/A</v>
      </c>
      <c r="G92" s="116" t="e">
        <v>#N/A</v>
      </c>
      <c r="H92" s="116" t="e">
        <v>#N/A</v>
      </c>
    </row>
    <row r="93" spans="2:8" x14ac:dyDescent="0.2">
      <c r="B93" s="218">
        <v>43729</v>
      </c>
      <c r="C93" s="193" t="s">
        <v>143</v>
      </c>
      <c r="D93" s="116">
        <v>0</v>
      </c>
      <c r="E93" s="116">
        <v>0</v>
      </c>
      <c r="F93" s="116" t="e">
        <v>#N/A</v>
      </c>
      <c r="G93" s="116" t="e">
        <v>#N/A</v>
      </c>
      <c r="H93" s="116" t="e">
        <v>#N/A</v>
      </c>
    </row>
    <row r="94" spans="2:8" x14ac:dyDescent="0.2">
      <c r="B94" s="218">
        <v>43730</v>
      </c>
      <c r="C94" s="193" t="s">
        <v>143</v>
      </c>
      <c r="D94" s="116">
        <v>0</v>
      </c>
      <c r="E94" s="116">
        <v>0</v>
      </c>
      <c r="F94" s="116" t="e">
        <v>#N/A</v>
      </c>
      <c r="G94" s="116" t="e">
        <v>#N/A</v>
      </c>
      <c r="H94" s="116" t="e">
        <v>#N/A</v>
      </c>
    </row>
    <row r="95" spans="2:8" x14ac:dyDescent="0.2">
      <c r="B95" s="218">
        <v>43731</v>
      </c>
      <c r="C95" s="193" t="s">
        <v>143</v>
      </c>
      <c r="D95" s="116">
        <v>0</v>
      </c>
      <c r="E95" s="116">
        <v>0</v>
      </c>
      <c r="F95" s="116" t="e">
        <v>#N/A</v>
      </c>
      <c r="G95" s="116" t="e">
        <v>#N/A</v>
      </c>
      <c r="H95" s="116" t="e">
        <v>#N/A</v>
      </c>
    </row>
    <row r="96" spans="2:8" x14ac:dyDescent="0.2">
      <c r="B96" s="218">
        <v>43732</v>
      </c>
      <c r="C96" s="193" t="s">
        <v>143</v>
      </c>
      <c r="D96" s="116">
        <v>0</v>
      </c>
      <c r="E96" s="116">
        <v>0</v>
      </c>
      <c r="F96" s="116" t="e">
        <v>#N/A</v>
      </c>
      <c r="G96" s="116" t="e">
        <v>#N/A</v>
      </c>
      <c r="H96" s="116" t="e">
        <v>#N/A</v>
      </c>
    </row>
    <row r="97" spans="2:8" x14ac:dyDescent="0.2">
      <c r="B97" s="218">
        <v>43733</v>
      </c>
      <c r="C97" s="193" t="s">
        <v>143</v>
      </c>
      <c r="D97" s="116">
        <v>0</v>
      </c>
      <c r="E97" s="116">
        <v>0</v>
      </c>
      <c r="F97" s="116" t="e">
        <v>#N/A</v>
      </c>
      <c r="G97" s="116" t="e">
        <v>#N/A</v>
      </c>
      <c r="H97" s="116" t="e">
        <v>#N/A</v>
      </c>
    </row>
    <row r="98" spans="2:8" x14ac:dyDescent="0.2">
      <c r="B98" s="218">
        <v>43734</v>
      </c>
      <c r="C98" s="193" t="s">
        <v>143</v>
      </c>
      <c r="D98" s="116">
        <v>0</v>
      </c>
      <c r="E98" s="116">
        <v>0</v>
      </c>
      <c r="F98" s="116" t="e">
        <v>#N/A</v>
      </c>
      <c r="G98" s="116" t="e">
        <v>#N/A</v>
      </c>
      <c r="H98" s="116" t="e">
        <v>#N/A</v>
      </c>
    </row>
    <row r="99" spans="2:8" x14ac:dyDescent="0.2">
      <c r="B99" s="218">
        <v>43735</v>
      </c>
      <c r="C99" s="193" t="s">
        <v>143</v>
      </c>
      <c r="D99" s="116">
        <v>0</v>
      </c>
      <c r="E99" s="116">
        <v>0</v>
      </c>
      <c r="F99" s="116" t="e">
        <v>#N/A</v>
      </c>
      <c r="G99" s="116" t="e">
        <v>#N/A</v>
      </c>
      <c r="H99" s="116" t="e">
        <v>#N/A</v>
      </c>
    </row>
    <row r="100" spans="2:8" x14ac:dyDescent="0.2">
      <c r="B100" s="218">
        <v>43736</v>
      </c>
      <c r="C100" s="193" t="s">
        <v>143</v>
      </c>
      <c r="D100" s="116">
        <v>0</v>
      </c>
      <c r="E100" s="116">
        <v>0</v>
      </c>
      <c r="F100" s="116" t="e">
        <v>#N/A</v>
      </c>
      <c r="G100" s="116" t="e">
        <v>#N/A</v>
      </c>
      <c r="H100" s="116" t="e">
        <v>#N/A</v>
      </c>
    </row>
    <row r="101" spans="2:8" x14ac:dyDescent="0.2">
      <c r="B101" s="218">
        <v>43737</v>
      </c>
      <c r="C101" s="193" t="s">
        <v>143</v>
      </c>
      <c r="D101" s="116">
        <v>0</v>
      </c>
      <c r="E101" s="116">
        <v>0</v>
      </c>
      <c r="F101" s="116" t="e">
        <v>#N/A</v>
      </c>
      <c r="G101" s="116" t="e">
        <v>#N/A</v>
      </c>
      <c r="H101" s="116" t="e">
        <v>#N/A</v>
      </c>
    </row>
    <row r="102" spans="2:8" x14ac:dyDescent="0.2">
      <c r="B102" s="218">
        <v>43738</v>
      </c>
      <c r="C102" s="193" t="s">
        <v>143</v>
      </c>
      <c r="D102" s="116">
        <v>0</v>
      </c>
      <c r="E102" s="116">
        <v>0</v>
      </c>
      <c r="F102" s="116" t="e">
        <v>#N/A</v>
      </c>
      <c r="G102" s="116" t="e">
        <v>#N/A</v>
      </c>
      <c r="H102" s="116" t="e">
        <v>#N/A</v>
      </c>
    </row>
    <row r="103" spans="2:8" x14ac:dyDescent="0.2">
      <c r="B103" s="218">
        <v>43739</v>
      </c>
      <c r="C103" s="193" t="s">
        <v>143</v>
      </c>
      <c r="D103" s="116">
        <v>0</v>
      </c>
      <c r="E103" s="116">
        <v>0</v>
      </c>
      <c r="F103" s="116" t="e">
        <v>#N/A</v>
      </c>
      <c r="G103" s="116" t="e">
        <v>#N/A</v>
      </c>
      <c r="H103" s="116" t="e">
        <v>#N/A</v>
      </c>
    </row>
    <row r="104" spans="2:8" x14ac:dyDescent="0.2">
      <c r="B104" s="218">
        <v>43740</v>
      </c>
      <c r="C104" s="193" t="s">
        <v>143</v>
      </c>
      <c r="D104" s="116">
        <v>0</v>
      </c>
      <c r="E104" s="116">
        <v>0</v>
      </c>
      <c r="F104" s="116" t="e">
        <v>#N/A</v>
      </c>
      <c r="G104" s="116" t="e">
        <v>#N/A</v>
      </c>
      <c r="H104" s="116" t="e">
        <v>#N/A</v>
      </c>
    </row>
    <row r="105" spans="2:8" x14ac:dyDescent="0.2">
      <c r="B105" s="218">
        <v>43741</v>
      </c>
      <c r="C105" s="193" t="s">
        <v>143</v>
      </c>
      <c r="D105" s="116">
        <v>0</v>
      </c>
      <c r="E105" s="116">
        <v>0</v>
      </c>
      <c r="F105" s="116" t="e">
        <v>#N/A</v>
      </c>
      <c r="G105" s="116" t="e">
        <v>#N/A</v>
      </c>
      <c r="H105" s="116" t="e">
        <v>#N/A</v>
      </c>
    </row>
    <row r="106" spans="2:8" x14ac:dyDescent="0.2">
      <c r="B106" s="218">
        <v>43742</v>
      </c>
      <c r="C106" s="193" t="s">
        <v>143</v>
      </c>
      <c r="D106" s="116">
        <v>0</v>
      </c>
      <c r="E106" s="116">
        <v>0</v>
      </c>
      <c r="F106" s="116" t="e">
        <v>#N/A</v>
      </c>
      <c r="G106" s="116" t="e">
        <v>#N/A</v>
      </c>
      <c r="H106" s="116" t="e">
        <v>#N/A</v>
      </c>
    </row>
    <row r="107" spans="2:8" x14ac:dyDescent="0.2">
      <c r="B107" s="218">
        <v>43743</v>
      </c>
      <c r="C107" s="193" t="s">
        <v>143</v>
      </c>
      <c r="D107" s="116">
        <v>0</v>
      </c>
      <c r="E107" s="116">
        <v>0</v>
      </c>
      <c r="F107" s="116" t="e">
        <v>#N/A</v>
      </c>
      <c r="G107" s="116" t="e">
        <v>#N/A</v>
      </c>
      <c r="H107" s="116" t="e">
        <v>#N/A</v>
      </c>
    </row>
    <row r="108" spans="2:8" x14ac:dyDescent="0.2">
      <c r="B108" s="218">
        <v>43744</v>
      </c>
      <c r="C108" s="193" t="s">
        <v>143</v>
      </c>
      <c r="D108" s="116">
        <v>0</v>
      </c>
      <c r="E108" s="116">
        <v>0</v>
      </c>
      <c r="F108" s="116" t="e">
        <v>#N/A</v>
      </c>
      <c r="G108" s="116" t="e">
        <v>#N/A</v>
      </c>
      <c r="H108" s="116" t="e">
        <v>#N/A</v>
      </c>
    </row>
    <row r="109" spans="2:8" x14ac:dyDescent="0.2">
      <c r="B109" s="218">
        <v>43745</v>
      </c>
      <c r="C109" s="193" t="s">
        <v>143</v>
      </c>
      <c r="D109" s="116">
        <v>0</v>
      </c>
      <c r="E109" s="116">
        <v>0</v>
      </c>
      <c r="F109" s="116" t="e">
        <v>#N/A</v>
      </c>
      <c r="G109" s="116" t="e">
        <v>#N/A</v>
      </c>
      <c r="H109" s="116" t="e">
        <v>#N/A</v>
      </c>
    </row>
    <row r="110" spans="2:8" x14ac:dyDescent="0.2">
      <c r="B110" s="218">
        <v>43746</v>
      </c>
      <c r="C110" s="193" t="s">
        <v>143</v>
      </c>
      <c r="D110" s="116">
        <v>0</v>
      </c>
      <c r="E110" s="116">
        <v>0</v>
      </c>
      <c r="F110" s="116" t="e">
        <v>#N/A</v>
      </c>
      <c r="G110" s="116" t="e">
        <v>#N/A</v>
      </c>
      <c r="H110" s="116" t="e">
        <v>#N/A</v>
      </c>
    </row>
    <row r="111" spans="2:8" x14ac:dyDescent="0.2">
      <c r="B111" s="218">
        <v>43747</v>
      </c>
      <c r="C111" s="193" t="s">
        <v>143</v>
      </c>
      <c r="D111" s="116">
        <v>0</v>
      </c>
      <c r="E111" s="116">
        <v>0</v>
      </c>
      <c r="F111" s="116" t="e">
        <v>#N/A</v>
      </c>
      <c r="G111" s="116" t="e">
        <v>#N/A</v>
      </c>
      <c r="H111" s="116" t="e">
        <v>#N/A</v>
      </c>
    </row>
    <row r="112" spans="2:8" x14ac:dyDescent="0.2">
      <c r="B112" s="218">
        <v>43748</v>
      </c>
      <c r="C112" s="193" t="s">
        <v>143</v>
      </c>
      <c r="D112" s="116">
        <v>0</v>
      </c>
      <c r="E112" s="116">
        <v>0</v>
      </c>
      <c r="F112" s="116" t="e">
        <v>#N/A</v>
      </c>
      <c r="G112" s="116" t="e">
        <v>#N/A</v>
      </c>
      <c r="H112" s="116" t="e">
        <v>#N/A</v>
      </c>
    </row>
    <row r="113" spans="2:8" x14ac:dyDescent="0.2">
      <c r="B113" s="218">
        <v>43749</v>
      </c>
      <c r="C113" s="193" t="s">
        <v>143</v>
      </c>
      <c r="D113" s="116">
        <v>0</v>
      </c>
      <c r="E113" s="116">
        <v>0</v>
      </c>
      <c r="F113" s="116" t="e">
        <v>#N/A</v>
      </c>
      <c r="G113" s="116" t="e">
        <v>#N/A</v>
      </c>
      <c r="H113" s="116" t="e">
        <v>#N/A</v>
      </c>
    </row>
    <row r="114" spans="2:8" x14ac:dyDescent="0.2">
      <c r="B114" s="218">
        <v>43750</v>
      </c>
      <c r="C114" s="193" t="s">
        <v>143</v>
      </c>
      <c r="D114" s="116">
        <v>0</v>
      </c>
      <c r="E114" s="116">
        <v>0</v>
      </c>
      <c r="F114" s="116" t="e">
        <v>#N/A</v>
      </c>
      <c r="G114" s="116" t="e">
        <v>#N/A</v>
      </c>
      <c r="H114" s="116" t="e">
        <v>#N/A</v>
      </c>
    </row>
    <row r="115" spans="2:8" x14ac:dyDescent="0.2">
      <c r="B115" s="218">
        <v>43751</v>
      </c>
      <c r="C115" s="193" t="s">
        <v>143</v>
      </c>
      <c r="D115" s="116">
        <v>0</v>
      </c>
      <c r="E115" s="116">
        <v>0</v>
      </c>
      <c r="F115" s="116" t="e">
        <v>#N/A</v>
      </c>
      <c r="G115" s="116" t="e">
        <v>#N/A</v>
      </c>
      <c r="H115" s="116" t="e">
        <v>#N/A</v>
      </c>
    </row>
    <row r="116" spans="2:8" x14ac:dyDescent="0.2">
      <c r="B116" s="218">
        <v>43752</v>
      </c>
      <c r="C116" s="193" t="s">
        <v>143</v>
      </c>
      <c r="D116" s="116">
        <v>0</v>
      </c>
      <c r="E116" s="116">
        <v>0</v>
      </c>
      <c r="F116" s="116" t="e">
        <v>#N/A</v>
      </c>
      <c r="G116" s="116" t="e">
        <v>#N/A</v>
      </c>
      <c r="H116" s="116" t="e">
        <v>#N/A</v>
      </c>
    </row>
    <row r="117" spans="2:8" x14ac:dyDescent="0.2">
      <c r="B117" s="218">
        <v>43753</v>
      </c>
      <c r="C117" s="193" t="s">
        <v>143</v>
      </c>
      <c r="D117" s="116">
        <v>0</v>
      </c>
      <c r="E117" s="116">
        <v>0</v>
      </c>
      <c r="F117" s="116" t="e">
        <v>#N/A</v>
      </c>
      <c r="G117" s="116" t="e">
        <v>#N/A</v>
      </c>
      <c r="H117" s="116" t="e">
        <v>#N/A</v>
      </c>
    </row>
    <row r="118" spans="2:8" x14ac:dyDescent="0.2">
      <c r="B118" s="218">
        <v>43754</v>
      </c>
      <c r="C118" s="193" t="s">
        <v>143</v>
      </c>
      <c r="D118" s="116">
        <v>0</v>
      </c>
      <c r="E118" s="116">
        <v>0</v>
      </c>
      <c r="F118" s="116" t="e">
        <v>#N/A</v>
      </c>
      <c r="G118" s="116" t="e">
        <v>#N/A</v>
      </c>
      <c r="H118" s="116" t="e">
        <v>#N/A</v>
      </c>
    </row>
    <row r="119" spans="2:8" x14ac:dyDescent="0.2">
      <c r="B119" s="218">
        <v>43755</v>
      </c>
      <c r="C119" s="193" t="s">
        <v>143</v>
      </c>
      <c r="D119" s="116">
        <v>0</v>
      </c>
      <c r="E119" s="116">
        <v>0</v>
      </c>
      <c r="F119" s="116" t="e">
        <v>#N/A</v>
      </c>
      <c r="G119" s="116" t="e">
        <v>#N/A</v>
      </c>
      <c r="H119" s="116" t="e">
        <v>#N/A</v>
      </c>
    </row>
    <row r="120" spans="2:8" x14ac:dyDescent="0.2">
      <c r="B120" s="218">
        <v>43756</v>
      </c>
      <c r="C120" s="193" t="s">
        <v>143</v>
      </c>
      <c r="D120" s="116">
        <v>0</v>
      </c>
      <c r="E120" s="116">
        <v>0</v>
      </c>
      <c r="F120" s="116" t="e">
        <v>#N/A</v>
      </c>
      <c r="G120" s="116" t="e">
        <v>#N/A</v>
      </c>
      <c r="H120" s="116" t="e">
        <v>#N/A</v>
      </c>
    </row>
    <row r="121" spans="2:8" x14ac:dyDescent="0.2">
      <c r="B121" s="218">
        <v>43757</v>
      </c>
      <c r="C121" s="193" t="s">
        <v>143</v>
      </c>
      <c r="D121" s="116">
        <v>0</v>
      </c>
      <c r="E121" s="116">
        <v>0</v>
      </c>
      <c r="F121" s="116" t="e">
        <v>#N/A</v>
      </c>
      <c r="G121" s="116" t="e">
        <v>#N/A</v>
      </c>
      <c r="H121" s="116" t="e">
        <v>#N/A</v>
      </c>
    </row>
    <row r="122" spans="2:8" ht="16" thickBot="1" x14ac:dyDescent="0.25">
      <c r="B122" s="220">
        <v>43758</v>
      </c>
      <c r="C122" s="208" t="s">
        <v>143</v>
      </c>
      <c r="D122" s="122">
        <v>0</v>
      </c>
      <c r="E122" s="122">
        <v>0</v>
      </c>
      <c r="F122" s="122" t="e">
        <v>#N/A</v>
      </c>
      <c r="G122" s="122" t="e">
        <v>#N/A</v>
      </c>
      <c r="H122" s="122" t="e">
        <v>#N/A</v>
      </c>
    </row>
    <row r="123" spans="2:8" x14ac:dyDescent="0.2">
      <c r="B123" s="218">
        <v>43759</v>
      </c>
      <c r="C123" s="193" t="s">
        <v>142</v>
      </c>
      <c r="D123" s="116">
        <v>432.27459716796875</v>
      </c>
      <c r="E123" s="116">
        <v>18.321622774577602</v>
      </c>
      <c r="F123" s="116">
        <v>4794.8762867065434</v>
      </c>
      <c r="G123" s="116">
        <v>1052.6932938542091</v>
      </c>
      <c r="H123" s="116">
        <v>3.4800004434708134</v>
      </c>
    </row>
    <row r="124" spans="2:8" x14ac:dyDescent="0.2">
      <c r="B124" s="218">
        <v>43760</v>
      </c>
      <c r="C124" s="193" t="s">
        <v>142</v>
      </c>
      <c r="D124" s="116">
        <v>1086.4918212890625</v>
      </c>
      <c r="E124" s="116">
        <v>45.967947615912145</v>
      </c>
      <c r="F124" s="116">
        <v>12051.584580102539</v>
      </c>
      <c r="G124" s="116">
        <v>2645.8706146316026</v>
      </c>
      <c r="H124" s="116">
        <v>8.7467365528402095</v>
      </c>
    </row>
    <row r="125" spans="2:8" x14ac:dyDescent="0.2">
      <c r="B125" s="218">
        <v>43761</v>
      </c>
      <c r="C125" s="193" t="s">
        <v>142</v>
      </c>
      <c r="D125" s="116">
        <v>1074.07763671875</v>
      </c>
      <c r="E125" s="116">
        <v>45.750816198355039</v>
      </c>
      <c r="F125" s="116">
        <v>11913.88396201172</v>
      </c>
      <c r="G125" s="116">
        <v>2615.6390698416635</v>
      </c>
      <c r="H125" s="116">
        <v>8.6467969124055237</v>
      </c>
    </row>
    <row r="126" spans="2:8" x14ac:dyDescent="0.2">
      <c r="B126" s="219">
        <v>43762</v>
      </c>
      <c r="C126" s="209" t="s">
        <v>142</v>
      </c>
      <c r="D126" s="210">
        <v>1033.9105224609375</v>
      </c>
      <c r="E126" s="210">
        <v>42.77921348108638</v>
      </c>
      <c r="F126" s="210">
        <v>11468.342297241212</v>
      </c>
      <c r="G126" s="210">
        <v>2517.822422530684</v>
      </c>
      <c r="H126" s="210">
        <v>8.3234339936823218</v>
      </c>
    </row>
    <row r="127" spans="2:8" x14ac:dyDescent="0.2">
      <c r="B127" s="218">
        <v>43763</v>
      </c>
      <c r="C127" s="193" t="s">
        <v>142</v>
      </c>
      <c r="D127" s="116">
        <v>1141.536865234375</v>
      </c>
      <c r="E127" s="116">
        <v>47.477809313671422</v>
      </c>
      <c r="F127" s="116">
        <v>12662.155216552734</v>
      </c>
      <c r="G127" s="116">
        <v>2779.9186225431686</v>
      </c>
      <c r="H127" s="116">
        <v>9.1898733427314863</v>
      </c>
    </row>
    <row r="128" spans="2:8" x14ac:dyDescent="0.2">
      <c r="B128" s="218">
        <v>43764</v>
      </c>
      <c r="C128" s="193" t="s">
        <v>142</v>
      </c>
      <c r="D128" s="116">
        <v>1089.0584716796875</v>
      </c>
      <c r="E128" s="116">
        <v>46.662391127203307</v>
      </c>
      <c r="F128" s="116">
        <v>12080.05437956543</v>
      </c>
      <c r="G128" s="116">
        <v>2652.121029695501</v>
      </c>
      <c r="H128" s="116">
        <v>8.7673992162401113</v>
      </c>
    </row>
    <row r="129" spans="2:8" x14ac:dyDescent="0.2">
      <c r="B129" s="218">
        <v>43765</v>
      </c>
      <c r="C129" s="193" t="s">
        <v>142</v>
      </c>
      <c r="D129" s="116">
        <v>1132.1563720703125</v>
      </c>
      <c r="E129" s="116">
        <v>48.303965168264405</v>
      </c>
      <c r="F129" s="116">
        <v>12558.10491027832</v>
      </c>
      <c r="G129" s="116">
        <v>2757.0748507565581</v>
      </c>
      <c r="H129" s="116">
        <v>9.1143562510846969</v>
      </c>
    </row>
    <row r="130" spans="2:8" x14ac:dyDescent="0.2">
      <c r="B130" s="219">
        <v>43766</v>
      </c>
      <c r="C130" s="209" t="s">
        <v>142</v>
      </c>
      <c r="D130" s="210">
        <v>1136.4913330078125</v>
      </c>
      <c r="E130" s="210">
        <v>47.611522530545301</v>
      </c>
      <c r="F130" s="210">
        <v>12606.189163989258</v>
      </c>
      <c r="G130" s="210">
        <v>2767.631530094005</v>
      </c>
      <c r="H130" s="210">
        <v>9.1492545913613661</v>
      </c>
    </row>
    <row r="131" spans="2:8" x14ac:dyDescent="0.2">
      <c r="B131" s="219">
        <v>43767</v>
      </c>
      <c r="C131" s="209" t="s">
        <v>142</v>
      </c>
      <c r="D131" s="210">
        <v>1124.0302734375</v>
      </c>
      <c r="E131" s="210">
        <v>47.703155392390357</v>
      </c>
      <c r="F131" s="210">
        <v>12467.968599023437</v>
      </c>
      <c r="G131" s="210">
        <v>2737.2858333310546</v>
      </c>
      <c r="H131" s="210">
        <v>9.0489375865803687</v>
      </c>
    </row>
    <row r="132" spans="2:8" x14ac:dyDescent="0.2">
      <c r="B132" s="219">
        <v>43768</v>
      </c>
      <c r="C132" s="209" t="s">
        <v>142</v>
      </c>
      <c r="D132" s="210">
        <v>1007.9710083007812</v>
      </c>
      <c r="E132" s="210">
        <v>42.132504079133867</v>
      </c>
      <c r="F132" s="210">
        <v>11180.616018273926</v>
      </c>
      <c r="G132" s="210">
        <v>2454.6534258301385</v>
      </c>
      <c r="H132" s="210">
        <v>8.1146095071819389</v>
      </c>
    </row>
    <row r="133" spans="2:8" x14ac:dyDescent="0.2">
      <c r="B133" s="219">
        <v>43769</v>
      </c>
      <c r="C133" s="209" t="s">
        <v>142</v>
      </c>
      <c r="D133" s="210">
        <v>900.7613525390625</v>
      </c>
      <c r="E133" s="210">
        <v>37.472433624758274</v>
      </c>
      <c r="F133" s="210">
        <v>9991.4250746337893</v>
      </c>
      <c r="G133" s="210">
        <v>2193.5719595673272</v>
      </c>
      <c r="H133" s="210">
        <v>7.2515246716643817</v>
      </c>
    </row>
    <row r="134" spans="2:8" x14ac:dyDescent="0.2">
      <c r="B134" s="218">
        <v>43770</v>
      </c>
      <c r="C134" s="193" t="s">
        <v>142</v>
      </c>
      <c r="D134" s="116">
        <v>881.63970947265625</v>
      </c>
      <c r="E134" s="116">
        <v>37.075923062762776</v>
      </c>
      <c r="F134" s="116">
        <v>9779.3239854125968</v>
      </c>
      <c r="G134" s="116">
        <v>2147.0061295246746</v>
      </c>
      <c r="H134" s="116">
        <v>7.0975870431593977</v>
      </c>
    </row>
    <row r="135" spans="2:8" x14ac:dyDescent="0.2">
      <c r="B135" s="218">
        <v>43771</v>
      </c>
      <c r="C135" s="193" t="s">
        <v>142</v>
      </c>
      <c r="D135" s="116">
        <v>847.66668701171875</v>
      </c>
      <c r="E135" s="116">
        <v>36.518520381830342</v>
      </c>
      <c r="F135" s="116">
        <v>9402.4884256713867</v>
      </c>
      <c r="G135" s="116">
        <v>2064.2735952723997</v>
      </c>
      <c r="H135" s="116">
        <v>6.8240892850106176</v>
      </c>
    </row>
    <row r="136" spans="2:8" x14ac:dyDescent="0.2">
      <c r="B136" s="218">
        <v>43772</v>
      </c>
      <c r="C136" s="193" t="s">
        <v>142</v>
      </c>
      <c r="D136" s="116">
        <v>851.04815673828125</v>
      </c>
      <c r="E136" s="116">
        <v>36.433518495510036</v>
      </c>
      <c r="F136" s="116">
        <v>9439.9963641723625</v>
      </c>
      <c r="G136" s="116">
        <v>2072.5082926796595</v>
      </c>
      <c r="H136" s="116">
        <v>6.8513116020866498</v>
      </c>
    </row>
    <row r="137" spans="2:8" x14ac:dyDescent="0.2">
      <c r="B137" s="219">
        <v>43773</v>
      </c>
      <c r="C137" s="209" t="s">
        <v>142</v>
      </c>
      <c r="D137" s="210">
        <v>877.40301513671875</v>
      </c>
      <c r="E137" s="210">
        <v>36.715708354647255</v>
      </c>
      <c r="F137" s="210">
        <v>9732.3297244995119</v>
      </c>
      <c r="G137" s="210">
        <v>2136.6887531514835</v>
      </c>
      <c r="H137" s="210">
        <v>7.0634797922024699</v>
      </c>
    </row>
    <row r="138" spans="2:8" x14ac:dyDescent="0.2">
      <c r="B138" s="219">
        <v>43774</v>
      </c>
      <c r="C138" s="209" t="s">
        <v>142</v>
      </c>
      <c r="D138" s="210">
        <v>915.55657958984375</v>
      </c>
      <c r="E138" s="210">
        <v>37.875124347793175</v>
      </c>
      <c r="F138" s="210">
        <v>10155.536692126465</v>
      </c>
      <c r="G138" s="210">
        <v>2229.6019192259464</v>
      </c>
      <c r="H138" s="210">
        <v>7.3706327502683244</v>
      </c>
    </row>
    <row r="139" spans="2:8" x14ac:dyDescent="0.2">
      <c r="B139" s="219">
        <v>43775</v>
      </c>
      <c r="C139" s="209" t="s">
        <v>142</v>
      </c>
      <c r="D139" s="210">
        <v>935.5982666015625</v>
      </c>
      <c r="E139" s="210">
        <v>39.431340298086248</v>
      </c>
      <c r="F139" s="210">
        <v>10377.843092797852</v>
      </c>
      <c r="G139" s="210">
        <v>2278.4082790097095</v>
      </c>
      <c r="H139" s="210">
        <v>7.5319771367893393</v>
      </c>
    </row>
    <row r="140" spans="2:8" x14ac:dyDescent="0.2">
      <c r="B140" s="218">
        <v>43776</v>
      </c>
      <c r="C140" s="193" t="s">
        <v>142</v>
      </c>
      <c r="D140" s="116">
        <v>936.99591064453125</v>
      </c>
      <c r="E140" s="116">
        <v>39.463892578156788</v>
      </c>
      <c r="F140" s="116">
        <v>10393.34604005127</v>
      </c>
      <c r="G140" s="116">
        <v>2281.8118806112557</v>
      </c>
      <c r="H140" s="116">
        <v>7.5432287854432518</v>
      </c>
    </row>
    <row r="141" spans="2:8" x14ac:dyDescent="0.2">
      <c r="B141" s="218">
        <v>43777</v>
      </c>
      <c r="C141" s="193" t="s">
        <v>142</v>
      </c>
      <c r="D141" s="116">
        <v>887.680908203125</v>
      </c>
      <c r="E141" s="116">
        <v>37.73271490296657</v>
      </c>
      <c r="F141" s="116">
        <v>9846.3341699707034</v>
      </c>
      <c r="G141" s="116">
        <v>2161.7179109526587</v>
      </c>
      <c r="H141" s="116">
        <v>7.1462213473698704</v>
      </c>
    </row>
    <row r="142" spans="2:8" x14ac:dyDescent="0.2">
      <c r="B142" s="218">
        <v>43778</v>
      </c>
      <c r="C142" s="193" t="s">
        <v>142</v>
      </c>
      <c r="D142" s="116">
        <v>876.02947998046875</v>
      </c>
      <c r="E142" s="116">
        <v>37.760247218605059</v>
      </c>
      <c r="F142" s="116">
        <v>9717.0941978393548</v>
      </c>
      <c r="G142" s="116">
        <v>2133.3438625256399</v>
      </c>
      <c r="H142" s="116">
        <v>7.0524222306797979</v>
      </c>
    </row>
    <row r="143" spans="2:8" x14ac:dyDescent="0.2">
      <c r="B143" s="218">
        <v>43779</v>
      </c>
      <c r="C143" s="193" t="s">
        <v>142</v>
      </c>
      <c r="D143" s="116">
        <v>791.6356201171875</v>
      </c>
      <c r="E143" s="116">
        <v>34.552086342807847</v>
      </c>
      <c r="F143" s="116">
        <v>8780.9806254638679</v>
      </c>
      <c r="G143" s="116">
        <v>1927.824382772294</v>
      </c>
      <c r="H143" s="116">
        <v>6.3730145771314843</v>
      </c>
    </row>
    <row r="144" spans="2:8" x14ac:dyDescent="0.2">
      <c r="B144" s="218">
        <v>43780</v>
      </c>
      <c r="C144" s="193" t="s">
        <v>142</v>
      </c>
      <c r="D144" s="116">
        <v>1001.3574829101562</v>
      </c>
      <c r="E144" s="116">
        <v>42.888393552605123</v>
      </c>
      <c r="F144" s="116">
        <v>11107.257471936035</v>
      </c>
      <c r="G144" s="116">
        <v>2438.5478904295928</v>
      </c>
      <c r="H144" s="116">
        <v>8.0613677218837445</v>
      </c>
    </row>
    <row r="145" spans="2:8" x14ac:dyDescent="0.2">
      <c r="B145" s="218">
        <v>43781</v>
      </c>
      <c r="C145" s="193" t="s">
        <v>142</v>
      </c>
      <c r="D145" s="116">
        <v>1259.2877197265625</v>
      </c>
      <c r="E145" s="116">
        <v>53.339954665065697</v>
      </c>
      <c r="F145" s="116">
        <v>13968.271244750977</v>
      </c>
      <c r="G145" s="116">
        <v>3066.670459643055</v>
      </c>
      <c r="H145" s="116">
        <v>10.137819459705494</v>
      </c>
    </row>
    <row r="146" spans="2:8" x14ac:dyDescent="0.2">
      <c r="B146" s="218">
        <v>43782</v>
      </c>
      <c r="C146" s="193" t="s">
        <v>142</v>
      </c>
      <c r="D146" s="116">
        <v>1177.3427734375</v>
      </c>
      <c r="E146" s="116">
        <v>50.367631287797614</v>
      </c>
      <c r="F146" s="116">
        <v>13059.321511523438</v>
      </c>
      <c r="G146" s="116">
        <v>2867.1146773026453</v>
      </c>
      <c r="H146" s="116">
        <v>9.4781266364528669</v>
      </c>
    </row>
    <row r="147" spans="2:8" x14ac:dyDescent="0.2">
      <c r="B147" s="218">
        <v>43783</v>
      </c>
      <c r="C147" s="193" t="s">
        <v>142</v>
      </c>
      <c r="D147" s="116">
        <v>1305.816650390625</v>
      </c>
      <c r="E147" s="116">
        <v>55.465047199214325</v>
      </c>
      <c r="F147" s="116">
        <v>14484.379449462891</v>
      </c>
      <c r="G147" s="116">
        <v>3179.9796700411703</v>
      </c>
      <c r="H147" s="116">
        <v>10.512397795804766</v>
      </c>
    </row>
    <row r="148" spans="2:8" x14ac:dyDescent="0.2">
      <c r="B148" s="218">
        <v>43784</v>
      </c>
      <c r="C148" s="193" t="s">
        <v>142</v>
      </c>
      <c r="D148" s="116">
        <v>1357.46435546875</v>
      </c>
      <c r="E148" s="116">
        <v>58.675275377232886</v>
      </c>
      <c r="F148" s="116">
        <v>15057.266123730469</v>
      </c>
      <c r="G148" s="116">
        <v>3305.7543353462797</v>
      </c>
      <c r="H148" s="116">
        <v>10.928184515065267</v>
      </c>
    </row>
    <row r="149" spans="2:8" x14ac:dyDescent="0.2">
      <c r="B149" s="218">
        <v>43785</v>
      </c>
      <c r="C149" s="193" t="s">
        <v>142</v>
      </c>
      <c r="D149" s="116">
        <v>1315.55908203125</v>
      </c>
      <c r="E149" s="116">
        <v>58.24901763413785</v>
      </c>
      <c r="F149" s="116">
        <v>14592.444449707031</v>
      </c>
      <c r="G149" s="116">
        <v>3203.7048496402253</v>
      </c>
      <c r="H149" s="116">
        <v>10.590828651219304</v>
      </c>
    </row>
    <row r="150" spans="2:8" x14ac:dyDescent="0.2">
      <c r="B150" s="218">
        <v>43786</v>
      </c>
      <c r="C150" s="193" t="s">
        <v>142</v>
      </c>
      <c r="D150" s="116">
        <v>1328.0208740234375</v>
      </c>
      <c r="E150" s="116">
        <v>59.010367144964086</v>
      </c>
      <c r="F150" s="116">
        <v>14730.673138842774</v>
      </c>
      <c r="G150" s="116">
        <v>3234.0523300277541</v>
      </c>
      <c r="H150" s="116">
        <v>10.691151552318216</v>
      </c>
    </row>
    <row r="151" spans="2:8" x14ac:dyDescent="0.2">
      <c r="B151" s="219">
        <v>43787</v>
      </c>
      <c r="C151" s="209" t="s">
        <v>142</v>
      </c>
      <c r="D151" s="210">
        <v>529.3851318359375</v>
      </c>
      <c r="E151" s="210">
        <v>22.917229639729236</v>
      </c>
      <c r="F151" s="210">
        <v>5872.0457593505862</v>
      </c>
      <c r="G151" s="210">
        <v>1289.1809553483331</v>
      </c>
      <c r="H151" s="210">
        <v>4.2617829167511116</v>
      </c>
    </row>
    <row r="152" spans="2:8" x14ac:dyDescent="0.2">
      <c r="B152" s="218">
        <v>43788</v>
      </c>
      <c r="C152" s="61" t="e">
        <v>#N/A</v>
      </c>
      <c r="D152" s="61">
        <v>2.159243106842041</v>
      </c>
      <c r="E152" s="61" t="e">
        <v>#N/A</v>
      </c>
      <c r="F152" s="61" t="e">
        <v>#N/A</v>
      </c>
      <c r="G152" s="61" t="e">
        <v>#N/A</v>
      </c>
      <c r="H152" s="61"/>
    </row>
    <row r="153" spans="2:8" x14ac:dyDescent="0.2">
      <c r="B153" s="218">
        <v>43789</v>
      </c>
      <c r="C153" s="193" t="s">
        <v>142</v>
      </c>
      <c r="D153" s="116">
        <v>362.51608276367188</v>
      </c>
      <c r="E153" s="116">
        <v>15.65934593104031</v>
      </c>
      <c r="F153" s="116">
        <v>4021.1008932312011</v>
      </c>
      <c r="G153" s="116">
        <v>882.81442337757733</v>
      </c>
      <c r="H153" s="116">
        <v>2.9184137514624253</v>
      </c>
    </row>
    <row r="154" spans="2:8" x14ac:dyDescent="0.2">
      <c r="B154" s="218">
        <v>43790</v>
      </c>
      <c r="C154" s="193" t="s">
        <v>142</v>
      </c>
      <c r="D154" s="116">
        <v>244.18980407714844</v>
      </c>
      <c r="E154" s="116">
        <v>10.544152710415393</v>
      </c>
      <c r="F154" s="116">
        <v>2708.602144784546</v>
      </c>
      <c r="G154" s="116">
        <v>594.66128905951609</v>
      </c>
      <c r="H154" s="116">
        <v>1.965835216889529</v>
      </c>
    </row>
    <row r="155" spans="2:8" x14ac:dyDescent="0.2">
      <c r="B155" s="218">
        <v>43791</v>
      </c>
      <c r="C155" s="193" t="s">
        <v>142</v>
      </c>
      <c r="D155" s="116">
        <v>436.26513671875</v>
      </c>
      <c r="E155" s="116">
        <v>18.901687429404721</v>
      </c>
      <c r="F155" s="116">
        <v>4839.1401495117188</v>
      </c>
      <c r="G155" s="116">
        <v>1062.4112237337092</v>
      </c>
      <c r="H155" s="116">
        <v>3.5121260402497758</v>
      </c>
    </row>
    <row r="156" spans="2:8" x14ac:dyDescent="0.2">
      <c r="B156" s="218">
        <v>43792</v>
      </c>
      <c r="C156" s="193" t="s">
        <v>142</v>
      </c>
      <c r="D156" s="116">
        <v>695.87689208984375</v>
      </c>
      <c r="E156" s="116">
        <v>30.790500456103597</v>
      </c>
      <c r="F156" s="116">
        <v>7718.8056624389646</v>
      </c>
      <c r="G156" s="116">
        <v>1694.6286977081907</v>
      </c>
      <c r="H156" s="116">
        <v>5.6021147412758276</v>
      </c>
    </row>
    <row r="157" spans="2:8" x14ac:dyDescent="0.2">
      <c r="B157" s="218">
        <v>43793</v>
      </c>
      <c r="C157" s="193" t="s">
        <v>142</v>
      </c>
      <c r="D157" s="116">
        <v>688.0552978515625</v>
      </c>
      <c r="E157" s="116">
        <v>31.113387903251382</v>
      </c>
      <c r="F157" s="116">
        <v>7632.0469748291016</v>
      </c>
      <c r="G157" s="116">
        <v>1675.5812222011164</v>
      </c>
      <c r="H157" s="116">
        <v>5.5391474709430515</v>
      </c>
    </row>
    <row r="158" spans="2:8" x14ac:dyDescent="0.2">
      <c r="B158" s="219">
        <v>43794</v>
      </c>
      <c r="C158" s="209" t="s">
        <v>142</v>
      </c>
      <c r="D158" s="210">
        <v>768.32623291015625</v>
      </c>
      <c r="E158" s="210">
        <v>34.929265862989404</v>
      </c>
      <c r="F158" s="210">
        <v>8522.4282406860348</v>
      </c>
      <c r="G158" s="210">
        <v>1871.060381932434</v>
      </c>
      <c r="H158" s="210">
        <v>6.1853637682499665</v>
      </c>
    </row>
    <row r="159" spans="2:8" x14ac:dyDescent="0.2">
      <c r="B159" s="219">
        <v>43795</v>
      </c>
      <c r="C159" s="209" t="s">
        <v>142</v>
      </c>
      <c r="D159" s="210">
        <v>858.61370849609375</v>
      </c>
      <c r="E159" s="210">
        <v>39.709883527722646</v>
      </c>
      <c r="F159" s="210">
        <v>9523.9149773803711</v>
      </c>
      <c r="G159" s="210">
        <v>2090.932242761236</v>
      </c>
      <c r="H159" s="210">
        <v>6.9122176179496613</v>
      </c>
    </row>
    <row r="160" spans="2:8" x14ac:dyDescent="0.2">
      <c r="B160" s="219">
        <v>43796</v>
      </c>
      <c r="C160" s="209" t="s">
        <v>142</v>
      </c>
      <c r="D160" s="210">
        <v>855.282470703125</v>
      </c>
      <c r="E160" s="210">
        <v>38.47985756767622</v>
      </c>
      <c r="F160" s="210">
        <v>9486.9642215332024</v>
      </c>
      <c r="G160" s="210">
        <v>2082.8198722729712</v>
      </c>
      <c r="H160" s="210">
        <v>6.8853996900103667</v>
      </c>
    </row>
    <row r="161" spans="2:8" x14ac:dyDescent="0.2">
      <c r="B161" s="219">
        <v>43797</v>
      </c>
      <c r="C161" s="209" t="s">
        <v>142</v>
      </c>
      <c r="D161" s="210">
        <v>825.9415283203125</v>
      </c>
      <c r="E161" s="210">
        <v>38.044142688089828</v>
      </c>
      <c r="F161" s="210">
        <v>9161.5086204345698</v>
      </c>
      <c r="G161" s="210">
        <v>2011.3675743954075</v>
      </c>
      <c r="H161" s="210">
        <v>6.6491922117708731</v>
      </c>
    </row>
    <row r="162" spans="2:8" x14ac:dyDescent="0.2">
      <c r="B162" s="218">
        <v>43798</v>
      </c>
      <c r="C162" s="193" t="s">
        <v>142</v>
      </c>
      <c r="D162" s="116">
        <v>824.3187255859375</v>
      </c>
      <c r="E162" s="116">
        <v>38.405155082269999</v>
      </c>
      <c r="F162" s="116">
        <v>9143.5081679443356</v>
      </c>
      <c r="G162" s="116">
        <v>2007.4156568714152</v>
      </c>
      <c r="H162" s="116">
        <v>6.6361279367191139</v>
      </c>
    </row>
    <row r="163" spans="2:8" x14ac:dyDescent="0.2">
      <c r="B163" s="218">
        <v>43799</v>
      </c>
      <c r="C163" s="193" t="s">
        <v>142</v>
      </c>
      <c r="D163" s="116">
        <v>850.39227294921875</v>
      </c>
      <c r="E163" s="116">
        <v>38.882709035668654</v>
      </c>
      <c r="F163" s="116">
        <v>9432.721170007324</v>
      </c>
      <c r="G163" s="116">
        <v>2070.9110568697897</v>
      </c>
      <c r="H163" s="116">
        <v>6.8460314493972341</v>
      </c>
    </row>
    <row r="164" spans="2:8" x14ac:dyDescent="0.2">
      <c r="B164" s="218">
        <v>43800</v>
      </c>
      <c r="C164" s="193" t="s">
        <v>142</v>
      </c>
      <c r="D164" s="116">
        <v>872.1976318359375</v>
      </c>
      <c r="E164" s="116">
        <v>38.747458959563829</v>
      </c>
      <c r="F164" s="116">
        <v>9674.5905718505855</v>
      </c>
      <c r="G164" s="116">
        <v>2124.0123846381057</v>
      </c>
      <c r="H164" s="116">
        <v>7.0215741694482476</v>
      </c>
    </row>
    <row r="165" spans="2:8" x14ac:dyDescent="0.2">
      <c r="B165" s="219">
        <v>43801</v>
      </c>
      <c r="C165" s="209" t="s">
        <v>142</v>
      </c>
      <c r="D165" s="210">
        <v>713.6640625</v>
      </c>
      <c r="E165" s="210">
        <v>30.755477701828173</v>
      </c>
      <c r="F165" s="210">
        <v>7916.1045140625001</v>
      </c>
      <c r="G165" s="210">
        <v>1737.9447637691758</v>
      </c>
      <c r="H165" s="210">
        <v>5.745309278546733</v>
      </c>
    </row>
    <row r="166" spans="2:8" x14ac:dyDescent="0.2">
      <c r="B166" s="219">
        <v>43802</v>
      </c>
      <c r="C166" s="209" t="s">
        <v>142</v>
      </c>
      <c r="D166" s="210">
        <v>672.13787841796875</v>
      </c>
      <c r="E166" s="210">
        <v>26.981173459850947</v>
      </c>
      <c r="F166" s="210">
        <v>7455.4877749877933</v>
      </c>
      <c r="G166" s="210">
        <v>1636.8184524177743</v>
      </c>
      <c r="H166" s="210">
        <v>5.4110052505796062</v>
      </c>
    </row>
    <row r="167" spans="2:8" x14ac:dyDescent="0.2">
      <c r="B167" s="219">
        <v>43803</v>
      </c>
      <c r="C167" s="209" t="s">
        <v>142</v>
      </c>
      <c r="D167" s="210">
        <v>724.16162109375</v>
      </c>
      <c r="E167" s="210">
        <v>28.609047174304067</v>
      </c>
      <c r="F167" s="210">
        <v>8032.5455334960934</v>
      </c>
      <c r="G167" s="210">
        <v>1763.5088603084605</v>
      </c>
      <c r="H167" s="210">
        <v>5.829819237727647</v>
      </c>
    </row>
    <row r="168" spans="2:8" x14ac:dyDescent="0.2">
      <c r="B168" s="219">
        <v>43804</v>
      </c>
      <c r="C168" s="209" t="s">
        <v>142</v>
      </c>
      <c r="D168" s="210">
        <v>790.5020751953125</v>
      </c>
      <c r="E168" s="210">
        <v>30.971046585732314</v>
      </c>
      <c r="F168" s="210">
        <v>8768.4071184814457</v>
      </c>
      <c r="G168" s="210">
        <v>1925.0639264666079</v>
      </c>
      <c r="H168" s="210">
        <v>6.3638890424443595</v>
      </c>
    </row>
    <row r="169" spans="2:8" x14ac:dyDescent="0.2">
      <c r="B169" s="218">
        <v>43805</v>
      </c>
      <c r="C169" s="193" t="s">
        <v>142</v>
      </c>
      <c r="D169" s="116">
        <v>773.6473388671875</v>
      </c>
      <c r="E169" s="116">
        <v>31.171614667495437</v>
      </c>
      <c r="F169" s="116">
        <v>8581.451012182617</v>
      </c>
      <c r="G169" s="116">
        <v>1884.0185631291833</v>
      </c>
      <c r="H169" s="116">
        <v>6.2282010092341471</v>
      </c>
    </row>
    <row r="170" spans="2:8" x14ac:dyDescent="0.2">
      <c r="B170" s="218">
        <v>43806</v>
      </c>
      <c r="C170" s="193" t="s">
        <v>142</v>
      </c>
      <c r="D170" s="116">
        <v>802.6129150390625</v>
      </c>
      <c r="E170" s="116">
        <v>32.556408747014302</v>
      </c>
      <c r="F170" s="116">
        <v>8902.7429761962885</v>
      </c>
      <c r="G170" s="116">
        <v>1954.5567534103668</v>
      </c>
      <c r="H170" s="116">
        <v>6.461386624544188</v>
      </c>
    </row>
    <row r="171" spans="2:8" x14ac:dyDescent="0.2">
      <c r="B171" s="218">
        <v>43807</v>
      </c>
      <c r="C171" s="193" t="s">
        <v>142</v>
      </c>
      <c r="D171" s="116">
        <v>802.72967529296875</v>
      </c>
      <c r="E171" s="116">
        <v>32.45893149427642</v>
      </c>
      <c r="F171" s="116">
        <v>8904.0381042846675</v>
      </c>
      <c r="G171" s="116">
        <v>1954.8410928952248</v>
      </c>
      <c r="H171" s="116">
        <v>6.4623265958911871</v>
      </c>
    </row>
    <row r="172" spans="2:8" x14ac:dyDescent="0.2">
      <c r="B172" s="219">
        <v>43808</v>
      </c>
      <c r="C172" s="209" t="s">
        <v>142</v>
      </c>
      <c r="D172" s="210">
        <v>799.85845947265625</v>
      </c>
      <c r="E172" s="210">
        <v>32.106070948039843</v>
      </c>
      <c r="F172" s="210">
        <v>8872.1900041625977</v>
      </c>
      <c r="G172" s="210">
        <v>1947.8489872775156</v>
      </c>
      <c r="H172" s="210">
        <v>6.4392120469599075</v>
      </c>
    </row>
    <row r="173" spans="2:8" x14ac:dyDescent="0.2">
      <c r="B173" s="219">
        <v>43809</v>
      </c>
      <c r="C173" s="209" t="s">
        <v>142</v>
      </c>
      <c r="D173" s="210">
        <v>781.6846923828125</v>
      </c>
      <c r="E173" s="210">
        <v>31.65507038269218</v>
      </c>
      <c r="F173" s="210">
        <v>8670.6029448486333</v>
      </c>
      <c r="G173" s="210">
        <v>1903.5914647099496</v>
      </c>
      <c r="H173" s="210">
        <v>6.2929052365515776</v>
      </c>
    </row>
    <row r="174" spans="2:8" x14ac:dyDescent="0.2">
      <c r="B174" s="219">
        <v>43810</v>
      </c>
      <c r="C174" s="209" t="s">
        <v>142</v>
      </c>
      <c r="D174" s="210">
        <v>863.80743408203125</v>
      </c>
      <c r="E174" s="210">
        <v>35.336353484862684</v>
      </c>
      <c r="F174" s="210">
        <v>9581.5248203247065</v>
      </c>
      <c r="G174" s="210">
        <v>2103.5802219167422</v>
      </c>
      <c r="H174" s="210">
        <v>6.9540293909771309</v>
      </c>
    </row>
    <row r="175" spans="2:8" x14ac:dyDescent="0.2">
      <c r="B175" s="219">
        <v>43811</v>
      </c>
      <c r="C175" s="209" t="s">
        <v>142</v>
      </c>
      <c r="D175" s="210">
        <v>841.855712890625</v>
      </c>
      <c r="E175" s="210">
        <v>34.725062875342473</v>
      </c>
      <c r="F175" s="210">
        <v>9338.0319385253915</v>
      </c>
      <c r="G175" s="210">
        <v>2050.1224665035288</v>
      </c>
      <c r="H175" s="210">
        <v>6.7773083900635429</v>
      </c>
    </row>
    <row r="176" spans="2:8" x14ac:dyDescent="0.2">
      <c r="B176" s="218">
        <v>43812</v>
      </c>
      <c r="C176" s="193" t="s">
        <v>142</v>
      </c>
      <c r="D176" s="116">
        <v>829.49530029296875</v>
      </c>
      <c r="E176" s="116">
        <v>34.838688259458173</v>
      </c>
      <c r="F176" s="116">
        <v>9200.9277699096674</v>
      </c>
      <c r="G176" s="116">
        <v>2020.0218694847133</v>
      </c>
      <c r="H176" s="116">
        <v>6.6778016376354978</v>
      </c>
    </row>
    <row r="177" spans="2:8" x14ac:dyDescent="0.2">
      <c r="B177" s="218">
        <v>43813</v>
      </c>
      <c r="C177" s="193" t="s">
        <v>142</v>
      </c>
      <c r="D177" s="116">
        <v>821.72418212890625</v>
      </c>
      <c r="E177" s="116">
        <v>35.027081009153953</v>
      </c>
      <c r="F177" s="116">
        <v>9114.7289730102548</v>
      </c>
      <c r="G177" s="116">
        <v>2001.0973154381602</v>
      </c>
      <c r="H177" s="116">
        <v>6.6152407218787639</v>
      </c>
    </row>
    <row r="178" spans="2:8" ht="16" thickBot="1" x14ac:dyDescent="0.25">
      <c r="B178" s="220">
        <v>43814</v>
      </c>
      <c r="C178" s="208" t="s">
        <v>142</v>
      </c>
      <c r="D178" s="122">
        <v>404.378173828125</v>
      </c>
      <c r="E178" s="122">
        <v>17.374990015448358</v>
      </c>
      <c r="F178" s="122">
        <v>4485.4435797363285</v>
      </c>
      <c r="G178" s="122">
        <v>984.75874955120275</v>
      </c>
      <c r="H178" s="122">
        <v>3.2554219782315443</v>
      </c>
    </row>
    <row r="179" spans="2:8" x14ac:dyDescent="0.2">
      <c r="B179" s="219">
        <v>43815</v>
      </c>
      <c r="C179" s="209" t="s">
        <v>143</v>
      </c>
      <c r="D179" s="210">
        <v>0</v>
      </c>
      <c r="E179" s="210">
        <v>0</v>
      </c>
      <c r="F179" s="210" t="e">
        <v>#N/A</v>
      </c>
      <c r="G179" s="210" t="e">
        <v>#N/A</v>
      </c>
      <c r="H179" s="210" t="e">
        <v>#N/A</v>
      </c>
    </row>
    <row r="180" spans="2:8" x14ac:dyDescent="0.2">
      <c r="B180" s="219">
        <v>43816</v>
      </c>
      <c r="C180" s="209" t="s">
        <v>143</v>
      </c>
      <c r="D180" s="210">
        <v>0</v>
      </c>
      <c r="E180" s="210">
        <v>0</v>
      </c>
      <c r="F180" s="210" t="e">
        <v>#N/A</v>
      </c>
      <c r="G180" s="210" t="e">
        <v>#N/A</v>
      </c>
      <c r="H180" s="210" t="e">
        <v>#N/A</v>
      </c>
    </row>
    <row r="181" spans="2:8" x14ac:dyDescent="0.2">
      <c r="B181" s="218">
        <v>43817</v>
      </c>
      <c r="C181" s="193" t="s">
        <v>143</v>
      </c>
      <c r="D181" s="116">
        <v>0</v>
      </c>
      <c r="E181" s="116">
        <v>0</v>
      </c>
      <c r="F181" s="116" t="e">
        <v>#N/A</v>
      </c>
      <c r="G181" s="116" t="e">
        <v>#N/A</v>
      </c>
      <c r="H181" s="116" t="e">
        <v>#N/A</v>
      </c>
    </row>
    <row r="182" spans="2:8" x14ac:dyDescent="0.2">
      <c r="B182" s="218">
        <v>43818</v>
      </c>
      <c r="C182" s="193" t="s">
        <v>143</v>
      </c>
      <c r="D182" s="116">
        <v>0</v>
      </c>
      <c r="E182" s="116">
        <v>0</v>
      </c>
      <c r="F182" s="116" t="e">
        <v>#N/A</v>
      </c>
      <c r="G182" s="116" t="e">
        <v>#N/A</v>
      </c>
      <c r="H182" s="116" t="e">
        <v>#N/A</v>
      </c>
    </row>
    <row r="183" spans="2:8" x14ac:dyDescent="0.2">
      <c r="B183" s="218">
        <v>43819</v>
      </c>
      <c r="C183" s="193" t="s">
        <v>143</v>
      </c>
      <c r="D183" s="116">
        <v>0</v>
      </c>
      <c r="E183" s="116">
        <v>0</v>
      </c>
      <c r="F183" s="116" t="e">
        <v>#N/A</v>
      </c>
      <c r="G183" s="116" t="e">
        <v>#N/A</v>
      </c>
      <c r="H183" s="116" t="e">
        <v>#N/A</v>
      </c>
    </row>
    <row r="184" spans="2:8" x14ac:dyDescent="0.2">
      <c r="B184" s="218">
        <v>43820</v>
      </c>
      <c r="C184" s="193" t="s">
        <v>143</v>
      </c>
      <c r="D184" s="116">
        <v>0</v>
      </c>
      <c r="E184" s="116">
        <v>0</v>
      </c>
      <c r="F184" s="116" t="e">
        <v>#N/A</v>
      </c>
      <c r="G184" s="116" t="e">
        <v>#N/A</v>
      </c>
      <c r="H184" s="116" t="e">
        <v>#N/A</v>
      </c>
    </row>
    <row r="185" spans="2:8" x14ac:dyDescent="0.2">
      <c r="B185" s="218">
        <v>43821</v>
      </c>
      <c r="C185" s="193" t="s">
        <v>143</v>
      </c>
      <c r="D185" s="116">
        <v>0</v>
      </c>
      <c r="E185" s="116">
        <v>0</v>
      </c>
      <c r="F185" s="116" t="e">
        <v>#N/A</v>
      </c>
      <c r="G185" s="116" t="e">
        <v>#N/A</v>
      </c>
      <c r="H185" s="116" t="e">
        <v>#N/A</v>
      </c>
    </row>
    <row r="186" spans="2:8" x14ac:dyDescent="0.2">
      <c r="B186" s="218">
        <v>43822</v>
      </c>
      <c r="C186" s="193" t="s">
        <v>143</v>
      </c>
      <c r="D186" s="116">
        <v>0</v>
      </c>
      <c r="E186" s="116">
        <v>0</v>
      </c>
      <c r="F186" s="116" t="e">
        <v>#N/A</v>
      </c>
      <c r="G186" s="116" t="e">
        <v>#N/A</v>
      </c>
      <c r="H186" s="116" t="e">
        <v>#N/A</v>
      </c>
    </row>
    <row r="187" spans="2:8" x14ac:dyDescent="0.2">
      <c r="B187" s="218">
        <v>43823</v>
      </c>
      <c r="C187" s="193" t="s">
        <v>143</v>
      </c>
      <c r="D187" s="116">
        <v>0</v>
      </c>
      <c r="E187" s="116">
        <v>0</v>
      </c>
      <c r="F187" s="116" t="e">
        <v>#N/A</v>
      </c>
      <c r="G187" s="116" t="e">
        <v>#N/A</v>
      </c>
      <c r="H187" s="116" t="e">
        <v>#N/A</v>
      </c>
    </row>
    <row r="188" spans="2:8" x14ac:dyDescent="0.2">
      <c r="B188" s="218">
        <v>43824</v>
      </c>
      <c r="C188" s="193" t="s">
        <v>143</v>
      </c>
      <c r="D188" s="116">
        <v>0</v>
      </c>
      <c r="E188" s="116">
        <v>0</v>
      </c>
      <c r="F188" s="116" t="e">
        <v>#N/A</v>
      </c>
      <c r="G188" s="116" t="e">
        <v>#N/A</v>
      </c>
      <c r="H188" s="116" t="e">
        <v>#N/A</v>
      </c>
    </row>
    <row r="189" spans="2:8" x14ac:dyDescent="0.2">
      <c r="B189" s="218">
        <v>43825</v>
      </c>
      <c r="C189" s="193" t="s">
        <v>143</v>
      </c>
      <c r="D189" s="116">
        <v>0</v>
      </c>
      <c r="E189" s="116">
        <v>0</v>
      </c>
      <c r="F189" s="116" t="e">
        <v>#N/A</v>
      </c>
      <c r="G189" s="116" t="e">
        <v>#N/A</v>
      </c>
      <c r="H189" s="116" t="e">
        <v>#N/A</v>
      </c>
    </row>
    <row r="190" spans="2:8" x14ac:dyDescent="0.2">
      <c r="B190" s="218">
        <v>43826</v>
      </c>
      <c r="C190" s="193" t="s">
        <v>143</v>
      </c>
      <c r="D190" s="116">
        <v>0</v>
      </c>
      <c r="E190" s="116">
        <v>0</v>
      </c>
      <c r="F190" s="116" t="e">
        <v>#N/A</v>
      </c>
      <c r="G190" s="116" t="e">
        <v>#N/A</v>
      </c>
      <c r="H190" s="116" t="e">
        <v>#N/A</v>
      </c>
    </row>
    <row r="191" spans="2:8" x14ac:dyDescent="0.2">
      <c r="B191" s="218">
        <v>43827</v>
      </c>
      <c r="C191" s="193" t="s">
        <v>143</v>
      </c>
      <c r="D191" s="116">
        <v>0</v>
      </c>
      <c r="E191" s="116">
        <v>0</v>
      </c>
      <c r="F191" s="116" t="e">
        <v>#N/A</v>
      </c>
      <c r="G191" s="116" t="e">
        <v>#N/A</v>
      </c>
      <c r="H191" s="116" t="e">
        <v>#N/A</v>
      </c>
    </row>
    <row r="192" spans="2:8" x14ac:dyDescent="0.2">
      <c r="B192" s="218">
        <v>43828</v>
      </c>
      <c r="C192" s="193" t="s">
        <v>143</v>
      </c>
      <c r="D192" s="116">
        <v>0</v>
      </c>
      <c r="E192" s="116">
        <v>0</v>
      </c>
      <c r="F192" s="116" t="e">
        <v>#N/A</v>
      </c>
      <c r="G192" s="116" t="e">
        <v>#N/A</v>
      </c>
      <c r="H192" s="116" t="e">
        <v>#N/A</v>
      </c>
    </row>
    <row r="193" spans="2:8" x14ac:dyDescent="0.2">
      <c r="B193" s="218">
        <v>43829</v>
      </c>
      <c r="C193" s="193" t="s">
        <v>143</v>
      </c>
      <c r="D193" s="116">
        <v>0</v>
      </c>
      <c r="E193" s="116">
        <v>0</v>
      </c>
      <c r="F193" s="116" t="e">
        <v>#N/A</v>
      </c>
      <c r="G193" s="116" t="e">
        <v>#N/A</v>
      </c>
      <c r="H193" s="116" t="e">
        <v>#N/A</v>
      </c>
    </row>
    <row r="194" spans="2:8" x14ac:dyDescent="0.2">
      <c r="B194" s="218">
        <v>43830</v>
      </c>
      <c r="C194" s="193" t="s">
        <v>143</v>
      </c>
      <c r="D194" s="116">
        <v>0</v>
      </c>
      <c r="E194" s="116">
        <v>0</v>
      </c>
      <c r="F194" s="116" t="e">
        <v>#N/A</v>
      </c>
      <c r="G194" s="116" t="e">
        <v>#N/A</v>
      </c>
      <c r="H194" s="116" t="e">
        <v>#N/A</v>
      </c>
    </row>
    <row r="195" spans="2:8" x14ac:dyDescent="0.2">
      <c r="B195" s="218">
        <v>43831</v>
      </c>
      <c r="C195" s="193" t="s">
        <v>143</v>
      </c>
      <c r="D195" s="116">
        <v>0</v>
      </c>
      <c r="E195" s="116">
        <v>0</v>
      </c>
      <c r="F195" s="116" t="e">
        <v>#N/A</v>
      </c>
      <c r="G195" s="116" t="e">
        <v>#N/A</v>
      </c>
      <c r="H195" s="116" t="e">
        <v>#N/A</v>
      </c>
    </row>
    <row r="196" spans="2:8" x14ac:dyDescent="0.2">
      <c r="B196" s="218">
        <v>43832</v>
      </c>
      <c r="C196" s="193" t="s">
        <v>143</v>
      </c>
      <c r="D196" s="116">
        <v>0</v>
      </c>
      <c r="E196" s="116">
        <v>0</v>
      </c>
      <c r="F196" s="116" t="e">
        <v>#N/A</v>
      </c>
      <c r="G196" s="116" t="e">
        <v>#N/A</v>
      </c>
      <c r="H196" s="116" t="e">
        <v>#N/A</v>
      </c>
    </row>
    <row r="197" spans="2:8" x14ac:dyDescent="0.2">
      <c r="B197" s="218">
        <v>43833</v>
      </c>
      <c r="C197" s="193" t="s">
        <v>143</v>
      </c>
      <c r="D197" s="116">
        <v>0</v>
      </c>
      <c r="E197" s="116">
        <v>0</v>
      </c>
      <c r="F197" s="116" t="e">
        <v>#N/A</v>
      </c>
      <c r="G197" s="116" t="e">
        <v>#N/A</v>
      </c>
      <c r="H197" s="116" t="e">
        <v>#N/A</v>
      </c>
    </row>
    <row r="198" spans="2:8" x14ac:dyDescent="0.2">
      <c r="B198" s="218">
        <v>43834</v>
      </c>
      <c r="C198" s="193" t="s">
        <v>143</v>
      </c>
      <c r="D198" s="116">
        <v>0</v>
      </c>
      <c r="E198" s="116">
        <v>0</v>
      </c>
      <c r="F198" s="116" t="e">
        <v>#N/A</v>
      </c>
      <c r="G198" s="116" t="e">
        <v>#N/A</v>
      </c>
      <c r="H198" s="116" t="e">
        <v>#N/A</v>
      </c>
    </row>
    <row r="199" spans="2:8" x14ac:dyDescent="0.2">
      <c r="B199" s="218">
        <v>43835</v>
      </c>
      <c r="C199" s="193" t="s">
        <v>143</v>
      </c>
      <c r="D199" s="116">
        <v>0</v>
      </c>
      <c r="E199" s="116">
        <v>0</v>
      </c>
      <c r="F199" s="116" t="e">
        <v>#N/A</v>
      </c>
      <c r="G199" s="116" t="e">
        <v>#N/A</v>
      </c>
      <c r="H199" s="116" t="e">
        <v>#N/A</v>
      </c>
    </row>
    <row r="200" spans="2:8" x14ac:dyDescent="0.2">
      <c r="B200" s="218">
        <v>43836</v>
      </c>
      <c r="C200" s="193" t="s">
        <v>143</v>
      </c>
      <c r="D200" s="116">
        <v>0</v>
      </c>
      <c r="E200" s="116">
        <v>0</v>
      </c>
      <c r="F200" s="116" t="e">
        <v>#N/A</v>
      </c>
      <c r="G200" s="116" t="e">
        <v>#N/A</v>
      </c>
      <c r="H200" s="116" t="e">
        <v>#N/A</v>
      </c>
    </row>
    <row r="201" spans="2:8" x14ac:dyDescent="0.2">
      <c r="B201" s="218">
        <v>43837</v>
      </c>
      <c r="C201" s="193" t="s">
        <v>143</v>
      </c>
      <c r="D201" s="116">
        <v>0</v>
      </c>
      <c r="E201" s="116">
        <v>0</v>
      </c>
      <c r="F201" s="116" t="e">
        <v>#N/A</v>
      </c>
      <c r="G201" s="116" t="e">
        <v>#N/A</v>
      </c>
      <c r="H201" s="116" t="e">
        <v>#N/A</v>
      </c>
    </row>
    <row r="202" spans="2:8" x14ac:dyDescent="0.2">
      <c r="B202" s="218">
        <v>43838</v>
      </c>
      <c r="C202" s="193" t="s">
        <v>143</v>
      </c>
      <c r="D202" s="116">
        <v>0</v>
      </c>
      <c r="E202" s="116">
        <v>0</v>
      </c>
      <c r="F202" s="116" t="e">
        <v>#N/A</v>
      </c>
      <c r="G202" s="116" t="e">
        <v>#N/A</v>
      </c>
      <c r="H202" s="116" t="e">
        <v>#N/A</v>
      </c>
    </row>
    <row r="203" spans="2:8" x14ac:dyDescent="0.2">
      <c r="B203" s="218">
        <v>43839</v>
      </c>
      <c r="C203" s="193" t="s">
        <v>143</v>
      </c>
      <c r="D203" s="116">
        <v>0</v>
      </c>
      <c r="E203" s="116">
        <v>0</v>
      </c>
      <c r="F203" s="116" t="e">
        <v>#N/A</v>
      </c>
      <c r="G203" s="116" t="e">
        <v>#N/A</v>
      </c>
      <c r="H203" s="116" t="e">
        <v>#N/A</v>
      </c>
    </row>
    <row r="204" spans="2:8" x14ac:dyDescent="0.2">
      <c r="B204" s="218">
        <v>43840</v>
      </c>
      <c r="C204" s="193" t="s">
        <v>143</v>
      </c>
      <c r="D204" s="116">
        <v>0</v>
      </c>
      <c r="E204" s="116">
        <v>0</v>
      </c>
      <c r="F204" s="116" t="e">
        <v>#N/A</v>
      </c>
      <c r="G204" s="116" t="e">
        <v>#N/A</v>
      </c>
      <c r="H204" s="116" t="e">
        <v>#N/A</v>
      </c>
    </row>
    <row r="205" spans="2:8" x14ac:dyDescent="0.2">
      <c r="B205" s="218">
        <v>43841</v>
      </c>
      <c r="C205" s="193" t="s">
        <v>143</v>
      </c>
      <c r="D205" s="116">
        <v>0</v>
      </c>
      <c r="E205" s="116">
        <v>0</v>
      </c>
      <c r="F205" s="116" t="e">
        <v>#N/A</v>
      </c>
      <c r="G205" s="116" t="e">
        <v>#N/A</v>
      </c>
      <c r="H205" s="116" t="e">
        <v>#N/A</v>
      </c>
    </row>
    <row r="206" spans="2:8" x14ac:dyDescent="0.2">
      <c r="B206" s="218">
        <v>43842</v>
      </c>
      <c r="C206" s="193" t="s">
        <v>143</v>
      </c>
      <c r="D206" s="116">
        <v>0</v>
      </c>
      <c r="E206" s="116">
        <v>0</v>
      </c>
      <c r="F206" s="116" t="e">
        <v>#N/A</v>
      </c>
      <c r="G206" s="116" t="e">
        <v>#N/A</v>
      </c>
      <c r="H206" s="116" t="e">
        <v>#N/A</v>
      </c>
    </row>
    <row r="207" spans="2:8" x14ac:dyDescent="0.2">
      <c r="B207" s="218">
        <v>43843</v>
      </c>
      <c r="C207" s="193" t="s">
        <v>143</v>
      </c>
      <c r="D207" s="116">
        <v>0</v>
      </c>
      <c r="E207" s="116">
        <v>0</v>
      </c>
      <c r="F207" s="116" t="e">
        <v>#N/A</v>
      </c>
      <c r="G207" s="116" t="e">
        <v>#N/A</v>
      </c>
      <c r="H207" s="116" t="e">
        <v>#N/A</v>
      </c>
    </row>
    <row r="208" spans="2:8" x14ac:dyDescent="0.2">
      <c r="B208" s="218">
        <v>43844</v>
      </c>
      <c r="C208" s="193" t="s">
        <v>143</v>
      </c>
      <c r="D208" s="116">
        <v>0</v>
      </c>
      <c r="E208" s="116">
        <v>0</v>
      </c>
      <c r="F208" s="116" t="e">
        <v>#N/A</v>
      </c>
      <c r="G208" s="116" t="e">
        <v>#N/A</v>
      </c>
      <c r="H208" s="116" t="e">
        <v>#N/A</v>
      </c>
    </row>
    <row r="209" spans="2:8" x14ac:dyDescent="0.2">
      <c r="B209" s="218">
        <v>43845</v>
      </c>
      <c r="C209" s="193" t="s">
        <v>143</v>
      </c>
      <c r="D209" s="116">
        <v>0</v>
      </c>
      <c r="E209" s="116">
        <v>0</v>
      </c>
      <c r="F209" s="116" t="e">
        <v>#N/A</v>
      </c>
      <c r="G209" s="116" t="e">
        <v>#N/A</v>
      </c>
      <c r="H209" s="116" t="e">
        <v>#N/A</v>
      </c>
    </row>
    <row r="210" spans="2:8" x14ac:dyDescent="0.2">
      <c r="B210" s="218">
        <v>43846</v>
      </c>
      <c r="C210" s="193" t="s">
        <v>143</v>
      </c>
      <c r="D210" s="116">
        <v>0</v>
      </c>
      <c r="E210" s="116">
        <v>0</v>
      </c>
      <c r="F210" s="116" t="e">
        <v>#N/A</v>
      </c>
      <c r="G210" s="116" t="e">
        <v>#N/A</v>
      </c>
      <c r="H210" s="116" t="e">
        <v>#N/A</v>
      </c>
    </row>
    <row r="211" spans="2:8" x14ac:dyDescent="0.2">
      <c r="B211" s="218">
        <v>43847</v>
      </c>
      <c r="C211" s="193" t="s">
        <v>143</v>
      </c>
      <c r="D211" s="116">
        <v>0</v>
      </c>
      <c r="E211" s="116">
        <v>0</v>
      </c>
      <c r="F211" s="116" t="e">
        <v>#N/A</v>
      </c>
      <c r="G211" s="116" t="e">
        <v>#N/A</v>
      </c>
      <c r="H211" s="116" t="e">
        <v>#N/A</v>
      </c>
    </row>
    <row r="212" spans="2:8" x14ac:dyDescent="0.2">
      <c r="B212" s="218">
        <v>43848</v>
      </c>
      <c r="C212" s="193" t="s">
        <v>143</v>
      </c>
      <c r="D212" s="116">
        <v>0</v>
      </c>
      <c r="E212" s="116">
        <v>0</v>
      </c>
      <c r="F212" s="116" t="e">
        <v>#N/A</v>
      </c>
      <c r="G212" s="116" t="e">
        <v>#N/A</v>
      </c>
      <c r="H212" s="116" t="e">
        <v>#N/A</v>
      </c>
    </row>
    <row r="213" spans="2:8" x14ac:dyDescent="0.2">
      <c r="B213" s="218">
        <v>43849</v>
      </c>
      <c r="C213" s="193" t="s">
        <v>143</v>
      </c>
      <c r="D213" s="116">
        <v>0</v>
      </c>
      <c r="E213" s="116">
        <v>0</v>
      </c>
      <c r="F213" s="116" t="e">
        <v>#N/A</v>
      </c>
      <c r="G213" s="116" t="e">
        <v>#N/A</v>
      </c>
      <c r="H213" s="116" t="e">
        <v>#N/A</v>
      </c>
    </row>
    <row r="214" spans="2:8" x14ac:dyDescent="0.2">
      <c r="B214" s="218">
        <v>43850</v>
      </c>
      <c r="C214" s="193" t="s">
        <v>143</v>
      </c>
      <c r="D214" s="116">
        <v>0</v>
      </c>
      <c r="E214" s="116">
        <v>0</v>
      </c>
      <c r="F214" s="116" t="e">
        <v>#N/A</v>
      </c>
      <c r="G214" s="116" t="e">
        <v>#N/A</v>
      </c>
      <c r="H214" s="116" t="e">
        <v>#N/A</v>
      </c>
    </row>
    <row r="215" spans="2:8" x14ac:dyDescent="0.2">
      <c r="B215" s="218">
        <v>43851</v>
      </c>
      <c r="C215" s="193" t="s">
        <v>143</v>
      </c>
      <c r="D215" s="116">
        <v>0</v>
      </c>
      <c r="E215" s="116">
        <v>0</v>
      </c>
      <c r="F215" s="116" t="e">
        <v>#N/A</v>
      </c>
      <c r="G215" s="116" t="e">
        <v>#N/A</v>
      </c>
      <c r="H215" s="116" t="e">
        <v>#N/A</v>
      </c>
    </row>
    <row r="216" spans="2:8" x14ac:dyDescent="0.2">
      <c r="B216" s="218">
        <v>43852</v>
      </c>
      <c r="C216" s="193" t="s">
        <v>143</v>
      </c>
      <c r="D216" s="116">
        <v>0</v>
      </c>
      <c r="E216" s="116">
        <v>0</v>
      </c>
      <c r="F216" s="116" t="e">
        <v>#N/A</v>
      </c>
      <c r="G216" s="116" t="e">
        <v>#N/A</v>
      </c>
      <c r="H216" s="116" t="e">
        <v>#N/A</v>
      </c>
    </row>
    <row r="217" spans="2:8" x14ac:dyDescent="0.2">
      <c r="B217" s="218">
        <v>43853</v>
      </c>
      <c r="C217" s="193" t="s">
        <v>143</v>
      </c>
      <c r="D217" s="116">
        <v>0</v>
      </c>
      <c r="E217" s="116">
        <v>0</v>
      </c>
      <c r="F217" s="116" t="e">
        <v>#N/A</v>
      </c>
      <c r="G217" s="116" t="e">
        <v>#N/A</v>
      </c>
      <c r="H217" s="116" t="e">
        <v>#N/A</v>
      </c>
    </row>
    <row r="218" spans="2:8" x14ac:dyDescent="0.2">
      <c r="B218" s="218">
        <v>43854</v>
      </c>
      <c r="C218" s="193" t="s">
        <v>143</v>
      </c>
      <c r="D218" s="116">
        <v>0</v>
      </c>
      <c r="E218" s="116">
        <v>0</v>
      </c>
      <c r="F218" s="116" t="e">
        <v>#N/A</v>
      </c>
      <c r="G218" s="116" t="e">
        <v>#N/A</v>
      </c>
      <c r="H218" s="116" t="e">
        <v>#N/A</v>
      </c>
    </row>
    <row r="219" spans="2:8" x14ac:dyDescent="0.2">
      <c r="B219" s="218">
        <v>43855</v>
      </c>
      <c r="C219" s="193" t="s">
        <v>143</v>
      </c>
      <c r="D219" s="116">
        <v>0</v>
      </c>
      <c r="E219" s="116">
        <v>0</v>
      </c>
      <c r="F219" s="116" t="e">
        <v>#N/A</v>
      </c>
      <c r="G219" s="116" t="e">
        <v>#N/A</v>
      </c>
      <c r="H219" s="116" t="e">
        <v>#N/A</v>
      </c>
    </row>
    <row r="220" spans="2:8" x14ac:dyDescent="0.2">
      <c r="B220" s="218">
        <v>43856</v>
      </c>
      <c r="C220" s="193" t="s">
        <v>143</v>
      </c>
      <c r="D220" s="116">
        <v>0</v>
      </c>
      <c r="E220" s="116">
        <v>0</v>
      </c>
      <c r="F220" s="116" t="e">
        <v>#N/A</v>
      </c>
      <c r="G220" s="116" t="e">
        <v>#N/A</v>
      </c>
      <c r="H220" s="116" t="e">
        <v>#N/A</v>
      </c>
    </row>
    <row r="221" spans="2:8" x14ac:dyDescent="0.2">
      <c r="B221" s="218">
        <v>43857</v>
      </c>
      <c r="C221" s="193" t="s">
        <v>143</v>
      </c>
      <c r="D221" s="116">
        <v>0</v>
      </c>
      <c r="E221" s="116">
        <v>0</v>
      </c>
      <c r="F221" s="116" t="e">
        <v>#N/A</v>
      </c>
      <c r="G221" s="116" t="e">
        <v>#N/A</v>
      </c>
      <c r="H221" s="116" t="e">
        <v>#N/A</v>
      </c>
    </row>
    <row r="222" spans="2:8" x14ac:dyDescent="0.2">
      <c r="B222" s="218">
        <v>43858</v>
      </c>
      <c r="C222" s="193" t="s">
        <v>143</v>
      </c>
      <c r="D222" s="116">
        <v>0</v>
      </c>
      <c r="E222" s="116">
        <v>0</v>
      </c>
      <c r="F222" s="116" t="e">
        <v>#N/A</v>
      </c>
      <c r="G222" s="116" t="e">
        <v>#N/A</v>
      </c>
      <c r="H222" s="116" t="e">
        <v>#N/A</v>
      </c>
    </row>
    <row r="223" spans="2:8" x14ac:dyDescent="0.2">
      <c r="B223" s="218">
        <v>43859</v>
      </c>
      <c r="C223" s="193" t="s">
        <v>143</v>
      </c>
      <c r="D223" s="116">
        <v>0</v>
      </c>
      <c r="E223" s="116">
        <v>0</v>
      </c>
      <c r="F223" s="116" t="e">
        <v>#N/A</v>
      </c>
      <c r="G223" s="116" t="e">
        <v>#N/A</v>
      </c>
      <c r="H223" s="116" t="e">
        <v>#N/A</v>
      </c>
    </row>
    <row r="224" spans="2:8" x14ac:dyDescent="0.2">
      <c r="B224" s="218">
        <v>43860</v>
      </c>
      <c r="C224" s="193" t="s">
        <v>143</v>
      </c>
      <c r="D224" s="116">
        <v>0</v>
      </c>
      <c r="E224" s="116">
        <v>0</v>
      </c>
      <c r="F224" s="116" t="e">
        <v>#N/A</v>
      </c>
      <c r="G224" s="116" t="e">
        <v>#N/A</v>
      </c>
      <c r="H224" s="116" t="e">
        <v>#N/A</v>
      </c>
    </row>
    <row r="225" spans="2:8" ht="16" thickBot="1" x14ac:dyDescent="0.25">
      <c r="B225" s="220">
        <v>43861</v>
      </c>
      <c r="C225" s="193" t="s">
        <v>143</v>
      </c>
      <c r="D225" s="116">
        <v>0</v>
      </c>
      <c r="E225" s="116">
        <v>0</v>
      </c>
      <c r="F225" s="116" t="e">
        <v>#N/A</v>
      </c>
      <c r="G225" s="116" t="e">
        <v>#N/A</v>
      </c>
      <c r="H225" s="116" t="e">
        <v>#N/A</v>
      </c>
    </row>
  </sheetData>
  <mergeCells count="1">
    <mergeCell ref="C3:H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77652CFC578845B0937F8B57D92F69" ma:contentTypeVersion="13" ma:contentTypeDescription="Create a new document." ma:contentTypeScope="" ma:versionID="2c6f662c1e5b623f75f4158d40a18022">
  <xsd:schema xmlns:xsd="http://www.w3.org/2001/XMLSchema" xmlns:xs="http://www.w3.org/2001/XMLSchema" xmlns:p="http://schemas.microsoft.com/office/2006/metadata/properties" xmlns:ns3="09a3564a-8461-46c3-81d3-8da5876bf6e5" xmlns:ns4="027bd980-3532-46e8-bef9-1d410f70b4fe" targetNamespace="http://schemas.microsoft.com/office/2006/metadata/properties" ma:root="true" ma:fieldsID="4500b4f2f230a6ae4a3864c3991d831d" ns3:_="" ns4:_="">
    <xsd:import namespace="09a3564a-8461-46c3-81d3-8da5876bf6e5"/>
    <xsd:import namespace="027bd980-3532-46e8-bef9-1d410f70b4f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Location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a3564a-8461-46c3-81d3-8da5876bf6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Location" ma:internalName="MediaServiceLocatio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7bd980-3532-46e8-bef9-1d410f70b4f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D7B5E09-56E0-4B50-8797-D5A3D04C24E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75E786-3BDD-4E21-8AF3-75C0E5E9152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0B91DBB-5D9D-4C0A-9227-792D4F7756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a3564a-8461-46c3-81d3-8da5876bf6e5"/>
    <ds:schemaRef ds:uri="027bd980-3532-46e8-bef9-1d410f70b4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 Data from SCADA</vt:lpstr>
      <vt:lpstr>Aqueous Lab Data</vt:lpstr>
      <vt:lpstr>Mixed-Liquor Channel Profile</vt:lpstr>
      <vt:lpstr>PhosFax OP in EFF</vt:lpstr>
      <vt:lpstr>Solids Lab Data</vt:lpstr>
      <vt:lpstr>Chemical Constants</vt:lpstr>
      <vt:lpstr>Chemical Dosing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Marks, Christopher</dc:creator>
  <cp:lastModifiedBy>Microsoft Office User</cp:lastModifiedBy>
  <dcterms:created xsi:type="dcterms:W3CDTF">2020-05-26T14:31:42Z</dcterms:created>
  <dcterms:modified xsi:type="dcterms:W3CDTF">2020-05-29T18:42:11Z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0x0101001F77652CFC578845B0937F8B57D92F69</vt:lpwstr>
  </property>
</Properties>
</file>